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hidePivotFieldList="1"/>
  <mc:AlternateContent xmlns:mc="http://schemas.openxmlformats.org/markup-compatibility/2006">
    <mc:Choice Requires="x15">
      <x15ac:absPath xmlns:x15ac="http://schemas.microsoft.com/office/spreadsheetml/2010/11/ac" url="G:\Communicatie\website en huisstijl\content\bibliotheek\"/>
    </mc:Choice>
  </mc:AlternateContent>
  <xr:revisionPtr revIDLastSave="0" documentId="8_{E933E92B-4BCC-41F0-B5D1-09091AD4AB12}" xr6:coauthVersionLast="47" xr6:coauthVersionMax="47" xr10:uidLastSave="{00000000-0000-0000-0000-000000000000}"/>
  <bookViews>
    <workbookView xWindow="-120" yWindow="-120" windowWidth="29040" windowHeight="13320" xr2:uid="{00000000-000D-0000-FFFF-FFFF00000000}"/>
  </bookViews>
  <sheets>
    <sheet name="Dashboard" sheetId="15" r:id="rId1"/>
    <sheet name="Toelichting Dashboard_Extra" sheetId="14" r:id="rId2"/>
    <sheet name="Dashboard_Extra" sheetId="1" r:id="rId3"/>
    <sheet name="Pivot.Match" sheetId="5" state="hidden" r:id="rId4"/>
    <sheet name="Pivot.Debiet" sheetId="2" state="hidden" r:id="rId5"/>
    <sheet name="Pivot.Buffer" sheetId="17" state="hidden" r:id="rId6"/>
    <sheet name="Calculations" sheetId="13" state="hidden" r:id="rId7"/>
    <sheet name="Kostenkentallen" sheetId="18" state="hidden" r:id="rId8"/>
    <sheet name="DATA_Warmte" sheetId="4" state="hidden" r:id="rId9"/>
  </sheets>
  <definedNames>
    <definedName name="_xlcn.WorksheetConnection_RWZI_ToolFinal.xlsxData_Warmte" hidden="1">Data_Warmte[]</definedName>
    <definedName name="_xlcn.WorksheetConnection_RWZI_ToolFinal.xlsxTable3" hidden="1">Debiet[]</definedName>
    <definedName name="Slicer_Datumtijd__Month">#N/A</definedName>
    <definedName name="Slicer_Datumtijd__Year">#N/A</definedName>
    <definedName name="Slicer_Day_Name">#N/A</definedName>
    <definedName name="Slicer_Source.Name">#N/A</definedName>
    <definedName name="Slicer_Week_of_Year">#N/A</definedName>
  </definedNames>
  <calcPr calcId="191029"/>
  <pivotCaches>
    <pivotCache cacheId="0" r:id="rId10"/>
    <pivotCache cacheId="1" r:id="rId11"/>
    <pivotCache cacheId="2" r:id="rId12"/>
    <pivotCache cacheId="3" r:id="rId13"/>
  </pivotCaches>
  <extLst>
    <ext xmlns:x14="http://schemas.microsoft.com/office/spreadsheetml/2009/9/main" uri="{876F7934-8845-4945-9796-88D515C7AA90}">
      <x14:pivotCaches>
        <pivotCache cacheId="4" r:id="rId14"/>
      </x14:pivotCaches>
    </ext>
    <ext xmlns:x14="http://schemas.microsoft.com/office/spreadsheetml/2009/9/main" uri="{BBE1A952-AA13-448e-AADC-164F8A28A991}">
      <x14:slicerCaches>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841E416B-1EF1-43b6-AB56-02D37102CBD5}">
      <x15:pivotCaches>
        <pivotCache cacheId="5" r:id="rId20"/>
        <pivotCache cacheId="6" r:id="rId21"/>
        <pivotCache cacheId="7" r:id="rId22"/>
        <pivotCache cacheId="8" r:id="rId23"/>
      </x15:pivotCaches>
    </ext>
    <ext xmlns:x15="http://schemas.microsoft.com/office/spreadsheetml/2010/11/main" uri="{983426D0-5260-488c-9760-48F4B6AC55F4}">
      <x15:pivotTableReferences>
        <x15:pivotTableReference r:id="rId24"/>
        <x15:pivotTableReference r:id="rId25"/>
        <x15:pivotTableReference r:id="rId26"/>
        <x15:pivotTableReference r:id="rId27"/>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 folder_22aaa5dd-008e-4315-a1a8-9a1b324c6e1b" name="Data folder" connection="Query - Data folder"/>
          <x15:modelTable id="Table3" name="Debiet_RWZI" connection="WorksheetConnection_RWZI_Tool Final.xlsx!Table3"/>
          <x15:modelTable id="Data_Warmte" name="Data_Warmte" connection="WorksheetConnection_RWZI_Tool Final.xlsx!Data_Warmte"/>
        </x15:modelTables>
        <x15:modelRelationships>
          <x15:modelRelationship fromTable="Data folder" fromColumn="Date_Match" toTable="Data_Warmte" toColumn="Date_Match"/>
        </x15:modelRelationships>
        <x15:extLst>
          <ext xmlns:x16="http://schemas.microsoft.com/office/spreadsheetml/2014/11/main" uri="{9835A34E-60A6-4A7C-AAB8-D5F71C897F49}">
            <x16:modelTimeGroupings>
              <x16:modelTimeGrouping tableName="Data folder" columnName="Datumtijd" columnId="Datumtijd">
                <x16:calculatedTimeColumn columnName="Datumtijd (Year)" columnId="Datumtijd (Year)" contentType="years" isSelected="1"/>
                <x16:calculatedTimeColumn columnName="Datumtijd (Quarter)" columnId="Datumtijd (Quarter)" contentType="quarters" isSelected="1"/>
                <x16:calculatedTimeColumn columnName="Datumtijd (Month Index)" columnId="Datumtijd (Month Index)" contentType="monthsindex" isSelected="1"/>
                <x16:calculatedTimeColumn columnName="Datumtijd (Month)" columnId="Datumtijd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1" l="1"/>
  <c r="G25" i="15" l="1"/>
  <c r="S17" i="13"/>
  <c r="V16" i="13"/>
  <c r="V17" i="13"/>
  <c r="S7" i="13"/>
  <c r="S8" i="13" s="1"/>
  <c r="S5" i="13"/>
  <c r="S6" i="13" s="1"/>
  <c r="S9" i="13" l="1"/>
  <c r="M8" i="13" l="1"/>
  <c r="M6"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8727" i="13"/>
  <c r="C8728" i="13"/>
  <c r="C8729" i="13"/>
  <c r="C8730" i="13"/>
  <c r="C8731" i="13"/>
  <c r="C8732" i="13"/>
  <c r="C8733" i="13"/>
  <c r="C8734" i="13"/>
  <c r="C8735" i="13"/>
  <c r="C8736" i="13"/>
  <c r="C8737" i="13"/>
  <c r="C8738" i="13"/>
  <c r="C8739" i="13"/>
  <c r="C8740" i="13"/>
  <c r="C8741" i="13"/>
  <c r="C8742" i="13"/>
  <c r="C8743" i="13"/>
  <c r="C8744" i="13"/>
  <c r="C8745" i="13"/>
  <c r="C8746" i="13"/>
  <c r="C8747" i="13"/>
  <c r="C8748" i="13"/>
  <c r="C8749" i="13"/>
  <c r="C8750" i="13"/>
  <c r="C8751" i="13"/>
  <c r="C8752" i="13"/>
  <c r="C8753" i="13"/>
  <c r="C8754" i="13"/>
  <c r="C8755" i="13"/>
  <c r="C8756" i="13"/>
  <c r="C8757" i="13"/>
  <c r="C8758" i="13"/>
  <c r="C8759" i="13"/>
  <c r="C8760" i="13"/>
  <c r="C8761" i="13"/>
  <c r="C8762" i="13"/>
  <c r="C8763" i="13"/>
  <c r="C8764" i="13"/>
  <c r="C8765" i="13"/>
  <c r="C8766" i="13"/>
  <c r="C8767" i="13"/>
  <c r="C8768" i="13"/>
  <c r="C8769" i="13"/>
  <c r="C8770" i="13"/>
  <c r="C8771" i="13"/>
  <c r="C8772" i="13"/>
  <c r="C8773" i="13"/>
  <c r="C8774" i="13"/>
  <c r="C8775" i="13"/>
  <c r="C8776" i="13"/>
  <c r="C8777" i="13"/>
  <c r="C8778" i="13"/>
  <c r="C8779" i="13"/>
  <c r="C8780" i="13"/>
  <c r="C8781" i="13"/>
  <c r="C8782" i="13"/>
  <c r="C8783" i="13"/>
  <c r="C8784" i="13"/>
  <c r="C8785" i="13"/>
  <c r="C3" i="13"/>
  <c r="D68"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D1000" i="17"/>
  <c r="D1001" i="17"/>
  <c r="D1002" i="17"/>
  <c r="D1003" i="17"/>
  <c r="D1004" i="17"/>
  <c r="D1005" i="17"/>
  <c r="D1006" i="17"/>
  <c r="D1007" i="17"/>
  <c r="D1008" i="17"/>
  <c r="D1009" i="17"/>
  <c r="D1010" i="17"/>
  <c r="D1011" i="17"/>
  <c r="D1012" i="17"/>
  <c r="D1013" i="17"/>
  <c r="D1014" i="17"/>
  <c r="D1015" i="17"/>
  <c r="D1016" i="17"/>
  <c r="D1017" i="17"/>
  <c r="D1018" i="17"/>
  <c r="D1019" i="17"/>
  <c r="D1020" i="17"/>
  <c r="D1021" i="17"/>
  <c r="D1022" i="17"/>
  <c r="D1023" i="17"/>
  <c r="D1024" i="17"/>
  <c r="D1025" i="17"/>
  <c r="D1026" i="17"/>
  <c r="D1027" i="17"/>
  <c r="D1028" i="17"/>
  <c r="D1029" i="17"/>
  <c r="D1030" i="17"/>
  <c r="D1031" i="17"/>
  <c r="D1032" i="17"/>
  <c r="D1033" i="17"/>
  <c r="D1034" i="17"/>
  <c r="D1035" i="17"/>
  <c r="D1036" i="17"/>
  <c r="D1037" i="17"/>
  <c r="D1038" i="17"/>
  <c r="D1039" i="17"/>
  <c r="D1040" i="17"/>
  <c r="D1041" i="17"/>
  <c r="D1042" i="17"/>
  <c r="D1043" i="17"/>
  <c r="D1044" i="17"/>
  <c r="D1045" i="17"/>
  <c r="D1046" i="17"/>
  <c r="D1047" i="17"/>
  <c r="D1048" i="17"/>
  <c r="D1049" i="17"/>
  <c r="D1050" i="17"/>
  <c r="D1051" i="17"/>
  <c r="D1052" i="17"/>
  <c r="D1053" i="17"/>
  <c r="D1054" i="17"/>
  <c r="D1055" i="17"/>
  <c r="D1056" i="17"/>
  <c r="D1057" i="17"/>
  <c r="D1058" i="17"/>
  <c r="D1059" i="17"/>
  <c r="D1060" i="17"/>
  <c r="D1061" i="17"/>
  <c r="D1062" i="17"/>
  <c r="D1063" i="17"/>
  <c r="D1064" i="17"/>
  <c r="D1065" i="17"/>
  <c r="D1066" i="17"/>
  <c r="D1067" i="17"/>
  <c r="D1068" i="17"/>
  <c r="D1069" i="17"/>
  <c r="D1070" i="17"/>
  <c r="D1071" i="17"/>
  <c r="D1072" i="17"/>
  <c r="D1073" i="17"/>
  <c r="D1074" i="17"/>
  <c r="D1075" i="17"/>
  <c r="D1076" i="17"/>
  <c r="D1077" i="17"/>
  <c r="D1078" i="17"/>
  <c r="D1079" i="17"/>
  <c r="D1080" i="17"/>
  <c r="D1081" i="17"/>
  <c r="D1082" i="17"/>
  <c r="D1083" i="17"/>
  <c r="D1084" i="17"/>
  <c r="D1085" i="17"/>
  <c r="D1086" i="17"/>
  <c r="D1087" i="17"/>
  <c r="D1088" i="17"/>
  <c r="D1089" i="17"/>
  <c r="D1090" i="17"/>
  <c r="D1091" i="17"/>
  <c r="D1092" i="17"/>
  <c r="D1093" i="17"/>
  <c r="D1094" i="17"/>
  <c r="D1095" i="17"/>
  <c r="D1096" i="17"/>
  <c r="D1097" i="17"/>
  <c r="D1098" i="17"/>
  <c r="D1099" i="17"/>
  <c r="D1100" i="17"/>
  <c r="D1101" i="17"/>
  <c r="D1102" i="17"/>
  <c r="D1103" i="17"/>
  <c r="D1104" i="17"/>
  <c r="D1105" i="17"/>
  <c r="D1106" i="17"/>
  <c r="D1107" i="17"/>
  <c r="D1108" i="17"/>
  <c r="D1109" i="17"/>
  <c r="D1110" i="17"/>
  <c r="D1111" i="17"/>
  <c r="D1112" i="17"/>
  <c r="D1113" i="17"/>
  <c r="D1114" i="17"/>
  <c r="D1115" i="17"/>
  <c r="D1116" i="17"/>
  <c r="D1117" i="17"/>
  <c r="D1118" i="17"/>
  <c r="D1119" i="17"/>
  <c r="D1120" i="17"/>
  <c r="D1121" i="17"/>
  <c r="D1122" i="17"/>
  <c r="D1123" i="17"/>
  <c r="D1124" i="17"/>
  <c r="D1125" i="17"/>
  <c r="D1126" i="17"/>
  <c r="D1127" i="17"/>
  <c r="D1128" i="17"/>
  <c r="D1129" i="17"/>
  <c r="D1130" i="17"/>
  <c r="D1131" i="17"/>
  <c r="D1132" i="17"/>
  <c r="D1133" i="17"/>
  <c r="D1134" i="17"/>
  <c r="D1135" i="17"/>
  <c r="D1136" i="17"/>
  <c r="D1137" i="17"/>
  <c r="D1138" i="17"/>
  <c r="D1139" i="17"/>
  <c r="D1140" i="17"/>
  <c r="D1141" i="17"/>
  <c r="D1142" i="17"/>
  <c r="D1143" i="17"/>
  <c r="D1144" i="17"/>
  <c r="D1145" i="17"/>
  <c r="D1146" i="17"/>
  <c r="D1147" i="17"/>
  <c r="D1148" i="17"/>
  <c r="D1149" i="17"/>
  <c r="D1150" i="17"/>
  <c r="D1151" i="17"/>
  <c r="D1152" i="17"/>
  <c r="D1153" i="17"/>
  <c r="D1154" i="17"/>
  <c r="D1155" i="17"/>
  <c r="D1156" i="17"/>
  <c r="D1157" i="17"/>
  <c r="D1158" i="17"/>
  <c r="D1159" i="17"/>
  <c r="D1160" i="17"/>
  <c r="D1161" i="17"/>
  <c r="D1162" i="17"/>
  <c r="D1163" i="17"/>
  <c r="D1164" i="17"/>
  <c r="D1165" i="17"/>
  <c r="D1166" i="17"/>
  <c r="D1167" i="17"/>
  <c r="D1168" i="17"/>
  <c r="D1169" i="17"/>
  <c r="D1170" i="17"/>
  <c r="D1171" i="17"/>
  <c r="D1172" i="17"/>
  <c r="D1173" i="17"/>
  <c r="D1174" i="17"/>
  <c r="D1175" i="17"/>
  <c r="D1176" i="17"/>
  <c r="D1177" i="17"/>
  <c r="D1178" i="17"/>
  <c r="D1179" i="17"/>
  <c r="D1180" i="17"/>
  <c r="D1181" i="17"/>
  <c r="D1182" i="17"/>
  <c r="D1183" i="17"/>
  <c r="D1184" i="17"/>
  <c r="D1185" i="17"/>
  <c r="D1186" i="17"/>
  <c r="D1187" i="17"/>
  <c r="D1188" i="17"/>
  <c r="D1189" i="17"/>
  <c r="D1190" i="17"/>
  <c r="D1191" i="17"/>
  <c r="D1192" i="17"/>
  <c r="D1193" i="17"/>
  <c r="D1194" i="17"/>
  <c r="D1195" i="17"/>
  <c r="D1196" i="17"/>
  <c r="D1197" i="17"/>
  <c r="D1198" i="17"/>
  <c r="D1199" i="17"/>
  <c r="D1200" i="17"/>
  <c r="D1201" i="17"/>
  <c r="D1202" i="17"/>
  <c r="D1203" i="17"/>
  <c r="D1204" i="17"/>
  <c r="D1205" i="17"/>
  <c r="D1206" i="17"/>
  <c r="D1207" i="17"/>
  <c r="D1208" i="17"/>
  <c r="D1209" i="17"/>
  <c r="D1210" i="17"/>
  <c r="D1211" i="17"/>
  <c r="D1212" i="17"/>
  <c r="D1213" i="17"/>
  <c r="D1214" i="17"/>
  <c r="D1215" i="17"/>
  <c r="D1216" i="17"/>
  <c r="D1217" i="17"/>
  <c r="D1218" i="17"/>
  <c r="D1219" i="17"/>
  <c r="D1220" i="17"/>
  <c r="D1221" i="17"/>
  <c r="D1222" i="17"/>
  <c r="D1223" i="17"/>
  <c r="D1224" i="17"/>
  <c r="D1225" i="17"/>
  <c r="D1226" i="17"/>
  <c r="D1227" i="17"/>
  <c r="D1228" i="17"/>
  <c r="D1229" i="17"/>
  <c r="D1230" i="17"/>
  <c r="D1231" i="17"/>
  <c r="D1232" i="17"/>
  <c r="D1233" i="17"/>
  <c r="D1234" i="17"/>
  <c r="D1235" i="17"/>
  <c r="D1236" i="17"/>
  <c r="D1237" i="17"/>
  <c r="D1238" i="17"/>
  <c r="D1239" i="17"/>
  <c r="D1240" i="17"/>
  <c r="D1241" i="17"/>
  <c r="D1242" i="17"/>
  <c r="D1243" i="17"/>
  <c r="D1244" i="17"/>
  <c r="D1245" i="17"/>
  <c r="D1246" i="17"/>
  <c r="D1247" i="17"/>
  <c r="D1248" i="17"/>
  <c r="D1249" i="17"/>
  <c r="D1250" i="17"/>
  <c r="D1251" i="17"/>
  <c r="D1252" i="17"/>
  <c r="D1253" i="17"/>
  <c r="D1254" i="17"/>
  <c r="D1255" i="17"/>
  <c r="D1256" i="17"/>
  <c r="D1257" i="17"/>
  <c r="D1258" i="17"/>
  <c r="D1259" i="17"/>
  <c r="D1260" i="17"/>
  <c r="D1261" i="17"/>
  <c r="D1262" i="17"/>
  <c r="D1263" i="17"/>
  <c r="D1264" i="17"/>
  <c r="D1265" i="17"/>
  <c r="D1266" i="17"/>
  <c r="D1267" i="17"/>
  <c r="D1268" i="17"/>
  <c r="D1269" i="17"/>
  <c r="D1270" i="17"/>
  <c r="D1271" i="17"/>
  <c r="D1272" i="17"/>
  <c r="D1273" i="17"/>
  <c r="D1274" i="17"/>
  <c r="D1275" i="17"/>
  <c r="D1276" i="17"/>
  <c r="D1277" i="17"/>
  <c r="D1278" i="17"/>
  <c r="D1279" i="17"/>
  <c r="D1280" i="17"/>
  <c r="D1281" i="17"/>
  <c r="D1282" i="17"/>
  <c r="D1283" i="17"/>
  <c r="D1284" i="17"/>
  <c r="D1285" i="17"/>
  <c r="D1286" i="17"/>
  <c r="D1287" i="17"/>
  <c r="D1288" i="17"/>
  <c r="D1289" i="17"/>
  <c r="D1290" i="17"/>
  <c r="D1291" i="17"/>
  <c r="D1292" i="17"/>
  <c r="D1293" i="17"/>
  <c r="D1294" i="17"/>
  <c r="D1295" i="17"/>
  <c r="D1296" i="17"/>
  <c r="D1297" i="17"/>
  <c r="D1298" i="17"/>
  <c r="D1299" i="17"/>
  <c r="D1300" i="17"/>
  <c r="D1301" i="17"/>
  <c r="D1302" i="17"/>
  <c r="D1303" i="17"/>
  <c r="D1304" i="17"/>
  <c r="D1305" i="17"/>
  <c r="D1306" i="17"/>
  <c r="D1307" i="17"/>
  <c r="D1308" i="17"/>
  <c r="D1309" i="17"/>
  <c r="D1310" i="17"/>
  <c r="D1311" i="17"/>
  <c r="D1312" i="17"/>
  <c r="D1313" i="17"/>
  <c r="D1314" i="17"/>
  <c r="D1315" i="17"/>
  <c r="D1316" i="17"/>
  <c r="D1317" i="17"/>
  <c r="D1318" i="17"/>
  <c r="D1319" i="17"/>
  <c r="D1320" i="17"/>
  <c r="D1321" i="17"/>
  <c r="D1322" i="17"/>
  <c r="D1323" i="17"/>
  <c r="D1324" i="17"/>
  <c r="D1325" i="17"/>
  <c r="D1326" i="17"/>
  <c r="D1327" i="17"/>
  <c r="D1328" i="17"/>
  <c r="D1329" i="17"/>
  <c r="D1330" i="17"/>
  <c r="D1331" i="17"/>
  <c r="D1332" i="17"/>
  <c r="D1333" i="17"/>
  <c r="D1334" i="17"/>
  <c r="D1335" i="17"/>
  <c r="D1336" i="17"/>
  <c r="D1337" i="17"/>
  <c r="D1338" i="17"/>
  <c r="D1339" i="17"/>
  <c r="D1340" i="17"/>
  <c r="D1341" i="17"/>
  <c r="D1342" i="17"/>
  <c r="D1343" i="17"/>
  <c r="D1344" i="17"/>
  <c r="D1345" i="17"/>
  <c r="D1346" i="17"/>
  <c r="D1347" i="17"/>
  <c r="D1348" i="17"/>
  <c r="D1349" i="17"/>
  <c r="D1350" i="17"/>
  <c r="D1351" i="17"/>
  <c r="D1352" i="17"/>
  <c r="D1353" i="17"/>
  <c r="D1354" i="17"/>
  <c r="D1355" i="17"/>
  <c r="D1356" i="17"/>
  <c r="D1357" i="17"/>
  <c r="D1358" i="17"/>
  <c r="D1359" i="17"/>
  <c r="D1360" i="17"/>
  <c r="D1361" i="17"/>
  <c r="D1362" i="17"/>
  <c r="D1363" i="17"/>
  <c r="D1364" i="17"/>
  <c r="D1365" i="17"/>
  <c r="D1366" i="17"/>
  <c r="D1367" i="17"/>
  <c r="D1368" i="17"/>
  <c r="D1369" i="17"/>
  <c r="D1370" i="17"/>
  <c r="D1371" i="17"/>
  <c r="D1372" i="17"/>
  <c r="D1373" i="17"/>
  <c r="D1374" i="17"/>
  <c r="D1375" i="17"/>
  <c r="D1376" i="17"/>
  <c r="D1377" i="17"/>
  <c r="D1378" i="17"/>
  <c r="D1379" i="17"/>
  <c r="D1380" i="17"/>
  <c r="D1381" i="17"/>
  <c r="D1382" i="17"/>
  <c r="D1383" i="17"/>
  <c r="D1384" i="17"/>
  <c r="D1385" i="17"/>
  <c r="D1386" i="17"/>
  <c r="D1387" i="17"/>
  <c r="D1388" i="17"/>
  <c r="D1389" i="17"/>
  <c r="D1390" i="17"/>
  <c r="D1391" i="17"/>
  <c r="D1392" i="17"/>
  <c r="D1393" i="17"/>
  <c r="D1394" i="17"/>
  <c r="D1395" i="17"/>
  <c r="D1396" i="17"/>
  <c r="D1397" i="17"/>
  <c r="D1398" i="17"/>
  <c r="D1399" i="17"/>
  <c r="D1400" i="17"/>
  <c r="D1401" i="17"/>
  <c r="D1402" i="17"/>
  <c r="D1403" i="17"/>
  <c r="D1404" i="17"/>
  <c r="D1405" i="17"/>
  <c r="D1406" i="17"/>
  <c r="D1407" i="17"/>
  <c r="D1408" i="17"/>
  <c r="D1409" i="17"/>
  <c r="D1410" i="17"/>
  <c r="D1411" i="17"/>
  <c r="D1412" i="17"/>
  <c r="D1413" i="17"/>
  <c r="D1414" i="17"/>
  <c r="D1415" i="17"/>
  <c r="D1416" i="17"/>
  <c r="D1417" i="17"/>
  <c r="D1418" i="17"/>
  <c r="D1419" i="17"/>
  <c r="D1420" i="17"/>
  <c r="D1421" i="17"/>
  <c r="D1422" i="17"/>
  <c r="D1423" i="17"/>
  <c r="D1424" i="17"/>
  <c r="D1425" i="17"/>
  <c r="D1426" i="17"/>
  <c r="D1427" i="17"/>
  <c r="D1428" i="17"/>
  <c r="D1429" i="17"/>
  <c r="D1430" i="17"/>
  <c r="D1431" i="17"/>
  <c r="D1432" i="17"/>
  <c r="D1433" i="17"/>
  <c r="D1434" i="17"/>
  <c r="D1435" i="17"/>
  <c r="D1436" i="17"/>
  <c r="D1437" i="17"/>
  <c r="D1438" i="17"/>
  <c r="D1439" i="17"/>
  <c r="D1440" i="17"/>
  <c r="D1441" i="17"/>
  <c r="D1442" i="17"/>
  <c r="D1443" i="17"/>
  <c r="D1444" i="17"/>
  <c r="D1445" i="17"/>
  <c r="D1446" i="17"/>
  <c r="D1447" i="17"/>
  <c r="D1448" i="17"/>
  <c r="D1449" i="17"/>
  <c r="D1450" i="17"/>
  <c r="D1451" i="17"/>
  <c r="D1452" i="17"/>
  <c r="D1453" i="17"/>
  <c r="D1454" i="17"/>
  <c r="D1455" i="17"/>
  <c r="D1456" i="17"/>
  <c r="D1457" i="17"/>
  <c r="D1458" i="17"/>
  <c r="D1459" i="17"/>
  <c r="D1460" i="17"/>
  <c r="D1461" i="17"/>
  <c r="D1462" i="17"/>
  <c r="D1463" i="17"/>
  <c r="D1464" i="17"/>
  <c r="D1465" i="17"/>
  <c r="D1466" i="17"/>
  <c r="D1467" i="17"/>
  <c r="D1468" i="17"/>
  <c r="D1469" i="17"/>
  <c r="D1470" i="17"/>
  <c r="D1471" i="17"/>
  <c r="D1472" i="17"/>
  <c r="D1473" i="17"/>
  <c r="D1474" i="17"/>
  <c r="D1475" i="17"/>
  <c r="D1476" i="17"/>
  <c r="D1477" i="17"/>
  <c r="D1478" i="17"/>
  <c r="D1479" i="17"/>
  <c r="D1480" i="17"/>
  <c r="D1481" i="17"/>
  <c r="D1482" i="17"/>
  <c r="D1483" i="17"/>
  <c r="D1484" i="17"/>
  <c r="D1485" i="17"/>
  <c r="D1486" i="17"/>
  <c r="D1487" i="17"/>
  <c r="D1488" i="17"/>
  <c r="D1489" i="17"/>
  <c r="D1490" i="17"/>
  <c r="D1491" i="17"/>
  <c r="D1492" i="17"/>
  <c r="D1493" i="17"/>
  <c r="D1494" i="17"/>
  <c r="D1495" i="17"/>
  <c r="D1496" i="17"/>
  <c r="D1497" i="17"/>
  <c r="D1498" i="17"/>
  <c r="D1499" i="17"/>
  <c r="D1500" i="17"/>
  <c r="D1501" i="17"/>
  <c r="D1502" i="17"/>
  <c r="D1503" i="17"/>
  <c r="D1504" i="17"/>
  <c r="D1505" i="17"/>
  <c r="D1506" i="17"/>
  <c r="D1507" i="17"/>
  <c r="D1508" i="17"/>
  <c r="D1509" i="17"/>
  <c r="D1510" i="17"/>
  <c r="D1511" i="17"/>
  <c r="D1512" i="17"/>
  <c r="D1513" i="17"/>
  <c r="D1514" i="17"/>
  <c r="D1515" i="17"/>
  <c r="D1516" i="17"/>
  <c r="D1517" i="17"/>
  <c r="D1518" i="17"/>
  <c r="D1519" i="17"/>
  <c r="D1520" i="17"/>
  <c r="D1521" i="17"/>
  <c r="D1522" i="17"/>
  <c r="D1523" i="17"/>
  <c r="D1524" i="17"/>
  <c r="D1525" i="17"/>
  <c r="D1526" i="17"/>
  <c r="D1527" i="17"/>
  <c r="D1528" i="17"/>
  <c r="D1529" i="17"/>
  <c r="D1530" i="17"/>
  <c r="D1531" i="17"/>
  <c r="D1532" i="17"/>
  <c r="D1533" i="17"/>
  <c r="D1534" i="17"/>
  <c r="D1535" i="17"/>
  <c r="D1536" i="17"/>
  <c r="D1537" i="17"/>
  <c r="D1538" i="17"/>
  <c r="D1539" i="17"/>
  <c r="D1540" i="17"/>
  <c r="D1541" i="17"/>
  <c r="D1542" i="17"/>
  <c r="D1543" i="17"/>
  <c r="D1544" i="17"/>
  <c r="D1545" i="17"/>
  <c r="D1546" i="17"/>
  <c r="D1547" i="17"/>
  <c r="D1548" i="17"/>
  <c r="D1549" i="17"/>
  <c r="D1550" i="17"/>
  <c r="D1551" i="17"/>
  <c r="D1552" i="17"/>
  <c r="D1553" i="17"/>
  <c r="D1554" i="17"/>
  <c r="D1555" i="17"/>
  <c r="D1556" i="17"/>
  <c r="D1557" i="17"/>
  <c r="D1558" i="17"/>
  <c r="D1559" i="17"/>
  <c r="D1560" i="17"/>
  <c r="D1561" i="17"/>
  <c r="D1562" i="17"/>
  <c r="D1563" i="17"/>
  <c r="D1564" i="17"/>
  <c r="D1565" i="17"/>
  <c r="D1566" i="17"/>
  <c r="D1567" i="17"/>
  <c r="D1568" i="17"/>
  <c r="D1569" i="17"/>
  <c r="D1570" i="17"/>
  <c r="D1571" i="17"/>
  <c r="D1572" i="17"/>
  <c r="D1573" i="17"/>
  <c r="D1574" i="17"/>
  <c r="D1575" i="17"/>
  <c r="D1576" i="17"/>
  <c r="D1577" i="17"/>
  <c r="D1578" i="17"/>
  <c r="D1579" i="17"/>
  <c r="D1580" i="17"/>
  <c r="D1581" i="17"/>
  <c r="D1582" i="17"/>
  <c r="D1583" i="17"/>
  <c r="D1584" i="17"/>
  <c r="D1585" i="17"/>
  <c r="D1586" i="17"/>
  <c r="D1587" i="17"/>
  <c r="D1588" i="17"/>
  <c r="D1589" i="17"/>
  <c r="D1590" i="17"/>
  <c r="D1591" i="17"/>
  <c r="D1592" i="17"/>
  <c r="D1593" i="17"/>
  <c r="D1594" i="17"/>
  <c r="D1595" i="17"/>
  <c r="D1596" i="17"/>
  <c r="D1597" i="17"/>
  <c r="D1598" i="17"/>
  <c r="D1599" i="17"/>
  <c r="D1600" i="17"/>
  <c r="D1601" i="17"/>
  <c r="D1602" i="17"/>
  <c r="D1603" i="17"/>
  <c r="D1604" i="17"/>
  <c r="D1605" i="17"/>
  <c r="D1606" i="17"/>
  <c r="D1607" i="17"/>
  <c r="D1608" i="17"/>
  <c r="D1609" i="17"/>
  <c r="D1610" i="17"/>
  <c r="D1611" i="17"/>
  <c r="D1612" i="17"/>
  <c r="D1613" i="17"/>
  <c r="D1614" i="17"/>
  <c r="D1615" i="17"/>
  <c r="D1616" i="17"/>
  <c r="D1617" i="17"/>
  <c r="D1618" i="17"/>
  <c r="D1619" i="17"/>
  <c r="D1620" i="17"/>
  <c r="D1621" i="17"/>
  <c r="D1622" i="17"/>
  <c r="D1623" i="17"/>
  <c r="D1624" i="17"/>
  <c r="D1625" i="17"/>
  <c r="D1626" i="17"/>
  <c r="D1627" i="17"/>
  <c r="D1628" i="17"/>
  <c r="D1629" i="17"/>
  <c r="D1630" i="17"/>
  <c r="D1631" i="17"/>
  <c r="D1632" i="17"/>
  <c r="D1633" i="17"/>
  <c r="D1634" i="17"/>
  <c r="D1635" i="17"/>
  <c r="D1636" i="17"/>
  <c r="D1637" i="17"/>
  <c r="D1638" i="17"/>
  <c r="D1639" i="17"/>
  <c r="D1640" i="17"/>
  <c r="D1641" i="17"/>
  <c r="D1642" i="17"/>
  <c r="D1643" i="17"/>
  <c r="D1644" i="17"/>
  <c r="D1645" i="17"/>
  <c r="D1646" i="17"/>
  <c r="D1647" i="17"/>
  <c r="D1648" i="17"/>
  <c r="D1649" i="17"/>
  <c r="D1650" i="17"/>
  <c r="D1651" i="17"/>
  <c r="D1652" i="17"/>
  <c r="D1653" i="17"/>
  <c r="D1654" i="17"/>
  <c r="D1655" i="17"/>
  <c r="D1656" i="17"/>
  <c r="D1657" i="17"/>
  <c r="D1658" i="17"/>
  <c r="D1659" i="17"/>
  <c r="D1660" i="17"/>
  <c r="D1661" i="17"/>
  <c r="D1662" i="17"/>
  <c r="D1663" i="17"/>
  <c r="D1664" i="17"/>
  <c r="D1665" i="17"/>
  <c r="D1666" i="17"/>
  <c r="D1667" i="17"/>
  <c r="D1668" i="17"/>
  <c r="D1669" i="17"/>
  <c r="D1670" i="17"/>
  <c r="D1671" i="17"/>
  <c r="D1672" i="17"/>
  <c r="D1673" i="17"/>
  <c r="D1674" i="17"/>
  <c r="D1675" i="17"/>
  <c r="D1676" i="17"/>
  <c r="D1677" i="17"/>
  <c r="D1678" i="17"/>
  <c r="D1679" i="17"/>
  <c r="D1680" i="17"/>
  <c r="D1681" i="17"/>
  <c r="D1682" i="17"/>
  <c r="D1683" i="17"/>
  <c r="D1684" i="17"/>
  <c r="D1685" i="17"/>
  <c r="D1686" i="17"/>
  <c r="D1687" i="17"/>
  <c r="D1688" i="17"/>
  <c r="D1689" i="17"/>
  <c r="D1690" i="17"/>
  <c r="D1691" i="17"/>
  <c r="D1692" i="17"/>
  <c r="D1693" i="17"/>
  <c r="D1694" i="17"/>
  <c r="D1695" i="17"/>
  <c r="D1696" i="17"/>
  <c r="D1697" i="17"/>
  <c r="D1698" i="17"/>
  <c r="D1699" i="17"/>
  <c r="D1700" i="17"/>
  <c r="D1701" i="17"/>
  <c r="D1702" i="17"/>
  <c r="D1703" i="17"/>
  <c r="D1704" i="17"/>
  <c r="D1705" i="17"/>
  <c r="D1706" i="17"/>
  <c r="D1707" i="17"/>
  <c r="D1708" i="17"/>
  <c r="D1709" i="17"/>
  <c r="D1710" i="17"/>
  <c r="D1711" i="17"/>
  <c r="D1712" i="17"/>
  <c r="D1713" i="17"/>
  <c r="D1714" i="17"/>
  <c r="D1715" i="17"/>
  <c r="D1716" i="17"/>
  <c r="D1717" i="17"/>
  <c r="D1718" i="17"/>
  <c r="D1719" i="17"/>
  <c r="D1720" i="17"/>
  <c r="D1721" i="17"/>
  <c r="D1722" i="17"/>
  <c r="D1723" i="17"/>
  <c r="D1724" i="17"/>
  <c r="D1725" i="17"/>
  <c r="D1726" i="17"/>
  <c r="D1727" i="17"/>
  <c r="D1728" i="17"/>
  <c r="D1729" i="17"/>
  <c r="D1730" i="17"/>
  <c r="D1731" i="17"/>
  <c r="D1732" i="17"/>
  <c r="D1733" i="17"/>
  <c r="D1734" i="17"/>
  <c r="D1735" i="17"/>
  <c r="D1736" i="17"/>
  <c r="D1737" i="17"/>
  <c r="D1738" i="17"/>
  <c r="D1739" i="17"/>
  <c r="D1740" i="17"/>
  <c r="D1741" i="17"/>
  <c r="D1742" i="17"/>
  <c r="D1743" i="17"/>
  <c r="D1744" i="17"/>
  <c r="D1745" i="17"/>
  <c r="D1746" i="17"/>
  <c r="D1747" i="17"/>
  <c r="D1748" i="17"/>
  <c r="D1749" i="17"/>
  <c r="D1750" i="17"/>
  <c r="D1751" i="17"/>
  <c r="D1752" i="17"/>
  <c r="D1753" i="17"/>
  <c r="D1754" i="17"/>
  <c r="D1755" i="17"/>
  <c r="D1756" i="17"/>
  <c r="D1757" i="17"/>
  <c r="D1758" i="17"/>
  <c r="D1759" i="17"/>
  <c r="D1760" i="17"/>
  <c r="D1761" i="17"/>
  <c r="D1762" i="17"/>
  <c r="D1763" i="17"/>
  <c r="D1764" i="17"/>
  <c r="D1765" i="17"/>
  <c r="D1766" i="17"/>
  <c r="D1767" i="17"/>
  <c r="D1768" i="17"/>
  <c r="D1769" i="17"/>
  <c r="D1770" i="17"/>
  <c r="D1771" i="17"/>
  <c r="D1772" i="17"/>
  <c r="D1773" i="17"/>
  <c r="D1774" i="17"/>
  <c r="D1775" i="17"/>
  <c r="D1776" i="17"/>
  <c r="D1777" i="17"/>
  <c r="D1778" i="17"/>
  <c r="D1779" i="17"/>
  <c r="D1780" i="17"/>
  <c r="D1781" i="17"/>
  <c r="D1782" i="17"/>
  <c r="D1783" i="17"/>
  <c r="D1784" i="17"/>
  <c r="D1785" i="17"/>
  <c r="D1786" i="17"/>
  <c r="D1787" i="17"/>
  <c r="D1788" i="17"/>
  <c r="D1789" i="17"/>
  <c r="D1790" i="17"/>
  <c r="D1791" i="17"/>
  <c r="D1792" i="17"/>
  <c r="D1793" i="17"/>
  <c r="D1794" i="17"/>
  <c r="D1795" i="17"/>
  <c r="D1796" i="17"/>
  <c r="D1797" i="17"/>
  <c r="D1798" i="17"/>
  <c r="D1799" i="17"/>
  <c r="D1800" i="17"/>
  <c r="D1801" i="17"/>
  <c r="D1802" i="17"/>
  <c r="D1803" i="17"/>
  <c r="D1804" i="17"/>
  <c r="D1805" i="17"/>
  <c r="D1806" i="17"/>
  <c r="D1807" i="17"/>
  <c r="D1808" i="17"/>
  <c r="D1809" i="17"/>
  <c r="D1810" i="17"/>
  <c r="D1811" i="17"/>
  <c r="D1812" i="17"/>
  <c r="D1813" i="17"/>
  <c r="D1814" i="17"/>
  <c r="D1815" i="17"/>
  <c r="D1816" i="17"/>
  <c r="D1817" i="17"/>
  <c r="D1818" i="17"/>
  <c r="D1819" i="17"/>
  <c r="D1820" i="17"/>
  <c r="D1821" i="17"/>
  <c r="D1822" i="17"/>
  <c r="D1823" i="17"/>
  <c r="D1824" i="17"/>
  <c r="D1825" i="17"/>
  <c r="D1826" i="17"/>
  <c r="D1827" i="17"/>
  <c r="D1828" i="17"/>
  <c r="D1829" i="17"/>
  <c r="D1830" i="17"/>
  <c r="D1831" i="17"/>
  <c r="D1832" i="17"/>
  <c r="D1833" i="17"/>
  <c r="D1834" i="17"/>
  <c r="D1835" i="17"/>
  <c r="D1836" i="17"/>
  <c r="D1837" i="17"/>
  <c r="D1838" i="17"/>
  <c r="D1839" i="17"/>
  <c r="D1840" i="17"/>
  <c r="D1841" i="17"/>
  <c r="D1842" i="17"/>
  <c r="D1843" i="17"/>
  <c r="D1844" i="17"/>
  <c r="D1845" i="17"/>
  <c r="D1846" i="17"/>
  <c r="D1847" i="17"/>
  <c r="D1848" i="17"/>
  <c r="D1849" i="17"/>
  <c r="D1850" i="17"/>
  <c r="D1851" i="17"/>
  <c r="D1852" i="17"/>
  <c r="D1853" i="17"/>
  <c r="D1854" i="17"/>
  <c r="D1855" i="17"/>
  <c r="D1856" i="17"/>
  <c r="D1857" i="17"/>
  <c r="D1858" i="17"/>
  <c r="D1859" i="17"/>
  <c r="D1860" i="17"/>
  <c r="D1861" i="17"/>
  <c r="D1862" i="17"/>
  <c r="D1863" i="17"/>
  <c r="D1864" i="17"/>
  <c r="D1865" i="17"/>
  <c r="D1866" i="17"/>
  <c r="D1867" i="17"/>
  <c r="D1868" i="17"/>
  <c r="D1869" i="17"/>
  <c r="D1870" i="17"/>
  <c r="D1871" i="17"/>
  <c r="D1872" i="17"/>
  <c r="D1873" i="17"/>
  <c r="D1874" i="17"/>
  <c r="D1875" i="17"/>
  <c r="D1876" i="17"/>
  <c r="D1877" i="17"/>
  <c r="D3" i="17"/>
  <c r="F3" i="17" l="1"/>
  <c r="D38" i="1" s="1"/>
  <c r="C2" i="13" l="1"/>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B2011" i="13"/>
  <c r="B2012" i="13"/>
  <c r="B2013" i="13"/>
  <c r="B2014" i="13"/>
  <c r="B2015" i="13"/>
  <c r="B2016"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1" i="13"/>
  <c r="B2072" i="13"/>
  <c r="B2073" i="13"/>
  <c r="B2074" i="13"/>
  <c r="B2075" i="13"/>
  <c r="B2076" i="13"/>
  <c r="B2077" i="13"/>
  <c r="B2078" i="13"/>
  <c r="B2079" i="13"/>
  <c r="B2080" i="13"/>
  <c r="B2081" i="13"/>
  <c r="B2082" i="13"/>
  <c r="B2083" i="13"/>
  <c r="B2084" i="13"/>
  <c r="B2085" i="13"/>
  <c r="B2086" i="13"/>
  <c r="B2087" i="13"/>
  <c r="B2088" i="13"/>
  <c r="B2089" i="13"/>
  <c r="B2090" i="13"/>
  <c r="B2091" i="13"/>
  <c r="B2092" i="13"/>
  <c r="B2093" i="13"/>
  <c r="B2094" i="13"/>
  <c r="B2095" i="13"/>
  <c r="B2096" i="13"/>
  <c r="B2097" i="13"/>
  <c r="B2098" i="13"/>
  <c r="B2099" i="13"/>
  <c r="B2100" i="13"/>
  <c r="B2101" i="13"/>
  <c r="B2102" i="13"/>
  <c r="B2103" i="13"/>
  <c r="B2104" i="13"/>
  <c r="B2105" i="13"/>
  <c r="B2106" i="13"/>
  <c r="B2107" i="13"/>
  <c r="B2108" i="13"/>
  <c r="B2109" i="13"/>
  <c r="B2110" i="13"/>
  <c r="B2111" i="13"/>
  <c r="B2112" i="13"/>
  <c r="B2113" i="13"/>
  <c r="B2114" i="13"/>
  <c r="B2115" i="13"/>
  <c r="B2116" i="13"/>
  <c r="B2117" i="13"/>
  <c r="B2118" i="13"/>
  <c r="B2119" i="13"/>
  <c r="B2120" i="13"/>
  <c r="B2121" i="13"/>
  <c r="B2122" i="13"/>
  <c r="B2123" i="13"/>
  <c r="B2124" i="13"/>
  <c r="B2125" i="13"/>
  <c r="B2126" i="13"/>
  <c r="B2127" i="13"/>
  <c r="B2128" i="13"/>
  <c r="B2129" i="13"/>
  <c r="B2130" i="13"/>
  <c r="B2131" i="13"/>
  <c r="B2132" i="13"/>
  <c r="B2133" i="13"/>
  <c r="B2134" i="13"/>
  <c r="B2135" i="13"/>
  <c r="B2136" i="13"/>
  <c r="B2137" i="13"/>
  <c r="B2138" i="13"/>
  <c r="B2139" i="13"/>
  <c r="B2140" i="13"/>
  <c r="B2141" i="13"/>
  <c r="B2142" i="13"/>
  <c r="B2143" i="13"/>
  <c r="B2144" i="13"/>
  <c r="B2145" i="13"/>
  <c r="B2146" i="13"/>
  <c r="B2147" i="13"/>
  <c r="B2148" i="13"/>
  <c r="B2149" i="13"/>
  <c r="B2150" i="13"/>
  <c r="B2151" i="13"/>
  <c r="B2152" i="13"/>
  <c r="B2153" i="13"/>
  <c r="B2154" i="13"/>
  <c r="B2155" i="13"/>
  <c r="B2156" i="13"/>
  <c r="B2157" i="13"/>
  <c r="B2158" i="13"/>
  <c r="B2159" i="13"/>
  <c r="B2160" i="13"/>
  <c r="B2161" i="13"/>
  <c r="B2162" i="13"/>
  <c r="B2163" i="13"/>
  <c r="B2164" i="13"/>
  <c r="B2165" i="13"/>
  <c r="B2166" i="13"/>
  <c r="B2167" i="13"/>
  <c r="B2168" i="13"/>
  <c r="B2169" i="13"/>
  <c r="B2170" i="13"/>
  <c r="B2171" i="13"/>
  <c r="B2172" i="13"/>
  <c r="B2173" i="13"/>
  <c r="B2174" i="13"/>
  <c r="B2175" i="13"/>
  <c r="B2176" i="13"/>
  <c r="B2177" i="13"/>
  <c r="B2178" i="13"/>
  <c r="B2179" i="13"/>
  <c r="B2180" i="13"/>
  <c r="B2181" i="13"/>
  <c r="B2182" i="13"/>
  <c r="B2183" i="13"/>
  <c r="B2184" i="13"/>
  <c r="B2185" i="13"/>
  <c r="B2186" i="13"/>
  <c r="B2187" i="13"/>
  <c r="B2188" i="13"/>
  <c r="B2189" i="13"/>
  <c r="B2190" i="13"/>
  <c r="B2191" i="13"/>
  <c r="B2192" i="13"/>
  <c r="B2193" i="13"/>
  <c r="B2194" i="13"/>
  <c r="B2195" i="13"/>
  <c r="B2196" i="13"/>
  <c r="B2197" i="13"/>
  <c r="B2198" i="13"/>
  <c r="B2199" i="13"/>
  <c r="B2200" i="13"/>
  <c r="B2201" i="13"/>
  <c r="B2202" i="13"/>
  <c r="B2203" i="13"/>
  <c r="B2204" i="13"/>
  <c r="B2205" i="13"/>
  <c r="B2206" i="13"/>
  <c r="B2207" i="13"/>
  <c r="B2208" i="13"/>
  <c r="B2209" i="13"/>
  <c r="B2210" i="13"/>
  <c r="B2211" i="13"/>
  <c r="B2212" i="13"/>
  <c r="B2213" i="13"/>
  <c r="B2214" i="13"/>
  <c r="B2215" i="13"/>
  <c r="B2216" i="13"/>
  <c r="B2217" i="13"/>
  <c r="B2218" i="13"/>
  <c r="B2219" i="13"/>
  <c r="B2220" i="13"/>
  <c r="B2221" i="13"/>
  <c r="B2222" i="13"/>
  <c r="B2223" i="13"/>
  <c r="B2224" i="13"/>
  <c r="B2225" i="13"/>
  <c r="B2226" i="13"/>
  <c r="B2227" i="13"/>
  <c r="B2228" i="13"/>
  <c r="B2229" i="13"/>
  <c r="B2230" i="13"/>
  <c r="B2231" i="13"/>
  <c r="B2232" i="13"/>
  <c r="B2233" i="13"/>
  <c r="B2234" i="13"/>
  <c r="B2235" i="13"/>
  <c r="B2236" i="13"/>
  <c r="B2237" i="13"/>
  <c r="B2238" i="13"/>
  <c r="B2239" i="13"/>
  <c r="B2240" i="13"/>
  <c r="B2241" i="13"/>
  <c r="B2242" i="13"/>
  <c r="B2243" i="13"/>
  <c r="B2244" i="13"/>
  <c r="B2245" i="13"/>
  <c r="B2246" i="13"/>
  <c r="B2247" i="13"/>
  <c r="B2248" i="13"/>
  <c r="B2249" i="13"/>
  <c r="B2250" i="13"/>
  <c r="B2251" i="13"/>
  <c r="B2252" i="13"/>
  <c r="B2253" i="13"/>
  <c r="B2254"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2"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3"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4" i="13"/>
  <c r="B2395" i="13"/>
  <c r="B2396" i="13"/>
  <c r="B2397" i="13"/>
  <c r="B2398" i="13"/>
  <c r="B2399" i="13"/>
  <c r="B2400" i="13"/>
  <c r="B2401" i="13"/>
  <c r="B2402" i="13"/>
  <c r="B2403"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6" i="13"/>
  <c r="B2447" i="13"/>
  <c r="B2448" i="13"/>
  <c r="B2449" i="13"/>
  <c r="B2450" i="13"/>
  <c r="B2451" i="13"/>
  <c r="B2452" i="13"/>
  <c r="B2453" i="13"/>
  <c r="B2454" i="13"/>
  <c r="B2455" i="13"/>
  <c r="B2456" i="13"/>
  <c r="B2457" i="13"/>
  <c r="B2458" i="13"/>
  <c r="B2459" i="13"/>
  <c r="B2460" i="13"/>
  <c r="B2461" i="13"/>
  <c r="B2462" i="13"/>
  <c r="B2463" i="13"/>
  <c r="B2464" i="13"/>
  <c r="B2465" i="13"/>
  <c r="B2466" i="13"/>
  <c r="B2467" i="13"/>
  <c r="B2468" i="13"/>
  <c r="B2469" i="13"/>
  <c r="B2470" i="13"/>
  <c r="B2471" i="13"/>
  <c r="B2472" i="13"/>
  <c r="B2473" i="13"/>
  <c r="B2474" i="13"/>
  <c r="B2475" i="13"/>
  <c r="B2476" i="13"/>
  <c r="B2477" i="13"/>
  <c r="B2478" i="13"/>
  <c r="B2479" i="13"/>
  <c r="B2480" i="13"/>
  <c r="B2481" i="13"/>
  <c r="B2482" i="13"/>
  <c r="B2483" i="13"/>
  <c r="B2484" i="13"/>
  <c r="B2485" i="13"/>
  <c r="B2486" i="13"/>
  <c r="B2487"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5" i="13"/>
  <c r="B2516" i="13"/>
  <c r="B2517" i="13"/>
  <c r="B2518" i="13"/>
  <c r="B2519" i="13"/>
  <c r="B2520" i="13"/>
  <c r="B2521" i="13"/>
  <c r="B2522" i="13"/>
  <c r="B2523" i="13"/>
  <c r="B2524" i="13"/>
  <c r="B2525" i="13"/>
  <c r="B2526" i="13"/>
  <c r="B2527" i="13"/>
  <c r="B2528" i="13"/>
  <c r="B2529" i="13"/>
  <c r="B2530" i="13"/>
  <c r="B2531"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1" i="13"/>
  <c r="B2562" i="13"/>
  <c r="B2563" i="13"/>
  <c r="B2564" i="13"/>
  <c r="B2565" i="13"/>
  <c r="B2566" i="13"/>
  <c r="B2567" i="13"/>
  <c r="B2568" i="13"/>
  <c r="B2569" i="13"/>
  <c r="B2570" i="13"/>
  <c r="B2571" i="13"/>
  <c r="B2572" i="13"/>
  <c r="B2573" i="13"/>
  <c r="B2574" i="13"/>
  <c r="B2575" i="13"/>
  <c r="B2576" i="13"/>
  <c r="B2577" i="13"/>
  <c r="B2578" i="13"/>
  <c r="B2579" i="13"/>
  <c r="B2580" i="13"/>
  <c r="B2581" i="13"/>
  <c r="B2582" i="13"/>
  <c r="B2583" i="13"/>
  <c r="B2584" i="13"/>
  <c r="B2585" i="13"/>
  <c r="B2586" i="13"/>
  <c r="B2587" i="13"/>
  <c r="B2588" i="13"/>
  <c r="B2589" i="13"/>
  <c r="B2590" i="13"/>
  <c r="B2591" i="13"/>
  <c r="B2592" i="13"/>
  <c r="B2593" i="13"/>
  <c r="B2594" i="13"/>
  <c r="B2595" i="13"/>
  <c r="B2596" i="13"/>
  <c r="B2597" i="13"/>
  <c r="B2598" i="13"/>
  <c r="B2599" i="13"/>
  <c r="B2600" i="13"/>
  <c r="B2601" i="13"/>
  <c r="B2602" i="13"/>
  <c r="B2603" i="13"/>
  <c r="B2604" i="13"/>
  <c r="B2605" i="13"/>
  <c r="B2606" i="13"/>
  <c r="B2607" i="13"/>
  <c r="B2608" i="13"/>
  <c r="B2609" i="13"/>
  <c r="B2610" i="13"/>
  <c r="B2611" i="13"/>
  <c r="B2612" i="13"/>
  <c r="B2613" i="13"/>
  <c r="B2614" i="13"/>
  <c r="B2615" i="13"/>
  <c r="B2616" i="13"/>
  <c r="B2617" i="13"/>
  <c r="B2618" i="13"/>
  <c r="B2619" i="13"/>
  <c r="B2620" i="13"/>
  <c r="B2621" i="13"/>
  <c r="B2622" i="13"/>
  <c r="B2623" i="13"/>
  <c r="B2624" i="13"/>
  <c r="B2625" i="13"/>
  <c r="B2626" i="13"/>
  <c r="B2627" i="13"/>
  <c r="B2628" i="13"/>
  <c r="B2629" i="13"/>
  <c r="B2630" i="13"/>
  <c r="B2631" i="13"/>
  <c r="B2632" i="13"/>
  <c r="B2633" i="13"/>
  <c r="B2634" i="13"/>
  <c r="B2635" i="13"/>
  <c r="B2636" i="13"/>
  <c r="B2637" i="13"/>
  <c r="B2638" i="13"/>
  <c r="B2639" i="13"/>
  <c r="B2640" i="13"/>
  <c r="B2641" i="13"/>
  <c r="B2642" i="13"/>
  <c r="B2643" i="13"/>
  <c r="B2644" i="13"/>
  <c r="B2645" i="13"/>
  <c r="B2646" i="13"/>
  <c r="B2647" i="13"/>
  <c r="B2648" i="13"/>
  <c r="B2649" i="13"/>
  <c r="B2650" i="13"/>
  <c r="B2651" i="13"/>
  <c r="B2652" i="13"/>
  <c r="B2653" i="13"/>
  <c r="B2654" i="13"/>
  <c r="B2655" i="13"/>
  <c r="B2656" i="13"/>
  <c r="B2657" i="13"/>
  <c r="B2658" i="13"/>
  <c r="B2659" i="13"/>
  <c r="B2660" i="13"/>
  <c r="B2661" i="13"/>
  <c r="B2662" i="13"/>
  <c r="B2663" i="13"/>
  <c r="B2664" i="13"/>
  <c r="B2665" i="13"/>
  <c r="B2666" i="13"/>
  <c r="B2667" i="13"/>
  <c r="B2668" i="13"/>
  <c r="B2669" i="13"/>
  <c r="B2670" i="13"/>
  <c r="B2671" i="13"/>
  <c r="B2672" i="13"/>
  <c r="B2673" i="13"/>
  <c r="B2674" i="13"/>
  <c r="B2675" i="13"/>
  <c r="B2676" i="13"/>
  <c r="B2677" i="13"/>
  <c r="B2678" i="13"/>
  <c r="B2679" i="13"/>
  <c r="B2680" i="13"/>
  <c r="B2681" i="13"/>
  <c r="B2682" i="13"/>
  <c r="B2683" i="13"/>
  <c r="B2684" i="13"/>
  <c r="B2685" i="13"/>
  <c r="B2686" i="13"/>
  <c r="B2687" i="13"/>
  <c r="B2688" i="13"/>
  <c r="B2689" i="13"/>
  <c r="B2690" i="13"/>
  <c r="B2691" i="13"/>
  <c r="B2692" i="13"/>
  <c r="B2693" i="13"/>
  <c r="B2694" i="13"/>
  <c r="B2695" i="13"/>
  <c r="B2696" i="13"/>
  <c r="B2697" i="13"/>
  <c r="B2698" i="13"/>
  <c r="B2699" i="13"/>
  <c r="B2700" i="13"/>
  <c r="B2701" i="13"/>
  <c r="B2702" i="13"/>
  <c r="B2703" i="13"/>
  <c r="B2704" i="13"/>
  <c r="B2705" i="13"/>
  <c r="B2706" i="13"/>
  <c r="B2707" i="13"/>
  <c r="B2708" i="13"/>
  <c r="B2709" i="13"/>
  <c r="B2710" i="13"/>
  <c r="B2711" i="13"/>
  <c r="B2712" i="13"/>
  <c r="B2713" i="13"/>
  <c r="B2714" i="13"/>
  <c r="B2715" i="13"/>
  <c r="B2716" i="13"/>
  <c r="B2717" i="13"/>
  <c r="B2718" i="13"/>
  <c r="B2719" i="13"/>
  <c r="B2720" i="13"/>
  <c r="B2721" i="13"/>
  <c r="B2722" i="13"/>
  <c r="B2723" i="13"/>
  <c r="B2724" i="13"/>
  <c r="B2725" i="13"/>
  <c r="B2726" i="13"/>
  <c r="B2727" i="13"/>
  <c r="B2728" i="13"/>
  <c r="B2729" i="13"/>
  <c r="B2730" i="13"/>
  <c r="B2731" i="13"/>
  <c r="B2732" i="13"/>
  <c r="B2733" i="13"/>
  <c r="B2734" i="13"/>
  <c r="B2735" i="13"/>
  <c r="B2736" i="13"/>
  <c r="B2737" i="13"/>
  <c r="B2738" i="13"/>
  <c r="B2739" i="13"/>
  <c r="B2740" i="13"/>
  <c r="B2741" i="13"/>
  <c r="B2742" i="13"/>
  <c r="B2743" i="13"/>
  <c r="B2744" i="13"/>
  <c r="B2745" i="13"/>
  <c r="B2746" i="13"/>
  <c r="B2747" i="13"/>
  <c r="B2748" i="13"/>
  <c r="B2749" i="13"/>
  <c r="B2750" i="13"/>
  <c r="B2751" i="13"/>
  <c r="B2752" i="13"/>
  <c r="B2753" i="13"/>
  <c r="B2754" i="13"/>
  <c r="B2755" i="13"/>
  <c r="B2756" i="13"/>
  <c r="B2757" i="13"/>
  <c r="B2758" i="13"/>
  <c r="B2759" i="13"/>
  <c r="B2760" i="13"/>
  <c r="B2761" i="13"/>
  <c r="B2762" i="13"/>
  <c r="B2763" i="13"/>
  <c r="B2764" i="13"/>
  <c r="B2765" i="13"/>
  <c r="B2766" i="13"/>
  <c r="B2767" i="13"/>
  <c r="B2768" i="13"/>
  <c r="B2769" i="13"/>
  <c r="B2770" i="13"/>
  <c r="B2771" i="13"/>
  <c r="B2772" i="13"/>
  <c r="B2773" i="13"/>
  <c r="B2774" i="13"/>
  <c r="B2775" i="13"/>
  <c r="B2776" i="13"/>
  <c r="B2777" i="13"/>
  <c r="B2778" i="13"/>
  <c r="B2779" i="13"/>
  <c r="B2780" i="13"/>
  <c r="B2781" i="13"/>
  <c r="B2782" i="13"/>
  <c r="B2783" i="13"/>
  <c r="B2784" i="13"/>
  <c r="B2785" i="13"/>
  <c r="B2786" i="13"/>
  <c r="B2787" i="13"/>
  <c r="B2788" i="13"/>
  <c r="B2789" i="13"/>
  <c r="B2790" i="13"/>
  <c r="B2791" i="13"/>
  <c r="B2792" i="13"/>
  <c r="B2793" i="13"/>
  <c r="B2794" i="13"/>
  <c r="B2795" i="13"/>
  <c r="B2796" i="13"/>
  <c r="B2797" i="13"/>
  <c r="B2798" i="13"/>
  <c r="B2799" i="13"/>
  <c r="B2800" i="13"/>
  <c r="B2801" i="13"/>
  <c r="B2802" i="13"/>
  <c r="B2803" i="13"/>
  <c r="B2804" i="13"/>
  <c r="B2805" i="13"/>
  <c r="B2806" i="13"/>
  <c r="B2807" i="13"/>
  <c r="B2808" i="13"/>
  <c r="B2809" i="13"/>
  <c r="B2810" i="13"/>
  <c r="B2811" i="13"/>
  <c r="B2812" i="13"/>
  <c r="B2813" i="13"/>
  <c r="B2814" i="13"/>
  <c r="B2815" i="13"/>
  <c r="B2816" i="13"/>
  <c r="B2817" i="13"/>
  <c r="B2818" i="13"/>
  <c r="B2819" i="13"/>
  <c r="B2820" i="13"/>
  <c r="B2821" i="13"/>
  <c r="B2822" i="13"/>
  <c r="B2823" i="13"/>
  <c r="B2824" i="13"/>
  <c r="B2825" i="13"/>
  <c r="B2826" i="13"/>
  <c r="B2827" i="13"/>
  <c r="B2828" i="13"/>
  <c r="B2829" i="13"/>
  <c r="B2830" i="13"/>
  <c r="B2831" i="13"/>
  <c r="B2832" i="13"/>
  <c r="B2833" i="13"/>
  <c r="B2834" i="13"/>
  <c r="B2835" i="13"/>
  <c r="B2836" i="13"/>
  <c r="B2837" i="13"/>
  <c r="B2838" i="13"/>
  <c r="B2839" i="13"/>
  <c r="B2840" i="13"/>
  <c r="B2841" i="13"/>
  <c r="B2842" i="13"/>
  <c r="B2843" i="13"/>
  <c r="B2844" i="13"/>
  <c r="B2845" i="13"/>
  <c r="B2846" i="13"/>
  <c r="B2847" i="13"/>
  <c r="B2848" i="13"/>
  <c r="B2849" i="13"/>
  <c r="B2850" i="13"/>
  <c r="B2851" i="13"/>
  <c r="B2852" i="13"/>
  <c r="B2853" i="13"/>
  <c r="B2854" i="13"/>
  <c r="B2855" i="13"/>
  <c r="B2856" i="13"/>
  <c r="B2857" i="13"/>
  <c r="B2858" i="13"/>
  <c r="B2859" i="13"/>
  <c r="B2860" i="13"/>
  <c r="B2861" i="13"/>
  <c r="B2862" i="13"/>
  <c r="B2863" i="13"/>
  <c r="B2864" i="13"/>
  <c r="B2865" i="13"/>
  <c r="B2866" i="13"/>
  <c r="B2867" i="13"/>
  <c r="B2868" i="13"/>
  <c r="B2869" i="13"/>
  <c r="B2870" i="13"/>
  <c r="B2871" i="13"/>
  <c r="B2872" i="13"/>
  <c r="B2873" i="13"/>
  <c r="B2874" i="13"/>
  <c r="B2875" i="13"/>
  <c r="B2876" i="13"/>
  <c r="B2877" i="13"/>
  <c r="B2878" i="13"/>
  <c r="B2879" i="13"/>
  <c r="B2880" i="13"/>
  <c r="B2881" i="13"/>
  <c r="B2882" i="13"/>
  <c r="B2883" i="13"/>
  <c r="B2884" i="13"/>
  <c r="B2885" i="13"/>
  <c r="B2886" i="13"/>
  <c r="B2887" i="13"/>
  <c r="B2888" i="13"/>
  <c r="B2889" i="13"/>
  <c r="B2890" i="13"/>
  <c r="B2891" i="13"/>
  <c r="B2892" i="13"/>
  <c r="B2893" i="13"/>
  <c r="B2894" i="13"/>
  <c r="B2895" i="13"/>
  <c r="B2896" i="13"/>
  <c r="B2897" i="13"/>
  <c r="B2898" i="13"/>
  <c r="B2899" i="13"/>
  <c r="B2900" i="13"/>
  <c r="B2901" i="13"/>
  <c r="B2902" i="13"/>
  <c r="B2903" i="13"/>
  <c r="B2904" i="13"/>
  <c r="B2905" i="13"/>
  <c r="B2906" i="13"/>
  <c r="B2907" i="13"/>
  <c r="B2908" i="13"/>
  <c r="B2909" i="13"/>
  <c r="B2910" i="13"/>
  <c r="B2911" i="13"/>
  <c r="B2912" i="13"/>
  <c r="B2913" i="13"/>
  <c r="B2914" i="13"/>
  <c r="B2915" i="13"/>
  <c r="B2916" i="13"/>
  <c r="B2917" i="13"/>
  <c r="B2918" i="13"/>
  <c r="B2919" i="13"/>
  <c r="B2920" i="13"/>
  <c r="B2921" i="13"/>
  <c r="B2922" i="13"/>
  <c r="B2923" i="13"/>
  <c r="B2924" i="13"/>
  <c r="B2925" i="13"/>
  <c r="B2926" i="13"/>
  <c r="B2927" i="13"/>
  <c r="B2928" i="13"/>
  <c r="B2929" i="13"/>
  <c r="B2930" i="13"/>
  <c r="B2931" i="13"/>
  <c r="B2932" i="13"/>
  <c r="B2933" i="13"/>
  <c r="B2934" i="13"/>
  <c r="B2935" i="13"/>
  <c r="B2936" i="13"/>
  <c r="B2937" i="13"/>
  <c r="B2938" i="13"/>
  <c r="B2939" i="13"/>
  <c r="B2940" i="13"/>
  <c r="B2941" i="13"/>
  <c r="B2942" i="13"/>
  <c r="B2943" i="13"/>
  <c r="B2944" i="13"/>
  <c r="B2945" i="13"/>
  <c r="B2946" i="13"/>
  <c r="B2947" i="13"/>
  <c r="B2948" i="13"/>
  <c r="B2949" i="13"/>
  <c r="B2950" i="13"/>
  <c r="B2951" i="13"/>
  <c r="B2952" i="13"/>
  <c r="B2953" i="13"/>
  <c r="B2954" i="13"/>
  <c r="B2955" i="13"/>
  <c r="B2956" i="13"/>
  <c r="B2957" i="13"/>
  <c r="B2958" i="13"/>
  <c r="B2959" i="13"/>
  <c r="B2960" i="13"/>
  <c r="B2961" i="13"/>
  <c r="B2962" i="13"/>
  <c r="B2963" i="13"/>
  <c r="B2964" i="13"/>
  <c r="B2965" i="13"/>
  <c r="B2966" i="13"/>
  <c r="B2967" i="13"/>
  <c r="B2968" i="13"/>
  <c r="B2969" i="13"/>
  <c r="B2970" i="13"/>
  <c r="B2971" i="13"/>
  <c r="B2972" i="13"/>
  <c r="B2973" i="13"/>
  <c r="B2974" i="13"/>
  <c r="B2975" i="13"/>
  <c r="B2976" i="13"/>
  <c r="B2977" i="13"/>
  <c r="B2978" i="13"/>
  <c r="B2979" i="13"/>
  <c r="B2980" i="13"/>
  <c r="B2981" i="13"/>
  <c r="B2982" i="13"/>
  <c r="B2983" i="13"/>
  <c r="B2984" i="13"/>
  <c r="B2985" i="13"/>
  <c r="B2986" i="13"/>
  <c r="B2987" i="13"/>
  <c r="B2988" i="13"/>
  <c r="B2989" i="13"/>
  <c r="B2990" i="13"/>
  <c r="B2991" i="13"/>
  <c r="B2992" i="13"/>
  <c r="B2993" i="13"/>
  <c r="B2994" i="13"/>
  <c r="B2995" i="13"/>
  <c r="B2996" i="13"/>
  <c r="B2997" i="13"/>
  <c r="B2998" i="13"/>
  <c r="B2999" i="13"/>
  <c r="B3000" i="13"/>
  <c r="B3001" i="13"/>
  <c r="B3002" i="13"/>
  <c r="B3003" i="13"/>
  <c r="B3004" i="13"/>
  <c r="B3005" i="13"/>
  <c r="B3006" i="13"/>
  <c r="B3007" i="13"/>
  <c r="B3008" i="13"/>
  <c r="B3009" i="13"/>
  <c r="B3010" i="13"/>
  <c r="B3011" i="13"/>
  <c r="B3012" i="13"/>
  <c r="B3013" i="13"/>
  <c r="B3014" i="13"/>
  <c r="B3015" i="13"/>
  <c r="B3016" i="13"/>
  <c r="B3017" i="13"/>
  <c r="B3018" i="13"/>
  <c r="B3019" i="13"/>
  <c r="B3020" i="13"/>
  <c r="B3021" i="13"/>
  <c r="B3022" i="13"/>
  <c r="B3023" i="13"/>
  <c r="B3024" i="13"/>
  <c r="B3025" i="13"/>
  <c r="B3026" i="13"/>
  <c r="B3027" i="13"/>
  <c r="B3028" i="13"/>
  <c r="B3029" i="13"/>
  <c r="B3030" i="13"/>
  <c r="B3031" i="13"/>
  <c r="B3032" i="13"/>
  <c r="B3033" i="13"/>
  <c r="B3034" i="13"/>
  <c r="B3035" i="13"/>
  <c r="B3036" i="13"/>
  <c r="B3037" i="13"/>
  <c r="B3038" i="13"/>
  <c r="B3039" i="13"/>
  <c r="B3040" i="13"/>
  <c r="B3041" i="13"/>
  <c r="B3042" i="13"/>
  <c r="B3043" i="13"/>
  <c r="B3044" i="13"/>
  <c r="B3045" i="13"/>
  <c r="B3046" i="13"/>
  <c r="B3047" i="13"/>
  <c r="B3048" i="13"/>
  <c r="B3049" i="13"/>
  <c r="B3050" i="13"/>
  <c r="B3051" i="13"/>
  <c r="B3052" i="13"/>
  <c r="B3053" i="13"/>
  <c r="B3054" i="13"/>
  <c r="B3055" i="13"/>
  <c r="B3056" i="13"/>
  <c r="B3057" i="13"/>
  <c r="B3058" i="13"/>
  <c r="B3059" i="13"/>
  <c r="B3060" i="13"/>
  <c r="B3061" i="13"/>
  <c r="B3062" i="13"/>
  <c r="B3063" i="13"/>
  <c r="B3064" i="13"/>
  <c r="B3065" i="13"/>
  <c r="B3066" i="13"/>
  <c r="B3067" i="13"/>
  <c r="B3068" i="13"/>
  <c r="B3069" i="13"/>
  <c r="B3070" i="13"/>
  <c r="B3071" i="13"/>
  <c r="B3072" i="13"/>
  <c r="B3073" i="13"/>
  <c r="B3074" i="13"/>
  <c r="B3075" i="13"/>
  <c r="B3076" i="13"/>
  <c r="B3077" i="13"/>
  <c r="B3078" i="13"/>
  <c r="B3079" i="13"/>
  <c r="B3080" i="13"/>
  <c r="B3081" i="13"/>
  <c r="B3082" i="13"/>
  <c r="B3083" i="13"/>
  <c r="B3084" i="13"/>
  <c r="B3085" i="13"/>
  <c r="B3086" i="13"/>
  <c r="B3087" i="13"/>
  <c r="B3088" i="13"/>
  <c r="B3089" i="13"/>
  <c r="B3090" i="13"/>
  <c r="B3091" i="13"/>
  <c r="B3092" i="13"/>
  <c r="B3093" i="13"/>
  <c r="B3094" i="13"/>
  <c r="B3095" i="13"/>
  <c r="B3096" i="13"/>
  <c r="B3097" i="13"/>
  <c r="B3098" i="13"/>
  <c r="B3099" i="13"/>
  <c r="B3100" i="13"/>
  <c r="B3101" i="13"/>
  <c r="B3102" i="13"/>
  <c r="B3103" i="13"/>
  <c r="B3104" i="13"/>
  <c r="B3105" i="13"/>
  <c r="B3106" i="13"/>
  <c r="B3107" i="13"/>
  <c r="B3108" i="13"/>
  <c r="B3109" i="13"/>
  <c r="B3110" i="13"/>
  <c r="B3111" i="13"/>
  <c r="B3112" i="13"/>
  <c r="B3113" i="13"/>
  <c r="B3114" i="13"/>
  <c r="B3115" i="13"/>
  <c r="B3116" i="13"/>
  <c r="B3117" i="13"/>
  <c r="B3118" i="13"/>
  <c r="B3119" i="13"/>
  <c r="B3120" i="13"/>
  <c r="B3121" i="13"/>
  <c r="B3122" i="13"/>
  <c r="B3123" i="13"/>
  <c r="B3124" i="13"/>
  <c r="B3125" i="13"/>
  <c r="B3126" i="13"/>
  <c r="B3127" i="13"/>
  <c r="B3128" i="13"/>
  <c r="B3129" i="13"/>
  <c r="B3130" i="13"/>
  <c r="B3131" i="13"/>
  <c r="B3132" i="13"/>
  <c r="B3133" i="13"/>
  <c r="B3134" i="13"/>
  <c r="B3135" i="13"/>
  <c r="B3136" i="13"/>
  <c r="B3137" i="13"/>
  <c r="B3138" i="13"/>
  <c r="B3139" i="13"/>
  <c r="B3140" i="13"/>
  <c r="B3141" i="13"/>
  <c r="B3142" i="13"/>
  <c r="B3143" i="13"/>
  <c r="B3144" i="13"/>
  <c r="B3145" i="13"/>
  <c r="B3146" i="13"/>
  <c r="B3147" i="13"/>
  <c r="B3148" i="13"/>
  <c r="B3149" i="13"/>
  <c r="B3150" i="13"/>
  <c r="B3151" i="13"/>
  <c r="B3152" i="13"/>
  <c r="B3153" i="13"/>
  <c r="B3154" i="13"/>
  <c r="B3155" i="13"/>
  <c r="B3156" i="13"/>
  <c r="B3157" i="13"/>
  <c r="B3158" i="13"/>
  <c r="B3159" i="13"/>
  <c r="B3160" i="13"/>
  <c r="B3161" i="13"/>
  <c r="B3162" i="13"/>
  <c r="B3163" i="13"/>
  <c r="B3164" i="13"/>
  <c r="B3165" i="13"/>
  <c r="B3166" i="13"/>
  <c r="B3167" i="13"/>
  <c r="B3168" i="13"/>
  <c r="B3169" i="13"/>
  <c r="B3170" i="13"/>
  <c r="B3171" i="13"/>
  <c r="B3172" i="13"/>
  <c r="B3173" i="13"/>
  <c r="B3174" i="13"/>
  <c r="B3175" i="13"/>
  <c r="B3176" i="13"/>
  <c r="B3177" i="13"/>
  <c r="B3178" i="13"/>
  <c r="B3179" i="13"/>
  <c r="B3180" i="13"/>
  <c r="B3181" i="13"/>
  <c r="B3182" i="13"/>
  <c r="B3183" i="13"/>
  <c r="B3184" i="13"/>
  <c r="B3185" i="13"/>
  <c r="B3186" i="13"/>
  <c r="B3187" i="13"/>
  <c r="B3188" i="13"/>
  <c r="B3189" i="13"/>
  <c r="B3190" i="13"/>
  <c r="B3191" i="13"/>
  <c r="B3192" i="13"/>
  <c r="B3193" i="13"/>
  <c r="B3194" i="13"/>
  <c r="B3195" i="13"/>
  <c r="B3196" i="13"/>
  <c r="B3197" i="13"/>
  <c r="B3198" i="13"/>
  <c r="B3199" i="13"/>
  <c r="B3200" i="13"/>
  <c r="B3201" i="13"/>
  <c r="B3202" i="13"/>
  <c r="B3203" i="13"/>
  <c r="B3204" i="13"/>
  <c r="B3205" i="13"/>
  <c r="B3206" i="13"/>
  <c r="B3207" i="13"/>
  <c r="B3208" i="13"/>
  <c r="B3209" i="13"/>
  <c r="B3210" i="13"/>
  <c r="B3211" i="13"/>
  <c r="B3212" i="13"/>
  <c r="B3213" i="13"/>
  <c r="B3214" i="13"/>
  <c r="B3215" i="13"/>
  <c r="B3216" i="13"/>
  <c r="B3217" i="13"/>
  <c r="B3218" i="13"/>
  <c r="B3219" i="13"/>
  <c r="B3220" i="13"/>
  <c r="B3221" i="13"/>
  <c r="B3222" i="13"/>
  <c r="B3223" i="13"/>
  <c r="B3224" i="13"/>
  <c r="B3225" i="13"/>
  <c r="B3226" i="13"/>
  <c r="B3227" i="13"/>
  <c r="B3228" i="13"/>
  <c r="B3229" i="13"/>
  <c r="B3230" i="13"/>
  <c r="B3231" i="13"/>
  <c r="B3232" i="13"/>
  <c r="B3233" i="13"/>
  <c r="B3234" i="13"/>
  <c r="B3235" i="13"/>
  <c r="B3236" i="13"/>
  <c r="B3237" i="13"/>
  <c r="B3238" i="13"/>
  <c r="B3239" i="13"/>
  <c r="B3240" i="13"/>
  <c r="B3241" i="13"/>
  <c r="B3242" i="13"/>
  <c r="B3243" i="13"/>
  <c r="B3244" i="13"/>
  <c r="B3245" i="13"/>
  <c r="B3246" i="13"/>
  <c r="B3247" i="13"/>
  <c r="B3248" i="13"/>
  <c r="B3249" i="13"/>
  <c r="B3250" i="13"/>
  <c r="B3251" i="13"/>
  <c r="B3252" i="13"/>
  <c r="B3253" i="13"/>
  <c r="B3254" i="13"/>
  <c r="B3255" i="13"/>
  <c r="B3256" i="13"/>
  <c r="B3257" i="13"/>
  <c r="B3258" i="13"/>
  <c r="B3259" i="13"/>
  <c r="B3260" i="13"/>
  <c r="B3261" i="13"/>
  <c r="B3262" i="13"/>
  <c r="B3263" i="13"/>
  <c r="B3264" i="13"/>
  <c r="B3265" i="13"/>
  <c r="B3266" i="13"/>
  <c r="B3267" i="13"/>
  <c r="B3268" i="13"/>
  <c r="B3269" i="13"/>
  <c r="B3270" i="13"/>
  <c r="B3271" i="13"/>
  <c r="B3272" i="13"/>
  <c r="B3273" i="13"/>
  <c r="B3274" i="13"/>
  <c r="B3275" i="13"/>
  <c r="B3276" i="13"/>
  <c r="B3277" i="13"/>
  <c r="B3278" i="13"/>
  <c r="B3279" i="13"/>
  <c r="B3280" i="13"/>
  <c r="B3281" i="13"/>
  <c r="B3282" i="13"/>
  <c r="B3283" i="13"/>
  <c r="B3284" i="13"/>
  <c r="B3285" i="13"/>
  <c r="B3286" i="13"/>
  <c r="B3287" i="13"/>
  <c r="B3288" i="13"/>
  <c r="B3289" i="13"/>
  <c r="B3290" i="13"/>
  <c r="B3291" i="13"/>
  <c r="B3292" i="13"/>
  <c r="B3293" i="13"/>
  <c r="B3294" i="13"/>
  <c r="B3295" i="13"/>
  <c r="B3296" i="13"/>
  <c r="B3297" i="13"/>
  <c r="B3298" i="13"/>
  <c r="B3299" i="13"/>
  <c r="B3300" i="13"/>
  <c r="B3301" i="13"/>
  <c r="B3302" i="13"/>
  <c r="B3303" i="13"/>
  <c r="B3304" i="13"/>
  <c r="B3305" i="13"/>
  <c r="B3306" i="13"/>
  <c r="B3307" i="13"/>
  <c r="B3308" i="13"/>
  <c r="B3309" i="13"/>
  <c r="B3310" i="13"/>
  <c r="B3311" i="13"/>
  <c r="B3312" i="13"/>
  <c r="B3313" i="13"/>
  <c r="B3314" i="13"/>
  <c r="B3315" i="13"/>
  <c r="B3316" i="13"/>
  <c r="B3317" i="13"/>
  <c r="B3318" i="13"/>
  <c r="B3319" i="13"/>
  <c r="B3320" i="13"/>
  <c r="B3321" i="13"/>
  <c r="B3322" i="13"/>
  <c r="B3323" i="13"/>
  <c r="B3324" i="13"/>
  <c r="B3325" i="13"/>
  <c r="B3326" i="13"/>
  <c r="B3327" i="13"/>
  <c r="B3328" i="13"/>
  <c r="B3329" i="13"/>
  <c r="B3330" i="13"/>
  <c r="B3331" i="13"/>
  <c r="B3332" i="13"/>
  <c r="B3333" i="13"/>
  <c r="B3334" i="13"/>
  <c r="B3335" i="13"/>
  <c r="B3336" i="13"/>
  <c r="B3337" i="13"/>
  <c r="B3338" i="13"/>
  <c r="B3339" i="13"/>
  <c r="B3340" i="13"/>
  <c r="B3341" i="13"/>
  <c r="B3342" i="13"/>
  <c r="B3343" i="13"/>
  <c r="B3344" i="13"/>
  <c r="B3345" i="13"/>
  <c r="B3346" i="13"/>
  <c r="B3347" i="13"/>
  <c r="B3348" i="13"/>
  <c r="B3349" i="13"/>
  <c r="B3350" i="13"/>
  <c r="B3351" i="13"/>
  <c r="B3352" i="13"/>
  <c r="B3353" i="13"/>
  <c r="B3354" i="13"/>
  <c r="B3355" i="13"/>
  <c r="B3356" i="13"/>
  <c r="B3357" i="13"/>
  <c r="B3358" i="13"/>
  <c r="B3359" i="13"/>
  <c r="B3360" i="13"/>
  <c r="B3361" i="13"/>
  <c r="B3362" i="13"/>
  <c r="B3363" i="13"/>
  <c r="B3364" i="13"/>
  <c r="B3365" i="13"/>
  <c r="B3366" i="13"/>
  <c r="B3367" i="13"/>
  <c r="B3368" i="13"/>
  <c r="B3369" i="13"/>
  <c r="B3370" i="13"/>
  <c r="B3371" i="13"/>
  <c r="B3372" i="13"/>
  <c r="B3373" i="13"/>
  <c r="B3374" i="13"/>
  <c r="B3375" i="13"/>
  <c r="B3376" i="13"/>
  <c r="B3377" i="13"/>
  <c r="B3378" i="13"/>
  <c r="B3379" i="13"/>
  <c r="B3380" i="13"/>
  <c r="B3381" i="13"/>
  <c r="B3382" i="13"/>
  <c r="B3383" i="13"/>
  <c r="B3384" i="13"/>
  <c r="B3385" i="13"/>
  <c r="B3386" i="13"/>
  <c r="B3387" i="13"/>
  <c r="B3388" i="13"/>
  <c r="B3389" i="13"/>
  <c r="B3390" i="13"/>
  <c r="B3391" i="13"/>
  <c r="B3392" i="13"/>
  <c r="B3393" i="13"/>
  <c r="B3394" i="13"/>
  <c r="B3395" i="13"/>
  <c r="B3396" i="13"/>
  <c r="B3397" i="13"/>
  <c r="B3398" i="13"/>
  <c r="B3399" i="13"/>
  <c r="B3400" i="13"/>
  <c r="B3401" i="13"/>
  <c r="B3402" i="13"/>
  <c r="B3403" i="13"/>
  <c r="B3404" i="13"/>
  <c r="B3405" i="13"/>
  <c r="B3406" i="13"/>
  <c r="B3407" i="13"/>
  <c r="B3408" i="13"/>
  <c r="B3409" i="13"/>
  <c r="B3410" i="13"/>
  <c r="B3411" i="13"/>
  <c r="B3412" i="13"/>
  <c r="B3413" i="13"/>
  <c r="B3414" i="13"/>
  <c r="B3415" i="13"/>
  <c r="B3416" i="13"/>
  <c r="B3417" i="13"/>
  <c r="B3418" i="13"/>
  <c r="B3419" i="13"/>
  <c r="B3420" i="13"/>
  <c r="B3421" i="13"/>
  <c r="B3422" i="13"/>
  <c r="B3423" i="13"/>
  <c r="B3424" i="13"/>
  <c r="B3425" i="13"/>
  <c r="B3426" i="13"/>
  <c r="B3427" i="13"/>
  <c r="B3428" i="13"/>
  <c r="B3429" i="13"/>
  <c r="B3430" i="13"/>
  <c r="B3431" i="13"/>
  <c r="B3432" i="13"/>
  <c r="B3433" i="13"/>
  <c r="B3434" i="13"/>
  <c r="B3435" i="13"/>
  <c r="B3436" i="13"/>
  <c r="B3437" i="13"/>
  <c r="B3438" i="13"/>
  <c r="B3439" i="13"/>
  <c r="B3440" i="13"/>
  <c r="B3441" i="13"/>
  <c r="B3442" i="13"/>
  <c r="B3443" i="13"/>
  <c r="B3444" i="13"/>
  <c r="B3445" i="13"/>
  <c r="B3446" i="13"/>
  <c r="B3447" i="13"/>
  <c r="B3448" i="13"/>
  <c r="B3449" i="13"/>
  <c r="B3450" i="13"/>
  <c r="B3451" i="13"/>
  <c r="B3452" i="13"/>
  <c r="B3453" i="13"/>
  <c r="B3454" i="13"/>
  <c r="B3455" i="13"/>
  <c r="B3456" i="13"/>
  <c r="B3457" i="13"/>
  <c r="B3458" i="13"/>
  <c r="B3459" i="13"/>
  <c r="B3460" i="13"/>
  <c r="B3461" i="13"/>
  <c r="B3462" i="13"/>
  <c r="B3463" i="13"/>
  <c r="B3464" i="13"/>
  <c r="B3465" i="13"/>
  <c r="B3466" i="13"/>
  <c r="B3467" i="13"/>
  <c r="B3468" i="13"/>
  <c r="B3469" i="13"/>
  <c r="B3470" i="13"/>
  <c r="B3471" i="13"/>
  <c r="B3472" i="13"/>
  <c r="B3473" i="13"/>
  <c r="B3474" i="13"/>
  <c r="B3475" i="13"/>
  <c r="B3476" i="13"/>
  <c r="B3477" i="13"/>
  <c r="B3478" i="13"/>
  <c r="B3479" i="13"/>
  <c r="B3480" i="13"/>
  <c r="B3481" i="13"/>
  <c r="B3482" i="13"/>
  <c r="B3483" i="13"/>
  <c r="B3484" i="13"/>
  <c r="B3485" i="13"/>
  <c r="B3486" i="13"/>
  <c r="B3487" i="13"/>
  <c r="B3488" i="13"/>
  <c r="B3489" i="13"/>
  <c r="B3490" i="13"/>
  <c r="B3491" i="13"/>
  <c r="B3492" i="13"/>
  <c r="B3493" i="13"/>
  <c r="B3494" i="13"/>
  <c r="B3495" i="13"/>
  <c r="B3496" i="13"/>
  <c r="B3497" i="13"/>
  <c r="B3498" i="13"/>
  <c r="B3499" i="13"/>
  <c r="B3500" i="13"/>
  <c r="B3501" i="13"/>
  <c r="B3502" i="13"/>
  <c r="B3503" i="13"/>
  <c r="B3504" i="13"/>
  <c r="B3505" i="13"/>
  <c r="B3506" i="13"/>
  <c r="B3507" i="13"/>
  <c r="B3508" i="13"/>
  <c r="B3509" i="13"/>
  <c r="B3510" i="13"/>
  <c r="B3511" i="13"/>
  <c r="B3512" i="13"/>
  <c r="B3513" i="13"/>
  <c r="B3514" i="13"/>
  <c r="B3515" i="13"/>
  <c r="B3516" i="13"/>
  <c r="B3517" i="13"/>
  <c r="B3518" i="13"/>
  <c r="B3519" i="13"/>
  <c r="B3520" i="13"/>
  <c r="B3521" i="13"/>
  <c r="B3522" i="13"/>
  <c r="B3523" i="13"/>
  <c r="B3524" i="13"/>
  <c r="B3525" i="13"/>
  <c r="B3526" i="13"/>
  <c r="B3527" i="13"/>
  <c r="B3528" i="13"/>
  <c r="B3529" i="13"/>
  <c r="B3530" i="13"/>
  <c r="B3531" i="13"/>
  <c r="B3532" i="13"/>
  <c r="B3533" i="13"/>
  <c r="B3534" i="13"/>
  <c r="B3535" i="13"/>
  <c r="B3536" i="13"/>
  <c r="B3537" i="13"/>
  <c r="B3538" i="13"/>
  <c r="B3539" i="13"/>
  <c r="B3540" i="13"/>
  <c r="B3541" i="13"/>
  <c r="B3542" i="13"/>
  <c r="B3543" i="13"/>
  <c r="B3544" i="13"/>
  <c r="B3545" i="13"/>
  <c r="B3546" i="13"/>
  <c r="B3547" i="13"/>
  <c r="B3548" i="13"/>
  <c r="B3549" i="13"/>
  <c r="B3550" i="13"/>
  <c r="B3551" i="13"/>
  <c r="B3552" i="13"/>
  <c r="B3553" i="13"/>
  <c r="B3554" i="13"/>
  <c r="B3555" i="13"/>
  <c r="B3556" i="13"/>
  <c r="B3557" i="13"/>
  <c r="B3558" i="13"/>
  <c r="B3559" i="13"/>
  <c r="B3560" i="13"/>
  <c r="B3561" i="13"/>
  <c r="B3562" i="13"/>
  <c r="B3563" i="13"/>
  <c r="B3564" i="13"/>
  <c r="B3565" i="13"/>
  <c r="B3566" i="13"/>
  <c r="B3567" i="13"/>
  <c r="B3568" i="13"/>
  <c r="B3569" i="13"/>
  <c r="B3570" i="13"/>
  <c r="B3571" i="13"/>
  <c r="B3572" i="13"/>
  <c r="B3573" i="13"/>
  <c r="B3574" i="13"/>
  <c r="B3575" i="13"/>
  <c r="B3576" i="13"/>
  <c r="B3577" i="13"/>
  <c r="B3578" i="13"/>
  <c r="B3579" i="13"/>
  <c r="B3580" i="13"/>
  <c r="B3581" i="13"/>
  <c r="B3582" i="13"/>
  <c r="B3583" i="13"/>
  <c r="B3584" i="13"/>
  <c r="B3585" i="13"/>
  <c r="B3586" i="13"/>
  <c r="B3587" i="13"/>
  <c r="B3588" i="13"/>
  <c r="B3589" i="13"/>
  <c r="B3590" i="13"/>
  <c r="B3591" i="13"/>
  <c r="B3592" i="13"/>
  <c r="B3593" i="13"/>
  <c r="B3594" i="13"/>
  <c r="B3595" i="13"/>
  <c r="B3596" i="13"/>
  <c r="B3597" i="13"/>
  <c r="B3598" i="13"/>
  <c r="B3599" i="13"/>
  <c r="B3600" i="13"/>
  <c r="B3601" i="13"/>
  <c r="B3602" i="13"/>
  <c r="B3603" i="13"/>
  <c r="B3604" i="13"/>
  <c r="B3605" i="13"/>
  <c r="B3606" i="13"/>
  <c r="B3607" i="13"/>
  <c r="B3608" i="13"/>
  <c r="B3609" i="13"/>
  <c r="B3610" i="13"/>
  <c r="B3611" i="13"/>
  <c r="B3612" i="13"/>
  <c r="B3613" i="13"/>
  <c r="B3614" i="13"/>
  <c r="B3615" i="13"/>
  <c r="B3616" i="13"/>
  <c r="B3617" i="13"/>
  <c r="B3618" i="13"/>
  <c r="B3619" i="13"/>
  <c r="B3620" i="13"/>
  <c r="B3621" i="13"/>
  <c r="B3622" i="13"/>
  <c r="B3623" i="13"/>
  <c r="B3624" i="13"/>
  <c r="B3625" i="13"/>
  <c r="B3626" i="13"/>
  <c r="B3627" i="13"/>
  <c r="B3628" i="13"/>
  <c r="B3629" i="13"/>
  <c r="B3630" i="13"/>
  <c r="B3631" i="13"/>
  <c r="B3632" i="13"/>
  <c r="B3633" i="13"/>
  <c r="B3634" i="13"/>
  <c r="B3635" i="13"/>
  <c r="B3636" i="13"/>
  <c r="B3637" i="13"/>
  <c r="B3638" i="13"/>
  <c r="B3639" i="13"/>
  <c r="B3640" i="13"/>
  <c r="B3641" i="13"/>
  <c r="B3642" i="13"/>
  <c r="B3643" i="13"/>
  <c r="B3644" i="13"/>
  <c r="B3645" i="13"/>
  <c r="B3646" i="13"/>
  <c r="B3647" i="13"/>
  <c r="B3648" i="13"/>
  <c r="B3649" i="13"/>
  <c r="B3650" i="13"/>
  <c r="B3651" i="13"/>
  <c r="B3652" i="13"/>
  <c r="B3653" i="13"/>
  <c r="B3654" i="13"/>
  <c r="B3655" i="13"/>
  <c r="B3656" i="13"/>
  <c r="B3657" i="13"/>
  <c r="B3658" i="13"/>
  <c r="B3659" i="13"/>
  <c r="B3660" i="13"/>
  <c r="B3661" i="13"/>
  <c r="B3662" i="13"/>
  <c r="B3663" i="13"/>
  <c r="B3664" i="13"/>
  <c r="B3665" i="13"/>
  <c r="B3666" i="13"/>
  <c r="B3667" i="13"/>
  <c r="B3668" i="13"/>
  <c r="B3669" i="13"/>
  <c r="B3670" i="13"/>
  <c r="B3671" i="13"/>
  <c r="B3672" i="13"/>
  <c r="B3673" i="13"/>
  <c r="B3674" i="13"/>
  <c r="B3675" i="13"/>
  <c r="B3676" i="13"/>
  <c r="B3677" i="13"/>
  <c r="B3678" i="13"/>
  <c r="B3679" i="13"/>
  <c r="B3680" i="13"/>
  <c r="B3681" i="13"/>
  <c r="B3682" i="13"/>
  <c r="B3683" i="13"/>
  <c r="B3684" i="13"/>
  <c r="B3685" i="13"/>
  <c r="B3686" i="13"/>
  <c r="B3687" i="13"/>
  <c r="B3688" i="13"/>
  <c r="B3689" i="13"/>
  <c r="B3690" i="13"/>
  <c r="B3691" i="13"/>
  <c r="B3692" i="13"/>
  <c r="B3693" i="13"/>
  <c r="B3694" i="13"/>
  <c r="B3695" i="13"/>
  <c r="B3696" i="13"/>
  <c r="B3697" i="13"/>
  <c r="B3698" i="13"/>
  <c r="B3699" i="13"/>
  <c r="B3700" i="13"/>
  <c r="B3701" i="13"/>
  <c r="B3702" i="13"/>
  <c r="B3703" i="13"/>
  <c r="B3704" i="13"/>
  <c r="B3705" i="13"/>
  <c r="B3706" i="13"/>
  <c r="B3707" i="13"/>
  <c r="B3708" i="13"/>
  <c r="B3709" i="13"/>
  <c r="B3710" i="13"/>
  <c r="B3711" i="13"/>
  <c r="B3712" i="13"/>
  <c r="B3713" i="13"/>
  <c r="B3714" i="13"/>
  <c r="B3715" i="13"/>
  <c r="B3716" i="13"/>
  <c r="B3717" i="13"/>
  <c r="B3718" i="13"/>
  <c r="B3719" i="13"/>
  <c r="B3720" i="13"/>
  <c r="B3721" i="13"/>
  <c r="B3722" i="13"/>
  <c r="B3723" i="13"/>
  <c r="B3724" i="13"/>
  <c r="B3725" i="13"/>
  <c r="B3726" i="13"/>
  <c r="B3727" i="13"/>
  <c r="B3728" i="13"/>
  <c r="B3729" i="13"/>
  <c r="B3730" i="13"/>
  <c r="B3731" i="13"/>
  <c r="B3732" i="13"/>
  <c r="B3733" i="13"/>
  <c r="B3734" i="13"/>
  <c r="B3735" i="13"/>
  <c r="B3736" i="13"/>
  <c r="B3737" i="13"/>
  <c r="B3738" i="13"/>
  <c r="B3739" i="13"/>
  <c r="B3740" i="13"/>
  <c r="B3741" i="13"/>
  <c r="B3742" i="13"/>
  <c r="B3743" i="13"/>
  <c r="B3744" i="13"/>
  <c r="B3745" i="13"/>
  <c r="B3746" i="13"/>
  <c r="B3747" i="13"/>
  <c r="B3748" i="13"/>
  <c r="B3749" i="13"/>
  <c r="B3750" i="13"/>
  <c r="B3751" i="13"/>
  <c r="B3752" i="13"/>
  <c r="B3753" i="13"/>
  <c r="B3754" i="13"/>
  <c r="B3755" i="13"/>
  <c r="B3756" i="13"/>
  <c r="B3757" i="13"/>
  <c r="B3758" i="13"/>
  <c r="B3759" i="13"/>
  <c r="B3760" i="13"/>
  <c r="B3761" i="13"/>
  <c r="B3762" i="13"/>
  <c r="B3763" i="13"/>
  <c r="B3764" i="13"/>
  <c r="B3765" i="13"/>
  <c r="B3766" i="13"/>
  <c r="B3767" i="13"/>
  <c r="B3768" i="13"/>
  <c r="B3769" i="13"/>
  <c r="B3770" i="13"/>
  <c r="B3771" i="13"/>
  <c r="B3772" i="13"/>
  <c r="B3773" i="13"/>
  <c r="B3774" i="13"/>
  <c r="B3775" i="13"/>
  <c r="B3776" i="13"/>
  <c r="B3777" i="13"/>
  <c r="B3778" i="13"/>
  <c r="B3779" i="13"/>
  <c r="B3780" i="13"/>
  <c r="B3781" i="13"/>
  <c r="B3782" i="13"/>
  <c r="B3783" i="13"/>
  <c r="B3784" i="13"/>
  <c r="B3785" i="13"/>
  <c r="B3786" i="13"/>
  <c r="B3787" i="13"/>
  <c r="B3788" i="13"/>
  <c r="B3789" i="13"/>
  <c r="B3790" i="13"/>
  <c r="B3791" i="13"/>
  <c r="B3792" i="13"/>
  <c r="B3793" i="13"/>
  <c r="B3794" i="13"/>
  <c r="B3795" i="13"/>
  <c r="B3796" i="13"/>
  <c r="B3797" i="13"/>
  <c r="B3798" i="13"/>
  <c r="B3799" i="13"/>
  <c r="B3800" i="13"/>
  <c r="B3801" i="13"/>
  <c r="B3802" i="13"/>
  <c r="B3803" i="13"/>
  <c r="B3804" i="13"/>
  <c r="B3805" i="13"/>
  <c r="B3806" i="13"/>
  <c r="B3807" i="13"/>
  <c r="B3808" i="13"/>
  <c r="B3809" i="13"/>
  <c r="B3810" i="13"/>
  <c r="B3811" i="13"/>
  <c r="B3812" i="13"/>
  <c r="B3813" i="13"/>
  <c r="B3814" i="13"/>
  <c r="B3815" i="13"/>
  <c r="B3816" i="13"/>
  <c r="B3817" i="13"/>
  <c r="B3818" i="13"/>
  <c r="B3819" i="13"/>
  <c r="B3820" i="13"/>
  <c r="B3821" i="13"/>
  <c r="B3822" i="13"/>
  <c r="B3823" i="13"/>
  <c r="B3824" i="13"/>
  <c r="B3825" i="13"/>
  <c r="B3826" i="13"/>
  <c r="B3827" i="13"/>
  <c r="B3828" i="13"/>
  <c r="B3829" i="13"/>
  <c r="B3830" i="13"/>
  <c r="B3831" i="13"/>
  <c r="B3832" i="13"/>
  <c r="B3833" i="13"/>
  <c r="B3834" i="13"/>
  <c r="B3835" i="13"/>
  <c r="B3836" i="13"/>
  <c r="B3837" i="13"/>
  <c r="B3838" i="13"/>
  <c r="B3839" i="13"/>
  <c r="B3840" i="13"/>
  <c r="B3841" i="13"/>
  <c r="B3842" i="13"/>
  <c r="B3843" i="13"/>
  <c r="B3844" i="13"/>
  <c r="B3845" i="13"/>
  <c r="B3846" i="13"/>
  <c r="B3847" i="13"/>
  <c r="B3848" i="13"/>
  <c r="B3849" i="13"/>
  <c r="B3850" i="13"/>
  <c r="B3851" i="13"/>
  <c r="B3852" i="13"/>
  <c r="B3853" i="13"/>
  <c r="B3854" i="13"/>
  <c r="B3855" i="13"/>
  <c r="B3856" i="13"/>
  <c r="B3857" i="13"/>
  <c r="B3858" i="13"/>
  <c r="B3859" i="13"/>
  <c r="B3860" i="13"/>
  <c r="B3861" i="13"/>
  <c r="B3862" i="13"/>
  <c r="B3863" i="13"/>
  <c r="B3864" i="13"/>
  <c r="B3865" i="13"/>
  <c r="B3866" i="13"/>
  <c r="B3867" i="13"/>
  <c r="B3868" i="13"/>
  <c r="B3869" i="13"/>
  <c r="B3870" i="13"/>
  <c r="B3871" i="13"/>
  <c r="B3872" i="13"/>
  <c r="B3873" i="13"/>
  <c r="B3874" i="13"/>
  <c r="B3875" i="13"/>
  <c r="B3876" i="13"/>
  <c r="B3877" i="13"/>
  <c r="B3878" i="13"/>
  <c r="B3879" i="13"/>
  <c r="B3880" i="13"/>
  <c r="B3881" i="13"/>
  <c r="B3882" i="13"/>
  <c r="B3883" i="13"/>
  <c r="B3884" i="13"/>
  <c r="B3885" i="13"/>
  <c r="B3886" i="13"/>
  <c r="B3887" i="13"/>
  <c r="B3888" i="13"/>
  <c r="B3889" i="13"/>
  <c r="B3890" i="13"/>
  <c r="B3891" i="13"/>
  <c r="B3892" i="13"/>
  <c r="B3893" i="13"/>
  <c r="B3894" i="13"/>
  <c r="B3895" i="13"/>
  <c r="B3896" i="13"/>
  <c r="B3897" i="13"/>
  <c r="B3898" i="13"/>
  <c r="B3899" i="13"/>
  <c r="B3900" i="13"/>
  <c r="B3901" i="13"/>
  <c r="B3902" i="13"/>
  <c r="B3903" i="13"/>
  <c r="B3904" i="13"/>
  <c r="B3905" i="13"/>
  <c r="B3906" i="13"/>
  <c r="B3907" i="13"/>
  <c r="B3908" i="13"/>
  <c r="B3909" i="13"/>
  <c r="B3910" i="13"/>
  <c r="B3911" i="13"/>
  <c r="B3912" i="13"/>
  <c r="B3913" i="13"/>
  <c r="B3914" i="13"/>
  <c r="B3915" i="13"/>
  <c r="B3916" i="13"/>
  <c r="B3917" i="13"/>
  <c r="B3918" i="13"/>
  <c r="B3919" i="13"/>
  <c r="B3920" i="13"/>
  <c r="B3921" i="13"/>
  <c r="B3922" i="13"/>
  <c r="B3923" i="13"/>
  <c r="B3924" i="13"/>
  <c r="B3925" i="13"/>
  <c r="B3926" i="13"/>
  <c r="B3927" i="13"/>
  <c r="B3928" i="13"/>
  <c r="B3929" i="13"/>
  <c r="B3930" i="13"/>
  <c r="B3931" i="13"/>
  <c r="B3932" i="13"/>
  <c r="B3933" i="13"/>
  <c r="B3934" i="13"/>
  <c r="B3935" i="13"/>
  <c r="B3936" i="13"/>
  <c r="B3937" i="13"/>
  <c r="B3938" i="13"/>
  <c r="B3939" i="13"/>
  <c r="B3940" i="13"/>
  <c r="B3941" i="13"/>
  <c r="B3942" i="13"/>
  <c r="B3943" i="13"/>
  <c r="B3944" i="13"/>
  <c r="B3945" i="13"/>
  <c r="B3946" i="13"/>
  <c r="B3947" i="13"/>
  <c r="B3948" i="13"/>
  <c r="B3949" i="13"/>
  <c r="B3950" i="13"/>
  <c r="B3951" i="13"/>
  <c r="B3952" i="13"/>
  <c r="B3953" i="13"/>
  <c r="B3954" i="13"/>
  <c r="B3955" i="13"/>
  <c r="B3956" i="13"/>
  <c r="B3957" i="13"/>
  <c r="B3958" i="13"/>
  <c r="B3959" i="13"/>
  <c r="B3960" i="13"/>
  <c r="B3961" i="13"/>
  <c r="B3962" i="13"/>
  <c r="B3963" i="13"/>
  <c r="B3964" i="13"/>
  <c r="B3965" i="13"/>
  <c r="B3966" i="13"/>
  <c r="B3967" i="13"/>
  <c r="B3968" i="13"/>
  <c r="B3969" i="13"/>
  <c r="B3970" i="13"/>
  <c r="B3971" i="13"/>
  <c r="B3972" i="13"/>
  <c r="B3973" i="13"/>
  <c r="B3974" i="13"/>
  <c r="B3975" i="13"/>
  <c r="B3976" i="13"/>
  <c r="B3977" i="13"/>
  <c r="B3978" i="13"/>
  <c r="B3979" i="13"/>
  <c r="B3980" i="13"/>
  <c r="B3981" i="13"/>
  <c r="B3982" i="13"/>
  <c r="B3983" i="13"/>
  <c r="B3984" i="13"/>
  <c r="B3985" i="13"/>
  <c r="B3986" i="13"/>
  <c r="B3987" i="13"/>
  <c r="B3988" i="13"/>
  <c r="B3989" i="13"/>
  <c r="B3990" i="13"/>
  <c r="B3991" i="13"/>
  <c r="B3992" i="13"/>
  <c r="B3993" i="13"/>
  <c r="B3994" i="13"/>
  <c r="B3995" i="13"/>
  <c r="B3996" i="13"/>
  <c r="B3997" i="13"/>
  <c r="B3998" i="13"/>
  <c r="B3999" i="13"/>
  <c r="B4000" i="13"/>
  <c r="B4001" i="13"/>
  <c r="B4002" i="13"/>
  <c r="B4003" i="13"/>
  <c r="B4004" i="13"/>
  <c r="B4005" i="13"/>
  <c r="B4006" i="13"/>
  <c r="B4007" i="13"/>
  <c r="B4008" i="13"/>
  <c r="B4009" i="13"/>
  <c r="B4010" i="13"/>
  <c r="B4011" i="13"/>
  <c r="B4012" i="13"/>
  <c r="B4013" i="13"/>
  <c r="B4014" i="13"/>
  <c r="B4015" i="13"/>
  <c r="B4016" i="13"/>
  <c r="B4017" i="13"/>
  <c r="B4018" i="13"/>
  <c r="B4019" i="13"/>
  <c r="B4020" i="13"/>
  <c r="B4021" i="13"/>
  <c r="B4022" i="13"/>
  <c r="B4023" i="13"/>
  <c r="B4024" i="13"/>
  <c r="B4025" i="13"/>
  <c r="B4026" i="13"/>
  <c r="B4027" i="13"/>
  <c r="B4028" i="13"/>
  <c r="B4029" i="13"/>
  <c r="B4030" i="13"/>
  <c r="B4031" i="13"/>
  <c r="B4032" i="13"/>
  <c r="B4033" i="13"/>
  <c r="B4034" i="13"/>
  <c r="B4035" i="13"/>
  <c r="B4036" i="13"/>
  <c r="B4037" i="13"/>
  <c r="B4038" i="13"/>
  <c r="B4039" i="13"/>
  <c r="B4040" i="13"/>
  <c r="B4041" i="13"/>
  <c r="B4042" i="13"/>
  <c r="B4043" i="13"/>
  <c r="B4044" i="13"/>
  <c r="B4045" i="13"/>
  <c r="B4046" i="13"/>
  <c r="B4047" i="13"/>
  <c r="B4048" i="13"/>
  <c r="B4049" i="13"/>
  <c r="B4050" i="13"/>
  <c r="B4051" i="13"/>
  <c r="B4052" i="13"/>
  <c r="B4053" i="13"/>
  <c r="B4054" i="13"/>
  <c r="B4055" i="13"/>
  <c r="B4056" i="13"/>
  <c r="B4057" i="13"/>
  <c r="B4058" i="13"/>
  <c r="B4059" i="13"/>
  <c r="B4060" i="13"/>
  <c r="B4061" i="13"/>
  <c r="B4062" i="13"/>
  <c r="B4063" i="13"/>
  <c r="B4064" i="13"/>
  <c r="B4065" i="13"/>
  <c r="B4066" i="13"/>
  <c r="B4067" i="13"/>
  <c r="B4068" i="13"/>
  <c r="B4069" i="13"/>
  <c r="B4070" i="13"/>
  <c r="B4071" i="13"/>
  <c r="B4072" i="13"/>
  <c r="B4073" i="13"/>
  <c r="B4074" i="13"/>
  <c r="B4075" i="13"/>
  <c r="B4076" i="13"/>
  <c r="B4077" i="13"/>
  <c r="B4078" i="13"/>
  <c r="B4079" i="13"/>
  <c r="B4080" i="13"/>
  <c r="B4081" i="13"/>
  <c r="B4082" i="13"/>
  <c r="B4083" i="13"/>
  <c r="B4084" i="13"/>
  <c r="B4085" i="13"/>
  <c r="B4086" i="13"/>
  <c r="B4087" i="13"/>
  <c r="B4088" i="13"/>
  <c r="B4089" i="13"/>
  <c r="B4090" i="13"/>
  <c r="B4091" i="13"/>
  <c r="B4092" i="13"/>
  <c r="B4093" i="13"/>
  <c r="B4094" i="13"/>
  <c r="B4095" i="13"/>
  <c r="B4096" i="13"/>
  <c r="B4097" i="13"/>
  <c r="B4098" i="13"/>
  <c r="B4099" i="13"/>
  <c r="B4100" i="13"/>
  <c r="B4101" i="13"/>
  <c r="B4102" i="13"/>
  <c r="B4103" i="13"/>
  <c r="B4104" i="13"/>
  <c r="B4105" i="13"/>
  <c r="B4106" i="13"/>
  <c r="B4107" i="13"/>
  <c r="B4108" i="13"/>
  <c r="B4109" i="13"/>
  <c r="B4110" i="13"/>
  <c r="B4111" i="13"/>
  <c r="B4112" i="13"/>
  <c r="B4113" i="13"/>
  <c r="B4114" i="13"/>
  <c r="B4115" i="13"/>
  <c r="B4116" i="13"/>
  <c r="B4117" i="13"/>
  <c r="B4118" i="13"/>
  <c r="B4119" i="13"/>
  <c r="B4120" i="13"/>
  <c r="B4121" i="13"/>
  <c r="B4122" i="13"/>
  <c r="B4123" i="13"/>
  <c r="B4124" i="13"/>
  <c r="B4125" i="13"/>
  <c r="B4126" i="13"/>
  <c r="B4127" i="13"/>
  <c r="B4128" i="13"/>
  <c r="B4129" i="13"/>
  <c r="B4130" i="13"/>
  <c r="B4131" i="13"/>
  <c r="B4132" i="13"/>
  <c r="B4133" i="13"/>
  <c r="B4134" i="13"/>
  <c r="B4135" i="13"/>
  <c r="B4136" i="13"/>
  <c r="B4137" i="13"/>
  <c r="B4138" i="13"/>
  <c r="B4139" i="13"/>
  <c r="B4140" i="13"/>
  <c r="B4141" i="13"/>
  <c r="B4142" i="13"/>
  <c r="B4143" i="13"/>
  <c r="B4144" i="13"/>
  <c r="B4145" i="13"/>
  <c r="B4146" i="13"/>
  <c r="B4147" i="13"/>
  <c r="B4148" i="13"/>
  <c r="B4149" i="13"/>
  <c r="B4150" i="13"/>
  <c r="B4151" i="13"/>
  <c r="B4152" i="13"/>
  <c r="B4153" i="13"/>
  <c r="B4154" i="13"/>
  <c r="B4155" i="13"/>
  <c r="B4156" i="13"/>
  <c r="B4157" i="13"/>
  <c r="B4158" i="13"/>
  <c r="B4159" i="13"/>
  <c r="B4160" i="13"/>
  <c r="B4161" i="13"/>
  <c r="B4162" i="13"/>
  <c r="B4163" i="13"/>
  <c r="B4164" i="13"/>
  <c r="B4165" i="13"/>
  <c r="B4166" i="13"/>
  <c r="B4167" i="13"/>
  <c r="B4168" i="13"/>
  <c r="B4169" i="13"/>
  <c r="B4170" i="13"/>
  <c r="B4171" i="13"/>
  <c r="B4172" i="13"/>
  <c r="B4173" i="13"/>
  <c r="B4174" i="13"/>
  <c r="B4175" i="13"/>
  <c r="B4176" i="13"/>
  <c r="B4177" i="13"/>
  <c r="B4178" i="13"/>
  <c r="B4179" i="13"/>
  <c r="B4180" i="13"/>
  <c r="B4181" i="13"/>
  <c r="B4182" i="13"/>
  <c r="B4183" i="13"/>
  <c r="B4184" i="13"/>
  <c r="B4185" i="13"/>
  <c r="B4186" i="13"/>
  <c r="B4187" i="13"/>
  <c r="B4188" i="13"/>
  <c r="B4189" i="13"/>
  <c r="B4190" i="13"/>
  <c r="B4191" i="13"/>
  <c r="B4192" i="13"/>
  <c r="B4193" i="13"/>
  <c r="B4194" i="13"/>
  <c r="B4195" i="13"/>
  <c r="B4196" i="13"/>
  <c r="B4197" i="13"/>
  <c r="B4198" i="13"/>
  <c r="B4199" i="13"/>
  <c r="B4200" i="13"/>
  <c r="B4201" i="13"/>
  <c r="B4202" i="13"/>
  <c r="B4203" i="13"/>
  <c r="B4204" i="13"/>
  <c r="B4205" i="13"/>
  <c r="B4206" i="13"/>
  <c r="B4207" i="13"/>
  <c r="B4208" i="13"/>
  <c r="B4209" i="13"/>
  <c r="B4210" i="13"/>
  <c r="B4211" i="13"/>
  <c r="B4212" i="13"/>
  <c r="B4213" i="13"/>
  <c r="B4214" i="13"/>
  <c r="B4215" i="13"/>
  <c r="B4216" i="13"/>
  <c r="B4217" i="13"/>
  <c r="B4218" i="13"/>
  <c r="B4219" i="13"/>
  <c r="B4220" i="13"/>
  <c r="B4221" i="13"/>
  <c r="B4222" i="13"/>
  <c r="B4223" i="13"/>
  <c r="B4224" i="13"/>
  <c r="B4225" i="13"/>
  <c r="B4226" i="13"/>
  <c r="B4227" i="13"/>
  <c r="B4228" i="13"/>
  <c r="B4229" i="13"/>
  <c r="B4230" i="13"/>
  <c r="B4231" i="13"/>
  <c r="B4232" i="13"/>
  <c r="B4233" i="13"/>
  <c r="B4234" i="13"/>
  <c r="B4235" i="13"/>
  <c r="B4236" i="13"/>
  <c r="B4237" i="13"/>
  <c r="B4238" i="13"/>
  <c r="B4239" i="13"/>
  <c r="B4240" i="13"/>
  <c r="B4241" i="13"/>
  <c r="B4242" i="13"/>
  <c r="B4243" i="13"/>
  <c r="B4244" i="13"/>
  <c r="B4245" i="13"/>
  <c r="B4246" i="13"/>
  <c r="B4247" i="13"/>
  <c r="B4248" i="13"/>
  <c r="B4249" i="13"/>
  <c r="B4250" i="13"/>
  <c r="B4251" i="13"/>
  <c r="B4252" i="13"/>
  <c r="B4253" i="13"/>
  <c r="B4254" i="13"/>
  <c r="B4255" i="13"/>
  <c r="B4256" i="13"/>
  <c r="B4257" i="13"/>
  <c r="B4258" i="13"/>
  <c r="B4259" i="13"/>
  <c r="B4260" i="13"/>
  <c r="B4261" i="13"/>
  <c r="B4262" i="13"/>
  <c r="B4263" i="13"/>
  <c r="B4264" i="13"/>
  <c r="B4265" i="13"/>
  <c r="B4266" i="13"/>
  <c r="B4267" i="13"/>
  <c r="B4268" i="13"/>
  <c r="B4269" i="13"/>
  <c r="B4270" i="13"/>
  <c r="B4271" i="13"/>
  <c r="B4272" i="13"/>
  <c r="B4273" i="13"/>
  <c r="B4274" i="13"/>
  <c r="B4275" i="13"/>
  <c r="B4276" i="13"/>
  <c r="B4277" i="13"/>
  <c r="B4278" i="13"/>
  <c r="B4279" i="13"/>
  <c r="B4280" i="13"/>
  <c r="B4281" i="13"/>
  <c r="B4282" i="13"/>
  <c r="B4283" i="13"/>
  <c r="B4284" i="13"/>
  <c r="B4285" i="13"/>
  <c r="B4286" i="13"/>
  <c r="B4287" i="13"/>
  <c r="B4288" i="13"/>
  <c r="B4289" i="13"/>
  <c r="B4290" i="13"/>
  <c r="B4291" i="13"/>
  <c r="B4292" i="13"/>
  <c r="B4293" i="13"/>
  <c r="B4294" i="13"/>
  <c r="B4295" i="13"/>
  <c r="B4296" i="13"/>
  <c r="B4297" i="13"/>
  <c r="B4298" i="13"/>
  <c r="B4299" i="13"/>
  <c r="B4300" i="13"/>
  <c r="B4301" i="13"/>
  <c r="B4302" i="13"/>
  <c r="B4303" i="13"/>
  <c r="B4304" i="13"/>
  <c r="B4305" i="13"/>
  <c r="B4306" i="13"/>
  <c r="B4307" i="13"/>
  <c r="B4308" i="13"/>
  <c r="B4309" i="13"/>
  <c r="B4310" i="13"/>
  <c r="B4311" i="13"/>
  <c r="B4312" i="13"/>
  <c r="B4313" i="13"/>
  <c r="B4314" i="13"/>
  <c r="B4315" i="13"/>
  <c r="B4316" i="13"/>
  <c r="B4317" i="13"/>
  <c r="B4318" i="13"/>
  <c r="B4319" i="13"/>
  <c r="B4320" i="13"/>
  <c r="B4321" i="13"/>
  <c r="B4322" i="13"/>
  <c r="B4323" i="13"/>
  <c r="B4324" i="13"/>
  <c r="B4325" i="13"/>
  <c r="B4326" i="13"/>
  <c r="B4327" i="13"/>
  <c r="B4328" i="13"/>
  <c r="B4329" i="13"/>
  <c r="B4330" i="13"/>
  <c r="B4331" i="13"/>
  <c r="B4332" i="13"/>
  <c r="B4333" i="13"/>
  <c r="B4334" i="13"/>
  <c r="B4335" i="13"/>
  <c r="B4336" i="13"/>
  <c r="B4337" i="13"/>
  <c r="B4338" i="13"/>
  <c r="B4339" i="13"/>
  <c r="B4340" i="13"/>
  <c r="B4341" i="13"/>
  <c r="B4342" i="13"/>
  <c r="B4343" i="13"/>
  <c r="B4344" i="13"/>
  <c r="B4345" i="13"/>
  <c r="B4346" i="13"/>
  <c r="B4347" i="13"/>
  <c r="B4348" i="13"/>
  <c r="B4349" i="13"/>
  <c r="B4350" i="13"/>
  <c r="B4351" i="13"/>
  <c r="B4352" i="13"/>
  <c r="B4353" i="13"/>
  <c r="B4354" i="13"/>
  <c r="B4355" i="13"/>
  <c r="B4356" i="13"/>
  <c r="B4357" i="13"/>
  <c r="B4358" i="13"/>
  <c r="B4359" i="13"/>
  <c r="B4360" i="13"/>
  <c r="B4361" i="13"/>
  <c r="B4362" i="13"/>
  <c r="B4363" i="13"/>
  <c r="B4364" i="13"/>
  <c r="B4365" i="13"/>
  <c r="B4366" i="13"/>
  <c r="B4367" i="13"/>
  <c r="B4368" i="13"/>
  <c r="B4369" i="13"/>
  <c r="B4370" i="13"/>
  <c r="B4371" i="13"/>
  <c r="B4372" i="13"/>
  <c r="B4373" i="13"/>
  <c r="B4374" i="13"/>
  <c r="B4375" i="13"/>
  <c r="B4376" i="13"/>
  <c r="B4377" i="13"/>
  <c r="B4378" i="13"/>
  <c r="B4379" i="13"/>
  <c r="B4380" i="13"/>
  <c r="B4381" i="13"/>
  <c r="B4382" i="13"/>
  <c r="B4383" i="13"/>
  <c r="B4384" i="13"/>
  <c r="B4385" i="13"/>
  <c r="B4386" i="13"/>
  <c r="B4387" i="13"/>
  <c r="B4388" i="13"/>
  <c r="B4389" i="13"/>
  <c r="B4390" i="13"/>
  <c r="B4391" i="13"/>
  <c r="B4392" i="13"/>
  <c r="B4393" i="13"/>
  <c r="B4394" i="13"/>
  <c r="B4395" i="13"/>
  <c r="B4396" i="13"/>
  <c r="B4397" i="13"/>
  <c r="B4398" i="13"/>
  <c r="B4399" i="13"/>
  <c r="B4400" i="13"/>
  <c r="B4401" i="13"/>
  <c r="B4402" i="13"/>
  <c r="B4403" i="13"/>
  <c r="B4404" i="13"/>
  <c r="B4405" i="13"/>
  <c r="B4406" i="13"/>
  <c r="B4407" i="13"/>
  <c r="B4408" i="13"/>
  <c r="B4409" i="13"/>
  <c r="B4410" i="13"/>
  <c r="B4411" i="13"/>
  <c r="B4412" i="13"/>
  <c r="B4413" i="13"/>
  <c r="B4414" i="13"/>
  <c r="B4415" i="13"/>
  <c r="B4416" i="13"/>
  <c r="B4417" i="13"/>
  <c r="B4418" i="13"/>
  <c r="B4419" i="13"/>
  <c r="B4420" i="13"/>
  <c r="B4421" i="13"/>
  <c r="B4422" i="13"/>
  <c r="B4423" i="13"/>
  <c r="B4424" i="13"/>
  <c r="B4425" i="13"/>
  <c r="B4426" i="13"/>
  <c r="B4427" i="13"/>
  <c r="B4428" i="13"/>
  <c r="B4429" i="13"/>
  <c r="B4430" i="13"/>
  <c r="B4431" i="13"/>
  <c r="B4432" i="13"/>
  <c r="B4433" i="13"/>
  <c r="B4434" i="13"/>
  <c r="B4435" i="13"/>
  <c r="B4436" i="13"/>
  <c r="B4437" i="13"/>
  <c r="B4438" i="13"/>
  <c r="B4439" i="13"/>
  <c r="B4440" i="13"/>
  <c r="B4441" i="13"/>
  <c r="B4442" i="13"/>
  <c r="B4443" i="13"/>
  <c r="B4444" i="13"/>
  <c r="B4445" i="13"/>
  <c r="B4446" i="13"/>
  <c r="B4447" i="13"/>
  <c r="B4448" i="13"/>
  <c r="B4449" i="13"/>
  <c r="B4450" i="13"/>
  <c r="B4451" i="13"/>
  <c r="B4452" i="13"/>
  <c r="B4453" i="13"/>
  <c r="B4454" i="13"/>
  <c r="B4455" i="13"/>
  <c r="B4456" i="13"/>
  <c r="B4457" i="13"/>
  <c r="B4458" i="13"/>
  <c r="B4459" i="13"/>
  <c r="B4460" i="13"/>
  <c r="B4461" i="13"/>
  <c r="B4462" i="13"/>
  <c r="B4463" i="13"/>
  <c r="B4464" i="13"/>
  <c r="B4465" i="13"/>
  <c r="B4466" i="13"/>
  <c r="B4467" i="13"/>
  <c r="B4468" i="13"/>
  <c r="B4469" i="13"/>
  <c r="B4470" i="13"/>
  <c r="B4471" i="13"/>
  <c r="B4472" i="13"/>
  <c r="B4473" i="13"/>
  <c r="B4474" i="13"/>
  <c r="B4475" i="13"/>
  <c r="B4476" i="13"/>
  <c r="B4477" i="13"/>
  <c r="B4478" i="13"/>
  <c r="B4479" i="13"/>
  <c r="B4480" i="13"/>
  <c r="B4481" i="13"/>
  <c r="B4482" i="13"/>
  <c r="B4483" i="13"/>
  <c r="B4484" i="13"/>
  <c r="B4485" i="13"/>
  <c r="B4486" i="13"/>
  <c r="B4487" i="13"/>
  <c r="B4488" i="13"/>
  <c r="B4489" i="13"/>
  <c r="B4490" i="13"/>
  <c r="B4491" i="13"/>
  <c r="B4492" i="13"/>
  <c r="B4493" i="13"/>
  <c r="B4494" i="13"/>
  <c r="B4495" i="13"/>
  <c r="B4496" i="13"/>
  <c r="B4497" i="13"/>
  <c r="B4498" i="13"/>
  <c r="B4499" i="13"/>
  <c r="B4500" i="13"/>
  <c r="B4501" i="13"/>
  <c r="B4502" i="13"/>
  <c r="B4503" i="13"/>
  <c r="B4504" i="13"/>
  <c r="B4505" i="13"/>
  <c r="B4506" i="13"/>
  <c r="B4507" i="13"/>
  <c r="B4508" i="13"/>
  <c r="B4509" i="13"/>
  <c r="B4510" i="13"/>
  <c r="B4511" i="13"/>
  <c r="B4512" i="13"/>
  <c r="B4513" i="13"/>
  <c r="B4514" i="13"/>
  <c r="B4515" i="13"/>
  <c r="B4516" i="13"/>
  <c r="B4517" i="13"/>
  <c r="B4518" i="13"/>
  <c r="B4519" i="13"/>
  <c r="B4520" i="13"/>
  <c r="B4521" i="13"/>
  <c r="B4522" i="13"/>
  <c r="B4523" i="13"/>
  <c r="B4524" i="13"/>
  <c r="B4525" i="13"/>
  <c r="B4526" i="13"/>
  <c r="B4527" i="13"/>
  <c r="B4528" i="13"/>
  <c r="B4529" i="13"/>
  <c r="B4530" i="13"/>
  <c r="B4531" i="13"/>
  <c r="B4532" i="13"/>
  <c r="B4533" i="13"/>
  <c r="B4534" i="13"/>
  <c r="B4535" i="13"/>
  <c r="B4536" i="13"/>
  <c r="B4537" i="13"/>
  <c r="B4538" i="13"/>
  <c r="B4539" i="13"/>
  <c r="B4540" i="13"/>
  <c r="B4541" i="13"/>
  <c r="B4542" i="13"/>
  <c r="B4543" i="13"/>
  <c r="B4544" i="13"/>
  <c r="B4545" i="13"/>
  <c r="B4546" i="13"/>
  <c r="B4547" i="13"/>
  <c r="B4548" i="13"/>
  <c r="B4549" i="13"/>
  <c r="B4550" i="13"/>
  <c r="B4551" i="13"/>
  <c r="B4552" i="13"/>
  <c r="B4553" i="13"/>
  <c r="B4554" i="13"/>
  <c r="B4555" i="13"/>
  <c r="B4556" i="13"/>
  <c r="B4557" i="13"/>
  <c r="B4558" i="13"/>
  <c r="B4559" i="13"/>
  <c r="B4560" i="13"/>
  <c r="B4561" i="13"/>
  <c r="B4562" i="13"/>
  <c r="B4563" i="13"/>
  <c r="B4564" i="13"/>
  <c r="B4565" i="13"/>
  <c r="B4566" i="13"/>
  <c r="B4567" i="13"/>
  <c r="B4568" i="13"/>
  <c r="B4569" i="13"/>
  <c r="B4570" i="13"/>
  <c r="B4571" i="13"/>
  <c r="B4572" i="13"/>
  <c r="B4573" i="13"/>
  <c r="B4574" i="13"/>
  <c r="B4575" i="13"/>
  <c r="B4576" i="13"/>
  <c r="B4577" i="13"/>
  <c r="B4578" i="13"/>
  <c r="B4579" i="13"/>
  <c r="B4580" i="13"/>
  <c r="B4581" i="13"/>
  <c r="B4582" i="13"/>
  <c r="B4583" i="13"/>
  <c r="B4584" i="13"/>
  <c r="B4585" i="13"/>
  <c r="B4586" i="13"/>
  <c r="B4587" i="13"/>
  <c r="B4588" i="13"/>
  <c r="B4589" i="13"/>
  <c r="B4590" i="13"/>
  <c r="B4591" i="13"/>
  <c r="B4592" i="13"/>
  <c r="B4593" i="13"/>
  <c r="B4594" i="13"/>
  <c r="B4595" i="13"/>
  <c r="B4596" i="13"/>
  <c r="B4597" i="13"/>
  <c r="B4598" i="13"/>
  <c r="B4599" i="13"/>
  <c r="B4600" i="13"/>
  <c r="B4601" i="13"/>
  <c r="B4602" i="13"/>
  <c r="B4603" i="13"/>
  <c r="B4604" i="13"/>
  <c r="B4605" i="13"/>
  <c r="B4606" i="13"/>
  <c r="B4607" i="13"/>
  <c r="B4608" i="13"/>
  <c r="B4609" i="13"/>
  <c r="B4610" i="13"/>
  <c r="B4611" i="13"/>
  <c r="B4612" i="13"/>
  <c r="B4613" i="13"/>
  <c r="B4614" i="13"/>
  <c r="B4615" i="13"/>
  <c r="B4616" i="13"/>
  <c r="B4617" i="13"/>
  <c r="B4618" i="13"/>
  <c r="B4619" i="13"/>
  <c r="B4620" i="13"/>
  <c r="B4621" i="13"/>
  <c r="B4622" i="13"/>
  <c r="B4623" i="13"/>
  <c r="B4624" i="13"/>
  <c r="B4625" i="13"/>
  <c r="B4626" i="13"/>
  <c r="B4627" i="13"/>
  <c r="B4628" i="13"/>
  <c r="B4629" i="13"/>
  <c r="B4630" i="13"/>
  <c r="B4631" i="13"/>
  <c r="B4632" i="13"/>
  <c r="B4633" i="13"/>
  <c r="B4634" i="13"/>
  <c r="B4635" i="13"/>
  <c r="B4636" i="13"/>
  <c r="B4637" i="13"/>
  <c r="B4638" i="13"/>
  <c r="B4639" i="13"/>
  <c r="B4640" i="13"/>
  <c r="B4641" i="13"/>
  <c r="B4642" i="13"/>
  <c r="B4643" i="13"/>
  <c r="B4644" i="13"/>
  <c r="B4645" i="13"/>
  <c r="B4646" i="13"/>
  <c r="B4647" i="13"/>
  <c r="B4648" i="13"/>
  <c r="B4649" i="13"/>
  <c r="B4650" i="13"/>
  <c r="B4651" i="13"/>
  <c r="B4652" i="13"/>
  <c r="B4653" i="13"/>
  <c r="B4654" i="13"/>
  <c r="B4655" i="13"/>
  <c r="B4656" i="13"/>
  <c r="B4657" i="13"/>
  <c r="B4658" i="13"/>
  <c r="B4659" i="13"/>
  <c r="B4660" i="13"/>
  <c r="B4661" i="13"/>
  <c r="B4662" i="13"/>
  <c r="B4663" i="13"/>
  <c r="B4664" i="13"/>
  <c r="B4665" i="13"/>
  <c r="B4666" i="13"/>
  <c r="B4667" i="13"/>
  <c r="B4668" i="13"/>
  <c r="B4669" i="13"/>
  <c r="B4670" i="13"/>
  <c r="B4671" i="13"/>
  <c r="B4672" i="13"/>
  <c r="B4673" i="13"/>
  <c r="B4674" i="13"/>
  <c r="B4675" i="13"/>
  <c r="B4676" i="13"/>
  <c r="B4677" i="13"/>
  <c r="B4678" i="13"/>
  <c r="B4679" i="13"/>
  <c r="B4680" i="13"/>
  <c r="B4681" i="13"/>
  <c r="B4682" i="13"/>
  <c r="B4683" i="13"/>
  <c r="B4684" i="13"/>
  <c r="B4685" i="13"/>
  <c r="B4686" i="13"/>
  <c r="B4687" i="13"/>
  <c r="B4688" i="13"/>
  <c r="B4689" i="13"/>
  <c r="B4690" i="13"/>
  <c r="B4691" i="13"/>
  <c r="B4692" i="13"/>
  <c r="B4693" i="13"/>
  <c r="B4694" i="13"/>
  <c r="B4695" i="13"/>
  <c r="B4696" i="13"/>
  <c r="B4697" i="13"/>
  <c r="B4698" i="13"/>
  <c r="B4699" i="13"/>
  <c r="B4700" i="13"/>
  <c r="B4701" i="13"/>
  <c r="B4702" i="13"/>
  <c r="B4703" i="13"/>
  <c r="B4704" i="13"/>
  <c r="B4705" i="13"/>
  <c r="B4706" i="13"/>
  <c r="B4707" i="13"/>
  <c r="B4708" i="13"/>
  <c r="B4709" i="13"/>
  <c r="B4710" i="13"/>
  <c r="B4711" i="13"/>
  <c r="B4712" i="13"/>
  <c r="B4713" i="13"/>
  <c r="B4714" i="13"/>
  <c r="B4715" i="13"/>
  <c r="B4716" i="13"/>
  <c r="B4717" i="13"/>
  <c r="B4718" i="13"/>
  <c r="B4719" i="13"/>
  <c r="B4720" i="13"/>
  <c r="B4721" i="13"/>
  <c r="B4722" i="13"/>
  <c r="B4723" i="13"/>
  <c r="B4724" i="13"/>
  <c r="B4725" i="13"/>
  <c r="B4726" i="13"/>
  <c r="B4727" i="13"/>
  <c r="B4728" i="13"/>
  <c r="B4729" i="13"/>
  <c r="B4730" i="13"/>
  <c r="B4731" i="13"/>
  <c r="B4732" i="13"/>
  <c r="B4733" i="13"/>
  <c r="B4734" i="13"/>
  <c r="B4735" i="13"/>
  <c r="B4736" i="13"/>
  <c r="B4737" i="13"/>
  <c r="B4738" i="13"/>
  <c r="B4739" i="13"/>
  <c r="B4740" i="13"/>
  <c r="B4741" i="13"/>
  <c r="B4742" i="13"/>
  <c r="B4743" i="13"/>
  <c r="B4744" i="13"/>
  <c r="B4745" i="13"/>
  <c r="B4746" i="13"/>
  <c r="B4747" i="13"/>
  <c r="B4748" i="13"/>
  <c r="B4749" i="13"/>
  <c r="B4750" i="13"/>
  <c r="B4751" i="13"/>
  <c r="B4752" i="13"/>
  <c r="B4753" i="13"/>
  <c r="B4754" i="13"/>
  <c r="B4755" i="13"/>
  <c r="B4756" i="13"/>
  <c r="B4757" i="13"/>
  <c r="B4758" i="13"/>
  <c r="B4759" i="13"/>
  <c r="B4760" i="13"/>
  <c r="B4761" i="13"/>
  <c r="B4762" i="13"/>
  <c r="B4763" i="13"/>
  <c r="B4764" i="13"/>
  <c r="B4765" i="13"/>
  <c r="B4766" i="13"/>
  <c r="B4767" i="13"/>
  <c r="B4768" i="13"/>
  <c r="B4769" i="13"/>
  <c r="B4770" i="13"/>
  <c r="B4771" i="13"/>
  <c r="B4772" i="13"/>
  <c r="B4773" i="13"/>
  <c r="B4774" i="13"/>
  <c r="B4775" i="13"/>
  <c r="B4776" i="13"/>
  <c r="B4777" i="13"/>
  <c r="B4778" i="13"/>
  <c r="B4779" i="13"/>
  <c r="B4780" i="13"/>
  <c r="B4781" i="13"/>
  <c r="B4782" i="13"/>
  <c r="B4783" i="13"/>
  <c r="B4784" i="13"/>
  <c r="B4785" i="13"/>
  <c r="B4786" i="13"/>
  <c r="B4787" i="13"/>
  <c r="B4788" i="13"/>
  <c r="B4789" i="13"/>
  <c r="B4790" i="13"/>
  <c r="B4791" i="13"/>
  <c r="B4792" i="13"/>
  <c r="B4793" i="13"/>
  <c r="B4794" i="13"/>
  <c r="B4795" i="13"/>
  <c r="B4796" i="13"/>
  <c r="B4797" i="13"/>
  <c r="B4798" i="13"/>
  <c r="B4799" i="13"/>
  <c r="B4800" i="13"/>
  <c r="B4801" i="13"/>
  <c r="B4802" i="13"/>
  <c r="B4803" i="13"/>
  <c r="B4804" i="13"/>
  <c r="B4805" i="13"/>
  <c r="B4806" i="13"/>
  <c r="B4807" i="13"/>
  <c r="B4808" i="13"/>
  <c r="B4809" i="13"/>
  <c r="B4810" i="13"/>
  <c r="B4811" i="13"/>
  <c r="B4812" i="13"/>
  <c r="B4813" i="13"/>
  <c r="B4814" i="13"/>
  <c r="B4815" i="13"/>
  <c r="B4816" i="13"/>
  <c r="B4817" i="13"/>
  <c r="B4818" i="13"/>
  <c r="B4819" i="13"/>
  <c r="B4820" i="13"/>
  <c r="B4821" i="13"/>
  <c r="B4822" i="13"/>
  <c r="B4823" i="13"/>
  <c r="B4824" i="13"/>
  <c r="B4825" i="13"/>
  <c r="B4826" i="13"/>
  <c r="B4827" i="13"/>
  <c r="B4828" i="13"/>
  <c r="B4829" i="13"/>
  <c r="B4830" i="13"/>
  <c r="B4831" i="13"/>
  <c r="B4832" i="13"/>
  <c r="B4833" i="13"/>
  <c r="B4834" i="13"/>
  <c r="B4835" i="13"/>
  <c r="B4836" i="13"/>
  <c r="B4837" i="13"/>
  <c r="B4838" i="13"/>
  <c r="B4839" i="13"/>
  <c r="B4840" i="13"/>
  <c r="B4841" i="13"/>
  <c r="B4842" i="13"/>
  <c r="B4843" i="13"/>
  <c r="B4844" i="13"/>
  <c r="B4845" i="13"/>
  <c r="B4846" i="13"/>
  <c r="B4847" i="13"/>
  <c r="B4848" i="13"/>
  <c r="B4849" i="13"/>
  <c r="B4850" i="13"/>
  <c r="B4851" i="13"/>
  <c r="B4852" i="13"/>
  <c r="B4853" i="13"/>
  <c r="B4854" i="13"/>
  <c r="B4855" i="13"/>
  <c r="B4856" i="13"/>
  <c r="B4857" i="13"/>
  <c r="B4858" i="13"/>
  <c r="B4859" i="13"/>
  <c r="B4860" i="13"/>
  <c r="B4861" i="13"/>
  <c r="B4862" i="13"/>
  <c r="B4863" i="13"/>
  <c r="B4864" i="13"/>
  <c r="B4865" i="13"/>
  <c r="B4866" i="13"/>
  <c r="B4867" i="13"/>
  <c r="B4868" i="13"/>
  <c r="B4869" i="13"/>
  <c r="B4870" i="13"/>
  <c r="B4871" i="13"/>
  <c r="B4872" i="13"/>
  <c r="B4873" i="13"/>
  <c r="B4874" i="13"/>
  <c r="B4875" i="13"/>
  <c r="B4876" i="13"/>
  <c r="B4877" i="13"/>
  <c r="B4878" i="13"/>
  <c r="B4879" i="13"/>
  <c r="B4880" i="13"/>
  <c r="B4881" i="13"/>
  <c r="B4882" i="13"/>
  <c r="B4883" i="13"/>
  <c r="B4884" i="13"/>
  <c r="B4885" i="13"/>
  <c r="B4886" i="13"/>
  <c r="B4887" i="13"/>
  <c r="B4888" i="13"/>
  <c r="B4889" i="13"/>
  <c r="B4890" i="13"/>
  <c r="B4891" i="13"/>
  <c r="B4892" i="13"/>
  <c r="B4893" i="13"/>
  <c r="B4894" i="13"/>
  <c r="B4895" i="13"/>
  <c r="B4896" i="13"/>
  <c r="B4897" i="13"/>
  <c r="B4898" i="13"/>
  <c r="B4899" i="13"/>
  <c r="B4900" i="13"/>
  <c r="B4901" i="13"/>
  <c r="B4902" i="13"/>
  <c r="B4903" i="13"/>
  <c r="B4904" i="13"/>
  <c r="B4905" i="13"/>
  <c r="B4906" i="13"/>
  <c r="B4907" i="13"/>
  <c r="B4908" i="13"/>
  <c r="B4909" i="13"/>
  <c r="B4910" i="13"/>
  <c r="B4911" i="13"/>
  <c r="B4912" i="13"/>
  <c r="B4913" i="13"/>
  <c r="B4914" i="13"/>
  <c r="B4915" i="13"/>
  <c r="B4916" i="13"/>
  <c r="B4917" i="13"/>
  <c r="B4918" i="13"/>
  <c r="B4919" i="13"/>
  <c r="B4920" i="13"/>
  <c r="B4921" i="13"/>
  <c r="B4922" i="13"/>
  <c r="B4923" i="13"/>
  <c r="B4924" i="13"/>
  <c r="B4925" i="13"/>
  <c r="B4926" i="13"/>
  <c r="B4927" i="13"/>
  <c r="B4928" i="13"/>
  <c r="B4929" i="13"/>
  <c r="B4930" i="13"/>
  <c r="B4931" i="13"/>
  <c r="B4932" i="13"/>
  <c r="B4933" i="13"/>
  <c r="B4934" i="13"/>
  <c r="B4935" i="13"/>
  <c r="B4936" i="13"/>
  <c r="B4937" i="13"/>
  <c r="B4938" i="13"/>
  <c r="B4939" i="13"/>
  <c r="B4940" i="13"/>
  <c r="B4941" i="13"/>
  <c r="B4942" i="13"/>
  <c r="B4943" i="13"/>
  <c r="B4944" i="13"/>
  <c r="B4945" i="13"/>
  <c r="B4946" i="13"/>
  <c r="B4947" i="13"/>
  <c r="B4948" i="13"/>
  <c r="B4949" i="13"/>
  <c r="B4950" i="13"/>
  <c r="B4951" i="13"/>
  <c r="B4952" i="13"/>
  <c r="B4953" i="13"/>
  <c r="B4954" i="13"/>
  <c r="B4955" i="13"/>
  <c r="B4956" i="13"/>
  <c r="B4957" i="13"/>
  <c r="B4958" i="13"/>
  <c r="B4959" i="13"/>
  <c r="B4960" i="13"/>
  <c r="B4961" i="13"/>
  <c r="B4962" i="13"/>
  <c r="B4963" i="13"/>
  <c r="B4964" i="13"/>
  <c r="B4965" i="13"/>
  <c r="B4966" i="13"/>
  <c r="B4967" i="13"/>
  <c r="B4968" i="13"/>
  <c r="B4969" i="13"/>
  <c r="B4970" i="13"/>
  <c r="B4971" i="13"/>
  <c r="B4972" i="13"/>
  <c r="B4973" i="13"/>
  <c r="B4974" i="13"/>
  <c r="B4975" i="13"/>
  <c r="B4976" i="13"/>
  <c r="B4977" i="13"/>
  <c r="B4978" i="13"/>
  <c r="B4979" i="13"/>
  <c r="B4980" i="13"/>
  <c r="B4981" i="13"/>
  <c r="B4982" i="13"/>
  <c r="B4983" i="13"/>
  <c r="B4984" i="13"/>
  <c r="B4985" i="13"/>
  <c r="B4986" i="13"/>
  <c r="B4987" i="13"/>
  <c r="B4988" i="13"/>
  <c r="B4989" i="13"/>
  <c r="B4990" i="13"/>
  <c r="B4991" i="13"/>
  <c r="B4992" i="13"/>
  <c r="B4993" i="13"/>
  <c r="B4994" i="13"/>
  <c r="B4995" i="13"/>
  <c r="B4996" i="13"/>
  <c r="B4997" i="13"/>
  <c r="B4998" i="13"/>
  <c r="B4999" i="13"/>
  <c r="B5000" i="13"/>
  <c r="B5001" i="13"/>
  <c r="B5002" i="13"/>
  <c r="B5003" i="13"/>
  <c r="B5004" i="13"/>
  <c r="B5005" i="13"/>
  <c r="B5006" i="13"/>
  <c r="B5007" i="13"/>
  <c r="B5008" i="13"/>
  <c r="B5009" i="13"/>
  <c r="B5010" i="13"/>
  <c r="B5011" i="13"/>
  <c r="B5012" i="13"/>
  <c r="B5013" i="13"/>
  <c r="B5014" i="13"/>
  <c r="B5015" i="13"/>
  <c r="B5016" i="13"/>
  <c r="B5017" i="13"/>
  <c r="B5018" i="13"/>
  <c r="B5019" i="13"/>
  <c r="B5020" i="13"/>
  <c r="B5021" i="13"/>
  <c r="B5022" i="13"/>
  <c r="B5023" i="13"/>
  <c r="B5024" i="13"/>
  <c r="B5025" i="13"/>
  <c r="B5026" i="13"/>
  <c r="B5027" i="13"/>
  <c r="B5028" i="13"/>
  <c r="B5029" i="13"/>
  <c r="B5030" i="13"/>
  <c r="B5031" i="13"/>
  <c r="B5032" i="13"/>
  <c r="B5033" i="13"/>
  <c r="B5034" i="13"/>
  <c r="B5035" i="13"/>
  <c r="B5036" i="13"/>
  <c r="B5037" i="13"/>
  <c r="B5038" i="13"/>
  <c r="B5039" i="13"/>
  <c r="B5040" i="13"/>
  <c r="B5041" i="13"/>
  <c r="B5042" i="13"/>
  <c r="B5043" i="13"/>
  <c r="B5044" i="13"/>
  <c r="B5045" i="13"/>
  <c r="B5046" i="13"/>
  <c r="B5047" i="13"/>
  <c r="B5048" i="13"/>
  <c r="B5049" i="13"/>
  <c r="B5050" i="13"/>
  <c r="B5051" i="13"/>
  <c r="B5052" i="13"/>
  <c r="B5053" i="13"/>
  <c r="B5054" i="13"/>
  <c r="B5055" i="13"/>
  <c r="B5056" i="13"/>
  <c r="B5057" i="13"/>
  <c r="B5058" i="13"/>
  <c r="B5059" i="13"/>
  <c r="B5060" i="13"/>
  <c r="B5061" i="13"/>
  <c r="B5062" i="13"/>
  <c r="B5063" i="13"/>
  <c r="B5064" i="13"/>
  <c r="B5065" i="13"/>
  <c r="B5066" i="13"/>
  <c r="B5067" i="13"/>
  <c r="B5068" i="13"/>
  <c r="B5069" i="13"/>
  <c r="B5070" i="13"/>
  <c r="B5071" i="13"/>
  <c r="B5072" i="13"/>
  <c r="B5073" i="13"/>
  <c r="B5074" i="13"/>
  <c r="B5075" i="13"/>
  <c r="B5076" i="13"/>
  <c r="B5077" i="13"/>
  <c r="B5078" i="13"/>
  <c r="B5079" i="13"/>
  <c r="B5080" i="13"/>
  <c r="B5081" i="13"/>
  <c r="B5082" i="13"/>
  <c r="B5083" i="13"/>
  <c r="B5084" i="13"/>
  <c r="B5085" i="13"/>
  <c r="B5086" i="13"/>
  <c r="B5087" i="13"/>
  <c r="B5088" i="13"/>
  <c r="B5089" i="13"/>
  <c r="B5090" i="13"/>
  <c r="B5091" i="13"/>
  <c r="B5092" i="13"/>
  <c r="B5093" i="13"/>
  <c r="B5094" i="13"/>
  <c r="B5095" i="13"/>
  <c r="B5096" i="13"/>
  <c r="B5097" i="13"/>
  <c r="B5098" i="13"/>
  <c r="B5099" i="13"/>
  <c r="B5100" i="13"/>
  <c r="B5101" i="13"/>
  <c r="B5102" i="13"/>
  <c r="B5103" i="13"/>
  <c r="B5104" i="13"/>
  <c r="B5105" i="13"/>
  <c r="B5106" i="13"/>
  <c r="B5107" i="13"/>
  <c r="B5108" i="13"/>
  <c r="B5109" i="13"/>
  <c r="B5110" i="13"/>
  <c r="B5111" i="13"/>
  <c r="B5112" i="13"/>
  <c r="B5113" i="13"/>
  <c r="B5114" i="13"/>
  <c r="B5115" i="13"/>
  <c r="B5116" i="13"/>
  <c r="B5117" i="13"/>
  <c r="B5118" i="13"/>
  <c r="B5119" i="13"/>
  <c r="B5120" i="13"/>
  <c r="B5121" i="13"/>
  <c r="B5122" i="13"/>
  <c r="B5123" i="13"/>
  <c r="B5124" i="13"/>
  <c r="B5125" i="13"/>
  <c r="B5126" i="13"/>
  <c r="B5127" i="13"/>
  <c r="B5128" i="13"/>
  <c r="B5129" i="13"/>
  <c r="B5130" i="13"/>
  <c r="B5131" i="13"/>
  <c r="B5132" i="13"/>
  <c r="B5133" i="13"/>
  <c r="B5134" i="13"/>
  <c r="B5135" i="13"/>
  <c r="B5136" i="13"/>
  <c r="B5137" i="13"/>
  <c r="B5138" i="13"/>
  <c r="B5139" i="13"/>
  <c r="B5140" i="13"/>
  <c r="B5141" i="13"/>
  <c r="B5142" i="13"/>
  <c r="B5143" i="13"/>
  <c r="B5144" i="13"/>
  <c r="B5145" i="13"/>
  <c r="B5146" i="13"/>
  <c r="B5147" i="13"/>
  <c r="B5148" i="13"/>
  <c r="B5149" i="13"/>
  <c r="B5150" i="13"/>
  <c r="B5151" i="13"/>
  <c r="B5152" i="13"/>
  <c r="B5153" i="13"/>
  <c r="B5154" i="13"/>
  <c r="B5155" i="13"/>
  <c r="B5156" i="13"/>
  <c r="B5157" i="13"/>
  <c r="B5158" i="13"/>
  <c r="B5159" i="13"/>
  <c r="B5160" i="13"/>
  <c r="B5161" i="13"/>
  <c r="B5162" i="13"/>
  <c r="B5163" i="13"/>
  <c r="B5164" i="13"/>
  <c r="B5165" i="13"/>
  <c r="B5166" i="13"/>
  <c r="B5167" i="13"/>
  <c r="B5168" i="13"/>
  <c r="B5169" i="13"/>
  <c r="B5170" i="13"/>
  <c r="B5171" i="13"/>
  <c r="B5172" i="13"/>
  <c r="B5173" i="13"/>
  <c r="B5174" i="13"/>
  <c r="B5175" i="13"/>
  <c r="B5176" i="13"/>
  <c r="B5177" i="13"/>
  <c r="B5178" i="13"/>
  <c r="B5179" i="13"/>
  <c r="B5180" i="13"/>
  <c r="B5181" i="13"/>
  <c r="B5182" i="13"/>
  <c r="B5183" i="13"/>
  <c r="B5184" i="13"/>
  <c r="B5185" i="13"/>
  <c r="B5186" i="13"/>
  <c r="B5187" i="13"/>
  <c r="B5188" i="13"/>
  <c r="B5189" i="13"/>
  <c r="B5190" i="13"/>
  <c r="B5191" i="13"/>
  <c r="B5192" i="13"/>
  <c r="B5193" i="13"/>
  <c r="B5194" i="13"/>
  <c r="B5195" i="13"/>
  <c r="B5196" i="13"/>
  <c r="B5197" i="13"/>
  <c r="B5198" i="13"/>
  <c r="B5199" i="13"/>
  <c r="B5200" i="13"/>
  <c r="B5201" i="13"/>
  <c r="B5202" i="13"/>
  <c r="B5203" i="13"/>
  <c r="B5204" i="13"/>
  <c r="B5205" i="13"/>
  <c r="B5206" i="13"/>
  <c r="B5207" i="13"/>
  <c r="B5208" i="13"/>
  <c r="B5209" i="13"/>
  <c r="B5210" i="13"/>
  <c r="B5211" i="13"/>
  <c r="B5212" i="13"/>
  <c r="B5213" i="13"/>
  <c r="B5214" i="13"/>
  <c r="B5215" i="13"/>
  <c r="B5216" i="13"/>
  <c r="B5217" i="13"/>
  <c r="B5218" i="13"/>
  <c r="B5219" i="13"/>
  <c r="B5220" i="13"/>
  <c r="B5221" i="13"/>
  <c r="B5222" i="13"/>
  <c r="B5223" i="13"/>
  <c r="B5224" i="13"/>
  <c r="B5225" i="13"/>
  <c r="B5226" i="13"/>
  <c r="B5227" i="13"/>
  <c r="B5228" i="13"/>
  <c r="B5229" i="13"/>
  <c r="B5230" i="13"/>
  <c r="B5231" i="13"/>
  <c r="B5232" i="13"/>
  <c r="B5233" i="13"/>
  <c r="B5234" i="13"/>
  <c r="B5235" i="13"/>
  <c r="B5236" i="13"/>
  <c r="B5237" i="13"/>
  <c r="B5238" i="13"/>
  <c r="B5239" i="13"/>
  <c r="B5240" i="13"/>
  <c r="B5241" i="13"/>
  <c r="B5242" i="13"/>
  <c r="B5243" i="13"/>
  <c r="B5244" i="13"/>
  <c r="B5245" i="13"/>
  <c r="B5246" i="13"/>
  <c r="B5247" i="13"/>
  <c r="B5248" i="13"/>
  <c r="B5249" i="13"/>
  <c r="B5250" i="13"/>
  <c r="B5251" i="13"/>
  <c r="B5252" i="13"/>
  <c r="B5253" i="13"/>
  <c r="B5254" i="13"/>
  <c r="B5255" i="13"/>
  <c r="B5256" i="13"/>
  <c r="B5257" i="13"/>
  <c r="B5258" i="13"/>
  <c r="B5259" i="13"/>
  <c r="B5260" i="13"/>
  <c r="B5261" i="13"/>
  <c r="B5262" i="13"/>
  <c r="B5263" i="13"/>
  <c r="B5264" i="13"/>
  <c r="B5265" i="13"/>
  <c r="B5266" i="13"/>
  <c r="B5267" i="13"/>
  <c r="B5268" i="13"/>
  <c r="B5269" i="13"/>
  <c r="B5270" i="13"/>
  <c r="B5271" i="13"/>
  <c r="B5272" i="13"/>
  <c r="B5273" i="13"/>
  <c r="B5274" i="13"/>
  <c r="B5275" i="13"/>
  <c r="B5276" i="13"/>
  <c r="B5277" i="13"/>
  <c r="B5278" i="13"/>
  <c r="B5279" i="13"/>
  <c r="B5280" i="13"/>
  <c r="B5281" i="13"/>
  <c r="B5282" i="13"/>
  <c r="B5283" i="13"/>
  <c r="B5284" i="13"/>
  <c r="B5285" i="13"/>
  <c r="B5286" i="13"/>
  <c r="B5287" i="13"/>
  <c r="B5288" i="13"/>
  <c r="B5289" i="13"/>
  <c r="B5290" i="13"/>
  <c r="B5291" i="13"/>
  <c r="B5292" i="13"/>
  <c r="B5293" i="13"/>
  <c r="B5294" i="13"/>
  <c r="B5295" i="13"/>
  <c r="B5296" i="13"/>
  <c r="B5297" i="13"/>
  <c r="B5298" i="13"/>
  <c r="B5299" i="13"/>
  <c r="B5300" i="13"/>
  <c r="B5301" i="13"/>
  <c r="B5302" i="13"/>
  <c r="B5303" i="13"/>
  <c r="B5304" i="13"/>
  <c r="B5305" i="13"/>
  <c r="B5306" i="13"/>
  <c r="B5307" i="13"/>
  <c r="B5308" i="13"/>
  <c r="B5309" i="13"/>
  <c r="B5310" i="13"/>
  <c r="B5311" i="13"/>
  <c r="B5312" i="13"/>
  <c r="B5313" i="13"/>
  <c r="B5314" i="13"/>
  <c r="B5315" i="13"/>
  <c r="B5316" i="13"/>
  <c r="B5317" i="13"/>
  <c r="B5318" i="13"/>
  <c r="B5319" i="13"/>
  <c r="B5320" i="13"/>
  <c r="B5321" i="13"/>
  <c r="B5322" i="13"/>
  <c r="B5323" i="13"/>
  <c r="B5324" i="13"/>
  <c r="B5325" i="13"/>
  <c r="B5326" i="13"/>
  <c r="B5327" i="13"/>
  <c r="B5328" i="13"/>
  <c r="B5329" i="13"/>
  <c r="B5330" i="13"/>
  <c r="B5331" i="13"/>
  <c r="B5332" i="13"/>
  <c r="B5333" i="13"/>
  <c r="B5334" i="13"/>
  <c r="B5335" i="13"/>
  <c r="B5336" i="13"/>
  <c r="B5337" i="13"/>
  <c r="B5338" i="13"/>
  <c r="B5339" i="13"/>
  <c r="B5340" i="13"/>
  <c r="B5341" i="13"/>
  <c r="B5342" i="13"/>
  <c r="B5343" i="13"/>
  <c r="B5344" i="13"/>
  <c r="B5345" i="13"/>
  <c r="B5346" i="13"/>
  <c r="B5347" i="13"/>
  <c r="B5348" i="13"/>
  <c r="B5349" i="13"/>
  <c r="B5350" i="13"/>
  <c r="B5351" i="13"/>
  <c r="B5352" i="13"/>
  <c r="B5353" i="13"/>
  <c r="B5354" i="13"/>
  <c r="B5355" i="13"/>
  <c r="B5356" i="13"/>
  <c r="B5357" i="13"/>
  <c r="B5358" i="13"/>
  <c r="B5359" i="13"/>
  <c r="B5360" i="13"/>
  <c r="B5361" i="13"/>
  <c r="B5362" i="13"/>
  <c r="B5363" i="13"/>
  <c r="B5364" i="13"/>
  <c r="B5365" i="13"/>
  <c r="B5366" i="13"/>
  <c r="B5367" i="13"/>
  <c r="B5368" i="13"/>
  <c r="B5369" i="13"/>
  <c r="B5370" i="13"/>
  <c r="B5371" i="13"/>
  <c r="B5372" i="13"/>
  <c r="B5373" i="13"/>
  <c r="B5374" i="13"/>
  <c r="B5375" i="13"/>
  <c r="B5376" i="13"/>
  <c r="B5377" i="13"/>
  <c r="B5378" i="13"/>
  <c r="B5379" i="13"/>
  <c r="B5380" i="13"/>
  <c r="B5381" i="13"/>
  <c r="B5382" i="13"/>
  <c r="B5383" i="13"/>
  <c r="B5384" i="13"/>
  <c r="B5385" i="13"/>
  <c r="B5386" i="13"/>
  <c r="B5387" i="13"/>
  <c r="B5388" i="13"/>
  <c r="B5389" i="13"/>
  <c r="B5390" i="13"/>
  <c r="B5391" i="13"/>
  <c r="B5392" i="13"/>
  <c r="B5393" i="13"/>
  <c r="B5394" i="13"/>
  <c r="B5395" i="13"/>
  <c r="B5396" i="13"/>
  <c r="B5397" i="13"/>
  <c r="B5398" i="13"/>
  <c r="B5399" i="13"/>
  <c r="B5400" i="13"/>
  <c r="B5401" i="13"/>
  <c r="B5402" i="13"/>
  <c r="B5403" i="13"/>
  <c r="B5404" i="13"/>
  <c r="B5405" i="13"/>
  <c r="B5406" i="13"/>
  <c r="B5407" i="13"/>
  <c r="B5408" i="13"/>
  <c r="B5409" i="13"/>
  <c r="B5410" i="13"/>
  <c r="B5411" i="13"/>
  <c r="B5412" i="13"/>
  <c r="B5413" i="13"/>
  <c r="B5414" i="13"/>
  <c r="B5415" i="13"/>
  <c r="B5416" i="13"/>
  <c r="B5417" i="13"/>
  <c r="B5418" i="13"/>
  <c r="B5419" i="13"/>
  <c r="B5420" i="13"/>
  <c r="B5421" i="13"/>
  <c r="B5422" i="13"/>
  <c r="B5423" i="13"/>
  <c r="B5424" i="13"/>
  <c r="B5425" i="13"/>
  <c r="B5426" i="13"/>
  <c r="B5427" i="13"/>
  <c r="B5428" i="13"/>
  <c r="B5429" i="13"/>
  <c r="B5430" i="13"/>
  <c r="B5431" i="13"/>
  <c r="B5432" i="13"/>
  <c r="B5433" i="13"/>
  <c r="B5434" i="13"/>
  <c r="B5435" i="13"/>
  <c r="B5436" i="13"/>
  <c r="B5437" i="13"/>
  <c r="B5438" i="13"/>
  <c r="B5439" i="13"/>
  <c r="B5440" i="13"/>
  <c r="B5441" i="13"/>
  <c r="B5442" i="13"/>
  <c r="B5443" i="13"/>
  <c r="B5444" i="13"/>
  <c r="B5445" i="13"/>
  <c r="B5446" i="13"/>
  <c r="B5447" i="13"/>
  <c r="B5448" i="13"/>
  <c r="B5449" i="13"/>
  <c r="B5450" i="13"/>
  <c r="B5451" i="13"/>
  <c r="B5452" i="13"/>
  <c r="B5453" i="13"/>
  <c r="B5454" i="13"/>
  <c r="B5455" i="13"/>
  <c r="B5456" i="13"/>
  <c r="B5457" i="13"/>
  <c r="B5458" i="13"/>
  <c r="B5459" i="13"/>
  <c r="B5460" i="13"/>
  <c r="B5461" i="13"/>
  <c r="B5462" i="13"/>
  <c r="B5463" i="13"/>
  <c r="B5464" i="13"/>
  <c r="B5465" i="13"/>
  <c r="B5466" i="13"/>
  <c r="B5467" i="13"/>
  <c r="B5468" i="13"/>
  <c r="B5469" i="13"/>
  <c r="B5470" i="13"/>
  <c r="B5471" i="13"/>
  <c r="B5472" i="13"/>
  <c r="B5473" i="13"/>
  <c r="B5474" i="13"/>
  <c r="B5475" i="13"/>
  <c r="B5476" i="13"/>
  <c r="B5477" i="13"/>
  <c r="B5478" i="13"/>
  <c r="B5479" i="13"/>
  <c r="B5480" i="13"/>
  <c r="B5481" i="13"/>
  <c r="B5482" i="13"/>
  <c r="B5483" i="13"/>
  <c r="B5484" i="13"/>
  <c r="B5485" i="13"/>
  <c r="B5486" i="13"/>
  <c r="B5487" i="13"/>
  <c r="B5488" i="13"/>
  <c r="B5489" i="13"/>
  <c r="B5490" i="13"/>
  <c r="B5491" i="13"/>
  <c r="B5492" i="13"/>
  <c r="B5493" i="13"/>
  <c r="B5494" i="13"/>
  <c r="B5495" i="13"/>
  <c r="B5496" i="13"/>
  <c r="B5497" i="13"/>
  <c r="B5498" i="13"/>
  <c r="B5499" i="13"/>
  <c r="B5500" i="13"/>
  <c r="B5501" i="13"/>
  <c r="B5502" i="13"/>
  <c r="B5503" i="13"/>
  <c r="B5504" i="13"/>
  <c r="B5505" i="13"/>
  <c r="B5506" i="13"/>
  <c r="B5507" i="13"/>
  <c r="B5508" i="13"/>
  <c r="B5509" i="13"/>
  <c r="B5510" i="13"/>
  <c r="B5511" i="13"/>
  <c r="B5512" i="13"/>
  <c r="B5513" i="13"/>
  <c r="B5514" i="13"/>
  <c r="B5515" i="13"/>
  <c r="B5516" i="13"/>
  <c r="B5517" i="13"/>
  <c r="B5518" i="13"/>
  <c r="B5519" i="13"/>
  <c r="B5520" i="13"/>
  <c r="B5521" i="13"/>
  <c r="B5522" i="13"/>
  <c r="B5523" i="13"/>
  <c r="B5524" i="13"/>
  <c r="B5525" i="13"/>
  <c r="B5526" i="13"/>
  <c r="B5527" i="13"/>
  <c r="B5528" i="13"/>
  <c r="B5529" i="13"/>
  <c r="B5530" i="13"/>
  <c r="B5531" i="13"/>
  <c r="B5532" i="13"/>
  <c r="B5533" i="13"/>
  <c r="B5534" i="13"/>
  <c r="B5535" i="13"/>
  <c r="B5536" i="13"/>
  <c r="B5537" i="13"/>
  <c r="B5538" i="13"/>
  <c r="B5539" i="13"/>
  <c r="B5540" i="13"/>
  <c r="B5541" i="13"/>
  <c r="B5542" i="13"/>
  <c r="B5543" i="13"/>
  <c r="B5544" i="13"/>
  <c r="B5545" i="13"/>
  <c r="B5546" i="13"/>
  <c r="B5547" i="13"/>
  <c r="B5548" i="13"/>
  <c r="B5549" i="13"/>
  <c r="B5550" i="13"/>
  <c r="B5551" i="13"/>
  <c r="B5552" i="13"/>
  <c r="B5553" i="13"/>
  <c r="B5554" i="13"/>
  <c r="B5555" i="13"/>
  <c r="B5556" i="13"/>
  <c r="B5557" i="13"/>
  <c r="B5558" i="13"/>
  <c r="B5559" i="13"/>
  <c r="B5560" i="13"/>
  <c r="B5561" i="13"/>
  <c r="B5562" i="13"/>
  <c r="B5563" i="13"/>
  <c r="B5564" i="13"/>
  <c r="B5565" i="13"/>
  <c r="B5566" i="13"/>
  <c r="B5567" i="13"/>
  <c r="B5568" i="13"/>
  <c r="B5569" i="13"/>
  <c r="B5570" i="13"/>
  <c r="B5571" i="13"/>
  <c r="B5572" i="13"/>
  <c r="B5573" i="13"/>
  <c r="B5574" i="13"/>
  <c r="B5575" i="13"/>
  <c r="B5576" i="13"/>
  <c r="B5577" i="13"/>
  <c r="B5578" i="13"/>
  <c r="B5579" i="13"/>
  <c r="B5580" i="13"/>
  <c r="B5581" i="13"/>
  <c r="B5582" i="13"/>
  <c r="B5583" i="13"/>
  <c r="B5584" i="13"/>
  <c r="B5585" i="13"/>
  <c r="B5586" i="13"/>
  <c r="B5587" i="13"/>
  <c r="B5588" i="13"/>
  <c r="B5589" i="13"/>
  <c r="B5590" i="13"/>
  <c r="B5591" i="13"/>
  <c r="B5592" i="13"/>
  <c r="B5593" i="13"/>
  <c r="B5594" i="13"/>
  <c r="B5595" i="13"/>
  <c r="B5596" i="13"/>
  <c r="B5597" i="13"/>
  <c r="B5598" i="13"/>
  <c r="B5599" i="13"/>
  <c r="B5600" i="13"/>
  <c r="B5601" i="13"/>
  <c r="B5602" i="13"/>
  <c r="B5603" i="13"/>
  <c r="B5604" i="13"/>
  <c r="B5605" i="13"/>
  <c r="B5606" i="13"/>
  <c r="B5607" i="13"/>
  <c r="B5608" i="13"/>
  <c r="B5609" i="13"/>
  <c r="B5610" i="13"/>
  <c r="B5611" i="13"/>
  <c r="B5612" i="13"/>
  <c r="B5613" i="13"/>
  <c r="B5614" i="13"/>
  <c r="B5615" i="13"/>
  <c r="B5616" i="13"/>
  <c r="B5617" i="13"/>
  <c r="B5618" i="13"/>
  <c r="B5619" i="13"/>
  <c r="B5620" i="13"/>
  <c r="B5621" i="13"/>
  <c r="B5622" i="13"/>
  <c r="B5623" i="13"/>
  <c r="B5624" i="13"/>
  <c r="B5625" i="13"/>
  <c r="B5626" i="13"/>
  <c r="B5627" i="13"/>
  <c r="B5628" i="13"/>
  <c r="B5629" i="13"/>
  <c r="B5630" i="13"/>
  <c r="B5631" i="13"/>
  <c r="B5632" i="13"/>
  <c r="B5633" i="13"/>
  <c r="B5634" i="13"/>
  <c r="B5635" i="13"/>
  <c r="B5636" i="13"/>
  <c r="B5637" i="13"/>
  <c r="B5638" i="13"/>
  <c r="B5639" i="13"/>
  <c r="B5640" i="13"/>
  <c r="B5641" i="13"/>
  <c r="B5642" i="13"/>
  <c r="B5643" i="13"/>
  <c r="B5644" i="13"/>
  <c r="B5645" i="13"/>
  <c r="B5646" i="13"/>
  <c r="B5647" i="13"/>
  <c r="B5648" i="13"/>
  <c r="B5649" i="13"/>
  <c r="B5650" i="13"/>
  <c r="B5651" i="13"/>
  <c r="B5652" i="13"/>
  <c r="B5653" i="13"/>
  <c r="B5654" i="13"/>
  <c r="B5655" i="13"/>
  <c r="B5656" i="13"/>
  <c r="B5657" i="13"/>
  <c r="B5658" i="13"/>
  <c r="B5659" i="13"/>
  <c r="B5660" i="13"/>
  <c r="B5661" i="13"/>
  <c r="B5662" i="13"/>
  <c r="B5663" i="13"/>
  <c r="B5664" i="13"/>
  <c r="B5665" i="13"/>
  <c r="B5666" i="13"/>
  <c r="B5667" i="13"/>
  <c r="B5668" i="13"/>
  <c r="B5669" i="13"/>
  <c r="B5670" i="13"/>
  <c r="B5671" i="13"/>
  <c r="B5672" i="13"/>
  <c r="B5673" i="13"/>
  <c r="B5674" i="13"/>
  <c r="B5675" i="13"/>
  <c r="B5676" i="13"/>
  <c r="B5677" i="13"/>
  <c r="B5678" i="13"/>
  <c r="B5679" i="13"/>
  <c r="B5680" i="13"/>
  <c r="B5681" i="13"/>
  <c r="B5682" i="13"/>
  <c r="B5683" i="13"/>
  <c r="B5684" i="13"/>
  <c r="B5685" i="13"/>
  <c r="B5686" i="13"/>
  <c r="B5687" i="13"/>
  <c r="B5688" i="13"/>
  <c r="B5689" i="13"/>
  <c r="B5690" i="13"/>
  <c r="B5691" i="13"/>
  <c r="B5692" i="13"/>
  <c r="B5693" i="13"/>
  <c r="B5694" i="13"/>
  <c r="B5695" i="13"/>
  <c r="B5696" i="13"/>
  <c r="B5697" i="13"/>
  <c r="B5698" i="13"/>
  <c r="B5699" i="13"/>
  <c r="B5700" i="13"/>
  <c r="B5701" i="13"/>
  <c r="B5702" i="13"/>
  <c r="B5703" i="13"/>
  <c r="B5704" i="13"/>
  <c r="B5705" i="13"/>
  <c r="B5706" i="13"/>
  <c r="B5707" i="13"/>
  <c r="B5708" i="13"/>
  <c r="B5709" i="13"/>
  <c r="B5710" i="13"/>
  <c r="B5711" i="13"/>
  <c r="B5712" i="13"/>
  <c r="B5713" i="13"/>
  <c r="B5714" i="13"/>
  <c r="B5715" i="13"/>
  <c r="B5716" i="13"/>
  <c r="B5717" i="13"/>
  <c r="B5718" i="13"/>
  <c r="B5719" i="13"/>
  <c r="B5720" i="13"/>
  <c r="B5721" i="13"/>
  <c r="B5722" i="13"/>
  <c r="B5723" i="13"/>
  <c r="B5724" i="13"/>
  <c r="B5725" i="13"/>
  <c r="B5726" i="13"/>
  <c r="B5727" i="13"/>
  <c r="B5728" i="13"/>
  <c r="B5729" i="13"/>
  <c r="B5730" i="13"/>
  <c r="B5731" i="13"/>
  <c r="B5732" i="13"/>
  <c r="B5733" i="13"/>
  <c r="B5734" i="13"/>
  <c r="B5735" i="13"/>
  <c r="B5736" i="13"/>
  <c r="B5737" i="13"/>
  <c r="B5738" i="13"/>
  <c r="B5739" i="13"/>
  <c r="B5740" i="13"/>
  <c r="B5741" i="13"/>
  <c r="B5742" i="13"/>
  <c r="B5743" i="13"/>
  <c r="B5744" i="13"/>
  <c r="B5745" i="13"/>
  <c r="B5746" i="13"/>
  <c r="B5747" i="13"/>
  <c r="B5748" i="13"/>
  <c r="B5749" i="13"/>
  <c r="B5750" i="13"/>
  <c r="B5751" i="13"/>
  <c r="B5752" i="13"/>
  <c r="B5753" i="13"/>
  <c r="B5754" i="13"/>
  <c r="B5755" i="13"/>
  <c r="B5756" i="13"/>
  <c r="B5757" i="13"/>
  <c r="B5758" i="13"/>
  <c r="B5759" i="13"/>
  <c r="B5760" i="13"/>
  <c r="B5761" i="13"/>
  <c r="B5762" i="13"/>
  <c r="B5763" i="13"/>
  <c r="B5764" i="13"/>
  <c r="B5765" i="13"/>
  <c r="B5766" i="13"/>
  <c r="B5767" i="13"/>
  <c r="B5768" i="13"/>
  <c r="B5769" i="13"/>
  <c r="B5770" i="13"/>
  <c r="B5771" i="13"/>
  <c r="B5772" i="13"/>
  <c r="B5773" i="13"/>
  <c r="B5774" i="13"/>
  <c r="B5775" i="13"/>
  <c r="B5776" i="13"/>
  <c r="B5777" i="13"/>
  <c r="B5778" i="13"/>
  <c r="B5779" i="13"/>
  <c r="B5780" i="13"/>
  <c r="B5781" i="13"/>
  <c r="B5782" i="13"/>
  <c r="B5783" i="13"/>
  <c r="B5784" i="13"/>
  <c r="B5785" i="13"/>
  <c r="B5786" i="13"/>
  <c r="B5787" i="13"/>
  <c r="B5788" i="13"/>
  <c r="B5789" i="13"/>
  <c r="B5790" i="13"/>
  <c r="B5791" i="13"/>
  <c r="B5792" i="13"/>
  <c r="B5793" i="13"/>
  <c r="B5794" i="13"/>
  <c r="B5795" i="13"/>
  <c r="B5796" i="13"/>
  <c r="B5797" i="13"/>
  <c r="B5798" i="13"/>
  <c r="B5799" i="13"/>
  <c r="B5800" i="13"/>
  <c r="B5801" i="13"/>
  <c r="B5802" i="13"/>
  <c r="B5803" i="13"/>
  <c r="B5804" i="13"/>
  <c r="B5805" i="13"/>
  <c r="B5806" i="13"/>
  <c r="B5807" i="13"/>
  <c r="B5808" i="13"/>
  <c r="B5809" i="13"/>
  <c r="B5810" i="13"/>
  <c r="B5811" i="13"/>
  <c r="B5812" i="13"/>
  <c r="B5813" i="13"/>
  <c r="B5814" i="13"/>
  <c r="B5815" i="13"/>
  <c r="B5816" i="13"/>
  <c r="B5817" i="13"/>
  <c r="B5818" i="13"/>
  <c r="B5819" i="13"/>
  <c r="B5820" i="13"/>
  <c r="B5821" i="13"/>
  <c r="B5822" i="13"/>
  <c r="B5823" i="13"/>
  <c r="B5824" i="13"/>
  <c r="B5825" i="13"/>
  <c r="B5826" i="13"/>
  <c r="B5827" i="13"/>
  <c r="B5828" i="13"/>
  <c r="B5829" i="13"/>
  <c r="B5830" i="13"/>
  <c r="B5831" i="13"/>
  <c r="B5832" i="13"/>
  <c r="B5833" i="13"/>
  <c r="B5834" i="13"/>
  <c r="B5835" i="13"/>
  <c r="B5836" i="13"/>
  <c r="B5837" i="13"/>
  <c r="B5838" i="13"/>
  <c r="B5839" i="13"/>
  <c r="B5840" i="13"/>
  <c r="B5841" i="13"/>
  <c r="B5842" i="13"/>
  <c r="B5843" i="13"/>
  <c r="B5844" i="13"/>
  <c r="B5845" i="13"/>
  <c r="B5846" i="13"/>
  <c r="B5847" i="13"/>
  <c r="B5848" i="13"/>
  <c r="B5849" i="13"/>
  <c r="B5850" i="13"/>
  <c r="B5851" i="13"/>
  <c r="B5852" i="13"/>
  <c r="B5853" i="13"/>
  <c r="B5854" i="13"/>
  <c r="B5855" i="13"/>
  <c r="B5856" i="13"/>
  <c r="B5857" i="13"/>
  <c r="B5858" i="13"/>
  <c r="B5859" i="13"/>
  <c r="B5860" i="13"/>
  <c r="B5861" i="13"/>
  <c r="B5862" i="13"/>
  <c r="B5863" i="13"/>
  <c r="B5864" i="13"/>
  <c r="B5865" i="13"/>
  <c r="B5866" i="13"/>
  <c r="B5867" i="13"/>
  <c r="B5868" i="13"/>
  <c r="B5869" i="13"/>
  <c r="B5870" i="13"/>
  <c r="B5871" i="13"/>
  <c r="B5872" i="13"/>
  <c r="B5873" i="13"/>
  <c r="B5874" i="13"/>
  <c r="B5875" i="13"/>
  <c r="B5876" i="13"/>
  <c r="B5877" i="13"/>
  <c r="B5878" i="13"/>
  <c r="B5879" i="13"/>
  <c r="B5880" i="13"/>
  <c r="B5881" i="13"/>
  <c r="B5882" i="13"/>
  <c r="B5883" i="13"/>
  <c r="B5884" i="13"/>
  <c r="B5885" i="13"/>
  <c r="B5886" i="13"/>
  <c r="B5887" i="13"/>
  <c r="B5888" i="13"/>
  <c r="B5889" i="13"/>
  <c r="B5890" i="13"/>
  <c r="B5891" i="13"/>
  <c r="B5892" i="13"/>
  <c r="B5893" i="13"/>
  <c r="B5894" i="13"/>
  <c r="B5895" i="13"/>
  <c r="B5896" i="13"/>
  <c r="B5897" i="13"/>
  <c r="B5898" i="13"/>
  <c r="B5899" i="13"/>
  <c r="B5900" i="13"/>
  <c r="B5901" i="13"/>
  <c r="B5902" i="13"/>
  <c r="B5903" i="13"/>
  <c r="B5904" i="13"/>
  <c r="B5905" i="13"/>
  <c r="B5906" i="13"/>
  <c r="B5907" i="13"/>
  <c r="B5908" i="13"/>
  <c r="B5909" i="13"/>
  <c r="B5910" i="13"/>
  <c r="B5911" i="13"/>
  <c r="B5912" i="13"/>
  <c r="B5913" i="13"/>
  <c r="B5914" i="13"/>
  <c r="B5915" i="13"/>
  <c r="B5916" i="13"/>
  <c r="B5917" i="13"/>
  <c r="B5918" i="13"/>
  <c r="B5919" i="13"/>
  <c r="B5920" i="13"/>
  <c r="B5921" i="13"/>
  <c r="B5922" i="13"/>
  <c r="B5923" i="13"/>
  <c r="B5924" i="13"/>
  <c r="B5925" i="13"/>
  <c r="B5926" i="13"/>
  <c r="B5927" i="13"/>
  <c r="B5928" i="13"/>
  <c r="B5929" i="13"/>
  <c r="B5930" i="13"/>
  <c r="B5931" i="13"/>
  <c r="B5932" i="13"/>
  <c r="B5933" i="13"/>
  <c r="B5934" i="13"/>
  <c r="B5935" i="13"/>
  <c r="B5936" i="13"/>
  <c r="B5937" i="13"/>
  <c r="B5938" i="13"/>
  <c r="B5939" i="13"/>
  <c r="B5940" i="13"/>
  <c r="B5941" i="13"/>
  <c r="B5942" i="13"/>
  <c r="B5943" i="13"/>
  <c r="B5944" i="13"/>
  <c r="B5945" i="13"/>
  <c r="B5946" i="13"/>
  <c r="B5947" i="13"/>
  <c r="B5948" i="13"/>
  <c r="B5949" i="13"/>
  <c r="B5950" i="13"/>
  <c r="B5951" i="13"/>
  <c r="B5952" i="13"/>
  <c r="B5953" i="13"/>
  <c r="B5954" i="13"/>
  <c r="B5955" i="13"/>
  <c r="B5956" i="13"/>
  <c r="B5957" i="13"/>
  <c r="B5958" i="13"/>
  <c r="B5959" i="13"/>
  <c r="B5960" i="13"/>
  <c r="B5961" i="13"/>
  <c r="B5962" i="13"/>
  <c r="B5963" i="13"/>
  <c r="B5964" i="13"/>
  <c r="B5965" i="13"/>
  <c r="B5966" i="13"/>
  <c r="B5967" i="13"/>
  <c r="B5968" i="13"/>
  <c r="B5969" i="13"/>
  <c r="B5970" i="13"/>
  <c r="B5971" i="13"/>
  <c r="B5972" i="13"/>
  <c r="B5973" i="13"/>
  <c r="B5974" i="13"/>
  <c r="B5975" i="13"/>
  <c r="B5976" i="13"/>
  <c r="B5977" i="13"/>
  <c r="B5978" i="13"/>
  <c r="B5979" i="13"/>
  <c r="B5980" i="13"/>
  <c r="B5981" i="13"/>
  <c r="B5982" i="13"/>
  <c r="B5983" i="13"/>
  <c r="B5984" i="13"/>
  <c r="B5985" i="13"/>
  <c r="B5986" i="13"/>
  <c r="B5987" i="13"/>
  <c r="B5988" i="13"/>
  <c r="B5989" i="13"/>
  <c r="B5990" i="13"/>
  <c r="B5991" i="13"/>
  <c r="B5992" i="13"/>
  <c r="B5993" i="13"/>
  <c r="B5994" i="13"/>
  <c r="B5995" i="13"/>
  <c r="B5996" i="13"/>
  <c r="B5997" i="13"/>
  <c r="B5998" i="13"/>
  <c r="B5999" i="13"/>
  <c r="B6000" i="13"/>
  <c r="B6001" i="13"/>
  <c r="B6002" i="13"/>
  <c r="B6003" i="13"/>
  <c r="B6004" i="13"/>
  <c r="B6005" i="13"/>
  <c r="B6006" i="13"/>
  <c r="B6007" i="13"/>
  <c r="B6008" i="13"/>
  <c r="B6009" i="13"/>
  <c r="B6010" i="13"/>
  <c r="B6011" i="13"/>
  <c r="B6012" i="13"/>
  <c r="B6013" i="13"/>
  <c r="B6014" i="13"/>
  <c r="B6015" i="13"/>
  <c r="B6016" i="13"/>
  <c r="B6017" i="13"/>
  <c r="B6018" i="13"/>
  <c r="B6019" i="13"/>
  <c r="B6020" i="13"/>
  <c r="B6021" i="13"/>
  <c r="B6022" i="13"/>
  <c r="B6023" i="13"/>
  <c r="B6024" i="13"/>
  <c r="B6025" i="13"/>
  <c r="B6026" i="13"/>
  <c r="B6027" i="13"/>
  <c r="B6028" i="13"/>
  <c r="B6029" i="13"/>
  <c r="B6030" i="13"/>
  <c r="B6031" i="13"/>
  <c r="B6032" i="13"/>
  <c r="B6033" i="13"/>
  <c r="B6034" i="13"/>
  <c r="B6035" i="13"/>
  <c r="B6036" i="13"/>
  <c r="B6037" i="13"/>
  <c r="B6038" i="13"/>
  <c r="B6039" i="13"/>
  <c r="B6040" i="13"/>
  <c r="B6041" i="13"/>
  <c r="B6042" i="13"/>
  <c r="B6043" i="13"/>
  <c r="B6044" i="13"/>
  <c r="B6045" i="13"/>
  <c r="B6046" i="13"/>
  <c r="B6047" i="13"/>
  <c r="B6048" i="13"/>
  <c r="B6049" i="13"/>
  <c r="B6050" i="13"/>
  <c r="B6051" i="13"/>
  <c r="B6052" i="13"/>
  <c r="B6053" i="13"/>
  <c r="B6054" i="13"/>
  <c r="B6055" i="13"/>
  <c r="B6056" i="13"/>
  <c r="B6057" i="13"/>
  <c r="B6058" i="13"/>
  <c r="B6059" i="13"/>
  <c r="B6060" i="13"/>
  <c r="B6061" i="13"/>
  <c r="B6062" i="13"/>
  <c r="B6063" i="13"/>
  <c r="B6064" i="13"/>
  <c r="B6065" i="13"/>
  <c r="B6066" i="13"/>
  <c r="B6067" i="13"/>
  <c r="B6068" i="13"/>
  <c r="B6069" i="13"/>
  <c r="B6070" i="13"/>
  <c r="B6071" i="13"/>
  <c r="B6072" i="13"/>
  <c r="B6073" i="13"/>
  <c r="B6074" i="13"/>
  <c r="B6075" i="13"/>
  <c r="B6076" i="13"/>
  <c r="B6077" i="13"/>
  <c r="B6078" i="13"/>
  <c r="B6079" i="13"/>
  <c r="B6080" i="13"/>
  <c r="B6081" i="13"/>
  <c r="B6082" i="13"/>
  <c r="B6083" i="13"/>
  <c r="B6084" i="13"/>
  <c r="B6085" i="13"/>
  <c r="B6086" i="13"/>
  <c r="B6087" i="13"/>
  <c r="B6088" i="13"/>
  <c r="B6089" i="13"/>
  <c r="B6090" i="13"/>
  <c r="B6091" i="13"/>
  <c r="B6092" i="13"/>
  <c r="B6093" i="13"/>
  <c r="B6094" i="13"/>
  <c r="B6095" i="13"/>
  <c r="B6096" i="13"/>
  <c r="B6097" i="13"/>
  <c r="B6098" i="13"/>
  <c r="B6099" i="13"/>
  <c r="B6100" i="13"/>
  <c r="B6101" i="13"/>
  <c r="B6102" i="13"/>
  <c r="B6103" i="13"/>
  <c r="B6104" i="13"/>
  <c r="B6105" i="13"/>
  <c r="B6106" i="13"/>
  <c r="B6107" i="13"/>
  <c r="B6108" i="13"/>
  <c r="B6109" i="13"/>
  <c r="B6110" i="13"/>
  <c r="B6111" i="13"/>
  <c r="B6112" i="13"/>
  <c r="B6113" i="13"/>
  <c r="B6114" i="13"/>
  <c r="B6115" i="13"/>
  <c r="B6116" i="13"/>
  <c r="B6117" i="13"/>
  <c r="B6118" i="13"/>
  <c r="B6119" i="13"/>
  <c r="B6120" i="13"/>
  <c r="B6121" i="13"/>
  <c r="B6122" i="13"/>
  <c r="B6123" i="13"/>
  <c r="B6124" i="13"/>
  <c r="B6125" i="13"/>
  <c r="B6126" i="13"/>
  <c r="B6127" i="13"/>
  <c r="B6128" i="13"/>
  <c r="B6129" i="13"/>
  <c r="B6130" i="13"/>
  <c r="B6131" i="13"/>
  <c r="B6132" i="13"/>
  <c r="B6133" i="13"/>
  <c r="B6134" i="13"/>
  <c r="B6135" i="13"/>
  <c r="B6136" i="13"/>
  <c r="B6137" i="13"/>
  <c r="B6138" i="13"/>
  <c r="B6139" i="13"/>
  <c r="B6140" i="13"/>
  <c r="B6141" i="13"/>
  <c r="B6142" i="13"/>
  <c r="B6143" i="13"/>
  <c r="B6144" i="13"/>
  <c r="B6145" i="13"/>
  <c r="B6146" i="13"/>
  <c r="B6147" i="13"/>
  <c r="B6148" i="13"/>
  <c r="B6149" i="13"/>
  <c r="B6150" i="13"/>
  <c r="B6151" i="13"/>
  <c r="B6152" i="13"/>
  <c r="B6153" i="13"/>
  <c r="B6154" i="13"/>
  <c r="B6155" i="13"/>
  <c r="B6156" i="13"/>
  <c r="B6157" i="13"/>
  <c r="B6158" i="13"/>
  <c r="B6159" i="13"/>
  <c r="B6160" i="13"/>
  <c r="B6161" i="13"/>
  <c r="B6162" i="13"/>
  <c r="B6163" i="13"/>
  <c r="B6164" i="13"/>
  <c r="B6165" i="13"/>
  <c r="B6166" i="13"/>
  <c r="B6167" i="13"/>
  <c r="B6168" i="13"/>
  <c r="B6169" i="13"/>
  <c r="B6170" i="13"/>
  <c r="B6171" i="13"/>
  <c r="B6172" i="13"/>
  <c r="B6173" i="13"/>
  <c r="B6174" i="13"/>
  <c r="B6175" i="13"/>
  <c r="B6176" i="13"/>
  <c r="B6177" i="13"/>
  <c r="B6178" i="13"/>
  <c r="B6179" i="13"/>
  <c r="B6180" i="13"/>
  <c r="B6181" i="13"/>
  <c r="B6182" i="13"/>
  <c r="B6183" i="13"/>
  <c r="B6184" i="13"/>
  <c r="B6185" i="13"/>
  <c r="B6186" i="13"/>
  <c r="B6187" i="13"/>
  <c r="B6188" i="13"/>
  <c r="B6189" i="13"/>
  <c r="B6190" i="13"/>
  <c r="B6191" i="13"/>
  <c r="B6192" i="13"/>
  <c r="B6193" i="13"/>
  <c r="B6194" i="13"/>
  <c r="B6195" i="13"/>
  <c r="B6196" i="13"/>
  <c r="B6197" i="13"/>
  <c r="B6198" i="13"/>
  <c r="B6199" i="13"/>
  <c r="B6200" i="13"/>
  <c r="B6201" i="13"/>
  <c r="B6202" i="13"/>
  <c r="B6203" i="13"/>
  <c r="B6204" i="13"/>
  <c r="B6205" i="13"/>
  <c r="B6206" i="13"/>
  <c r="B6207" i="13"/>
  <c r="B6208" i="13"/>
  <c r="B6209" i="13"/>
  <c r="B6210" i="13"/>
  <c r="B6211" i="13"/>
  <c r="B6212" i="13"/>
  <c r="B6213" i="13"/>
  <c r="B6214" i="13"/>
  <c r="B6215" i="13"/>
  <c r="B6216" i="13"/>
  <c r="B6217" i="13"/>
  <c r="B6218" i="13"/>
  <c r="B6219" i="13"/>
  <c r="B6220" i="13"/>
  <c r="B6221" i="13"/>
  <c r="B6222" i="13"/>
  <c r="B6223" i="13"/>
  <c r="B6224" i="13"/>
  <c r="B6225" i="13"/>
  <c r="B6226" i="13"/>
  <c r="B6227" i="13"/>
  <c r="B6228" i="13"/>
  <c r="B6229" i="13"/>
  <c r="B6230" i="13"/>
  <c r="B6231" i="13"/>
  <c r="B6232" i="13"/>
  <c r="B6233" i="13"/>
  <c r="B6234" i="13"/>
  <c r="B6235" i="13"/>
  <c r="B6236" i="13"/>
  <c r="B6237" i="13"/>
  <c r="B6238" i="13"/>
  <c r="B6239" i="13"/>
  <c r="B6240" i="13"/>
  <c r="B6241" i="13"/>
  <c r="B6242" i="13"/>
  <c r="B6243" i="13"/>
  <c r="B6244" i="13"/>
  <c r="B6245" i="13"/>
  <c r="B6246" i="13"/>
  <c r="B6247" i="13"/>
  <c r="B6248" i="13"/>
  <c r="B6249" i="13"/>
  <c r="B6250" i="13"/>
  <c r="B6251" i="13"/>
  <c r="B6252" i="13"/>
  <c r="B6253" i="13"/>
  <c r="B6254" i="13"/>
  <c r="B6255" i="13"/>
  <c r="B6256" i="13"/>
  <c r="B6257" i="13"/>
  <c r="B6258" i="13"/>
  <c r="B6259" i="13"/>
  <c r="B6260" i="13"/>
  <c r="B6261" i="13"/>
  <c r="B6262" i="13"/>
  <c r="B6263" i="13"/>
  <c r="B6264" i="13"/>
  <c r="B6265" i="13"/>
  <c r="B6266" i="13"/>
  <c r="B6267" i="13"/>
  <c r="B6268" i="13"/>
  <c r="B6269" i="13"/>
  <c r="B6270" i="13"/>
  <c r="B6271" i="13"/>
  <c r="B6272" i="13"/>
  <c r="B6273" i="13"/>
  <c r="B6274" i="13"/>
  <c r="B6275" i="13"/>
  <c r="B6276" i="13"/>
  <c r="B6277" i="13"/>
  <c r="B6278" i="13"/>
  <c r="B6279" i="13"/>
  <c r="B6280" i="13"/>
  <c r="B6281" i="13"/>
  <c r="B6282" i="13"/>
  <c r="B6283" i="13"/>
  <c r="B6284" i="13"/>
  <c r="B6285" i="13"/>
  <c r="B6286" i="13"/>
  <c r="B6287" i="13"/>
  <c r="B6288" i="13"/>
  <c r="B6289" i="13"/>
  <c r="B6290" i="13"/>
  <c r="B6291" i="13"/>
  <c r="B6292" i="13"/>
  <c r="B6293" i="13"/>
  <c r="B6294" i="13"/>
  <c r="B6295" i="13"/>
  <c r="B6296" i="13"/>
  <c r="B6297" i="13"/>
  <c r="B6298" i="13"/>
  <c r="B6299" i="13"/>
  <c r="B6300" i="13"/>
  <c r="B6301" i="13"/>
  <c r="B6302" i="13"/>
  <c r="B6303" i="13"/>
  <c r="B6304" i="13"/>
  <c r="B6305" i="13"/>
  <c r="B6306" i="13"/>
  <c r="B6307" i="13"/>
  <c r="B6308" i="13"/>
  <c r="B6309" i="13"/>
  <c r="B6310" i="13"/>
  <c r="B6311" i="13"/>
  <c r="B6312" i="13"/>
  <c r="B6313" i="13"/>
  <c r="B6314" i="13"/>
  <c r="B6315" i="13"/>
  <c r="B6316" i="13"/>
  <c r="B6317" i="13"/>
  <c r="B6318" i="13"/>
  <c r="B6319" i="13"/>
  <c r="B6320" i="13"/>
  <c r="B6321" i="13"/>
  <c r="B6322" i="13"/>
  <c r="B6323" i="13"/>
  <c r="B6324" i="13"/>
  <c r="B6325" i="13"/>
  <c r="B6326" i="13"/>
  <c r="B6327" i="13"/>
  <c r="B6328" i="13"/>
  <c r="B6329" i="13"/>
  <c r="B6330" i="13"/>
  <c r="B6331" i="13"/>
  <c r="B6332" i="13"/>
  <c r="B6333" i="13"/>
  <c r="B6334" i="13"/>
  <c r="B6335" i="13"/>
  <c r="B6336" i="13"/>
  <c r="B6337" i="13"/>
  <c r="B6338" i="13"/>
  <c r="B6339" i="13"/>
  <c r="B6340" i="13"/>
  <c r="B6341" i="13"/>
  <c r="B6342" i="13"/>
  <c r="B6343" i="13"/>
  <c r="B6344" i="13"/>
  <c r="B6345" i="13"/>
  <c r="B6346" i="13"/>
  <c r="B6347" i="13"/>
  <c r="B6348" i="13"/>
  <c r="B6349" i="13"/>
  <c r="B6350" i="13"/>
  <c r="B6351" i="13"/>
  <c r="B6352" i="13"/>
  <c r="B6353" i="13"/>
  <c r="B6354" i="13"/>
  <c r="B6355" i="13"/>
  <c r="B6356" i="13"/>
  <c r="B6357" i="13"/>
  <c r="B6358" i="13"/>
  <c r="B6359" i="13"/>
  <c r="B6360" i="13"/>
  <c r="B6361" i="13"/>
  <c r="B6362" i="13"/>
  <c r="B6363" i="13"/>
  <c r="B6364" i="13"/>
  <c r="B6365" i="13"/>
  <c r="B6366" i="13"/>
  <c r="B6367" i="13"/>
  <c r="B6368" i="13"/>
  <c r="B6369" i="13"/>
  <c r="B6370" i="13"/>
  <c r="B6371" i="13"/>
  <c r="B6372" i="13"/>
  <c r="B6373" i="13"/>
  <c r="B6374" i="13"/>
  <c r="B6375" i="13"/>
  <c r="B6376" i="13"/>
  <c r="B6377" i="13"/>
  <c r="B6378" i="13"/>
  <c r="B6379" i="13"/>
  <c r="B6380" i="13"/>
  <c r="B6381" i="13"/>
  <c r="B6382" i="13"/>
  <c r="B6383" i="13"/>
  <c r="B6384" i="13"/>
  <c r="B6385" i="13"/>
  <c r="B6386" i="13"/>
  <c r="B6387" i="13"/>
  <c r="B6388" i="13"/>
  <c r="B6389" i="13"/>
  <c r="B6390" i="13"/>
  <c r="B6391" i="13"/>
  <c r="B6392" i="13"/>
  <c r="B6393" i="13"/>
  <c r="B6394" i="13"/>
  <c r="B6395" i="13"/>
  <c r="B6396" i="13"/>
  <c r="B6397" i="13"/>
  <c r="B6398" i="13"/>
  <c r="B6399" i="13"/>
  <c r="B6400" i="13"/>
  <c r="B6401" i="13"/>
  <c r="B6402" i="13"/>
  <c r="B6403" i="13"/>
  <c r="B6404" i="13"/>
  <c r="B6405" i="13"/>
  <c r="B6406" i="13"/>
  <c r="B6407" i="13"/>
  <c r="B6408" i="13"/>
  <c r="B6409" i="13"/>
  <c r="B6410" i="13"/>
  <c r="B6411" i="13"/>
  <c r="B6412" i="13"/>
  <c r="B6413" i="13"/>
  <c r="B6414" i="13"/>
  <c r="B6415" i="13"/>
  <c r="B6416" i="13"/>
  <c r="B6417" i="13"/>
  <c r="B6418" i="13"/>
  <c r="B6419" i="13"/>
  <c r="B6420" i="13"/>
  <c r="B6421" i="13"/>
  <c r="B6422" i="13"/>
  <c r="B6423" i="13"/>
  <c r="B6424" i="13"/>
  <c r="B6425" i="13"/>
  <c r="B6426" i="13"/>
  <c r="B6427" i="13"/>
  <c r="B6428" i="13"/>
  <c r="B6429" i="13"/>
  <c r="B6430" i="13"/>
  <c r="B6431" i="13"/>
  <c r="B6432" i="13"/>
  <c r="B6433" i="13"/>
  <c r="B6434" i="13"/>
  <c r="B6435" i="13"/>
  <c r="B6436" i="13"/>
  <c r="B6437" i="13"/>
  <c r="B6438" i="13"/>
  <c r="B6439" i="13"/>
  <c r="B6440" i="13"/>
  <c r="B6441" i="13"/>
  <c r="B6442" i="13"/>
  <c r="B6443" i="13"/>
  <c r="B6444" i="13"/>
  <c r="B6445" i="13"/>
  <c r="B6446" i="13"/>
  <c r="B6447" i="13"/>
  <c r="B6448" i="13"/>
  <c r="B6449" i="13"/>
  <c r="B6450" i="13"/>
  <c r="B6451" i="13"/>
  <c r="B6452" i="13"/>
  <c r="B6453" i="13"/>
  <c r="B6454" i="13"/>
  <c r="B6455" i="13"/>
  <c r="B6456" i="13"/>
  <c r="B6457" i="13"/>
  <c r="B6458" i="13"/>
  <c r="B6459" i="13"/>
  <c r="B6460" i="13"/>
  <c r="B6461" i="13"/>
  <c r="B6462" i="13"/>
  <c r="B6463" i="13"/>
  <c r="B6464" i="13"/>
  <c r="B6465" i="13"/>
  <c r="B6466" i="13"/>
  <c r="B6467" i="13"/>
  <c r="B6468" i="13"/>
  <c r="B6469" i="13"/>
  <c r="B6470" i="13"/>
  <c r="B6471" i="13"/>
  <c r="B6472" i="13"/>
  <c r="B6473" i="13"/>
  <c r="B6474" i="13"/>
  <c r="B6475" i="13"/>
  <c r="B6476" i="13"/>
  <c r="B6477" i="13"/>
  <c r="B6478" i="13"/>
  <c r="B6479" i="13"/>
  <c r="B6480" i="13"/>
  <c r="B6481" i="13"/>
  <c r="B6482" i="13"/>
  <c r="B6483" i="13"/>
  <c r="B6484" i="13"/>
  <c r="B6485" i="13"/>
  <c r="B6486" i="13"/>
  <c r="B6487" i="13"/>
  <c r="B6488" i="13"/>
  <c r="B6489" i="13"/>
  <c r="B6490" i="13"/>
  <c r="B6491" i="13"/>
  <c r="B6492" i="13"/>
  <c r="B6493" i="13"/>
  <c r="B6494" i="13"/>
  <c r="B6495" i="13"/>
  <c r="B6496" i="13"/>
  <c r="B6497" i="13"/>
  <c r="B6498" i="13"/>
  <c r="B6499" i="13"/>
  <c r="B6500" i="13"/>
  <c r="B6501" i="13"/>
  <c r="B6502" i="13"/>
  <c r="B6503" i="13"/>
  <c r="B6504" i="13"/>
  <c r="B6505" i="13"/>
  <c r="B6506" i="13"/>
  <c r="B6507" i="13"/>
  <c r="B6508" i="13"/>
  <c r="B6509" i="13"/>
  <c r="B6510" i="13"/>
  <c r="B6511" i="13"/>
  <c r="B6512" i="13"/>
  <c r="B6513" i="13"/>
  <c r="B6514" i="13"/>
  <c r="B6515" i="13"/>
  <c r="B6516" i="13"/>
  <c r="B6517" i="13"/>
  <c r="B6518" i="13"/>
  <c r="B6519" i="13"/>
  <c r="B6520" i="13"/>
  <c r="B6521" i="13"/>
  <c r="B6522" i="13"/>
  <c r="B6523" i="13"/>
  <c r="B6524" i="13"/>
  <c r="B6525" i="13"/>
  <c r="B6526" i="13"/>
  <c r="B6527" i="13"/>
  <c r="B6528" i="13"/>
  <c r="B6529" i="13"/>
  <c r="B6530" i="13"/>
  <c r="B6531" i="13"/>
  <c r="B6532" i="13"/>
  <c r="B6533" i="13"/>
  <c r="B6534" i="13"/>
  <c r="B6535" i="13"/>
  <c r="B6536" i="13"/>
  <c r="B6537" i="13"/>
  <c r="B6538" i="13"/>
  <c r="B6539" i="13"/>
  <c r="B6540" i="13"/>
  <c r="B6541" i="13"/>
  <c r="B6542" i="13"/>
  <c r="B6543" i="13"/>
  <c r="B6544" i="13"/>
  <c r="B6545" i="13"/>
  <c r="B6546" i="13"/>
  <c r="B6547" i="13"/>
  <c r="B6548" i="13"/>
  <c r="B6549" i="13"/>
  <c r="B6550" i="13"/>
  <c r="B6551" i="13"/>
  <c r="B6552" i="13"/>
  <c r="B6553" i="13"/>
  <c r="B6554" i="13"/>
  <c r="B6555" i="13"/>
  <c r="B6556" i="13"/>
  <c r="B6557" i="13"/>
  <c r="B6558" i="13"/>
  <c r="B6559" i="13"/>
  <c r="B6560" i="13"/>
  <c r="B6561" i="13"/>
  <c r="B6562" i="13"/>
  <c r="B6563" i="13"/>
  <c r="B6564" i="13"/>
  <c r="B6565" i="13"/>
  <c r="B6566" i="13"/>
  <c r="B6567" i="13"/>
  <c r="B6568" i="13"/>
  <c r="B6569" i="13"/>
  <c r="B6570" i="13"/>
  <c r="B6571" i="13"/>
  <c r="B6572" i="13"/>
  <c r="B6573" i="13"/>
  <c r="B6574" i="13"/>
  <c r="B6575" i="13"/>
  <c r="B6576" i="13"/>
  <c r="B6577" i="13"/>
  <c r="B6578" i="13"/>
  <c r="B6579" i="13"/>
  <c r="B6580" i="13"/>
  <c r="B6581" i="13"/>
  <c r="B6582" i="13"/>
  <c r="B6583" i="13"/>
  <c r="B6584" i="13"/>
  <c r="B6585" i="13"/>
  <c r="B6586" i="13"/>
  <c r="B6587" i="13"/>
  <c r="B6588" i="13"/>
  <c r="B6589" i="13"/>
  <c r="B6590" i="13"/>
  <c r="B6591" i="13"/>
  <c r="B6592" i="13"/>
  <c r="B6593" i="13"/>
  <c r="B6594" i="13"/>
  <c r="B6595" i="13"/>
  <c r="B6596" i="13"/>
  <c r="B6597" i="13"/>
  <c r="B6598" i="13"/>
  <c r="B6599" i="13"/>
  <c r="B6600" i="13"/>
  <c r="B6601" i="13"/>
  <c r="B6602" i="13"/>
  <c r="B6603" i="13"/>
  <c r="B6604" i="13"/>
  <c r="B6605" i="13"/>
  <c r="B6606" i="13"/>
  <c r="B6607" i="13"/>
  <c r="B6608" i="13"/>
  <c r="B6609" i="13"/>
  <c r="B6610" i="13"/>
  <c r="B6611" i="13"/>
  <c r="B6612" i="13"/>
  <c r="B6613" i="13"/>
  <c r="B6614" i="13"/>
  <c r="B6615" i="13"/>
  <c r="B6616" i="13"/>
  <c r="B6617" i="13"/>
  <c r="B6618" i="13"/>
  <c r="B6619" i="13"/>
  <c r="B6620" i="13"/>
  <c r="B6621" i="13"/>
  <c r="B6622" i="13"/>
  <c r="B6623" i="13"/>
  <c r="B6624" i="13"/>
  <c r="B6625" i="13"/>
  <c r="B6626" i="13"/>
  <c r="B6627" i="13"/>
  <c r="B6628" i="13"/>
  <c r="B6629" i="13"/>
  <c r="B6630" i="13"/>
  <c r="B6631" i="13"/>
  <c r="B6632" i="13"/>
  <c r="B6633" i="13"/>
  <c r="B6634" i="13"/>
  <c r="B6635" i="13"/>
  <c r="B6636" i="13"/>
  <c r="B6637" i="13"/>
  <c r="B6638" i="13"/>
  <c r="B6639" i="13"/>
  <c r="B6640" i="13"/>
  <c r="B6641" i="13"/>
  <c r="B6642" i="13"/>
  <c r="B6643" i="13"/>
  <c r="B6644" i="13"/>
  <c r="B6645" i="13"/>
  <c r="B6646" i="13"/>
  <c r="B6647" i="13"/>
  <c r="B6648" i="13"/>
  <c r="B6649" i="13"/>
  <c r="B6650" i="13"/>
  <c r="B6651" i="13"/>
  <c r="B6652" i="13"/>
  <c r="B6653" i="13"/>
  <c r="B6654" i="13"/>
  <c r="B6655" i="13"/>
  <c r="B6656" i="13"/>
  <c r="B6657" i="13"/>
  <c r="B6658" i="13"/>
  <c r="B6659" i="13"/>
  <c r="B6660" i="13"/>
  <c r="B6661" i="13"/>
  <c r="B6662" i="13"/>
  <c r="B6663" i="13"/>
  <c r="B6664" i="13"/>
  <c r="B6665" i="13"/>
  <c r="B6666" i="13"/>
  <c r="B6667" i="13"/>
  <c r="B6668" i="13"/>
  <c r="B6669" i="13"/>
  <c r="B6670" i="13"/>
  <c r="B6671" i="13"/>
  <c r="B6672" i="13"/>
  <c r="B6673" i="13"/>
  <c r="B6674" i="13"/>
  <c r="B6675" i="13"/>
  <c r="B6676" i="13"/>
  <c r="B6677" i="13"/>
  <c r="B6678" i="13"/>
  <c r="B6679" i="13"/>
  <c r="B6680" i="13"/>
  <c r="B6681" i="13"/>
  <c r="B6682" i="13"/>
  <c r="B6683" i="13"/>
  <c r="B6684" i="13"/>
  <c r="B6685" i="13"/>
  <c r="B6686" i="13"/>
  <c r="B6687" i="13"/>
  <c r="B6688" i="13"/>
  <c r="B6689" i="13"/>
  <c r="B6690" i="13"/>
  <c r="B6691" i="13"/>
  <c r="B6692" i="13"/>
  <c r="B6693" i="13"/>
  <c r="B6694" i="13"/>
  <c r="B6695" i="13"/>
  <c r="B6696" i="13"/>
  <c r="B6697" i="13"/>
  <c r="B6698" i="13"/>
  <c r="B6699" i="13"/>
  <c r="B6700" i="13"/>
  <c r="B6701" i="13"/>
  <c r="B6702" i="13"/>
  <c r="B6703" i="13"/>
  <c r="B6704" i="13"/>
  <c r="B6705" i="13"/>
  <c r="B6706" i="13"/>
  <c r="B6707" i="13"/>
  <c r="B6708" i="13"/>
  <c r="B6709" i="13"/>
  <c r="B6710" i="13"/>
  <c r="B6711" i="13"/>
  <c r="B6712" i="13"/>
  <c r="B6713" i="13"/>
  <c r="B6714" i="13"/>
  <c r="B6715" i="13"/>
  <c r="B6716" i="13"/>
  <c r="B6717" i="13"/>
  <c r="B6718" i="13"/>
  <c r="B6719" i="13"/>
  <c r="B6720" i="13"/>
  <c r="B6721" i="13"/>
  <c r="B6722" i="13"/>
  <c r="B6723" i="13"/>
  <c r="B6724" i="13"/>
  <c r="B6725" i="13"/>
  <c r="B6726" i="13"/>
  <c r="B6727" i="13"/>
  <c r="B6728" i="13"/>
  <c r="B6729" i="13"/>
  <c r="B6730" i="13"/>
  <c r="B6731" i="13"/>
  <c r="B6732" i="13"/>
  <c r="B6733" i="13"/>
  <c r="B6734" i="13"/>
  <c r="B6735" i="13"/>
  <c r="B6736" i="13"/>
  <c r="B6737" i="13"/>
  <c r="B6738" i="13"/>
  <c r="B6739" i="13"/>
  <c r="B6740" i="13"/>
  <c r="B6741" i="13"/>
  <c r="B6742" i="13"/>
  <c r="B6743" i="13"/>
  <c r="B6744" i="13"/>
  <c r="B6745" i="13"/>
  <c r="B6746" i="13"/>
  <c r="B6747" i="13"/>
  <c r="B6748" i="13"/>
  <c r="B6749" i="13"/>
  <c r="B6750" i="13"/>
  <c r="B6751" i="13"/>
  <c r="B6752" i="13"/>
  <c r="B6753" i="13"/>
  <c r="B6754" i="13"/>
  <c r="B6755" i="13"/>
  <c r="B6756" i="13"/>
  <c r="B6757" i="13"/>
  <c r="B6758" i="13"/>
  <c r="B6759" i="13"/>
  <c r="B6760" i="13"/>
  <c r="B6761" i="13"/>
  <c r="B6762" i="13"/>
  <c r="B6763" i="13"/>
  <c r="B6764" i="13"/>
  <c r="B6765" i="13"/>
  <c r="B6766" i="13"/>
  <c r="B6767" i="13"/>
  <c r="B6768" i="13"/>
  <c r="B6769" i="13"/>
  <c r="B6770" i="13"/>
  <c r="B6771" i="13"/>
  <c r="B6772" i="13"/>
  <c r="B6773" i="13"/>
  <c r="B6774" i="13"/>
  <c r="B6775" i="13"/>
  <c r="B6776" i="13"/>
  <c r="B6777" i="13"/>
  <c r="B6778" i="13"/>
  <c r="B6779" i="13"/>
  <c r="B6780" i="13"/>
  <c r="B6781" i="13"/>
  <c r="B6782" i="13"/>
  <c r="B6783" i="13"/>
  <c r="B6784" i="13"/>
  <c r="B6785" i="13"/>
  <c r="B6786" i="13"/>
  <c r="B6787" i="13"/>
  <c r="B6788" i="13"/>
  <c r="B6789" i="13"/>
  <c r="B6790" i="13"/>
  <c r="B6791" i="13"/>
  <c r="B6792" i="13"/>
  <c r="B6793" i="13"/>
  <c r="B6794" i="13"/>
  <c r="B6795" i="13"/>
  <c r="B6796" i="13"/>
  <c r="B6797" i="13"/>
  <c r="B6798" i="13"/>
  <c r="B6799" i="13"/>
  <c r="B6800" i="13"/>
  <c r="B6801" i="13"/>
  <c r="B6802" i="13"/>
  <c r="B6803" i="13"/>
  <c r="B6804" i="13"/>
  <c r="B6805" i="13"/>
  <c r="B6806" i="13"/>
  <c r="B6807" i="13"/>
  <c r="B6808" i="13"/>
  <c r="B6809" i="13"/>
  <c r="B6810" i="13"/>
  <c r="B6811" i="13"/>
  <c r="B6812" i="13"/>
  <c r="B6813" i="13"/>
  <c r="B6814" i="13"/>
  <c r="B6815" i="13"/>
  <c r="B6816" i="13"/>
  <c r="B6817" i="13"/>
  <c r="B6818" i="13"/>
  <c r="B6819" i="13"/>
  <c r="B6820" i="13"/>
  <c r="B6821" i="13"/>
  <c r="B6822" i="13"/>
  <c r="B6823" i="13"/>
  <c r="B6824" i="13"/>
  <c r="B6825" i="13"/>
  <c r="B6826" i="13"/>
  <c r="B6827" i="13"/>
  <c r="B6828" i="13"/>
  <c r="B6829" i="13"/>
  <c r="B6830" i="13"/>
  <c r="B6831" i="13"/>
  <c r="B6832" i="13"/>
  <c r="B6833" i="13"/>
  <c r="B6834" i="13"/>
  <c r="B6835" i="13"/>
  <c r="B6836" i="13"/>
  <c r="B6837" i="13"/>
  <c r="B6838" i="13"/>
  <c r="B6839" i="13"/>
  <c r="B6840" i="13"/>
  <c r="B6841" i="13"/>
  <c r="B6842" i="13"/>
  <c r="B6843" i="13"/>
  <c r="B6844" i="13"/>
  <c r="B6845" i="13"/>
  <c r="B6846" i="13"/>
  <c r="B6847" i="13"/>
  <c r="B6848" i="13"/>
  <c r="B6849" i="13"/>
  <c r="B6850" i="13"/>
  <c r="B6851" i="13"/>
  <c r="B6852" i="13"/>
  <c r="B6853" i="13"/>
  <c r="B6854" i="13"/>
  <c r="B6855" i="13"/>
  <c r="B6856" i="13"/>
  <c r="B6857" i="13"/>
  <c r="B6858" i="13"/>
  <c r="B6859" i="13"/>
  <c r="B6860" i="13"/>
  <c r="B6861" i="13"/>
  <c r="B6862" i="13"/>
  <c r="B6863" i="13"/>
  <c r="B6864" i="13"/>
  <c r="B6865" i="13"/>
  <c r="B6866" i="13"/>
  <c r="B6867" i="13"/>
  <c r="B6868" i="13"/>
  <c r="B6869" i="13"/>
  <c r="B6870" i="13"/>
  <c r="B6871" i="13"/>
  <c r="B6872" i="13"/>
  <c r="B6873" i="13"/>
  <c r="B6874" i="13"/>
  <c r="B6875" i="13"/>
  <c r="B6876" i="13"/>
  <c r="B6877" i="13"/>
  <c r="B6878" i="13"/>
  <c r="B6879" i="13"/>
  <c r="B6880" i="13"/>
  <c r="B6881" i="13"/>
  <c r="B6882" i="13"/>
  <c r="B6883" i="13"/>
  <c r="B6884" i="13"/>
  <c r="B6885" i="13"/>
  <c r="B6886" i="13"/>
  <c r="B6887" i="13"/>
  <c r="B6888" i="13"/>
  <c r="B6889" i="13"/>
  <c r="B6890" i="13"/>
  <c r="B6891" i="13"/>
  <c r="B6892" i="13"/>
  <c r="B6893" i="13"/>
  <c r="B6894" i="13"/>
  <c r="B6895" i="13"/>
  <c r="B6896" i="13"/>
  <c r="B6897" i="13"/>
  <c r="B6898" i="13"/>
  <c r="B6899" i="13"/>
  <c r="B6900" i="13"/>
  <c r="B6901" i="13"/>
  <c r="B6902" i="13"/>
  <c r="B6903" i="13"/>
  <c r="B6904" i="13"/>
  <c r="B6905" i="13"/>
  <c r="B6906" i="13"/>
  <c r="B6907" i="13"/>
  <c r="B6908" i="13"/>
  <c r="B6909" i="13"/>
  <c r="B6910" i="13"/>
  <c r="B6911" i="13"/>
  <c r="B6912" i="13"/>
  <c r="B6913" i="13"/>
  <c r="B6914" i="13"/>
  <c r="B6915" i="13"/>
  <c r="B6916" i="13"/>
  <c r="B6917" i="13"/>
  <c r="B6918" i="13"/>
  <c r="B6919" i="13"/>
  <c r="B6920" i="13"/>
  <c r="B6921" i="13"/>
  <c r="B6922" i="13"/>
  <c r="B6923" i="13"/>
  <c r="B6924" i="13"/>
  <c r="B6925" i="13"/>
  <c r="B6926" i="13"/>
  <c r="B6927" i="13"/>
  <c r="B6928" i="13"/>
  <c r="B6929" i="13"/>
  <c r="B6930" i="13"/>
  <c r="B6931" i="13"/>
  <c r="B6932" i="13"/>
  <c r="B6933" i="13"/>
  <c r="B6934" i="13"/>
  <c r="B6935" i="13"/>
  <c r="B6936" i="13"/>
  <c r="B6937" i="13"/>
  <c r="B6938" i="13"/>
  <c r="B6939" i="13"/>
  <c r="B6940" i="13"/>
  <c r="B6941" i="13"/>
  <c r="B6942" i="13"/>
  <c r="B6943" i="13"/>
  <c r="B6944" i="13"/>
  <c r="B6945" i="13"/>
  <c r="B6946" i="13"/>
  <c r="B6947" i="13"/>
  <c r="B6948" i="13"/>
  <c r="B6949" i="13"/>
  <c r="B6950" i="13"/>
  <c r="B6951" i="13"/>
  <c r="B6952" i="13"/>
  <c r="B6953" i="13"/>
  <c r="B6954" i="13"/>
  <c r="B6955" i="13"/>
  <c r="B6956" i="13"/>
  <c r="B6957" i="13"/>
  <c r="B6958" i="13"/>
  <c r="B6959" i="13"/>
  <c r="B6960" i="13"/>
  <c r="B6961" i="13"/>
  <c r="B6962" i="13"/>
  <c r="B6963" i="13"/>
  <c r="B6964" i="13"/>
  <c r="B6965" i="13"/>
  <c r="B6966" i="13"/>
  <c r="B6967" i="13"/>
  <c r="B6968" i="13"/>
  <c r="B6969" i="13"/>
  <c r="B6970" i="13"/>
  <c r="B6971" i="13"/>
  <c r="B6972" i="13"/>
  <c r="B6973" i="13"/>
  <c r="B6974" i="13"/>
  <c r="B6975" i="13"/>
  <c r="B6976" i="13"/>
  <c r="B6977" i="13"/>
  <c r="B6978" i="13"/>
  <c r="B6979" i="13"/>
  <c r="B6980" i="13"/>
  <c r="B6981" i="13"/>
  <c r="B6982" i="13"/>
  <c r="B6983" i="13"/>
  <c r="B6984" i="13"/>
  <c r="B6985" i="13"/>
  <c r="B6986" i="13"/>
  <c r="B6987" i="13"/>
  <c r="B6988" i="13"/>
  <c r="B6989" i="13"/>
  <c r="B6990" i="13"/>
  <c r="B6991" i="13"/>
  <c r="B6992" i="13"/>
  <c r="B6993" i="13"/>
  <c r="B6994" i="13"/>
  <c r="B6995" i="13"/>
  <c r="B6996" i="13"/>
  <c r="B6997" i="13"/>
  <c r="B6998" i="13"/>
  <c r="B6999" i="13"/>
  <c r="B7000" i="13"/>
  <c r="B7001" i="13"/>
  <c r="B7002" i="13"/>
  <c r="B7003" i="13"/>
  <c r="B7004" i="13"/>
  <c r="B7005" i="13"/>
  <c r="B7006" i="13"/>
  <c r="B7007" i="13"/>
  <c r="B7008" i="13"/>
  <c r="B7009" i="13"/>
  <c r="B7010" i="13"/>
  <c r="B7011" i="13"/>
  <c r="B7012" i="13"/>
  <c r="B7013" i="13"/>
  <c r="B7014" i="13"/>
  <c r="B7015" i="13"/>
  <c r="B7016" i="13"/>
  <c r="B7017" i="13"/>
  <c r="B7018" i="13"/>
  <c r="B7019" i="13"/>
  <c r="B7020" i="13"/>
  <c r="B7021" i="13"/>
  <c r="B7022" i="13"/>
  <c r="B7023" i="13"/>
  <c r="B7024" i="13"/>
  <c r="B7025" i="13"/>
  <c r="B7026" i="13"/>
  <c r="B7027" i="13"/>
  <c r="B7028" i="13"/>
  <c r="B7029" i="13"/>
  <c r="B7030" i="13"/>
  <c r="B7031" i="13"/>
  <c r="B7032" i="13"/>
  <c r="B7033" i="13"/>
  <c r="B7034" i="13"/>
  <c r="B7035" i="13"/>
  <c r="B7036" i="13"/>
  <c r="B7037" i="13"/>
  <c r="B7038" i="13"/>
  <c r="B7039" i="13"/>
  <c r="B7040" i="13"/>
  <c r="B7041" i="13"/>
  <c r="B7042" i="13"/>
  <c r="B7043" i="13"/>
  <c r="B7044" i="13"/>
  <c r="B7045" i="13"/>
  <c r="B7046" i="13"/>
  <c r="B7047" i="13"/>
  <c r="B7048" i="13"/>
  <c r="B7049" i="13"/>
  <c r="B7050" i="13"/>
  <c r="B7051" i="13"/>
  <c r="B7052" i="13"/>
  <c r="B7053" i="13"/>
  <c r="B7054" i="13"/>
  <c r="B7055" i="13"/>
  <c r="B7056" i="13"/>
  <c r="B7057" i="13"/>
  <c r="B7058" i="13"/>
  <c r="B7059" i="13"/>
  <c r="B7060" i="13"/>
  <c r="B7061" i="13"/>
  <c r="B7062" i="13"/>
  <c r="B7063" i="13"/>
  <c r="B7064" i="13"/>
  <c r="B7065" i="13"/>
  <c r="B7066" i="13"/>
  <c r="B7067" i="13"/>
  <c r="B7068" i="13"/>
  <c r="B7069" i="13"/>
  <c r="B7070" i="13"/>
  <c r="B7071" i="13"/>
  <c r="B7072" i="13"/>
  <c r="B7073" i="13"/>
  <c r="B7074" i="13"/>
  <c r="B7075" i="13"/>
  <c r="B7076" i="13"/>
  <c r="B7077" i="13"/>
  <c r="B7078" i="13"/>
  <c r="B7079" i="13"/>
  <c r="B7080" i="13"/>
  <c r="B7081" i="13"/>
  <c r="B7082" i="13"/>
  <c r="B7083" i="13"/>
  <c r="B7084" i="13"/>
  <c r="B7085" i="13"/>
  <c r="B7086" i="13"/>
  <c r="B7087" i="13"/>
  <c r="B7088" i="13"/>
  <c r="B7089" i="13"/>
  <c r="B7090" i="13"/>
  <c r="B7091" i="13"/>
  <c r="B7092" i="13"/>
  <c r="B7093" i="13"/>
  <c r="B7094" i="13"/>
  <c r="B7095" i="13"/>
  <c r="B7096" i="13"/>
  <c r="B7097" i="13"/>
  <c r="B7098" i="13"/>
  <c r="B7099" i="13"/>
  <c r="B7100" i="13"/>
  <c r="B7101" i="13"/>
  <c r="B7102" i="13"/>
  <c r="B7103" i="13"/>
  <c r="B7104" i="13"/>
  <c r="B7105" i="13"/>
  <c r="B7106" i="13"/>
  <c r="B7107" i="13"/>
  <c r="B7108" i="13"/>
  <c r="B7109" i="13"/>
  <c r="B7110" i="13"/>
  <c r="B7111" i="13"/>
  <c r="B7112" i="13"/>
  <c r="B7113" i="13"/>
  <c r="B7114" i="13"/>
  <c r="B7115" i="13"/>
  <c r="B7116" i="13"/>
  <c r="B7117" i="13"/>
  <c r="B7118" i="13"/>
  <c r="B7119" i="13"/>
  <c r="B7120" i="13"/>
  <c r="B7121" i="13"/>
  <c r="B7122" i="13"/>
  <c r="B7123" i="13"/>
  <c r="B7124" i="13"/>
  <c r="B7125" i="13"/>
  <c r="B7126" i="13"/>
  <c r="B7127" i="13"/>
  <c r="B7128" i="13"/>
  <c r="B7129" i="13"/>
  <c r="B7130" i="13"/>
  <c r="B7131" i="13"/>
  <c r="B7132" i="13"/>
  <c r="B7133" i="13"/>
  <c r="B7134" i="13"/>
  <c r="B7135" i="13"/>
  <c r="B7136" i="13"/>
  <c r="B7137" i="13"/>
  <c r="B7138" i="13"/>
  <c r="B7139" i="13"/>
  <c r="B7140" i="13"/>
  <c r="B7141" i="13"/>
  <c r="B7142" i="13"/>
  <c r="B7143" i="13"/>
  <c r="B7144" i="13"/>
  <c r="B7145" i="13"/>
  <c r="B7146" i="13"/>
  <c r="B7147" i="13"/>
  <c r="B7148" i="13"/>
  <c r="B7149" i="13"/>
  <c r="B7150" i="13"/>
  <c r="B7151" i="13"/>
  <c r="B7152" i="13"/>
  <c r="B7153" i="13"/>
  <c r="B7154" i="13"/>
  <c r="B7155" i="13"/>
  <c r="B7156" i="13"/>
  <c r="B7157" i="13"/>
  <c r="B7158" i="13"/>
  <c r="B7159" i="13"/>
  <c r="B7160" i="13"/>
  <c r="B7161" i="13"/>
  <c r="B7162" i="13"/>
  <c r="B7163" i="13"/>
  <c r="B7164" i="13"/>
  <c r="B7165" i="13"/>
  <c r="B7166" i="13"/>
  <c r="B7167" i="13"/>
  <c r="B7168" i="13"/>
  <c r="B7169" i="13"/>
  <c r="B7170" i="13"/>
  <c r="B7171" i="13"/>
  <c r="B7172" i="13"/>
  <c r="B7173" i="13"/>
  <c r="B7174" i="13"/>
  <c r="B7175" i="13"/>
  <c r="B7176" i="13"/>
  <c r="B7177" i="13"/>
  <c r="B7178" i="13"/>
  <c r="B7179" i="13"/>
  <c r="B7180" i="13"/>
  <c r="B7181" i="13"/>
  <c r="B7182" i="13"/>
  <c r="B7183" i="13"/>
  <c r="B7184" i="13"/>
  <c r="B7185" i="13"/>
  <c r="B7186" i="13"/>
  <c r="B7187" i="13"/>
  <c r="B7188" i="13"/>
  <c r="B7189" i="13"/>
  <c r="B7190" i="13"/>
  <c r="B7191" i="13"/>
  <c r="B7192" i="13"/>
  <c r="B7193" i="13"/>
  <c r="B7194" i="13"/>
  <c r="B7195" i="13"/>
  <c r="B7196" i="13"/>
  <c r="B7197" i="13"/>
  <c r="B7198" i="13"/>
  <c r="B7199" i="13"/>
  <c r="B7200" i="13"/>
  <c r="B7201" i="13"/>
  <c r="B7202" i="13"/>
  <c r="B7203" i="13"/>
  <c r="B7204" i="13"/>
  <c r="B7205" i="13"/>
  <c r="B7206" i="13"/>
  <c r="B7207" i="13"/>
  <c r="B7208" i="13"/>
  <c r="B7209" i="13"/>
  <c r="B7210" i="13"/>
  <c r="B7211" i="13"/>
  <c r="B7212" i="13"/>
  <c r="B7213" i="13"/>
  <c r="B7214" i="13"/>
  <c r="B7215" i="13"/>
  <c r="B7216" i="13"/>
  <c r="B7217" i="13"/>
  <c r="B7218" i="13"/>
  <c r="B7219" i="13"/>
  <c r="B7220" i="13"/>
  <c r="B7221" i="13"/>
  <c r="B7222" i="13"/>
  <c r="B7223" i="13"/>
  <c r="B7224" i="13"/>
  <c r="B7225" i="13"/>
  <c r="B7226" i="13"/>
  <c r="B7227" i="13"/>
  <c r="B7228" i="13"/>
  <c r="B7229" i="13"/>
  <c r="B7230" i="13"/>
  <c r="B7231" i="13"/>
  <c r="B7232" i="13"/>
  <c r="B7233" i="13"/>
  <c r="B7234" i="13"/>
  <c r="B7235" i="13"/>
  <c r="B7236" i="13"/>
  <c r="B7237" i="13"/>
  <c r="B7238" i="13"/>
  <c r="B7239" i="13"/>
  <c r="B7240" i="13"/>
  <c r="B7241" i="13"/>
  <c r="B7242" i="13"/>
  <c r="B7243" i="13"/>
  <c r="B7244" i="13"/>
  <c r="B7245" i="13"/>
  <c r="B7246" i="13"/>
  <c r="B7247" i="13"/>
  <c r="B7248" i="13"/>
  <c r="B7249" i="13"/>
  <c r="B7250" i="13"/>
  <c r="B7251" i="13"/>
  <c r="B7252" i="13"/>
  <c r="B7253" i="13"/>
  <c r="B7254" i="13"/>
  <c r="B7255" i="13"/>
  <c r="B7256" i="13"/>
  <c r="B7257" i="13"/>
  <c r="B7258" i="13"/>
  <c r="B7259" i="13"/>
  <c r="B7260" i="13"/>
  <c r="B7261" i="13"/>
  <c r="B7262" i="13"/>
  <c r="B7263" i="13"/>
  <c r="B7264" i="13"/>
  <c r="B7265" i="13"/>
  <c r="B7266" i="13"/>
  <c r="B7267" i="13"/>
  <c r="B7268" i="13"/>
  <c r="B7269" i="13"/>
  <c r="B7270" i="13"/>
  <c r="B7271" i="13"/>
  <c r="B7272" i="13"/>
  <c r="B7273" i="13"/>
  <c r="B7274" i="13"/>
  <c r="B7275" i="13"/>
  <c r="B7276" i="13"/>
  <c r="B7277" i="13"/>
  <c r="B7278" i="13"/>
  <c r="B7279" i="13"/>
  <c r="B7280" i="13"/>
  <c r="B7281" i="13"/>
  <c r="B7282" i="13"/>
  <c r="B7283" i="13"/>
  <c r="B7284" i="13"/>
  <c r="B7285" i="13"/>
  <c r="B7286" i="13"/>
  <c r="B7287" i="13"/>
  <c r="B7288" i="13"/>
  <c r="B7289" i="13"/>
  <c r="B7290" i="13"/>
  <c r="B7291" i="13"/>
  <c r="B7292" i="13"/>
  <c r="B7293" i="13"/>
  <c r="B7294" i="13"/>
  <c r="B7295" i="13"/>
  <c r="B7296" i="13"/>
  <c r="B7297" i="13"/>
  <c r="B7298" i="13"/>
  <c r="B7299" i="13"/>
  <c r="B7300" i="13"/>
  <c r="B7301" i="13"/>
  <c r="B7302" i="13"/>
  <c r="B7303" i="13"/>
  <c r="B7304" i="13"/>
  <c r="B7305" i="13"/>
  <c r="B7306" i="13"/>
  <c r="B7307" i="13"/>
  <c r="B7308" i="13"/>
  <c r="B7309" i="13"/>
  <c r="B7310" i="13"/>
  <c r="B7311" i="13"/>
  <c r="B7312" i="13"/>
  <c r="B7313" i="13"/>
  <c r="B7314" i="13"/>
  <c r="B7315" i="13"/>
  <c r="B7316" i="13"/>
  <c r="B7317" i="13"/>
  <c r="B7318" i="13"/>
  <c r="B7319" i="13"/>
  <c r="B7320" i="13"/>
  <c r="B7321" i="13"/>
  <c r="B7322" i="13"/>
  <c r="B7323" i="13"/>
  <c r="B7324" i="13"/>
  <c r="B7325" i="13"/>
  <c r="B7326" i="13"/>
  <c r="B7327" i="13"/>
  <c r="B7328" i="13"/>
  <c r="B7329" i="13"/>
  <c r="B7330" i="13"/>
  <c r="B7331" i="13"/>
  <c r="B7332" i="13"/>
  <c r="B7333" i="13"/>
  <c r="B7334" i="13"/>
  <c r="B7335" i="13"/>
  <c r="B7336" i="13"/>
  <c r="B7337" i="13"/>
  <c r="B7338" i="13"/>
  <c r="B7339" i="13"/>
  <c r="B7340" i="13"/>
  <c r="B7341" i="13"/>
  <c r="B7342" i="13"/>
  <c r="B7343" i="13"/>
  <c r="B7344" i="13"/>
  <c r="B7345" i="13"/>
  <c r="B7346" i="13"/>
  <c r="B7347" i="13"/>
  <c r="B7348" i="13"/>
  <c r="B7349" i="13"/>
  <c r="B7350" i="13"/>
  <c r="B7351" i="13"/>
  <c r="B7352" i="13"/>
  <c r="B7353" i="13"/>
  <c r="B7354" i="13"/>
  <c r="B7355" i="13"/>
  <c r="B7356" i="13"/>
  <c r="B7357" i="13"/>
  <c r="B7358" i="13"/>
  <c r="B7359" i="13"/>
  <c r="B7360" i="13"/>
  <c r="B7361" i="13"/>
  <c r="B7362" i="13"/>
  <c r="B7363" i="13"/>
  <c r="B7364" i="13"/>
  <c r="B7365" i="13"/>
  <c r="B7366" i="13"/>
  <c r="B7367" i="13"/>
  <c r="B7368" i="13"/>
  <c r="B7369" i="13"/>
  <c r="B7370" i="13"/>
  <c r="B7371" i="13"/>
  <c r="B7372" i="13"/>
  <c r="B7373" i="13"/>
  <c r="B7374" i="13"/>
  <c r="B7375" i="13"/>
  <c r="B7376" i="13"/>
  <c r="B7377" i="13"/>
  <c r="B7378" i="13"/>
  <c r="B7379" i="13"/>
  <c r="B7380" i="13"/>
  <c r="B7381" i="13"/>
  <c r="B7382" i="13"/>
  <c r="B7383" i="13"/>
  <c r="B7384" i="13"/>
  <c r="B7385" i="13"/>
  <c r="B7386" i="13"/>
  <c r="B7387" i="13"/>
  <c r="B7388" i="13"/>
  <c r="B7389" i="13"/>
  <c r="B7390" i="13"/>
  <c r="B7391" i="13"/>
  <c r="B7392" i="13"/>
  <c r="B7393" i="13"/>
  <c r="B7394" i="13"/>
  <c r="B7395" i="13"/>
  <c r="B7396" i="13"/>
  <c r="B7397" i="13"/>
  <c r="B7398" i="13"/>
  <c r="B7399" i="13"/>
  <c r="B7400" i="13"/>
  <c r="B7401" i="13"/>
  <c r="B7402" i="13"/>
  <c r="B7403" i="13"/>
  <c r="B7404" i="13"/>
  <c r="B7405" i="13"/>
  <c r="B7406" i="13"/>
  <c r="B7407" i="13"/>
  <c r="B7408" i="13"/>
  <c r="B7409" i="13"/>
  <c r="B7410" i="13"/>
  <c r="B7411" i="13"/>
  <c r="B7412" i="13"/>
  <c r="B7413" i="13"/>
  <c r="B7414" i="13"/>
  <c r="B7415" i="13"/>
  <c r="B7416" i="13"/>
  <c r="B7417" i="13"/>
  <c r="B7418" i="13"/>
  <c r="B7419" i="13"/>
  <c r="B7420" i="13"/>
  <c r="B7421" i="13"/>
  <c r="B7422" i="13"/>
  <c r="B7423" i="13"/>
  <c r="B7424" i="13"/>
  <c r="B7425" i="13"/>
  <c r="B7426" i="13"/>
  <c r="B7427" i="13"/>
  <c r="B7428" i="13"/>
  <c r="B7429" i="13"/>
  <c r="B7430" i="13"/>
  <c r="B7431" i="13"/>
  <c r="B7432" i="13"/>
  <c r="B7433" i="13"/>
  <c r="B7434" i="13"/>
  <c r="B7435" i="13"/>
  <c r="B7436" i="13"/>
  <c r="B7437" i="13"/>
  <c r="B7438" i="13"/>
  <c r="B7439" i="13"/>
  <c r="B7440" i="13"/>
  <c r="B7441" i="13"/>
  <c r="B7442" i="13"/>
  <c r="B7443" i="13"/>
  <c r="B7444" i="13"/>
  <c r="B7445" i="13"/>
  <c r="B7446" i="13"/>
  <c r="B7447" i="13"/>
  <c r="B7448" i="13"/>
  <c r="B7449" i="13"/>
  <c r="B7450" i="13"/>
  <c r="B7451" i="13"/>
  <c r="B7452" i="13"/>
  <c r="B7453" i="13"/>
  <c r="B7454" i="13"/>
  <c r="B7455" i="13"/>
  <c r="B7456" i="13"/>
  <c r="B7457" i="13"/>
  <c r="B7458" i="13"/>
  <c r="B7459" i="13"/>
  <c r="B7460" i="13"/>
  <c r="B7461" i="13"/>
  <c r="B7462" i="13"/>
  <c r="B7463" i="13"/>
  <c r="B7464" i="13"/>
  <c r="B7465" i="13"/>
  <c r="B7466" i="13"/>
  <c r="B7467" i="13"/>
  <c r="B7468" i="13"/>
  <c r="B7469" i="13"/>
  <c r="B7470" i="13"/>
  <c r="B7471" i="13"/>
  <c r="B7472" i="13"/>
  <c r="B7473" i="13"/>
  <c r="B7474" i="13"/>
  <c r="B7475" i="13"/>
  <c r="B7476" i="13"/>
  <c r="B7477" i="13"/>
  <c r="B7478" i="13"/>
  <c r="B7479" i="13"/>
  <c r="B7480" i="13"/>
  <c r="B7481" i="13"/>
  <c r="B7482" i="13"/>
  <c r="B7483" i="13"/>
  <c r="B7484" i="13"/>
  <c r="B7485" i="13"/>
  <c r="B7486" i="13"/>
  <c r="B7487" i="13"/>
  <c r="B7488" i="13"/>
  <c r="B7489" i="13"/>
  <c r="B7490" i="13"/>
  <c r="B7491" i="13"/>
  <c r="B7492" i="13"/>
  <c r="B7493" i="13"/>
  <c r="B7494" i="13"/>
  <c r="B7495" i="13"/>
  <c r="B7496" i="13"/>
  <c r="B7497" i="13"/>
  <c r="B7498" i="13"/>
  <c r="B7499" i="13"/>
  <c r="B7500" i="13"/>
  <c r="B7501" i="13"/>
  <c r="B7502" i="13"/>
  <c r="B7503" i="13"/>
  <c r="B7504" i="13"/>
  <c r="B7505" i="13"/>
  <c r="B7506" i="13"/>
  <c r="B7507" i="13"/>
  <c r="B7508" i="13"/>
  <c r="B7509" i="13"/>
  <c r="B7510" i="13"/>
  <c r="B7511" i="13"/>
  <c r="B7512" i="13"/>
  <c r="B7513" i="13"/>
  <c r="B7514" i="13"/>
  <c r="B7515" i="13"/>
  <c r="B7516" i="13"/>
  <c r="B7517" i="13"/>
  <c r="B7518" i="13"/>
  <c r="B7519" i="13"/>
  <c r="B7520" i="13"/>
  <c r="B7521" i="13"/>
  <c r="B7522" i="13"/>
  <c r="B7523" i="13"/>
  <c r="B7524" i="13"/>
  <c r="B7525" i="13"/>
  <c r="B7526" i="13"/>
  <c r="B7527" i="13"/>
  <c r="B7528" i="13"/>
  <c r="B7529" i="13"/>
  <c r="B7530" i="13"/>
  <c r="B7531" i="13"/>
  <c r="B7532" i="13"/>
  <c r="B7533" i="13"/>
  <c r="B7534" i="13"/>
  <c r="B7535" i="13"/>
  <c r="B7536" i="13"/>
  <c r="B7537" i="13"/>
  <c r="B7538" i="13"/>
  <c r="B7539" i="13"/>
  <c r="B7540" i="13"/>
  <c r="B7541" i="13"/>
  <c r="B7542" i="13"/>
  <c r="B7543" i="13"/>
  <c r="B7544" i="13"/>
  <c r="B7545" i="13"/>
  <c r="B7546" i="13"/>
  <c r="B7547" i="13"/>
  <c r="B7548" i="13"/>
  <c r="B7549" i="13"/>
  <c r="B7550" i="13"/>
  <c r="B7551" i="13"/>
  <c r="B7552" i="13"/>
  <c r="B7553" i="13"/>
  <c r="B7554" i="13"/>
  <c r="B7555" i="13"/>
  <c r="B7556" i="13"/>
  <c r="B7557" i="13"/>
  <c r="B7558" i="13"/>
  <c r="B7559" i="13"/>
  <c r="B7560" i="13"/>
  <c r="B7561" i="13"/>
  <c r="B7562" i="13"/>
  <c r="B7563" i="13"/>
  <c r="B7564" i="13"/>
  <c r="B7565" i="13"/>
  <c r="B7566" i="13"/>
  <c r="B7567" i="13"/>
  <c r="B7568" i="13"/>
  <c r="B7569" i="13"/>
  <c r="B7570" i="13"/>
  <c r="B7571" i="13"/>
  <c r="B7572" i="13"/>
  <c r="B7573" i="13"/>
  <c r="B7574" i="13"/>
  <c r="B7575" i="13"/>
  <c r="B7576" i="13"/>
  <c r="B7577" i="13"/>
  <c r="B7578" i="13"/>
  <c r="B7579" i="13"/>
  <c r="B7580" i="13"/>
  <c r="B7581" i="13"/>
  <c r="B7582" i="13"/>
  <c r="B7583" i="13"/>
  <c r="B7584" i="13"/>
  <c r="B7585" i="13"/>
  <c r="B7586" i="13"/>
  <c r="B7587" i="13"/>
  <c r="B7588" i="13"/>
  <c r="B7589" i="13"/>
  <c r="B7590" i="13"/>
  <c r="B7591" i="13"/>
  <c r="B7592" i="13"/>
  <c r="B7593" i="13"/>
  <c r="B7594" i="13"/>
  <c r="B7595" i="13"/>
  <c r="B7596" i="13"/>
  <c r="B7597" i="13"/>
  <c r="B7598" i="13"/>
  <c r="B7599" i="13"/>
  <c r="B7600" i="13"/>
  <c r="B7601" i="13"/>
  <c r="B7602" i="13"/>
  <c r="B7603" i="13"/>
  <c r="B7604" i="13"/>
  <c r="B7605" i="13"/>
  <c r="B7606" i="13"/>
  <c r="B7607" i="13"/>
  <c r="B7608" i="13"/>
  <c r="B7609" i="13"/>
  <c r="B7610" i="13"/>
  <c r="B7611" i="13"/>
  <c r="B7612" i="13"/>
  <c r="B7613" i="13"/>
  <c r="B7614" i="13"/>
  <c r="B7615" i="13"/>
  <c r="B7616" i="13"/>
  <c r="B7617" i="13"/>
  <c r="B7618" i="13"/>
  <c r="B7619" i="13"/>
  <c r="B7620" i="13"/>
  <c r="B7621" i="13"/>
  <c r="B7622" i="13"/>
  <c r="B7623" i="13"/>
  <c r="B7624" i="13"/>
  <c r="B7625" i="13"/>
  <c r="B7626" i="13"/>
  <c r="B7627" i="13"/>
  <c r="B7628" i="13"/>
  <c r="B7629" i="13"/>
  <c r="B7630" i="13"/>
  <c r="B7631" i="13"/>
  <c r="B7632" i="13"/>
  <c r="B7633" i="13"/>
  <c r="B7634" i="13"/>
  <c r="B7635" i="13"/>
  <c r="B7636" i="13"/>
  <c r="B7637" i="13"/>
  <c r="B7638" i="13"/>
  <c r="B7639" i="13"/>
  <c r="B7640" i="13"/>
  <c r="B7641" i="13"/>
  <c r="B7642" i="13"/>
  <c r="B7643" i="13"/>
  <c r="B7644" i="13"/>
  <c r="B7645" i="13"/>
  <c r="B7646" i="13"/>
  <c r="B7647" i="13"/>
  <c r="B7648" i="13"/>
  <c r="B7649" i="13"/>
  <c r="B7650" i="13"/>
  <c r="B7651" i="13"/>
  <c r="B7652" i="13"/>
  <c r="B7653" i="13"/>
  <c r="B7654" i="13"/>
  <c r="B7655" i="13"/>
  <c r="B7656" i="13"/>
  <c r="B7657" i="13"/>
  <c r="B7658" i="13"/>
  <c r="B7659" i="13"/>
  <c r="B7660" i="13"/>
  <c r="B7661" i="13"/>
  <c r="B7662" i="13"/>
  <c r="B7663" i="13"/>
  <c r="B7664" i="13"/>
  <c r="B7665" i="13"/>
  <c r="B7666" i="13"/>
  <c r="B7667" i="13"/>
  <c r="B7668" i="13"/>
  <c r="B7669" i="13"/>
  <c r="B7670" i="13"/>
  <c r="B7671" i="13"/>
  <c r="B7672" i="13"/>
  <c r="B7673" i="13"/>
  <c r="B7674" i="13"/>
  <c r="B7675" i="13"/>
  <c r="B7676" i="13"/>
  <c r="B7677" i="13"/>
  <c r="B7678" i="13"/>
  <c r="B7679" i="13"/>
  <c r="B7680" i="13"/>
  <c r="B7681" i="13"/>
  <c r="B7682" i="13"/>
  <c r="B7683" i="13"/>
  <c r="B7684" i="13"/>
  <c r="B7685" i="13"/>
  <c r="B7686" i="13"/>
  <c r="B7687" i="13"/>
  <c r="B7688" i="13"/>
  <c r="B7689" i="13"/>
  <c r="B7690" i="13"/>
  <c r="B7691" i="13"/>
  <c r="B7692" i="13"/>
  <c r="B7693" i="13"/>
  <c r="B7694" i="13"/>
  <c r="B7695" i="13"/>
  <c r="B7696" i="13"/>
  <c r="B7697" i="13"/>
  <c r="B7698" i="13"/>
  <c r="B7699" i="13"/>
  <c r="B7700" i="13"/>
  <c r="B7701" i="13"/>
  <c r="B7702" i="13"/>
  <c r="B7703" i="13"/>
  <c r="B7704" i="13"/>
  <c r="B7705" i="13"/>
  <c r="B7706" i="13"/>
  <c r="B7707" i="13"/>
  <c r="B7708" i="13"/>
  <c r="B7709" i="13"/>
  <c r="B7710" i="13"/>
  <c r="B7711" i="13"/>
  <c r="B7712" i="13"/>
  <c r="B7713" i="13"/>
  <c r="B7714" i="13"/>
  <c r="B7715" i="13"/>
  <c r="B7716" i="13"/>
  <c r="B7717" i="13"/>
  <c r="B7718" i="13"/>
  <c r="B7719" i="13"/>
  <c r="B7720" i="13"/>
  <c r="B7721" i="13"/>
  <c r="B7722" i="13"/>
  <c r="B7723" i="13"/>
  <c r="B7724" i="13"/>
  <c r="B7725" i="13"/>
  <c r="B7726" i="13"/>
  <c r="B7727" i="13"/>
  <c r="B7728" i="13"/>
  <c r="B7729" i="13"/>
  <c r="B7730" i="13"/>
  <c r="B7731" i="13"/>
  <c r="B7732" i="13"/>
  <c r="B7733" i="13"/>
  <c r="B7734" i="13"/>
  <c r="B7735" i="13"/>
  <c r="B7736" i="13"/>
  <c r="B7737" i="13"/>
  <c r="B7738" i="13"/>
  <c r="B7739" i="13"/>
  <c r="B7740" i="13"/>
  <c r="B7741" i="13"/>
  <c r="B7742" i="13"/>
  <c r="B7743" i="13"/>
  <c r="B7744" i="13"/>
  <c r="B7745" i="13"/>
  <c r="B7746" i="13"/>
  <c r="B7747" i="13"/>
  <c r="B7748" i="13"/>
  <c r="B7749" i="13"/>
  <c r="B7750" i="13"/>
  <c r="B7751" i="13"/>
  <c r="B7752" i="13"/>
  <c r="B7753" i="13"/>
  <c r="B7754" i="13"/>
  <c r="B7755" i="13"/>
  <c r="B7756" i="13"/>
  <c r="B7757" i="13"/>
  <c r="B7758" i="13"/>
  <c r="B7759" i="13"/>
  <c r="B7760" i="13"/>
  <c r="B7761" i="13"/>
  <c r="B7762" i="13"/>
  <c r="B7763" i="13"/>
  <c r="B7764" i="13"/>
  <c r="B7765" i="13"/>
  <c r="B7766" i="13"/>
  <c r="B7767" i="13"/>
  <c r="B7768" i="13"/>
  <c r="B7769" i="13"/>
  <c r="B7770" i="13"/>
  <c r="B7771" i="13"/>
  <c r="B7772" i="13"/>
  <c r="B7773" i="13"/>
  <c r="B7774" i="13"/>
  <c r="B7775" i="13"/>
  <c r="B7776" i="13"/>
  <c r="B7777" i="13"/>
  <c r="B7778" i="13"/>
  <c r="B7779" i="13"/>
  <c r="B7780" i="13"/>
  <c r="B7781" i="13"/>
  <c r="B7782" i="13"/>
  <c r="B7783" i="13"/>
  <c r="B7784" i="13"/>
  <c r="B7785" i="13"/>
  <c r="B7786" i="13"/>
  <c r="B7787" i="13"/>
  <c r="B7788" i="13"/>
  <c r="B7789" i="13"/>
  <c r="B7790" i="13"/>
  <c r="B7791" i="13"/>
  <c r="B7792" i="13"/>
  <c r="B7793" i="13"/>
  <c r="B7794" i="13"/>
  <c r="B7795" i="13"/>
  <c r="B7796" i="13"/>
  <c r="B7797" i="13"/>
  <c r="B7798" i="13"/>
  <c r="B7799" i="13"/>
  <c r="B7800" i="13"/>
  <c r="B7801" i="13"/>
  <c r="B7802" i="13"/>
  <c r="B7803" i="13"/>
  <c r="B7804" i="13"/>
  <c r="B7805" i="13"/>
  <c r="B7806" i="13"/>
  <c r="B7807" i="13"/>
  <c r="B7808" i="13"/>
  <c r="B7809" i="13"/>
  <c r="B7810" i="13"/>
  <c r="B7811" i="13"/>
  <c r="B7812" i="13"/>
  <c r="B7813" i="13"/>
  <c r="B7814" i="13"/>
  <c r="B7815" i="13"/>
  <c r="B7816" i="13"/>
  <c r="B7817" i="13"/>
  <c r="B7818" i="13"/>
  <c r="B7819" i="13"/>
  <c r="B7820" i="13"/>
  <c r="B7821" i="13"/>
  <c r="B7822" i="13"/>
  <c r="B7823" i="13"/>
  <c r="B7824" i="13"/>
  <c r="B7825" i="13"/>
  <c r="B7826" i="13"/>
  <c r="B7827" i="13"/>
  <c r="B7828" i="13"/>
  <c r="B7829" i="13"/>
  <c r="B7830" i="13"/>
  <c r="B7831" i="13"/>
  <c r="B7832" i="13"/>
  <c r="B7833" i="13"/>
  <c r="B7834" i="13"/>
  <c r="B7835" i="13"/>
  <c r="B7836" i="13"/>
  <c r="B7837" i="13"/>
  <c r="B7838" i="13"/>
  <c r="B7839" i="13"/>
  <c r="B7840" i="13"/>
  <c r="B7841" i="13"/>
  <c r="B7842" i="13"/>
  <c r="B7843" i="13"/>
  <c r="B7844" i="13"/>
  <c r="B7845" i="13"/>
  <c r="B7846" i="13"/>
  <c r="B7847" i="13"/>
  <c r="B7848" i="13"/>
  <c r="B7849" i="13"/>
  <c r="B7850" i="13"/>
  <c r="B7851" i="13"/>
  <c r="B7852" i="13"/>
  <c r="B7853" i="13"/>
  <c r="B7854" i="13"/>
  <c r="B7855" i="13"/>
  <c r="B7856" i="13"/>
  <c r="B7857" i="13"/>
  <c r="B7858" i="13"/>
  <c r="B7859" i="13"/>
  <c r="B7860" i="13"/>
  <c r="B7861" i="13"/>
  <c r="B7862" i="13"/>
  <c r="B7863" i="13"/>
  <c r="B7864" i="13"/>
  <c r="B7865" i="13"/>
  <c r="B7866" i="13"/>
  <c r="B7867" i="13"/>
  <c r="B7868" i="13"/>
  <c r="B7869" i="13"/>
  <c r="B7870" i="13"/>
  <c r="B7871" i="13"/>
  <c r="B7872" i="13"/>
  <c r="B7873" i="13"/>
  <c r="B7874" i="13"/>
  <c r="B7875" i="13"/>
  <c r="B7876" i="13"/>
  <c r="B7877" i="13"/>
  <c r="B7878" i="13"/>
  <c r="B7879" i="13"/>
  <c r="B7880" i="13"/>
  <c r="B7881" i="13"/>
  <c r="B7882" i="13"/>
  <c r="B7883" i="13"/>
  <c r="B7884" i="13"/>
  <c r="B7885" i="13"/>
  <c r="B7886" i="13"/>
  <c r="B7887" i="13"/>
  <c r="B7888" i="13"/>
  <c r="B7889" i="13"/>
  <c r="B7890" i="13"/>
  <c r="B7891" i="13"/>
  <c r="B7892" i="13"/>
  <c r="B7893" i="13"/>
  <c r="B7894" i="13"/>
  <c r="B7895" i="13"/>
  <c r="B7896" i="13"/>
  <c r="B7897" i="13"/>
  <c r="B7898" i="13"/>
  <c r="B7899" i="13"/>
  <c r="B7900" i="13"/>
  <c r="B7901" i="13"/>
  <c r="B7902" i="13"/>
  <c r="B7903" i="13"/>
  <c r="B7904" i="13"/>
  <c r="B7905" i="13"/>
  <c r="B7906" i="13"/>
  <c r="B7907" i="13"/>
  <c r="B7908" i="13"/>
  <c r="B7909" i="13"/>
  <c r="B7910" i="13"/>
  <c r="B7911" i="13"/>
  <c r="B7912" i="13"/>
  <c r="B7913" i="13"/>
  <c r="B7914" i="13"/>
  <c r="B7915" i="13"/>
  <c r="B7916" i="13"/>
  <c r="B7917" i="13"/>
  <c r="B7918" i="13"/>
  <c r="B7919" i="13"/>
  <c r="B7920" i="13"/>
  <c r="B7921" i="13"/>
  <c r="B7922" i="13"/>
  <c r="B7923" i="13"/>
  <c r="B7924" i="13"/>
  <c r="B7925" i="13"/>
  <c r="B7926" i="13"/>
  <c r="B7927" i="13"/>
  <c r="B7928" i="13"/>
  <c r="B7929" i="13"/>
  <c r="B7930" i="13"/>
  <c r="B7931" i="13"/>
  <c r="B7932" i="13"/>
  <c r="B7933" i="13"/>
  <c r="B7934" i="13"/>
  <c r="B7935" i="13"/>
  <c r="B7936" i="13"/>
  <c r="B7937" i="13"/>
  <c r="B7938" i="13"/>
  <c r="B7939" i="13"/>
  <c r="B7940" i="13"/>
  <c r="B7941" i="13"/>
  <c r="B7942" i="13"/>
  <c r="B7943" i="13"/>
  <c r="B7944" i="13"/>
  <c r="B7945" i="13"/>
  <c r="B7946" i="13"/>
  <c r="B7947" i="13"/>
  <c r="B7948" i="13"/>
  <c r="B7949" i="13"/>
  <c r="B7950" i="13"/>
  <c r="B7951" i="13"/>
  <c r="B7952" i="13"/>
  <c r="B7953" i="13"/>
  <c r="B7954" i="13"/>
  <c r="B7955" i="13"/>
  <c r="B7956" i="13"/>
  <c r="B7957" i="13"/>
  <c r="B7958" i="13"/>
  <c r="B7959" i="13"/>
  <c r="B7960" i="13"/>
  <c r="B7961" i="13"/>
  <c r="B7962" i="13"/>
  <c r="B7963" i="13"/>
  <c r="B7964" i="13"/>
  <c r="B7965" i="13"/>
  <c r="B7966" i="13"/>
  <c r="B7967" i="13"/>
  <c r="B7968" i="13"/>
  <c r="B7969" i="13"/>
  <c r="B7970" i="13"/>
  <c r="B7971" i="13"/>
  <c r="B7972" i="13"/>
  <c r="B7973" i="13"/>
  <c r="B7974" i="13"/>
  <c r="B7975" i="13"/>
  <c r="B7976" i="13"/>
  <c r="B7977" i="13"/>
  <c r="B7978" i="13"/>
  <c r="B7979" i="13"/>
  <c r="B7980" i="13"/>
  <c r="B7981" i="13"/>
  <c r="B7982" i="13"/>
  <c r="B7983" i="13"/>
  <c r="B7984" i="13"/>
  <c r="B7985" i="13"/>
  <c r="B7986" i="13"/>
  <c r="B7987" i="13"/>
  <c r="B7988" i="13"/>
  <c r="B7989" i="13"/>
  <c r="B7990" i="13"/>
  <c r="B7991" i="13"/>
  <c r="B7992" i="13"/>
  <c r="B7993" i="13"/>
  <c r="B7994" i="13"/>
  <c r="B7995" i="13"/>
  <c r="B7996" i="13"/>
  <c r="B7997" i="13"/>
  <c r="B7998" i="13"/>
  <c r="B7999" i="13"/>
  <c r="B8000" i="13"/>
  <c r="B8001" i="13"/>
  <c r="B8002" i="13"/>
  <c r="B8003" i="13"/>
  <c r="B8004" i="13"/>
  <c r="B8005" i="13"/>
  <c r="B8006" i="13"/>
  <c r="B8007" i="13"/>
  <c r="B8008" i="13"/>
  <c r="B8009" i="13"/>
  <c r="B8010" i="13"/>
  <c r="B8011" i="13"/>
  <c r="B8012" i="13"/>
  <c r="B8013" i="13"/>
  <c r="B8014" i="13"/>
  <c r="B8015" i="13"/>
  <c r="B8016" i="13"/>
  <c r="B8017" i="13"/>
  <c r="B8018" i="13"/>
  <c r="B8019" i="13"/>
  <c r="B8020" i="13"/>
  <c r="B8021" i="13"/>
  <c r="B8022" i="13"/>
  <c r="B8023" i="13"/>
  <c r="B8024" i="13"/>
  <c r="B8025" i="13"/>
  <c r="B8026" i="13"/>
  <c r="B8027" i="13"/>
  <c r="B8028" i="13"/>
  <c r="B8029" i="13"/>
  <c r="B8030" i="13"/>
  <c r="B8031" i="13"/>
  <c r="B8032" i="13"/>
  <c r="B8033" i="13"/>
  <c r="B8034" i="13"/>
  <c r="B8035" i="13"/>
  <c r="B8036" i="13"/>
  <c r="B8037" i="13"/>
  <c r="B8038" i="13"/>
  <c r="B8039" i="13"/>
  <c r="B8040" i="13"/>
  <c r="B8041" i="13"/>
  <c r="B8042" i="13"/>
  <c r="B8043" i="13"/>
  <c r="B8044" i="13"/>
  <c r="B8045" i="13"/>
  <c r="B8046" i="13"/>
  <c r="B8047" i="13"/>
  <c r="B8048" i="13"/>
  <c r="B8049" i="13"/>
  <c r="B8050" i="13"/>
  <c r="B8051" i="13"/>
  <c r="B8052" i="13"/>
  <c r="B8053" i="13"/>
  <c r="B8054" i="13"/>
  <c r="B8055" i="13"/>
  <c r="B8056" i="13"/>
  <c r="B8057" i="13"/>
  <c r="B8058" i="13"/>
  <c r="B8059" i="13"/>
  <c r="B8060" i="13"/>
  <c r="B8061" i="13"/>
  <c r="B8062" i="13"/>
  <c r="B8063" i="13"/>
  <c r="B8064" i="13"/>
  <c r="B8065" i="13"/>
  <c r="B8066" i="13"/>
  <c r="B8067" i="13"/>
  <c r="B8068" i="13"/>
  <c r="B8069" i="13"/>
  <c r="B8070" i="13"/>
  <c r="B8071" i="13"/>
  <c r="B8072" i="13"/>
  <c r="B8073" i="13"/>
  <c r="B8074" i="13"/>
  <c r="B8075" i="13"/>
  <c r="B8076" i="13"/>
  <c r="B8077" i="13"/>
  <c r="B8078" i="13"/>
  <c r="B8079" i="13"/>
  <c r="B8080" i="13"/>
  <c r="B8081" i="13"/>
  <c r="B8082" i="13"/>
  <c r="B8083" i="13"/>
  <c r="B8084" i="13"/>
  <c r="B8085" i="13"/>
  <c r="B8086" i="13"/>
  <c r="B8087" i="13"/>
  <c r="B8088" i="13"/>
  <c r="B8089" i="13"/>
  <c r="B8090" i="13"/>
  <c r="B8091" i="13"/>
  <c r="B8092" i="13"/>
  <c r="B8093" i="13"/>
  <c r="B8094" i="13"/>
  <c r="B8095" i="13"/>
  <c r="B8096" i="13"/>
  <c r="B8097" i="13"/>
  <c r="B8098" i="13"/>
  <c r="B8099" i="13"/>
  <c r="B8100" i="13"/>
  <c r="B8101" i="13"/>
  <c r="B8102" i="13"/>
  <c r="B8103" i="13"/>
  <c r="B8104" i="13"/>
  <c r="B8105" i="13"/>
  <c r="B8106" i="13"/>
  <c r="B8107" i="13"/>
  <c r="B8108" i="13"/>
  <c r="B8109" i="13"/>
  <c r="B8110" i="13"/>
  <c r="B8111" i="13"/>
  <c r="B8112" i="13"/>
  <c r="B8113" i="13"/>
  <c r="B8114" i="13"/>
  <c r="B8115" i="13"/>
  <c r="B8116" i="13"/>
  <c r="B8117" i="13"/>
  <c r="B8118" i="13"/>
  <c r="B8119" i="13"/>
  <c r="B8120" i="13"/>
  <c r="B8121" i="13"/>
  <c r="B8122" i="13"/>
  <c r="B8123" i="13"/>
  <c r="B8124" i="13"/>
  <c r="B8125" i="13"/>
  <c r="B8126" i="13"/>
  <c r="B8127" i="13"/>
  <c r="B8128" i="13"/>
  <c r="B8129" i="13"/>
  <c r="B8130" i="13"/>
  <c r="B8131" i="13"/>
  <c r="B8132" i="13"/>
  <c r="B8133" i="13"/>
  <c r="B8134" i="13"/>
  <c r="B8135" i="13"/>
  <c r="B8136" i="13"/>
  <c r="B8137" i="13"/>
  <c r="B8138" i="13"/>
  <c r="B8139" i="13"/>
  <c r="B8140" i="13"/>
  <c r="B8141" i="13"/>
  <c r="B8142" i="13"/>
  <c r="B8143" i="13"/>
  <c r="B8144" i="13"/>
  <c r="B8145" i="13"/>
  <c r="B8146" i="13"/>
  <c r="B8147" i="13"/>
  <c r="B8148" i="13"/>
  <c r="B8149" i="13"/>
  <c r="B8150" i="13"/>
  <c r="B8151" i="13"/>
  <c r="B8152" i="13"/>
  <c r="B8153" i="13"/>
  <c r="B8154" i="13"/>
  <c r="B8155" i="13"/>
  <c r="B8156" i="13"/>
  <c r="B8157" i="13"/>
  <c r="B8158" i="13"/>
  <c r="B8159" i="13"/>
  <c r="B8160" i="13"/>
  <c r="B8161" i="13"/>
  <c r="B8162" i="13"/>
  <c r="B8163" i="13"/>
  <c r="B8164" i="13"/>
  <c r="B8165" i="13"/>
  <c r="B8166" i="13"/>
  <c r="B8167" i="13"/>
  <c r="B8168" i="13"/>
  <c r="B8169" i="13"/>
  <c r="B8170" i="13"/>
  <c r="B8171" i="13"/>
  <c r="B8172" i="13"/>
  <c r="B8173" i="13"/>
  <c r="B8174" i="13"/>
  <c r="B8175" i="13"/>
  <c r="B8176" i="13"/>
  <c r="B8177" i="13"/>
  <c r="B8178" i="13"/>
  <c r="B8179" i="13"/>
  <c r="B8180" i="13"/>
  <c r="B8181" i="13"/>
  <c r="B8182" i="13"/>
  <c r="B8183" i="13"/>
  <c r="B8184" i="13"/>
  <c r="B8185" i="13"/>
  <c r="B8186" i="13"/>
  <c r="B8187" i="13"/>
  <c r="B8188" i="13"/>
  <c r="B8189" i="13"/>
  <c r="B8190" i="13"/>
  <c r="B8191" i="13"/>
  <c r="B8192" i="13"/>
  <c r="B8193" i="13"/>
  <c r="B8194" i="13"/>
  <c r="B8195" i="13"/>
  <c r="B8196" i="13"/>
  <c r="B8197" i="13"/>
  <c r="B8198" i="13"/>
  <c r="B8199" i="13"/>
  <c r="B8200" i="13"/>
  <c r="B8201" i="13"/>
  <c r="B8202" i="13"/>
  <c r="B8203" i="13"/>
  <c r="B8204" i="13"/>
  <c r="B8205" i="13"/>
  <c r="B8206" i="13"/>
  <c r="B8207" i="13"/>
  <c r="B8208" i="13"/>
  <c r="B8209" i="13"/>
  <c r="B8210" i="13"/>
  <c r="B8211" i="13"/>
  <c r="B8212" i="13"/>
  <c r="B8213" i="13"/>
  <c r="B8214" i="13"/>
  <c r="B8215" i="13"/>
  <c r="B8216" i="13"/>
  <c r="B8217" i="13"/>
  <c r="B8218" i="13"/>
  <c r="B8219" i="13"/>
  <c r="B8220" i="13"/>
  <c r="B8221" i="13"/>
  <c r="B8222" i="13"/>
  <c r="B8223" i="13"/>
  <c r="B8224" i="13"/>
  <c r="B8225" i="13"/>
  <c r="B8226" i="13"/>
  <c r="B8227" i="13"/>
  <c r="B8228" i="13"/>
  <c r="B8229" i="13"/>
  <c r="B8230" i="13"/>
  <c r="B8231" i="13"/>
  <c r="B8232" i="13"/>
  <c r="B8233" i="13"/>
  <c r="B8234" i="13"/>
  <c r="B8235" i="13"/>
  <c r="B8236" i="13"/>
  <c r="B8237" i="13"/>
  <c r="B8238" i="13"/>
  <c r="B8239" i="13"/>
  <c r="B8240" i="13"/>
  <c r="B8241" i="13"/>
  <c r="B8242" i="13"/>
  <c r="B8243" i="13"/>
  <c r="B8244" i="13"/>
  <c r="B8245" i="13"/>
  <c r="B8246" i="13"/>
  <c r="B8247" i="13"/>
  <c r="B8248" i="13"/>
  <c r="B8249" i="13"/>
  <c r="B8250" i="13"/>
  <c r="B8251" i="13"/>
  <c r="B8252" i="13"/>
  <c r="B8253" i="13"/>
  <c r="B8254" i="13"/>
  <c r="B8255" i="13"/>
  <c r="B8256" i="13"/>
  <c r="B8257" i="13"/>
  <c r="B8258" i="13"/>
  <c r="B8259" i="13"/>
  <c r="B8260" i="13"/>
  <c r="B8261" i="13"/>
  <c r="B8262" i="13"/>
  <c r="B8263" i="13"/>
  <c r="B8264" i="13"/>
  <c r="B8265" i="13"/>
  <c r="B8266" i="13"/>
  <c r="B8267" i="13"/>
  <c r="B8268" i="13"/>
  <c r="B8269" i="13"/>
  <c r="B8270" i="13"/>
  <c r="B8271" i="13"/>
  <c r="B8272" i="13"/>
  <c r="B8273" i="13"/>
  <c r="B8274" i="13"/>
  <c r="B8275" i="13"/>
  <c r="B8276" i="13"/>
  <c r="B8277" i="13"/>
  <c r="B8278" i="13"/>
  <c r="B8279" i="13"/>
  <c r="B8280" i="13"/>
  <c r="B8281" i="13"/>
  <c r="B8282" i="13"/>
  <c r="B8283" i="13"/>
  <c r="B8284" i="13"/>
  <c r="B8285" i="13"/>
  <c r="B8286" i="13"/>
  <c r="B8287" i="13"/>
  <c r="B8288" i="13"/>
  <c r="B8289" i="13"/>
  <c r="B8290" i="13"/>
  <c r="B8291" i="13"/>
  <c r="B8292" i="13"/>
  <c r="B8293" i="13"/>
  <c r="B8294" i="13"/>
  <c r="B8295" i="13"/>
  <c r="B8296" i="13"/>
  <c r="B8297" i="13"/>
  <c r="B8298" i="13"/>
  <c r="B8299" i="13"/>
  <c r="B8300" i="13"/>
  <c r="B8301" i="13"/>
  <c r="B8302" i="13"/>
  <c r="B8303" i="13"/>
  <c r="B8304" i="13"/>
  <c r="B8305" i="13"/>
  <c r="B8306" i="13"/>
  <c r="B8307" i="13"/>
  <c r="B8308" i="13"/>
  <c r="B8309" i="13"/>
  <c r="B8310" i="13"/>
  <c r="B8311" i="13"/>
  <c r="B8312" i="13"/>
  <c r="B8313" i="13"/>
  <c r="B8314" i="13"/>
  <c r="B8315" i="13"/>
  <c r="B8316" i="13"/>
  <c r="B8317" i="13"/>
  <c r="B8318" i="13"/>
  <c r="B8319" i="13"/>
  <c r="B8320" i="13"/>
  <c r="B8321" i="13"/>
  <c r="B8322" i="13"/>
  <c r="B8323" i="13"/>
  <c r="B8324" i="13"/>
  <c r="B8325" i="13"/>
  <c r="B8326" i="13"/>
  <c r="B8327" i="13"/>
  <c r="B8328" i="13"/>
  <c r="B8329" i="13"/>
  <c r="B8330" i="13"/>
  <c r="B8331" i="13"/>
  <c r="B8332" i="13"/>
  <c r="B8333" i="13"/>
  <c r="B8334" i="13"/>
  <c r="B8335" i="13"/>
  <c r="B8336" i="13"/>
  <c r="B8337" i="13"/>
  <c r="B8338" i="13"/>
  <c r="B8339" i="13"/>
  <c r="B8340" i="13"/>
  <c r="B8341" i="13"/>
  <c r="B8342" i="13"/>
  <c r="B8343" i="13"/>
  <c r="B8344" i="13"/>
  <c r="B8345" i="13"/>
  <c r="B8346" i="13"/>
  <c r="B8347" i="13"/>
  <c r="B8348" i="13"/>
  <c r="B8349" i="13"/>
  <c r="B8350" i="13"/>
  <c r="B8351" i="13"/>
  <c r="B8352" i="13"/>
  <c r="B8353" i="13"/>
  <c r="B8354" i="13"/>
  <c r="B8355" i="13"/>
  <c r="B8356" i="13"/>
  <c r="B8357" i="13"/>
  <c r="B8358" i="13"/>
  <c r="B8359" i="13"/>
  <c r="B8360" i="13"/>
  <c r="B8361" i="13"/>
  <c r="B8362" i="13"/>
  <c r="B8363" i="13"/>
  <c r="B8364" i="13"/>
  <c r="B8365" i="13"/>
  <c r="B8366" i="13"/>
  <c r="B8367" i="13"/>
  <c r="B8368" i="13"/>
  <c r="B8369" i="13"/>
  <c r="B8370" i="13"/>
  <c r="B8371" i="13"/>
  <c r="B8372" i="13"/>
  <c r="B8373" i="13"/>
  <c r="B8374" i="13"/>
  <c r="B8375" i="13"/>
  <c r="B8376" i="13"/>
  <c r="B8377" i="13"/>
  <c r="B8378" i="13"/>
  <c r="B8379" i="13"/>
  <c r="B8380" i="13"/>
  <c r="B8381" i="13"/>
  <c r="B8382" i="13"/>
  <c r="B8383" i="13"/>
  <c r="B8384" i="13"/>
  <c r="B8385" i="13"/>
  <c r="B8386" i="13"/>
  <c r="B8387" i="13"/>
  <c r="B8388" i="13"/>
  <c r="B8389" i="13"/>
  <c r="B8390" i="13"/>
  <c r="B8391" i="13"/>
  <c r="B8392" i="13"/>
  <c r="B8393" i="13"/>
  <c r="B8394" i="13"/>
  <c r="B8395" i="13"/>
  <c r="B8396" i="13"/>
  <c r="B8397" i="13"/>
  <c r="B8398" i="13"/>
  <c r="B8399" i="13"/>
  <c r="B8400" i="13"/>
  <c r="B8401" i="13"/>
  <c r="B8402" i="13"/>
  <c r="B8403" i="13"/>
  <c r="B8404" i="13"/>
  <c r="B8405" i="13"/>
  <c r="B8406" i="13"/>
  <c r="B8407" i="13"/>
  <c r="B8408" i="13"/>
  <c r="B8409" i="13"/>
  <c r="B8410" i="13"/>
  <c r="B8411" i="13"/>
  <c r="B8412" i="13"/>
  <c r="B8413" i="13"/>
  <c r="B8414" i="13"/>
  <c r="B8415" i="13"/>
  <c r="B8416" i="13"/>
  <c r="B8417" i="13"/>
  <c r="B8418" i="13"/>
  <c r="B8419" i="13"/>
  <c r="B8420" i="13"/>
  <c r="B8421" i="13"/>
  <c r="B8422" i="13"/>
  <c r="B8423" i="13"/>
  <c r="B8424" i="13"/>
  <c r="B8425" i="13"/>
  <c r="B8426" i="13"/>
  <c r="B8427" i="13"/>
  <c r="B8428" i="13"/>
  <c r="B8429" i="13"/>
  <c r="B8430" i="13"/>
  <c r="B8431" i="13"/>
  <c r="B8432" i="13"/>
  <c r="B8433" i="13"/>
  <c r="B8434" i="13"/>
  <c r="B8435" i="13"/>
  <c r="B8436" i="13"/>
  <c r="B8437" i="13"/>
  <c r="B8438" i="13"/>
  <c r="B8439" i="13"/>
  <c r="B8440" i="13"/>
  <c r="B8441" i="13"/>
  <c r="B8442" i="13"/>
  <c r="B8443" i="13"/>
  <c r="B8444" i="13"/>
  <c r="B8445" i="13"/>
  <c r="B8446" i="13"/>
  <c r="B8447" i="13"/>
  <c r="B8448" i="13"/>
  <c r="B8449" i="13"/>
  <c r="B8450" i="13"/>
  <c r="B8451" i="13"/>
  <c r="B8452" i="13"/>
  <c r="B8453" i="13"/>
  <c r="B8454" i="13"/>
  <c r="B8455" i="13"/>
  <c r="B8456" i="13"/>
  <c r="B8457" i="13"/>
  <c r="B8458" i="13"/>
  <c r="B8459" i="13"/>
  <c r="B8460" i="13"/>
  <c r="B8461" i="13"/>
  <c r="B8462" i="13"/>
  <c r="B8463" i="13"/>
  <c r="B8464" i="13"/>
  <c r="B8465" i="13"/>
  <c r="B8466" i="13"/>
  <c r="B8467" i="13"/>
  <c r="B8468" i="13"/>
  <c r="B8469" i="13"/>
  <c r="B8470" i="13"/>
  <c r="B8471" i="13"/>
  <c r="B8472" i="13"/>
  <c r="B8473" i="13"/>
  <c r="B8474" i="13"/>
  <c r="B8475" i="13"/>
  <c r="B8476" i="13"/>
  <c r="B8477" i="13"/>
  <c r="B8478" i="13"/>
  <c r="B8479" i="13"/>
  <c r="B8480" i="13"/>
  <c r="B8481" i="13"/>
  <c r="B8482" i="13"/>
  <c r="B8483" i="13"/>
  <c r="B8484" i="13"/>
  <c r="B8485" i="13"/>
  <c r="B8486" i="13"/>
  <c r="B8487" i="13"/>
  <c r="B8488" i="13"/>
  <c r="B8489" i="13"/>
  <c r="B8490" i="13"/>
  <c r="B8491" i="13"/>
  <c r="B8492" i="13"/>
  <c r="B8493" i="13"/>
  <c r="B8494" i="13"/>
  <c r="B8495" i="13"/>
  <c r="B8496" i="13"/>
  <c r="B8497" i="13"/>
  <c r="B8498" i="13"/>
  <c r="B8499" i="13"/>
  <c r="B8500" i="13"/>
  <c r="B8501" i="13"/>
  <c r="B8502" i="13"/>
  <c r="B8503" i="13"/>
  <c r="B8504" i="13"/>
  <c r="B8505" i="13"/>
  <c r="B8506" i="13"/>
  <c r="B8507" i="13"/>
  <c r="B8508" i="13"/>
  <c r="B8509" i="13"/>
  <c r="B8510" i="13"/>
  <c r="B8511" i="13"/>
  <c r="B8512" i="13"/>
  <c r="B8513" i="13"/>
  <c r="B8514" i="13"/>
  <c r="B8515" i="13"/>
  <c r="B8516" i="13"/>
  <c r="B8517" i="13"/>
  <c r="B8518" i="13"/>
  <c r="B8519" i="13"/>
  <c r="B8520" i="13"/>
  <c r="B8521" i="13"/>
  <c r="B8522" i="13"/>
  <c r="B8523" i="13"/>
  <c r="B8524" i="13"/>
  <c r="B8525" i="13"/>
  <c r="B8526" i="13"/>
  <c r="B8527" i="13"/>
  <c r="B8528" i="13"/>
  <c r="B8529" i="13"/>
  <c r="B8530" i="13"/>
  <c r="B8531" i="13"/>
  <c r="B8532" i="13"/>
  <c r="B8533" i="13"/>
  <c r="B8534" i="13"/>
  <c r="B8535" i="13"/>
  <c r="B8536" i="13"/>
  <c r="B8537" i="13"/>
  <c r="B8538" i="13"/>
  <c r="B8539" i="13"/>
  <c r="B8540" i="13"/>
  <c r="B8541" i="13"/>
  <c r="B8542" i="13"/>
  <c r="B8543" i="13"/>
  <c r="B8544" i="13"/>
  <c r="B8545" i="13"/>
  <c r="B8546" i="13"/>
  <c r="B8547" i="13"/>
  <c r="B8548" i="13"/>
  <c r="B8549" i="13"/>
  <c r="B8550" i="13"/>
  <c r="B8551" i="13"/>
  <c r="B8552" i="13"/>
  <c r="B8553" i="13"/>
  <c r="B8554" i="13"/>
  <c r="B8555" i="13"/>
  <c r="B8556" i="13"/>
  <c r="B8557" i="13"/>
  <c r="B8558" i="13"/>
  <c r="B8559" i="13"/>
  <c r="B8560" i="13"/>
  <c r="B8561" i="13"/>
  <c r="B8562" i="13"/>
  <c r="B8563" i="13"/>
  <c r="B8564" i="13"/>
  <c r="B8565" i="13"/>
  <c r="B8566" i="13"/>
  <c r="B8567" i="13"/>
  <c r="B8568" i="13"/>
  <c r="B8569" i="13"/>
  <c r="B8570" i="13"/>
  <c r="B8571" i="13"/>
  <c r="B8572" i="13"/>
  <c r="B8573" i="13"/>
  <c r="B8574" i="13"/>
  <c r="B8575" i="13"/>
  <c r="B8576" i="13"/>
  <c r="B8577" i="13"/>
  <c r="B8578" i="13"/>
  <c r="B8579" i="13"/>
  <c r="B8580" i="13"/>
  <c r="B8581" i="13"/>
  <c r="B8582" i="13"/>
  <c r="B8583" i="13"/>
  <c r="B8584" i="13"/>
  <c r="B8585" i="13"/>
  <c r="B8586" i="13"/>
  <c r="B8587" i="13"/>
  <c r="B8588" i="13"/>
  <c r="B8589" i="13"/>
  <c r="B8590" i="13"/>
  <c r="B8591" i="13"/>
  <c r="B8592" i="13"/>
  <c r="B8593" i="13"/>
  <c r="B8594" i="13"/>
  <c r="B8595" i="13"/>
  <c r="B8596" i="13"/>
  <c r="B8597" i="13"/>
  <c r="B8598" i="13"/>
  <c r="B8599" i="13"/>
  <c r="B8600" i="13"/>
  <c r="B8601" i="13"/>
  <c r="B8602" i="13"/>
  <c r="B8603" i="13"/>
  <c r="B8604" i="13"/>
  <c r="B8605" i="13"/>
  <c r="B8606" i="13"/>
  <c r="B8607" i="13"/>
  <c r="B8608" i="13"/>
  <c r="B8609" i="13"/>
  <c r="B8610" i="13"/>
  <c r="B8611" i="13"/>
  <c r="B8612" i="13"/>
  <c r="B8613" i="13"/>
  <c r="B8614" i="13"/>
  <c r="B8615" i="13"/>
  <c r="B8616" i="13"/>
  <c r="B8617" i="13"/>
  <c r="B8618" i="13"/>
  <c r="B8619" i="13"/>
  <c r="B8620" i="13"/>
  <c r="B8621" i="13"/>
  <c r="B8622" i="13"/>
  <c r="B8623" i="13"/>
  <c r="B8624" i="13"/>
  <c r="B8625" i="13"/>
  <c r="B8626" i="13"/>
  <c r="B8627" i="13"/>
  <c r="B8628" i="13"/>
  <c r="B8629" i="13"/>
  <c r="B8630" i="13"/>
  <c r="B8631" i="13"/>
  <c r="B8632" i="13"/>
  <c r="B8633" i="13"/>
  <c r="B8634" i="13"/>
  <c r="B8635" i="13"/>
  <c r="B8636" i="13"/>
  <c r="B8637" i="13"/>
  <c r="B8638" i="13"/>
  <c r="B8639" i="13"/>
  <c r="B8640" i="13"/>
  <c r="B8641" i="13"/>
  <c r="B8642" i="13"/>
  <c r="B8643" i="13"/>
  <c r="B8644" i="13"/>
  <c r="B8645" i="13"/>
  <c r="B8646" i="13"/>
  <c r="B8647" i="13"/>
  <c r="B8648" i="13"/>
  <c r="B8649" i="13"/>
  <c r="B8650" i="13"/>
  <c r="B8651" i="13"/>
  <c r="B8652" i="13"/>
  <c r="B8653" i="13"/>
  <c r="B8654" i="13"/>
  <c r="B8655" i="13"/>
  <c r="B8656" i="13"/>
  <c r="B8657" i="13"/>
  <c r="B8658" i="13"/>
  <c r="B8659" i="13"/>
  <c r="B8660" i="13"/>
  <c r="B8661" i="13"/>
  <c r="B8662" i="13"/>
  <c r="B8663" i="13"/>
  <c r="B8664" i="13"/>
  <c r="B8665" i="13"/>
  <c r="B8666" i="13"/>
  <c r="B8667" i="13"/>
  <c r="B8668" i="13"/>
  <c r="B8669" i="13"/>
  <c r="B8670" i="13"/>
  <c r="B8671" i="13"/>
  <c r="B8672" i="13"/>
  <c r="B8673" i="13"/>
  <c r="B8674" i="13"/>
  <c r="B8675" i="13"/>
  <c r="B8676" i="13"/>
  <c r="B8677" i="13"/>
  <c r="B8678" i="13"/>
  <c r="B8679" i="13"/>
  <c r="B8680" i="13"/>
  <c r="B8681" i="13"/>
  <c r="B8682" i="13"/>
  <c r="B8683" i="13"/>
  <c r="B8684" i="13"/>
  <c r="B8685" i="13"/>
  <c r="B8686" i="13"/>
  <c r="B8687" i="13"/>
  <c r="B8688" i="13"/>
  <c r="B8689" i="13"/>
  <c r="B8690" i="13"/>
  <c r="B8691" i="13"/>
  <c r="B8692" i="13"/>
  <c r="B8693" i="13"/>
  <c r="B8694" i="13"/>
  <c r="B8695" i="13"/>
  <c r="B8696" i="13"/>
  <c r="B8697" i="13"/>
  <c r="B8698" i="13"/>
  <c r="B8699" i="13"/>
  <c r="B8700" i="13"/>
  <c r="B8701" i="13"/>
  <c r="B8702" i="13"/>
  <c r="B8703" i="13"/>
  <c r="B8704" i="13"/>
  <c r="B8705" i="13"/>
  <c r="B8706" i="13"/>
  <c r="B8707" i="13"/>
  <c r="B8708" i="13"/>
  <c r="B8709" i="13"/>
  <c r="B8710" i="13"/>
  <c r="B8711" i="13"/>
  <c r="B8712" i="13"/>
  <c r="B8713" i="13"/>
  <c r="B8714" i="13"/>
  <c r="B8715" i="13"/>
  <c r="B8716" i="13"/>
  <c r="B8717" i="13"/>
  <c r="B8718" i="13"/>
  <c r="B8719" i="13"/>
  <c r="B8720" i="13"/>
  <c r="B8721" i="13"/>
  <c r="B8722" i="13"/>
  <c r="B8723" i="13"/>
  <c r="B8724" i="13"/>
  <c r="B8725" i="13"/>
  <c r="B8726" i="13"/>
  <c r="B8727" i="13"/>
  <c r="B8728" i="13"/>
  <c r="B8729" i="13"/>
  <c r="B8730" i="13"/>
  <c r="B8731" i="13"/>
  <c r="B8732" i="13"/>
  <c r="B8733" i="13"/>
  <c r="B8734" i="13"/>
  <c r="B8735" i="13"/>
  <c r="B8736" i="13"/>
  <c r="B8737" i="13"/>
  <c r="B8738" i="13"/>
  <c r="B8739" i="13"/>
  <c r="B8740" i="13"/>
  <c r="B8741" i="13"/>
  <c r="B8742" i="13"/>
  <c r="B8743" i="13"/>
  <c r="B8744" i="13"/>
  <c r="B8745" i="13"/>
  <c r="B8746" i="13"/>
  <c r="B8747" i="13"/>
  <c r="B8748" i="13"/>
  <c r="B8749" i="13"/>
  <c r="B8750" i="13"/>
  <c r="B8751" i="13"/>
  <c r="B8752" i="13"/>
  <c r="B8753" i="13"/>
  <c r="B8754" i="13"/>
  <c r="B8755" i="13"/>
  <c r="B8756" i="13"/>
  <c r="B8757" i="13"/>
  <c r="B8758" i="13"/>
  <c r="B8759" i="13"/>
  <c r="B8760" i="13"/>
  <c r="B8761" i="13"/>
  <c r="B8762" i="13"/>
  <c r="B8763" i="13"/>
  <c r="B8764" i="13"/>
  <c r="B8765" i="13"/>
  <c r="B8766" i="13"/>
  <c r="B8767" i="13"/>
  <c r="B8768" i="13"/>
  <c r="B8769" i="13"/>
  <c r="B8770" i="13"/>
  <c r="B8771" i="13"/>
  <c r="B8772" i="13"/>
  <c r="B8773" i="13"/>
  <c r="B8774" i="13"/>
  <c r="B8775" i="13"/>
  <c r="B8776" i="13"/>
  <c r="B8777" i="13"/>
  <c r="B8778" i="13"/>
  <c r="B8779" i="13"/>
  <c r="B8780" i="13"/>
  <c r="B8781" i="13"/>
  <c r="B8782" i="13"/>
  <c r="B8783" i="13"/>
  <c r="B8784" i="13"/>
  <c r="B8785" i="13"/>
  <c r="B3" i="13"/>
  <c r="B4" i="13"/>
  <c r="B5" i="13"/>
  <c r="B6" i="13"/>
  <c r="B7" i="13"/>
  <c r="B8" i="13"/>
  <c r="B2" i="13"/>
  <c r="I8" i="13"/>
  <c r="I6" i="13"/>
  <c r="B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92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420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48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76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504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32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60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88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616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44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72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700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28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56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84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812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40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68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D8785" i="4"/>
  <c r="D8784" i="4"/>
  <c r="D8783" i="4"/>
  <c r="D8782" i="4"/>
  <c r="D8781" i="4"/>
  <c r="D8780" i="4"/>
  <c r="D8779" i="4"/>
  <c r="D8778" i="4"/>
  <c r="D8777" i="4"/>
  <c r="D8776" i="4"/>
  <c r="D8775" i="4"/>
  <c r="D8774" i="4"/>
  <c r="D8773" i="4"/>
  <c r="D8772" i="4"/>
  <c r="D8771" i="4"/>
  <c r="D8770" i="4"/>
  <c r="D8769" i="4"/>
  <c r="D8768" i="4"/>
  <c r="D8767" i="4"/>
  <c r="D8766" i="4"/>
  <c r="D8765" i="4"/>
  <c r="D8764" i="4"/>
  <c r="D8763" i="4"/>
  <c r="D8762" i="4"/>
  <c r="D8761" i="4"/>
  <c r="D8760" i="4"/>
  <c r="D8759" i="4"/>
  <c r="D8758" i="4"/>
  <c r="D8757" i="4"/>
  <c r="D8756" i="4"/>
  <c r="D8755" i="4"/>
  <c r="D8754" i="4"/>
  <c r="D8753" i="4"/>
  <c r="D8752" i="4"/>
  <c r="D8751" i="4"/>
  <c r="D8750" i="4"/>
  <c r="D8749" i="4"/>
  <c r="D8748" i="4"/>
  <c r="D8747" i="4"/>
  <c r="D8746" i="4"/>
  <c r="D8745" i="4"/>
  <c r="D8744" i="4"/>
  <c r="D8743" i="4"/>
  <c r="D8742" i="4"/>
  <c r="D8741" i="4"/>
  <c r="D8740" i="4"/>
  <c r="D8739" i="4"/>
  <c r="D8738" i="4"/>
  <c r="D8737" i="4"/>
  <c r="D8736" i="4"/>
  <c r="D8735" i="4"/>
  <c r="D8734" i="4"/>
  <c r="D8733" i="4"/>
  <c r="D8732" i="4"/>
  <c r="D8731" i="4"/>
  <c r="D8730" i="4"/>
  <c r="D8729" i="4"/>
  <c r="D8728" i="4"/>
  <c r="D8727" i="4"/>
  <c r="D8726" i="4"/>
  <c r="D8725" i="4"/>
  <c r="D8724" i="4"/>
  <c r="D8723" i="4"/>
  <c r="D8722" i="4"/>
  <c r="D8721" i="4"/>
  <c r="D8720" i="4"/>
  <c r="D8719" i="4"/>
  <c r="D8718" i="4"/>
  <c r="D8717" i="4"/>
  <c r="D8716" i="4"/>
  <c r="D8715" i="4"/>
  <c r="D8714" i="4"/>
  <c r="D8713" i="4"/>
  <c r="D8712" i="4"/>
  <c r="D8711" i="4"/>
  <c r="D8710" i="4"/>
  <c r="D8709" i="4"/>
  <c r="D8708" i="4"/>
  <c r="D8707" i="4"/>
  <c r="D8706" i="4"/>
  <c r="D8705" i="4"/>
  <c r="D8704" i="4"/>
  <c r="D8703" i="4"/>
  <c r="D8702" i="4"/>
  <c r="D8701" i="4"/>
  <c r="D8700" i="4"/>
  <c r="D8699" i="4"/>
  <c r="D8698" i="4"/>
  <c r="D8697" i="4"/>
  <c r="D8696" i="4"/>
  <c r="D8695" i="4"/>
  <c r="D8694" i="4"/>
  <c r="D8693" i="4"/>
  <c r="D8692" i="4"/>
  <c r="D8691" i="4"/>
  <c r="D8690" i="4"/>
  <c r="D8689" i="4"/>
  <c r="D8688" i="4"/>
  <c r="D8687" i="4"/>
  <c r="D8686" i="4"/>
  <c r="D8685" i="4"/>
  <c r="D8684" i="4"/>
  <c r="D8683" i="4"/>
  <c r="D8682" i="4"/>
  <c r="D8681" i="4"/>
  <c r="D8680" i="4"/>
  <c r="D8679" i="4"/>
  <c r="D8678" i="4"/>
  <c r="D8677" i="4"/>
  <c r="D8676" i="4"/>
  <c r="D8675" i="4"/>
  <c r="D8674" i="4"/>
  <c r="D8673" i="4"/>
  <c r="D8672" i="4"/>
  <c r="D8671" i="4"/>
  <c r="D8670" i="4"/>
  <c r="D8669" i="4"/>
  <c r="D8668" i="4"/>
  <c r="D8667" i="4"/>
  <c r="D8666" i="4"/>
  <c r="D8665" i="4"/>
  <c r="D8664" i="4"/>
  <c r="D8663" i="4"/>
  <c r="D8662" i="4"/>
  <c r="D8661" i="4"/>
  <c r="D8660" i="4"/>
  <c r="D8659" i="4"/>
  <c r="D8658" i="4"/>
  <c r="D8657" i="4"/>
  <c r="D8656" i="4"/>
  <c r="D8655" i="4"/>
  <c r="D8654" i="4"/>
  <c r="D8653" i="4"/>
  <c r="D8652" i="4"/>
  <c r="D8651" i="4"/>
  <c r="D8650" i="4"/>
  <c r="D8649" i="4"/>
  <c r="D8648" i="4"/>
  <c r="D8647" i="4"/>
  <c r="D8646" i="4"/>
  <c r="D8645" i="4"/>
  <c r="D8644" i="4"/>
  <c r="D8643" i="4"/>
  <c r="D8642" i="4"/>
  <c r="D8641" i="4"/>
  <c r="D8640" i="4"/>
  <c r="D8639" i="4"/>
  <c r="D8638" i="4"/>
  <c r="D8637" i="4"/>
  <c r="D8636" i="4"/>
  <c r="D8635" i="4"/>
  <c r="D8634" i="4"/>
  <c r="D8633" i="4"/>
  <c r="D8632" i="4"/>
  <c r="D8631" i="4"/>
  <c r="D8630" i="4"/>
  <c r="D8629" i="4"/>
  <c r="D8628" i="4"/>
  <c r="D8627" i="4"/>
  <c r="D8626" i="4"/>
  <c r="D8625" i="4"/>
  <c r="D8624" i="4"/>
  <c r="D8623" i="4"/>
  <c r="D8622" i="4"/>
  <c r="D8621" i="4"/>
  <c r="D8620" i="4"/>
  <c r="D8619" i="4"/>
  <c r="D8618" i="4"/>
  <c r="D8617" i="4"/>
  <c r="D8616" i="4"/>
  <c r="D8615" i="4"/>
  <c r="D8614" i="4"/>
  <c r="D8613" i="4"/>
  <c r="D8612" i="4"/>
  <c r="D8611" i="4"/>
  <c r="D8610" i="4"/>
  <c r="D8609" i="4"/>
  <c r="D8608" i="4"/>
  <c r="D8607" i="4"/>
  <c r="D8606" i="4"/>
  <c r="D8605" i="4"/>
  <c r="D8604" i="4"/>
  <c r="D8603" i="4"/>
  <c r="D8602" i="4"/>
  <c r="D8601" i="4"/>
  <c r="D8600" i="4"/>
  <c r="D8599" i="4"/>
  <c r="D8598" i="4"/>
  <c r="D8597" i="4"/>
  <c r="D8596" i="4"/>
  <c r="D8595" i="4"/>
  <c r="D8594" i="4"/>
  <c r="D8593" i="4"/>
  <c r="D8592" i="4"/>
  <c r="D8591" i="4"/>
  <c r="D8590" i="4"/>
  <c r="D8589" i="4"/>
  <c r="D8588" i="4"/>
  <c r="D8587" i="4"/>
  <c r="D8586" i="4"/>
  <c r="D8585" i="4"/>
  <c r="D8584" i="4"/>
  <c r="D8583" i="4"/>
  <c r="D8582" i="4"/>
  <c r="D8581" i="4"/>
  <c r="D8580" i="4"/>
  <c r="D8579" i="4"/>
  <c r="D8578" i="4"/>
  <c r="D8577" i="4"/>
  <c r="D8576" i="4"/>
  <c r="D8575" i="4"/>
  <c r="D8574" i="4"/>
  <c r="D8573" i="4"/>
  <c r="D8572" i="4"/>
  <c r="D8571" i="4"/>
  <c r="D8570" i="4"/>
  <c r="D8569" i="4"/>
  <c r="D8568" i="4"/>
  <c r="D8567" i="4"/>
  <c r="D8566" i="4"/>
  <c r="D8565" i="4"/>
  <c r="D8564" i="4"/>
  <c r="D8563" i="4"/>
  <c r="D8562" i="4"/>
  <c r="D8561" i="4"/>
  <c r="D8560" i="4"/>
  <c r="D8559" i="4"/>
  <c r="D8558" i="4"/>
  <c r="D8557" i="4"/>
  <c r="D8556" i="4"/>
  <c r="D8555" i="4"/>
  <c r="D8554" i="4"/>
  <c r="D8553" i="4"/>
  <c r="D8552" i="4"/>
  <c r="D8551" i="4"/>
  <c r="D8550" i="4"/>
  <c r="D8549" i="4"/>
  <c r="D8548" i="4"/>
  <c r="D8547" i="4"/>
  <c r="D8546" i="4"/>
  <c r="D8545" i="4"/>
  <c r="D8544" i="4"/>
  <c r="D8543" i="4"/>
  <c r="D8542" i="4"/>
  <c r="D8541" i="4"/>
  <c r="D8540" i="4"/>
  <c r="D8539" i="4"/>
  <c r="D8538" i="4"/>
  <c r="D8537" i="4"/>
  <c r="D8536" i="4"/>
  <c r="D8535" i="4"/>
  <c r="D8534" i="4"/>
  <c r="D8533" i="4"/>
  <c r="D8532" i="4"/>
  <c r="D8531" i="4"/>
  <c r="D8530" i="4"/>
  <c r="D8529" i="4"/>
  <c r="D8528" i="4"/>
  <c r="D8527" i="4"/>
  <c r="D8526" i="4"/>
  <c r="D8525" i="4"/>
  <c r="D8524" i="4"/>
  <c r="D8523" i="4"/>
  <c r="D8522" i="4"/>
  <c r="D8521" i="4"/>
  <c r="D8520" i="4"/>
  <c r="D8519" i="4"/>
  <c r="D8518" i="4"/>
  <c r="D8517" i="4"/>
  <c r="D8516" i="4"/>
  <c r="D8515" i="4"/>
  <c r="D8514" i="4"/>
  <c r="D8513" i="4"/>
  <c r="D8512" i="4"/>
  <c r="D8511" i="4"/>
  <c r="D8510" i="4"/>
  <c r="D8509" i="4"/>
  <c r="D8508" i="4"/>
  <c r="D8507" i="4"/>
  <c r="D8506" i="4"/>
  <c r="D8505" i="4"/>
  <c r="D8504" i="4"/>
  <c r="D8503" i="4"/>
  <c r="D8502" i="4"/>
  <c r="D8501" i="4"/>
  <c r="D8500" i="4"/>
  <c r="D8499" i="4"/>
  <c r="D8498" i="4"/>
  <c r="D8497" i="4"/>
  <c r="D8496" i="4"/>
  <c r="D8495" i="4"/>
  <c r="D8494" i="4"/>
  <c r="D8493" i="4"/>
  <c r="D8492" i="4"/>
  <c r="D8491" i="4"/>
  <c r="D8490" i="4"/>
  <c r="D8489" i="4"/>
  <c r="D8488" i="4"/>
  <c r="D8487" i="4"/>
  <c r="D8486" i="4"/>
  <c r="D8485" i="4"/>
  <c r="D8484" i="4"/>
  <c r="D8483" i="4"/>
  <c r="D8482" i="4"/>
  <c r="D8481" i="4"/>
  <c r="D8480" i="4"/>
  <c r="D8479" i="4"/>
  <c r="D8478" i="4"/>
  <c r="D8477" i="4"/>
  <c r="D8476" i="4"/>
  <c r="D8475" i="4"/>
  <c r="D8474" i="4"/>
  <c r="D8473" i="4"/>
  <c r="D8472" i="4"/>
  <c r="D8471" i="4"/>
  <c r="D8470" i="4"/>
  <c r="D8469" i="4"/>
  <c r="D8468" i="4"/>
  <c r="D8467" i="4"/>
  <c r="D8466" i="4"/>
  <c r="D8465" i="4"/>
  <c r="D8464" i="4"/>
  <c r="D8463" i="4"/>
  <c r="D8462" i="4"/>
  <c r="D8461" i="4"/>
  <c r="D8460" i="4"/>
  <c r="D8459" i="4"/>
  <c r="D8458" i="4"/>
  <c r="D8457" i="4"/>
  <c r="D8456" i="4"/>
  <c r="D8455" i="4"/>
  <c r="D8454" i="4"/>
  <c r="D8453" i="4"/>
  <c r="D8452" i="4"/>
  <c r="D8451" i="4"/>
  <c r="D8450" i="4"/>
  <c r="D8449" i="4"/>
  <c r="D8448" i="4"/>
  <c r="D8447" i="4"/>
  <c r="D8446" i="4"/>
  <c r="D8445" i="4"/>
  <c r="D8444" i="4"/>
  <c r="D8443" i="4"/>
  <c r="D8442" i="4"/>
  <c r="D8441" i="4"/>
  <c r="D8440" i="4"/>
  <c r="D8439" i="4"/>
  <c r="D8438" i="4"/>
  <c r="D8437" i="4"/>
  <c r="D8436" i="4"/>
  <c r="D8435" i="4"/>
  <c r="D8434" i="4"/>
  <c r="D8433" i="4"/>
  <c r="D8432" i="4"/>
  <c r="D8431" i="4"/>
  <c r="D8430" i="4"/>
  <c r="D8429" i="4"/>
  <c r="D8428" i="4"/>
  <c r="D8427" i="4"/>
  <c r="D8426" i="4"/>
  <c r="D8425" i="4"/>
  <c r="D8424" i="4"/>
  <c r="D8423" i="4"/>
  <c r="D8422" i="4"/>
  <c r="D8421" i="4"/>
  <c r="D8420" i="4"/>
  <c r="D8419" i="4"/>
  <c r="D8418" i="4"/>
  <c r="D8417" i="4"/>
  <c r="D8416" i="4"/>
  <c r="D8415" i="4"/>
  <c r="D8414" i="4"/>
  <c r="D8413" i="4"/>
  <c r="D8412" i="4"/>
  <c r="D8411" i="4"/>
  <c r="D8410" i="4"/>
  <c r="D8409" i="4"/>
  <c r="D8408" i="4"/>
  <c r="D8407" i="4"/>
  <c r="D8406" i="4"/>
  <c r="D8405" i="4"/>
  <c r="D8404" i="4"/>
  <c r="D8403" i="4"/>
  <c r="D8402" i="4"/>
  <c r="D8401" i="4"/>
  <c r="D8400" i="4"/>
  <c r="D8399" i="4"/>
  <c r="D8398" i="4"/>
  <c r="D8397" i="4"/>
  <c r="D8396" i="4"/>
  <c r="D8395" i="4"/>
  <c r="D8394" i="4"/>
  <c r="D8393" i="4"/>
  <c r="D8392" i="4"/>
  <c r="D8391" i="4"/>
  <c r="D8390" i="4"/>
  <c r="D8389" i="4"/>
  <c r="D8388" i="4"/>
  <c r="D8387" i="4"/>
  <c r="D8386" i="4"/>
  <c r="D8385" i="4"/>
  <c r="D8384" i="4"/>
  <c r="D8383" i="4"/>
  <c r="D8382" i="4"/>
  <c r="D8381" i="4"/>
  <c r="D8380" i="4"/>
  <c r="D8379" i="4"/>
  <c r="D8378" i="4"/>
  <c r="D8377" i="4"/>
  <c r="D8376" i="4"/>
  <c r="D8375" i="4"/>
  <c r="D8374" i="4"/>
  <c r="D8373" i="4"/>
  <c r="D8372" i="4"/>
  <c r="D8371" i="4"/>
  <c r="D8370" i="4"/>
  <c r="D8369" i="4"/>
  <c r="D8368" i="4"/>
  <c r="D8367" i="4"/>
  <c r="D8366" i="4"/>
  <c r="D8365" i="4"/>
  <c r="D8364" i="4"/>
  <c r="D8363" i="4"/>
  <c r="D8362" i="4"/>
  <c r="D8361" i="4"/>
  <c r="D8360" i="4"/>
  <c r="D8359" i="4"/>
  <c r="D8358" i="4"/>
  <c r="D8357" i="4"/>
  <c r="D8356" i="4"/>
  <c r="D8355" i="4"/>
  <c r="D8354" i="4"/>
  <c r="D8353" i="4"/>
  <c r="D8352" i="4"/>
  <c r="D8351" i="4"/>
  <c r="D8350" i="4"/>
  <c r="D8349" i="4"/>
  <c r="D8348" i="4"/>
  <c r="D8347" i="4"/>
  <c r="D8346" i="4"/>
  <c r="D8345" i="4"/>
  <c r="D8344" i="4"/>
  <c r="D8343" i="4"/>
  <c r="D8342" i="4"/>
  <c r="D8341" i="4"/>
  <c r="D8340" i="4"/>
  <c r="D8339" i="4"/>
  <c r="D8338" i="4"/>
  <c r="D8337" i="4"/>
  <c r="D8336" i="4"/>
  <c r="D8335" i="4"/>
  <c r="D8334" i="4"/>
  <c r="D8333" i="4"/>
  <c r="D8332" i="4"/>
  <c r="D8331" i="4"/>
  <c r="D8330" i="4"/>
  <c r="D8329" i="4"/>
  <c r="D8328" i="4"/>
  <c r="D8327" i="4"/>
  <c r="D8326" i="4"/>
  <c r="D8325" i="4"/>
  <c r="D8324" i="4"/>
  <c r="D8323" i="4"/>
  <c r="D8322" i="4"/>
  <c r="D8321" i="4"/>
  <c r="D8320" i="4"/>
  <c r="D8319" i="4"/>
  <c r="D8318" i="4"/>
  <c r="D8317" i="4"/>
  <c r="D8316" i="4"/>
  <c r="D8315" i="4"/>
  <c r="D8314" i="4"/>
  <c r="D8313" i="4"/>
  <c r="D8312" i="4"/>
  <c r="D8311" i="4"/>
  <c r="D8310" i="4"/>
  <c r="D8309" i="4"/>
  <c r="D8308" i="4"/>
  <c r="D8307" i="4"/>
  <c r="D8306" i="4"/>
  <c r="D8305" i="4"/>
  <c r="D8304" i="4"/>
  <c r="D8303" i="4"/>
  <c r="D8302" i="4"/>
  <c r="D8301" i="4"/>
  <c r="D8300" i="4"/>
  <c r="D8299" i="4"/>
  <c r="D8298" i="4"/>
  <c r="D8297" i="4"/>
  <c r="D8296" i="4"/>
  <c r="D8295" i="4"/>
  <c r="D8294" i="4"/>
  <c r="D8293" i="4"/>
  <c r="D8292" i="4"/>
  <c r="D8291" i="4"/>
  <c r="D8290" i="4"/>
  <c r="D8289" i="4"/>
  <c r="D8288" i="4"/>
  <c r="D8287" i="4"/>
  <c r="D8286" i="4"/>
  <c r="D8285" i="4"/>
  <c r="D8284" i="4"/>
  <c r="D8283" i="4"/>
  <c r="D8282" i="4"/>
  <c r="D8281" i="4"/>
  <c r="D8280" i="4"/>
  <c r="D8279" i="4"/>
  <c r="D8278" i="4"/>
  <c r="D8277" i="4"/>
  <c r="D8276" i="4"/>
  <c r="D8275" i="4"/>
  <c r="D8274" i="4"/>
  <c r="D8273" i="4"/>
  <c r="D8272" i="4"/>
  <c r="D8271" i="4"/>
  <c r="D8270" i="4"/>
  <c r="D8269" i="4"/>
  <c r="D8268" i="4"/>
  <c r="D8267" i="4"/>
  <c r="D8266" i="4"/>
  <c r="D8265" i="4"/>
  <c r="D8264" i="4"/>
  <c r="D8263" i="4"/>
  <c r="D8262" i="4"/>
  <c r="D8261" i="4"/>
  <c r="D8260" i="4"/>
  <c r="D8259" i="4"/>
  <c r="D8258" i="4"/>
  <c r="D8257" i="4"/>
  <c r="D8256" i="4"/>
  <c r="D8255" i="4"/>
  <c r="D8254" i="4"/>
  <c r="D8253" i="4"/>
  <c r="D8252" i="4"/>
  <c r="D8251" i="4"/>
  <c r="D8250" i="4"/>
  <c r="D8249" i="4"/>
  <c r="D8248" i="4"/>
  <c r="D8247" i="4"/>
  <c r="D8246" i="4"/>
  <c r="D8245" i="4"/>
  <c r="D8244" i="4"/>
  <c r="D8243" i="4"/>
  <c r="D8242" i="4"/>
  <c r="D8241" i="4"/>
  <c r="D8240" i="4"/>
  <c r="D8239" i="4"/>
  <c r="D8238" i="4"/>
  <c r="D8237" i="4"/>
  <c r="D8236" i="4"/>
  <c r="D8235" i="4"/>
  <c r="D8234" i="4"/>
  <c r="D8233" i="4"/>
  <c r="D8232" i="4"/>
  <c r="D8231" i="4"/>
  <c r="D8230" i="4"/>
  <c r="D8229" i="4"/>
  <c r="D8228" i="4"/>
  <c r="D8227" i="4"/>
  <c r="D8226" i="4"/>
  <c r="D8225" i="4"/>
  <c r="D8224" i="4"/>
  <c r="D8223" i="4"/>
  <c r="D8222" i="4"/>
  <c r="D8221" i="4"/>
  <c r="D8220" i="4"/>
  <c r="D8219" i="4"/>
  <c r="D8218" i="4"/>
  <c r="D8217" i="4"/>
  <c r="D8216" i="4"/>
  <c r="D8215" i="4"/>
  <c r="D8214" i="4"/>
  <c r="D8213" i="4"/>
  <c r="D8212" i="4"/>
  <c r="D8211" i="4"/>
  <c r="D8210" i="4"/>
  <c r="D8209" i="4"/>
  <c r="D8208" i="4"/>
  <c r="D8207" i="4"/>
  <c r="D8206" i="4"/>
  <c r="D8205" i="4"/>
  <c r="D8204" i="4"/>
  <c r="D8203" i="4"/>
  <c r="D8202" i="4"/>
  <c r="D8201" i="4"/>
  <c r="D8200" i="4"/>
  <c r="D8199" i="4"/>
  <c r="D8198" i="4"/>
  <c r="D8197" i="4"/>
  <c r="D8196" i="4"/>
  <c r="D8195" i="4"/>
  <c r="D8194" i="4"/>
  <c r="D8193" i="4"/>
  <c r="D8192" i="4"/>
  <c r="D8191" i="4"/>
  <c r="D8190" i="4"/>
  <c r="D8189" i="4"/>
  <c r="D8188" i="4"/>
  <c r="D8187" i="4"/>
  <c r="D8186" i="4"/>
  <c r="D8185" i="4"/>
  <c r="D8184" i="4"/>
  <c r="D8183" i="4"/>
  <c r="D8182" i="4"/>
  <c r="D8181" i="4"/>
  <c r="D8180" i="4"/>
  <c r="D8179" i="4"/>
  <c r="D8178" i="4"/>
  <c r="D8177" i="4"/>
  <c r="D8176" i="4"/>
  <c r="D8175" i="4"/>
  <c r="D8174" i="4"/>
  <c r="D8173" i="4"/>
  <c r="D8172" i="4"/>
  <c r="D8171" i="4"/>
  <c r="D8170" i="4"/>
  <c r="D8169" i="4"/>
  <c r="D8168" i="4"/>
  <c r="D8167" i="4"/>
  <c r="D8166" i="4"/>
  <c r="D8165" i="4"/>
  <c r="D8164" i="4"/>
  <c r="D8163" i="4"/>
  <c r="D8162" i="4"/>
  <c r="D8161" i="4"/>
  <c r="D8160" i="4"/>
  <c r="D8159" i="4"/>
  <c r="D8158" i="4"/>
  <c r="D8157" i="4"/>
  <c r="D8156" i="4"/>
  <c r="D8155" i="4"/>
  <c r="D8154" i="4"/>
  <c r="D8153" i="4"/>
  <c r="D8152" i="4"/>
  <c r="D8151" i="4"/>
  <c r="D8150" i="4"/>
  <c r="D8149" i="4"/>
  <c r="D8148" i="4"/>
  <c r="D8147" i="4"/>
  <c r="D8146" i="4"/>
  <c r="D8145" i="4"/>
  <c r="D8144" i="4"/>
  <c r="D8143" i="4"/>
  <c r="D8142" i="4"/>
  <c r="D8141" i="4"/>
  <c r="D8140" i="4"/>
  <c r="D8139" i="4"/>
  <c r="D8138" i="4"/>
  <c r="D8137" i="4"/>
  <c r="D8136" i="4"/>
  <c r="D8135" i="4"/>
  <c r="D8134" i="4"/>
  <c r="D8133" i="4"/>
  <c r="D8132" i="4"/>
  <c r="D8131" i="4"/>
  <c r="D8130" i="4"/>
  <c r="D8129" i="4"/>
  <c r="D8128" i="4"/>
  <c r="D8127" i="4"/>
  <c r="D8126" i="4"/>
  <c r="D8125" i="4"/>
  <c r="D8124" i="4"/>
  <c r="D8123" i="4"/>
  <c r="D8122" i="4"/>
  <c r="D8121" i="4"/>
  <c r="D8120" i="4"/>
  <c r="D8119" i="4"/>
  <c r="D8118" i="4"/>
  <c r="D8117" i="4"/>
  <c r="D8116" i="4"/>
  <c r="D8115" i="4"/>
  <c r="D8114" i="4"/>
  <c r="D8113" i="4"/>
  <c r="D8112" i="4"/>
  <c r="D8111" i="4"/>
  <c r="D8110" i="4"/>
  <c r="D8109" i="4"/>
  <c r="D8108" i="4"/>
  <c r="D8107" i="4"/>
  <c r="D8106" i="4"/>
  <c r="D8105" i="4"/>
  <c r="D8104" i="4"/>
  <c r="D8103" i="4"/>
  <c r="D8102" i="4"/>
  <c r="D8101" i="4"/>
  <c r="D8100" i="4"/>
  <c r="D8099" i="4"/>
  <c r="D8098" i="4"/>
  <c r="D8097" i="4"/>
  <c r="D8096" i="4"/>
  <c r="D8095" i="4"/>
  <c r="D8094" i="4"/>
  <c r="D8093" i="4"/>
  <c r="D8092" i="4"/>
  <c r="D8091" i="4"/>
  <c r="D8090" i="4"/>
  <c r="D8089" i="4"/>
  <c r="D8088" i="4"/>
  <c r="D8087" i="4"/>
  <c r="D8086" i="4"/>
  <c r="D8085" i="4"/>
  <c r="D8084" i="4"/>
  <c r="D8083" i="4"/>
  <c r="D8082" i="4"/>
  <c r="D8081" i="4"/>
  <c r="D8080" i="4"/>
  <c r="D8079" i="4"/>
  <c r="D8078" i="4"/>
  <c r="D8077" i="4"/>
  <c r="D8076" i="4"/>
  <c r="D8075" i="4"/>
  <c r="D8074" i="4"/>
  <c r="D8073" i="4"/>
  <c r="D8072" i="4"/>
  <c r="D8071" i="4"/>
  <c r="D8070" i="4"/>
  <c r="D8069" i="4"/>
  <c r="D8068" i="4"/>
  <c r="D8067" i="4"/>
  <c r="D8066" i="4"/>
  <c r="D8065" i="4"/>
  <c r="D8064" i="4"/>
  <c r="D8063" i="4"/>
  <c r="D8062" i="4"/>
  <c r="D8061" i="4"/>
  <c r="D8060" i="4"/>
  <c r="D8059" i="4"/>
  <c r="D8058" i="4"/>
  <c r="D8057" i="4"/>
  <c r="D8056" i="4"/>
  <c r="D8055" i="4"/>
  <c r="D8054" i="4"/>
  <c r="D8053" i="4"/>
  <c r="D8052" i="4"/>
  <c r="D8051" i="4"/>
  <c r="D8050" i="4"/>
  <c r="D8049" i="4"/>
  <c r="D8048" i="4"/>
  <c r="D8047" i="4"/>
  <c r="D8046" i="4"/>
  <c r="D8045" i="4"/>
  <c r="D8044" i="4"/>
  <c r="D8043" i="4"/>
  <c r="D8042" i="4"/>
  <c r="D8041" i="4"/>
  <c r="D8040" i="4"/>
  <c r="D8039" i="4"/>
  <c r="D8038" i="4"/>
  <c r="D8037" i="4"/>
  <c r="D8036" i="4"/>
  <c r="D8035" i="4"/>
  <c r="D8034" i="4"/>
  <c r="D8033" i="4"/>
  <c r="D8032" i="4"/>
  <c r="D8031" i="4"/>
  <c r="D8030" i="4"/>
  <c r="D8029" i="4"/>
  <c r="D8028" i="4"/>
  <c r="D8027" i="4"/>
  <c r="D8026" i="4"/>
  <c r="D8025" i="4"/>
  <c r="D8024" i="4"/>
  <c r="D8023" i="4"/>
  <c r="D8022" i="4"/>
  <c r="D8021" i="4"/>
  <c r="D8020" i="4"/>
  <c r="D8019" i="4"/>
  <c r="D8018" i="4"/>
  <c r="D8017" i="4"/>
  <c r="D8016" i="4"/>
  <c r="D8015" i="4"/>
  <c r="D8014" i="4"/>
  <c r="D8013" i="4"/>
  <c r="D8012" i="4"/>
  <c r="D8011" i="4"/>
  <c r="D8010" i="4"/>
  <c r="D8009" i="4"/>
  <c r="D8008" i="4"/>
  <c r="D8007" i="4"/>
  <c r="D8006" i="4"/>
  <c r="D8005" i="4"/>
  <c r="D8004" i="4"/>
  <c r="D8003" i="4"/>
  <c r="D8002" i="4"/>
  <c r="D8001" i="4"/>
  <c r="D8000" i="4"/>
  <c r="D7999" i="4"/>
  <c r="D7998" i="4"/>
  <c r="D7997" i="4"/>
  <c r="D7996" i="4"/>
  <c r="D7995" i="4"/>
  <c r="D7994" i="4"/>
  <c r="D7993" i="4"/>
  <c r="D7992" i="4"/>
  <c r="D7991" i="4"/>
  <c r="D7990" i="4"/>
  <c r="D7989" i="4"/>
  <c r="D7988" i="4"/>
  <c r="D7987" i="4"/>
  <c r="D7986" i="4"/>
  <c r="D7985" i="4"/>
  <c r="D7984" i="4"/>
  <c r="D7983" i="4"/>
  <c r="D7982" i="4"/>
  <c r="D7981" i="4"/>
  <c r="D7980" i="4"/>
  <c r="D7979" i="4"/>
  <c r="D7978" i="4"/>
  <c r="D7977" i="4"/>
  <c r="D7976" i="4"/>
  <c r="D7975" i="4"/>
  <c r="D7974" i="4"/>
  <c r="D7973" i="4"/>
  <c r="D7972" i="4"/>
  <c r="D7971" i="4"/>
  <c r="D7970" i="4"/>
  <c r="D7969" i="4"/>
  <c r="D7968" i="4"/>
  <c r="D7967" i="4"/>
  <c r="D7966" i="4"/>
  <c r="D7965" i="4"/>
  <c r="D7964" i="4"/>
  <c r="D7963" i="4"/>
  <c r="D7962" i="4"/>
  <c r="D7961" i="4"/>
  <c r="D7960" i="4"/>
  <c r="D7959" i="4"/>
  <c r="D7958" i="4"/>
  <c r="D7957" i="4"/>
  <c r="D7956" i="4"/>
  <c r="D7955" i="4"/>
  <c r="D7954" i="4"/>
  <c r="D7953" i="4"/>
  <c r="D7952" i="4"/>
  <c r="D7951" i="4"/>
  <c r="D7950" i="4"/>
  <c r="D7949" i="4"/>
  <c r="D7948" i="4"/>
  <c r="D7947" i="4"/>
  <c r="D7946" i="4"/>
  <c r="D7945" i="4"/>
  <c r="D7944" i="4"/>
  <c r="D7943" i="4"/>
  <c r="D7942" i="4"/>
  <c r="D7941" i="4"/>
  <c r="D7940" i="4"/>
  <c r="D7939" i="4"/>
  <c r="D7938" i="4"/>
  <c r="D7937" i="4"/>
  <c r="D7936" i="4"/>
  <c r="D7935" i="4"/>
  <c r="D7934" i="4"/>
  <c r="D7933" i="4"/>
  <c r="D7932" i="4"/>
  <c r="D7931" i="4"/>
  <c r="D7930" i="4"/>
  <c r="D7929" i="4"/>
  <c r="D7928" i="4"/>
  <c r="D7927" i="4"/>
  <c r="D7926" i="4"/>
  <c r="D7925" i="4"/>
  <c r="D7924" i="4"/>
  <c r="D7923" i="4"/>
  <c r="D7922" i="4"/>
  <c r="D7921" i="4"/>
  <c r="D7920" i="4"/>
  <c r="D7919" i="4"/>
  <c r="D7918" i="4"/>
  <c r="D7917" i="4"/>
  <c r="D7916" i="4"/>
  <c r="D7915" i="4"/>
  <c r="D7914" i="4"/>
  <c r="D7913" i="4"/>
  <c r="D7912" i="4"/>
  <c r="D7911" i="4"/>
  <c r="D7910" i="4"/>
  <c r="D7909" i="4"/>
  <c r="D7908" i="4"/>
  <c r="D7907" i="4"/>
  <c r="D7906" i="4"/>
  <c r="D7905" i="4"/>
  <c r="D7904" i="4"/>
  <c r="D7903" i="4"/>
  <c r="D7902" i="4"/>
  <c r="D7901" i="4"/>
  <c r="D7900" i="4"/>
  <c r="D7899" i="4"/>
  <c r="D7898" i="4"/>
  <c r="D7897" i="4"/>
  <c r="D7896" i="4"/>
  <c r="D7895" i="4"/>
  <c r="D7894" i="4"/>
  <c r="D7893" i="4"/>
  <c r="D7892" i="4"/>
  <c r="D7891" i="4"/>
  <c r="D7890" i="4"/>
  <c r="D7889" i="4"/>
  <c r="D7888" i="4"/>
  <c r="D7887" i="4"/>
  <c r="D7886" i="4"/>
  <c r="D7885" i="4"/>
  <c r="D7884" i="4"/>
  <c r="D7883" i="4"/>
  <c r="D7882" i="4"/>
  <c r="D7881" i="4"/>
  <c r="D7880" i="4"/>
  <c r="D7879" i="4"/>
  <c r="D7878" i="4"/>
  <c r="D7877" i="4"/>
  <c r="D7876" i="4"/>
  <c r="D7875" i="4"/>
  <c r="D7874" i="4"/>
  <c r="D7873" i="4"/>
  <c r="D7872" i="4"/>
  <c r="D7871" i="4"/>
  <c r="D7870" i="4"/>
  <c r="D7869" i="4"/>
  <c r="D7868" i="4"/>
  <c r="D7867" i="4"/>
  <c r="D7866" i="4"/>
  <c r="D7865" i="4"/>
  <c r="D7864" i="4"/>
  <c r="D7863" i="4"/>
  <c r="D7862" i="4"/>
  <c r="D7861" i="4"/>
  <c r="D7860" i="4"/>
  <c r="D7859" i="4"/>
  <c r="D7858" i="4"/>
  <c r="D7857" i="4"/>
  <c r="D7856" i="4"/>
  <c r="D7855" i="4"/>
  <c r="D7854" i="4"/>
  <c r="D7853" i="4"/>
  <c r="D7852" i="4"/>
  <c r="D7851" i="4"/>
  <c r="D7850" i="4"/>
  <c r="D7849" i="4"/>
  <c r="D7848" i="4"/>
  <c r="D7847" i="4"/>
  <c r="D7846" i="4"/>
  <c r="D7845" i="4"/>
  <c r="D7844" i="4"/>
  <c r="D7843" i="4"/>
  <c r="D7842" i="4"/>
  <c r="D7841" i="4"/>
  <c r="D7840" i="4"/>
  <c r="D7839" i="4"/>
  <c r="D7838" i="4"/>
  <c r="D7837" i="4"/>
  <c r="D7836" i="4"/>
  <c r="D7835" i="4"/>
  <c r="D7834" i="4"/>
  <c r="D7833" i="4"/>
  <c r="D7832" i="4"/>
  <c r="D7831" i="4"/>
  <c r="D7830" i="4"/>
  <c r="D7829" i="4"/>
  <c r="D7828" i="4"/>
  <c r="D7827" i="4"/>
  <c r="D7826" i="4"/>
  <c r="D7825" i="4"/>
  <c r="D7824" i="4"/>
  <c r="D7823" i="4"/>
  <c r="D7822" i="4"/>
  <c r="D7821" i="4"/>
  <c r="D7820" i="4"/>
  <c r="D7819" i="4"/>
  <c r="D7818" i="4"/>
  <c r="D7817" i="4"/>
  <c r="D7816" i="4"/>
  <c r="D7815" i="4"/>
  <c r="D7814" i="4"/>
  <c r="D7813" i="4"/>
  <c r="D7812" i="4"/>
  <c r="D7811" i="4"/>
  <c r="D7810" i="4"/>
  <c r="D7809" i="4"/>
  <c r="D7808" i="4"/>
  <c r="D7807" i="4"/>
  <c r="D7806" i="4"/>
  <c r="D7805" i="4"/>
  <c r="D7804" i="4"/>
  <c r="D7803" i="4"/>
  <c r="D7802" i="4"/>
  <c r="D7801" i="4"/>
  <c r="D7800" i="4"/>
  <c r="D7799" i="4"/>
  <c r="D7798" i="4"/>
  <c r="D7797" i="4"/>
  <c r="D7796" i="4"/>
  <c r="D7795" i="4"/>
  <c r="D7794" i="4"/>
  <c r="D7793" i="4"/>
  <c r="D7792" i="4"/>
  <c r="D7791" i="4"/>
  <c r="D7790" i="4"/>
  <c r="D7789" i="4"/>
  <c r="D7788" i="4"/>
  <c r="D7787" i="4"/>
  <c r="D7786" i="4"/>
  <c r="D7785" i="4"/>
  <c r="D7784" i="4"/>
  <c r="D7783" i="4"/>
  <c r="D7782" i="4"/>
  <c r="D7781" i="4"/>
  <c r="D7780" i="4"/>
  <c r="D7779" i="4"/>
  <c r="D7778" i="4"/>
  <c r="D7777" i="4"/>
  <c r="D7776" i="4"/>
  <c r="D7775" i="4"/>
  <c r="D7774" i="4"/>
  <c r="D7773" i="4"/>
  <c r="D7772" i="4"/>
  <c r="D7771" i="4"/>
  <c r="D7770" i="4"/>
  <c r="D7769" i="4"/>
  <c r="D7768" i="4"/>
  <c r="D7767" i="4"/>
  <c r="D7766" i="4"/>
  <c r="D7765" i="4"/>
  <c r="D7764" i="4"/>
  <c r="D7763" i="4"/>
  <c r="D7762" i="4"/>
  <c r="D7761" i="4"/>
  <c r="D7760" i="4"/>
  <c r="D7759" i="4"/>
  <c r="D7758" i="4"/>
  <c r="D7757" i="4"/>
  <c r="D7756" i="4"/>
  <c r="D7755" i="4"/>
  <c r="D7754" i="4"/>
  <c r="D7753" i="4"/>
  <c r="D7752" i="4"/>
  <c r="D7751" i="4"/>
  <c r="D7750" i="4"/>
  <c r="D7749" i="4"/>
  <c r="D7748" i="4"/>
  <c r="D7747" i="4"/>
  <c r="D7746" i="4"/>
  <c r="D7745" i="4"/>
  <c r="D7744" i="4"/>
  <c r="D7743" i="4"/>
  <c r="D7742" i="4"/>
  <c r="D7741" i="4"/>
  <c r="D7740" i="4"/>
  <c r="D7739" i="4"/>
  <c r="D7738" i="4"/>
  <c r="D7737" i="4"/>
  <c r="D7736" i="4"/>
  <c r="D7735" i="4"/>
  <c r="D7734" i="4"/>
  <c r="D7733" i="4"/>
  <c r="D7732" i="4"/>
  <c r="D7731" i="4"/>
  <c r="D7730" i="4"/>
  <c r="D7729" i="4"/>
  <c r="D7728" i="4"/>
  <c r="D7727" i="4"/>
  <c r="D7726" i="4"/>
  <c r="D7725" i="4"/>
  <c r="D7724" i="4"/>
  <c r="D7723" i="4"/>
  <c r="D7722" i="4"/>
  <c r="D7721" i="4"/>
  <c r="D7720" i="4"/>
  <c r="D7719" i="4"/>
  <c r="D7718" i="4"/>
  <c r="D7717" i="4"/>
  <c r="D7716" i="4"/>
  <c r="D7715" i="4"/>
  <c r="D7714" i="4"/>
  <c r="D7713" i="4"/>
  <c r="D7712" i="4"/>
  <c r="D7711" i="4"/>
  <c r="D7710" i="4"/>
  <c r="D7709" i="4"/>
  <c r="D7708" i="4"/>
  <c r="D7707" i="4"/>
  <c r="D7706" i="4"/>
  <c r="D7705" i="4"/>
  <c r="D7704" i="4"/>
  <c r="D7703" i="4"/>
  <c r="D7702" i="4"/>
  <c r="D7701" i="4"/>
  <c r="D7700" i="4"/>
  <c r="D7699" i="4"/>
  <c r="D7698" i="4"/>
  <c r="D7697" i="4"/>
  <c r="D7696" i="4"/>
  <c r="D7695" i="4"/>
  <c r="D7694" i="4"/>
  <c r="D7693" i="4"/>
  <c r="D7692" i="4"/>
  <c r="D7691" i="4"/>
  <c r="D7690" i="4"/>
  <c r="D7689" i="4"/>
  <c r="D7688" i="4"/>
  <c r="D7687" i="4"/>
  <c r="D7686" i="4"/>
  <c r="D7685" i="4"/>
  <c r="D7684" i="4"/>
  <c r="D7683" i="4"/>
  <c r="D7682" i="4"/>
  <c r="D7681" i="4"/>
  <c r="D7680" i="4"/>
  <c r="D7679" i="4"/>
  <c r="D7678" i="4"/>
  <c r="D7677" i="4"/>
  <c r="D7676" i="4"/>
  <c r="D7675" i="4"/>
  <c r="D7674" i="4"/>
  <c r="D7673" i="4"/>
  <c r="D7672" i="4"/>
  <c r="D7671" i="4"/>
  <c r="D7670" i="4"/>
  <c r="D7669" i="4"/>
  <c r="D7668" i="4"/>
  <c r="D7667" i="4"/>
  <c r="D7666" i="4"/>
  <c r="D7665" i="4"/>
  <c r="D7664" i="4"/>
  <c r="D7663" i="4"/>
  <c r="D7662" i="4"/>
  <c r="D7661" i="4"/>
  <c r="D7660" i="4"/>
  <c r="D7659" i="4"/>
  <c r="D7658" i="4"/>
  <c r="D7657" i="4"/>
  <c r="D7656" i="4"/>
  <c r="D7655" i="4"/>
  <c r="D7654" i="4"/>
  <c r="D7653" i="4"/>
  <c r="D7652" i="4"/>
  <c r="D7651" i="4"/>
  <c r="D7650" i="4"/>
  <c r="D7649" i="4"/>
  <c r="D7648" i="4"/>
  <c r="D7647" i="4"/>
  <c r="D7646" i="4"/>
  <c r="D7645" i="4"/>
  <c r="D7644" i="4"/>
  <c r="D7643" i="4"/>
  <c r="D7642" i="4"/>
  <c r="D7641" i="4"/>
  <c r="D7640" i="4"/>
  <c r="D7639" i="4"/>
  <c r="D7638" i="4"/>
  <c r="D7637" i="4"/>
  <c r="D7636" i="4"/>
  <c r="D7635" i="4"/>
  <c r="D7634" i="4"/>
  <c r="D7633" i="4"/>
  <c r="D7632" i="4"/>
  <c r="D7631" i="4"/>
  <c r="D7630" i="4"/>
  <c r="D7629" i="4"/>
  <c r="D7628" i="4"/>
  <c r="D7627" i="4"/>
  <c r="D7626" i="4"/>
  <c r="D7625" i="4"/>
  <c r="D7624" i="4"/>
  <c r="D7623" i="4"/>
  <c r="D7622" i="4"/>
  <c r="D7621" i="4"/>
  <c r="D7620" i="4"/>
  <c r="D7619" i="4"/>
  <c r="D7618" i="4"/>
  <c r="D7617" i="4"/>
  <c r="D7616" i="4"/>
  <c r="D7615" i="4"/>
  <c r="D7614" i="4"/>
  <c r="D7613" i="4"/>
  <c r="D7612" i="4"/>
  <c r="D7611" i="4"/>
  <c r="D7610" i="4"/>
  <c r="D7609" i="4"/>
  <c r="D7608" i="4"/>
  <c r="D7607" i="4"/>
  <c r="D7606" i="4"/>
  <c r="D7605" i="4"/>
  <c r="D7604" i="4"/>
  <c r="D7603" i="4"/>
  <c r="D7602" i="4"/>
  <c r="D7601" i="4"/>
  <c r="D7600" i="4"/>
  <c r="D7599" i="4"/>
  <c r="D7598" i="4"/>
  <c r="D7597" i="4"/>
  <c r="D7596" i="4"/>
  <c r="D7595" i="4"/>
  <c r="D7594" i="4"/>
  <c r="D7593" i="4"/>
  <c r="D7592" i="4"/>
  <c r="D7591" i="4"/>
  <c r="D7590" i="4"/>
  <c r="D7589" i="4"/>
  <c r="D7588" i="4"/>
  <c r="D7587" i="4"/>
  <c r="D7586" i="4"/>
  <c r="D7585" i="4"/>
  <c r="D7584" i="4"/>
  <c r="D7583" i="4"/>
  <c r="D7582" i="4"/>
  <c r="D7581" i="4"/>
  <c r="D7580" i="4"/>
  <c r="D7579" i="4"/>
  <c r="D7578" i="4"/>
  <c r="D7577" i="4"/>
  <c r="D7576" i="4"/>
  <c r="D7575" i="4"/>
  <c r="D7574" i="4"/>
  <c r="D7573" i="4"/>
  <c r="D7572" i="4"/>
  <c r="D7571" i="4"/>
  <c r="D7570" i="4"/>
  <c r="D7569" i="4"/>
  <c r="D7568" i="4"/>
  <c r="D7567" i="4"/>
  <c r="D7566" i="4"/>
  <c r="D7565" i="4"/>
  <c r="D7564" i="4"/>
  <c r="D7563" i="4"/>
  <c r="D7562" i="4"/>
  <c r="D7561" i="4"/>
  <c r="D7560" i="4"/>
  <c r="D7559" i="4"/>
  <c r="D7558" i="4"/>
  <c r="D7557" i="4"/>
  <c r="D7556" i="4"/>
  <c r="D7555" i="4"/>
  <c r="D7554" i="4"/>
  <c r="D7553" i="4"/>
  <c r="D7552" i="4"/>
  <c r="D7551" i="4"/>
  <c r="D7550" i="4"/>
  <c r="D7549" i="4"/>
  <c r="D7548" i="4"/>
  <c r="D7547" i="4"/>
  <c r="D7546" i="4"/>
  <c r="D7545" i="4"/>
  <c r="D7544" i="4"/>
  <c r="D7543" i="4"/>
  <c r="D7542" i="4"/>
  <c r="D7541" i="4"/>
  <c r="D7540" i="4"/>
  <c r="D7539" i="4"/>
  <c r="D7538" i="4"/>
  <c r="D7537" i="4"/>
  <c r="D7536" i="4"/>
  <c r="D7535" i="4"/>
  <c r="D7534" i="4"/>
  <c r="D7533" i="4"/>
  <c r="D7532" i="4"/>
  <c r="D7531" i="4"/>
  <c r="D7530" i="4"/>
  <c r="D7529" i="4"/>
  <c r="D7528" i="4"/>
  <c r="D7527" i="4"/>
  <c r="D7526" i="4"/>
  <c r="D7525" i="4"/>
  <c r="D7524" i="4"/>
  <c r="D7523" i="4"/>
  <c r="D7522" i="4"/>
  <c r="D7521" i="4"/>
  <c r="D7520" i="4"/>
  <c r="D7519" i="4"/>
  <c r="D7518" i="4"/>
  <c r="D7517" i="4"/>
  <c r="D7516" i="4"/>
  <c r="D7515" i="4"/>
  <c r="D7514" i="4"/>
  <c r="D7513" i="4"/>
  <c r="D7512" i="4"/>
  <c r="D7511" i="4"/>
  <c r="D7510" i="4"/>
  <c r="D7509" i="4"/>
  <c r="D7508" i="4"/>
  <c r="D7507" i="4"/>
  <c r="D7506" i="4"/>
  <c r="D7505" i="4"/>
  <c r="D7504" i="4"/>
  <c r="D7503" i="4"/>
  <c r="D7502" i="4"/>
  <c r="D7501" i="4"/>
  <c r="D7500" i="4"/>
  <c r="D7499" i="4"/>
  <c r="D7498" i="4"/>
  <c r="D7497" i="4"/>
  <c r="D7496" i="4"/>
  <c r="D7495" i="4"/>
  <c r="D7494" i="4"/>
  <c r="D7493" i="4"/>
  <c r="D7492" i="4"/>
  <c r="D7491" i="4"/>
  <c r="D7490" i="4"/>
  <c r="D7489" i="4"/>
  <c r="D7488" i="4"/>
  <c r="D7487" i="4"/>
  <c r="D7486" i="4"/>
  <c r="D7485" i="4"/>
  <c r="D7484" i="4"/>
  <c r="D7483" i="4"/>
  <c r="D7482" i="4"/>
  <c r="D7481" i="4"/>
  <c r="D7480" i="4"/>
  <c r="D7479" i="4"/>
  <c r="D7478" i="4"/>
  <c r="D7477" i="4"/>
  <c r="D7476" i="4"/>
  <c r="D7475" i="4"/>
  <c r="D7474" i="4"/>
  <c r="D7473" i="4"/>
  <c r="D7472" i="4"/>
  <c r="D7471" i="4"/>
  <c r="D7470" i="4"/>
  <c r="D7469" i="4"/>
  <c r="D7468" i="4"/>
  <c r="D7467" i="4"/>
  <c r="D7466" i="4"/>
  <c r="D7465" i="4"/>
  <c r="D7464" i="4"/>
  <c r="D7463" i="4"/>
  <c r="D7462" i="4"/>
  <c r="D7461" i="4"/>
  <c r="D7460" i="4"/>
  <c r="D7459" i="4"/>
  <c r="D7458" i="4"/>
  <c r="D7457" i="4"/>
  <c r="D7456" i="4"/>
  <c r="D7455" i="4"/>
  <c r="D7454" i="4"/>
  <c r="D7453" i="4"/>
  <c r="D7452" i="4"/>
  <c r="D7451" i="4"/>
  <c r="D7450" i="4"/>
  <c r="D7449" i="4"/>
  <c r="D7448" i="4"/>
  <c r="D7447" i="4"/>
  <c r="D7446" i="4"/>
  <c r="D7445" i="4"/>
  <c r="D7444" i="4"/>
  <c r="D7443" i="4"/>
  <c r="D7442" i="4"/>
  <c r="D7441" i="4"/>
  <c r="D7440" i="4"/>
  <c r="D7439" i="4"/>
  <c r="D7438" i="4"/>
  <c r="D7437" i="4"/>
  <c r="D7436" i="4"/>
  <c r="D7435" i="4"/>
  <c r="D7434" i="4"/>
  <c r="D7433" i="4"/>
  <c r="D7432" i="4"/>
  <c r="D7431" i="4"/>
  <c r="D7430" i="4"/>
  <c r="D7429" i="4"/>
  <c r="D7428" i="4"/>
  <c r="D7427" i="4"/>
  <c r="D7426" i="4"/>
  <c r="D7425" i="4"/>
  <c r="D7424" i="4"/>
  <c r="D7423" i="4"/>
  <c r="D7422" i="4"/>
  <c r="D7421" i="4"/>
  <c r="D7420" i="4"/>
  <c r="D7419" i="4"/>
  <c r="D7418" i="4"/>
  <c r="D7417" i="4"/>
  <c r="D7416" i="4"/>
  <c r="D7415" i="4"/>
  <c r="D7414" i="4"/>
  <c r="D7413" i="4"/>
  <c r="D7412" i="4"/>
  <c r="D7411" i="4"/>
  <c r="D7410" i="4"/>
  <c r="D7409" i="4"/>
  <c r="D7408" i="4"/>
  <c r="D7407" i="4"/>
  <c r="D7406" i="4"/>
  <c r="D7405" i="4"/>
  <c r="D7404" i="4"/>
  <c r="D7403" i="4"/>
  <c r="D7402" i="4"/>
  <c r="D7401" i="4"/>
  <c r="D7400" i="4"/>
  <c r="D7399" i="4"/>
  <c r="D7398" i="4"/>
  <c r="D7397" i="4"/>
  <c r="D7396" i="4"/>
  <c r="D7395" i="4"/>
  <c r="D7394" i="4"/>
  <c r="D7393" i="4"/>
  <c r="D7392" i="4"/>
  <c r="D7391" i="4"/>
  <c r="D7390" i="4"/>
  <c r="D7389" i="4"/>
  <c r="D7388" i="4"/>
  <c r="D7387" i="4"/>
  <c r="D7386" i="4"/>
  <c r="D7385" i="4"/>
  <c r="D7384" i="4"/>
  <c r="D7383" i="4"/>
  <c r="D7382" i="4"/>
  <c r="D7381" i="4"/>
  <c r="D7380" i="4"/>
  <c r="D7379" i="4"/>
  <c r="D7378" i="4"/>
  <c r="D7377" i="4"/>
  <c r="D7376" i="4"/>
  <c r="D7375" i="4"/>
  <c r="D7374" i="4"/>
  <c r="D7373" i="4"/>
  <c r="D7372" i="4"/>
  <c r="D7371" i="4"/>
  <c r="D7370" i="4"/>
  <c r="D7369" i="4"/>
  <c r="D7368" i="4"/>
  <c r="D7367" i="4"/>
  <c r="D7366" i="4"/>
  <c r="D7365" i="4"/>
  <c r="D7364" i="4"/>
  <c r="D7363" i="4"/>
  <c r="D7362" i="4"/>
  <c r="D7361" i="4"/>
  <c r="D7360" i="4"/>
  <c r="D7359" i="4"/>
  <c r="D7358" i="4"/>
  <c r="D7357" i="4"/>
  <c r="D7356" i="4"/>
  <c r="D7355" i="4"/>
  <c r="D7354" i="4"/>
  <c r="D7353" i="4"/>
  <c r="D7352" i="4"/>
  <c r="D7351" i="4"/>
  <c r="D7350" i="4"/>
  <c r="D7349" i="4"/>
  <c r="D7348" i="4"/>
  <c r="D7347" i="4"/>
  <c r="D7346" i="4"/>
  <c r="D7345" i="4"/>
  <c r="D7344" i="4"/>
  <c r="D7343" i="4"/>
  <c r="D7342" i="4"/>
  <c r="D7341" i="4"/>
  <c r="D7340" i="4"/>
  <c r="D7339" i="4"/>
  <c r="D7338" i="4"/>
  <c r="D7337" i="4"/>
  <c r="D7336" i="4"/>
  <c r="D7335" i="4"/>
  <c r="D7334" i="4"/>
  <c r="D7333" i="4"/>
  <c r="D7332" i="4"/>
  <c r="D7331" i="4"/>
  <c r="D7330" i="4"/>
  <c r="D7329" i="4"/>
  <c r="D7328" i="4"/>
  <c r="D7327" i="4"/>
  <c r="D7326" i="4"/>
  <c r="D7325" i="4"/>
  <c r="D7324" i="4"/>
  <c r="D7323" i="4"/>
  <c r="D7322" i="4"/>
  <c r="D7321" i="4"/>
  <c r="D7320" i="4"/>
  <c r="D7319" i="4"/>
  <c r="D7318" i="4"/>
  <c r="D7317" i="4"/>
  <c r="D7316" i="4"/>
  <c r="D7315" i="4"/>
  <c r="D7314" i="4"/>
  <c r="D7313" i="4"/>
  <c r="D7312" i="4"/>
  <c r="D7311" i="4"/>
  <c r="D7310" i="4"/>
  <c r="D7309" i="4"/>
  <c r="D7308" i="4"/>
  <c r="D7307" i="4"/>
  <c r="D7306" i="4"/>
  <c r="D7305" i="4"/>
  <c r="D7304" i="4"/>
  <c r="D7303" i="4"/>
  <c r="D7302" i="4"/>
  <c r="D7301" i="4"/>
  <c r="D7300" i="4"/>
  <c r="D7299" i="4"/>
  <c r="D7298" i="4"/>
  <c r="D7297" i="4"/>
  <c r="D7296" i="4"/>
  <c r="D7295" i="4"/>
  <c r="D7294" i="4"/>
  <c r="D7293" i="4"/>
  <c r="D7292" i="4"/>
  <c r="D7291" i="4"/>
  <c r="D7290" i="4"/>
  <c r="D7289" i="4"/>
  <c r="D7288" i="4"/>
  <c r="D7287" i="4"/>
  <c r="D7286" i="4"/>
  <c r="D7285" i="4"/>
  <c r="D7284" i="4"/>
  <c r="D7283" i="4"/>
  <c r="D7282" i="4"/>
  <c r="D7281" i="4"/>
  <c r="D7280" i="4"/>
  <c r="D7279" i="4"/>
  <c r="D7278" i="4"/>
  <c r="D7277" i="4"/>
  <c r="D7276" i="4"/>
  <c r="D7275" i="4"/>
  <c r="D7274" i="4"/>
  <c r="D7273" i="4"/>
  <c r="D7272" i="4"/>
  <c r="D7271" i="4"/>
  <c r="D7270" i="4"/>
  <c r="D7269" i="4"/>
  <c r="D7268" i="4"/>
  <c r="D7267" i="4"/>
  <c r="D7266" i="4"/>
  <c r="D7265" i="4"/>
  <c r="D7264" i="4"/>
  <c r="D7263" i="4"/>
  <c r="D7262" i="4"/>
  <c r="D7261" i="4"/>
  <c r="D7260" i="4"/>
  <c r="D7259" i="4"/>
  <c r="D7258" i="4"/>
  <c r="D7257" i="4"/>
  <c r="D7256" i="4"/>
  <c r="D7255" i="4"/>
  <c r="D7254" i="4"/>
  <c r="D7253" i="4"/>
  <c r="D7252" i="4"/>
  <c r="D7251" i="4"/>
  <c r="D7250" i="4"/>
  <c r="D7249" i="4"/>
  <c r="D7248" i="4"/>
  <c r="D7247" i="4"/>
  <c r="D7246" i="4"/>
  <c r="D7245" i="4"/>
  <c r="D7244" i="4"/>
  <c r="D7243" i="4"/>
  <c r="D7242" i="4"/>
  <c r="D7241" i="4"/>
  <c r="D7240" i="4"/>
  <c r="D7239" i="4"/>
  <c r="D7238" i="4"/>
  <c r="D7237" i="4"/>
  <c r="D7236" i="4"/>
  <c r="D7235" i="4"/>
  <c r="D7234" i="4"/>
  <c r="D7233" i="4"/>
  <c r="D7232" i="4"/>
  <c r="D7231" i="4"/>
  <c r="D7230" i="4"/>
  <c r="D7229" i="4"/>
  <c r="D7228" i="4"/>
  <c r="D7227" i="4"/>
  <c r="D7226" i="4"/>
  <c r="D7225" i="4"/>
  <c r="D7224" i="4"/>
  <c r="D7223" i="4"/>
  <c r="D7222" i="4"/>
  <c r="D7221" i="4"/>
  <c r="D7220" i="4"/>
  <c r="D7219" i="4"/>
  <c r="D7218" i="4"/>
  <c r="D7217" i="4"/>
  <c r="D7216" i="4"/>
  <c r="D7215" i="4"/>
  <c r="D7214" i="4"/>
  <c r="D7213" i="4"/>
  <c r="D7212" i="4"/>
  <c r="D7211" i="4"/>
  <c r="D7210" i="4"/>
  <c r="D7209" i="4"/>
  <c r="D7208" i="4"/>
  <c r="D7207" i="4"/>
  <c r="D7206" i="4"/>
  <c r="D7205" i="4"/>
  <c r="D7204" i="4"/>
  <c r="D7203" i="4"/>
  <c r="D7202" i="4"/>
  <c r="D7201" i="4"/>
  <c r="D7200" i="4"/>
  <c r="D7199" i="4"/>
  <c r="D7198" i="4"/>
  <c r="D7197" i="4"/>
  <c r="D7196" i="4"/>
  <c r="D7195" i="4"/>
  <c r="D7194" i="4"/>
  <c r="D7193" i="4"/>
  <c r="D7192" i="4"/>
  <c r="D7191" i="4"/>
  <c r="D7190" i="4"/>
  <c r="D7189" i="4"/>
  <c r="D7188" i="4"/>
  <c r="D7187" i="4"/>
  <c r="D7186" i="4"/>
  <c r="D7185" i="4"/>
  <c r="D7184" i="4"/>
  <c r="D7183" i="4"/>
  <c r="D7182" i="4"/>
  <c r="D7181" i="4"/>
  <c r="D7180" i="4"/>
  <c r="D7179" i="4"/>
  <c r="D7178" i="4"/>
  <c r="D7177" i="4"/>
  <c r="D7176" i="4"/>
  <c r="D7175" i="4"/>
  <c r="D7174" i="4"/>
  <c r="D7173" i="4"/>
  <c r="D7172" i="4"/>
  <c r="D7171" i="4"/>
  <c r="D7170" i="4"/>
  <c r="D7169" i="4"/>
  <c r="D7168" i="4"/>
  <c r="D7167" i="4"/>
  <c r="D7166" i="4"/>
  <c r="D7165" i="4"/>
  <c r="D7164" i="4"/>
  <c r="D7163" i="4"/>
  <c r="D7162" i="4"/>
  <c r="D7161" i="4"/>
  <c r="D7160" i="4"/>
  <c r="D7159" i="4"/>
  <c r="D7158" i="4"/>
  <c r="D7157" i="4"/>
  <c r="D7156" i="4"/>
  <c r="D7155" i="4"/>
  <c r="D7154" i="4"/>
  <c r="D7153" i="4"/>
  <c r="D7152" i="4"/>
  <c r="D7151" i="4"/>
  <c r="D7150" i="4"/>
  <c r="D7149" i="4"/>
  <c r="D7148" i="4"/>
  <c r="D7147" i="4"/>
  <c r="D7146" i="4"/>
  <c r="D7145" i="4"/>
  <c r="D7144" i="4"/>
  <c r="D7143" i="4"/>
  <c r="D7142" i="4"/>
  <c r="D7141" i="4"/>
  <c r="D7140" i="4"/>
  <c r="D7139" i="4"/>
  <c r="D7138" i="4"/>
  <c r="D7137" i="4"/>
  <c r="D7136" i="4"/>
  <c r="D7135" i="4"/>
  <c r="D7134" i="4"/>
  <c r="D7133" i="4"/>
  <c r="D7132" i="4"/>
  <c r="D7131" i="4"/>
  <c r="D7130" i="4"/>
  <c r="D7129" i="4"/>
  <c r="D7128" i="4"/>
  <c r="D7127" i="4"/>
  <c r="D7126" i="4"/>
  <c r="D7125" i="4"/>
  <c r="D7124" i="4"/>
  <c r="D7123" i="4"/>
  <c r="D7122" i="4"/>
  <c r="D7121" i="4"/>
  <c r="D7120" i="4"/>
  <c r="D7119" i="4"/>
  <c r="D7118" i="4"/>
  <c r="D7117" i="4"/>
  <c r="D7116" i="4"/>
  <c r="D7115" i="4"/>
  <c r="D7114" i="4"/>
  <c r="D7113" i="4"/>
  <c r="D7112" i="4"/>
  <c r="D7111" i="4"/>
  <c r="D7110" i="4"/>
  <c r="D7109" i="4"/>
  <c r="D7108" i="4"/>
  <c r="D7107" i="4"/>
  <c r="D7106" i="4"/>
  <c r="D7105" i="4"/>
  <c r="D7104" i="4"/>
  <c r="D7103" i="4"/>
  <c r="D7102" i="4"/>
  <c r="D7101" i="4"/>
  <c r="D7100" i="4"/>
  <c r="D7099" i="4"/>
  <c r="D7098" i="4"/>
  <c r="D7097" i="4"/>
  <c r="D7096" i="4"/>
  <c r="D7095" i="4"/>
  <c r="D7094" i="4"/>
  <c r="D7093" i="4"/>
  <c r="D7092" i="4"/>
  <c r="D7091" i="4"/>
  <c r="D7090" i="4"/>
  <c r="D7089" i="4"/>
  <c r="D7088" i="4"/>
  <c r="D7087" i="4"/>
  <c r="D7086" i="4"/>
  <c r="D7085" i="4"/>
  <c r="D7084" i="4"/>
  <c r="D7083" i="4"/>
  <c r="D7082" i="4"/>
  <c r="D7081" i="4"/>
  <c r="D7080" i="4"/>
  <c r="D7079" i="4"/>
  <c r="D7078" i="4"/>
  <c r="D7077" i="4"/>
  <c r="D7076" i="4"/>
  <c r="D7075" i="4"/>
  <c r="D7074" i="4"/>
  <c r="D7073" i="4"/>
  <c r="D7072" i="4"/>
  <c r="D7071" i="4"/>
  <c r="D7070" i="4"/>
  <c r="D7069" i="4"/>
  <c r="D7068" i="4"/>
  <c r="D7067" i="4"/>
  <c r="D7066" i="4"/>
  <c r="D7065" i="4"/>
  <c r="D7064" i="4"/>
  <c r="D7063" i="4"/>
  <c r="D7062" i="4"/>
  <c r="D7061" i="4"/>
  <c r="D7060" i="4"/>
  <c r="D7059" i="4"/>
  <c r="D7058" i="4"/>
  <c r="D7057" i="4"/>
  <c r="D7056" i="4"/>
  <c r="D7055" i="4"/>
  <c r="D7054" i="4"/>
  <c r="D7053" i="4"/>
  <c r="D7052" i="4"/>
  <c r="D7051" i="4"/>
  <c r="D7050" i="4"/>
  <c r="D7049" i="4"/>
  <c r="D7048" i="4"/>
  <c r="D7047" i="4"/>
  <c r="D7046" i="4"/>
  <c r="D7045" i="4"/>
  <c r="D7044" i="4"/>
  <c r="D7043" i="4"/>
  <c r="D7042" i="4"/>
  <c r="D7041" i="4"/>
  <c r="D7040" i="4"/>
  <c r="D7039" i="4"/>
  <c r="D7038" i="4"/>
  <c r="D7037" i="4"/>
  <c r="D7036" i="4"/>
  <c r="D7035" i="4"/>
  <c r="D7034" i="4"/>
  <c r="D7033" i="4"/>
  <c r="D7032" i="4"/>
  <c r="D7031" i="4"/>
  <c r="D7030" i="4"/>
  <c r="D7029" i="4"/>
  <c r="D7028" i="4"/>
  <c r="D7027" i="4"/>
  <c r="D7026" i="4"/>
  <c r="D7025" i="4"/>
  <c r="D7024" i="4"/>
  <c r="D7023" i="4"/>
  <c r="D7022" i="4"/>
  <c r="D7021" i="4"/>
  <c r="D7020" i="4"/>
  <c r="D7019" i="4"/>
  <c r="D7018" i="4"/>
  <c r="D7017" i="4"/>
  <c r="D7016" i="4"/>
  <c r="D7015" i="4"/>
  <c r="D7014" i="4"/>
  <c r="D7013" i="4"/>
  <c r="D7012" i="4"/>
  <c r="D7011" i="4"/>
  <c r="D7010" i="4"/>
  <c r="D7009" i="4"/>
  <c r="D7008" i="4"/>
  <c r="D7007" i="4"/>
  <c r="D7006" i="4"/>
  <c r="D7005" i="4"/>
  <c r="D7004" i="4"/>
  <c r="D7003" i="4"/>
  <c r="D7002" i="4"/>
  <c r="D7001" i="4"/>
  <c r="D7000" i="4"/>
  <c r="D6999" i="4"/>
  <c r="D6998" i="4"/>
  <c r="D6997" i="4"/>
  <c r="D6996" i="4"/>
  <c r="D6995" i="4"/>
  <c r="D6994" i="4"/>
  <c r="D6993" i="4"/>
  <c r="D6992" i="4"/>
  <c r="D6991" i="4"/>
  <c r="D6990" i="4"/>
  <c r="D6989" i="4"/>
  <c r="D6988" i="4"/>
  <c r="D6987" i="4"/>
  <c r="D6986" i="4"/>
  <c r="D6985" i="4"/>
  <c r="D6984" i="4"/>
  <c r="D6983" i="4"/>
  <c r="D6982" i="4"/>
  <c r="D6981" i="4"/>
  <c r="D6980" i="4"/>
  <c r="D6979" i="4"/>
  <c r="D6978" i="4"/>
  <c r="D6977" i="4"/>
  <c r="D6976" i="4"/>
  <c r="D6975" i="4"/>
  <c r="D6974" i="4"/>
  <c r="D6973" i="4"/>
  <c r="D6972" i="4"/>
  <c r="D6971" i="4"/>
  <c r="D6970" i="4"/>
  <c r="D6969" i="4"/>
  <c r="D6968" i="4"/>
  <c r="D6967" i="4"/>
  <c r="D6966" i="4"/>
  <c r="D6965" i="4"/>
  <c r="D6964" i="4"/>
  <c r="D6963" i="4"/>
  <c r="D6962" i="4"/>
  <c r="D6961" i="4"/>
  <c r="D6960" i="4"/>
  <c r="D6959" i="4"/>
  <c r="D6958" i="4"/>
  <c r="D6957" i="4"/>
  <c r="D6956" i="4"/>
  <c r="D6955" i="4"/>
  <c r="D6954" i="4"/>
  <c r="D6953" i="4"/>
  <c r="D6952" i="4"/>
  <c r="D6951" i="4"/>
  <c r="D6950" i="4"/>
  <c r="D6949" i="4"/>
  <c r="D6948" i="4"/>
  <c r="D6947" i="4"/>
  <c r="D6946" i="4"/>
  <c r="D6945" i="4"/>
  <c r="D6944" i="4"/>
  <c r="D6943" i="4"/>
  <c r="D6942" i="4"/>
  <c r="D6941" i="4"/>
  <c r="D6940" i="4"/>
  <c r="D6939" i="4"/>
  <c r="D6938" i="4"/>
  <c r="D6937" i="4"/>
  <c r="D6936" i="4"/>
  <c r="D6935" i="4"/>
  <c r="D6934" i="4"/>
  <c r="D6933" i="4"/>
  <c r="D6932" i="4"/>
  <c r="D6931" i="4"/>
  <c r="D6930" i="4"/>
  <c r="D6929" i="4"/>
  <c r="D6928" i="4"/>
  <c r="D6927" i="4"/>
  <c r="D6926" i="4"/>
  <c r="D6925" i="4"/>
  <c r="D6924" i="4"/>
  <c r="D6923" i="4"/>
  <c r="D6922" i="4"/>
  <c r="D6921" i="4"/>
  <c r="D6920" i="4"/>
  <c r="D6919" i="4"/>
  <c r="D6918" i="4"/>
  <c r="D6917" i="4"/>
  <c r="D6916" i="4"/>
  <c r="D6915" i="4"/>
  <c r="D6914" i="4"/>
  <c r="D6913" i="4"/>
  <c r="D6912" i="4"/>
  <c r="D6911" i="4"/>
  <c r="D6910" i="4"/>
  <c r="D6909" i="4"/>
  <c r="D6908" i="4"/>
  <c r="D6907" i="4"/>
  <c r="D6906" i="4"/>
  <c r="D6905" i="4"/>
  <c r="D6904" i="4"/>
  <c r="D6903" i="4"/>
  <c r="D6902" i="4"/>
  <c r="D6901" i="4"/>
  <c r="D6900" i="4"/>
  <c r="D6899" i="4"/>
  <c r="D6898" i="4"/>
  <c r="D6897" i="4"/>
  <c r="D6896" i="4"/>
  <c r="D6895" i="4"/>
  <c r="D6894" i="4"/>
  <c r="D6893" i="4"/>
  <c r="D6892" i="4"/>
  <c r="D6891" i="4"/>
  <c r="D6890" i="4"/>
  <c r="D6889" i="4"/>
  <c r="D6888" i="4"/>
  <c r="D6887" i="4"/>
  <c r="D6886" i="4"/>
  <c r="D6885" i="4"/>
  <c r="D6884" i="4"/>
  <c r="D6883" i="4"/>
  <c r="D6882" i="4"/>
  <c r="D6881" i="4"/>
  <c r="D6880" i="4"/>
  <c r="D6879" i="4"/>
  <c r="D6878" i="4"/>
  <c r="D6877" i="4"/>
  <c r="D6876" i="4"/>
  <c r="D6875" i="4"/>
  <c r="D6874" i="4"/>
  <c r="D6873" i="4"/>
  <c r="D6872" i="4"/>
  <c r="D6871" i="4"/>
  <c r="D6870" i="4"/>
  <c r="D6869" i="4"/>
  <c r="D6868" i="4"/>
  <c r="D6867" i="4"/>
  <c r="D6866" i="4"/>
  <c r="D6865" i="4"/>
  <c r="D6864" i="4"/>
  <c r="D6863" i="4"/>
  <c r="D6862" i="4"/>
  <c r="D6861" i="4"/>
  <c r="D6860" i="4"/>
  <c r="D6859" i="4"/>
  <c r="D6858" i="4"/>
  <c r="D6857" i="4"/>
  <c r="D6856" i="4"/>
  <c r="D6855" i="4"/>
  <c r="D6854" i="4"/>
  <c r="D6853" i="4"/>
  <c r="D6852" i="4"/>
  <c r="D6851" i="4"/>
  <c r="D6850" i="4"/>
  <c r="D6849" i="4"/>
  <c r="D6848" i="4"/>
  <c r="D6847" i="4"/>
  <c r="D6846" i="4"/>
  <c r="D6845" i="4"/>
  <c r="D6844" i="4"/>
  <c r="D6843" i="4"/>
  <c r="D6842" i="4"/>
  <c r="D6841" i="4"/>
  <c r="D6840" i="4"/>
  <c r="D6839" i="4"/>
  <c r="D6838" i="4"/>
  <c r="D6837" i="4"/>
  <c r="D6836" i="4"/>
  <c r="D6835" i="4"/>
  <c r="D6834" i="4"/>
  <c r="D6833" i="4"/>
  <c r="D6832" i="4"/>
  <c r="D6831" i="4"/>
  <c r="D6830" i="4"/>
  <c r="D6829" i="4"/>
  <c r="D6828" i="4"/>
  <c r="D6827" i="4"/>
  <c r="D6826" i="4"/>
  <c r="D6825" i="4"/>
  <c r="D6824" i="4"/>
  <c r="D6823" i="4"/>
  <c r="D6822" i="4"/>
  <c r="D6821" i="4"/>
  <c r="D6820" i="4"/>
  <c r="D6819" i="4"/>
  <c r="D6818" i="4"/>
  <c r="D6817" i="4"/>
  <c r="D6816" i="4"/>
  <c r="D6815" i="4"/>
  <c r="D6814" i="4"/>
  <c r="D6813" i="4"/>
  <c r="D6812" i="4"/>
  <c r="D6811" i="4"/>
  <c r="D6810" i="4"/>
  <c r="D6809" i="4"/>
  <c r="D6808" i="4"/>
  <c r="D6807" i="4"/>
  <c r="D6806" i="4"/>
  <c r="D6805" i="4"/>
  <c r="D6804" i="4"/>
  <c r="D6803" i="4"/>
  <c r="D6802" i="4"/>
  <c r="D6801" i="4"/>
  <c r="D6800" i="4"/>
  <c r="D6799" i="4"/>
  <c r="D6798" i="4"/>
  <c r="D6797" i="4"/>
  <c r="D6796" i="4"/>
  <c r="D6795" i="4"/>
  <c r="D6794" i="4"/>
  <c r="D6793" i="4"/>
  <c r="D6792" i="4"/>
  <c r="D6791" i="4"/>
  <c r="D6790" i="4"/>
  <c r="D6789" i="4"/>
  <c r="D6788" i="4"/>
  <c r="D6787" i="4"/>
  <c r="D6786" i="4"/>
  <c r="D6785" i="4"/>
  <c r="D6784" i="4"/>
  <c r="D6783" i="4"/>
  <c r="D6782" i="4"/>
  <c r="D6781" i="4"/>
  <c r="D6780" i="4"/>
  <c r="D6779" i="4"/>
  <c r="D6778" i="4"/>
  <c r="D6777" i="4"/>
  <c r="D6776" i="4"/>
  <c r="D6775" i="4"/>
  <c r="D6774" i="4"/>
  <c r="D6773" i="4"/>
  <c r="D6772" i="4"/>
  <c r="D6771" i="4"/>
  <c r="D6770" i="4"/>
  <c r="D6769" i="4"/>
  <c r="D6768" i="4"/>
  <c r="D6767" i="4"/>
  <c r="D6766" i="4"/>
  <c r="D6765" i="4"/>
  <c r="D6764" i="4"/>
  <c r="D6763" i="4"/>
  <c r="D6762" i="4"/>
  <c r="D6761" i="4"/>
  <c r="D6760" i="4"/>
  <c r="D6759" i="4"/>
  <c r="D6758" i="4"/>
  <c r="D6757" i="4"/>
  <c r="D6756" i="4"/>
  <c r="D6755" i="4"/>
  <c r="D6754" i="4"/>
  <c r="D6753" i="4"/>
  <c r="D6752" i="4"/>
  <c r="D6751" i="4"/>
  <c r="D6750" i="4"/>
  <c r="D6749" i="4"/>
  <c r="D6748" i="4"/>
  <c r="D6747" i="4"/>
  <c r="D6746" i="4"/>
  <c r="D6745" i="4"/>
  <c r="D6744" i="4"/>
  <c r="D6743" i="4"/>
  <c r="D6742" i="4"/>
  <c r="D6741" i="4"/>
  <c r="D6740" i="4"/>
  <c r="D6739" i="4"/>
  <c r="D6738" i="4"/>
  <c r="D6737" i="4"/>
  <c r="D6736" i="4"/>
  <c r="D6735" i="4"/>
  <c r="D6734" i="4"/>
  <c r="D6733" i="4"/>
  <c r="D6732" i="4"/>
  <c r="D6731" i="4"/>
  <c r="D6730" i="4"/>
  <c r="D6729" i="4"/>
  <c r="D6728" i="4"/>
  <c r="D6727" i="4"/>
  <c r="D6726" i="4"/>
  <c r="D6725" i="4"/>
  <c r="D6724" i="4"/>
  <c r="D6723" i="4"/>
  <c r="D6722" i="4"/>
  <c r="D6721" i="4"/>
  <c r="D6720" i="4"/>
  <c r="D6719" i="4"/>
  <c r="D6718" i="4"/>
  <c r="D6717" i="4"/>
  <c r="D6716" i="4"/>
  <c r="D6715" i="4"/>
  <c r="D6714" i="4"/>
  <c r="D6713" i="4"/>
  <c r="D6712" i="4"/>
  <c r="D6711" i="4"/>
  <c r="D6710" i="4"/>
  <c r="D6709" i="4"/>
  <c r="D6708" i="4"/>
  <c r="D6707" i="4"/>
  <c r="D6706" i="4"/>
  <c r="D6705" i="4"/>
  <c r="D6704" i="4"/>
  <c r="D6703" i="4"/>
  <c r="D6702" i="4"/>
  <c r="D6701" i="4"/>
  <c r="D6700" i="4"/>
  <c r="D6699" i="4"/>
  <c r="D6698" i="4"/>
  <c r="D6697" i="4"/>
  <c r="D6696" i="4"/>
  <c r="D6695" i="4"/>
  <c r="D6694" i="4"/>
  <c r="D6693" i="4"/>
  <c r="D6692" i="4"/>
  <c r="D6691" i="4"/>
  <c r="D6690" i="4"/>
  <c r="D6689" i="4"/>
  <c r="D6688" i="4"/>
  <c r="D6687" i="4"/>
  <c r="D6686" i="4"/>
  <c r="D6685" i="4"/>
  <c r="D6684" i="4"/>
  <c r="D6683" i="4"/>
  <c r="D6682" i="4"/>
  <c r="D6681" i="4"/>
  <c r="D6680" i="4"/>
  <c r="D6679" i="4"/>
  <c r="D6678" i="4"/>
  <c r="D6677" i="4"/>
  <c r="D6676" i="4"/>
  <c r="D6675" i="4"/>
  <c r="D6674" i="4"/>
  <c r="D6673" i="4"/>
  <c r="D6672" i="4"/>
  <c r="D6671" i="4"/>
  <c r="D6670" i="4"/>
  <c r="D6669" i="4"/>
  <c r="D6668" i="4"/>
  <c r="D6667" i="4"/>
  <c r="D6666" i="4"/>
  <c r="D6665" i="4"/>
  <c r="D6664" i="4"/>
  <c r="D6663" i="4"/>
  <c r="D6662" i="4"/>
  <c r="D6661" i="4"/>
  <c r="D6660" i="4"/>
  <c r="D6659" i="4"/>
  <c r="D6658" i="4"/>
  <c r="D6657" i="4"/>
  <c r="D6656" i="4"/>
  <c r="D6655" i="4"/>
  <c r="D6654" i="4"/>
  <c r="D6653" i="4"/>
  <c r="D6652" i="4"/>
  <c r="D6651" i="4"/>
  <c r="D6650" i="4"/>
  <c r="D6649" i="4"/>
  <c r="D6648" i="4"/>
  <c r="D6647" i="4"/>
  <c r="D6646" i="4"/>
  <c r="D6645" i="4"/>
  <c r="D6644" i="4"/>
  <c r="D6643" i="4"/>
  <c r="D6642" i="4"/>
  <c r="D6641" i="4"/>
  <c r="D6640" i="4"/>
  <c r="D6639" i="4"/>
  <c r="D6638" i="4"/>
  <c r="D6637" i="4"/>
  <c r="D6636" i="4"/>
  <c r="D6635" i="4"/>
  <c r="D6634" i="4"/>
  <c r="D6633" i="4"/>
  <c r="D6632" i="4"/>
  <c r="D6631" i="4"/>
  <c r="D6630" i="4"/>
  <c r="D6629" i="4"/>
  <c r="D6628" i="4"/>
  <c r="D6627" i="4"/>
  <c r="D6626" i="4"/>
  <c r="D6625" i="4"/>
  <c r="D6624" i="4"/>
  <c r="D6623" i="4"/>
  <c r="D6622" i="4"/>
  <c r="D6621" i="4"/>
  <c r="D6620" i="4"/>
  <c r="D6619" i="4"/>
  <c r="D6618" i="4"/>
  <c r="D6617" i="4"/>
  <c r="D6616" i="4"/>
  <c r="D6615" i="4"/>
  <c r="D6614" i="4"/>
  <c r="D6613" i="4"/>
  <c r="D6612" i="4"/>
  <c r="D6611" i="4"/>
  <c r="D6610" i="4"/>
  <c r="D6609" i="4"/>
  <c r="D6608" i="4"/>
  <c r="D6607" i="4"/>
  <c r="D6606" i="4"/>
  <c r="D6605" i="4"/>
  <c r="D6604" i="4"/>
  <c r="D6603" i="4"/>
  <c r="D6602" i="4"/>
  <c r="D6601" i="4"/>
  <c r="D6600" i="4"/>
  <c r="D6599" i="4"/>
  <c r="D6598" i="4"/>
  <c r="D6597" i="4"/>
  <c r="D6596" i="4"/>
  <c r="D6595" i="4"/>
  <c r="D6594" i="4"/>
  <c r="D6593" i="4"/>
  <c r="D6592" i="4"/>
  <c r="D6591" i="4"/>
  <c r="D6590" i="4"/>
  <c r="D6589" i="4"/>
  <c r="D6588" i="4"/>
  <c r="D6587" i="4"/>
  <c r="D6586" i="4"/>
  <c r="D6585" i="4"/>
  <c r="D6584" i="4"/>
  <c r="D6583" i="4"/>
  <c r="D6582" i="4"/>
  <c r="D6581" i="4"/>
  <c r="D6580" i="4"/>
  <c r="D6579" i="4"/>
  <c r="D6578" i="4"/>
  <c r="D6577" i="4"/>
  <c r="D6576" i="4"/>
  <c r="D6575" i="4"/>
  <c r="D6574" i="4"/>
  <c r="D6573" i="4"/>
  <c r="D6572" i="4"/>
  <c r="D6571" i="4"/>
  <c r="D6570" i="4"/>
  <c r="D6569" i="4"/>
  <c r="D6568" i="4"/>
  <c r="D6567" i="4"/>
  <c r="D6566" i="4"/>
  <c r="D6565" i="4"/>
  <c r="D6564" i="4"/>
  <c r="D6563" i="4"/>
  <c r="D6562" i="4"/>
  <c r="D6561" i="4"/>
  <c r="D6560" i="4"/>
  <c r="D6559" i="4"/>
  <c r="D6558" i="4"/>
  <c r="D6557" i="4"/>
  <c r="D6556" i="4"/>
  <c r="D6555" i="4"/>
  <c r="D6554" i="4"/>
  <c r="D6553" i="4"/>
  <c r="D6552" i="4"/>
  <c r="D6551" i="4"/>
  <c r="D6550" i="4"/>
  <c r="D6549" i="4"/>
  <c r="D6548" i="4"/>
  <c r="D6547" i="4"/>
  <c r="D6546" i="4"/>
  <c r="D6545" i="4"/>
  <c r="D6544" i="4"/>
  <c r="D6543" i="4"/>
  <c r="D6542" i="4"/>
  <c r="D6541" i="4"/>
  <c r="D6540" i="4"/>
  <c r="D6539" i="4"/>
  <c r="D6538" i="4"/>
  <c r="D6537" i="4"/>
  <c r="D6536" i="4"/>
  <c r="D6535" i="4"/>
  <c r="D6534" i="4"/>
  <c r="D6533" i="4"/>
  <c r="D6532" i="4"/>
  <c r="D6531" i="4"/>
  <c r="D6530" i="4"/>
  <c r="D6529" i="4"/>
  <c r="D6528" i="4"/>
  <c r="D6527" i="4"/>
  <c r="D6526" i="4"/>
  <c r="D6525" i="4"/>
  <c r="D6524" i="4"/>
  <c r="D6523" i="4"/>
  <c r="D6522" i="4"/>
  <c r="D6521" i="4"/>
  <c r="D6520" i="4"/>
  <c r="D6519" i="4"/>
  <c r="D6518" i="4"/>
  <c r="D6517" i="4"/>
  <c r="D6516" i="4"/>
  <c r="D6515" i="4"/>
  <c r="D6514" i="4"/>
  <c r="D6513" i="4"/>
  <c r="D6512" i="4"/>
  <c r="D6511" i="4"/>
  <c r="D6510" i="4"/>
  <c r="D6509" i="4"/>
  <c r="D6508" i="4"/>
  <c r="D6507" i="4"/>
  <c r="D6506" i="4"/>
  <c r="D6505" i="4"/>
  <c r="D6504" i="4"/>
  <c r="D6503" i="4"/>
  <c r="D6502" i="4"/>
  <c r="D6501" i="4"/>
  <c r="D6500" i="4"/>
  <c r="D6499" i="4"/>
  <c r="D6498" i="4"/>
  <c r="D6497" i="4"/>
  <c r="D6496" i="4"/>
  <c r="D6495" i="4"/>
  <c r="D6494" i="4"/>
  <c r="D6493" i="4"/>
  <c r="D6492" i="4"/>
  <c r="D6491" i="4"/>
  <c r="D6490" i="4"/>
  <c r="D6489" i="4"/>
  <c r="D6488" i="4"/>
  <c r="D6487" i="4"/>
  <c r="D6486" i="4"/>
  <c r="D6485" i="4"/>
  <c r="D6484" i="4"/>
  <c r="D6483" i="4"/>
  <c r="D6482" i="4"/>
  <c r="D6481" i="4"/>
  <c r="D6480" i="4"/>
  <c r="D6479" i="4"/>
  <c r="D6478" i="4"/>
  <c r="D6477" i="4"/>
  <c r="D6476" i="4"/>
  <c r="D6475" i="4"/>
  <c r="D6474" i="4"/>
  <c r="D6473" i="4"/>
  <c r="D6472" i="4"/>
  <c r="D6471" i="4"/>
  <c r="D6470" i="4"/>
  <c r="D6469" i="4"/>
  <c r="D6468" i="4"/>
  <c r="D6467" i="4"/>
  <c r="D6466" i="4"/>
  <c r="D6465" i="4"/>
  <c r="D6464" i="4"/>
  <c r="D6463" i="4"/>
  <c r="D6462" i="4"/>
  <c r="D6461" i="4"/>
  <c r="D6460" i="4"/>
  <c r="D6459" i="4"/>
  <c r="D6458" i="4"/>
  <c r="D6457" i="4"/>
  <c r="D6456" i="4"/>
  <c r="D6455" i="4"/>
  <c r="D6454" i="4"/>
  <c r="D6453" i="4"/>
  <c r="D6452" i="4"/>
  <c r="D6451" i="4"/>
  <c r="D6450" i="4"/>
  <c r="D6449" i="4"/>
  <c r="D6448" i="4"/>
  <c r="D6447" i="4"/>
  <c r="D6446" i="4"/>
  <c r="D6445" i="4"/>
  <c r="D6444" i="4"/>
  <c r="D6443" i="4"/>
  <c r="D6442" i="4"/>
  <c r="D6441" i="4"/>
  <c r="D6440" i="4"/>
  <c r="D6439" i="4"/>
  <c r="D6438" i="4"/>
  <c r="D6437" i="4"/>
  <c r="D6436" i="4"/>
  <c r="D6435" i="4"/>
  <c r="D6434" i="4"/>
  <c r="D6433" i="4"/>
  <c r="D6432" i="4"/>
  <c r="D6431" i="4"/>
  <c r="D6430" i="4"/>
  <c r="D6429" i="4"/>
  <c r="D6428" i="4"/>
  <c r="D6427" i="4"/>
  <c r="D6426" i="4"/>
  <c r="D6425" i="4"/>
  <c r="D6424" i="4"/>
  <c r="D6423" i="4"/>
  <c r="D6422" i="4"/>
  <c r="D6421" i="4"/>
  <c r="D6420" i="4"/>
  <c r="D6419" i="4"/>
  <c r="D6418" i="4"/>
  <c r="D6417" i="4"/>
  <c r="D6416" i="4"/>
  <c r="D6415" i="4"/>
  <c r="D6414" i="4"/>
  <c r="D6413" i="4"/>
  <c r="D6412" i="4"/>
  <c r="D6411" i="4"/>
  <c r="D6410" i="4"/>
  <c r="D6409" i="4"/>
  <c r="D6408" i="4"/>
  <c r="D6407" i="4"/>
  <c r="D6406" i="4"/>
  <c r="D6405" i="4"/>
  <c r="D6404" i="4"/>
  <c r="D6403" i="4"/>
  <c r="D6402" i="4"/>
  <c r="D6401" i="4"/>
  <c r="D6400" i="4"/>
  <c r="D6399" i="4"/>
  <c r="D6398" i="4"/>
  <c r="D6397" i="4"/>
  <c r="D6396" i="4"/>
  <c r="D6395" i="4"/>
  <c r="D6394" i="4"/>
  <c r="D6393" i="4"/>
  <c r="D6392" i="4"/>
  <c r="D6391" i="4"/>
  <c r="D6390" i="4"/>
  <c r="D6389" i="4"/>
  <c r="D6388" i="4"/>
  <c r="D6387" i="4"/>
  <c r="D6386" i="4"/>
  <c r="D6385" i="4"/>
  <c r="D6384" i="4"/>
  <c r="D6383" i="4"/>
  <c r="D6382" i="4"/>
  <c r="D6381" i="4"/>
  <c r="D6380" i="4"/>
  <c r="D6379" i="4"/>
  <c r="D6378" i="4"/>
  <c r="D6377" i="4"/>
  <c r="D6376" i="4"/>
  <c r="D6375" i="4"/>
  <c r="D6374" i="4"/>
  <c r="D6373" i="4"/>
  <c r="D6372" i="4"/>
  <c r="D6371" i="4"/>
  <c r="D6370" i="4"/>
  <c r="D6369" i="4"/>
  <c r="D6368" i="4"/>
  <c r="D6367" i="4"/>
  <c r="D6366" i="4"/>
  <c r="D6365" i="4"/>
  <c r="D6364" i="4"/>
  <c r="D6363" i="4"/>
  <c r="D6362" i="4"/>
  <c r="D6361" i="4"/>
  <c r="D6360" i="4"/>
  <c r="D6359" i="4"/>
  <c r="D6358" i="4"/>
  <c r="D6357" i="4"/>
  <c r="D6356" i="4"/>
  <c r="D6355" i="4"/>
  <c r="D6354" i="4"/>
  <c r="D6353" i="4"/>
  <c r="D6352" i="4"/>
  <c r="D6351" i="4"/>
  <c r="D6350" i="4"/>
  <c r="D6349" i="4"/>
  <c r="D6348" i="4"/>
  <c r="D6347" i="4"/>
  <c r="D6346" i="4"/>
  <c r="D6345" i="4"/>
  <c r="D6344" i="4"/>
  <c r="D6343" i="4"/>
  <c r="D6342" i="4"/>
  <c r="D6341" i="4"/>
  <c r="D6340" i="4"/>
  <c r="D6339" i="4"/>
  <c r="D6338" i="4"/>
  <c r="D6337" i="4"/>
  <c r="D6336" i="4"/>
  <c r="D6335" i="4"/>
  <c r="D6334" i="4"/>
  <c r="D6333" i="4"/>
  <c r="D6332" i="4"/>
  <c r="D6331" i="4"/>
  <c r="D6330" i="4"/>
  <c r="D6329" i="4"/>
  <c r="D6328" i="4"/>
  <c r="D6327" i="4"/>
  <c r="D6326" i="4"/>
  <c r="D6325" i="4"/>
  <c r="D6324" i="4"/>
  <c r="D6323" i="4"/>
  <c r="D6322" i="4"/>
  <c r="D6321" i="4"/>
  <c r="D6320" i="4"/>
  <c r="D6319" i="4"/>
  <c r="D6318" i="4"/>
  <c r="D6317" i="4"/>
  <c r="D6316" i="4"/>
  <c r="D6315" i="4"/>
  <c r="D6314" i="4"/>
  <c r="D6313" i="4"/>
  <c r="D6312" i="4"/>
  <c r="D6311" i="4"/>
  <c r="D6310" i="4"/>
  <c r="D6309" i="4"/>
  <c r="D6308" i="4"/>
  <c r="D6307" i="4"/>
  <c r="D6306" i="4"/>
  <c r="D6305" i="4"/>
  <c r="D6304" i="4"/>
  <c r="D6303" i="4"/>
  <c r="D6302" i="4"/>
  <c r="D6301" i="4"/>
  <c r="D6300" i="4"/>
  <c r="D6299" i="4"/>
  <c r="D6298" i="4"/>
  <c r="D6297" i="4"/>
  <c r="D6296" i="4"/>
  <c r="D6295" i="4"/>
  <c r="D6294" i="4"/>
  <c r="D6293" i="4"/>
  <c r="D6292" i="4"/>
  <c r="D6291" i="4"/>
  <c r="D6290" i="4"/>
  <c r="D6289" i="4"/>
  <c r="D6288" i="4"/>
  <c r="D6287" i="4"/>
  <c r="D6286" i="4"/>
  <c r="D6285" i="4"/>
  <c r="D6284" i="4"/>
  <c r="D6283" i="4"/>
  <c r="D6282" i="4"/>
  <c r="D6281" i="4"/>
  <c r="D6280" i="4"/>
  <c r="D6279" i="4"/>
  <c r="D6278" i="4"/>
  <c r="D6277" i="4"/>
  <c r="D6276" i="4"/>
  <c r="D6275" i="4"/>
  <c r="D6274" i="4"/>
  <c r="D6273" i="4"/>
  <c r="D6272" i="4"/>
  <c r="D6271" i="4"/>
  <c r="D6270" i="4"/>
  <c r="D6269" i="4"/>
  <c r="D6268" i="4"/>
  <c r="D6267" i="4"/>
  <c r="D6266" i="4"/>
  <c r="D6265" i="4"/>
  <c r="D6264" i="4"/>
  <c r="D6263" i="4"/>
  <c r="D6262" i="4"/>
  <c r="D6261" i="4"/>
  <c r="D6260" i="4"/>
  <c r="D6259" i="4"/>
  <c r="D6258" i="4"/>
  <c r="D6257" i="4"/>
  <c r="D6256" i="4"/>
  <c r="D6255" i="4"/>
  <c r="D6254" i="4"/>
  <c r="D6253" i="4"/>
  <c r="D6252" i="4"/>
  <c r="D6251" i="4"/>
  <c r="D6250" i="4"/>
  <c r="D6249" i="4"/>
  <c r="D6248" i="4"/>
  <c r="D6247" i="4"/>
  <c r="D6246" i="4"/>
  <c r="D6245" i="4"/>
  <c r="D6244" i="4"/>
  <c r="D6243" i="4"/>
  <c r="D6242" i="4"/>
  <c r="D6241" i="4"/>
  <c r="D6240" i="4"/>
  <c r="D6239" i="4"/>
  <c r="D6238" i="4"/>
  <c r="D6237" i="4"/>
  <c r="D6236" i="4"/>
  <c r="D6235" i="4"/>
  <c r="D6234" i="4"/>
  <c r="D6233" i="4"/>
  <c r="D6232" i="4"/>
  <c r="D6231" i="4"/>
  <c r="D6230" i="4"/>
  <c r="D6229" i="4"/>
  <c r="D6228" i="4"/>
  <c r="D6227" i="4"/>
  <c r="D6226" i="4"/>
  <c r="D6225" i="4"/>
  <c r="D6224" i="4"/>
  <c r="D6223" i="4"/>
  <c r="D6222" i="4"/>
  <c r="D6221" i="4"/>
  <c r="D6220" i="4"/>
  <c r="D6219" i="4"/>
  <c r="D6218" i="4"/>
  <c r="D6217" i="4"/>
  <c r="D6216" i="4"/>
  <c r="D6215" i="4"/>
  <c r="D6214" i="4"/>
  <c r="D6213" i="4"/>
  <c r="D6212" i="4"/>
  <c r="D6211" i="4"/>
  <c r="D6210" i="4"/>
  <c r="D6209" i="4"/>
  <c r="D6208" i="4"/>
  <c r="D6207" i="4"/>
  <c r="D6206" i="4"/>
  <c r="D6205" i="4"/>
  <c r="D6204" i="4"/>
  <c r="D6203" i="4"/>
  <c r="D6202" i="4"/>
  <c r="D6201" i="4"/>
  <c r="D6200" i="4"/>
  <c r="D6199" i="4"/>
  <c r="D6198" i="4"/>
  <c r="D6197" i="4"/>
  <c r="D6196" i="4"/>
  <c r="D6195" i="4"/>
  <c r="D6194" i="4"/>
  <c r="D6193" i="4"/>
  <c r="D6192" i="4"/>
  <c r="D6191" i="4"/>
  <c r="D6190" i="4"/>
  <c r="D6189" i="4"/>
  <c r="D6188" i="4"/>
  <c r="D6187" i="4"/>
  <c r="D6186" i="4"/>
  <c r="D6185" i="4"/>
  <c r="D6184" i="4"/>
  <c r="D6183" i="4"/>
  <c r="D6182" i="4"/>
  <c r="D6181" i="4"/>
  <c r="D6180" i="4"/>
  <c r="D6179" i="4"/>
  <c r="D6178" i="4"/>
  <c r="D6177" i="4"/>
  <c r="D6176" i="4"/>
  <c r="D6175" i="4"/>
  <c r="D6174" i="4"/>
  <c r="D6173" i="4"/>
  <c r="D6172" i="4"/>
  <c r="D6171" i="4"/>
  <c r="D6170" i="4"/>
  <c r="D6169" i="4"/>
  <c r="D6168" i="4"/>
  <c r="D6167" i="4"/>
  <c r="D6166" i="4"/>
  <c r="D6165" i="4"/>
  <c r="D6164" i="4"/>
  <c r="D6163" i="4"/>
  <c r="D6162" i="4"/>
  <c r="D6161" i="4"/>
  <c r="D6160" i="4"/>
  <c r="D6159" i="4"/>
  <c r="D6158" i="4"/>
  <c r="D6157" i="4"/>
  <c r="D6156" i="4"/>
  <c r="D6155" i="4"/>
  <c r="D6154" i="4"/>
  <c r="D6153" i="4"/>
  <c r="D6152" i="4"/>
  <c r="D6151" i="4"/>
  <c r="D6150" i="4"/>
  <c r="D6149" i="4"/>
  <c r="D6148" i="4"/>
  <c r="D6147" i="4"/>
  <c r="D6146" i="4"/>
  <c r="D6145" i="4"/>
  <c r="D6144" i="4"/>
  <c r="D6143" i="4"/>
  <c r="D6142" i="4"/>
  <c r="D6141" i="4"/>
  <c r="D6140" i="4"/>
  <c r="D6139" i="4"/>
  <c r="D6138" i="4"/>
  <c r="D6137" i="4"/>
  <c r="D6136" i="4"/>
  <c r="D6135" i="4"/>
  <c r="D6134" i="4"/>
  <c r="D6133" i="4"/>
  <c r="D6132" i="4"/>
  <c r="D6131" i="4"/>
  <c r="D6130" i="4"/>
  <c r="D6129" i="4"/>
  <c r="D6128" i="4"/>
  <c r="D6127" i="4"/>
  <c r="D6126" i="4"/>
  <c r="D6125" i="4"/>
  <c r="D6124" i="4"/>
  <c r="D6123" i="4"/>
  <c r="D6122" i="4"/>
  <c r="D6121" i="4"/>
  <c r="D6120" i="4"/>
  <c r="D6119" i="4"/>
  <c r="D6118" i="4"/>
  <c r="D6117" i="4"/>
  <c r="D6116" i="4"/>
  <c r="D6115" i="4"/>
  <c r="D6114" i="4"/>
  <c r="D6113" i="4"/>
  <c r="D6112" i="4"/>
  <c r="D6111" i="4"/>
  <c r="D6110" i="4"/>
  <c r="D6109" i="4"/>
  <c r="D6108" i="4"/>
  <c r="D6107" i="4"/>
  <c r="D6106" i="4"/>
  <c r="D6105" i="4"/>
  <c r="D6104" i="4"/>
  <c r="D6103" i="4"/>
  <c r="D6102" i="4"/>
  <c r="D6101" i="4"/>
  <c r="D6100" i="4"/>
  <c r="D6099" i="4"/>
  <c r="D6098" i="4"/>
  <c r="D6097" i="4"/>
  <c r="D6096" i="4"/>
  <c r="D6095" i="4"/>
  <c r="D6094" i="4"/>
  <c r="D6093" i="4"/>
  <c r="D6092" i="4"/>
  <c r="D6091" i="4"/>
  <c r="D6090" i="4"/>
  <c r="D6089" i="4"/>
  <c r="D6088" i="4"/>
  <c r="D6087" i="4"/>
  <c r="D6086" i="4"/>
  <c r="D6085" i="4"/>
  <c r="D6084" i="4"/>
  <c r="D6083" i="4"/>
  <c r="D6082" i="4"/>
  <c r="D6081" i="4"/>
  <c r="D6080" i="4"/>
  <c r="D6079" i="4"/>
  <c r="D6078" i="4"/>
  <c r="D6077" i="4"/>
  <c r="D6076" i="4"/>
  <c r="D6075" i="4"/>
  <c r="D6074" i="4"/>
  <c r="D6073" i="4"/>
  <c r="D6072" i="4"/>
  <c r="D6071" i="4"/>
  <c r="D6070" i="4"/>
  <c r="D6069" i="4"/>
  <c r="D6068" i="4"/>
  <c r="D6067" i="4"/>
  <c r="D6066" i="4"/>
  <c r="D6065" i="4"/>
  <c r="D6064" i="4"/>
  <c r="D6063" i="4"/>
  <c r="D6062" i="4"/>
  <c r="D6061" i="4"/>
  <c r="D6060" i="4"/>
  <c r="D6059" i="4"/>
  <c r="D6058" i="4"/>
  <c r="D6057" i="4"/>
  <c r="D6056" i="4"/>
  <c r="D6055" i="4"/>
  <c r="D6054" i="4"/>
  <c r="D6053" i="4"/>
  <c r="D6052" i="4"/>
  <c r="D6051" i="4"/>
  <c r="D6050" i="4"/>
  <c r="D6049" i="4"/>
  <c r="D6048" i="4"/>
  <c r="D6047" i="4"/>
  <c r="D6046" i="4"/>
  <c r="D6045" i="4"/>
  <c r="D6044" i="4"/>
  <c r="D6043" i="4"/>
  <c r="D6042" i="4"/>
  <c r="D6041" i="4"/>
  <c r="D6040" i="4"/>
  <c r="D6039" i="4"/>
  <c r="D6038" i="4"/>
  <c r="D6037" i="4"/>
  <c r="D6036" i="4"/>
  <c r="D6035" i="4"/>
  <c r="D6034" i="4"/>
  <c r="D6033" i="4"/>
  <c r="D6032" i="4"/>
  <c r="D6031" i="4"/>
  <c r="D6030" i="4"/>
  <c r="D6029" i="4"/>
  <c r="D6028" i="4"/>
  <c r="D6027" i="4"/>
  <c r="D6026" i="4"/>
  <c r="D6025" i="4"/>
  <c r="D6024" i="4"/>
  <c r="D6023" i="4"/>
  <c r="D6022" i="4"/>
  <c r="D6021" i="4"/>
  <c r="D6020" i="4"/>
  <c r="D6019" i="4"/>
  <c r="D6018" i="4"/>
  <c r="D6017" i="4"/>
  <c r="D6016" i="4"/>
  <c r="D6015" i="4"/>
  <c r="D6014" i="4"/>
  <c r="D6013" i="4"/>
  <c r="D6012" i="4"/>
  <c r="D6011" i="4"/>
  <c r="D6010" i="4"/>
  <c r="D6009" i="4"/>
  <c r="D6008" i="4"/>
  <c r="D6007" i="4"/>
  <c r="D6006" i="4"/>
  <c r="D6005" i="4"/>
  <c r="D6004" i="4"/>
  <c r="D6003" i="4"/>
  <c r="D6002" i="4"/>
  <c r="D6001" i="4"/>
  <c r="D6000" i="4"/>
  <c r="D5999" i="4"/>
  <c r="D5998" i="4"/>
  <c r="D5997" i="4"/>
  <c r="D5996" i="4"/>
  <c r="D5995" i="4"/>
  <c r="D5994" i="4"/>
  <c r="D5993" i="4"/>
  <c r="D5992" i="4"/>
  <c r="D5991" i="4"/>
  <c r="D5990" i="4"/>
  <c r="D5989" i="4"/>
  <c r="D5988" i="4"/>
  <c r="D5987" i="4"/>
  <c r="D5986" i="4"/>
  <c r="D5985" i="4"/>
  <c r="D5984" i="4"/>
  <c r="D5983" i="4"/>
  <c r="D5982" i="4"/>
  <c r="D5981" i="4"/>
  <c r="D5980" i="4"/>
  <c r="D5979" i="4"/>
  <c r="D5978" i="4"/>
  <c r="D5977" i="4"/>
  <c r="D5976" i="4"/>
  <c r="D5975" i="4"/>
  <c r="D5974" i="4"/>
  <c r="D5973" i="4"/>
  <c r="D5972" i="4"/>
  <c r="D5971" i="4"/>
  <c r="D5970" i="4"/>
  <c r="D5969" i="4"/>
  <c r="D5968" i="4"/>
  <c r="D5967" i="4"/>
  <c r="D5966" i="4"/>
  <c r="D5965" i="4"/>
  <c r="D5964" i="4"/>
  <c r="D5963" i="4"/>
  <c r="D5962" i="4"/>
  <c r="D5961" i="4"/>
  <c r="D5960" i="4"/>
  <c r="D5959" i="4"/>
  <c r="D5958" i="4"/>
  <c r="D5957" i="4"/>
  <c r="D5956" i="4"/>
  <c r="D5955" i="4"/>
  <c r="D5954" i="4"/>
  <c r="D5953" i="4"/>
  <c r="D5952" i="4"/>
  <c r="D5951" i="4"/>
  <c r="D5950" i="4"/>
  <c r="D5949" i="4"/>
  <c r="D5948" i="4"/>
  <c r="D5947" i="4"/>
  <c r="D5946" i="4"/>
  <c r="D5945" i="4"/>
  <c r="D5944" i="4"/>
  <c r="D5943" i="4"/>
  <c r="D5942" i="4"/>
  <c r="D5941" i="4"/>
  <c r="D5940" i="4"/>
  <c r="D5939" i="4"/>
  <c r="D5938" i="4"/>
  <c r="D5937" i="4"/>
  <c r="D5936" i="4"/>
  <c r="D5935" i="4"/>
  <c r="D5934" i="4"/>
  <c r="D5933" i="4"/>
  <c r="D5932" i="4"/>
  <c r="D5931" i="4"/>
  <c r="D5930" i="4"/>
  <c r="D5929" i="4"/>
  <c r="D5928" i="4"/>
  <c r="D5927" i="4"/>
  <c r="D5926" i="4"/>
  <c r="D5925" i="4"/>
  <c r="D5924" i="4"/>
  <c r="D5923" i="4"/>
  <c r="D5922" i="4"/>
  <c r="D5921" i="4"/>
  <c r="D5920" i="4"/>
  <c r="D5919" i="4"/>
  <c r="D5918" i="4"/>
  <c r="D5917" i="4"/>
  <c r="D5916" i="4"/>
  <c r="D5915" i="4"/>
  <c r="D5914" i="4"/>
  <c r="D5913" i="4"/>
  <c r="D5912" i="4"/>
  <c r="D5911" i="4"/>
  <c r="D5910" i="4"/>
  <c r="D5909" i="4"/>
  <c r="D5908" i="4"/>
  <c r="D5907" i="4"/>
  <c r="D5906" i="4"/>
  <c r="D5905" i="4"/>
  <c r="D5904" i="4"/>
  <c r="D5903" i="4"/>
  <c r="D5902" i="4"/>
  <c r="D5901" i="4"/>
  <c r="D5900" i="4"/>
  <c r="D5899" i="4"/>
  <c r="D5898" i="4"/>
  <c r="D5897" i="4"/>
  <c r="D5896" i="4"/>
  <c r="D5895" i="4"/>
  <c r="D5894" i="4"/>
  <c r="D5893" i="4"/>
  <c r="D5892" i="4"/>
  <c r="D5891" i="4"/>
  <c r="D5890" i="4"/>
  <c r="D5889" i="4"/>
  <c r="D5888" i="4"/>
  <c r="D5887" i="4"/>
  <c r="D5886" i="4"/>
  <c r="D5885" i="4"/>
  <c r="D5884" i="4"/>
  <c r="D5883" i="4"/>
  <c r="D5882" i="4"/>
  <c r="D5881" i="4"/>
  <c r="D5880" i="4"/>
  <c r="D5879" i="4"/>
  <c r="D5878" i="4"/>
  <c r="D5877" i="4"/>
  <c r="D5876" i="4"/>
  <c r="D5875" i="4"/>
  <c r="D5874" i="4"/>
  <c r="D5873" i="4"/>
  <c r="D5872" i="4"/>
  <c r="D5871" i="4"/>
  <c r="D5870" i="4"/>
  <c r="D5869" i="4"/>
  <c r="D5868" i="4"/>
  <c r="D5867" i="4"/>
  <c r="D5866" i="4"/>
  <c r="D5865" i="4"/>
  <c r="D5864" i="4"/>
  <c r="D5863" i="4"/>
  <c r="D5862" i="4"/>
  <c r="D5861" i="4"/>
  <c r="D5860" i="4"/>
  <c r="D5859" i="4"/>
  <c r="D5858" i="4"/>
  <c r="D5857" i="4"/>
  <c r="D5856" i="4"/>
  <c r="D5855" i="4"/>
  <c r="D5854" i="4"/>
  <c r="D5853" i="4"/>
  <c r="D5852" i="4"/>
  <c r="D5851" i="4"/>
  <c r="D5850" i="4"/>
  <c r="D5849" i="4"/>
  <c r="D5848" i="4"/>
  <c r="D5847" i="4"/>
  <c r="D5846" i="4"/>
  <c r="D5845" i="4"/>
  <c r="D5844" i="4"/>
  <c r="D5843" i="4"/>
  <c r="D5842" i="4"/>
  <c r="D5841" i="4"/>
  <c r="D5840" i="4"/>
  <c r="D5839" i="4"/>
  <c r="D5838" i="4"/>
  <c r="D5837" i="4"/>
  <c r="D5836" i="4"/>
  <c r="D5835" i="4"/>
  <c r="D5834" i="4"/>
  <c r="D5833" i="4"/>
  <c r="D5832" i="4"/>
  <c r="D5831" i="4"/>
  <c r="D5830" i="4"/>
  <c r="D5829" i="4"/>
  <c r="D5828" i="4"/>
  <c r="D5827" i="4"/>
  <c r="D5826" i="4"/>
  <c r="D5825" i="4"/>
  <c r="D5824" i="4"/>
  <c r="D5823" i="4"/>
  <c r="D5822" i="4"/>
  <c r="D5821" i="4"/>
  <c r="D5820" i="4"/>
  <c r="D5819" i="4"/>
  <c r="D5818" i="4"/>
  <c r="D5817" i="4"/>
  <c r="D5816" i="4"/>
  <c r="D5815" i="4"/>
  <c r="D5814" i="4"/>
  <c r="D5813" i="4"/>
  <c r="D5812" i="4"/>
  <c r="D5811" i="4"/>
  <c r="D5810" i="4"/>
  <c r="D5809" i="4"/>
  <c r="D5808" i="4"/>
  <c r="D5807" i="4"/>
  <c r="D5806" i="4"/>
  <c r="D5805" i="4"/>
  <c r="D5804" i="4"/>
  <c r="D5803" i="4"/>
  <c r="D5802" i="4"/>
  <c r="D5801" i="4"/>
  <c r="D5800" i="4"/>
  <c r="D5799" i="4"/>
  <c r="D5798" i="4"/>
  <c r="D5797" i="4"/>
  <c r="D5796" i="4"/>
  <c r="D5795" i="4"/>
  <c r="D5794" i="4"/>
  <c r="D5793" i="4"/>
  <c r="D5792" i="4"/>
  <c r="D5791" i="4"/>
  <c r="D5790" i="4"/>
  <c r="D5789" i="4"/>
  <c r="D5788" i="4"/>
  <c r="D5787" i="4"/>
  <c r="D5786" i="4"/>
  <c r="D5785" i="4"/>
  <c r="D5784" i="4"/>
  <c r="D5783" i="4"/>
  <c r="D5782" i="4"/>
  <c r="D5781" i="4"/>
  <c r="D5780" i="4"/>
  <c r="D5779" i="4"/>
  <c r="D5778" i="4"/>
  <c r="D5777" i="4"/>
  <c r="D5776" i="4"/>
  <c r="D5775" i="4"/>
  <c r="D5774" i="4"/>
  <c r="D5773" i="4"/>
  <c r="D5772" i="4"/>
  <c r="D5771" i="4"/>
  <c r="D5770" i="4"/>
  <c r="D5769" i="4"/>
  <c r="D5768" i="4"/>
  <c r="D5767" i="4"/>
  <c r="D5766" i="4"/>
  <c r="D5765" i="4"/>
  <c r="D5764" i="4"/>
  <c r="D5763" i="4"/>
  <c r="D5762" i="4"/>
  <c r="D5761" i="4"/>
  <c r="D5760" i="4"/>
  <c r="D5759" i="4"/>
  <c r="D5758" i="4"/>
  <c r="D5757" i="4"/>
  <c r="D5756" i="4"/>
  <c r="D5755" i="4"/>
  <c r="D5754" i="4"/>
  <c r="D5753" i="4"/>
  <c r="D5752" i="4"/>
  <c r="D5751" i="4"/>
  <c r="D5750" i="4"/>
  <c r="D5749" i="4"/>
  <c r="D5748" i="4"/>
  <c r="D5747" i="4"/>
  <c r="D5746" i="4"/>
  <c r="D5745" i="4"/>
  <c r="D5744" i="4"/>
  <c r="D5743" i="4"/>
  <c r="D5742" i="4"/>
  <c r="D5741" i="4"/>
  <c r="D5740" i="4"/>
  <c r="D5739" i="4"/>
  <c r="D5738" i="4"/>
  <c r="D5737" i="4"/>
  <c r="D5736" i="4"/>
  <c r="D5735" i="4"/>
  <c r="D5734" i="4"/>
  <c r="D5733" i="4"/>
  <c r="D5732" i="4"/>
  <c r="D5731" i="4"/>
  <c r="D5730" i="4"/>
  <c r="D5729" i="4"/>
  <c r="D5728" i="4"/>
  <c r="D5727" i="4"/>
  <c r="D5726" i="4"/>
  <c r="D5725" i="4"/>
  <c r="D5724" i="4"/>
  <c r="D5723" i="4"/>
  <c r="D5722" i="4"/>
  <c r="D5721" i="4"/>
  <c r="D5720" i="4"/>
  <c r="D5719" i="4"/>
  <c r="D5718" i="4"/>
  <c r="D5717" i="4"/>
  <c r="D5716" i="4"/>
  <c r="D5715" i="4"/>
  <c r="D5714" i="4"/>
  <c r="D5713" i="4"/>
  <c r="D5712" i="4"/>
  <c r="D5711" i="4"/>
  <c r="D5710" i="4"/>
  <c r="D5709" i="4"/>
  <c r="D5708" i="4"/>
  <c r="D5707" i="4"/>
  <c r="D5706" i="4"/>
  <c r="D5705" i="4"/>
  <c r="D5704" i="4"/>
  <c r="D5703" i="4"/>
  <c r="D5702" i="4"/>
  <c r="D5701" i="4"/>
  <c r="D5700" i="4"/>
  <c r="D5699" i="4"/>
  <c r="D5698" i="4"/>
  <c r="D5697" i="4"/>
  <c r="D5696" i="4"/>
  <c r="D5695" i="4"/>
  <c r="D5694" i="4"/>
  <c r="D5693" i="4"/>
  <c r="D5692" i="4"/>
  <c r="D5691" i="4"/>
  <c r="D5690" i="4"/>
  <c r="D5689" i="4"/>
  <c r="D5688" i="4"/>
  <c r="D5687" i="4"/>
  <c r="D5686" i="4"/>
  <c r="D5685" i="4"/>
  <c r="D5684" i="4"/>
  <c r="D5683" i="4"/>
  <c r="D5682" i="4"/>
  <c r="D5681" i="4"/>
  <c r="D5680" i="4"/>
  <c r="D5679" i="4"/>
  <c r="D5678" i="4"/>
  <c r="D5677" i="4"/>
  <c r="D5676" i="4"/>
  <c r="D5675" i="4"/>
  <c r="D5674" i="4"/>
  <c r="D5673" i="4"/>
  <c r="D5672" i="4"/>
  <c r="D5671" i="4"/>
  <c r="D5670" i="4"/>
  <c r="D5669" i="4"/>
  <c r="D5668" i="4"/>
  <c r="D5667" i="4"/>
  <c r="D5666" i="4"/>
  <c r="D5665" i="4"/>
  <c r="D5664" i="4"/>
  <c r="D5663" i="4"/>
  <c r="D5662" i="4"/>
  <c r="D5661" i="4"/>
  <c r="D5660" i="4"/>
  <c r="D5659" i="4"/>
  <c r="D5658" i="4"/>
  <c r="D5657" i="4"/>
  <c r="D5656" i="4"/>
  <c r="D5655" i="4"/>
  <c r="D5654" i="4"/>
  <c r="D5653" i="4"/>
  <c r="D5652" i="4"/>
  <c r="D5651" i="4"/>
  <c r="D5650" i="4"/>
  <c r="D5649" i="4"/>
  <c r="D5648" i="4"/>
  <c r="D5647" i="4"/>
  <c r="D5646" i="4"/>
  <c r="D5645" i="4"/>
  <c r="D5644" i="4"/>
  <c r="D5643" i="4"/>
  <c r="D5642" i="4"/>
  <c r="D5641" i="4"/>
  <c r="D5640" i="4"/>
  <c r="D5639" i="4"/>
  <c r="D5638" i="4"/>
  <c r="D5637" i="4"/>
  <c r="D5636" i="4"/>
  <c r="D5635" i="4"/>
  <c r="D5634" i="4"/>
  <c r="D5633" i="4"/>
  <c r="D5632" i="4"/>
  <c r="D5631" i="4"/>
  <c r="D5630" i="4"/>
  <c r="D5629" i="4"/>
  <c r="D5628" i="4"/>
  <c r="D5627" i="4"/>
  <c r="D5626" i="4"/>
  <c r="D5625" i="4"/>
  <c r="D5624" i="4"/>
  <c r="D5623" i="4"/>
  <c r="D5622" i="4"/>
  <c r="D5621" i="4"/>
  <c r="D5620" i="4"/>
  <c r="D5619" i="4"/>
  <c r="D5618" i="4"/>
  <c r="D5617" i="4"/>
  <c r="D5616" i="4"/>
  <c r="D5615" i="4"/>
  <c r="D5614" i="4"/>
  <c r="D5613" i="4"/>
  <c r="D5612" i="4"/>
  <c r="D5611" i="4"/>
  <c r="D5610" i="4"/>
  <c r="D5609" i="4"/>
  <c r="D5608" i="4"/>
  <c r="D5607" i="4"/>
  <c r="D5606" i="4"/>
  <c r="D5605" i="4"/>
  <c r="D5604" i="4"/>
  <c r="D5603" i="4"/>
  <c r="D5602" i="4"/>
  <c r="D5601" i="4"/>
  <c r="D5600" i="4"/>
  <c r="D5599" i="4"/>
  <c r="D5598" i="4"/>
  <c r="D5597" i="4"/>
  <c r="D5596" i="4"/>
  <c r="D5595" i="4"/>
  <c r="D5594" i="4"/>
  <c r="D5593" i="4"/>
  <c r="D5592" i="4"/>
  <c r="D5591" i="4"/>
  <c r="D5590" i="4"/>
  <c r="D5589" i="4"/>
  <c r="D5588" i="4"/>
  <c r="D5587" i="4"/>
  <c r="D5586" i="4"/>
  <c r="D5585" i="4"/>
  <c r="D5584" i="4"/>
  <c r="D5583" i="4"/>
  <c r="D5582" i="4"/>
  <c r="D5581" i="4"/>
  <c r="D5580" i="4"/>
  <c r="D5579" i="4"/>
  <c r="D5578" i="4"/>
  <c r="D5577" i="4"/>
  <c r="D5576" i="4"/>
  <c r="D5575" i="4"/>
  <c r="D5574" i="4"/>
  <c r="D5573" i="4"/>
  <c r="D5572" i="4"/>
  <c r="D5571" i="4"/>
  <c r="D5570" i="4"/>
  <c r="D5569" i="4"/>
  <c r="D5568" i="4"/>
  <c r="D5567" i="4"/>
  <c r="D5566" i="4"/>
  <c r="D5565" i="4"/>
  <c r="D5564" i="4"/>
  <c r="D5563" i="4"/>
  <c r="D5562" i="4"/>
  <c r="D5561" i="4"/>
  <c r="D5560" i="4"/>
  <c r="D5559" i="4"/>
  <c r="D5558" i="4"/>
  <c r="D5557" i="4"/>
  <c r="D5556" i="4"/>
  <c r="D5555" i="4"/>
  <c r="D5554" i="4"/>
  <c r="D5553" i="4"/>
  <c r="D5552" i="4"/>
  <c r="D5551" i="4"/>
  <c r="D5550" i="4"/>
  <c r="D5549" i="4"/>
  <c r="D5548" i="4"/>
  <c r="D5547" i="4"/>
  <c r="D5546" i="4"/>
  <c r="D5545" i="4"/>
  <c r="D5544" i="4"/>
  <c r="D5543" i="4"/>
  <c r="D5542" i="4"/>
  <c r="D5541" i="4"/>
  <c r="D5540" i="4"/>
  <c r="D5539" i="4"/>
  <c r="D5538" i="4"/>
  <c r="D5537" i="4"/>
  <c r="D5536" i="4"/>
  <c r="D5535" i="4"/>
  <c r="D5534" i="4"/>
  <c r="D5533" i="4"/>
  <c r="D5532" i="4"/>
  <c r="D5531" i="4"/>
  <c r="D5530" i="4"/>
  <c r="D5529" i="4"/>
  <c r="D5528" i="4"/>
  <c r="D5527" i="4"/>
  <c r="D5526" i="4"/>
  <c r="D5525" i="4"/>
  <c r="D5524" i="4"/>
  <c r="D5523" i="4"/>
  <c r="D5522" i="4"/>
  <c r="D5521" i="4"/>
  <c r="D5520" i="4"/>
  <c r="D5519" i="4"/>
  <c r="D5518" i="4"/>
  <c r="D5517" i="4"/>
  <c r="D5516" i="4"/>
  <c r="D5515" i="4"/>
  <c r="D5514" i="4"/>
  <c r="D5513" i="4"/>
  <c r="D5512" i="4"/>
  <c r="D5511" i="4"/>
  <c r="D5510" i="4"/>
  <c r="D5509" i="4"/>
  <c r="D5508" i="4"/>
  <c r="D5507" i="4"/>
  <c r="D5506" i="4"/>
  <c r="D5505" i="4"/>
  <c r="D5504" i="4"/>
  <c r="D5503" i="4"/>
  <c r="D5502" i="4"/>
  <c r="D5501" i="4"/>
  <c r="D5500" i="4"/>
  <c r="D5499" i="4"/>
  <c r="D5498" i="4"/>
  <c r="D5497" i="4"/>
  <c r="D5496" i="4"/>
  <c r="D5495" i="4"/>
  <c r="D5494" i="4"/>
  <c r="D5493" i="4"/>
  <c r="D5492" i="4"/>
  <c r="D5491" i="4"/>
  <c r="D5490" i="4"/>
  <c r="D5489" i="4"/>
  <c r="D5488" i="4"/>
  <c r="D5487" i="4"/>
  <c r="D5486" i="4"/>
  <c r="D5485" i="4"/>
  <c r="D5484" i="4"/>
  <c r="D5483" i="4"/>
  <c r="D5482" i="4"/>
  <c r="D5481" i="4"/>
  <c r="D5480" i="4"/>
  <c r="D5479" i="4"/>
  <c r="D5478" i="4"/>
  <c r="D5477" i="4"/>
  <c r="D5476" i="4"/>
  <c r="D5475" i="4"/>
  <c r="D5474" i="4"/>
  <c r="D5473" i="4"/>
  <c r="D5472" i="4"/>
  <c r="D5471" i="4"/>
  <c r="D5470" i="4"/>
  <c r="D5469" i="4"/>
  <c r="D5468" i="4"/>
  <c r="D5467" i="4"/>
  <c r="D5466" i="4"/>
  <c r="D5465" i="4"/>
  <c r="D5464" i="4"/>
  <c r="D5463" i="4"/>
  <c r="D5462" i="4"/>
  <c r="D5461" i="4"/>
  <c r="D5460" i="4"/>
  <c r="D5459" i="4"/>
  <c r="D5458" i="4"/>
  <c r="D5457" i="4"/>
  <c r="D5456" i="4"/>
  <c r="D5455" i="4"/>
  <c r="D5454" i="4"/>
  <c r="D5453" i="4"/>
  <c r="D5452" i="4"/>
  <c r="D5451" i="4"/>
  <c r="D5450" i="4"/>
  <c r="D5449" i="4"/>
  <c r="D5448" i="4"/>
  <c r="D5447" i="4"/>
  <c r="D5446" i="4"/>
  <c r="D5445" i="4"/>
  <c r="D5444" i="4"/>
  <c r="D5443" i="4"/>
  <c r="D5442" i="4"/>
  <c r="D5441" i="4"/>
  <c r="D5440" i="4"/>
  <c r="D5439" i="4"/>
  <c r="D5438" i="4"/>
  <c r="D5437" i="4"/>
  <c r="D5436" i="4"/>
  <c r="D5435" i="4"/>
  <c r="D5434" i="4"/>
  <c r="D5433" i="4"/>
  <c r="D5432" i="4"/>
  <c r="D5431" i="4"/>
  <c r="D5430" i="4"/>
  <c r="D5429" i="4"/>
  <c r="D5428" i="4"/>
  <c r="D5427" i="4"/>
  <c r="D5426" i="4"/>
  <c r="D5425" i="4"/>
  <c r="D5424" i="4"/>
  <c r="D5423" i="4"/>
  <c r="D5422" i="4"/>
  <c r="D5421" i="4"/>
  <c r="D5420" i="4"/>
  <c r="D5419" i="4"/>
  <c r="D5418" i="4"/>
  <c r="D5417" i="4"/>
  <c r="D5416" i="4"/>
  <c r="D5415" i="4"/>
  <c r="D5414" i="4"/>
  <c r="D5413" i="4"/>
  <c r="D5412" i="4"/>
  <c r="D5411" i="4"/>
  <c r="D5410" i="4"/>
  <c r="D5409" i="4"/>
  <c r="D5408" i="4"/>
  <c r="D5407" i="4"/>
  <c r="D5406" i="4"/>
  <c r="D5405" i="4"/>
  <c r="D5404" i="4"/>
  <c r="D5403" i="4"/>
  <c r="D5402" i="4"/>
  <c r="D5401" i="4"/>
  <c r="D5400" i="4"/>
  <c r="D5399" i="4"/>
  <c r="D5398" i="4"/>
  <c r="D5397" i="4"/>
  <c r="D5396" i="4"/>
  <c r="D5395" i="4"/>
  <c r="D5394" i="4"/>
  <c r="D5393" i="4"/>
  <c r="D5392" i="4"/>
  <c r="D5391" i="4"/>
  <c r="D5390" i="4"/>
  <c r="D5389" i="4"/>
  <c r="D5388" i="4"/>
  <c r="D5387" i="4"/>
  <c r="D5386" i="4"/>
  <c r="D5385" i="4"/>
  <c r="D5384" i="4"/>
  <c r="D5383" i="4"/>
  <c r="D5382" i="4"/>
  <c r="D5381" i="4"/>
  <c r="D5380" i="4"/>
  <c r="D5379" i="4"/>
  <c r="D5378" i="4"/>
  <c r="D5377" i="4"/>
  <c r="D5376" i="4"/>
  <c r="D5375" i="4"/>
  <c r="D5374" i="4"/>
  <c r="D5373" i="4"/>
  <c r="D5372" i="4"/>
  <c r="D5371" i="4"/>
  <c r="D5370" i="4"/>
  <c r="D5369" i="4"/>
  <c r="D5368" i="4"/>
  <c r="D5367" i="4"/>
  <c r="D5366" i="4"/>
  <c r="D5365" i="4"/>
  <c r="D5364" i="4"/>
  <c r="D5363" i="4"/>
  <c r="D5362" i="4"/>
  <c r="D5361" i="4"/>
  <c r="D5360" i="4"/>
  <c r="D5359" i="4"/>
  <c r="D5358" i="4"/>
  <c r="D5357" i="4"/>
  <c r="D5356" i="4"/>
  <c r="D5355" i="4"/>
  <c r="D5354" i="4"/>
  <c r="D5353" i="4"/>
  <c r="D5352" i="4"/>
  <c r="D5351" i="4"/>
  <c r="D5350" i="4"/>
  <c r="D5349" i="4"/>
  <c r="D5348" i="4"/>
  <c r="D5347" i="4"/>
  <c r="D5346" i="4"/>
  <c r="D5345" i="4"/>
  <c r="D5344" i="4"/>
  <c r="D5343" i="4"/>
  <c r="D5342" i="4"/>
  <c r="D5341" i="4"/>
  <c r="D5340" i="4"/>
  <c r="D5339" i="4"/>
  <c r="D5338" i="4"/>
  <c r="D5337" i="4"/>
  <c r="D5336" i="4"/>
  <c r="D5335" i="4"/>
  <c r="D5334" i="4"/>
  <c r="D5333" i="4"/>
  <c r="D5332" i="4"/>
  <c r="D5331" i="4"/>
  <c r="D5330" i="4"/>
  <c r="D5329" i="4"/>
  <c r="D5328" i="4"/>
  <c r="D5327" i="4"/>
  <c r="D5326" i="4"/>
  <c r="D5325" i="4"/>
  <c r="D5324" i="4"/>
  <c r="D5323" i="4"/>
  <c r="D5322" i="4"/>
  <c r="D5321" i="4"/>
  <c r="D5320" i="4"/>
  <c r="D5319" i="4"/>
  <c r="D5318" i="4"/>
  <c r="D5317" i="4"/>
  <c r="D5316" i="4"/>
  <c r="D5315" i="4"/>
  <c r="D5314" i="4"/>
  <c r="D5313" i="4"/>
  <c r="D5312" i="4"/>
  <c r="D5311" i="4"/>
  <c r="D5310" i="4"/>
  <c r="D5309" i="4"/>
  <c r="D5308" i="4"/>
  <c r="D5307" i="4"/>
  <c r="D5306" i="4"/>
  <c r="D5305" i="4"/>
  <c r="D5304" i="4"/>
  <c r="D5303" i="4"/>
  <c r="D5302" i="4"/>
  <c r="D5301" i="4"/>
  <c r="D5300" i="4"/>
  <c r="D5299" i="4"/>
  <c r="D5298" i="4"/>
  <c r="D5297" i="4"/>
  <c r="D5296" i="4"/>
  <c r="D5295" i="4"/>
  <c r="D5294" i="4"/>
  <c r="D5293" i="4"/>
  <c r="D5292" i="4"/>
  <c r="D5291" i="4"/>
  <c r="D5290" i="4"/>
  <c r="D5289" i="4"/>
  <c r="D5288" i="4"/>
  <c r="D5287" i="4"/>
  <c r="D5286" i="4"/>
  <c r="D5285" i="4"/>
  <c r="D5284" i="4"/>
  <c r="D5283" i="4"/>
  <c r="D5282" i="4"/>
  <c r="D5281" i="4"/>
  <c r="D5280" i="4"/>
  <c r="D5279" i="4"/>
  <c r="D5278" i="4"/>
  <c r="D5277" i="4"/>
  <c r="D5276" i="4"/>
  <c r="D5275" i="4"/>
  <c r="D5274" i="4"/>
  <c r="D5273" i="4"/>
  <c r="D5272" i="4"/>
  <c r="D5271" i="4"/>
  <c r="D5270" i="4"/>
  <c r="D5269" i="4"/>
  <c r="D5268" i="4"/>
  <c r="D5267" i="4"/>
  <c r="D5266" i="4"/>
  <c r="D5265" i="4"/>
  <c r="D5264" i="4"/>
  <c r="D5263" i="4"/>
  <c r="D5262" i="4"/>
  <c r="D5261" i="4"/>
  <c r="D5260" i="4"/>
  <c r="D5259" i="4"/>
  <c r="D5258" i="4"/>
  <c r="D5257" i="4"/>
  <c r="D5256" i="4"/>
  <c r="D5255" i="4"/>
  <c r="D5254" i="4"/>
  <c r="D5253" i="4"/>
  <c r="D5252" i="4"/>
  <c r="D5251" i="4"/>
  <c r="D5250" i="4"/>
  <c r="D5249" i="4"/>
  <c r="D5248" i="4"/>
  <c r="D5247" i="4"/>
  <c r="D5246" i="4"/>
  <c r="D5245" i="4"/>
  <c r="D5244" i="4"/>
  <c r="D5243" i="4"/>
  <c r="D5242" i="4"/>
  <c r="D5241" i="4"/>
  <c r="D5240" i="4"/>
  <c r="D5239" i="4"/>
  <c r="D5238" i="4"/>
  <c r="D5237" i="4"/>
  <c r="D5236" i="4"/>
  <c r="D5235" i="4"/>
  <c r="D5234" i="4"/>
  <c r="D5233" i="4"/>
  <c r="D5232" i="4"/>
  <c r="D5231" i="4"/>
  <c r="D5230" i="4"/>
  <c r="D5229" i="4"/>
  <c r="D5228" i="4"/>
  <c r="D5227" i="4"/>
  <c r="D5226" i="4"/>
  <c r="D5225" i="4"/>
  <c r="D5224" i="4"/>
  <c r="D5223" i="4"/>
  <c r="D5222" i="4"/>
  <c r="D5221" i="4"/>
  <c r="D5220" i="4"/>
  <c r="D5219" i="4"/>
  <c r="D5218" i="4"/>
  <c r="D5217" i="4"/>
  <c r="D5216" i="4"/>
  <c r="D5215" i="4"/>
  <c r="D5214" i="4"/>
  <c r="D5213" i="4"/>
  <c r="D5212" i="4"/>
  <c r="D5211" i="4"/>
  <c r="D5210" i="4"/>
  <c r="D5209" i="4"/>
  <c r="D5208" i="4"/>
  <c r="D5207" i="4"/>
  <c r="D5206" i="4"/>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2" i="4"/>
  <c r="D5081" i="4"/>
  <c r="D5080" i="4"/>
  <c r="D5079" i="4"/>
  <c r="D5078" i="4"/>
  <c r="D5077" i="4"/>
  <c r="D5076" i="4"/>
  <c r="D5075" i="4"/>
  <c r="D5074" i="4"/>
  <c r="D5073" i="4"/>
  <c r="D5072" i="4"/>
  <c r="D5071" i="4"/>
  <c r="D5070" i="4"/>
  <c r="D5069" i="4"/>
  <c r="D5068" i="4"/>
  <c r="D5067" i="4"/>
  <c r="D5066" i="4"/>
  <c r="D5065" i="4"/>
  <c r="D5064" i="4"/>
  <c r="D5063" i="4"/>
  <c r="D5062" i="4"/>
  <c r="D5061" i="4"/>
  <c r="D5060" i="4"/>
  <c r="D5059" i="4"/>
  <c r="D5058" i="4"/>
  <c r="D5057" i="4"/>
  <c r="D5056" i="4"/>
  <c r="D5055" i="4"/>
  <c r="D5054" i="4"/>
  <c r="D5053" i="4"/>
  <c r="D5052" i="4"/>
  <c r="D5051" i="4"/>
  <c r="D5050" i="4"/>
  <c r="D5049" i="4"/>
  <c r="D5048" i="4"/>
  <c r="D5047" i="4"/>
  <c r="D5046" i="4"/>
  <c r="D5045" i="4"/>
  <c r="D5044" i="4"/>
  <c r="D5043" i="4"/>
  <c r="D5042" i="4"/>
  <c r="D5041" i="4"/>
  <c r="D5040" i="4"/>
  <c r="D5039" i="4"/>
  <c r="D5038" i="4"/>
  <c r="D5037" i="4"/>
  <c r="D5036" i="4"/>
  <c r="D5035" i="4"/>
  <c r="D5034" i="4"/>
  <c r="D5033" i="4"/>
  <c r="D5032" i="4"/>
  <c r="D5031" i="4"/>
  <c r="D5030" i="4"/>
  <c r="D5029" i="4"/>
  <c r="D5028" i="4"/>
  <c r="D5027" i="4"/>
  <c r="D5026" i="4"/>
  <c r="D5025" i="4"/>
  <c r="D5024" i="4"/>
  <c r="D5023" i="4"/>
  <c r="D5022" i="4"/>
  <c r="D5021" i="4"/>
  <c r="D5020" i="4"/>
  <c r="D5019"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4892" i="4"/>
  <c r="D4891" i="4"/>
  <c r="D4890" i="4"/>
  <c r="D4889" i="4"/>
  <c r="D4888" i="4"/>
  <c r="D4887" i="4"/>
  <c r="D4886" i="4"/>
  <c r="D4885" i="4"/>
  <c r="D4884" i="4"/>
  <c r="D4883" i="4"/>
  <c r="D4882" i="4"/>
  <c r="D4881" i="4"/>
  <c r="D4880" i="4"/>
  <c r="D4879" i="4"/>
  <c r="D4878" i="4"/>
  <c r="D4877" i="4"/>
  <c r="D4876" i="4"/>
  <c r="D4875" i="4"/>
  <c r="D4874" i="4"/>
  <c r="D4873" i="4"/>
  <c r="D4872" i="4"/>
  <c r="D4871" i="4"/>
  <c r="D4870" i="4"/>
  <c r="D4869" i="4"/>
  <c r="D4868" i="4"/>
  <c r="D4867" i="4"/>
  <c r="D4866" i="4"/>
  <c r="D4865" i="4"/>
  <c r="D4864" i="4"/>
  <c r="D4863" i="4"/>
  <c r="D4862" i="4"/>
  <c r="D4861" i="4"/>
  <c r="D4860" i="4"/>
  <c r="D4859" i="4"/>
  <c r="D4858" i="4"/>
  <c r="D4857" i="4"/>
  <c r="D4856" i="4"/>
  <c r="D4855" i="4"/>
  <c r="D4854" i="4"/>
  <c r="D4853" i="4"/>
  <c r="D4852" i="4"/>
  <c r="D4851" i="4"/>
  <c r="D4850" i="4"/>
  <c r="D4849" i="4"/>
  <c r="D4848" i="4"/>
  <c r="D4847" i="4"/>
  <c r="D4846" i="4"/>
  <c r="D4845" i="4"/>
  <c r="D4844" i="4"/>
  <c r="D4843" i="4"/>
  <c r="D4842" i="4"/>
  <c r="D4841" i="4"/>
  <c r="D4840" i="4"/>
  <c r="D4839" i="4"/>
  <c r="D4838" i="4"/>
  <c r="D4837" i="4"/>
  <c r="D4836" i="4"/>
  <c r="D4835" i="4"/>
  <c r="D4834" i="4"/>
  <c r="D4833" i="4"/>
  <c r="D4832" i="4"/>
  <c r="D4831" i="4"/>
  <c r="D4830" i="4"/>
  <c r="D4829" i="4"/>
  <c r="D4828" i="4"/>
  <c r="D4827" i="4"/>
  <c r="D4826" i="4"/>
  <c r="D4825" i="4"/>
  <c r="D4824" i="4"/>
  <c r="D4823" i="4"/>
  <c r="D4822" i="4"/>
  <c r="D4821" i="4"/>
  <c r="D4820" i="4"/>
  <c r="D4819" i="4"/>
  <c r="D4818" i="4"/>
  <c r="D4817" i="4"/>
  <c r="D4816" i="4"/>
  <c r="D4815" i="4"/>
  <c r="D4814" i="4"/>
  <c r="D4813" i="4"/>
  <c r="D4812" i="4"/>
  <c r="D4811" i="4"/>
  <c r="D4810" i="4"/>
  <c r="D4809" i="4"/>
  <c r="D4808" i="4"/>
  <c r="D4807" i="4"/>
  <c r="D4806" i="4"/>
  <c r="D4805" i="4"/>
  <c r="D4804" i="4"/>
  <c r="D4803" i="4"/>
  <c r="D4802" i="4"/>
  <c r="D4801" i="4"/>
  <c r="D4800" i="4"/>
  <c r="D4799" i="4"/>
  <c r="D4798" i="4"/>
  <c r="D4797" i="4"/>
  <c r="D4796" i="4"/>
  <c r="D4795" i="4"/>
  <c r="D4794" i="4"/>
  <c r="D4793" i="4"/>
  <c r="D4792" i="4"/>
  <c r="D4791" i="4"/>
  <c r="D4790" i="4"/>
  <c r="D4789" i="4"/>
  <c r="D4788" i="4"/>
  <c r="D4787" i="4"/>
  <c r="D4786" i="4"/>
  <c r="D4785" i="4"/>
  <c r="D4784" i="4"/>
  <c r="D4783" i="4"/>
  <c r="D4782" i="4"/>
  <c r="D4781" i="4"/>
  <c r="D4780" i="4"/>
  <c r="D4779" i="4"/>
  <c r="D4778" i="4"/>
  <c r="D4777" i="4"/>
  <c r="D4776" i="4"/>
  <c r="D4775" i="4"/>
  <c r="D4774" i="4"/>
  <c r="D4773" i="4"/>
  <c r="D4772" i="4"/>
  <c r="D4771" i="4"/>
  <c r="D4770" i="4"/>
  <c r="D4769" i="4"/>
  <c r="D4768" i="4"/>
  <c r="D4767" i="4"/>
  <c r="D4766" i="4"/>
  <c r="D4765" i="4"/>
  <c r="D4764" i="4"/>
  <c r="D4763" i="4"/>
  <c r="D4762" i="4"/>
  <c r="D4761" i="4"/>
  <c r="D4760" i="4"/>
  <c r="D4759" i="4"/>
  <c r="D4758" i="4"/>
  <c r="D4757" i="4"/>
  <c r="D4756" i="4"/>
  <c r="D4755" i="4"/>
  <c r="D4754" i="4"/>
  <c r="D4753" i="4"/>
  <c r="D4752" i="4"/>
  <c r="D4751" i="4"/>
  <c r="D4750" i="4"/>
  <c r="D4749" i="4"/>
  <c r="D4748" i="4"/>
  <c r="D4747" i="4"/>
  <c r="D4746" i="4"/>
  <c r="D4745" i="4"/>
  <c r="D4744" i="4"/>
  <c r="D4743" i="4"/>
  <c r="D4742" i="4"/>
  <c r="D4741" i="4"/>
  <c r="D4740" i="4"/>
  <c r="D4739" i="4"/>
  <c r="D4738" i="4"/>
  <c r="D4737" i="4"/>
  <c r="D4736" i="4"/>
  <c r="D4735" i="4"/>
  <c r="D4734" i="4"/>
  <c r="D4733" i="4"/>
  <c r="D4732" i="4"/>
  <c r="D4731" i="4"/>
  <c r="D4730" i="4"/>
  <c r="D4729" i="4"/>
  <c r="D4728" i="4"/>
  <c r="D4727" i="4"/>
  <c r="D4726" i="4"/>
  <c r="D4725" i="4"/>
  <c r="D4724" i="4"/>
  <c r="D4723" i="4"/>
  <c r="D4722" i="4"/>
  <c r="D4721" i="4"/>
  <c r="D4720" i="4"/>
  <c r="D4719" i="4"/>
  <c r="D4718" i="4"/>
  <c r="D4717" i="4"/>
  <c r="D4716" i="4"/>
  <c r="D4715" i="4"/>
  <c r="D4714" i="4"/>
  <c r="D4713" i="4"/>
  <c r="D4712" i="4"/>
  <c r="D4711" i="4"/>
  <c r="D4710" i="4"/>
  <c r="D4709" i="4"/>
  <c r="D4708" i="4"/>
  <c r="D4707" i="4"/>
  <c r="D4706" i="4"/>
  <c r="D4705" i="4"/>
  <c r="D4704" i="4"/>
  <c r="D4703" i="4"/>
  <c r="D4702" i="4"/>
  <c r="D4701" i="4"/>
  <c r="D4700" i="4"/>
  <c r="D4699" i="4"/>
  <c r="D4698" i="4"/>
  <c r="D4697" i="4"/>
  <c r="D4696" i="4"/>
  <c r="D4695" i="4"/>
  <c r="D4694" i="4"/>
  <c r="D4693" i="4"/>
  <c r="D4692" i="4"/>
  <c r="D4691" i="4"/>
  <c r="D4690" i="4"/>
  <c r="D4689" i="4"/>
  <c r="D4688" i="4"/>
  <c r="D4687" i="4"/>
  <c r="D4686" i="4"/>
  <c r="D4685" i="4"/>
  <c r="D4684" i="4"/>
  <c r="D4683" i="4"/>
  <c r="D4682" i="4"/>
  <c r="D4681" i="4"/>
  <c r="D4680" i="4"/>
  <c r="D4679" i="4"/>
  <c r="D4678" i="4"/>
  <c r="D4677" i="4"/>
  <c r="D4676" i="4"/>
  <c r="D4675" i="4"/>
  <c r="D4674" i="4"/>
  <c r="D4673" i="4"/>
  <c r="D4672" i="4"/>
  <c r="D4671" i="4"/>
  <c r="D4670" i="4"/>
  <c r="D4669" i="4"/>
  <c r="D4668" i="4"/>
  <c r="D4667" i="4"/>
  <c r="D4666" i="4"/>
  <c r="D4665" i="4"/>
  <c r="D4664" i="4"/>
  <c r="D4663" i="4"/>
  <c r="D4662" i="4"/>
  <c r="D4661" i="4"/>
  <c r="D4660" i="4"/>
  <c r="D4659" i="4"/>
  <c r="D4658" i="4"/>
  <c r="D4657" i="4"/>
  <c r="D4656" i="4"/>
  <c r="D4655" i="4"/>
  <c r="D4654" i="4"/>
  <c r="D4653" i="4"/>
  <c r="D4652" i="4"/>
  <c r="D4651" i="4"/>
  <c r="D4650" i="4"/>
  <c r="D4649" i="4"/>
  <c r="D4648" i="4"/>
  <c r="D4647" i="4"/>
  <c r="D4646" i="4"/>
  <c r="D4645" i="4"/>
  <c r="D4644" i="4"/>
  <c r="D4643" i="4"/>
  <c r="D4642" i="4"/>
  <c r="D4641" i="4"/>
  <c r="D4640" i="4"/>
  <c r="D4639" i="4"/>
  <c r="D4638" i="4"/>
  <c r="D4637" i="4"/>
  <c r="D4636" i="4"/>
  <c r="D4635" i="4"/>
  <c r="D4634" i="4"/>
  <c r="D4633" i="4"/>
  <c r="D4632" i="4"/>
  <c r="D4631" i="4"/>
  <c r="D4630" i="4"/>
  <c r="D4629" i="4"/>
  <c r="D4628" i="4"/>
  <c r="D4627" i="4"/>
  <c r="D4626" i="4"/>
  <c r="D4625" i="4"/>
  <c r="D4624" i="4"/>
  <c r="D4623" i="4"/>
  <c r="D4622" i="4"/>
  <c r="D4621" i="4"/>
  <c r="D4620" i="4"/>
  <c r="D4619" i="4"/>
  <c r="D4618" i="4"/>
  <c r="D4617" i="4"/>
  <c r="D4616" i="4"/>
  <c r="D4615" i="4"/>
  <c r="D4614" i="4"/>
  <c r="D4613" i="4"/>
  <c r="D4612" i="4"/>
  <c r="D4611" i="4"/>
  <c r="D4610" i="4"/>
  <c r="D4609" i="4"/>
  <c r="D4608" i="4"/>
  <c r="D4607" i="4"/>
  <c r="D4606" i="4"/>
  <c r="D4605" i="4"/>
  <c r="D4604" i="4"/>
  <c r="D4603" i="4"/>
  <c r="D4602" i="4"/>
  <c r="D4601" i="4"/>
  <c r="D4600" i="4"/>
  <c r="D4599" i="4"/>
  <c r="D4598" i="4"/>
  <c r="D4597" i="4"/>
  <c r="D4596" i="4"/>
  <c r="D4595" i="4"/>
  <c r="D4594" i="4"/>
  <c r="D4593" i="4"/>
  <c r="D4592" i="4"/>
  <c r="D4591" i="4"/>
  <c r="D4590" i="4"/>
  <c r="D4589" i="4"/>
  <c r="D4588" i="4"/>
  <c r="D4587" i="4"/>
  <c r="D4586" i="4"/>
  <c r="D4585" i="4"/>
  <c r="D4584" i="4"/>
  <c r="D4583" i="4"/>
  <c r="D4582" i="4"/>
  <c r="D4581" i="4"/>
  <c r="D4580" i="4"/>
  <c r="D4579" i="4"/>
  <c r="D4578" i="4"/>
  <c r="D4577" i="4"/>
  <c r="D4576" i="4"/>
  <c r="D4575" i="4"/>
  <c r="D4574" i="4"/>
  <c r="D4573" i="4"/>
  <c r="D4572" i="4"/>
  <c r="D4571" i="4"/>
  <c r="D4570" i="4"/>
  <c r="D4569" i="4"/>
  <c r="D4568" i="4"/>
  <c r="D4567" i="4"/>
  <c r="D4566" i="4"/>
  <c r="D4565" i="4"/>
  <c r="D4564" i="4"/>
  <c r="D4563" i="4"/>
  <c r="D4562" i="4"/>
  <c r="D4561" i="4"/>
  <c r="D4560" i="4"/>
  <c r="D4559" i="4"/>
  <c r="D4558" i="4"/>
  <c r="D4557" i="4"/>
  <c r="D4556" i="4"/>
  <c r="D4555" i="4"/>
  <c r="D4554" i="4"/>
  <c r="D4553" i="4"/>
  <c r="D4552" i="4"/>
  <c r="D4551" i="4"/>
  <c r="D4550" i="4"/>
  <c r="D4549" i="4"/>
  <c r="D4548" i="4"/>
  <c r="D4547" i="4"/>
  <c r="D4546" i="4"/>
  <c r="D4545" i="4"/>
  <c r="D4544" i="4"/>
  <c r="D4543" i="4"/>
  <c r="D4542" i="4"/>
  <c r="D4541" i="4"/>
  <c r="D4540" i="4"/>
  <c r="D4539" i="4"/>
  <c r="D4538" i="4"/>
  <c r="D4537" i="4"/>
  <c r="D4536" i="4"/>
  <c r="D4535" i="4"/>
  <c r="D4534" i="4"/>
  <c r="D4533" i="4"/>
  <c r="D4532" i="4"/>
  <c r="D4531" i="4"/>
  <c r="D4530" i="4"/>
  <c r="D4529" i="4"/>
  <c r="D4528" i="4"/>
  <c r="D4527" i="4"/>
  <c r="D4526" i="4"/>
  <c r="D4525" i="4"/>
  <c r="D4524" i="4"/>
  <c r="D4523" i="4"/>
  <c r="D4522" i="4"/>
  <c r="D4521" i="4"/>
  <c r="D4520" i="4"/>
  <c r="D4519" i="4"/>
  <c r="D4518" i="4"/>
  <c r="D4517" i="4"/>
  <c r="D4516" i="4"/>
  <c r="D4515" i="4"/>
  <c r="D4514" i="4"/>
  <c r="D4513" i="4"/>
  <c r="D4512" i="4"/>
  <c r="D4511" i="4"/>
  <c r="D4510" i="4"/>
  <c r="D4509" i="4"/>
  <c r="D4508" i="4"/>
  <c r="D4507" i="4"/>
  <c r="D4506" i="4"/>
  <c r="D4505" i="4"/>
  <c r="D4504" i="4"/>
  <c r="D4503" i="4"/>
  <c r="D4502" i="4"/>
  <c r="D4501" i="4"/>
  <c r="D4500" i="4"/>
  <c r="D4499" i="4"/>
  <c r="D4498" i="4"/>
  <c r="D4497" i="4"/>
  <c r="D4496" i="4"/>
  <c r="D4495" i="4"/>
  <c r="D4494" i="4"/>
  <c r="D4493" i="4"/>
  <c r="D4492" i="4"/>
  <c r="D4491" i="4"/>
  <c r="D4490" i="4"/>
  <c r="D4489" i="4"/>
  <c r="D4488" i="4"/>
  <c r="D4487" i="4"/>
  <c r="D4486" i="4"/>
  <c r="D4485" i="4"/>
  <c r="D4484" i="4"/>
  <c r="D4483" i="4"/>
  <c r="D4482" i="4"/>
  <c r="D4481" i="4"/>
  <c r="D4480" i="4"/>
  <c r="D4479" i="4"/>
  <c r="D4478" i="4"/>
  <c r="D4477" i="4"/>
  <c r="D4476" i="4"/>
  <c r="D4475" i="4"/>
  <c r="D4474" i="4"/>
  <c r="D4473" i="4"/>
  <c r="D4472" i="4"/>
  <c r="D4471" i="4"/>
  <c r="D4470" i="4"/>
  <c r="D4469" i="4"/>
  <c r="D4468" i="4"/>
  <c r="D4467" i="4"/>
  <c r="D4466" i="4"/>
  <c r="D4465" i="4"/>
  <c r="D4464" i="4"/>
  <c r="D4463" i="4"/>
  <c r="D4462" i="4"/>
  <c r="D4461" i="4"/>
  <c r="D4460" i="4"/>
  <c r="D4459" i="4"/>
  <c r="D4458" i="4"/>
  <c r="D4457" i="4"/>
  <c r="D4456" i="4"/>
  <c r="D4455" i="4"/>
  <c r="D4454" i="4"/>
  <c r="D4453" i="4"/>
  <c r="D4452" i="4"/>
  <c r="D4451" i="4"/>
  <c r="D4450" i="4"/>
  <c r="D4449" i="4"/>
  <c r="D4448" i="4"/>
  <c r="D4447" i="4"/>
  <c r="D4446" i="4"/>
  <c r="D4445" i="4"/>
  <c r="D4444" i="4"/>
  <c r="D4443" i="4"/>
  <c r="D4442" i="4"/>
  <c r="D4441" i="4"/>
  <c r="D4440" i="4"/>
  <c r="D4439" i="4"/>
  <c r="D4438" i="4"/>
  <c r="D4437" i="4"/>
  <c r="D4436" i="4"/>
  <c r="D4435" i="4"/>
  <c r="D4434" i="4"/>
  <c r="D4433" i="4"/>
  <c r="D4432" i="4"/>
  <c r="D4431" i="4"/>
  <c r="D4430" i="4"/>
  <c r="D4429" i="4"/>
  <c r="D4428" i="4"/>
  <c r="D4427" i="4"/>
  <c r="D4426" i="4"/>
  <c r="D4425" i="4"/>
  <c r="D4424" i="4"/>
  <c r="D4423" i="4"/>
  <c r="D4422" i="4"/>
  <c r="D4421" i="4"/>
  <c r="D4420" i="4"/>
  <c r="D4419" i="4"/>
  <c r="D4418" i="4"/>
  <c r="D4417" i="4"/>
  <c r="D4416" i="4"/>
  <c r="D4415" i="4"/>
  <c r="D4414" i="4"/>
  <c r="D4413" i="4"/>
  <c r="D4412" i="4"/>
  <c r="D4411" i="4"/>
  <c r="D4410" i="4"/>
  <c r="D4409" i="4"/>
  <c r="D4408" i="4"/>
  <c r="D4407" i="4"/>
  <c r="D4406" i="4"/>
  <c r="D4405" i="4"/>
  <c r="D4404" i="4"/>
  <c r="D4403" i="4"/>
  <c r="D4402" i="4"/>
  <c r="D4401" i="4"/>
  <c r="D4400" i="4"/>
  <c r="D4399" i="4"/>
  <c r="D4398" i="4"/>
  <c r="D4397" i="4"/>
  <c r="D4396" i="4"/>
  <c r="D4395" i="4"/>
  <c r="D4394" i="4"/>
  <c r="D4393" i="4"/>
  <c r="D4392" i="4"/>
  <c r="D4391" i="4"/>
  <c r="D4390" i="4"/>
  <c r="D4389" i="4"/>
  <c r="D4388" i="4"/>
  <c r="D4387" i="4"/>
  <c r="D4386" i="4"/>
  <c r="D4385" i="4"/>
  <c r="D4384" i="4"/>
  <c r="D4383" i="4"/>
  <c r="D4382" i="4"/>
  <c r="D4381" i="4"/>
  <c r="D4380" i="4"/>
  <c r="D4379" i="4"/>
  <c r="D4378" i="4"/>
  <c r="D4377" i="4"/>
  <c r="D4376" i="4"/>
  <c r="D4375" i="4"/>
  <c r="D4374" i="4"/>
  <c r="D4373" i="4"/>
  <c r="D4372" i="4"/>
  <c r="D4371" i="4"/>
  <c r="D4370" i="4"/>
  <c r="D4369" i="4"/>
  <c r="D4368" i="4"/>
  <c r="D4367" i="4"/>
  <c r="D4366" i="4"/>
  <c r="D4365" i="4"/>
  <c r="D4364" i="4"/>
  <c r="D4363" i="4"/>
  <c r="D4362" i="4"/>
  <c r="D4361" i="4"/>
  <c r="D4360" i="4"/>
  <c r="D4359" i="4"/>
  <c r="D4358" i="4"/>
  <c r="D4357" i="4"/>
  <c r="D4356" i="4"/>
  <c r="D4355" i="4"/>
  <c r="D4354" i="4"/>
  <c r="D4353" i="4"/>
  <c r="D4352" i="4"/>
  <c r="D4351" i="4"/>
  <c r="D4350" i="4"/>
  <c r="D4349" i="4"/>
  <c r="D4348" i="4"/>
  <c r="D4347" i="4"/>
  <c r="D4346" i="4"/>
  <c r="D4345" i="4"/>
  <c r="D4344" i="4"/>
  <c r="D4343" i="4"/>
  <c r="D4342" i="4"/>
  <c r="D4341" i="4"/>
  <c r="D4340" i="4"/>
  <c r="D4339" i="4"/>
  <c r="D4338" i="4"/>
  <c r="D4337" i="4"/>
  <c r="D4336" i="4"/>
  <c r="D4335" i="4"/>
  <c r="D4334" i="4"/>
  <c r="D4333" i="4"/>
  <c r="D4332" i="4"/>
  <c r="D4331" i="4"/>
  <c r="D4330" i="4"/>
  <c r="D4329" i="4"/>
  <c r="D4328" i="4"/>
  <c r="D4327" i="4"/>
  <c r="D4326" i="4"/>
  <c r="D4325" i="4"/>
  <c r="D4324" i="4"/>
  <c r="D4323" i="4"/>
  <c r="D4322" i="4"/>
  <c r="D4321" i="4"/>
  <c r="D4320" i="4"/>
  <c r="D4319" i="4"/>
  <c r="D4318" i="4"/>
  <c r="D4317" i="4"/>
  <c r="D4316" i="4"/>
  <c r="D4315" i="4"/>
  <c r="D4314" i="4"/>
  <c r="D4313" i="4"/>
  <c r="D4312" i="4"/>
  <c r="D4311" i="4"/>
  <c r="D4310" i="4"/>
  <c r="D4309" i="4"/>
  <c r="D4308" i="4"/>
  <c r="D4307" i="4"/>
  <c r="D4306" i="4"/>
  <c r="D4305" i="4"/>
  <c r="D4304" i="4"/>
  <c r="D4303" i="4"/>
  <c r="D4302" i="4"/>
  <c r="D4301" i="4"/>
  <c r="D4300" i="4"/>
  <c r="D4299" i="4"/>
  <c r="D4298" i="4"/>
  <c r="D4297" i="4"/>
  <c r="D4296" i="4"/>
  <c r="D4295" i="4"/>
  <c r="D4294" i="4"/>
  <c r="D4293" i="4"/>
  <c r="D4292" i="4"/>
  <c r="D4291" i="4"/>
  <c r="D4290" i="4"/>
  <c r="D4289" i="4"/>
  <c r="D4288" i="4"/>
  <c r="D4287" i="4"/>
  <c r="D4286" i="4"/>
  <c r="D4285" i="4"/>
  <c r="D4284" i="4"/>
  <c r="D4283" i="4"/>
  <c r="D4282" i="4"/>
  <c r="D4281" i="4"/>
  <c r="D4280" i="4"/>
  <c r="D4279" i="4"/>
  <c r="D4278" i="4"/>
  <c r="D4277" i="4"/>
  <c r="D4276" i="4"/>
  <c r="D4275" i="4"/>
  <c r="D4274" i="4"/>
  <c r="D4273" i="4"/>
  <c r="D4272" i="4"/>
  <c r="D4271" i="4"/>
  <c r="D4270" i="4"/>
  <c r="D4269" i="4"/>
  <c r="D4268" i="4"/>
  <c r="D4267" i="4"/>
  <c r="D4266" i="4"/>
  <c r="D4265" i="4"/>
  <c r="D4264" i="4"/>
  <c r="D4263" i="4"/>
  <c r="D4262" i="4"/>
  <c r="D4261" i="4"/>
  <c r="D4260" i="4"/>
  <c r="D4259" i="4"/>
  <c r="D4258" i="4"/>
  <c r="D4257" i="4"/>
  <c r="D4256" i="4"/>
  <c r="D4255" i="4"/>
  <c r="D4254" i="4"/>
  <c r="D4253" i="4"/>
  <c r="D4252" i="4"/>
  <c r="D4251" i="4"/>
  <c r="D4250" i="4"/>
  <c r="D4249" i="4"/>
  <c r="D4248" i="4"/>
  <c r="D4247" i="4"/>
  <c r="D4246" i="4"/>
  <c r="D4245" i="4"/>
  <c r="D4244" i="4"/>
  <c r="D4243" i="4"/>
  <c r="D4242" i="4"/>
  <c r="D4241" i="4"/>
  <c r="D4240" i="4"/>
  <c r="D4239" i="4"/>
  <c r="D4238" i="4"/>
  <c r="D4237" i="4"/>
  <c r="D4236" i="4"/>
  <c r="D4235" i="4"/>
  <c r="D4234" i="4"/>
  <c r="D4233" i="4"/>
  <c r="D4232" i="4"/>
  <c r="D4231" i="4"/>
  <c r="D4230" i="4"/>
  <c r="D4229" i="4"/>
  <c r="D4228" i="4"/>
  <c r="D4227" i="4"/>
  <c r="D4226" i="4"/>
  <c r="D4225" i="4"/>
  <c r="D4224" i="4"/>
  <c r="D4223" i="4"/>
  <c r="D4222" i="4"/>
  <c r="D4221" i="4"/>
  <c r="D4220" i="4"/>
  <c r="D4219" i="4"/>
  <c r="D4218" i="4"/>
  <c r="D4217" i="4"/>
  <c r="D4216" i="4"/>
  <c r="D4215" i="4"/>
  <c r="D4214" i="4"/>
  <c r="D4213" i="4"/>
  <c r="D4212" i="4"/>
  <c r="D4211" i="4"/>
  <c r="D4210" i="4"/>
  <c r="D4209" i="4"/>
  <c r="D4208" i="4"/>
  <c r="D4207" i="4"/>
  <c r="D4206" i="4"/>
  <c r="D4205" i="4"/>
  <c r="D4204" i="4"/>
  <c r="D4203" i="4"/>
  <c r="D4202" i="4"/>
  <c r="D4201" i="4"/>
  <c r="D4200" i="4"/>
  <c r="D4199" i="4"/>
  <c r="D4198" i="4"/>
  <c r="D4197" i="4"/>
  <c r="D4196" i="4"/>
  <c r="D4195" i="4"/>
  <c r="D4194" i="4"/>
  <c r="D4193" i="4"/>
  <c r="D4192" i="4"/>
  <c r="D4191" i="4"/>
  <c r="D4190" i="4"/>
  <c r="D4189" i="4"/>
  <c r="D4188" i="4"/>
  <c r="D4187" i="4"/>
  <c r="D4186" i="4"/>
  <c r="D4185" i="4"/>
  <c r="D4184" i="4"/>
  <c r="D4183" i="4"/>
  <c r="D4182" i="4"/>
  <c r="D4181" i="4"/>
  <c r="D4180" i="4"/>
  <c r="D4179" i="4"/>
  <c r="D4178" i="4"/>
  <c r="D4177" i="4"/>
  <c r="D4176" i="4"/>
  <c r="D4175" i="4"/>
  <c r="D4174" i="4"/>
  <c r="D4173" i="4"/>
  <c r="D4172" i="4"/>
  <c r="D4171" i="4"/>
  <c r="D4170" i="4"/>
  <c r="D4169" i="4"/>
  <c r="D4168" i="4"/>
  <c r="D4167" i="4"/>
  <c r="D4166" i="4"/>
  <c r="D4165" i="4"/>
  <c r="D4164" i="4"/>
  <c r="D4163" i="4"/>
  <c r="D4162" i="4"/>
  <c r="D4161" i="4"/>
  <c r="D4160" i="4"/>
  <c r="D4159" i="4"/>
  <c r="D4158" i="4"/>
  <c r="D4157" i="4"/>
  <c r="D4156" i="4"/>
  <c r="D4155" i="4"/>
  <c r="D4154" i="4"/>
  <c r="D4153" i="4"/>
  <c r="D4152" i="4"/>
  <c r="D4151" i="4"/>
  <c r="D4150" i="4"/>
  <c r="D4149" i="4"/>
  <c r="D4148" i="4"/>
  <c r="D4147" i="4"/>
  <c r="D4146" i="4"/>
  <c r="D4145" i="4"/>
  <c r="D4144" i="4"/>
  <c r="D4143" i="4"/>
  <c r="D4142" i="4"/>
  <c r="D4141" i="4"/>
  <c r="D4140" i="4"/>
  <c r="D4139" i="4"/>
  <c r="D4138" i="4"/>
  <c r="D4137" i="4"/>
  <c r="D4136" i="4"/>
  <c r="D4135" i="4"/>
  <c r="D4134" i="4"/>
  <c r="D4133" i="4"/>
  <c r="D4132" i="4"/>
  <c r="D4131" i="4"/>
  <c r="D4130" i="4"/>
  <c r="D4129" i="4"/>
  <c r="D4128" i="4"/>
  <c r="D4127" i="4"/>
  <c r="D4126" i="4"/>
  <c r="D4125" i="4"/>
  <c r="D4124" i="4"/>
  <c r="D4123" i="4"/>
  <c r="D4122" i="4"/>
  <c r="D4121" i="4"/>
  <c r="D4120" i="4"/>
  <c r="D4119" i="4"/>
  <c r="D4118" i="4"/>
  <c r="D4117" i="4"/>
  <c r="D4116" i="4"/>
  <c r="D4115" i="4"/>
  <c r="D4114" i="4"/>
  <c r="D4113" i="4"/>
  <c r="D4112" i="4"/>
  <c r="D4111" i="4"/>
  <c r="D4110" i="4"/>
  <c r="D4109" i="4"/>
  <c r="D4108" i="4"/>
  <c r="D4107" i="4"/>
  <c r="D4106" i="4"/>
  <c r="D4105" i="4"/>
  <c r="D4104" i="4"/>
  <c r="D4103" i="4"/>
  <c r="D4102" i="4"/>
  <c r="D4101" i="4"/>
  <c r="D4100" i="4"/>
  <c r="D4099" i="4"/>
  <c r="D4098" i="4"/>
  <c r="D4097" i="4"/>
  <c r="D4096" i="4"/>
  <c r="D4095" i="4"/>
  <c r="D4094" i="4"/>
  <c r="D4093" i="4"/>
  <c r="D4092" i="4"/>
  <c r="D4091" i="4"/>
  <c r="D4090" i="4"/>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D4016"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60" i="4"/>
  <c r="D3959" i="4"/>
  <c r="D3958" i="4"/>
  <c r="D3957" i="4"/>
  <c r="D3956" i="4"/>
  <c r="D3955" i="4"/>
  <c r="D3954" i="4"/>
  <c r="D3953" i="4"/>
  <c r="D3952" i="4"/>
  <c r="D3951" i="4"/>
  <c r="D3950" i="4"/>
  <c r="D3949" i="4"/>
  <c r="D3948" i="4"/>
  <c r="D3947" i="4"/>
  <c r="D3946" i="4"/>
  <c r="D3945" i="4"/>
  <c r="D3944" i="4"/>
  <c r="D3943" i="4"/>
  <c r="D3942" i="4"/>
  <c r="D3941" i="4"/>
  <c r="D3940" i="4"/>
  <c r="D3939" i="4"/>
  <c r="D3938" i="4"/>
  <c r="D3937" i="4"/>
  <c r="D3936" i="4"/>
  <c r="D3935" i="4"/>
  <c r="D3934" i="4"/>
  <c r="D3933"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69" i="4"/>
  <c r="D3868" i="4"/>
  <c r="D3867" i="4"/>
  <c r="D3866" i="4"/>
  <c r="D3865" i="4"/>
  <c r="D3864" i="4"/>
  <c r="D3863" i="4"/>
  <c r="D3862" i="4"/>
  <c r="D3861" i="4"/>
  <c r="D3860" i="4"/>
  <c r="D3859" i="4"/>
  <c r="D3858" i="4"/>
  <c r="D3857" i="4"/>
  <c r="D3856" i="4"/>
  <c r="D3855" i="4"/>
  <c r="D3854" i="4"/>
  <c r="D3853" i="4"/>
  <c r="D3852" i="4"/>
  <c r="D3851" i="4"/>
  <c r="D3850" i="4"/>
  <c r="D3849" i="4"/>
  <c r="D3848" i="4"/>
  <c r="D3847" i="4"/>
  <c r="D3846" i="4"/>
  <c r="D3845" i="4"/>
  <c r="D3844" i="4"/>
  <c r="D3843" i="4"/>
  <c r="D3842" i="4"/>
  <c r="D3841" i="4"/>
  <c r="D3840" i="4"/>
  <c r="D3839" i="4"/>
  <c r="D3838" i="4"/>
  <c r="D3837" i="4"/>
  <c r="D3836" i="4"/>
  <c r="D3835" i="4"/>
  <c r="D3834" i="4"/>
  <c r="D3833" i="4"/>
  <c r="D3832" i="4"/>
  <c r="D3831" i="4"/>
  <c r="D3830" i="4"/>
  <c r="D3829" i="4"/>
  <c r="D3828" i="4"/>
  <c r="D3827" i="4"/>
  <c r="D3826" i="4"/>
  <c r="D3825" i="4"/>
  <c r="D3824" i="4"/>
  <c r="D3823" i="4"/>
  <c r="D3822" i="4"/>
  <c r="D3821" i="4"/>
  <c r="D3820" i="4"/>
  <c r="D3819" i="4"/>
  <c r="D3818" i="4"/>
  <c r="D3817" i="4"/>
  <c r="D3816" i="4"/>
  <c r="D3815" i="4"/>
  <c r="D3814" i="4"/>
  <c r="D3813" i="4"/>
  <c r="D3812" i="4"/>
  <c r="D3811" i="4"/>
  <c r="D3810" i="4"/>
  <c r="D3809" i="4"/>
  <c r="D3808" i="4"/>
  <c r="D3807" i="4"/>
  <c r="D3806" i="4"/>
  <c r="D3805" i="4"/>
  <c r="D3804" i="4"/>
  <c r="D3803" i="4"/>
  <c r="D3802" i="4"/>
  <c r="D3801" i="4"/>
  <c r="D3800" i="4"/>
  <c r="D3799" i="4"/>
  <c r="D3798" i="4"/>
  <c r="D3797" i="4"/>
  <c r="D3796" i="4"/>
  <c r="D3795" i="4"/>
  <c r="D3794" i="4"/>
  <c r="D3793" i="4"/>
  <c r="D3792" i="4"/>
  <c r="D3791" i="4"/>
  <c r="D3790" i="4"/>
  <c r="D3789" i="4"/>
  <c r="D3788" i="4"/>
  <c r="D3787" i="4"/>
  <c r="D3786" i="4"/>
  <c r="D3785" i="4"/>
  <c r="D3784" i="4"/>
  <c r="D3783" i="4"/>
  <c r="D3782" i="4"/>
  <c r="D3781" i="4"/>
  <c r="D3780" i="4"/>
  <c r="D3779" i="4"/>
  <c r="D3778" i="4"/>
  <c r="D3777" i="4"/>
  <c r="D3776" i="4"/>
  <c r="D3775" i="4"/>
  <c r="D3774" i="4"/>
  <c r="D3773" i="4"/>
  <c r="D3772" i="4"/>
  <c r="D3771" i="4"/>
  <c r="D3770" i="4"/>
  <c r="D3769" i="4"/>
  <c r="D3768" i="4"/>
  <c r="D3767" i="4"/>
  <c r="D3766" i="4"/>
  <c r="D3765" i="4"/>
  <c r="D3764" i="4"/>
  <c r="D3763" i="4"/>
  <c r="D3762" i="4"/>
  <c r="D3761" i="4"/>
  <c r="D3760" i="4"/>
  <c r="D3759" i="4"/>
  <c r="D3758" i="4"/>
  <c r="D3757" i="4"/>
  <c r="D3756" i="4"/>
  <c r="D3755" i="4"/>
  <c r="D3754" i="4"/>
  <c r="D3753" i="4"/>
  <c r="D3752" i="4"/>
  <c r="D3751" i="4"/>
  <c r="D3750" i="4"/>
  <c r="D3749" i="4"/>
  <c r="D3748" i="4"/>
  <c r="D3747" i="4"/>
  <c r="D3746" i="4"/>
  <c r="D3745" i="4"/>
  <c r="D3744" i="4"/>
  <c r="D3743" i="4"/>
  <c r="D3742" i="4"/>
  <c r="D3741" i="4"/>
  <c r="D3740" i="4"/>
  <c r="D3739" i="4"/>
  <c r="D3738" i="4"/>
  <c r="D3737" i="4"/>
  <c r="D3736" i="4"/>
  <c r="D3735" i="4"/>
  <c r="D3734" i="4"/>
  <c r="D3733" i="4"/>
  <c r="D3732" i="4"/>
  <c r="D3731" i="4"/>
  <c r="D3730" i="4"/>
  <c r="D3729" i="4"/>
  <c r="D3728" i="4"/>
  <c r="D3727" i="4"/>
  <c r="D3726" i="4"/>
  <c r="D3725" i="4"/>
  <c r="D3724" i="4"/>
  <c r="D3723" i="4"/>
  <c r="D3722" i="4"/>
  <c r="D3721" i="4"/>
  <c r="D3720" i="4"/>
  <c r="D3719" i="4"/>
  <c r="D3718" i="4"/>
  <c r="D3717" i="4"/>
  <c r="D3716" i="4"/>
  <c r="D3715" i="4"/>
  <c r="D3714" i="4"/>
  <c r="D3713" i="4"/>
  <c r="D3712" i="4"/>
  <c r="D3711" i="4"/>
  <c r="D3710" i="4"/>
  <c r="D3709" i="4"/>
  <c r="D3708" i="4"/>
  <c r="D3707" i="4"/>
  <c r="D3706" i="4"/>
  <c r="D3705" i="4"/>
  <c r="D3704" i="4"/>
  <c r="D3703" i="4"/>
  <c r="D3702" i="4"/>
  <c r="D3701" i="4"/>
  <c r="D3700" i="4"/>
  <c r="D3699" i="4"/>
  <c r="D3698" i="4"/>
  <c r="D3697" i="4"/>
  <c r="D3696" i="4"/>
  <c r="D3695" i="4"/>
  <c r="D3694" i="4"/>
  <c r="D3693" i="4"/>
  <c r="D3692" i="4"/>
  <c r="D3691" i="4"/>
  <c r="D3690" i="4"/>
  <c r="D3689" i="4"/>
  <c r="D3688" i="4"/>
  <c r="D3687" i="4"/>
  <c r="D3686" i="4"/>
  <c r="D3685" i="4"/>
  <c r="D3684" i="4"/>
  <c r="D3683" i="4"/>
  <c r="D3682" i="4"/>
  <c r="D3681" i="4"/>
  <c r="D3680" i="4"/>
  <c r="D3679" i="4"/>
  <c r="D3678" i="4"/>
  <c r="D3677" i="4"/>
  <c r="D3676" i="4"/>
  <c r="D3675" i="4"/>
  <c r="D3674" i="4"/>
  <c r="D3673" i="4"/>
  <c r="D3672" i="4"/>
  <c r="D3671" i="4"/>
  <c r="D3670" i="4"/>
  <c r="D3669" i="4"/>
  <c r="D3668" i="4"/>
  <c r="D3667" i="4"/>
  <c r="D3666" i="4"/>
  <c r="D3665" i="4"/>
  <c r="D3664" i="4"/>
  <c r="D3663" i="4"/>
  <c r="D3662" i="4"/>
  <c r="D3661" i="4"/>
  <c r="D3660" i="4"/>
  <c r="D3659" i="4"/>
  <c r="D3658" i="4"/>
  <c r="D3657" i="4"/>
  <c r="D3656" i="4"/>
  <c r="D3655" i="4"/>
  <c r="D3654" i="4"/>
  <c r="D3653" i="4"/>
  <c r="D3652" i="4"/>
  <c r="D3651" i="4"/>
  <c r="D3650" i="4"/>
  <c r="D3649" i="4"/>
  <c r="D3648" i="4"/>
  <c r="D3647" i="4"/>
  <c r="D3646" i="4"/>
  <c r="D3645" i="4"/>
  <c r="D3644" i="4"/>
  <c r="D3643" i="4"/>
  <c r="D3642" i="4"/>
  <c r="D3641" i="4"/>
  <c r="D3640" i="4"/>
  <c r="D3639" i="4"/>
  <c r="D3638" i="4"/>
  <c r="D3637" i="4"/>
  <c r="D3636" i="4"/>
  <c r="D3635" i="4"/>
  <c r="D3634" i="4"/>
  <c r="D3633" i="4"/>
  <c r="D3632" i="4"/>
  <c r="D3631" i="4"/>
  <c r="D3630" i="4"/>
  <c r="D3629" i="4"/>
  <c r="D3628" i="4"/>
  <c r="D3627" i="4"/>
  <c r="D3626" i="4"/>
  <c r="D3625" i="4"/>
  <c r="D3624" i="4"/>
  <c r="D3623" i="4"/>
  <c r="D3622" i="4"/>
  <c r="D3621" i="4"/>
  <c r="D3620" i="4"/>
  <c r="D3619" i="4"/>
  <c r="D3618" i="4"/>
  <c r="D3617" i="4"/>
  <c r="D3616" i="4"/>
  <c r="D3615" i="4"/>
  <c r="D3614" i="4"/>
  <c r="D3613" i="4"/>
  <c r="D3612" i="4"/>
  <c r="D3611" i="4"/>
  <c r="D3610" i="4"/>
  <c r="D3609" i="4"/>
  <c r="D3608" i="4"/>
  <c r="D3607" i="4"/>
  <c r="D3606" i="4"/>
  <c r="D3605" i="4"/>
  <c r="D3604" i="4"/>
  <c r="D3603" i="4"/>
  <c r="D3602" i="4"/>
  <c r="D3601" i="4"/>
  <c r="D3600" i="4"/>
  <c r="D3599" i="4"/>
  <c r="D3598" i="4"/>
  <c r="D3597" i="4"/>
  <c r="D3596" i="4"/>
  <c r="D3595" i="4"/>
  <c r="D3594" i="4"/>
  <c r="D3593" i="4"/>
  <c r="D3592" i="4"/>
  <c r="D3591" i="4"/>
  <c r="D3590" i="4"/>
  <c r="D3589" i="4"/>
  <c r="D3588" i="4"/>
  <c r="D3587" i="4"/>
  <c r="D3586" i="4"/>
  <c r="D3585" i="4"/>
  <c r="D3584" i="4"/>
  <c r="D3583" i="4"/>
  <c r="D3582" i="4"/>
  <c r="D3581" i="4"/>
  <c r="D3580" i="4"/>
  <c r="D3579" i="4"/>
  <c r="D3578" i="4"/>
  <c r="D3577" i="4"/>
  <c r="D3576" i="4"/>
  <c r="D3575" i="4"/>
  <c r="D3574" i="4"/>
  <c r="D3573" i="4"/>
  <c r="D3572" i="4"/>
  <c r="D3571" i="4"/>
  <c r="D3570" i="4"/>
  <c r="D3569" i="4"/>
  <c r="D3568" i="4"/>
  <c r="D3567" i="4"/>
  <c r="D3566" i="4"/>
  <c r="D3565" i="4"/>
  <c r="D3564" i="4"/>
  <c r="D3563" i="4"/>
  <c r="D3562" i="4"/>
  <c r="D3561" i="4"/>
  <c r="D3560" i="4"/>
  <c r="D3559" i="4"/>
  <c r="D3558" i="4"/>
  <c r="D3557" i="4"/>
  <c r="D3556" i="4"/>
  <c r="D3555" i="4"/>
  <c r="D3554" i="4"/>
  <c r="D3553" i="4"/>
  <c r="D3552" i="4"/>
  <c r="D3551" i="4"/>
  <c r="D3550" i="4"/>
  <c r="D3549" i="4"/>
  <c r="D3548" i="4"/>
  <c r="D3547" i="4"/>
  <c r="D3546" i="4"/>
  <c r="D3545" i="4"/>
  <c r="D3544" i="4"/>
  <c r="D3543" i="4"/>
  <c r="D3542" i="4"/>
  <c r="D3541" i="4"/>
  <c r="D3540" i="4"/>
  <c r="D3539" i="4"/>
  <c r="D3538" i="4"/>
  <c r="D3537" i="4"/>
  <c r="D3536" i="4"/>
  <c r="D3535" i="4"/>
  <c r="D3534" i="4"/>
  <c r="D3533" i="4"/>
  <c r="D3532" i="4"/>
  <c r="D3531" i="4"/>
  <c r="D3530" i="4"/>
  <c r="D3529" i="4"/>
  <c r="D3528" i="4"/>
  <c r="D3527" i="4"/>
  <c r="D3526" i="4"/>
  <c r="D3525" i="4"/>
  <c r="D3524" i="4"/>
  <c r="D3523" i="4"/>
  <c r="D3522" i="4"/>
  <c r="D3521" i="4"/>
  <c r="D3520" i="4"/>
  <c r="D3519" i="4"/>
  <c r="D3518" i="4"/>
  <c r="D3517" i="4"/>
  <c r="D3516" i="4"/>
  <c r="D3515" i="4"/>
  <c r="D3514" i="4"/>
  <c r="D3513" i="4"/>
  <c r="D3512" i="4"/>
  <c r="D3511" i="4"/>
  <c r="D3510" i="4"/>
  <c r="D3509" i="4"/>
  <c r="D3508" i="4"/>
  <c r="D3507" i="4"/>
  <c r="D3506" i="4"/>
  <c r="D3505" i="4"/>
  <c r="D3504" i="4"/>
  <c r="D3503" i="4"/>
  <c r="D3502" i="4"/>
  <c r="D3501" i="4"/>
  <c r="D3500" i="4"/>
  <c r="D3499" i="4"/>
  <c r="D3498" i="4"/>
  <c r="D3497" i="4"/>
  <c r="D3496" i="4"/>
  <c r="D3495" i="4"/>
  <c r="D3494" i="4"/>
  <c r="D3493" i="4"/>
  <c r="D3492" i="4"/>
  <c r="D3491" i="4"/>
  <c r="D3490" i="4"/>
  <c r="D3489" i="4"/>
  <c r="D3488" i="4"/>
  <c r="D3487" i="4"/>
  <c r="D3486" i="4"/>
  <c r="D3485" i="4"/>
  <c r="D3484" i="4"/>
  <c r="D3483" i="4"/>
  <c r="D3482" i="4"/>
  <c r="D3481" i="4"/>
  <c r="D3480" i="4"/>
  <c r="D3479" i="4"/>
  <c r="D3478" i="4"/>
  <c r="D3477" i="4"/>
  <c r="D3476" i="4"/>
  <c r="D3475" i="4"/>
  <c r="D3474" i="4"/>
  <c r="D3473" i="4"/>
  <c r="D3472" i="4"/>
  <c r="D3471" i="4"/>
  <c r="D3470" i="4"/>
  <c r="D3469" i="4"/>
  <c r="D3468" i="4"/>
  <c r="D3467" i="4"/>
  <c r="D3466" i="4"/>
  <c r="D3465" i="4"/>
  <c r="D3464" i="4"/>
  <c r="D3463" i="4"/>
  <c r="D3462" i="4"/>
  <c r="D3461" i="4"/>
  <c r="D3460" i="4"/>
  <c r="D3459" i="4"/>
  <c r="D3458" i="4"/>
  <c r="D3457" i="4"/>
  <c r="D3456" i="4"/>
  <c r="D3455" i="4"/>
  <c r="D3454" i="4"/>
  <c r="D3453" i="4"/>
  <c r="D3452" i="4"/>
  <c r="D3451" i="4"/>
  <c r="D3450" i="4"/>
  <c r="D3449" i="4"/>
  <c r="D3448" i="4"/>
  <c r="D3447" i="4"/>
  <c r="D3446" i="4"/>
  <c r="D3445" i="4"/>
  <c r="D3444" i="4"/>
  <c r="D3443" i="4"/>
  <c r="D3442" i="4"/>
  <c r="D3441" i="4"/>
  <c r="D3440" i="4"/>
  <c r="D3439" i="4"/>
  <c r="D3438" i="4"/>
  <c r="D3437" i="4"/>
  <c r="D3436" i="4"/>
  <c r="D3435" i="4"/>
  <c r="D3434" i="4"/>
  <c r="D3433" i="4"/>
  <c r="D3432" i="4"/>
  <c r="D3431" i="4"/>
  <c r="D3430" i="4"/>
  <c r="D3429" i="4"/>
  <c r="D3428" i="4"/>
  <c r="D3427" i="4"/>
  <c r="D3426" i="4"/>
  <c r="D3425" i="4"/>
  <c r="D3424" i="4"/>
  <c r="D3423" i="4"/>
  <c r="D3422" i="4"/>
  <c r="D3421" i="4"/>
  <c r="D3420" i="4"/>
  <c r="D3419" i="4"/>
  <c r="D3418" i="4"/>
  <c r="D3417" i="4"/>
  <c r="D3416" i="4"/>
  <c r="D3415" i="4"/>
  <c r="D3414" i="4"/>
  <c r="D3413" i="4"/>
  <c r="D3412" i="4"/>
  <c r="D3411" i="4"/>
  <c r="D3410" i="4"/>
  <c r="D3409" i="4"/>
  <c r="D3408" i="4"/>
  <c r="D3407" i="4"/>
  <c r="D3406" i="4"/>
  <c r="D3405" i="4"/>
  <c r="D3404" i="4"/>
  <c r="D3403" i="4"/>
  <c r="D3402" i="4"/>
  <c r="D3401" i="4"/>
  <c r="D3400" i="4"/>
  <c r="D3399" i="4"/>
  <c r="D3398" i="4"/>
  <c r="D3397" i="4"/>
  <c r="D3396" i="4"/>
  <c r="D3395" i="4"/>
  <c r="D3394" i="4"/>
  <c r="D3393" i="4"/>
  <c r="D3392" i="4"/>
  <c r="D3391" i="4"/>
  <c r="D3390" i="4"/>
  <c r="D3389" i="4"/>
  <c r="D3388" i="4"/>
  <c r="D3387" i="4"/>
  <c r="D3386" i="4"/>
  <c r="D3385" i="4"/>
  <c r="D3384" i="4"/>
  <c r="D3383" i="4"/>
  <c r="D3382" i="4"/>
  <c r="D3381" i="4"/>
  <c r="D3380" i="4"/>
  <c r="D3379" i="4"/>
  <c r="D3378" i="4"/>
  <c r="D3377" i="4"/>
  <c r="D3376" i="4"/>
  <c r="D3375" i="4"/>
  <c r="D3374" i="4"/>
  <c r="D3373" i="4"/>
  <c r="D3372" i="4"/>
  <c r="D3371" i="4"/>
  <c r="D3370" i="4"/>
  <c r="D3369" i="4"/>
  <c r="D3368" i="4"/>
  <c r="D3367" i="4"/>
  <c r="D3366" i="4"/>
  <c r="D3365" i="4"/>
  <c r="D3364" i="4"/>
  <c r="D3363" i="4"/>
  <c r="D3362" i="4"/>
  <c r="D3361" i="4"/>
  <c r="D3360" i="4"/>
  <c r="D3359" i="4"/>
  <c r="D3358" i="4"/>
  <c r="D3357" i="4"/>
  <c r="D3356" i="4"/>
  <c r="D3355" i="4"/>
  <c r="D3354" i="4"/>
  <c r="D3353" i="4"/>
  <c r="D3352" i="4"/>
  <c r="D3351" i="4"/>
  <c r="D3350" i="4"/>
  <c r="D3349" i="4"/>
  <c r="D3348" i="4"/>
  <c r="D3347" i="4"/>
  <c r="D3346" i="4"/>
  <c r="D3345" i="4"/>
  <c r="D3344" i="4"/>
  <c r="D3343" i="4"/>
  <c r="D3342" i="4"/>
  <c r="D3341" i="4"/>
  <c r="D3340" i="4"/>
  <c r="D3339" i="4"/>
  <c r="D3338" i="4"/>
  <c r="D3337" i="4"/>
  <c r="D3336" i="4"/>
  <c r="D3335" i="4"/>
  <c r="D3334" i="4"/>
  <c r="D3333" i="4"/>
  <c r="D3332" i="4"/>
  <c r="D3331" i="4"/>
  <c r="D3330" i="4"/>
  <c r="D3329" i="4"/>
  <c r="D3328" i="4"/>
  <c r="D3327" i="4"/>
  <c r="D3326" i="4"/>
  <c r="D3325" i="4"/>
  <c r="D3324" i="4"/>
  <c r="D3323" i="4"/>
  <c r="D3322" i="4"/>
  <c r="D3321" i="4"/>
  <c r="D3320" i="4"/>
  <c r="D3319" i="4"/>
  <c r="D3318" i="4"/>
  <c r="D3317" i="4"/>
  <c r="D3316" i="4"/>
  <c r="D3315" i="4"/>
  <c r="D3314" i="4"/>
  <c r="D3313" i="4"/>
  <c r="D3312" i="4"/>
  <c r="D3311" i="4"/>
  <c r="D3310" i="4"/>
  <c r="D3309" i="4"/>
  <c r="D3308" i="4"/>
  <c r="D3307" i="4"/>
  <c r="D3306" i="4"/>
  <c r="D3305" i="4"/>
  <c r="D3304" i="4"/>
  <c r="D3303" i="4"/>
  <c r="D3302" i="4"/>
  <c r="D3301" i="4"/>
  <c r="D3300" i="4"/>
  <c r="D3299" i="4"/>
  <c r="D3298" i="4"/>
  <c r="D3297" i="4"/>
  <c r="D3296" i="4"/>
  <c r="D3295" i="4"/>
  <c r="D3294" i="4"/>
  <c r="D3293" i="4"/>
  <c r="D3292" i="4"/>
  <c r="D3291" i="4"/>
  <c r="D3290" i="4"/>
  <c r="D3289" i="4"/>
  <c r="D3288" i="4"/>
  <c r="D3287" i="4"/>
  <c r="D3286" i="4"/>
  <c r="D3285" i="4"/>
  <c r="D3284" i="4"/>
  <c r="D3283" i="4"/>
  <c r="D3282" i="4"/>
  <c r="D3281" i="4"/>
  <c r="D3280" i="4"/>
  <c r="D3279" i="4"/>
  <c r="D3278" i="4"/>
  <c r="D3277" i="4"/>
  <c r="D3276" i="4"/>
  <c r="D3275" i="4"/>
  <c r="D3274" i="4"/>
  <c r="D3273" i="4"/>
  <c r="D3272" i="4"/>
  <c r="D3271" i="4"/>
  <c r="D3270" i="4"/>
  <c r="D3269" i="4"/>
  <c r="D3268" i="4"/>
  <c r="D3267" i="4"/>
  <c r="D3266" i="4"/>
  <c r="D3265" i="4"/>
  <c r="D3264" i="4"/>
  <c r="D3263" i="4"/>
  <c r="D3262" i="4"/>
  <c r="D3261" i="4"/>
  <c r="D3260" i="4"/>
  <c r="D3259" i="4"/>
  <c r="D3258" i="4"/>
  <c r="D3257" i="4"/>
  <c r="D3256" i="4"/>
  <c r="D3255" i="4"/>
  <c r="D3254" i="4"/>
  <c r="D3253" i="4"/>
  <c r="D3252" i="4"/>
  <c r="D3251" i="4"/>
  <c r="D3250" i="4"/>
  <c r="D3249" i="4"/>
  <c r="D3248" i="4"/>
  <c r="D3247" i="4"/>
  <c r="D3246" i="4"/>
  <c r="D3245" i="4"/>
  <c r="D3244" i="4"/>
  <c r="D3243" i="4"/>
  <c r="D3242" i="4"/>
  <c r="D3241" i="4"/>
  <c r="D3240" i="4"/>
  <c r="D3239" i="4"/>
  <c r="D3238" i="4"/>
  <c r="D3237" i="4"/>
  <c r="D3236" i="4"/>
  <c r="D3235" i="4"/>
  <c r="D3234" i="4"/>
  <c r="D3233" i="4"/>
  <c r="D3232" i="4"/>
  <c r="D3231" i="4"/>
  <c r="D3230" i="4"/>
  <c r="D3229" i="4"/>
  <c r="D3228" i="4"/>
  <c r="D3227" i="4"/>
  <c r="D3226" i="4"/>
  <c r="D3225" i="4"/>
  <c r="D3224" i="4"/>
  <c r="D3223" i="4"/>
  <c r="D3222" i="4"/>
  <c r="D3221" i="4"/>
  <c r="D3220" i="4"/>
  <c r="D3219" i="4"/>
  <c r="D3218" i="4"/>
  <c r="D3217" i="4"/>
  <c r="D3216" i="4"/>
  <c r="D3215" i="4"/>
  <c r="D3214" i="4"/>
  <c r="D3213" i="4"/>
  <c r="D3212" i="4"/>
  <c r="D3211" i="4"/>
  <c r="D3210" i="4"/>
  <c r="D3209" i="4"/>
  <c r="D3208" i="4"/>
  <c r="D3207" i="4"/>
  <c r="D3206" i="4"/>
  <c r="D3205" i="4"/>
  <c r="D3204" i="4"/>
  <c r="D3203" i="4"/>
  <c r="D3202" i="4"/>
  <c r="D3201" i="4"/>
  <c r="D3200" i="4"/>
  <c r="D3199" i="4"/>
  <c r="D3198" i="4"/>
  <c r="D3197" i="4"/>
  <c r="D3196" i="4"/>
  <c r="D3195" i="4"/>
  <c r="D3194" i="4"/>
  <c r="D3193" i="4"/>
  <c r="D3192" i="4"/>
  <c r="D3191" i="4"/>
  <c r="D3190" i="4"/>
  <c r="D3189" i="4"/>
  <c r="D3188" i="4"/>
  <c r="D3187" i="4"/>
  <c r="D3186" i="4"/>
  <c r="D3185" i="4"/>
  <c r="D3184" i="4"/>
  <c r="D3183" i="4"/>
  <c r="D3182" i="4"/>
  <c r="D3181" i="4"/>
  <c r="D3180" i="4"/>
  <c r="D3179" i="4"/>
  <c r="D3178" i="4"/>
  <c r="D3177" i="4"/>
  <c r="D3176" i="4"/>
  <c r="D3175" i="4"/>
  <c r="D3174" i="4"/>
  <c r="D3173" i="4"/>
  <c r="D3172" i="4"/>
  <c r="D3171" i="4"/>
  <c r="D3170" i="4"/>
  <c r="D3169" i="4"/>
  <c r="D3168" i="4"/>
  <c r="D3167" i="4"/>
  <c r="D3166" i="4"/>
  <c r="D3165" i="4"/>
  <c r="D3164" i="4"/>
  <c r="D3163" i="4"/>
  <c r="D3162" i="4"/>
  <c r="D3161" i="4"/>
  <c r="D3160" i="4"/>
  <c r="D3159" i="4"/>
  <c r="D3158" i="4"/>
  <c r="D3157" i="4"/>
  <c r="D3156" i="4"/>
  <c r="D3155" i="4"/>
  <c r="D3154" i="4"/>
  <c r="D3153" i="4"/>
  <c r="D3152" i="4"/>
  <c r="D3151" i="4"/>
  <c r="D3150" i="4"/>
  <c r="D3149" i="4"/>
  <c r="D3148" i="4"/>
  <c r="D3147" i="4"/>
  <c r="D3146" i="4"/>
  <c r="D3145" i="4"/>
  <c r="D3144" i="4"/>
  <c r="D3143" i="4"/>
  <c r="D3142" i="4"/>
  <c r="D3141" i="4"/>
  <c r="D3140" i="4"/>
  <c r="D3139" i="4"/>
  <c r="D3138" i="4"/>
  <c r="D3137" i="4"/>
  <c r="D3136" i="4"/>
  <c r="D3135" i="4"/>
  <c r="D3134" i="4"/>
  <c r="D3133" i="4"/>
  <c r="D3132" i="4"/>
  <c r="D3131" i="4"/>
  <c r="D3130" i="4"/>
  <c r="D3129" i="4"/>
  <c r="D3128" i="4"/>
  <c r="D3127" i="4"/>
  <c r="D3126" i="4"/>
  <c r="D3125" i="4"/>
  <c r="D3124" i="4"/>
  <c r="D3123" i="4"/>
  <c r="D3122" i="4"/>
  <c r="D3121" i="4"/>
  <c r="D3120" i="4"/>
  <c r="D3119" i="4"/>
  <c r="D3118" i="4"/>
  <c r="D3117" i="4"/>
  <c r="D3116" i="4"/>
  <c r="D3115" i="4"/>
  <c r="D3114" i="4"/>
  <c r="D3113" i="4"/>
  <c r="D3112" i="4"/>
  <c r="D3111" i="4"/>
  <c r="D3110" i="4"/>
  <c r="D3109" i="4"/>
  <c r="D3108" i="4"/>
  <c r="D3107" i="4"/>
  <c r="D3106" i="4"/>
  <c r="D3105" i="4"/>
  <c r="D3104" i="4"/>
  <c r="D3103" i="4"/>
  <c r="D3102" i="4"/>
  <c r="D3101" i="4"/>
  <c r="D3100" i="4"/>
  <c r="D3099" i="4"/>
  <c r="D3098" i="4"/>
  <c r="D3097" i="4"/>
  <c r="D3096" i="4"/>
  <c r="D3095" i="4"/>
  <c r="D3094" i="4"/>
  <c r="D3093" i="4"/>
  <c r="D3092" i="4"/>
  <c r="D3091" i="4"/>
  <c r="D3090" i="4"/>
  <c r="D3089" i="4"/>
  <c r="D3088" i="4"/>
  <c r="D3087" i="4"/>
  <c r="D3086" i="4"/>
  <c r="D3085" i="4"/>
  <c r="D3084" i="4"/>
  <c r="D3083" i="4"/>
  <c r="D3082" i="4"/>
  <c r="D3081" i="4"/>
  <c r="D3080" i="4"/>
  <c r="D3079" i="4"/>
  <c r="D3078" i="4"/>
  <c r="D3077" i="4"/>
  <c r="D3076" i="4"/>
  <c r="D3075" i="4"/>
  <c r="D3074" i="4"/>
  <c r="D3073" i="4"/>
  <c r="D3072" i="4"/>
  <c r="D3071" i="4"/>
  <c r="D3070" i="4"/>
  <c r="D3069" i="4"/>
  <c r="D3068" i="4"/>
  <c r="D3067" i="4"/>
  <c r="D3066" i="4"/>
  <c r="D3065" i="4"/>
  <c r="D3064" i="4"/>
  <c r="D3063" i="4"/>
  <c r="D3062" i="4"/>
  <c r="D3061" i="4"/>
  <c r="D3060" i="4"/>
  <c r="D3059" i="4"/>
  <c r="D3058" i="4"/>
  <c r="D3057" i="4"/>
  <c r="D3056" i="4"/>
  <c r="D3055" i="4"/>
  <c r="D3054" i="4"/>
  <c r="D3053" i="4"/>
  <c r="D3052" i="4"/>
  <c r="D3051" i="4"/>
  <c r="D3050" i="4"/>
  <c r="D3049" i="4"/>
  <c r="D3048" i="4"/>
  <c r="D3047" i="4"/>
  <c r="D3046" i="4"/>
  <c r="D3045" i="4"/>
  <c r="D3044" i="4"/>
  <c r="D3043" i="4"/>
  <c r="D3042" i="4"/>
  <c r="D3041" i="4"/>
  <c r="D3040" i="4"/>
  <c r="D3039" i="4"/>
  <c r="D3038" i="4"/>
  <c r="D3037" i="4"/>
  <c r="D3036" i="4"/>
  <c r="D3035" i="4"/>
  <c r="D3034" i="4"/>
  <c r="D3033" i="4"/>
  <c r="D3032" i="4"/>
  <c r="D3031" i="4"/>
  <c r="D3030" i="4"/>
  <c r="D3029" i="4"/>
  <c r="D3028" i="4"/>
  <c r="D3027" i="4"/>
  <c r="D3026" i="4"/>
  <c r="D3025" i="4"/>
  <c r="D3024" i="4"/>
  <c r="D3023" i="4"/>
  <c r="D3022" i="4"/>
  <c r="D3021" i="4"/>
  <c r="D3020" i="4"/>
  <c r="D3019" i="4"/>
  <c r="D3018" i="4"/>
  <c r="D3017" i="4"/>
  <c r="D3016" i="4"/>
  <c r="D3015" i="4"/>
  <c r="D3014" i="4"/>
  <c r="D3013" i="4"/>
  <c r="D3012" i="4"/>
  <c r="D3011" i="4"/>
  <c r="D3010" i="4"/>
  <c r="D3009" i="4"/>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D2" i="4"/>
  <c r="J18" i="2"/>
  <c r="J21" i="2"/>
  <c r="K19" i="2"/>
  <c r="J13" i="2"/>
  <c r="K2" i="2"/>
  <c r="K12" i="2"/>
  <c r="J2" i="2"/>
  <c r="K25" i="2"/>
  <c r="K14" i="2"/>
  <c r="J11" i="2"/>
  <c r="K16" i="2"/>
  <c r="J14" i="2"/>
  <c r="J20" i="2"/>
  <c r="K11" i="2"/>
  <c r="J7" i="2"/>
  <c r="K18" i="2"/>
  <c r="K3" i="2"/>
  <c r="K15" i="2"/>
  <c r="K23" i="2"/>
  <c r="J15" i="2"/>
  <c r="J23" i="2"/>
  <c r="J12" i="2"/>
  <c r="J10" i="2"/>
  <c r="J25" i="2"/>
  <c r="K4" i="2"/>
  <c r="L26" i="2"/>
  <c r="K6" i="2"/>
  <c r="K22" i="2"/>
  <c r="J4" i="2"/>
  <c r="J3" i="2"/>
  <c r="K13" i="2"/>
  <c r="J17" i="2"/>
  <c r="J5" i="2"/>
  <c r="K5" i="2"/>
  <c r="K7" i="2"/>
  <c r="J22" i="2"/>
  <c r="J16" i="2"/>
  <c r="J6" i="2"/>
  <c r="K20" i="2"/>
  <c r="K8" i="2"/>
  <c r="J24" i="2"/>
  <c r="J9" i="2"/>
  <c r="J8" i="2"/>
  <c r="K21" i="2"/>
  <c r="K17" i="2"/>
  <c r="K9" i="2"/>
  <c r="K10" i="2"/>
  <c r="J19" i="2"/>
  <c r="K24" i="2"/>
  <c r="D482" i="13" l="1"/>
  <c r="D506" i="13"/>
  <c r="D498" i="13"/>
  <c r="D490" i="13"/>
  <c r="D474" i="13"/>
  <c r="D466" i="13"/>
  <c r="D458" i="13"/>
  <c r="D450" i="13"/>
  <c r="D442" i="13"/>
  <c r="D434" i="13"/>
  <c r="D2" i="13"/>
  <c r="D36" i="13"/>
  <c r="D28" i="13"/>
  <c r="D20" i="13"/>
  <c r="D12" i="13"/>
  <c r="D4" i="13"/>
  <c r="D420" i="13"/>
  <c r="D412" i="13"/>
  <c r="D404" i="13"/>
  <c r="D396" i="13"/>
  <c r="D388" i="13"/>
  <c r="D380" i="13"/>
  <c r="D372" i="13"/>
  <c r="D364" i="13"/>
  <c r="D356" i="13"/>
  <c r="D348" i="13"/>
  <c r="D340" i="13"/>
  <c r="D332" i="13"/>
  <c r="D324" i="13"/>
  <c r="D316" i="13"/>
  <c r="D308" i="13"/>
  <c r="D300" i="13"/>
  <c r="D292" i="13"/>
  <c r="D284" i="13"/>
  <c r="D276" i="13"/>
  <c r="D268" i="13"/>
  <c r="D260" i="13"/>
  <c r="D252" i="13"/>
  <c r="D244" i="13"/>
  <c r="D236" i="13"/>
  <c r="D228" i="13"/>
  <c r="D220" i="13"/>
  <c r="D212" i="13"/>
  <c r="D204" i="13"/>
  <c r="D196" i="13"/>
  <c r="D188" i="13"/>
  <c r="D180" i="13"/>
  <c r="D172" i="13"/>
  <c r="D164" i="13"/>
  <c r="D156" i="13"/>
  <c r="D148" i="13"/>
  <c r="D140" i="13"/>
  <c r="D132" i="13"/>
  <c r="D124" i="13"/>
  <c r="D116" i="13"/>
  <c r="D108" i="13"/>
  <c r="D100" i="13"/>
  <c r="D92" i="13"/>
  <c r="D84" i="13"/>
  <c r="D76" i="13"/>
  <c r="D68" i="13"/>
  <c r="D60" i="13"/>
  <c r="D52" i="13"/>
  <c r="D44" i="13"/>
  <c r="D8784" i="13"/>
  <c r="D8776" i="13"/>
  <c r="D8768" i="13"/>
  <c r="D8760" i="13"/>
  <c r="D8752" i="13"/>
  <c r="D8744" i="13"/>
  <c r="D8736" i="13"/>
  <c r="D8728" i="13"/>
  <c r="D8720" i="13"/>
  <c r="D8712" i="13"/>
  <c r="D8704" i="13"/>
  <c r="D8696" i="13"/>
  <c r="D8688" i="13"/>
  <c r="D8680" i="13"/>
  <c r="D8672" i="13"/>
  <c r="D8664" i="13"/>
  <c r="D8656" i="13"/>
  <c r="D8648" i="13"/>
  <c r="D8640" i="13"/>
  <c r="D8632" i="13"/>
  <c r="D8624" i="13"/>
  <c r="D8616" i="13"/>
  <c r="D8608" i="13"/>
  <c r="D8600" i="13"/>
  <c r="D8592" i="13"/>
  <c r="D8584" i="13"/>
  <c r="D8576" i="13"/>
  <c r="D8568" i="13"/>
  <c r="D8560" i="13"/>
  <c r="D8552" i="13"/>
  <c r="D8544" i="13"/>
  <c r="D8536" i="13"/>
  <c r="D8528" i="13"/>
  <c r="D8520" i="13"/>
  <c r="D8512" i="13"/>
  <c r="D8504" i="13"/>
  <c r="D8496" i="13"/>
  <c r="D8488" i="13"/>
  <c r="D8480" i="13"/>
  <c r="D8472" i="13"/>
  <c r="D8464" i="13"/>
  <c r="D8456" i="13"/>
  <c r="D8448" i="13"/>
  <c r="D8440" i="13"/>
  <c r="D8432" i="13"/>
  <c r="D8424" i="13"/>
  <c r="D8416" i="13"/>
  <c r="D8408" i="13"/>
  <c r="D8400" i="13"/>
  <c r="D8392" i="13"/>
  <c r="D8384" i="13"/>
  <c r="D8376" i="13"/>
  <c r="D8368" i="13"/>
  <c r="D8360" i="13"/>
  <c r="D8352" i="13"/>
  <c r="D8344" i="13"/>
  <c r="D8336" i="13"/>
  <c r="D8328" i="13"/>
  <c r="D8320" i="13"/>
  <c r="D8312" i="13"/>
  <c r="D8304" i="13"/>
  <c r="D8296" i="13"/>
  <c r="D8288" i="13"/>
  <c r="D8280" i="13"/>
  <c r="D8272" i="13"/>
  <c r="D8264" i="13"/>
  <c r="D8256" i="13"/>
  <c r="D8248" i="13"/>
  <c r="D8240" i="13"/>
  <c r="D8232" i="13"/>
  <c r="D8224" i="13"/>
  <c r="D8216" i="13"/>
  <c r="D8208" i="13"/>
  <c r="D8200" i="13"/>
  <c r="D8192" i="13"/>
  <c r="D3" i="13"/>
  <c r="D35" i="13"/>
  <c r="D27" i="13"/>
  <c r="D19" i="13"/>
  <c r="D11" i="13"/>
  <c r="D427" i="13"/>
  <c r="D419" i="13"/>
  <c r="D411" i="13"/>
  <c r="D403" i="13"/>
  <c r="D395" i="13"/>
  <c r="D387" i="13"/>
  <c r="D379" i="13"/>
  <c r="D371" i="13"/>
  <c r="D363" i="13"/>
  <c r="D355" i="13"/>
  <c r="D347" i="13"/>
  <c r="D339" i="13"/>
  <c r="D331" i="13"/>
  <c r="D323" i="13"/>
  <c r="D315" i="13"/>
  <c r="D307" i="13"/>
  <c r="D299" i="13"/>
  <c r="D291" i="13"/>
  <c r="D283" i="13"/>
  <c r="D275" i="13"/>
  <c r="D267" i="13"/>
  <c r="D259" i="13"/>
  <c r="D251" i="13"/>
  <c r="D243" i="13"/>
  <c r="D235" i="13"/>
  <c r="D227" i="13"/>
  <c r="D219" i="13"/>
  <c r="D211" i="13"/>
  <c r="D203" i="13"/>
  <c r="D195" i="13"/>
  <c r="D187" i="13"/>
  <c r="D179" i="13"/>
  <c r="D171" i="13"/>
  <c r="D163" i="13"/>
  <c r="D155" i="13"/>
  <c r="D147" i="13"/>
  <c r="D139" i="13"/>
  <c r="D131" i="13"/>
  <c r="D123" i="13"/>
  <c r="D115" i="13"/>
  <c r="D107" i="13"/>
  <c r="D99" i="13"/>
  <c r="D91" i="13"/>
  <c r="D83" i="13"/>
  <c r="D75" i="13"/>
  <c r="D67" i="13"/>
  <c r="D59" i="13"/>
  <c r="D51" i="13"/>
  <c r="D43" i="13"/>
  <c r="D505" i="13"/>
  <c r="D497" i="13"/>
  <c r="D489" i="13"/>
  <c r="D481" i="13"/>
  <c r="D473" i="13"/>
  <c r="D465" i="13"/>
  <c r="D457" i="13"/>
  <c r="D449" i="13"/>
  <c r="D441" i="13"/>
  <c r="D433" i="13"/>
  <c r="D8783" i="13"/>
  <c r="D8775" i="13"/>
  <c r="D8767" i="13"/>
  <c r="D8759" i="13"/>
  <c r="D8751" i="13"/>
  <c r="D8743" i="13"/>
  <c r="D8735" i="13"/>
  <c r="D8727" i="13"/>
  <c r="D8719" i="13"/>
  <c r="D8711" i="13"/>
  <c r="D8703" i="13"/>
  <c r="D8695" i="13"/>
  <c r="D8687" i="13"/>
  <c r="D8679" i="13"/>
  <c r="D8671" i="13"/>
  <c r="D8663" i="13"/>
  <c r="D8655" i="13"/>
  <c r="D8647" i="13"/>
  <c r="D8639" i="13"/>
  <c r="D8631" i="13"/>
  <c r="D8623" i="13"/>
  <c r="D8615" i="13"/>
  <c r="D8607" i="13"/>
  <c r="D8599" i="13"/>
  <c r="D8591" i="13"/>
  <c r="D8583" i="13"/>
  <c r="D8575" i="13"/>
  <c r="D8567" i="13"/>
  <c r="D8559" i="13"/>
  <c r="D8551" i="13"/>
  <c r="D8543" i="13"/>
  <c r="D8535" i="13"/>
  <c r="D8527" i="13"/>
  <c r="D8519" i="13"/>
  <c r="D8511" i="13"/>
  <c r="D8503" i="13"/>
  <c r="D8495" i="13"/>
  <c r="D8487" i="13"/>
  <c r="D8479" i="13"/>
  <c r="D8471" i="13"/>
  <c r="D8463" i="13"/>
  <c r="D8455" i="13"/>
  <c r="D8447" i="13"/>
  <c r="D8439" i="13"/>
  <c r="D8431" i="13"/>
  <c r="D8423" i="13"/>
  <c r="D8415" i="13"/>
  <c r="D8407" i="13"/>
  <c r="D8399" i="13"/>
  <c r="D8391" i="13"/>
  <c r="D8383" i="13"/>
  <c r="D8375" i="13"/>
  <c r="D8367" i="13"/>
  <c r="D8359" i="13"/>
  <c r="D8351" i="13"/>
  <c r="D8343" i="13"/>
  <c r="D8335" i="13"/>
  <c r="D8327" i="13"/>
  <c r="D8319" i="13"/>
  <c r="D8311" i="13"/>
  <c r="D8303" i="13"/>
  <c r="D8295" i="13"/>
  <c r="D8287" i="13"/>
  <c r="D8279" i="13"/>
  <c r="D8271" i="13"/>
  <c r="D8263" i="13"/>
  <c r="D8255" i="13"/>
  <c r="D8247" i="13"/>
  <c r="D8239" i="13"/>
  <c r="D8231" i="13"/>
  <c r="D8223" i="13"/>
  <c r="D8215" i="13"/>
  <c r="D8207" i="13"/>
  <c r="D8199" i="13"/>
  <c r="D8191" i="13"/>
  <c r="D8183" i="13"/>
  <c r="D8175" i="13"/>
  <c r="D8167" i="13"/>
  <c r="D8159" i="13"/>
  <c r="D8151" i="13"/>
  <c r="D8143" i="13"/>
  <c r="D8135" i="13"/>
  <c r="D8127" i="13"/>
  <c r="D8119" i="13"/>
  <c r="D8111" i="13"/>
  <c r="D8103" i="13"/>
  <c r="D8184" i="13"/>
  <c r="D8176" i="13"/>
  <c r="D8168" i="13"/>
  <c r="D8160" i="13"/>
  <c r="D8152" i="13"/>
  <c r="D8144" i="13"/>
  <c r="D8136" i="13"/>
  <c r="D8128" i="13"/>
  <c r="D8120" i="13"/>
  <c r="D8112" i="13"/>
  <c r="D8104" i="13"/>
  <c r="D8096" i="13"/>
  <c r="D8088" i="13"/>
  <c r="D8080" i="13"/>
  <c r="D8072" i="13"/>
  <c r="D8064" i="13"/>
  <c r="D8056" i="13"/>
  <c r="D8048" i="13"/>
  <c r="D8040" i="13"/>
  <c r="D8032" i="13"/>
  <c r="D8024" i="13"/>
  <c r="D8016" i="13"/>
  <c r="D8008" i="13"/>
  <c r="D8000" i="13"/>
  <c r="D7992" i="13"/>
  <c r="D7984" i="13"/>
  <c r="D7976" i="13"/>
  <c r="D7968" i="13"/>
  <c r="D7960" i="13"/>
  <c r="D7952" i="13"/>
  <c r="D7944" i="13"/>
  <c r="D7936" i="13"/>
  <c r="D7928" i="13"/>
  <c r="D7920" i="13"/>
  <c r="D7912" i="13"/>
  <c r="D7904" i="13"/>
  <c r="D7896" i="13"/>
  <c r="D7888" i="13"/>
  <c r="D7880" i="13"/>
  <c r="D7872" i="13"/>
  <c r="D7864" i="13"/>
  <c r="D7856" i="13"/>
  <c r="D7848" i="13"/>
  <c r="D7840" i="13"/>
  <c r="D7832" i="13"/>
  <c r="D7824" i="13"/>
  <c r="D7816" i="13"/>
  <c r="D7808" i="13"/>
  <c r="D7800" i="13"/>
  <c r="D7792" i="13"/>
  <c r="D7784" i="13"/>
  <c r="D7776" i="13"/>
  <c r="D7768" i="13"/>
  <c r="D7760" i="13"/>
  <c r="D7752" i="13"/>
  <c r="D7744" i="13"/>
  <c r="D7736" i="13"/>
  <c r="D7728" i="13"/>
  <c r="D7720" i="13"/>
  <c r="D7712" i="13"/>
  <c r="D7704" i="13"/>
  <c r="D7696" i="13"/>
  <c r="D7688" i="13"/>
  <c r="D7680" i="13"/>
  <c r="D7672" i="13"/>
  <c r="D7664" i="13"/>
  <c r="D7656" i="13"/>
  <c r="D7648" i="13"/>
  <c r="D7640" i="13"/>
  <c r="D7632" i="13"/>
  <c r="D7624" i="13"/>
  <c r="D7616" i="13"/>
  <c r="D7608" i="13"/>
  <c r="D7600" i="13"/>
  <c r="D7592" i="13"/>
  <c r="D7584" i="13"/>
  <c r="D7576" i="13"/>
  <c r="D7568" i="13"/>
  <c r="D7560" i="13"/>
  <c r="D7552" i="13"/>
  <c r="D7544" i="13"/>
  <c r="D7536" i="13"/>
  <c r="D7528" i="13"/>
  <c r="D7520" i="13"/>
  <c r="D7512" i="13"/>
  <c r="D41" i="13"/>
  <c r="D33" i="13"/>
  <c r="D25" i="13"/>
  <c r="D17" i="13"/>
  <c r="D9" i="13"/>
  <c r="D425" i="13"/>
  <c r="D417" i="13"/>
  <c r="D409" i="13"/>
  <c r="D401" i="13"/>
  <c r="D393" i="13"/>
  <c r="D385" i="13"/>
  <c r="D377" i="13"/>
  <c r="D369" i="13"/>
  <c r="D361" i="13"/>
  <c r="D353" i="13"/>
  <c r="D345" i="13"/>
  <c r="D337" i="13"/>
  <c r="D329" i="13"/>
  <c r="D321" i="13"/>
  <c r="D313" i="13"/>
  <c r="D305" i="13"/>
  <c r="D297" i="13"/>
  <c r="D289" i="13"/>
  <c r="D281" i="13"/>
  <c r="D273" i="13"/>
  <c r="D265" i="13"/>
  <c r="D257" i="13"/>
  <c r="D249" i="13"/>
  <c r="D241" i="13"/>
  <c r="D233" i="13"/>
  <c r="D225" i="13"/>
  <c r="D217" i="13"/>
  <c r="D209" i="13"/>
  <c r="D201" i="13"/>
  <c r="D193" i="13"/>
  <c r="D185" i="13"/>
  <c r="D177" i="13"/>
  <c r="D169" i="13"/>
  <c r="D161" i="13"/>
  <c r="D153" i="13"/>
  <c r="D145" i="13"/>
  <c r="D137" i="13"/>
  <c r="D129" i="13"/>
  <c r="D121" i="13"/>
  <c r="D113" i="13"/>
  <c r="D105" i="13"/>
  <c r="D97" i="13"/>
  <c r="D89" i="13"/>
  <c r="D81" i="13"/>
  <c r="D73" i="13"/>
  <c r="D65" i="13"/>
  <c r="D57" i="13"/>
  <c r="D49" i="13"/>
  <c r="D511" i="13"/>
  <c r="D503" i="13"/>
  <c r="D495" i="13"/>
  <c r="D487" i="13"/>
  <c r="D479" i="13"/>
  <c r="D471" i="13"/>
  <c r="D463" i="13"/>
  <c r="D455" i="13"/>
  <c r="D447" i="13"/>
  <c r="D439" i="13"/>
  <c r="D431" i="13"/>
  <c r="D40" i="13"/>
  <c r="D32" i="13"/>
  <c r="D24" i="13"/>
  <c r="D16" i="13"/>
  <c r="D424" i="13"/>
  <c r="D416" i="13"/>
  <c r="D408" i="13"/>
  <c r="D400" i="13"/>
  <c r="D392" i="13"/>
  <c r="D384" i="13"/>
  <c r="D376" i="13"/>
  <c r="D368" i="13"/>
  <c r="D360" i="13"/>
  <c r="D352" i="13"/>
  <c r="D344" i="13"/>
  <c r="D336" i="13"/>
  <c r="D328" i="13"/>
  <c r="D320" i="13"/>
  <c r="D312" i="13"/>
  <c r="D304" i="13"/>
  <c r="D296" i="13"/>
  <c r="D288" i="13"/>
  <c r="D280"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72" i="13"/>
  <c r="D64" i="13"/>
  <c r="D56" i="13"/>
  <c r="D48" i="13"/>
  <c r="D39" i="13"/>
  <c r="D31" i="13"/>
  <c r="D23" i="13"/>
  <c r="D15" i="13"/>
  <c r="D423" i="13"/>
  <c r="D415" i="13"/>
  <c r="D407" i="13"/>
  <c r="D399" i="13"/>
  <c r="D391" i="13"/>
  <c r="D383" i="13"/>
  <c r="D375" i="13"/>
  <c r="D367" i="13"/>
  <c r="D359" i="13"/>
  <c r="D351" i="13"/>
  <c r="D343" i="13"/>
  <c r="D335" i="13"/>
  <c r="D327" i="13"/>
  <c r="D319" i="13"/>
  <c r="D311" i="13"/>
  <c r="D303" i="13"/>
  <c r="D295" i="13"/>
  <c r="D287" i="13"/>
  <c r="D279"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71" i="13"/>
  <c r="D63" i="13"/>
  <c r="D55" i="13"/>
  <c r="D47" i="13"/>
  <c r="D8095" i="13"/>
  <c r="D8087" i="13"/>
  <c r="D8079" i="13"/>
  <c r="D8071" i="13"/>
  <c r="D8063" i="13"/>
  <c r="D8055" i="13"/>
  <c r="D8047" i="13"/>
  <c r="D8039" i="13"/>
  <c r="D8031" i="13"/>
  <c r="D8023" i="13"/>
  <c r="D8015" i="13"/>
  <c r="D8007" i="13"/>
  <c r="D7999" i="13"/>
  <c r="D7991" i="13"/>
  <c r="D7983" i="13"/>
  <c r="D7975" i="13"/>
  <c r="D7967" i="13"/>
  <c r="D7959" i="13"/>
  <c r="D7951" i="13"/>
  <c r="D7943" i="13"/>
  <c r="D7935" i="13"/>
  <c r="D7927" i="13"/>
  <c r="D7919" i="13"/>
  <c r="D7911" i="13"/>
  <c r="D7903" i="13"/>
  <c r="D7895" i="13"/>
  <c r="D7887" i="13"/>
  <c r="D7879" i="13"/>
  <c r="D7871" i="13"/>
  <c r="D7863" i="13"/>
  <c r="D7855" i="13"/>
  <c r="D7847" i="13"/>
  <c r="D7839" i="13"/>
  <c r="D7831" i="13"/>
  <c r="D7823" i="13"/>
  <c r="D7815" i="13"/>
  <c r="D7807" i="13"/>
  <c r="D7799" i="13"/>
  <c r="D7791" i="13"/>
  <c r="D7783" i="13"/>
  <c r="D7775" i="13"/>
  <c r="D7767" i="13"/>
  <c r="D7759" i="13"/>
  <c r="D7751" i="13"/>
  <c r="D7743" i="13"/>
  <c r="D7735" i="13"/>
  <c r="D7727" i="13"/>
  <c r="D7719" i="13"/>
  <c r="D7711" i="13"/>
  <c r="D7703" i="13"/>
  <c r="D7695" i="13"/>
  <c r="D7687" i="13"/>
  <c r="D7679" i="13"/>
  <c r="D7671" i="13"/>
  <c r="D7663" i="13"/>
  <c r="D7655" i="13"/>
  <c r="D7647" i="13"/>
  <c r="D7639" i="13"/>
  <c r="D7631" i="13"/>
  <c r="D7623" i="13"/>
  <c r="D7615" i="13"/>
  <c r="D7607" i="13"/>
  <c r="D7599" i="13"/>
  <c r="D7591" i="13"/>
  <c r="D7583" i="13"/>
  <c r="D7575" i="13"/>
  <c r="D7567" i="13"/>
  <c r="D7559" i="13"/>
  <c r="D7551" i="13"/>
  <c r="D7543" i="13"/>
  <c r="D7535" i="13"/>
  <c r="D7527" i="13"/>
  <c r="D7519" i="13"/>
  <c r="D7511" i="13"/>
  <c r="D7503" i="13"/>
  <c r="D7495" i="13"/>
  <c r="D7487" i="13"/>
  <c r="D7479" i="13"/>
  <c r="D7471" i="13"/>
  <c r="D7463" i="13"/>
  <c r="D7455" i="13"/>
  <c r="D7447" i="13"/>
  <c r="D7439" i="13"/>
  <c r="D7431" i="13"/>
  <c r="D7423" i="13"/>
  <c r="D42" i="13"/>
  <c r="D34" i="13"/>
  <c r="D26" i="13"/>
  <c r="D18" i="13"/>
  <c r="D10" i="13"/>
  <c r="D426" i="13"/>
  <c r="D418" i="13"/>
  <c r="D410" i="13"/>
  <c r="D402" i="13"/>
  <c r="D394" i="13"/>
  <c r="D386" i="13"/>
  <c r="D378" i="13"/>
  <c r="D370" i="13"/>
  <c r="D362" i="13"/>
  <c r="D354" i="13"/>
  <c r="D346" i="13"/>
  <c r="D338" i="13"/>
  <c r="D330" i="13"/>
  <c r="D322" i="13"/>
  <c r="D314" i="13"/>
  <c r="D306" i="13"/>
  <c r="D298" i="13"/>
  <c r="D290" i="13"/>
  <c r="D282" i="13"/>
  <c r="D274" i="13"/>
  <c r="D266" i="13"/>
  <c r="D258" i="13"/>
  <c r="D250" i="13"/>
  <c r="D242" i="13"/>
  <c r="D234" i="13"/>
  <c r="D226" i="13"/>
  <c r="D218" i="13"/>
  <c r="D210" i="13"/>
  <c r="D202" i="13"/>
  <c r="D194" i="13"/>
  <c r="D186" i="13"/>
  <c r="D178" i="13"/>
  <c r="D170" i="13"/>
  <c r="D162" i="13"/>
  <c r="D154" i="13"/>
  <c r="D146" i="13"/>
  <c r="D138" i="13"/>
  <c r="D130" i="13"/>
  <c r="D122" i="13"/>
  <c r="D114" i="13"/>
  <c r="D106" i="13"/>
  <c r="D98" i="13"/>
  <c r="D90" i="13"/>
  <c r="D82" i="13"/>
  <c r="D74" i="13"/>
  <c r="D66" i="13"/>
  <c r="D58" i="13"/>
  <c r="D50" i="13"/>
  <c r="D512" i="13"/>
  <c r="D504" i="13"/>
  <c r="D496" i="13"/>
  <c r="D488" i="13"/>
  <c r="D480" i="13"/>
  <c r="D472" i="13"/>
  <c r="D464" i="13"/>
  <c r="D456" i="13"/>
  <c r="D448" i="13"/>
  <c r="D440" i="13"/>
  <c r="D432" i="13"/>
  <c r="D8782" i="13"/>
  <c r="D8774" i="13"/>
  <c r="D8766" i="13"/>
  <c r="D8758" i="13"/>
  <c r="D8750" i="13"/>
  <c r="D8742" i="13"/>
  <c r="D8734" i="13"/>
  <c r="D8726" i="13"/>
  <c r="D8718" i="13"/>
  <c r="D8710" i="13"/>
  <c r="D8702" i="13"/>
  <c r="D8694" i="13"/>
  <c r="D8686" i="13"/>
  <c r="D8678" i="13"/>
  <c r="D8670" i="13"/>
  <c r="D8662" i="13"/>
  <c r="D8654" i="13"/>
  <c r="D8646" i="13"/>
  <c r="D8638" i="13"/>
  <c r="D8630" i="13"/>
  <c r="D8622" i="13"/>
  <c r="D8614" i="13"/>
  <c r="D8606" i="13"/>
  <c r="D8598" i="13"/>
  <c r="D8781" i="13"/>
  <c r="D8773" i="13"/>
  <c r="D8765" i="13"/>
  <c r="D8757" i="13"/>
  <c r="D8749" i="13"/>
  <c r="D8741" i="13"/>
  <c r="D8733" i="13"/>
  <c r="D8725" i="13"/>
  <c r="D8717" i="13"/>
  <c r="D8709" i="13"/>
  <c r="D8701" i="13"/>
  <c r="D8693" i="13"/>
  <c r="D8685" i="13"/>
  <c r="D8677" i="13"/>
  <c r="D8669" i="13"/>
  <c r="D8661" i="13"/>
  <c r="D8653" i="13"/>
  <c r="D8645" i="13"/>
  <c r="D8637" i="13"/>
  <c r="D8629" i="13"/>
  <c r="D8621" i="13"/>
  <c r="D8613" i="13"/>
  <c r="D8605" i="13"/>
  <c r="D8597" i="13"/>
  <c r="D8589" i="13"/>
  <c r="D8581" i="13"/>
  <c r="D8573" i="13"/>
  <c r="D8565" i="13"/>
  <c r="D8557" i="13"/>
  <c r="D8549" i="13"/>
  <c r="D8" i="13"/>
  <c r="D510" i="13"/>
  <c r="D502" i="13"/>
  <c r="D494" i="13"/>
  <c r="D486" i="13"/>
  <c r="D478" i="13"/>
  <c r="D470" i="13"/>
  <c r="D462" i="13"/>
  <c r="D454" i="13"/>
  <c r="D446" i="13"/>
  <c r="D438" i="13"/>
  <c r="D430" i="13"/>
  <c r="D8780" i="13"/>
  <c r="D8772" i="13"/>
  <c r="D8764" i="13"/>
  <c r="D8756" i="13"/>
  <c r="D8748" i="13"/>
  <c r="D8740" i="13"/>
  <c r="D8732" i="13"/>
  <c r="D8724" i="13"/>
  <c r="D8716" i="13"/>
  <c r="D8708" i="13"/>
  <c r="D8700" i="13"/>
  <c r="D8692" i="13"/>
  <c r="D8684" i="13"/>
  <c r="D8676" i="13"/>
  <c r="D8668" i="13"/>
  <c r="D8660" i="13"/>
  <c r="D8652" i="13"/>
  <c r="D8644" i="13"/>
  <c r="D8636" i="13"/>
  <c r="D8628" i="13"/>
  <c r="D8620" i="13"/>
  <c r="D8612" i="13"/>
  <c r="D8604" i="13"/>
  <c r="D8596" i="13"/>
  <c r="D8588" i="13"/>
  <c r="D8580" i="13"/>
  <c r="D8572" i="13"/>
  <c r="D8564" i="13"/>
  <c r="D8556" i="13"/>
  <c r="D8548" i="13"/>
  <c r="D8540" i="13"/>
  <c r="D8532" i="13"/>
  <c r="D8524" i="13"/>
  <c r="D8516" i="13"/>
  <c r="D8508" i="13"/>
  <c r="D8500" i="13"/>
  <c r="D8492" i="13"/>
  <c r="D8484" i="13"/>
  <c r="D8476" i="13"/>
  <c r="D8468" i="13"/>
  <c r="D8460" i="13"/>
  <c r="D8452" i="13"/>
  <c r="D8444" i="13"/>
  <c r="D7" i="13"/>
  <c r="D8590" i="13"/>
  <c r="D8582" i="13"/>
  <c r="D8574" i="13"/>
  <c r="D8566" i="13"/>
  <c r="D8558" i="13"/>
  <c r="D8550" i="13"/>
  <c r="D8542" i="13"/>
  <c r="D8534" i="13"/>
  <c r="D8526" i="13"/>
  <c r="D8518" i="13"/>
  <c r="D8510" i="13"/>
  <c r="D8502" i="13"/>
  <c r="D8494" i="13"/>
  <c r="D8486" i="13"/>
  <c r="D8478" i="13"/>
  <c r="D8470" i="13"/>
  <c r="D8462" i="13"/>
  <c r="D8454" i="13"/>
  <c r="D8446" i="13"/>
  <c r="D8438" i="13"/>
  <c r="D8430" i="13"/>
  <c r="D8422" i="13"/>
  <c r="D8414" i="13"/>
  <c r="D8406" i="13"/>
  <c r="D8398" i="13"/>
  <c r="D8390" i="13"/>
  <c r="D8382" i="13"/>
  <c r="D8374" i="13"/>
  <c r="D8366" i="13"/>
  <c r="D8358" i="13"/>
  <c r="D8350" i="13"/>
  <c r="D8342" i="13"/>
  <c r="D8334" i="13"/>
  <c r="D8326" i="13"/>
  <c r="D8318" i="13"/>
  <c r="D8310" i="13"/>
  <c r="D8302" i="13"/>
  <c r="D8294" i="13"/>
  <c r="D8286" i="13"/>
  <c r="D8278" i="13"/>
  <c r="D8270" i="13"/>
  <c r="D8262" i="13"/>
  <c r="D8254" i="13"/>
  <c r="D8246" i="13"/>
  <c r="D8238" i="13"/>
  <c r="D8230" i="13"/>
  <c r="D8222" i="13"/>
  <c r="D8214" i="13"/>
  <c r="D8206" i="13"/>
  <c r="D8198" i="13"/>
  <c r="D8190" i="13"/>
  <c r="D8182" i="13"/>
  <c r="D8174" i="13"/>
  <c r="D8166" i="13"/>
  <c r="D8158" i="13"/>
  <c r="D8150" i="13"/>
  <c r="D8142" i="13"/>
  <c r="D8134" i="13"/>
  <c r="D8126" i="13"/>
  <c r="D8118" i="13"/>
  <c r="D8110" i="13"/>
  <c r="D8102" i="13"/>
  <c r="D8094" i="13"/>
  <c r="D8086" i="13"/>
  <c r="D8078" i="13"/>
  <c r="D8070" i="13"/>
  <c r="D8062" i="13"/>
  <c r="D8054" i="13"/>
  <c r="D8046" i="13"/>
  <c r="D8038" i="13"/>
  <c r="D8030" i="13"/>
  <c r="D8022" i="13"/>
  <c r="D8014" i="13"/>
  <c r="D8006" i="13"/>
  <c r="D7998" i="13"/>
  <c r="D7990" i="13"/>
  <c r="D7982" i="13"/>
  <c r="D7974" i="13"/>
  <c r="D7966" i="13"/>
  <c r="D7958" i="13"/>
  <c r="D7950" i="13"/>
  <c r="D7942" i="13"/>
  <c r="D7934" i="13"/>
  <c r="D7926" i="13"/>
  <c r="D7918" i="13"/>
  <c r="D7910" i="13"/>
  <c r="D7902" i="13"/>
  <c r="D7894" i="13"/>
  <c r="D7886" i="13"/>
  <c r="D7878" i="13"/>
  <c r="D7870" i="13"/>
  <c r="D7862" i="13"/>
  <c r="D7854" i="13"/>
  <c r="D7846" i="13"/>
  <c r="D7838" i="13"/>
  <c r="D7830" i="13"/>
  <c r="D7822" i="13"/>
  <c r="D7814" i="13"/>
  <c r="D7806" i="13"/>
  <c r="D7798" i="13"/>
  <c r="D7790" i="13"/>
  <c r="D7782" i="13"/>
  <c r="D7774" i="13"/>
  <c r="D7766" i="13"/>
  <c r="D7758" i="13"/>
  <c r="D7750" i="13"/>
  <c r="D7742" i="13"/>
  <c r="D7734" i="13"/>
  <c r="D7726" i="13"/>
  <c r="D7718" i="13"/>
  <c r="D7710" i="13"/>
  <c r="D7702" i="13"/>
  <c r="D7694" i="13"/>
  <c r="D7686" i="13"/>
  <c r="D7678" i="13"/>
  <c r="D7670" i="13"/>
  <c r="D7662" i="13"/>
  <c r="D7654" i="13"/>
  <c r="D7646" i="13"/>
  <c r="D7638" i="13"/>
  <c r="D7630" i="13"/>
  <c r="D7622" i="13"/>
  <c r="D7614" i="13"/>
  <c r="D7606" i="13"/>
  <c r="D7598" i="13"/>
  <c r="D7590" i="13"/>
  <c r="D7582" i="13"/>
  <c r="D7574" i="13"/>
  <c r="D7566" i="13"/>
  <c r="D7558" i="13"/>
  <c r="D7550" i="13"/>
  <c r="D7542" i="13"/>
  <c r="D7534" i="13"/>
  <c r="D7526" i="13"/>
  <c r="D7518" i="13"/>
  <c r="D7510" i="13"/>
  <c r="D7502" i="13"/>
  <c r="D7494" i="13"/>
  <c r="D7486" i="13"/>
  <c r="D7478" i="13"/>
  <c r="D7470" i="13"/>
  <c r="D7462" i="13"/>
  <c r="D7454" i="13"/>
  <c r="D7446" i="13"/>
  <c r="D7438" i="13"/>
  <c r="D7430" i="13"/>
  <c r="D7422" i="13"/>
  <c r="D7414" i="13"/>
  <c r="D7406" i="13"/>
  <c r="D7398" i="13"/>
  <c r="D7390" i="13"/>
  <c r="D7382" i="13"/>
  <c r="D7374" i="13"/>
  <c r="D7366" i="13"/>
  <c r="D7358" i="13"/>
  <c r="D7350" i="13"/>
  <c r="D7342" i="13"/>
  <c r="D7334" i="13"/>
  <c r="D7326" i="13"/>
  <c r="D7318" i="13"/>
  <c r="D7310" i="13"/>
  <c r="D7302" i="13"/>
  <c r="D7294" i="13"/>
  <c r="D7286" i="13"/>
  <c r="D7278" i="13"/>
  <c r="D7270" i="13"/>
  <c r="D7262" i="13"/>
  <c r="D7254" i="13"/>
  <c r="D7246" i="13"/>
  <c r="D7238" i="13"/>
  <c r="D7230" i="13"/>
  <c r="D7222" i="13"/>
  <c r="D7214" i="13"/>
  <c r="D7206" i="13"/>
  <c r="D7198" i="13"/>
  <c r="D7190" i="13"/>
  <c r="D7182" i="13"/>
  <c r="D7174" i="13"/>
  <c r="D7166" i="13"/>
  <c r="D7158" i="13"/>
  <c r="D7150" i="13"/>
  <c r="D7142" i="13"/>
  <c r="D7134" i="13"/>
  <c r="D7126" i="13"/>
  <c r="D7118" i="13"/>
  <c r="D7110" i="13"/>
  <c r="D7102" i="13"/>
  <c r="D7094" i="13"/>
  <c r="D7086" i="13"/>
  <c r="D7078" i="13"/>
  <c r="D7070" i="13"/>
  <c r="D7062" i="13"/>
  <c r="D7054" i="13"/>
  <c r="D7046" i="13"/>
  <c r="D7038" i="13"/>
  <c r="D7030" i="13"/>
  <c r="D7022" i="13"/>
  <c r="D7014" i="13"/>
  <c r="D7006" i="13"/>
  <c r="D6998" i="13"/>
  <c r="D6990" i="13"/>
  <c r="D6982" i="13"/>
  <c r="D6974" i="13"/>
  <c r="D6966" i="13"/>
  <c r="D6958" i="13"/>
  <c r="D6950" i="13"/>
  <c r="D6942" i="13"/>
  <c r="D6934" i="13"/>
  <c r="D6926" i="13"/>
  <c r="D6918" i="13"/>
  <c r="D6910" i="13"/>
  <c r="D6902" i="13"/>
  <c r="D6894" i="13"/>
  <c r="D6886" i="13"/>
  <c r="D6878" i="13"/>
  <c r="D6870" i="13"/>
  <c r="D6862" i="13"/>
  <c r="D6854" i="13"/>
  <c r="D6846" i="13"/>
  <c r="D6838" i="13"/>
  <c r="D6830" i="13"/>
  <c r="D6822" i="13"/>
  <c r="D6814" i="13"/>
  <c r="D6806" i="13"/>
  <c r="D6798" i="13"/>
  <c r="D6790" i="13"/>
  <c r="D6782" i="13"/>
  <c r="D6774" i="13"/>
  <c r="D6766" i="13"/>
  <c r="D6758" i="13"/>
  <c r="D6750" i="13"/>
  <c r="D6742" i="13"/>
  <c r="D6734" i="13"/>
  <c r="D6726" i="13"/>
  <c r="D6718" i="13"/>
  <c r="D6710" i="13"/>
  <c r="D6702" i="13"/>
  <c r="D6694" i="13"/>
  <c r="D6686" i="13"/>
  <c r="D6678" i="13"/>
  <c r="D6670" i="13"/>
  <c r="D6662" i="13"/>
  <c r="D6654" i="13"/>
  <c r="D6646" i="13"/>
  <c r="D6638" i="13"/>
  <c r="D6630" i="13"/>
  <c r="D6622" i="13"/>
  <c r="D6614" i="13"/>
  <c r="D6606" i="13"/>
  <c r="D6598" i="13"/>
  <c r="D6590" i="13"/>
  <c r="D6582" i="13"/>
  <c r="D6574" i="13"/>
  <c r="D6566" i="13"/>
  <c r="D6558" i="13"/>
  <c r="D6550" i="13"/>
  <c r="D6542" i="13"/>
  <c r="D6534" i="13"/>
  <c r="D6526" i="13"/>
  <c r="D6518" i="13"/>
  <c r="D6510" i="13"/>
  <c r="D6502" i="13"/>
  <c r="D6494" i="13"/>
  <c r="D6486" i="13"/>
  <c r="D6478" i="13"/>
  <c r="D6470" i="13"/>
  <c r="D6462" i="13"/>
  <c r="D6454" i="13"/>
  <c r="D6446" i="13"/>
  <c r="D6438" i="13"/>
  <c r="D6430" i="13"/>
  <c r="D6422" i="13"/>
  <c r="D6414" i="13"/>
  <c r="D6406" i="13"/>
  <c r="D6398" i="13"/>
  <c r="D6390" i="13"/>
  <c r="D6382" i="13"/>
  <c r="D6374" i="13"/>
  <c r="D6366" i="13"/>
  <c r="D6358" i="13"/>
  <c r="D6350" i="13"/>
  <c r="D6342" i="13"/>
  <c r="D6334" i="13"/>
  <c r="D6326" i="13"/>
  <c r="D6318" i="13"/>
  <c r="D6310" i="13"/>
  <c r="D6302" i="13"/>
  <c r="D6294" i="13"/>
  <c r="D6286" i="13"/>
  <c r="D6278" i="13"/>
  <c r="D6270" i="13"/>
  <c r="D6262" i="13"/>
  <c r="D6254" i="13"/>
  <c r="D6246" i="13"/>
  <c r="D6238" i="13"/>
  <c r="D6230" i="13"/>
  <c r="D6222" i="13"/>
  <c r="D6214" i="13"/>
  <c r="D6206" i="13"/>
  <c r="D6198" i="13"/>
  <c r="D6190" i="13"/>
  <c r="D6182" i="13"/>
  <c r="D6174" i="13"/>
  <c r="D6166" i="13"/>
  <c r="D6158" i="13"/>
  <c r="D6150" i="13"/>
  <c r="D6142" i="13"/>
  <c r="D6134" i="13"/>
  <c r="D6126" i="13"/>
  <c r="D6118" i="13"/>
  <c r="D6110" i="13"/>
  <c r="D6102" i="13"/>
  <c r="D6094" i="13"/>
  <c r="D6086" i="13"/>
  <c r="D6078" i="13"/>
  <c r="D6070" i="13"/>
  <c r="D6062" i="13"/>
  <c r="D6054" i="13"/>
  <c r="D6046" i="13"/>
  <c r="D6038" i="13"/>
  <c r="D6030" i="13"/>
  <c r="D6022" i="13"/>
  <c r="D6014" i="13"/>
  <c r="D6006" i="13"/>
  <c r="D5998" i="13"/>
  <c r="D5990" i="13"/>
  <c r="D5982" i="13"/>
  <c r="D5974" i="13"/>
  <c r="D5966" i="13"/>
  <c r="D5958" i="13"/>
  <c r="D5950" i="13"/>
  <c r="D5942" i="13"/>
  <c r="D5934" i="13"/>
  <c r="D5926" i="13"/>
  <c r="D5918" i="13"/>
  <c r="D5910" i="13"/>
  <c r="D5902" i="13"/>
  <c r="D5894" i="13"/>
  <c r="D5886" i="13"/>
  <c r="D5878" i="13"/>
  <c r="D5870" i="13"/>
  <c r="D8541" i="13"/>
  <c r="D8533" i="13"/>
  <c r="D8525" i="13"/>
  <c r="D8517" i="13"/>
  <c r="D8509" i="13"/>
  <c r="D8501" i="13"/>
  <c r="D8493" i="13"/>
  <c r="D8485" i="13"/>
  <c r="D8477" i="13"/>
  <c r="D8469" i="13"/>
  <c r="D8461" i="13"/>
  <c r="D8453" i="13"/>
  <c r="D8445" i="13"/>
  <c r="D8437" i="13"/>
  <c r="D8429" i="13"/>
  <c r="D8421" i="13"/>
  <c r="D8413" i="13"/>
  <c r="D8405" i="13"/>
  <c r="D8397" i="13"/>
  <c r="D8389" i="13"/>
  <c r="D8381" i="13"/>
  <c r="D8373" i="13"/>
  <c r="D8365" i="13"/>
  <c r="D8357" i="13"/>
  <c r="D8349" i="13"/>
  <c r="D8341" i="13"/>
  <c r="D8333" i="13"/>
  <c r="D8325" i="13"/>
  <c r="D8317" i="13"/>
  <c r="D8309" i="13"/>
  <c r="D8301" i="13"/>
  <c r="D8293" i="13"/>
  <c r="D8285" i="13"/>
  <c r="D8277" i="13"/>
  <c r="D8269" i="13"/>
  <c r="D8261" i="13"/>
  <c r="D8253" i="13"/>
  <c r="D8245" i="13"/>
  <c r="D8237" i="13"/>
  <c r="D8229" i="13"/>
  <c r="D8221" i="13"/>
  <c r="D8213" i="13"/>
  <c r="D8205" i="13"/>
  <c r="D8197" i="13"/>
  <c r="D8189" i="13"/>
  <c r="D8181" i="13"/>
  <c r="D8173" i="13"/>
  <c r="D8165" i="13"/>
  <c r="D8157" i="13"/>
  <c r="D8149" i="13"/>
  <c r="D8141" i="13"/>
  <c r="D8133" i="13"/>
  <c r="D8125" i="13"/>
  <c r="D8117" i="13"/>
  <c r="D8109" i="13"/>
  <c r="D8101" i="13"/>
  <c r="D8093" i="13"/>
  <c r="D8085" i="13"/>
  <c r="D8077" i="13"/>
  <c r="D8069" i="13"/>
  <c r="D8061" i="13"/>
  <c r="D8053" i="13"/>
  <c r="D8045" i="13"/>
  <c r="D8037" i="13"/>
  <c r="D8029" i="13"/>
  <c r="D8021" i="13"/>
  <c r="D8013" i="13"/>
  <c r="D8005" i="13"/>
  <c r="D7997" i="13"/>
  <c r="D7989" i="13"/>
  <c r="D7981" i="13"/>
  <c r="D7973" i="13"/>
  <c r="D7965" i="13"/>
  <c r="D7957" i="13"/>
  <c r="D7949" i="13"/>
  <c r="D7941" i="13"/>
  <c r="D7933" i="13"/>
  <c r="D7925" i="13"/>
  <c r="D7917" i="13"/>
  <c r="D7909" i="13"/>
  <c r="D7901" i="13"/>
  <c r="D7893" i="13"/>
  <c r="D7885" i="13"/>
  <c r="D7877" i="13"/>
  <c r="D7869" i="13"/>
  <c r="D7861" i="13"/>
  <c r="D7853" i="13"/>
  <c r="D7845" i="13"/>
  <c r="D7837" i="13"/>
  <c r="D7829" i="13"/>
  <c r="D7821" i="13"/>
  <c r="D7813" i="13"/>
  <c r="D7805" i="13"/>
  <c r="D7797" i="13"/>
  <c r="D7789" i="13"/>
  <c r="D7781" i="13"/>
  <c r="D7773" i="13"/>
  <c r="D7765" i="13"/>
  <c r="D7757" i="13"/>
  <c r="D7749" i="13"/>
  <c r="D7741" i="13"/>
  <c r="D7733" i="13"/>
  <c r="D7725" i="13"/>
  <c r="D7717" i="13"/>
  <c r="D7709" i="13"/>
  <c r="D7701" i="13"/>
  <c r="D7693" i="13"/>
  <c r="D7685" i="13"/>
  <c r="D7677" i="13"/>
  <c r="D7669" i="13"/>
  <c r="D7661" i="13"/>
  <c r="D7653" i="13"/>
  <c r="D7645" i="13"/>
  <c r="D7637" i="13"/>
  <c r="D7629" i="13"/>
  <c r="D7621" i="13"/>
  <c r="D7613" i="13"/>
  <c r="D7605" i="13"/>
  <c r="D7597" i="13"/>
  <c r="D7589" i="13"/>
  <c r="D7581" i="13"/>
  <c r="D7573" i="13"/>
  <c r="D7565" i="13"/>
  <c r="D7557" i="13"/>
  <c r="D7549" i="13"/>
  <c r="D7541" i="13"/>
  <c r="D7533" i="13"/>
  <c r="D7525" i="13"/>
  <c r="D7517" i="13"/>
  <c r="D7509" i="13"/>
  <c r="D7501" i="13"/>
  <c r="D7493" i="13"/>
  <c r="D7485" i="13"/>
  <c r="D7477" i="13"/>
  <c r="D7469" i="13"/>
  <c r="D7461" i="13"/>
  <c r="D7453" i="13"/>
  <c r="D7445" i="13"/>
  <c r="D7437" i="13"/>
  <c r="D7429" i="13"/>
  <c r="D7421" i="13"/>
  <c r="D7413" i="13"/>
  <c r="D7405" i="13"/>
  <c r="D7397" i="13"/>
  <c r="D7389" i="13"/>
  <c r="D7381" i="13"/>
  <c r="D7373" i="13"/>
  <c r="D7365" i="13"/>
  <c r="D7357" i="13"/>
  <c r="D7349" i="13"/>
  <c r="D7341" i="13"/>
  <c r="D7333" i="13"/>
  <c r="D7325" i="13"/>
  <c r="D7317" i="13"/>
  <c r="D7309" i="13"/>
  <c r="D7301" i="13"/>
  <c r="D7293" i="13"/>
  <c r="D7285" i="13"/>
  <c r="D7277" i="13"/>
  <c r="D7269" i="13"/>
  <c r="D7261" i="13"/>
  <c r="D7253" i="13"/>
  <c r="D7245" i="13"/>
  <c r="D7237" i="13"/>
  <c r="D7229" i="13"/>
  <c r="D7221" i="13"/>
  <c r="D7213" i="13"/>
  <c r="D7205" i="13"/>
  <c r="D7197" i="13"/>
  <c r="D7189" i="13"/>
  <c r="D7181" i="13"/>
  <c r="D7173" i="13"/>
  <c r="D7165" i="13"/>
  <c r="D7157" i="13"/>
  <c r="D7149" i="13"/>
  <c r="D7141" i="13"/>
  <c r="D7133" i="13"/>
  <c r="D7125" i="13"/>
  <c r="D7117" i="13"/>
  <c r="D7109" i="13"/>
  <c r="D7101" i="13"/>
  <c r="D7093" i="13"/>
  <c r="D7085" i="13"/>
  <c r="D7077" i="13"/>
  <c r="D7069" i="13"/>
  <c r="D7061" i="13"/>
  <c r="D7053" i="13"/>
  <c r="D7045" i="13"/>
  <c r="D7037" i="13"/>
  <c r="D7029" i="13"/>
  <c r="D7021" i="13"/>
  <c r="D7013" i="13"/>
  <c r="D7005" i="13"/>
  <c r="D6997" i="13"/>
  <c r="D6989" i="13"/>
  <c r="D8436" i="13"/>
  <c r="D8428" i="13"/>
  <c r="D8420" i="13"/>
  <c r="D8412" i="13"/>
  <c r="D8404" i="13"/>
  <c r="D8396" i="13"/>
  <c r="D8388" i="13"/>
  <c r="D8380" i="13"/>
  <c r="D8372" i="13"/>
  <c r="D8364" i="13"/>
  <c r="D8356" i="13"/>
  <c r="D8348" i="13"/>
  <c r="D8340" i="13"/>
  <c r="D8332" i="13"/>
  <c r="D8324" i="13"/>
  <c r="D8316" i="13"/>
  <c r="D8308" i="13"/>
  <c r="D8300" i="13"/>
  <c r="D8292" i="13"/>
  <c r="D8284" i="13"/>
  <c r="D8276" i="13"/>
  <c r="D8268" i="13"/>
  <c r="D8260" i="13"/>
  <c r="D8252" i="13"/>
  <c r="D8244" i="13"/>
  <c r="D8236" i="13"/>
  <c r="D8228" i="13"/>
  <c r="D8220" i="13"/>
  <c r="D8212" i="13"/>
  <c r="D8204" i="13"/>
  <c r="D8196" i="13"/>
  <c r="D8188" i="13"/>
  <c r="D8180" i="13"/>
  <c r="D8172" i="13"/>
  <c r="D8164" i="13"/>
  <c r="D8156" i="13"/>
  <c r="D8148" i="13"/>
  <c r="D8140" i="13"/>
  <c r="D8132" i="13"/>
  <c r="D8124" i="13"/>
  <c r="D8116" i="13"/>
  <c r="D8108" i="13"/>
  <c r="D8100" i="13"/>
  <c r="D8092" i="13"/>
  <c r="D8084" i="13"/>
  <c r="D8076" i="13"/>
  <c r="D8068" i="13"/>
  <c r="D8060" i="13"/>
  <c r="D8052" i="13"/>
  <c r="D8044" i="13"/>
  <c r="D8036" i="13"/>
  <c r="D8028" i="13"/>
  <c r="D8020" i="13"/>
  <c r="D8012" i="13"/>
  <c r="D8004" i="13"/>
  <c r="D7996" i="13"/>
  <c r="D7988" i="13"/>
  <c r="D7980" i="13"/>
  <c r="D7972" i="13"/>
  <c r="D7964" i="13"/>
  <c r="D7956" i="13"/>
  <c r="D7948" i="13"/>
  <c r="D7940" i="13"/>
  <c r="D7932" i="13"/>
  <c r="D7924" i="13"/>
  <c r="D7916" i="13"/>
  <c r="D7908" i="13"/>
  <c r="D7900" i="13"/>
  <c r="D7892" i="13"/>
  <c r="D7884" i="13"/>
  <c r="D7876" i="13"/>
  <c r="D7868" i="13"/>
  <c r="D7860" i="13"/>
  <c r="D7852" i="13"/>
  <c r="D7844" i="13"/>
  <c r="D7836" i="13"/>
  <c r="D7828" i="13"/>
  <c r="D7820" i="13"/>
  <c r="D7812" i="13"/>
  <c r="D7804" i="13"/>
  <c r="D7796" i="13"/>
  <c r="D7788" i="13"/>
  <c r="D7780" i="13"/>
  <c r="D7772" i="13"/>
  <c r="D7764" i="13"/>
  <c r="D7756" i="13"/>
  <c r="D7748" i="13"/>
  <c r="D7740" i="13"/>
  <c r="D7732" i="13"/>
  <c r="D7724" i="13"/>
  <c r="D7716" i="13"/>
  <c r="D7708" i="13"/>
  <c r="D7700" i="13"/>
  <c r="D7692" i="13"/>
  <c r="D7684" i="13"/>
  <c r="D7676" i="13"/>
  <c r="D7668" i="13"/>
  <c r="D7660" i="13"/>
  <c r="D7652" i="13"/>
  <c r="D7644" i="13"/>
  <c r="D7636" i="13"/>
  <c r="D7628" i="13"/>
  <c r="D7620" i="13"/>
  <c r="D7612" i="13"/>
  <c r="D7604" i="13"/>
  <c r="D7596" i="13"/>
  <c r="D7588" i="13"/>
  <c r="D7580" i="13"/>
  <c r="D7572" i="13"/>
  <c r="D7564" i="13"/>
  <c r="D7556" i="13"/>
  <c r="D7548" i="13"/>
  <c r="D7540" i="13"/>
  <c r="D7532" i="13"/>
  <c r="D7524" i="13"/>
  <c r="D7516" i="13"/>
  <c r="D7508" i="13"/>
  <c r="D7500" i="13"/>
  <c r="D7492" i="13"/>
  <c r="D7484" i="13"/>
  <c r="D7476" i="13"/>
  <c r="D7468" i="13"/>
  <c r="D7460" i="13"/>
  <c r="D7452" i="13"/>
  <c r="D7444" i="13"/>
  <c r="D7436" i="13"/>
  <c r="D7428" i="13"/>
  <c r="D7420" i="13"/>
  <c r="D7412" i="13"/>
  <c r="D7404" i="13"/>
  <c r="D7396" i="13"/>
  <c r="D7388" i="13"/>
  <c r="D7380" i="13"/>
  <c r="D7372" i="13"/>
  <c r="D7364" i="13"/>
  <c r="D7356" i="13"/>
  <c r="D7348" i="13"/>
  <c r="D7340" i="13"/>
  <c r="D7332" i="13"/>
  <c r="D7324" i="13"/>
  <c r="D7316" i="13"/>
  <c r="D7308" i="13"/>
  <c r="D7300" i="13"/>
  <c r="D7292" i="13"/>
  <c r="D7284" i="13"/>
  <c r="D7276" i="13"/>
  <c r="D7268" i="13"/>
  <c r="D7260" i="13"/>
  <c r="D7252" i="13"/>
  <c r="D7244" i="13"/>
  <c r="D7236" i="13"/>
  <c r="D7228" i="13"/>
  <c r="D7220" i="13"/>
  <c r="D7212" i="13"/>
  <c r="D7204" i="13"/>
  <c r="D7196" i="13"/>
  <c r="D7188" i="13"/>
  <c r="D7180" i="13"/>
  <c r="D7172" i="13"/>
  <c r="D7164" i="13"/>
  <c r="D7156" i="13"/>
  <c r="D7148" i="13"/>
  <c r="D7140" i="13"/>
  <c r="D7132" i="13"/>
  <c r="D7124" i="13"/>
  <c r="D7116" i="13"/>
  <c r="D7108" i="13"/>
  <c r="D7100" i="13"/>
  <c r="D7092" i="13"/>
  <c r="D7084" i="13"/>
  <c r="D7076" i="13"/>
  <c r="D7068" i="13"/>
  <c r="D7060" i="13"/>
  <c r="D7052" i="13"/>
  <c r="D7044" i="13"/>
  <c r="D7036" i="13"/>
  <c r="D7028" i="13"/>
  <c r="D7020" i="13"/>
  <c r="D7012" i="13"/>
  <c r="D7004" i="13"/>
  <c r="D6996" i="13"/>
  <c r="D6988" i="13"/>
  <c r="D6980" i="13"/>
  <c r="D6972" i="13"/>
  <c r="D6964" i="13"/>
  <c r="D6956" i="13"/>
  <c r="D6948" i="13"/>
  <c r="D6940" i="13"/>
  <c r="D6932" i="13"/>
  <c r="D6924" i="13"/>
  <c r="D6916" i="13"/>
  <c r="D6908" i="13"/>
  <c r="D6900" i="13"/>
  <c r="D6892" i="13"/>
  <c r="D6884" i="13"/>
  <c r="D6876" i="13"/>
  <c r="D6868" i="13"/>
  <c r="D6860" i="13"/>
  <c r="D6852" i="13"/>
  <c r="D6844" i="13"/>
  <c r="D6836" i="13"/>
  <c r="D6828" i="13"/>
  <c r="D6820" i="13"/>
  <c r="D6812" i="13"/>
  <c r="D6804" i="13"/>
  <c r="D6796" i="13"/>
  <c r="D6788" i="13"/>
  <c r="D6780" i="13"/>
  <c r="D6772" i="13"/>
  <c r="D6764" i="13"/>
  <c r="D6756" i="13"/>
  <c r="D6748" i="13"/>
  <c r="D6740" i="13"/>
  <c r="D6732" i="13"/>
  <c r="D6724" i="13"/>
  <c r="D6716" i="13"/>
  <c r="D6708" i="13"/>
  <c r="D6700" i="13"/>
  <c r="D6692" i="13"/>
  <c r="D6684" i="13"/>
  <c r="D6676" i="13"/>
  <c r="D6668" i="13"/>
  <c r="D6660" i="13"/>
  <c r="D6652" i="13"/>
  <c r="D6644" i="13"/>
  <c r="D6636" i="13"/>
  <c r="D6628" i="13"/>
  <c r="D6620" i="13"/>
  <c r="D6612" i="13"/>
  <c r="D6604" i="13"/>
  <c r="D6596" i="13"/>
  <c r="D6588" i="13"/>
  <c r="D6580" i="13"/>
  <c r="D6572" i="13"/>
  <c r="D6564" i="13"/>
  <c r="D6556" i="13"/>
  <c r="D6548" i="13"/>
  <c r="D6540" i="13"/>
  <c r="D6532" i="13"/>
  <c r="D6524" i="13"/>
  <c r="D6516" i="13"/>
  <c r="D6508" i="13"/>
  <c r="D6500" i="13"/>
  <c r="D6492" i="13"/>
  <c r="D6484" i="13"/>
  <c r="D6476" i="13"/>
  <c r="D6468" i="13"/>
  <c r="D6460" i="13"/>
  <c r="D509" i="13"/>
  <c r="D501" i="13"/>
  <c r="D493" i="13"/>
  <c r="D485" i="13"/>
  <c r="D477" i="13"/>
  <c r="D469" i="13"/>
  <c r="D461" i="13"/>
  <c r="D453" i="13"/>
  <c r="D445" i="13"/>
  <c r="D437" i="13"/>
  <c r="D429" i="13"/>
  <c r="D8779" i="13"/>
  <c r="D8771" i="13"/>
  <c r="D8763" i="13"/>
  <c r="D8755" i="13"/>
  <c r="D8747" i="13"/>
  <c r="D8739" i="13"/>
  <c r="D8731" i="13"/>
  <c r="D8723" i="13"/>
  <c r="D8715" i="13"/>
  <c r="D8707" i="13"/>
  <c r="D8699" i="13"/>
  <c r="D8691" i="13"/>
  <c r="D8683" i="13"/>
  <c r="D8675" i="13"/>
  <c r="D8667" i="13"/>
  <c r="D8659" i="13"/>
  <c r="D8651" i="13"/>
  <c r="D8643" i="13"/>
  <c r="D8635" i="13"/>
  <c r="D8627" i="13"/>
  <c r="D8619" i="13"/>
  <c r="D8611" i="13"/>
  <c r="D8603" i="13"/>
  <c r="D8595" i="13"/>
  <c r="D8587" i="13"/>
  <c r="D8579" i="13"/>
  <c r="D8571" i="13"/>
  <c r="D8563" i="13"/>
  <c r="D8555" i="13"/>
  <c r="D8547" i="13"/>
  <c r="D8539" i="13"/>
  <c r="D8531" i="13"/>
  <c r="D8523" i="13"/>
  <c r="D8515" i="13"/>
  <c r="D8507" i="13"/>
  <c r="D8499" i="13"/>
  <c r="D8491" i="13"/>
  <c r="D8483" i="13"/>
  <c r="D8475" i="13"/>
  <c r="D8467" i="13"/>
  <c r="D8459" i="13"/>
  <c r="D8451" i="13"/>
  <c r="D8443" i="13"/>
  <c r="D8435" i="13"/>
  <c r="D8427" i="13"/>
  <c r="D8419" i="13"/>
  <c r="D8411" i="13"/>
  <c r="D8403" i="13"/>
  <c r="D8395" i="13"/>
  <c r="D8387" i="13"/>
  <c r="D8379" i="13"/>
  <c r="D8371" i="13"/>
  <c r="D8363" i="13"/>
  <c r="D8355" i="13"/>
  <c r="D8347" i="13"/>
  <c r="D8339" i="13"/>
  <c r="D8331" i="13"/>
  <c r="D8323" i="13"/>
  <c r="D8315" i="13"/>
  <c r="D8307" i="13"/>
  <c r="D8299" i="13"/>
  <c r="D8291" i="13"/>
  <c r="D8283" i="13"/>
  <c r="D8275" i="13"/>
  <c r="D8267" i="13"/>
  <c r="D8259" i="13"/>
  <c r="D8251" i="13"/>
  <c r="D8243" i="13"/>
  <c r="D8235" i="13"/>
  <c r="D8227" i="13"/>
  <c r="D8219" i="13"/>
  <c r="D8211" i="13"/>
  <c r="D8203" i="13"/>
  <c r="D8195" i="13"/>
  <c r="D8187" i="13"/>
  <c r="D8179" i="13"/>
  <c r="D8171" i="13"/>
  <c r="D8163" i="13"/>
  <c r="D8155" i="13"/>
  <c r="D8147" i="13"/>
  <c r="D8139" i="13"/>
  <c r="D8131" i="13"/>
  <c r="D8123" i="13"/>
  <c r="D8115" i="13"/>
  <c r="D8107" i="13"/>
  <c r="D8099" i="13"/>
  <c r="D8091" i="13"/>
  <c r="D8083" i="13"/>
  <c r="D8075" i="13"/>
  <c r="D8067" i="13"/>
  <c r="D8059" i="13"/>
  <c r="D8051" i="13"/>
  <c r="D8043" i="13"/>
  <c r="D8035" i="13"/>
  <c r="D8027" i="13"/>
  <c r="D8019" i="13"/>
  <c r="D8011" i="13"/>
  <c r="D8003" i="13"/>
  <c r="D7995" i="13"/>
  <c r="D7987" i="13"/>
  <c r="D7979" i="13"/>
  <c r="D7971" i="13"/>
  <c r="D7963" i="13"/>
  <c r="D7955" i="13"/>
  <c r="D7947" i="13"/>
  <c r="D7939" i="13"/>
  <c r="D7931" i="13"/>
  <c r="D7923" i="13"/>
  <c r="D7915" i="13"/>
  <c r="D7907" i="13"/>
  <c r="D7899" i="13"/>
  <c r="D7891" i="13"/>
  <c r="D7883" i="13"/>
  <c r="D7875" i="13"/>
  <c r="D7867" i="13"/>
  <c r="D7859" i="13"/>
  <c r="D7851" i="13"/>
  <c r="D7843" i="13"/>
  <c r="D7835" i="13"/>
  <c r="D7827" i="13"/>
  <c r="D7819" i="13"/>
  <c r="D7811" i="13"/>
  <c r="D7803" i="13"/>
  <c r="D7795" i="13"/>
  <c r="D7787" i="13"/>
  <c r="D7779" i="13"/>
  <c r="D7771" i="13"/>
  <c r="D7763" i="13"/>
  <c r="D7755" i="13"/>
  <c r="D7747" i="13"/>
  <c r="D7739" i="13"/>
  <c r="D7731" i="13"/>
  <c r="D7723" i="13"/>
  <c r="D7715" i="13"/>
  <c r="D7707" i="13"/>
  <c r="D7699" i="13"/>
  <c r="D7691" i="13"/>
  <c r="D7683" i="13"/>
  <c r="D7675" i="13"/>
  <c r="D7667" i="13"/>
  <c r="D7659" i="13"/>
  <c r="D7651" i="13"/>
  <c r="D7643" i="13"/>
  <c r="D7635" i="13"/>
  <c r="D7627" i="13"/>
  <c r="D7619" i="13"/>
  <c r="D7611" i="13"/>
  <c r="D7603" i="13"/>
  <c r="D7595" i="13"/>
  <c r="D7587" i="13"/>
  <c r="D7579" i="13"/>
  <c r="D7571" i="13"/>
  <c r="D7563" i="13"/>
  <c r="D7555" i="13"/>
  <c r="D7547" i="13"/>
  <c r="D7539" i="13"/>
  <c r="D7531" i="13"/>
  <c r="D7523" i="13"/>
  <c r="D7515" i="13"/>
  <c r="D7507" i="13"/>
  <c r="D7499" i="13"/>
  <c r="D7491" i="13"/>
  <c r="D7483" i="13"/>
  <c r="D7475" i="13"/>
  <c r="D7467" i="13"/>
  <c r="D7459" i="13"/>
  <c r="D7451" i="13"/>
  <c r="D7443" i="13"/>
  <c r="D7435" i="13"/>
  <c r="D7427" i="13"/>
  <c r="D7419" i="13"/>
  <c r="D7411" i="13"/>
  <c r="D7403" i="13"/>
  <c r="D7395" i="13"/>
  <c r="D7387" i="13"/>
  <c r="D7379" i="13"/>
  <c r="D7371" i="13"/>
  <c r="D7363" i="13"/>
  <c r="D7355" i="13"/>
  <c r="D7347" i="13"/>
  <c r="D7339" i="13"/>
  <c r="D7331" i="13"/>
  <c r="D7323" i="13"/>
  <c r="D7315" i="13"/>
  <c r="D7307" i="13"/>
  <c r="D7299" i="13"/>
  <c r="D7291" i="13"/>
  <c r="D7283" i="13"/>
  <c r="D7275" i="13"/>
  <c r="D7267" i="13"/>
  <c r="D7259" i="13"/>
  <c r="D7251" i="13"/>
  <c r="D7243" i="13"/>
  <c r="D7235" i="13"/>
  <c r="D7227" i="13"/>
  <c r="D7219" i="13"/>
  <c r="D7211" i="13"/>
  <c r="D7203" i="13"/>
  <c r="D7195" i="13"/>
  <c r="D7187" i="13"/>
  <c r="D7179" i="13"/>
  <c r="D7171" i="13"/>
  <c r="D7163" i="13"/>
  <c r="D7155" i="13"/>
  <c r="D7147" i="13"/>
  <c r="D7139" i="13"/>
  <c r="D7131" i="13"/>
  <c r="D7123" i="13"/>
  <c r="D7115" i="13"/>
  <c r="D7107" i="13"/>
  <c r="D7099" i="13"/>
  <c r="D7091" i="13"/>
  <c r="D7083" i="13"/>
  <c r="D7075" i="13"/>
  <c r="D7067" i="13"/>
  <c r="D7059" i="13"/>
  <c r="D7051" i="13"/>
  <c r="D7043" i="13"/>
  <c r="D7035" i="13"/>
  <c r="D7027" i="13"/>
  <c r="D7019" i="13"/>
  <c r="D7011" i="13"/>
  <c r="D7003" i="13"/>
  <c r="D6995" i="13"/>
  <c r="D6987" i="13"/>
  <c r="D6979" i="13"/>
  <c r="D6971" i="13"/>
  <c r="D6963" i="13"/>
  <c r="D6955" i="13"/>
  <c r="D6947" i="13"/>
  <c r="D6939" i="13"/>
  <c r="D6931" i="13"/>
  <c r="D6923" i="13"/>
  <c r="D6915" i="13"/>
  <c r="D6907" i="13"/>
  <c r="D6899" i="13"/>
  <c r="D6891" i="13"/>
  <c r="D6883" i="13"/>
  <c r="D6875" i="13"/>
  <c r="D6867" i="13"/>
  <c r="D6859" i="13"/>
  <c r="D6851" i="13"/>
  <c r="D6843" i="13"/>
  <c r="D6835" i="13"/>
  <c r="D6827" i="13"/>
  <c r="D6819" i="13"/>
  <c r="D6811" i="13"/>
  <c r="D6803" i="13"/>
  <c r="D6795" i="13"/>
  <c r="D6787" i="13"/>
  <c r="D6779" i="13"/>
  <c r="D6771" i="13"/>
  <c r="D6763" i="13"/>
  <c r="D6755" i="13"/>
  <c r="D6747" i="13"/>
  <c r="D6739" i="13"/>
  <c r="D6731" i="13"/>
  <c r="D6723" i="13"/>
  <c r="D6715" i="13"/>
  <c r="D6707" i="13"/>
  <c r="D6699" i="13"/>
  <c r="D6691" i="13"/>
  <c r="D6683" i="13"/>
  <c r="D6675" i="13"/>
  <c r="D6667" i="13"/>
  <c r="D6659" i="13"/>
  <c r="D6651" i="13"/>
  <c r="D6643" i="13"/>
  <c r="D6635" i="13"/>
  <c r="D6627" i="13"/>
  <c r="D6619" i="13"/>
  <c r="D6611" i="13"/>
  <c r="D6603" i="13"/>
  <c r="D6595" i="13"/>
  <c r="D6587" i="13"/>
  <c r="D6579" i="13"/>
  <c r="D6571" i="13"/>
  <c r="D6563" i="13"/>
  <c r="D6555" i="13"/>
  <c r="D6547" i="13"/>
  <c r="D6539" i="13"/>
  <c r="D6531" i="13"/>
  <c r="D6523" i="13"/>
  <c r="D6515" i="13"/>
  <c r="D6507" i="13"/>
  <c r="D6499" i="13"/>
  <c r="D6491" i="13"/>
  <c r="D6483" i="13"/>
  <c r="D6475" i="13"/>
  <c r="D6467" i="13"/>
  <c r="D6459" i="13"/>
  <c r="D6451" i="13"/>
  <c r="D6443" i="13"/>
  <c r="D6435" i="13"/>
  <c r="D6427" i="13"/>
  <c r="D6419" i="13"/>
  <c r="D6411" i="13"/>
  <c r="D6403" i="13"/>
  <c r="D6395" i="13"/>
  <c r="D6387" i="13"/>
  <c r="D6379" i="13"/>
  <c r="D6371" i="13"/>
  <c r="D6363" i="13"/>
  <c r="D6355" i="13"/>
  <c r="D6347" i="13"/>
  <c r="D6339" i="13"/>
  <c r="D6331" i="13"/>
  <c r="D6323" i="13"/>
  <c r="D6315" i="13"/>
  <c r="D6307" i="13"/>
  <c r="D6299" i="13"/>
  <c r="D38" i="13"/>
  <c r="D30" i="13"/>
  <c r="D22" i="13"/>
  <c r="D14" i="13"/>
  <c r="D6" i="13"/>
  <c r="D422" i="13"/>
  <c r="D414" i="13"/>
  <c r="D406" i="13"/>
  <c r="D398" i="13"/>
  <c r="D390" i="13"/>
  <c r="D382" i="13"/>
  <c r="D374" i="13"/>
  <c r="D366" i="13"/>
  <c r="D358" i="13"/>
  <c r="D350" i="13"/>
  <c r="D342" i="13"/>
  <c r="D334" i="13"/>
  <c r="D326" i="13"/>
  <c r="D318" i="13"/>
  <c r="D310" i="13"/>
  <c r="D302" i="13"/>
  <c r="D294" i="13"/>
  <c r="D286" i="13"/>
  <c r="D278" i="13"/>
  <c r="D270" i="13"/>
  <c r="D262" i="13"/>
  <c r="D254" i="13"/>
  <c r="D246" i="13"/>
  <c r="D238" i="13"/>
  <c r="D230" i="13"/>
  <c r="D222" i="13"/>
  <c r="D214" i="13"/>
  <c r="D206" i="13"/>
  <c r="D198" i="13"/>
  <c r="D190" i="13"/>
  <c r="D182" i="13"/>
  <c r="D174" i="13"/>
  <c r="D166" i="13"/>
  <c r="D158" i="13"/>
  <c r="D150" i="13"/>
  <c r="D142" i="13"/>
  <c r="D134" i="13"/>
  <c r="D126" i="13"/>
  <c r="D118" i="13"/>
  <c r="D110" i="13"/>
  <c r="D102" i="13"/>
  <c r="D94" i="13"/>
  <c r="D86" i="13"/>
  <c r="D78" i="13"/>
  <c r="D70" i="13"/>
  <c r="D62" i="13"/>
  <c r="D54" i="13"/>
  <c r="D46" i="13"/>
  <c r="D508" i="13"/>
  <c r="D500" i="13"/>
  <c r="D492" i="13"/>
  <c r="D484" i="13"/>
  <c r="D476" i="13"/>
  <c r="D468" i="13"/>
  <c r="D460" i="13"/>
  <c r="D452" i="13"/>
  <c r="D444" i="13"/>
  <c r="D436" i="13"/>
  <c r="D428" i="13"/>
  <c r="D8778" i="13"/>
  <c r="D8770" i="13"/>
  <c r="D8762" i="13"/>
  <c r="D8754" i="13"/>
  <c r="D8746" i="13"/>
  <c r="D8738" i="13"/>
  <c r="D8730" i="13"/>
  <c r="D8722" i="13"/>
  <c r="D8714" i="13"/>
  <c r="D8706" i="13"/>
  <c r="D8698" i="13"/>
  <c r="D8690" i="13"/>
  <c r="D8682" i="13"/>
  <c r="D8674" i="13"/>
  <c r="D8666" i="13"/>
  <c r="D8658" i="13"/>
  <c r="D8650" i="13"/>
  <c r="D8642" i="13"/>
  <c r="D8634" i="13"/>
  <c r="D8626" i="13"/>
  <c r="D8618" i="13"/>
  <c r="D8610" i="13"/>
  <c r="D8602" i="13"/>
  <c r="D8594" i="13"/>
  <c r="D8586" i="13"/>
  <c r="D8578" i="13"/>
  <c r="D8570" i="13"/>
  <c r="D8562" i="13"/>
  <c r="D8554" i="13"/>
  <c r="D8546" i="13"/>
  <c r="D8538" i="13"/>
  <c r="D8530" i="13"/>
  <c r="D8522" i="13"/>
  <c r="D8514" i="13"/>
  <c r="D8506" i="13"/>
  <c r="D8498" i="13"/>
  <c r="D8490" i="13"/>
  <c r="D8482" i="13"/>
  <c r="D8474" i="13"/>
  <c r="D8466" i="13"/>
  <c r="D8458" i="13"/>
  <c r="D8450" i="13"/>
  <c r="D8442" i="13"/>
  <c r="D8434" i="13"/>
  <c r="D8426" i="13"/>
  <c r="D8418" i="13"/>
  <c r="D8410" i="13"/>
  <c r="D8402" i="13"/>
  <c r="D8394" i="13"/>
  <c r="D8386" i="13"/>
  <c r="D8378" i="13"/>
  <c r="D8370" i="13"/>
  <c r="D8362" i="13"/>
  <c r="D8354" i="13"/>
  <c r="D8346" i="13"/>
  <c r="D8338" i="13"/>
  <c r="D8330" i="13"/>
  <c r="D8322" i="13"/>
  <c r="D8314" i="13"/>
  <c r="D8306" i="13"/>
  <c r="D8298" i="13"/>
  <c r="D8290" i="13"/>
  <c r="D8282" i="13"/>
  <c r="D8274" i="13"/>
  <c r="D8266" i="13"/>
  <c r="D8258" i="13"/>
  <c r="D8250" i="13"/>
  <c r="D8242" i="13"/>
  <c r="D8234" i="13"/>
  <c r="D8226" i="13"/>
  <c r="D8218" i="13"/>
  <c r="D8210" i="13"/>
  <c r="D8202" i="13"/>
  <c r="D8194" i="13"/>
  <c r="D8186" i="13"/>
  <c r="D8178" i="13"/>
  <c r="D8170" i="13"/>
  <c r="D8162" i="13"/>
  <c r="D8154" i="13"/>
  <c r="D8146" i="13"/>
  <c r="D8138" i="13"/>
  <c r="D8130" i="13"/>
  <c r="D8122" i="13"/>
  <c r="D8114" i="13"/>
  <c r="D8106" i="13"/>
  <c r="D8098" i="13"/>
  <c r="D8090" i="13"/>
  <c r="D8082" i="13"/>
  <c r="D8074" i="13"/>
  <c r="D8066" i="13"/>
  <c r="D8058" i="13"/>
  <c r="D8050" i="13"/>
  <c r="D8042" i="13"/>
  <c r="D8034" i="13"/>
  <c r="D8026" i="13"/>
  <c r="D8018" i="13"/>
  <c r="D8010" i="13"/>
  <c r="D37" i="13"/>
  <c r="D29" i="13"/>
  <c r="D21" i="13"/>
  <c r="D13" i="13"/>
  <c r="D5" i="13"/>
  <c r="D421" i="13"/>
  <c r="D413" i="13"/>
  <c r="D405" i="13"/>
  <c r="D397" i="13"/>
  <c r="D389" i="13"/>
  <c r="D381" i="13"/>
  <c r="D373" i="13"/>
  <c r="D365" i="13"/>
  <c r="D357" i="13"/>
  <c r="D349" i="13"/>
  <c r="D341" i="13"/>
  <c r="D333" i="13"/>
  <c r="D325" i="13"/>
  <c r="D317" i="13"/>
  <c r="D309" i="13"/>
  <c r="D301" i="13"/>
  <c r="D293" i="13"/>
  <c r="D285" i="13"/>
  <c r="D277" i="13"/>
  <c r="D269" i="13"/>
  <c r="D261" i="13"/>
  <c r="D253" i="13"/>
  <c r="D245" i="13"/>
  <c r="D237" i="13"/>
  <c r="D229" i="13"/>
  <c r="D221" i="13"/>
  <c r="D213" i="13"/>
  <c r="D205" i="13"/>
  <c r="D197" i="13"/>
  <c r="D189" i="13"/>
  <c r="D181" i="13"/>
  <c r="D173" i="13"/>
  <c r="D165" i="13"/>
  <c r="D157" i="13"/>
  <c r="D149" i="13"/>
  <c r="D141" i="13"/>
  <c r="D133" i="13"/>
  <c r="D125" i="13"/>
  <c r="D117" i="13"/>
  <c r="D109" i="13"/>
  <c r="D101" i="13"/>
  <c r="D93" i="13"/>
  <c r="D85" i="13"/>
  <c r="D77" i="13"/>
  <c r="D69" i="13"/>
  <c r="D61" i="13"/>
  <c r="D53" i="13"/>
  <c r="D45" i="13"/>
  <c r="D507" i="13"/>
  <c r="D499" i="13"/>
  <c r="D491" i="13"/>
  <c r="D483" i="13"/>
  <c r="D475" i="13"/>
  <c r="D467" i="13"/>
  <c r="D459" i="13"/>
  <c r="D451" i="13"/>
  <c r="D443" i="13"/>
  <c r="D435" i="13"/>
  <c r="D8785" i="13"/>
  <c r="D8777" i="13"/>
  <c r="D8769" i="13"/>
  <c r="D8761" i="13"/>
  <c r="D8753" i="13"/>
  <c r="D8745" i="13"/>
  <c r="D8737" i="13"/>
  <c r="D8729" i="13"/>
  <c r="D8721" i="13"/>
  <c r="D8713" i="13"/>
  <c r="D8705" i="13"/>
  <c r="D8697" i="13"/>
  <c r="D8689" i="13"/>
  <c r="D8681" i="13"/>
  <c r="D8673" i="13"/>
  <c r="D8665" i="13"/>
  <c r="D8657" i="13"/>
  <c r="D8649" i="13"/>
  <c r="D8641" i="13"/>
  <c r="D8633" i="13"/>
  <c r="D8625" i="13"/>
  <c r="D8617" i="13"/>
  <c r="D8609" i="13"/>
  <c r="D8601" i="13"/>
  <c r="D8593" i="13"/>
  <c r="D8585" i="13"/>
  <c r="D8577" i="13"/>
  <c r="D8569" i="13"/>
  <c r="D8561" i="13"/>
  <c r="D8553" i="13"/>
  <c r="D8545" i="13"/>
  <c r="D8537" i="13"/>
  <c r="D8529" i="13"/>
  <c r="D8521" i="13"/>
  <c r="D8513" i="13"/>
  <c r="D8505" i="13"/>
  <c r="D8497" i="13"/>
  <c r="D8489" i="13"/>
  <c r="D8481" i="13"/>
  <c r="D8473" i="13"/>
  <c r="D8465" i="13"/>
  <c r="D8457" i="13"/>
  <c r="D8449" i="13"/>
  <c r="D8441" i="13"/>
  <c r="D8433" i="13"/>
  <c r="D8425" i="13"/>
  <c r="D8417" i="13"/>
  <c r="D8409" i="13"/>
  <c r="D8401" i="13"/>
  <c r="D8393" i="13"/>
  <c r="D8385" i="13"/>
  <c r="D8377" i="13"/>
  <c r="D8369" i="13"/>
  <c r="D8361" i="13"/>
  <c r="D8353" i="13"/>
  <c r="D8345" i="13"/>
  <c r="D8337" i="13"/>
  <c r="D8329" i="13"/>
  <c r="D8321" i="13"/>
  <c r="D8313" i="13"/>
  <c r="D8305" i="13"/>
  <c r="D8297" i="13"/>
  <c r="D8289" i="13"/>
  <c r="D8281" i="13"/>
  <c r="D8273" i="13"/>
  <c r="D8265" i="13"/>
  <c r="D8257" i="13"/>
  <c r="D8249" i="13"/>
  <c r="D8241" i="13"/>
  <c r="D8233" i="13"/>
  <c r="D8225" i="13"/>
  <c r="D8217" i="13"/>
  <c r="D8209" i="13"/>
  <c r="D8201" i="13"/>
  <c r="D8193" i="13"/>
  <c r="D8185" i="13"/>
  <c r="D8177" i="13"/>
  <c r="D8169" i="13"/>
  <c r="D8161" i="13"/>
  <c r="D8153" i="13"/>
  <c r="D8145" i="13"/>
  <c r="D8137" i="13"/>
  <c r="D8129" i="13"/>
  <c r="D8121" i="13"/>
  <c r="D8113" i="13"/>
  <c r="D8105" i="13"/>
  <c r="D8097" i="13"/>
  <c r="D8089" i="13"/>
  <c r="D8081" i="13"/>
  <c r="D8073" i="13"/>
  <c r="D8065" i="13"/>
  <c r="D8057" i="13"/>
  <c r="D8049" i="13"/>
  <c r="D8041" i="13"/>
  <c r="D8033" i="13"/>
  <c r="D8025" i="13"/>
  <c r="D8017" i="13"/>
  <c r="D8009" i="13"/>
  <c r="D8001" i="13"/>
  <c r="D7993" i="13"/>
  <c r="D7985" i="13"/>
  <c r="D7977" i="13"/>
  <c r="D7969" i="13"/>
  <c r="D7961" i="13"/>
  <c r="D7953" i="13"/>
  <c r="D7945" i="13"/>
  <c r="D7415" i="13"/>
  <c r="D7407" i="13"/>
  <c r="D7399" i="13"/>
  <c r="D7391" i="13"/>
  <c r="D7383" i="13"/>
  <c r="D7375" i="13"/>
  <c r="D7367" i="13"/>
  <c r="D7359" i="13"/>
  <c r="D7351" i="13"/>
  <c r="D7343" i="13"/>
  <c r="D7335" i="13"/>
  <c r="D7327" i="13"/>
  <c r="D7319" i="13"/>
  <c r="D7311" i="13"/>
  <c r="D7303" i="13"/>
  <c r="D7295" i="13"/>
  <c r="D7287" i="13"/>
  <c r="D7279" i="13"/>
  <c r="D7271" i="13"/>
  <c r="D7263" i="13"/>
  <c r="D7255" i="13"/>
  <c r="D7247" i="13"/>
  <c r="D7239" i="13"/>
  <c r="D7231" i="13"/>
  <c r="D7223" i="13"/>
  <c r="D7215" i="13"/>
  <c r="D7207" i="13"/>
  <c r="D7199" i="13"/>
  <c r="D7191" i="13"/>
  <c r="D7183" i="13"/>
  <c r="D7175" i="13"/>
  <c r="D7167" i="13"/>
  <c r="D7159" i="13"/>
  <c r="D7151" i="13"/>
  <c r="D7143" i="13"/>
  <c r="D7135" i="13"/>
  <c r="D7127" i="13"/>
  <c r="D7119" i="13"/>
  <c r="D7111" i="13"/>
  <c r="D7103" i="13"/>
  <c r="D7095" i="13"/>
  <c r="D7087" i="13"/>
  <c r="D7079" i="13"/>
  <c r="D7071" i="13"/>
  <c r="D7063" i="13"/>
  <c r="D7055" i="13"/>
  <c r="D7047" i="13"/>
  <c r="D7039" i="13"/>
  <c r="D7031" i="13"/>
  <c r="D7023" i="13"/>
  <c r="D7015" i="13"/>
  <c r="D7007" i="13"/>
  <c r="D6999" i="13"/>
  <c r="D6991" i="13"/>
  <c r="D6983" i="13"/>
  <c r="D6975" i="13"/>
  <c r="D6967" i="13"/>
  <c r="D6959" i="13"/>
  <c r="D6951" i="13"/>
  <c r="D6943" i="13"/>
  <c r="D6935" i="13"/>
  <c r="D6927" i="13"/>
  <c r="D6919" i="13"/>
  <c r="D6911" i="13"/>
  <c r="D6903" i="13"/>
  <c r="D6895" i="13"/>
  <c r="D6887" i="13"/>
  <c r="D6879" i="13"/>
  <c r="D6871" i="13"/>
  <c r="D6863" i="13"/>
  <c r="D6855" i="13"/>
  <c r="D6847" i="13"/>
  <c r="D6839" i="13"/>
  <c r="D6831" i="13"/>
  <c r="D6823" i="13"/>
  <c r="D6815" i="13"/>
  <c r="D6807" i="13"/>
  <c r="D6799" i="13"/>
  <c r="D6791" i="13"/>
  <c r="D6783" i="13"/>
  <c r="D6775" i="13"/>
  <c r="D6767" i="13"/>
  <c r="D6759" i="13"/>
  <c r="D6751" i="13"/>
  <c r="D6743" i="13"/>
  <c r="D5862" i="13"/>
  <c r="D5854" i="13"/>
  <c r="D5846" i="13"/>
  <c r="D5838" i="13"/>
  <c r="D5830" i="13"/>
  <c r="D5822" i="13"/>
  <c r="D5814" i="13"/>
  <c r="D5806" i="13"/>
  <c r="D5798" i="13"/>
  <c r="D5790" i="13"/>
  <c r="D5782" i="13"/>
  <c r="D5774" i="13"/>
  <c r="D5766" i="13"/>
  <c r="D5758" i="13"/>
  <c r="D5750" i="13"/>
  <c r="D5742" i="13"/>
  <c r="D5734" i="13"/>
  <c r="D5726" i="13"/>
  <c r="D5718" i="13"/>
  <c r="D5710" i="13"/>
  <c r="D5702" i="13"/>
  <c r="D5694" i="13"/>
  <c r="D5686" i="13"/>
  <c r="D5678" i="13"/>
  <c r="D5670" i="13"/>
  <c r="D5662" i="13"/>
  <c r="D5654" i="13"/>
  <c r="D5646" i="13"/>
  <c r="D5638" i="13"/>
  <c r="D5630" i="13"/>
  <c r="D5622" i="13"/>
  <c r="D5614" i="13"/>
  <c r="D5606" i="13"/>
  <c r="D5598" i="13"/>
  <c r="D5590" i="13"/>
  <c r="D5582" i="13"/>
  <c r="D5574" i="13"/>
  <c r="D5566" i="13"/>
  <c r="D5558" i="13"/>
  <c r="D5550" i="13"/>
  <c r="D5542" i="13"/>
  <c r="D5534" i="13"/>
  <c r="D5526" i="13"/>
  <c r="D5518" i="13"/>
  <c r="D5510" i="13"/>
  <c r="D5502" i="13"/>
  <c r="D5494" i="13"/>
  <c r="D5486" i="13"/>
  <c r="D5478" i="13"/>
  <c r="D5470" i="13"/>
  <c r="D5462" i="13"/>
  <c r="D5454" i="13"/>
  <c r="D5446" i="13"/>
  <c r="D5438" i="13"/>
  <c r="D5430" i="13"/>
  <c r="D5422" i="13"/>
  <c r="D5414" i="13"/>
  <c r="D5406" i="13"/>
  <c r="D5398" i="13"/>
  <c r="D5390" i="13"/>
  <c r="D5382" i="13"/>
  <c r="D5374" i="13"/>
  <c r="D5366" i="13"/>
  <c r="D5358" i="13"/>
  <c r="D5350" i="13"/>
  <c r="D5342" i="13"/>
  <c r="D5334" i="13"/>
  <c r="D5326" i="13"/>
  <c r="D5318" i="13"/>
  <c r="D5310" i="13"/>
  <c r="D5302" i="13"/>
  <c r="D5294" i="13"/>
  <c r="D5286" i="13"/>
  <c r="D5278" i="13"/>
  <c r="D5270" i="13"/>
  <c r="D5262" i="13"/>
  <c r="D5254" i="13"/>
  <c r="D5246" i="13"/>
  <c r="D5238" i="13"/>
  <c r="D5230" i="13"/>
  <c r="D5222" i="13"/>
  <c r="D5214" i="13"/>
  <c r="D5206" i="13"/>
  <c r="D5198" i="13"/>
  <c r="D5190" i="13"/>
  <c r="D5182" i="13"/>
  <c r="D5174" i="13"/>
  <c r="D5166" i="13"/>
  <c r="D5158" i="13"/>
  <c r="D5150" i="13"/>
  <c r="D5142" i="13"/>
  <c r="D5134" i="13"/>
  <c r="D6452" i="13"/>
  <c r="D6444" i="13"/>
  <c r="D6436" i="13"/>
  <c r="D6428" i="13"/>
  <c r="D6420" i="13"/>
  <c r="D6412" i="13"/>
  <c r="D6404" i="13"/>
  <c r="D6396" i="13"/>
  <c r="D6388" i="13"/>
  <c r="D6380" i="13"/>
  <c r="D6372" i="13"/>
  <c r="D6364" i="13"/>
  <c r="D6356" i="13"/>
  <c r="D6348" i="13"/>
  <c r="D6340" i="13"/>
  <c r="D6332" i="13"/>
  <c r="D6324" i="13"/>
  <c r="D6316" i="13"/>
  <c r="D6308" i="13"/>
  <c r="D6300" i="13"/>
  <c r="D6292" i="13"/>
  <c r="D6284" i="13"/>
  <c r="D6276" i="13"/>
  <c r="D6268" i="13"/>
  <c r="D6260" i="13"/>
  <c r="D6252" i="13"/>
  <c r="D6244" i="13"/>
  <c r="D6236" i="13"/>
  <c r="D6228" i="13"/>
  <c r="D6220" i="13"/>
  <c r="D6212" i="13"/>
  <c r="D6204" i="13"/>
  <c r="D6196" i="13"/>
  <c r="D6188" i="13"/>
  <c r="D6180" i="13"/>
  <c r="D6172" i="13"/>
  <c r="D6164" i="13"/>
  <c r="D6156" i="13"/>
  <c r="D6148" i="13"/>
  <c r="D6140" i="13"/>
  <c r="D6132" i="13"/>
  <c r="D6124" i="13"/>
  <c r="D6116" i="13"/>
  <c r="D6108" i="13"/>
  <c r="D6100" i="13"/>
  <c r="D6092" i="13"/>
  <c r="D6084" i="13"/>
  <c r="D6076" i="13"/>
  <c r="D6068" i="13"/>
  <c r="D6060" i="13"/>
  <c r="D6052" i="13"/>
  <c r="D6044" i="13"/>
  <c r="D6036" i="13"/>
  <c r="D6028" i="13"/>
  <c r="D6020" i="13"/>
  <c r="D6012" i="13"/>
  <c r="D6004" i="13"/>
  <c r="D5996" i="13"/>
  <c r="D5988" i="13"/>
  <c r="D5980" i="13"/>
  <c r="D5972" i="13"/>
  <c r="D5964" i="13"/>
  <c r="D5956" i="13"/>
  <c r="D5948" i="13"/>
  <c r="D5940" i="13"/>
  <c r="D5932" i="13"/>
  <c r="D5924" i="13"/>
  <c r="D5916" i="13"/>
  <c r="D5908" i="13"/>
  <c r="D5900" i="13"/>
  <c r="D5892" i="13"/>
  <c r="D5884" i="13"/>
  <c r="D5876" i="13"/>
  <c r="D5868" i="13"/>
  <c r="D5860" i="13"/>
  <c r="D5852" i="13"/>
  <c r="D5844" i="13"/>
  <c r="D5836" i="13"/>
  <c r="D5828" i="13"/>
  <c r="D5820" i="13"/>
  <c r="D5812" i="13"/>
  <c r="D5804" i="13"/>
  <c r="D5796" i="13"/>
  <c r="D5788" i="13"/>
  <c r="D5780" i="13"/>
  <c r="D5772" i="13"/>
  <c r="D5764" i="13"/>
  <c r="D6291" i="13"/>
  <c r="D6283" i="13"/>
  <c r="D6275" i="13"/>
  <c r="D6267" i="13"/>
  <c r="D6259" i="13"/>
  <c r="D6251" i="13"/>
  <c r="D6243" i="13"/>
  <c r="D6235" i="13"/>
  <c r="D6227" i="13"/>
  <c r="D6219" i="13"/>
  <c r="D6211" i="13"/>
  <c r="D6203" i="13"/>
  <c r="D6195" i="13"/>
  <c r="D6187" i="13"/>
  <c r="D6179" i="13"/>
  <c r="D6171" i="13"/>
  <c r="D6163" i="13"/>
  <c r="D6155" i="13"/>
  <c r="D6147" i="13"/>
  <c r="D6139" i="13"/>
  <c r="D6131" i="13"/>
  <c r="D6123" i="13"/>
  <c r="D6115" i="13"/>
  <c r="D6107" i="13"/>
  <c r="D6099" i="13"/>
  <c r="D6091" i="13"/>
  <c r="D6083" i="13"/>
  <c r="D6075" i="13"/>
  <c r="D6067" i="13"/>
  <c r="D6059" i="13"/>
  <c r="D6051" i="13"/>
  <c r="D6043" i="13"/>
  <c r="D6035" i="13"/>
  <c r="D6027" i="13"/>
  <c r="D6019" i="13"/>
  <c r="D6011" i="13"/>
  <c r="D6003" i="13"/>
  <c r="D5995" i="13"/>
  <c r="D5987" i="13"/>
  <c r="D5979" i="13"/>
  <c r="D5971" i="13"/>
  <c r="D5963" i="13"/>
  <c r="D5955" i="13"/>
  <c r="D5947" i="13"/>
  <c r="D5939" i="13"/>
  <c r="D5931" i="13"/>
  <c r="D5923" i="13"/>
  <c r="D5915" i="13"/>
  <c r="D5907" i="13"/>
  <c r="D5899" i="13"/>
  <c r="D5891" i="13"/>
  <c r="D5883" i="13"/>
  <c r="D5875" i="13"/>
  <c r="D5867" i="13"/>
  <c r="D5859" i="13"/>
  <c r="D5851" i="13"/>
  <c r="D5843" i="13"/>
  <c r="D5835" i="13"/>
  <c r="D5827" i="13"/>
  <c r="D5819" i="13"/>
  <c r="D5811" i="13"/>
  <c r="D5803" i="13"/>
  <c r="D5795" i="13"/>
  <c r="D5787" i="13"/>
  <c r="D5779" i="13"/>
  <c r="D5771" i="13"/>
  <c r="D5763" i="13"/>
  <c r="D8002" i="13"/>
  <c r="D7994" i="13"/>
  <c r="D7986" i="13"/>
  <c r="D7978" i="13"/>
  <c r="D7970" i="13"/>
  <c r="D7962" i="13"/>
  <c r="D7954" i="13"/>
  <c r="D7946" i="13"/>
  <c r="D7938" i="13"/>
  <c r="D7930" i="13"/>
  <c r="D7922" i="13"/>
  <c r="D7914" i="13"/>
  <c r="D7906" i="13"/>
  <c r="D7898" i="13"/>
  <c r="D7890" i="13"/>
  <c r="D7882" i="13"/>
  <c r="D7874" i="13"/>
  <c r="D7866" i="13"/>
  <c r="D7858" i="13"/>
  <c r="D7850" i="13"/>
  <c r="D7842" i="13"/>
  <c r="D7834" i="13"/>
  <c r="D7826" i="13"/>
  <c r="D7818" i="13"/>
  <c r="D7810" i="13"/>
  <c r="D7802" i="13"/>
  <c r="D7794" i="13"/>
  <c r="D7786" i="13"/>
  <c r="D7778" i="13"/>
  <c r="D7770" i="13"/>
  <c r="D7762" i="13"/>
  <c r="D7754" i="13"/>
  <c r="D7746" i="13"/>
  <c r="D7738" i="13"/>
  <c r="D7730" i="13"/>
  <c r="D7722" i="13"/>
  <c r="D7714" i="13"/>
  <c r="D7706" i="13"/>
  <c r="D7698" i="13"/>
  <c r="D7690" i="13"/>
  <c r="D7682" i="13"/>
  <c r="D7674" i="13"/>
  <c r="D7666" i="13"/>
  <c r="D7658" i="13"/>
  <c r="D7650" i="13"/>
  <c r="D7642" i="13"/>
  <c r="D7634" i="13"/>
  <c r="D7626" i="13"/>
  <c r="D7618" i="13"/>
  <c r="D7610" i="13"/>
  <c r="D7602" i="13"/>
  <c r="D7594" i="13"/>
  <c r="D7586" i="13"/>
  <c r="D7578" i="13"/>
  <c r="D7570" i="13"/>
  <c r="D7562" i="13"/>
  <c r="D7554" i="13"/>
  <c r="D7546" i="13"/>
  <c r="D7538" i="13"/>
  <c r="D7530" i="13"/>
  <c r="D7522" i="13"/>
  <c r="D7514" i="13"/>
  <c r="D7506" i="13"/>
  <c r="D7498" i="13"/>
  <c r="D7490" i="13"/>
  <c r="D7482" i="13"/>
  <c r="D7474" i="13"/>
  <c r="D7466" i="13"/>
  <c r="D7458" i="13"/>
  <c r="D7450" i="13"/>
  <c r="D7442" i="13"/>
  <c r="D7434" i="13"/>
  <c r="D7426" i="13"/>
  <c r="D7937" i="13"/>
  <c r="D7929" i="13"/>
  <c r="D7921" i="13"/>
  <c r="D7913" i="13"/>
  <c r="D7905" i="13"/>
  <c r="D7897" i="13"/>
  <c r="D7889" i="13"/>
  <c r="D7881" i="13"/>
  <c r="D7873" i="13"/>
  <c r="D7865" i="13"/>
  <c r="D7857" i="13"/>
  <c r="D7849" i="13"/>
  <c r="D7841" i="13"/>
  <c r="D7833" i="13"/>
  <c r="D7825" i="13"/>
  <c r="D7817" i="13"/>
  <c r="D7809" i="13"/>
  <c r="D7801" i="13"/>
  <c r="D7793" i="13"/>
  <c r="D7785" i="13"/>
  <c r="D7777" i="13"/>
  <c r="D7769" i="13"/>
  <c r="D7761" i="13"/>
  <c r="D7753" i="13"/>
  <c r="D7745" i="13"/>
  <c r="D7737" i="13"/>
  <c r="D7729" i="13"/>
  <c r="D7721" i="13"/>
  <c r="D7713" i="13"/>
  <c r="D7705" i="13"/>
  <c r="D7697" i="13"/>
  <c r="D7689" i="13"/>
  <c r="D7681" i="13"/>
  <c r="D7673" i="13"/>
  <c r="D7665" i="13"/>
  <c r="D7657" i="13"/>
  <c r="D7649" i="13"/>
  <c r="D7641" i="13"/>
  <c r="D7633" i="13"/>
  <c r="D7625" i="13"/>
  <c r="D7617" i="13"/>
  <c r="D7609" i="13"/>
  <c r="D7601" i="13"/>
  <c r="D7593" i="13"/>
  <c r="D7585" i="13"/>
  <c r="D7577" i="13"/>
  <c r="D7569" i="13"/>
  <c r="D7561" i="13"/>
  <c r="D7553" i="13"/>
  <c r="D7545" i="13"/>
  <c r="D7537" i="13"/>
  <c r="D7529" i="13"/>
  <c r="D7521" i="13"/>
  <c r="D7513" i="13"/>
  <c r="D7505" i="13"/>
  <c r="D7497" i="13"/>
  <c r="D7489" i="13"/>
  <c r="D7481" i="13"/>
  <c r="D7473" i="13"/>
  <c r="D7465" i="13"/>
  <c r="D7457" i="13"/>
  <c r="D7449" i="13"/>
  <c r="D7441" i="13"/>
  <c r="D7433" i="13"/>
  <c r="D7425" i="13"/>
  <c r="D7417" i="13"/>
  <c r="D7409" i="13"/>
  <c r="D7401" i="13"/>
  <c r="D7393" i="13"/>
  <c r="D7385" i="13"/>
  <c r="D7377" i="13"/>
  <c r="D7369" i="13"/>
  <c r="D7361" i="13"/>
  <c r="D7353" i="13"/>
  <c r="D7345" i="13"/>
  <c r="D7418" i="13"/>
  <c r="D7410" i="13"/>
  <c r="D7402" i="13"/>
  <c r="D7394" i="13"/>
  <c r="D7386" i="13"/>
  <c r="D7378" i="13"/>
  <c r="D7370" i="13"/>
  <c r="D7362" i="13"/>
  <c r="D7354" i="13"/>
  <c r="D7346" i="13"/>
  <c r="D7338" i="13"/>
  <c r="D7330" i="13"/>
  <c r="D7322" i="13"/>
  <c r="D7314" i="13"/>
  <c r="D7306" i="13"/>
  <c r="D7298" i="13"/>
  <c r="D7290" i="13"/>
  <c r="D7282" i="13"/>
  <c r="D7274" i="13"/>
  <c r="D7266" i="13"/>
  <c r="D7258" i="13"/>
  <c r="D7250" i="13"/>
  <c r="D7242" i="13"/>
  <c r="D7234" i="13"/>
  <c r="D7226" i="13"/>
  <c r="D7218" i="13"/>
  <c r="D7210" i="13"/>
  <c r="D7202" i="13"/>
  <c r="D7194" i="13"/>
  <c r="D7186" i="13"/>
  <c r="D7178" i="13"/>
  <c r="D7170" i="13"/>
  <c r="D7162" i="13"/>
  <c r="D7154" i="13"/>
  <c r="D7146" i="13"/>
  <c r="D7138" i="13"/>
  <c r="D7130" i="13"/>
  <c r="D7122" i="13"/>
  <c r="D7114" i="13"/>
  <c r="D7106" i="13"/>
  <c r="D7098" i="13"/>
  <c r="D7090" i="13"/>
  <c r="D7082" i="13"/>
  <c r="D7074" i="13"/>
  <c r="D7066" i="13"/>
  <c r="D7058" i="13"/>
  <c r="D7050" i="13"/>
  <c r="D7042" i="13"/>
  <c r="D7034" i="13"/>
  <c r="D7026" i="13"/>
  <c r="D7018" i="13"/>
  <c r="D7010" i="13"/>
  <c r="D7002" i="13"/>
  <c r="D6994" i="13"/>
  <c r="D6986" i="13"/>
  <c r="D6978" i="13"/>
  <c r="D6970" i="13"/>
  <c r="D6962" i="13"/>
  <c r="D6954" i="13"/>
  <c r="D6946" i="13"/>
  <c r="D6938" i="13"/>
  <c r="D6930" i="13"/>
  <c r="D6922" i="13"/>
  <c r="D6914" i="13"/>
  <c r="D6906" i="13"/>
  <c r="D6898" i="13"/>
  <c r="D6890" i="13"/>
  <c r="D6882" i="13"/>
  <c r="D6874" i="13"/>
  <c r="D6866" i="13"/>
  <c r="D6858" i="13"/>
  <c r="D6850" i="13"/>
  <c r="D6842" i="13"/>
  <c r="D6834" i="13"/>
  <c r="D6826" i="13"/>
  <c r="D6818" i="13"/>
  <c r="D6810" i="13"/>
  <c r="D6802" i="13"/>
  <c r="D6794" i="13"/>
  <c r="D6786" i="13"/>
  <c r="D6778" i="13"/>
  <c r="D6770" i="13"/>
  <c r="D6762" i="13"/>
  <c r="D6754" i="13"/>
  <c r="D6746" i="13"/>
  <c r="D6738" i="13"/>
  <c r="D6730" i="13"/>
  <c r="D6722" i="13"/>
  <c r="D6714" i="13"/>
  <c r="D6706" i="13"/>
  <c r="D6698" i="13"/>
  <c r="D6690" i="13"/>
  <c r="D6682" i="13"/>
  <c r="D6674" i="13"/>
  <c r="D6666" i="13"/>
  <c r="D6658" i="13"/>
  <c r="D6650" i="13"/>
  <c r="D6642" i="13"/>
  <c r="D6634" i="13"/>
  <c r="D6626" i="13"/>
  <c r="D6618" i="13"/>
  <c r="D6610" i="13"/>
  <c r="D6602" i="13"/>
  <c r="D6594" i="13"/>
  <c r="D6586" i="13"/>
  <c r="D6578" i="13"/>
  <c r="D6570" i="13"/>
  <c r="D6562" i="13"/>
  <c r="D6554" i="13"/>
  <c r="D6546" i="13"/>
  <c r="D6538" i="13"/>
  <c r="D6530" i="13"/>
  <c r="D6522" i="13"/>
  <c r="D6514" i="13"/>
  <c r="D6506" i="13"/>
  <c r="D6498" i="13"/>
  <c r="D6490" i="13"/>
  <c r="D6482" i="13"/>
  <c r="D6474" i="13"/>
  <c r="D6466" i="13"/>
  <c r="D6458" i="13"/>
  <c r="D6450" i="13"/>
  <c r="D6442" i="13"/>
  <c r="D6434" i="13"/>
  <c r="D6426" i="13"/>
  <c r="D6418" i="13"/>
  <c r="D6410" i="13"/>
  <c r="D6402" i="13"/>
  <c r="D6394" i="13"/>
  <c r="D6386" i="13"/>
  <c r="D6378" i="13"/>
  <c r="D6370" i="13"/>
  <c r="D6362" i="13"/>
  <c r="D6354" i="13"/>
  <c r="D6346" i="13"/>
  <c r="D6338" i="13"/>
  <c r="D6330" i="13"/>
  <c r="D6322" i="13"/>
  <c r="D6314" i="13"/>
  <c r="D6306" i="13"/>
  <c r="D6298" i="13"/>
  <c r="D6290" i="13"/>
  <c r="D6282" i="13"/>
  <c r="D6274" i="13"/>
  <c r="D6266" i="13"/>
  <c r="D6258" i="13"/>
  <c r="D6250" i="13"/>
  <c r="D6242" i="13"/>
  <c r="D6234" i="13"/>
  <c r="D6226" i="13"/>
  <c r="D6218" i="13"/>
  <c r="D6210" i="13"/>
  <c r="D6202" i="13"/>
  <c r="D6194" i="13"/>
  <c r="D6186" i="13"/>
  <c r="D6178" i="13"/>
  <c r="D6170" i="13"/>
  <c r="D6162" i="13"/>
  <c r="D6154" i="13"/>
  <c r="D6146" i="13"/>
  <c r="D6138" i="13"/>
  <c r="D6130" i="13"/>
  <c r="D6122" i="13"/>
  <c r="D6114" i="13"/>
  <c r="D6106" i="13"/>
  <c r="D6098" i="13"/>
  <c r="D6090" i="13"/>
  <c r="D6082" i="13"/>
  <c r="D6074" i="13"/>
  <c r="D6066" i="13"/>
  <c r="D6058" i="13"/>
  <c r="D6050" i="13"/>
  <c r="D6042" i="13"/>
  <c r="D6034" i="13"/>
  <c r="D6026" i="13"/>
  <c r="D6018" i="13"/>
  <c r="D6010" i="13"/>
  <c r="D6002" i="13"/>
  <c r="D5994" i="13"/>
  <c r="D5986" i="13"/>
  <c r="D5978" i="13"/>
  <c r="D5970" i="13"/>
  <c r="D5962" i="13"/>
  <c r="D5954" i="13"/>
  <c r="D5946" i="13"/>
  <c r="D5938" i="13"/>
  <c r="D5930" i="13"/>
  <c r="D5922" i="13"/>
  <c r="D5914" i="13"/>
  <c r="D5906" i="13"/>
  <c r="D5898" i="13"/>
  <c r="D5890" i="13"/>
  <c r="D5882" i="13"/>
  <c r="D5874" i="13"/>
  <c r="D5866" i="13"/>
  <c r="D5858" i="13"/>
  <c r="D5850" i="13"/>
  <c r="D5842" i="13"/>
  <c r="D5834" i="13"/>
  <c r="D5826" i="13"/>
  <c r="D5818" i="13"/>
  <c r="D5810" i="13"/>
  <c r="D5802" i="13"/>
  <c r="D5794" i="13"/>
  <c r="D5786" i="13"/>
  <c r="D5778" i="13"/>
  <c r="D5770" i="13"/>
  <c r="D7337" i="13"/>
  <c r="D7329" i="13"/>
  <c r="D7321" i="13"/>
  <c r="D7313" i="13"/>
  <c r="D7305" i="13"/>
  <c r="D7297" i="13"/>
  <c r="D7289" i="13"/>
  <c r="D7281" i="13"/>
  <c r="D7273" i="13"/>
  <c r="D7265" i="13"/>
  <c r="D7257" i="13"/>
  <c r="D7249" i="13"/>
  <c r="D7241" i="13"/>
  <c r="D7233" i="13"/>
  <c r="D7225" i="13"/>
  <c r="D7217" i="13"/>
  <c r="D7209" i="13"/>
  <c r="D7201" i="13"/>
  <c r="D7193" i="13"/>
  <c r="D7185" i="13"/>
  <c r="D7177" i="13"/>
  <c r="D7169" i="13"/>
  <c r="D7161" i="13"/>
  <c r="D7153" i="13"/>
  <c r="D7145" i="13"/>
  <c r="D7137" i="13"/>
  <c r="D7129" i="13"/>
  <c r="D7121" i="13"/>
  <c r="D7113" i="13"/>
  <c r="D7105" i="13"/>
  <c r="D7097" i="13"/>
  <c r="D7089" i="13"/>
  <c r="D7081" i="13"/>
  <c r="D7073" i="13"/>
  <c r="D7065" i="13"/>
  <c r="D7057" i="13"/>
  <c r="D7049" i="13"/>
  <c r="D7041" i="13"/>
  <c r="D7033" i="13"/>
  <c r="D7025" i="13"/>
  <c r="D7017" i="13"/>
  <c r="D7009" i="13"/>
  <c r="D7001" i="13"/>
  <c r="D6993" i="13"/>
  <c r="D6985" i="13"/>
  <c r="D6977" i="13"/>
  <c r="D6969" i="13"/>
  <c r="D6961" i="13"/>
  <c r="D6953" i="13"/>
  <c r="D6945" i="13"/>
  <c r="D6937" i="13"/>
  <c r="D6929" i="13"/>
  <c r="D6921" i="13"/>
  <c r="D6913" i="13"/>
  <c r="D6905" i="13"/>
  <c r="D6897" i="13"/>
  <c r="D6889" i="13"/>
  <c r="D6881" i="13"/>
  <c r="D6873" i="13"/>
  <c r="D6865" i="13"/>
  <c r="D6857" i="13"/>
  <c r="D6849" i="13"/>
  <c r="D6841" i="13"/>
  <c r="D6833" i="13"/>
  <c r="D6825" i="13"/>
  <c r="D6817" i="13"/>
  <c r="D6809" i="13"/>
  <c r="D6801" i="13"/>
  <c r="D6793" i="13"/>
  <c r="D6785" i="13"/>
  <c r="D6777" i="13"/>
  <c r="D6769" i="13"/>
  <c r="D6761" i="13"/>
  <c r="D6753" i="13"/>
  <c r="D6745" i="13"/>
  <c r="D6737" i="13"/>
  <c r="D6729" i="13"/>
  <c r="D6721" i="13"/>
  <c r="D6713" i="13"/>
  <c r="D6705" i="13"/>
  <c r="D6697" i="13"/>
  <c r="D6689" i="13"/>
  <c r="D6681" i="13"/>
  <c r="D6673" i="13"/>
  <c r="D6665" i="13"/>
  <c r="D6657" i="13"/>
  <c r="D6649" i="13"/>
  <c r="D6641" i="13"/>
  <c r="D6633" i="13"/>
  <c r="D6625" i="13"/>
  <c r="D6617" i="13"/>
  <c r="D6609" i="13"/>
  <c r="D6601" i="13"/>
  <c r="D6593" i="13"/>
  <c r="D6585" i="13"/>
  <c r="D6577" i="13"/>
  <c r="D6569" i="13"/>
  <c r="D6561" i="13"/>
  <c r="D6553" i="13"/>
  <c r="D6545" i="13"/>
  <c r="D6537" i="13"/>
  <c r="D6529" i="13"/>
  <c r="D6521" i="13"/>
  <c r="D6513" i="13"/>
  <c r="D6505" i="13"/>
  <c r="D6497" i="13"/>
  <c r="D6489" i="13"/>
  <c r="D6481" i="13"/>
  <c r="D6473" i="13"/>
  <c r="D6465" i="13"/>
  <c r="D6457" i="13"/>
  <c r="D6449" i="13"/>
  <c r="D6441" i="13"/>
  <c r="D6433" i="13"/>
  <c r="D6425" i="13"/>
  <c r="D6417" i="13"/>
  <c r="D6409" i="13"/>
  <c r="D6401" i="13"/>
  <c r="D6393" i="13"/>
  <c r="D6385" i="13"/>
  <c r="D6377" i="13"/>
  <c r="D6369" i="13"/>
  <c r="D6361" i="13"/>
  <c r="D6353" i="13"/>
  <c r="D6345" i="13"/>
  <c r="D6337" i="13"/>
  <c r="D6329" i="13"/>
  <c r="D6321" i="13"/>
  <c r="D6313" i="13"/>
  <c r="D6305" i="13"/>
  <c r="D6297" i="13"/>
  <c r="D6289" i="13"/>
  <c r="D6281" i="13"/>
  <c r="D6273" i="13"/>
  <c r="D6265" i="13"/>
  <c r="D6257" i="13"/>
  <c r="D6249" i="13"/>
  <c r="D6241" i="13"/>
  <c r="D6233" i="13"/>
  <c r="D6225" i="13"/>
  <c r="D6217" i="13"/>
  <c r="D6209" i="13"/>
  <c r="D6201" i="13"/>
  <c r="D6193" i="13"/>
  <c r="D6185" i="13"/>
  <c r="D6177" i="13"/>
  <c r="D6169" i="13"/>
  <c r="D6161" i="13"/>
  <c r="D6153" i="13"/>
  <c r="D6145" i="13"/>
  <c r="D6137" i="13"/>
  <c r="D6129" i="13"/>
  <c r="D6121" i="13"/>
  <c r="D6113" i="13"/>
  <c r="D6105" i="13"/>
  <c r="D6097" i="13"/>
  <c r="D6089" i="13"/>
  <c r="D6081" i="13"/>
  <c r="D6073" i="13"/>
  <c r="D6065" i="13"/>
  <c r="D6057" i="13"/>
  <c r="D6049" i="13"/>
  <c r="D6041" i="13"/>
  <c r="D6033" i="13"/>
  <c r="D6025" i="13"/>
  <c r="D6017" i="13"/>
  <c r="D6009" i="13"/>
  <c r="D6001" i="13"/>
  <c r="D5993" i="13"/>
  <c r="D5985" i="13"/>
  <c r="D5977" i="13"/>
  <c r="D5969" i="13"/>
  <c r="D5961" i="13"/>
  <c r="D5953" i="13"/>
  <c r="D5945" i="13"/>
  <c r="D5937" i="13"/>
  <c r="D5929" i="13"/>
  <c r="D5921" i="13"/>
  <c r="D5913" i="13"/>
  <c r="D5905" i="13"/>
  <c r="D5897" i="13"/>
  <c r="D5889" i="13"/>
  <c r="D5881" i="13"/>
  <c r="D5873" i="13"/>
  <c r="D5865" i="13"/>
  <c r="D5857" i="13"/>
  <c r="D5849" i="13"/>
  <c r="D5841" i="13"/>
  <c r="D5833" i="13"/>
  <c r="D5825" i="13"/>
  <c r="D5817" i="13"/>
  <c r="D5809" i="13"/>
  <c r="D5801" i="13"/>
  <c r="D5793" i="13"/>
  <c r="D5785" i="13"/>
  <c r="D5777" i="13"/>
  <c r="D5769" i="13"/>
  <c r="D7504" i="13"/>
  <c r="D7496" i="13"/>
  <c r="D7488" i="13"/>
  <c r="D7480" i="13"/>
  <c r="D7472" i="13"/>
  <c r="D7464" i="13"/>
  <c r="D7456" i="13"/>
  <c r="D7448" i="13"/>
  <c r="D7440" i="13"/>
  <c r="D7432" i="13"/>
  <c r="D7424" i="13"/>
  <c r="D7416" i="13"/>
  <c r="D7408" i="13"/>
  <c r="D7400" i="13"/>
  <c r="D7392" i="13"/>
  <c r="D7384" i="13"/>
  <c r="D7376" i="13"/>
  <c r="D7368" i="13"/>
  <c r="D7360" i="13"/>
  <c r="D7352" i="13"/>
  <c r="D7344" i="13"/>
  <c r="D7336" i="13"/>
  <c r="D7328" i="13"/>
  <c r="D7320" i="13"/>
  <c r="D7312" i="13"/>
  <c r="D7304" i="13"/>
  <c r="D7296" i="13"/>
  <c r="D7288" i="13"/>
  <c r="D7280" i="13"/>
  <c r="D7272" i="13"/>
  <c r="D7264" i="13"/>
  <c r="D7256" i="13"/>
  <c r="D7248" i="13"/>
  <c r="D7240" i="13"/>
  <c r="D7232" i="13"/>
  <c r="D7224" i="13"/>
  <c r="D7216" i="13"/>
  <c r="D7208" i="13"/>
  <c r="D7200" i="13"/>
  <c r="D7192" i="13"/>
  <c r="D7184" i="13"/>
  <c r="D7176" i="13"/>
  <c r="D7168" i="13"/>
  <c r="D7160" i="13"/>
  <c r="D7152" i="13"/>
  <c r="D7144" i="13"/>
  <c r="D7136" i="13"/>
  <c r="D7128" i="13"/>
  <c r="D7120" i="13"/>
  <c r="D7112" i="13"/>
  <c r="D7104" i="13"/>
  <c r="D7096" i="13"/>
  <c r="D7088" i="13"/>
  <c r="D7080" i="13"/>
  <c r="D7072" i="13"/>
  <c r="D7064" i="13"/>
  <c r="D7056" i="13"/>
  <c r="D7048" i="13"/>
  <c r="D7040" i="13"/>
  <c r="D7032" i="13"/>
  <c r="D7024" i="13"/>
  <c r="D7016" i="13"/>
  <c r="D7008" i="13"/>
  <c r="D7000" i="13"/>
  <c r="D6992" i="13"/>
  <c r="D6984" i="13"/>
  <c r="D6976" i="13"/>
  <c r="D6968" i="13"/>
  <c r="D6960" i="13"/>
  <c r="D6952" i="13"/>
  <c r="D6944" i="13"/>
  <c r="D6936" i="13"/>
  <c r="D6928" i="13"/>
  <c r="D6920" i="13"/>
  <c r="D6912" i="13"/>
  <c r="D6904" i="13"/>
  <c r="D6896" i="13"/>
  <c r="D6888" i="13"/>
  <c r="D6880" i="13"/>
  <c r="D6872" i="13"/>
  <c r="D6864" i="13"/>
  <c r="D6856" i="13"/>
  <c r="D6848" i="13"/>
  <c r="D6840" i="13"/>
  <c r="D6832" i="13"/>
  <c r="D6824" i="13"/>
  <c r="D6816" i="13"/>
  <c r="D6808" i="13"/>
  <c r="D6800" i="13"/>
  <c r="D6792" i="13"/>
  <c r="D6784" i="13"/>
  <c r="D6776" i="13"/>
  <c r="D6768" i="13"/>
  <c r="D6760" i="13"/>
  <c r="D6752" i="13"/>
  <c r="D6744" i="13"/>
  <c r="D6736" i="13"/>
  <c r="D6728" i="13"/>
  <c r="D6720" i="13"/>
  <c r="D6712" i="13"/>
  <c r="D6704" i="13"/>
  <c r="D6696" i="13"/>
  <c r="D6688" i="13"/>
  <c r="D6680" i="13"/>
  <c r="D6672" i="13"/>
  <c r="D6664" i="13"/>
  <c r="D6656" i="13"/>
  <c r="D6648" i="13"/>
  <c r="D6640" i="13"/>
  <c r="D6632" i="13"/>
  <c r="D6624" i="13"/>
  <c r="D6616" i="13"/>
  <c r="D6608" i="13"/>
  <c r="D6600" i="13"/>
  <c r="D6592" i="13"/>
  <c r="D6584" i="13"/>
  <c r="D6576" i="13"/>
  <c r="D6568" i="13"/>
  <c r="D6560" i="13"/>
  <c r="D6552" i="13"/>
  <c r="D6544" i="13"/>
  <c r="D6536" i="13"/>
  <c r="D6528" i="13"/>
  <c r="D6520" i="13"/>
  <c r="D6512" i="13"/>
  <c r="D6504" i="13"/>
  <c r="D6496" i="13"/>
  <c r="D6488" i="13"/>
  <c r="D6480" i="13"/>
  <c r="D6472" i="13"/>
  <c r="D6464" i="13"/>
  <c r="D6456" i="13"/>
  <c r="D6448" i="13"/>
  <c r="D6440" i="13"/>
  <c r="D6432" i="13"/>
  <c r="D6424" i="13"/>
  <c r="D6416" i="13"/>
  <c r="D6408" i="13"/>
  <c r="D6400" i="13"/>
  <c r="D6392" i="13"/>
  <c r="D6384" i="13"/>
  <c r="D6376" i="13"/>
  <c r="D6368" i="13"/>
  <c r="D6360" i="13"/>
  <c r="D6352" i="13"/>
  <c r="D6344" i="13"/>
  <c r="D6336" i="13"/>
  <c r="D6328" i="13"/>
  <c r="D6320" i="13"/>
  <c r="D6312" i="13"/>
  <c r="D6304" i="13"/>
  <c r="D6296" i="13"/>
  <c r="D6288" i="13"/>
  <c r="D6280" i="13"/>
  <c r="D6272" i="13"/>
  <c r="D6264" i="13"/>
  <c r="D6256" i="13"/>
  <c r="D6248" i="13"/>
  <c r="D6240" i="13"/>
  <c r="D6232" i="13"/>
  <c r="D6224" i="13"/>
  <c r="D6216" i="13"/>
  <c r="D6208" i="13"/>
  <c r="D6200" i="13"/>
  <c r="D6192" i="13"/>
  <c r="D6184" i="13"/>
  <c r="D6176" i="13"/>
  <c r="D6168" i="13"/>
  <c r="D6160" i="13"/>
  <c r="D6152" i="13"/>
  <c r="D6144" i="13"/>
  <c r="D6136" i="13"/>
  <c r="D6128" i="13"/>
  <c r="D6120" i="13"/>
  <c r="D6112" i="13"/>
  <c r="D6104" i="13"/>
  <c r="D6096" i="13"/>
  <c r="D6088" i="13"/>
  <c r="D6080" i="13"/>
  <c r="D6072" i="13"/>
  <c r="D6064" i="13"/>
  <c r="D6056" i="13"/>
  <c r="D6048" i="13"/>
  <c r="D6040" i="13"/>
  <c r="D6032" i="13"/>
  <c r="D6024" i="13"/>
  <c r="D6016" i="13"/>
  <c r="D6008" i="13"/>
  <c r="D6000" i="13"/>
  <c r="D5992" i="13"/>
  <c r="D5984" i="13"/>
  <c r="D5976" i="13"/>
  <c r="D5968" i="13"/>
  <c r="D5960" i="13"/>
  <c r="D5952" i="13"/>
  <c r="D5944" i="13"/>
  <c r="D5936" i="13"/>
  <c r="D5928" i="13"/>
  <c r="D5920" i="13"/>
  <c r="D5912" i="13"/>
  <c r="D5904" i="13"/>
  <c r="D5896" i="13"/>
  <c r="D5888" i="13"/>
  <c r="D5880" i="13"/>
  <c r="D5872" i="13"/>
  <c r="D5864" i="13"/>
  <c r="D5856" i="13"/>
  <c r="D5848" i="13"/>
  <c r="D5840" i="13"/>
  <c r="D5832" i="13"/>
  <c r="D5824" i="13"/>
  <c r="D5816" i="13"/>
  <c r="D5808" i="13"/>
  <c r="D5800" i="13"/>
  <c r="D5792" i="13"/>
  <c r="D5784" i="13"/>
  <c r="D5776" i="13"/>
  <c r="D5768" i="13"/>
  <c r="D6735" i="13"/>
  <c r="D6727" i="13"/>
  <c r="D6719" i="13"/>
  <c r="D6711" i="13"/>
  <c r="D6703" i="13"/>
  <c r="D6695" i="13"/>
  <c r="D6687" i="13"/>
  <c r="D6679" i="13"/>
  <c r="D6671" i="13"/>
  <c r="D6663" i="13"/>
  <c r="D6655" i="13"/>
  <c r="D6647" i="13"/>
  <c r="D6639" i="13"/>
  <c r="D6631" i="13"/>
  <c r="D6623" i="13"/>
  <c r="D6615" i="13"/>
  <c r="D6607" i="13"/>
  <c r="D6599" i="13"/>
  <c r="D6591" i="13"/>
  <c r="D6583" i="13"/>
  <c r="D6575" i="13"/>
  <c r="D6567" i="13"/>
  <c r="D6559" i="13"/>
  <c r="D6551" i="13"/>
  <c r="D6543" i="13"/>
  <c r="D6535" i="13"/>
  <c r="D6527" i="13"/>
  <c r="D6519" i="13"/>
  <c r="D6511" i="13"/>
  <c r="D6503" i="13"/>
  <c r="D6495" i="13"/>
  <c r="D6487" i="13"/>
  <c r="D6479" i="13"/>
  <c r="D6471" i="13"/>
  <c r="D6463" i="13"/>
  <c r="D6455" i="13"/>
  <c r="D6447" i="13"/>
  <c r="D6439" i="13"/>
  <c r="D6431" i="13"/>
  <c r="D6423" i="13"/>
  <c r="D6415" i="13"/>
  <c r="D6407" i="13"/>
  <c r="D6399" i="13"/>
  <c r="D6391" i="13"/>
  <c r="D6383" i="13"/>
  <c r="D6375" i="13"/>
  <c r="D6367" i="13"/>
  <c r="D6359" i="13"/>
  <c r="D6351" i="13"/>
  <c r="D6343" i="13"/>
  <c r="D6335" i="13"/>
  <c r="D6327" i="13"/>
  <c r="D6319" i="13"/>
  <c r="D6311" i="13"/>
  <c r="D6303" i="13"/>
  <c r="D6295" i="13"/>
  <c r="D6287" i="13"/>
  <c r="D6279" i="13"/>
  <c r="D6271" i="13"/>
  <c r="D6263" i="13"/>
  <c r="D6255" i="13"/>
  <c r="D6247" i="13"/>
  <c r="D6239" i="13"/>
  <c r="D6231" i="13"/>
  <c r="D6223" i="13"/>
  <c r="D6215" i="13"/>
  <c r="D6207" i="13"/>
  <c r="D6199" i="13"/>
  <c r="D6191" i="13"/>
  <c r="D6183" i="13"/>
  <c r="D6175" i="13"/>
  <c r="D6167" i="13"/>
  <c r="D6159" i="13"/>
  <c r="D6151" i="13"/>
  <c r="D6143" i="13"/>
  <c r="D6135" i="13"/>
  <c r="D6127" i="13"/>
  <c r="D6119" i="13"/>
  <c r="D6111" i="13"/>
  <c r="D6103" i="13"/>
  <c r="D6095" i="13"/>
  <c r="D6087" i="13"/>
  <c r="D6079" i="13"/>
  <c r="D6071" i="13"/>
  <c r="D6063" i="13"/>
  <c r="D6055" i="13"/>
  <c r="D6047" i="13"/>
  <c r="D6039" i="13"/>
  <c r="D6031" i="13"/>
  <c r="D6023" i="13"/>
  <c r="D6015" i="13"/>
  <c r="D6007" i="13"/>
  <c r="D5999" i="13"/>
  <c r="D5991" i="13"/>
  <c r="D5983" i="13"/>
  <c r="D5975" i="13"/>
  <c r="D5967" i="13"/>
  <c r="D5959" i="13"/>
  <c r="D5951" i="13"/>
  <c r="D5943" i="13"/>
  <c r="D5935" i="13"/>
  <c r="D5927" i="13"/>
  <c r="D5919" i="13"/>
  <c r="D5911" i="13"/>
  <c r="D5903" i="13"/>
  <c r="D5895" i="13"/>
  <c r="D5887" i="13"/>
  <c r="D5879" i="13"/>
  <c r="D5871" i="13"/>
  <c r="D5863" i="13"/>
  <c r="D5855" i="13"/>
  <c r="D5847" i="13"/>
  <c r="D5839" i="13"/>
  <c r="D5831" i="13"/>
  <c r="D5823" i="13"/>
  <c r="D5815" i="13"/>
  <c r="D5807" i="13"/>
  <c r="D5799" i="13"/>
  <c r="D5791" i="13"/>
  <c r="D5783" i="13"/>
  <c r="D5775" i="13"/>
  <c r="D5767" i="13"/>
  <c r="D5759" i="13"/>
  <c r="D5751" i="13"/>
  <c r="D5743" i="13"/>
  <c r="D5735" i="13"/>
  <c r="D5727" i="13"/>
  <c r="D5719" i="13"/>
  <c r="D5711" i="13"/>
  <c r="D5703" i="13"/>
  <c r="D5695" i="13"/>
  <c r="D5687" i="13"/>
  <c r="D5679" i="13"/>
  <c r="D5671" i="13"/>
  <c r="D5663" i="13"/>
  <c r="D5655" i="13"/>
  <c r="D5647" i="13"/>
  <c r="D5639" i="13"/>
  <c r="D5631" i="13"/>
  <c r="D5623" i="13"/>
  <c r="D5615" i="13"/>
  <c r="D5607" i="13"/>
  <c r="D5599" i="13"/>
  <c r="D5591" i="13"/>
  <c r="D5583" i="13"/>
  <c r="D5575" i="13"/>
  <c r="D5567" i="13"/>
  <c r="D5559" i="13"/>
  <c r="D5551" i="13"/>
  <c r="D5543" i="13"/>
  <c r="D5535" i="13"/>
  <c r="D5527" i="13"/>
  <c r="D5519" i="13"/>
  <c r="D5511" i="13"/>
  <c r="D5503" i="13"/>
  <c r="D5495" i="13"/>
  <c r="D5487" i="13"/>
  <c r="D5479" i="13"/>
  <c r="D5471" i="13"/>
  <c r="D5463" i="13"/>
  <c r="D5455" i="13"/>
  <c r="D5447" i="13"/>
  <c r="D5439" i="13"/>
  <c r="D5431" i="13"/>
  <c r="D5423" i="13"/>
  <c r="D5415" i="13"/>
  <c r="D5407" i="13"/>
  <c r="D5399" i="13"/>
  <c r="D5391" i="13"/>
  <c r="D5383" i="13"/>
  <c r="D5375" i="13"/>
  <c r="D5367" i="13"/>
  <c r="D5359" i="13"/>
  <c r="D5351" i="13"/>
  <c r="D5343" i="13"/>
  <c r="D5335" i="13"/>
  <c r="D5327" i="13"/>
  <c r="D5319" i="13"/>
  <c r="D5311" i="13"/>
  <c r="D5303" i="13"/>
  <c r="D5295" i="13"/>
  <c r="D5287" i="13"/>
  <c r="D5279" i="13"/>
  <c r="D5271" i="13"/>
  <c r="D5263" i="13"/>
  <c r="D5255" i="13"/>
  <c r="D5247" i="13"/>
  <c r="D5239" i="13"/>
  <c r="D5231" i="13"/>
  <c r="D5223" i="13"/>
  <c r="D5215" i="13"/>
  <c r="D5207" i="13"/>
  <c r="D5199" i="13"/>
  <c r="D5191" i="13"/>
  <c r="D5183" i="13"/>
  <c r="D5175" i="13"/>
  <c r="D5167" i="13"/>
  <c r="D5159" i="13"/>
  <c r="D5151" i="13"/>
  <c r="D5143" i="13"/>
  <c r="D5135" i="13"/>
  <c r="D5127" i="13"/>
  <c r="D5119" i="13"/>
  <c r="D5111" i="13"/>
  <c r="D5103" i="13"/>
  <c r="D5095" i="13"/>
  <c r="D5087" i="13"/>
  <c r="D5079" i="13"/>
  <c r="D5071" i="13"/>
  <c r="D5063" i="13"/>
  <c r="D5055" i="13"/>
  <c r="D5047" i="13"/>
  <c r="D5039" i="13"/>
  <c r="D5031" i="13"/>
  <c r="D5023" i="13"/>
  <c r="D5015" i="13"/>
  <c r="D5007" i="13"/>
  <c r="D4999" i="13"/>
  <c r="D4991" i="13"/>
  <c r="D4983" i="13"/>
  <c r="D4975" i="13"/>
  <c r="D4967" i="13"/>
  <c r="D4959" i="13"/>
  <c r="D4951" i="13"/>
  <c r="D4943" i="13"/>
  <c r="D4935" i="13"/>
  <c r="D4927" i="13"/>
  <c r="D4919" i="13"/>
  <c r="D4911" i="13"/>
  <c r="D4903" i="13"/>
  <c r="D4895" i="13"/>
  <c r="D4887" i="13"/>
  <c r="D4879" i="13"/>
  <c r="D4871" i="13"/>
  <c r="D4863" i="13"/>
  <c r="D4855" i="13"/>
  <c r="D4847" i="13"/>
  <c r="D4839" i="13"/>
  <c r="D4831" i="13"/>
  <c r="D4823" i="13"/>
  <c r="D4815" i="13"/>
  <c r="D4807" i="13"/>
  <c r="D4799" i="13"/>
  <c r="D4791" i="13"/>
  <c r="D4783" i="13"/>
  <c r="D4775" i="13"/>
  <c r="D4767" i="13"/>
  <c r="D4759" i="13"/>
  <c r="D4751" i="13"/>
  <c r="D4743" i="13"/>
  <c r="D4735" i="13"/>
  <c r="D4727" i="13"/>
  <c r="D4719" i="13"/>
  <c r="D4711" i="13"/>
  <c r="D4703" i="13"/>
  <c r="D4695" i="13"/>
  <c r="D4687" i="13"/>
  <c r="D4679" i="13"/>
  <c r="D4671" i="13"/>
  <c r="D4663" i="13"/>
  <c r="D4655" i="13"/>
  <c r="D4647" i="13"/>
  <c r="D4639" i="13"/>
  <c r="D4631" i="13"/>
  <c r="D4623" i="13"/>
  <c r="D4615" i="13"/>
  <c r="D4607" i="13"/>
  <c r="D4599" i="13"/>
  <c r="D4591" i="13"/>
  <c r="D4583" i="13"/>
  <c r="D4575" i="13"/>
  <c r="D4567" i="13"/>
  <c r="D4559" i="13"/>
  <c r="D4551" i="13"/>
  <c r="D4543" i="13"/>
  <c r="D4535" i="13"/>
  <c r="D4527" i="13"/>
  <c r="D4519" i="13"/>
  <c r="D4511" i="13"/>
  <c r="D4503" i="13"/>
  <c r="D4495" i="13"/>
  <c r="D4487" i="13"/>
  <c r="D4479" i="13"/>
  <c r="D4471" i="13"/>
  <c r="D4463" i="13"/>
  <c r="D4455" i="13"/>
  <c r="D4447" i="13"/>
  <c r="D4439" i="13"/>
  <c r="D4431" i="13"/>
  <c r="D4423" i="13"/>
  <c r="D4415" i="13"/>
  <c r="D4407" i="13"/>
  <c r="D4399" i="13"/>
  <c r="D4391" i="13"/>
  <c r="D4383" i="13"/>
  <c r="D4375" i="13"/>
  <c r="D4367" i="13"/>
  <c r="D4359" i="13"/>
  <c r="D4351" i="13"/>
  <c r="D4343" i="13"/>
  <c r="D4335" i="13"/>
  <c r="D4327" i="13"/>
  <c r="D4319" i="13"/>
  <c r="D4311" i="13"/>
  <c r="D4303" i="13"/>
  <c r="D4295" i="13"/>
  <c r="D4287" i="13"/>
  <c r="D4279" i="13"/>
  <c r="D4271" i="13"/>
  <c r="D4263" i="13"/>
  <c r="D4255" i="13"/>
  <c r="D4247" i="13"/>
  <c r="D4239" i="13"/>
  <c r="D4231" i="13"/>
  <c r="D4223" i="13"/>
  <c r="D4215" i="13"/>
  <c r="D4207" i="13"/>
  <c r="D4199" i="13"/>
  <c r="D4191" i="13"/>
  <c r="D4183" i="13"/>
  <c r="D4175" i="13"/>
  <c r="D4167" i="13"/>
  <c r="D4159" i="13"/>
  <c r="D4151" i="13"/>
  <c r="D4143" i="13"/>
  <c r="D4135" i="13"/>
  <c r="D4127" i="13"/>
  <c r="D4119" i="13"/>
  <c r="D4111" i="13"/>
  <c r="D4103" i="13"/>
  <c r="D4095" i="13"/>
  <c r="D4087" i="13"/>
  <c r="D4079" i="13"/>
  <c r="D4071" i="13"/>
  <c r="D4063" i="13"/>
  <c r="D4055" i="13"/>
  <c r="D4047" i="13"/>
  <c r="D4039" i="13"/>
  <c r="D4031" i="13"/>
  <c r="D4023" i="13"/>
  <c r="D4015" i="13"/>
  <c r="D4007" i="13"/>
  <c r="D3999" i="13"/>
  <c r="D3991" i="13"/>
  <c r="D3983" i="13"/>
  <c r="D3975" i="13"/>
  <c r="D3967" i="13"/>
  <c r="D3959" i="13"/>
  <c r="D3951" i="13"/>
  <c r="D3943" i="13"/>
  <c r="D3935" i="13"/>
  <c r="D3927" i="13"/>
  <c r="D3919" i="13"/>
  <c r="D3911" i="13"/>
  <c r="D3903" i="13"/>
  <c r="D3895" i="13"/>
  <c r="D3887" i="13"/>
  <c r="D3879" i="13"/>
  <c r="D3871" i="13"/>
  <c r="D3863" i="13"/>
  <c r="D3855" i="13"/>
  <c r="D3847" i="13"/>
  <c r="D3839" i="13"/>
  <c r="D3831" i="13"/>
  <c r="D3823" i="13"/>
  <c r="D3815" i="13"/>
  <c r="D3807" i="13"/>
  <c r="D3799" i="13"/>
  <c r="D3791" i="13"/>
  <c r="D3783" i="13"/>
  <c r="D3775" i="13"/>
  <c r="D3767" i="13"/>
  <c r="D3759" i="13"/>
  <c r="D3751" i="13"/>
  <c r="D3743" i="13"/>
  <c r="D3735" i="13"/>
  <c r="D3727" i="13"/>
  <c r="D3719" i="13"/>
  <c r="D3711" i="13"/>
  <c r="D3703" i="13"/>
  <c r="D3695" i="13"/>
  <c r="D3687" i="13"/>
  <c r="D3679" i="13"/>
  <c r="D3671" i="13"/>
  <c r="D3663" i="13"/>
  <c r="D3655" i="13"/>
  <c r="D3647" i="13"/>
  <c r="D3639" i="13"/>
  <c r="D3631" i="13"/>
  <c r="D3623" i="13"/>
  <c r="D3615" i="13"/>
  <c r="D3607" i="13"/>
  <c r="D3599" i="13"/>
  <c r="D3591" i="13"/>
  <c r="D3583" i="13"/>
  <c r="D3575" i="13"/>
  <c r="D3567" i="13"/>
  <c r="D3559" i="13"/>
  <c r="D3551" i="13"/>
  <c r="D3543" i="13"/>
  <c r="D3535" i="13"/>
  <c r="D3527" i="13"/>
  <c r="D3519" i="13"/>
  <c r="D3511" i="13"/>
  <c r="D3503" i="13"/>
  <c r="D3495" i="13"/>
  <c r="D3487" i="13"/>
  <c r="D3479" i="13"/>
  <c r="D3471" i="13"/>
  <c r="D3463" i="13"/>
  <c r="D3455" i="13"/>
  <c r="D3447" i="13"/>
  <c r="D3439" i="13"/>
  <c r="D3431" i="13"/>
  <c r="D3423" i="13"/>
  <c r="D3415" i="13"/>
  <c r="D5126" i="13"/>
  <c r="D5118" i="13"/>
  <c r="D5110" i="13"/>
  <c r="D5102" i="13"/>
  <c r="D5094" i="13"/>
  <c r="D5086" i="13"/>
  <c r="D5078" i="13"/>
  <c r="D5070" i="13"/>
  <c r="D5062" i="13"/>
  <c r="D5054" i="13"/>
  <c r="D5046" i="13"/>
  <c r="D5038" i="13"/>
  <c r="D5030" i="13"/>
  <c r="D5022" i="13"/>
  <c r="D5014" i="13"/>
  <c r="D5006" i="13"/>
  <c r="D4998" i="13"/>
  <c r="D4990" i="13"/>
  <c r="D4982" i="13"/>
  <c r="D4974" i="13"/>
  <c r="D4966" i="13"/>
  <c r="D4958" i="13"/>
  <c r="D4950" i="13"/>
  <c r="D4942" i="13"/>
  <c r="D4934" i="13"/>
  <c r="D4926" i="13"/>
  <c r="D4918" i="13"/>
  <c r="D4910" i="13"/>
  <c r="D4902" i="13"/>
  <c r="D4894" i="13"/>
  <c r="D4886" i="13"/>
  <c r="D4878" i="13"/>
  <c r="D4870" i="13"/>
  <c r="D4862" i="13"/>
  <c r="D4854" i="13"/>
  <c r="D4846" i="13"/>
  <c r="D4838" i="13"/>
  <c r="D4830" i="13"/>
  <c r="D4822" i="13"/>
  <c r="D4814" i="13"/>
  <c r="D4806" i="13"/>
  <c r="D4798" i="13"/>
  <c r="D4790" i="13"/>
  <c r="D4782" i="13"/>
  <c r="D4774" i="13"/>
  <c r="D4766" i="13"/>
  <c r="D4758" i="13"/>
  <c r="D4750" i="13"/>
  <c r="D4742" i="13"/>
  <c r="D4734" i="13"/>
  <c r="D4726" i="13"/>
  <c r="D4718" i="13"/>
  <c r="D4710" i="13"/>
  <c r="D4702" i="13"/>
  <c r="D4694" i="13"/>
  <c r="D4686" i="13"/>
  <c r="D4678" i="13"/>
  <c r="D4670" i="13"/>
  <c r="D4662" i="13"/>
  <c r="D4654" i="13"/>
  <c r="D4646" i="13"/>
  <c r="D4638" i="13"/>
  <c r="D4630" i="13"/>
  <c r="D4622" i="13"/>
  <c r="D4614" i="13"/>
  <c r="D4606" i="13"/>
  <c r="D4598" i="13"/>
  <c r="D4590" i="13"/>
  <c r="D4582" i="13"/>
  <c r="D4574" i="13"/>
  <c r="D4566" i="13"/>
  <c r="D4558" i="13"/>
  <c r="D4550" i="13"/>
  <c r="D4542" i="13"/>
  <c r="D4534" i="13"/>
  <c r="D4526" i="13"/>
  <c r="D4518" i="13"/>
  <c r="D4510" i="13"/>
  <c r="D4502" i="13"/>
  <c r="D4494" i="13"/>
  <c r="D4486" i="13"/>
  <c r="D4478" i="13"/>
  <c r="D4470" i="13"/>
  <c r="D4462" i="13"/>
  <c r="D4454" i="13"/>
  <c r="D4446" i="13"/>
  <c r="D4438" i="13"/>
  <c r="D4430" i="13"/>
  <c r="D4422" i="13"/>
  <c r="D4414" i="13"/>
  <c r="D4406" i="13"/>
  <c r="D4398" i="13"/>
  <c r="D4390" i="13"/>
  <c r="D4382" i="13"/>
  <c r="D4374" i="13"/>
  <c r="D4366" i="13"/>
  <c r="D4358" i="13"/>
  <c r="D4350" i="13"/>
  <c r="D4342" i="13"/>
  <c r="D4334" i="13"/>
  <c r="D4326" i="13"/>
  <c r="D4318" i="13"/>
  <c r="D4310" i="13"/>
  <c r="D4302" i="13"/>
  <c r="D4294" i="13"/>
  <c r="D4286" i="13"/>
  <c r="D4278" i="13"/>
  <c r="D4270" i="13"/>
  <c r="D4262" i="13"/>
  <c r="D4254" i="13"/>
  <c r="D4246" i="13"/>
  <c r="D4238" i="13"/>
  <c r="D4230" i="13"/>
  <c r="D4222" i="13"/>
  <c r="D4214" i="13"/>
  <c r="D4206" i="13"/>
  <c r="D4198" i="13"/>
  <c r="D4190" i="13"/>
  <c r="D4182" i="13"/>
  <c r="D4174" i="13"/>
  <c r="D4166" i="13"/>
  <c r="D4158" i="13"/>
  <c r="D4150" i="13"/>
  <c r="D4142" i="13"/>
  <c r="D4134" i="13"/>
  <c r="D4126" i="13"/>
  <c r="D4118" i="13"/>
  <c r="D4110" i="13"/>
  <c r="D4102" i="13"/>
  <c r="D4094" i="13"/>
  <c r="D4086" i="13"/>
  <c r="D4078" i="13"/>
  <c r="D4070" i="13"/>
  <c r="D4062" i="13"/>
  <c r="D4054" i="13"/>
  <c r="D4046" i="13"/>
  <c r="D4038" i="13"/>
  <c r="D4030" i="13"/>
  <c r="D4022" i="13"/>
  <c r="D4014" i="13"/>
  <c r="D4006" i="13"/>
  <c r="D3998" i="13"/>
  <c r="D3990" i="13"/>
  <c r="D3982" i="13"/>
  <c r="D3974" i="13"/>
  <c r="D3966" i="13"/>
  <c r="D3958" i="13"/>
  <c r="D3950" i="13"/>
  <c r="D3942" i="13"/>
  <c r="D3934" i="13"/>
  <c r="D3926" i="13"/>
  <c r="D3918" i="13"/>
  <c r="D3910" i="13"/>
  <c r="D3902" i="13"/>
  <c r="D3894" i="13"/>
  <c r="D3886" i="13"/>
  <c r="D3878" i="13"/>
  <c r="D3870" i="13"/>
  <c r="D3862" i="13"/>
  <c r="D3854" i="13"/>
  <c r="D3846" i="13"/>
  <c r="D3838" i="13"/>
  <c r="D3830" i="13"/>
  <c r="D3822" i="13"/>
  <c r="D3814" i="13"/>
  <c r="D3806" i="13"/>
  <c r="D3798" i="13"/>
  <c r="D3790" i="13"/>
  <c r="D3782" i="13"/>
  <c r="D3774" i="13"/>
  <c r="D3766" i="13"/>
  <c r="D3758" i="13"/>
  <c r="D3750" i="13"/>
  <c r="D3742" i="13"/>
  <c r="D3734" i="13"/>
  <c r="D3726" i="13"/>
  <c r="D3718" i="13"/>
  <c r="D3710" i="13"/>
  <c r="D3702" i="13"/>
  <c r="D3694" i="13"/>
  <c r="D3686" i="13"/>
  <c r="D3678" i="13"/>
  <c r="D3670" i="13"/>
  <c r="D3662" i="13"/>
  <c r="D3654" i="13"/>
  <c r="D3646" i="13"/>
  <c r="D3638" i="13"/>
  <c r="D3630" i="13"/>
  <c r="D3622" i="13"/>
  <c r="D3614" i="13"/>
  <c r="D3606" i="13"/>
  <c r="D3598" i="13"/>
  <c r="D3590" i="13"/>
  <c r="D3582" i="13"/>
  <c r="D3574" i="13"/>
  <c r="D3566" i="13"/>
  <c r="D3558" i="13"/>
  <c r="D3550" i="13"/>
  <c r="D3542" i="13"/>
  <c r="D3534" i="13"/>
  <c r="D3526" i="13"/>
  <c r="D3518" i="13"/>
  <c r="D3510" i="13"/>
  <c r="D3502" i="13"/>
  <c r="D3494" i="13"/>
  <c r="D3486" i="13"/>
  <c r="D3478" i="13"/>
  <c r="D3470" i="13"/>
  <c r="D3462" i="13"/>
  <c r="D3454" i="13"/>
  <c r="D3446" i="13"/>
  <c r="D3438" i="13"/>
  <c r="D3430" i="13"/>
  <c r="D3422" i="13"/>
  <c r="D3414" i="13"/>
  <c r="D3406" i="13"/>
  <c r="D3398" i="13"/>
  <c r="D3390" i="13"/>
  <c r="D3382" i="13"/>
  <c r="D3374" i="13"/>
  <c r="D3366" i="13"/>
  <c r="D3358" i="13"/>
  <c r="D3350" i="13"/>
  <c r="D3342" i="13"/>
  <c r="D3334" i="13"/>
  <c r="D3326" i="13"/>
  <c r="D3318" i="13"/>
  <c r="D3310" i="13"/>
  <c r="D3302" i="13"/>
  <c r="D3294" i="13"/>
  <c r="D3286" i="13"/>
  <c r="D3278" i="13"/>
  <c r="D3270" i="13"/>
  <c r="D3262" i="13"/>
  <c r="D3254" i="13"/>
  <c r="D3246" i="13"/>
  <c r="D3238" i="13"/>
  <c r="D3230" i="13"/>
  <c r="D3222" i="13"/>
  <c r="D3214" i="13"/>
  <c r="D3206" i="13"/>
  <c r="D3198" i="13"/>
  <c r="D3190" i="13"/>
  <c r="D3182" i="13"/>
  <c r="D3174" i="13"/>
  <c r="D3166" i="13"/>
  <c r="D3158" i="13"/>
  <c r="D3150" i="13"/>
  <c r="D3142" i="13"/>
  <c r="D3134" i="13"/>
  <c r="D3126" i="13"/>
  <c r="D3118" i="13"/>
  <c r="D3110" i="13"/>
  <c r="D3102" i="13"/>
  <c r="D3094" i="13"/>
  <c r="D3086" i="13"/>
  <c r="D3078" i="13"/>
  <c r="D3070" i="13"/>
  <c r="D3062" i="13"/>
  <c r="D3054" i="13"/>
  <c r="D3046" i="13"/>
  <c r="D3038" i="13"/>
  <c r="D3030" i="13"/>
  <c r="D3022" i="13"/>
  <c r="D3014" i="13"/>
  <c r="D3006" i="13"/>
  <c r="D2998" i="13"/>
  <c r="D2990" i="13"/>
  <c r="D2982" i="13"/>
  <c r="D2974" i="13"/>
  <c r="D2966" i="13"/>
  <c r="D2958" i="13"/>
  <c r="D2950" i="13"/>
  <c r="D2942" i="13"/>
  <c r="D2934" i="13"/>
  <c r="D2926" i="13"/>
  <c r="D2918" i="13"/>
  <c r="D2910" i="13"/>
  <c r="D2902" i="13"/>
  <c r="D2894" i="13"/>
  <c r="D2886" i="13"/>
  <c r="D2878" i="13"/>
  <c r="D2870" i="13"/>
  <c r="D2862" i="13"/>
  <c r="D2854" i="13"/>
  <c r="D2846" i="13"/>
  <c r="D2838" i="13"/>
  <c r="D2830" i="13"/>
  <c r="D2822" i="13"/>
  <c r="D2814" i="13"/>
  <c r="D2806" i="13"/>
  <c r="D2798" i="13"/>
  <c r="D2790" i="13"/>
  <c r="D2782" i="13"/>
  <c r="D2774" i="13"/>
  <c r="D2766" i="13"/>
  <c r="D2758" i="13"/>
  <c r="D2750" i="13"/>
  <c r="D2742" i="13"/>
  <c r="D2734" i="13"/>
  <c r="D2726" i="13"/>
  <c r="D2718" i="13"/>
  <c r="D2710" i="13"/>
  <c r="D2702" i="13"/>
  <c r="D2694" i="13"/>
  <c r="D2686" i="13"/>
  <c r="D2678" i="13"/>
  <c r="D2670" i="13"/>
  <c r="D2662" i="13"/>
  <c r="D2654" i="13"/>
  <c r="D2646" i="13"/>
  <c r="D2638" i="13"/>
  <c r="D2630" i="13"/>
  <c r="D2622" i="13"/>
  <c r="D2614" i="13"/>
  <c r="D2606" i="13"/>
  <c r="D2598" i="13"/>
  <c r="D2590" i="13"/>
  <c r="D2582" i="13"/>
  <c r="D2574" i="13"/>
  <c r="D2566" i="13"/>
  <c r="D2558" i="13"/>
  <c r="D2550" i="13"/>
  <c r="D2542" i="13"/>
  <c r="D2534" i="13"/>
  <c r="D2526" i="13"/>
  <c r="D2518" i="13"/>
  <c r="D2510" i="13"/>
  <c r="D2502" i="13"/>
  <c r="D2494" i="13"/>
  <c r="D2486" i="13"/>
  <c r="D2478" i="13"/>
  <c r="D2470" i="13"/>
  <c r="D2462" i="13"/>
  <c r="D2454" i="13"/>
  <c r="D2446" i="13"/>
  <c r="D2438" i="13"/>
  <c r="D2430" i="13"/>
  <c r="D2422" i="13"/>
  <c r="D2414" i="13"/>
  <c r="D2406" i="13"/>
  <c r="D2398" i="13"/>
  <c r="D2390" i="13"/>
  <c r="D2382" i="13"/>
  <c r="D2374" i="13"/>
  <c r="D2366" i="13"/>
  <c r="D2358" i="13"/>
  <c r="D2350" i="13"/>
  <c r="D2342" i="13"/>
  <c r="D2334" i="13"/>
  <c r="D2326" i="13"/>
  <c r="D2318" i="13"/>
  <c r="D2310" i="13"/>
  <c r="D2302" i="13"/>
  <c r="D2294" i="13"/>
  <c r="D2286" i="13"/>
  <c r="D2278" i="13"/>
  <c r="D2270" i="13"/>
  <c r="D2262" i="13"/>
  <c r="D2254" i="13"/>
  <c r="D2246" i="13"/>
  <c r="D2238" i="13"/>
  <c r="D2230" i="13"/>
  <c r="D2222" i="13"/>
  <c r="D2214" i="13"/>
  <c r="D2206" i="13"/>
  <c r="D2198" i="13"/>
  <c r="D2190" i="13"/>
  <c r="D2182" i="13"/>
  <c r="D2174" i="13"/>
  <c r="D2166" i="13"/>
  <c r="D2158" i="13"/>
  <c r="D2150" i="13"/>
  <c r="D2142" i="13"/>
  <c r="D2134" i="13"/>
  <c r="D2126" i="13"/>
  <c r="D2118" i="13"/>
  <c r="D2110" i="13"/>
  <c r="D2102" i="13"/>
  <c r="D2094" i="13"/>
  <c r="D2086" i="13"/>
  <c r="D2078" i="13"/>
  <c r="D2070" i="13"/>
  <c r="D2062" i="13"/>
  <c r="D2054" i="13"/>
  <c r="D2046" i="13"/>
  <c r="D2038" i="13"/>
  <c r="D2030" i="13"/>
  <c r="D2022" i="13"/>
  <c r="D2014" i="13"/>
  <c r="D2006" i="13"/>
  <c r="D1998" i="13"/>
  <c r="D1990" i="13"/>
  <c r="D1982" i="13"/>
  <c r="D1974" i="13"/>
  <c r="D1966" i="13"/>
  <c r="D1958" i="13"/>
  <c r="D1950" i="13"/>
  <c r="D1942" i="13"/>
  <c r="D1934" i="13"/>
  <c r="D1926" i="13"/>
  <c r="D1918" i="13"/>
  <c r="D1910" i="13"/>
  <c r="D1902" i="13"/>
  <c r="D1894" i="13"/>
  <c r="D1886" i="13"/>
  <c r="D1878" i="13"/>
  <c r="D1870" i="13"/>
  <c r="D1862" i="13"/>
  <c r="D1854" i="13"/>
  <c r="D1846" i="13"/>
  <c r="D1838" i="13"/>
  <c r="D1830" i="13"/>
  <c r="D1822" i="13"/>
  <c r="D1814" i="13"/>
  <c r="D1806" i="13"/>
  <c r="D1798" i="13"/>
  <c r="D1790" i="13"/>
  <c r="D1782" i="13"/>
  <c r="D6981" i="13"/>
  <c r="D6973" i="13"/>
  <c r="D6965" i="13"/>
  <c r="D6957" i="13"/>
  <c r="D6949" i="13"/>
  <c r="D6941" i="13"/>
  <c r="D6933" i="13"/>
  <c r="D6925" i="13"/>
  <c r="D6917" i="13"/>
  <c r="D6909" i="13"/>
  <c r="D6901" i="13"/>
  <c r="D6893" i="13"/>
  <c r="D6885" i="13"/>
  <c r="D6877" i="13"/>
  <c r="D6869" i="13"/>
  <c r="D6861" i="13"/>
  <c r="D6853" i="13"/>
  <c r="D6845" i="13"/>
  <c r="D6837" i="13"/>
  <c r="D6829" i="13"/>
  <c r="D6821" i="13"/>
  <c r="D6813" i="13"/>
  <c r="D6805" i="13"/>
  <c r="D6797" i="13"/>
  <c r="D6789" i="13"/>
  <c r="D6781" i="13"/>
  <c r="D6773" i="13"/>
  <c r="D6765" i="13"/>
  <c r="D6757" i="13"/>
  <c r="D6749" i="13"/>
  <c r="D6741" i="13"/>
  <c r="D6733" i="13"/>
  <c r="D6725" i="13"/>
  <c r="D6717" i="13"/>
  <c r="D6709" i="13"/>
  <c r="D6701" i="13"/>
  <c r="D6693" i="13"/>
  <c r="D6685" i="13"/>
  <c r="D6677" i="13"/>
  <c r="D6669" i="13"/>
  <c r="D6661" i="13"/>
  <c r="D6653" i="13"/>
  <c r="D6645" i="13"/>
  <c r="D6637" i="13"/>
  <c r="D6629" i="13"/>
  <c r="D6621" i="13"/>
  <c r="D6613" i="13"/>
  <c r="D6605" i="13"/>
  <c r="D6597" i="13"/>
  <c r="D6589" i="13"/>
  <c r="D6581" i="13"/>
  <c r="D6573" i="13"/>
  <c r="D6565" i="13"/>
  <c r="D6557" i="13"/>
  <c r="D6549" i="13"/>
  <c r="D6541" i="13"/>
  <c r="D6533" i="13"/>
  <c r="D6525" i="13"/>
  <c r="D6517" i="13"/>
  <c r="D6509" i="13"/>
  <c r="D6501" i="13"/>
  <c r="D6493" i="13"/>
  <c r="D6485" i="13"/>
  <c r="D6477" i="13"/>
  <c r="D6469" i="13"/>
  <c r="D6461" i="13"/>
  <c r="D6453" i="13"/>
  <c r="D6445" i="13"/>
  <c r="D6437" i="13"/>
  <c r="D6429" i="13"/>
  <c r="D6421" i="13"/>
  <c r="D6413" i="13"/>
  <c r="D6405" i="13"/>
  <c r="D6397" i="13"/>
  <c r="D6389" i="13"/>
  <c r="D6381" i="13"/>
  <c r="D6373" i="13"/>
  <c r="D6365" i="13"/>
  <c r="D6357" i="13"/>
  <c r="D6349" i="13"/>
  <c r="D6341" i="13"/>
  <c r="D6333" i="13"/>
  <c r="D6325" i="13"/>
  <c r="D6317" i="13"/>
  <c r="D6309" i="13"/>
  <c r="D6301" i="13"/>
  <c r="D6293" i="13"/>
  <c r="D6285" i="13"/>
  <c r="D6277" i="13"/>
  <c r="D6269" i="13"/>
  <c r="D6261" i="13"/>
  <c r="D6253" i="13"/>
  <c r="D6245" i="13"/>
  <c r="D6237" i="13"/>
  <c r="D6229" i="13"/>
  <c r="D6221" i="13"/>
  <c r="D6213" i="13"/>
  <c r="D6205" i="13"/>
  <c r="D6197" i="13"/>
  <c r="D6189" i="13"/>
  <c r="D6181" i="13"/>
  <c r="D6173" i="13"/>
  <c r="D6165" i="13"/>
  <c r="D6157" i="13"/>
  <c r="D6149" i="13"/>
  <c r="D6141" i="13"/>
  <c r="D6133" i="13"/>
  <c r="D6125" i="13"/>
  <c r="D6117" i="13"/>
  <c r="D6109" i="13"/>
  <c r="D6101" i="13"/>
  <c r="D6093" i="13"/>
  <c r="D6085" i="13"/>
  <c r="D6077" i="13"/>
  <c r="D6069" i="13"/>
  <c r="D6061" i="13"/>
  <c r="D6053" i="13"/>
  <c r="D6045" i="13"/>
  <c r="D6037" i="13"/>
  <c r="D6029" i="13"/>
  <c r="D6021" i="13"/>
  <c r="D6013" i="13"/>
  <c r="D6005" i="13"/>
  <c r="D5997" i="13"/>
  <c r="D5989" i="13"/>
  <c r="D5981" i="13"/>
  <c r="D5973" i="13"/>
  <c r="D5965" i="13"/>
  <c r="D5957" i="13"/>
  <c r="D5949" i="13"/>
  <c r="D5941" i="13"/>
  <c r="D5933" i="13"/>
  <c r="D5925" i="13"/>
  <c r="D5917" i="13"/>
  <c r="D5909" i="13"/>
  <c r="D5901" i="13"/>
  <c r="D5893" i="13"/>
  <c r="D5885" i="13"/>
  <c r="D5877" i="13"/>
  <c r="D5869" i="13"/>
  <c r="D5861" i="13"/>
  <c r="D5853" i="13"/>
  <c r="D5845" i="13"/>
  <c r="D5837" i="13"/>
  <c r="D5829" i="13"/>
  <c r="D5821" i="13"/>
  <c r="D5813" i="13"/>
  <c r="D5805" i="13"/>
  <c r="D5797" i="13"/>
  <c r="D5789" i="13"/>
  <c r="D5781" i="13"/>
  <c r="D5773" i="13"/>
  <c r="D5765" i="13"/>
  <c r="D5757" i="13"/>
  <c r="D5749" i="13"/>
  <c r="D5741" i="13"/>
  <c r="D5733" i="13"/>
  <c r="D5725" i="13"/>
  <c r="D5717" i="13"/>
  <c r="D5709" i="13"/>
  <c r="D5701" i="13"/>
  <c r="D5693" i="13"/>
  <c r="D5685" i="13"/>
  <c r="D5677" i="13"/>
  <c r="D5669" i="13"/>
  <c r="D5661" i="13"/>
  <c r="D5653" i="13"/>
  <c r="D5645" i="13"/>
  <c r="D5637" i="13"/>
  <c r="D5629" i="13"/>
  <c r="D5621" i="13"/>
  <c r="D5613" i="13"/>
  <c r="D5605" i="13"/>
  <c r="D5597" i="13"/>
  <c r="D5589" i="13"/>
  <c r="D5581" i="13"/>
  <c r="D5573" i="13"/>
  <c r="D5565" i="13"/>
  <c r="D5557" i="13"/>
  <c r="D5549" i="13"/>
  <c r="D5541" i="13"/>
  <c r="D5533" i="13"/>
  <c r="D5525" i="13"/>
  <c r="D5517" i="13"/>
  <c r="D5509" i="13"/>
  <c r="D5501" i="13"/>
  <c r="D5493" i="13"/>
  <c r="D5485" i="13"/>
  <c r="D5477" i="13"/>
  <c r="D5469" i="13"/>
  <c r="D5461" i="13"/>
  <c r="D5453" i="13"/>
  <c r="D5445" i="13"/>
  <c r="D5437" i="13"/>
  <c r="D5429" i="13"/>
  <c r="D5421" i="13"/>
  <c r="D5413" i="13"/>
  <c r="D5405" i="13"/>
  <c r="D5397" i="13"/>
  <c r="D5389" i="13"/>
  <c r="D5381" i="13"/>
  <c r="D5373" i="13"/>
  <c r="D5365" i="13"/>
  <c r="D5357" i="13"/>
  <c r="D5349" i="13"/>
  <c r="D5341" i="13"/>
  <c r="D5333" i="13"/>
  <c r="D5325" i="13"/>
  <c r="D5317" i="13"/>
  <c r="D5309" i="13"/>
  <c r="D5301" i="13"/>
  <c r="D5293" i="13"/>
  <c r="D5285" i="13"/>
  <c r="D5277" i="13"/>
  <c r="D5269" i="13"/>
  <c r="D5261" i="13"/>
  <c r="D5253" i="13"/>
  <c r="D5245" i="13"/>
  <c r="D5237" i="13"/>
  <c r="D5229" i="13"/>
  <c r="D5221" i="13"/>
  <c r="D5213" i="13"/>
  <c r="D5205" i="13"/>
  <c r="D5197" i="13"/>
  <c r="D5189" i="13"/>
  <c r="D5181" i="13"/>
  <c r="D5173" i="13"/>
  <c r="D5165" i="13"/>
  <c r="D5157" i="13"/>
  <c r="D5149" i="13"/>
  <c r="D5141" i="13"/>
  <c r="D5133" i="13"/>
  <c r="D5125" i="13"/>
  <c r="D5117" i="13"/>
  <c r="D5109" i="13"/>
  <c r="D5101" i="13"/>
  <c r="D5093" i="13"/>
  <c r="D5085" i="13"/>
  <c r="D5077" i="13"/>
  <c r="D5069" i="13"/>
  <c r="D5061" i="13"/>
  <c r="D5053" i="13"/>
  <c r="D5045" i="13"/>
  <c r="D5037" i="13"/>
  <c r="D5029" i="13"/>
  <c r="D5021" i="13"/>
  <c r="D5013" i="13"/>
  <c r="D5005" i="13"/>
  <c r="D4997" i="13"/>
  <c r="D4989" i="13"/>
  <c r="D4981" i="13"/>
  <c r="D4973" i="13"/>
  <c r="D4965" i="13"/>
  <c r="D4957" i="13"/>
  <c r="D4949" i="13"/>
  <c r="D4941" i="13"/>
  <c r="D4933" i="13"/>
  <c r="D4925" i="13"/>
  <c r="D4917" i="13"/>
  <c r="D4909" i="13"/>
  <c r="D4901" i="13"/>
  <c r="D4893" i="13"/>
  <c r="D4885" i="13"/>
  <c r="D4877" i="13"/>
  <c r="D4869" i="13"/>
  <c r="D4861" i="13"/>
  <c r="D4853" i="13"/>
  <c r="D4845" i="13"/>
  <c r="D4837" i="13"/>
  <c r="D4829" i="13"/>
  <c r="D4821" i="13"/>
  <c r="D4813" i="13"/>
  <c r="D4805" i="13"/>
  <c r="D4797" i="13"/>
  <c r="D4789" i="13"/>
  <c r="D4781" i="13"/>
  <c r="D4773" i="13"/>
  <c r="D4765" i="13"/>
  <c r="D4757" i="13"/>
  <c r="D4749" i="13"/>
  <c r="D4741" i="13"/>
  <c r="D4733" i="13"/>
  <c r="D4725" i="13"/>
  <c r="D4717" i="13"/>
  <c r="D4709" i="13"/>
  <c r="D4701" i="13"/>
  <c r="D4693" i="13"/>
  <c r="D4685" i="13"/>
  <c r="D4677" i="13"/>
  <c r="D4669" i="13"/>
  <c r="D4661" i="13"/>
  <c r="D4653" i="13"/>
  <c r="D4645" i="13"/>
  <c r="D4637" i="13"/>
  <c r="D4629" i="13"/>
  <c r="D4621" i="13"/>
  <c r="D4613" i="13"/>
  <c r="D4605" i="13"/>
  <c r="D4597" i="13"/>
  <c r="D4589" i="13"/>
  <c r="D4581" i="13"/>
  <c r="D4573" i="13"/>
  <c r="D4565" i="13"/>
  <c r="D4557" i="13"/>
  <c r="D4549" i="13"/>
  <c r="D4541" i="13"/>
  <c r="D4533" i="13"/>
  <c r="D4525" i="13"/>
  <c r="D4517" i="13"/>
  <c r="D4509" i="13"/>
  <c r="D4501" i="13"/>
  <c r="D4493" i="13"/>
  <c r="D4485" i="13"/>
  <c r="D4477" i="13"/>
  <c r="D4469" i="13"/>
  <c r="D4461" i="13"/>
  <c r="D4453" i="13"/>
  <c r="D4445" i="13"/>
  <c r="D4437" i="13"/>
  <c r="D4429" i="13"/>
  <c r="D4421" i="13"/>
  <c r="D4413" i="13"/>
  <c r="D4405" i="13"/>
  <c r="D4397" i="13"/>
  <c r="D4389" i="13"/>
  <c r="D4381" i="13"/>
  <c r="D4373" i="13"/>
  <c r="D4365" i="13"/>
  <c r="D4357" i="13"/>
  <c r="D4349" i="13"/>
  <c r="D4341" i="13"/>
  <c r="D4333" i="13"/>
  <c r="D4325" i="13"/>
  <c r="D4317" i="13"/>
  <c r="D4309" i="13"/>
  <c r="D4301" i="13"/>
  <c r="D4293" i="13"/>
  <c r="D4285" i="13"/>
  <c r="D4277" i="13"/>
  <c r="D4269" i="13"/>
  <c r="D5760" i="13"/>
  <c r="D5752" i="13"/>
  <c r="D5744" i="13"/>
  <c r="D5736" i="13"/>
  <c r="D5728" i="13"/>
  <c r="D5720" i="13"/>
  <c r="D5712" i="13"/>
  <c r="D5704" i="13"/>
  <c r="D5696" i="13"/>
  <c r="D5688" i="13"/>
  <c r="D5680" i="13"/>
  <c r="D5672" i="13"/>
  <c r="D5664" i="13"/>
  <c r="D5656" i="13"/>
  <c r="D5648" i="13"/>
  <c r="D5640" i="13"/>
  <c r="D5632" i="13"/>
  <c r="D5624" i="13"/>
  <c r="D5616" i="13"/>
  <c r="D5608" i="13"/>
  <c r="D5600" i="13"/>
  <c r="D5592" i="13"/>
  <c r="D5584" i="13"/>
  <c r="D5576" i="13"/>
  <c r="D5568" i="13"/>
  <c r="D5560" i="13"/>
  <c r="D5552" i="13"/>
  <c r="D5544" i="13"/>
  <c r="D5536" i="13"/>
  <c r="D5528" i="13"/>
  <c r="D5520" i="13"/>
  <c r="D5512" i="13"/>
  <c r="D5504" i="13"/>
  <c r="D5496" i="13"/>
  <c r="D5488" i="13"/>
  <c r="D5480" i="13"/>
  <c r="D5472" i="13"/>
  <c r="D5464" i="13"/>
  <c r="D5456" i="13"/>
  <c r="D5448" i="13"/>
  <c r="D5440" i="13"/>
  <c r="D5432" i="13"/>
  <c r="D5424" i="13"/>
  <c r="D5416" i="13"/>
  <c r="D5408" i="13"/>
  <c r="D5400" i="13"/>
  <c r="D5392" i="13"/>
  <c r="D5384" i="13"/>
  <c r="D5376" i="13"/>
  <c r="D5368" i="13"/>
  <c r="D5360" i="13"/>
  <c r="D5352" i="13"/>
  <c r="D5344" i="13"/>
  <c r="D5336" i="13"/>
  <c r="D5328" i="13"/>
  <c r="D5320" i="13"/>
  <c r="D5312" i="13"/>
  <c r="D5304" i="13"/>
  <c r="D5296" i="13"/>
  <c r="D5288" i="13"/>
  <c r="D5280" i="13"/>
  <c r="D5272" i="13"/>
  <c r="D5264" i="13"/>
  <c r="D5256" i="13"/>
  <c r="D5248" i="13"/>
  <c r="D5240" i="13"/>
  <c r="D5232" i="13"/>
  <c r="D5224" i="13"/>
  <c r="D5216" i="13"/>
  <c r="D5208" i="13"/>
  <c r="D5200" i="13"/>
  <c r="D5192" i="13"/>
  <c r="D5184" i="13"/>
  <c r="D5176" i="13"/>
  <c r="D5168" i="13"/>
  <c r="D5160" i="13"/>
  <c r="D5152" i="13"/>
  <c r="D5144" i="13"/>
  <c r="D5136" i="13"/>
  <c r="D5128" i="13"/>
  <c r="D5120" i="13"/>
  <c r="D5112" i="13"/>
  <c r="D5104" i="13"/>
  <c r="D5096" i="13"/>
  <c r="D5088" i="13"/>
  <c r="D5080" i="13"/>
  <c r="D5072" i="13"/>
  <c r="D5064" i="13"/>
  <c r="D5056" i="13"/>
  <c r="D5048" i="13"/>
  <c r="D5040" i="13"/>
  <c r="D5032" i="13"/>
  <c r="D5024" i="13"/>
  <c r="D5016" i="13"/>
  <c r="D5008" i="13"/>
  <c r="D5000" i="13"/>
  <c r="D4992" i="13"/>
  <c r="D4984" i="13"/>
  <c r="D4976" i="13"/>
  <c r="D4968" i="13"/>
  <c r="D4960" i="13"/>
  <c r="D4952" i="13"/>
  <c r="D4944" i="13"/>
  <c r="D4936" i="13"/>
  <c r="D4928" i="13"/>
  <c r="D4920" i="13"/>
  <c r="D4912" i="13"/>
  <c r="D4904" i="13"/>
  <c r="D4896" i="13"/>
  <c r="D4888" i="13"/>
  <c r="D4880" i="13"/>
  <c r="D4872" i="13"/>
  <c r="D4864" i="13"/>
  <c r="D4856" i="13"/>
  <c r="D4848" i="13"/>
  <c r="D4840" i="13"/>
  <c r="D4832" i="13"/>
  <c r="D4824" i="13"/>
  <c r="D4816" i="13"/>
  <c r="D4808" i="13"/>
  <c r="D4800" i="13"/>
  <c r="D4792" i="13"/>
  <c r="D4784" i="13"/>
  <c r="D4776" i="13"/>
  <c r="D4768" i="13"/>
  <c r="D4760" i="13"/>
  <c r="D4752" i="13"/>
  <c r="D4744" i="13"/>
  <c r="D4736" i="13"/>
  <c r="D4728" i="13"/>
  <c r="D4720" i="13"/>
  <c r="D4712" i="13"/>
  <c r="D4704" i="13"/>
  <c r="D4696" i="13"/>
  <c r="D4688" i="13"/>
  <c r="D4680" i="13"/>
  <c r="D4672" i="13"/>
  <c r="D4664" i="13"/>
  <c r="D4656" i="13"/>
  <c r="D4648" i="13"/>
  <c r="D4640" i="13"/>
  <c r="D4632" i="13"/>
  <c r="D4624" i="13"/>
  <c r="D4616" i="13"/>
  <c r="D4608" i="13"/>
  <c r="D4600" i="13"/>
  <c r="D4592" i="13"/>
  <c r="D4584" i="13"/>
  <c r="D4576" i="13"/>
  <c r="D4568" i="13"/>
  <c r="D4560" i="13"/>
  <c r="D4552" i="13"/>
  <c r="D4544" i="13"/>
  <c r="D4536" i="13"/>
  <c r="D4528" i="13"/>
  <c r="D4520" i="13"/>
  <c r="D4512" i="13"/>
  <c r="D4504" i="13"/>
  <c r="D4496" i="13"/>
  <c r="D4488" i="13"/>
  <c r="D4480" i="13"/>
  <c r="D4472" i="13"/>
  <c r="D4464" i="13"/>
  <c r="D4456" i="13"/>
  <c r="D4448" i="13"/>
  <c r="D4440" i="13"/>
  <c r="D4432" i="13"/>
  <c r="D4424" i="13"/>
  <c r="D4416" i="13"/>
  <c r="D4408" i="13"/>
  <c r="D4400" i="13"/>
  <c r="D4392" i="13"/>
  <c r="D4384" i="13"/>
  <c r="D4376" i="13"/>
  <c r="D4368" i="13"/>
  <c r="D4360" i="13"/>
  <c r="D4352" i="13"/>
  <c r="D4344" i="13"/>
  <c r="D4336" i="13"/>
  <c r="D4328" i="13"/>
  <c r="D4320" i="13"/>
  <c r="D4312" i="13"/>
  <c r="D4304" i="13"/>
  <c r="D4296" i="13"/>
  <c r="D4288" i="13"/>
  <c r="D4280" i="13"/>
  <c r="D4272" i="13"/>
  <c r="D4264" i="13"/>
  <c r="D4256" i="13"/>
  <c r="D4248" i="13"/>
  <c r="D4240" i="13"/>
  <c r="D4232" i="13"/>
  <c r="D4224" i="13"/>
  <c r="D4216" i="13"/>
  <c r="D4208" i="13"/>
  <c r="D4200" i="13"/>
  <c r="D4192" i="13"/>
  <c r="D4184" i="13"/>
  <c r="D4176" i="13"/>
  <c r="D4168" i="13"/>
  <c r="D4160" i="13"/>
  <c r="D4152" i="13"/>
  <c r="D4144" i="13"/>
  <c r="D4136" i="13"/>
  <c r="D4128" i="13"/>
  <c r="D4120" i="13"/>
  <c r="D4112" i="13"/>
  <c r="D4104" i="13"/>
  <c r="D4096" i="13"/>
  <c r="D4088" i="13"/>
  <c r="D4080" i="13"/>
  <c r="D4072" i="13"/>
  <c r="D4064" i="13"/>
  <c r="D4056" i="13"/>
  <c r="D4048" i="13"/>
  <c r="D4040" i="13"/>
  <c r="D4032" i="13"/>
  <c r="D4024" i="13"/>
  <c r="D4016" i="13"/>
  <c r="D4008" i="13"/>
  <c r="D4000" i="13"/>
  <c r="D3992" i="13"/>
  <c r="D3984" i="13"/>
  <c r="D3976" i="13"/>
  <c r="D3968" i="13"/>
  <c r="D3960" i="13"/>
  <c r="D3952" i="13"/>
  <c r="D3944" i="13"/>
  <c r="D3936" i="13"/>
  <c r="D3928" i="13"/>
  <c r="D3920" i="13"/>
  <c r="D3912" i="13"/>
  <c r="D3904" i="13"/>
  <c r="D3896" i="13"/>
  <c r="D3888" i="13"/>
  <c r="D3880" i="13"/>
  <c r="D3872" i="13"/>
  <c r="D3864" i="13"/>
  <c r="D3856" i="13"/>
  <c r="D3848" i="13"/>
  <c r="D3840" i="13"/>
  <c r="D3832" i="13"/>
  <c r="D3824" i="13"/>
  <c r="D3816" i="13"/>
  <c r="D3808" i="13"/>
  <c r="D3800" i="13"/>
  <c r="D3792" i="13"/>
  <c r="D3784" i="13"/>
  <c r="D3776" i="13"/>
  <c r="D3768" i="13"/>
  <c r="D3760" i="13"/>
  <c r="D3752" i="13"/>
  <c r="D3744" i="13"/>
  <c r="D3736" i="13"/>
  <c r="D3728" i="13"/>
  <c r="D3720" i="13"/>
  <c r="D3712" i="13"/>
  <c r="D3704" i="13"/>
  <c r="D3696" i="13"/>
  <c r="D3688" i="13"/>
  <c r="D3680" i="13"/>
  <c r="D3672" i="13"/>
  <c r="D3664" i="13"/>
  <c r="D3656" i="13"/>
  <c r="D3648" i="13"/>
  <c r="D3640" i="13"/>
  <c r="D3632" i="13"/>
  <c r="D3624" i="13"/>
  <c r="D3616" i="13"/>
  <c r="D3608" i="13"/>
  <c r="D3600" i="13"/>
  <c r="D3592" i="13"/>
  <c r="D3584" i="13"/>
  <c r="D3576" i="13"/>
  <c r="D3568" i="13"/>
  <c r="D3560" i="13"/>
  <c r="D3552" i="13"/>
  <c r="D3544" i="13"/>
  <c r="D3536" i="13"/>
  <c r="D3528" i="13"/>
  <c r="D3520" i="13"/>
  <c r="D3512" i="13"/>
  <c r="D3504" i="13"/>
  <c r="D3496" i="13"/>
  <c r="D3488" i="13"/>
  <c r="D3480" i="13"/>
  <c r="D3472" i="13"/>
  <c r="D3464" i="13"/>
  <c r="D3456" i="13"/>
  <c r="D3448" i="13"/>
  <c r="D4261" i="13"/>
  <c r="D4253" i="13"/>
  <c r="D4245" i="13"/>
  <c r="D4237" i="13"/>
  <c r="D4229" i="13"/>
  <c r="D4221" i="13"/>
  <c r="D4213" i="13"/>
  <c r="D4205" i="13"/>
  <c r="D4197" i="13"/>
  <c r="D4189" i="13"/>
  <c r="D4181" i="13"/>
  <c r="D4173" i="13"/>
  <c r="D4165" i="13"/>
  <c r="D4157" i="13"/>
  <c r="D4149" i="13"/>
  <c r="D4141" i="13"/>
  <c r="D4133" i="13"/>
  <c r="D4125" i="13"/>
  <c r="D4117" i="13"/>
  <c r="D4109" i="13"/>
  <c r="D4101" i="13"/>
  <c r="D4093" i="13"/>
  <c r="D4085" i="13"/>
  <c r="D4077" i="13"/>
  <c r="D4069" i="13"/>
  <c r="D4061" i="13"/>
  <c r="D4053" i="13"/>
  <c r="D4045" i="13"/>
  <c r="D4037" i="13"/>
  <c r="D4029" i="13"/>
  <c r="D4021" i="13"/>
  <c r="D4013" i="13"/>
  <c r="D4005" i="13"/>
  <c r="D3997" i="13"/>
  <c r="D3989" i="13"/>
  <c r="D3981" i="13"/>
  <c r="D3973" i="13"/>
  <c r="D3965" i="13"/>
  <c r="D3957" i="13"/>
  <c r="D3949" i="13"/>
  <c r="D3941" i="13"/>
  <c r="D3933" i="13"/>
  <c r="D3925" i="13"/>
  <c r="D3917" i="13"/>
  <c r="D3909" i="13"/>
  <c r="D3901" i="13"/>
  <c r="D3893" i="13"/>
  <c r="D3885" i="13"/>
  <c r="D3877" i="13"/>
  <c r="D3869" i="13"/>
  <c r="D3861" i="13"/>
  <c r="D3853" i="13"/>
  <c r="D3845" i="13"/>
  <c r="D3837" i="13"/>
  <c r="D3829" i="13"/>
  <c r="D3821" i="13"/>
  <c r="D3813" i="13"/>
  <c r="D3805" i="13"/>
  <c r="D3797" i="13"/>
  <c r="D3789" i="13"/>
  <c r="D3781" i="13"/>
  <c r="D3773" i="13"/>
  <c r="D3765" i="13"/>
  <c r="D3757" i="13"/>
  <c r="D3749" i="13"/>
  <c r="D3741" i="13"/>
  <c r="D3733" i="13"/>
  <c r="D3725" i="13"/>
  <c r="D3717" i="13"/>
  <c r="D3709" i="13"/>
  <c r="D3701" i="13"/>
  <c r="D3693" i="13"/>
  <c r="D3685" i="13"/>
  <c r="D3677" i="13"/>
  <c r="D3669" i="13"/>
  <c r="D3661" i="13"/>
  <c r="D3653" i="13"/>
  <c r="D3645" i="13"/>
  <c r="D3637" i="13"/>
  <c r="D3629" i="13"/>
  <c r="D3621" i="13"/>
  <c r="D3613" i="13"/>
  <c r="D3605" i="13"/>
  <c r="D3597" i="13"/>
  <c r="D3589" i="13"/>
  <c r="D3581" i="13"/>
  <c r="D3573" i="13"/>
  <c r="D3565" i="13"/>
  <c r="D3557" i="13"/>
  <c r="D3549" i="13"/>
  <c r="D3541" i="13"/>
  <c r="D3533" i="13"/>
  <c r="D3525" i="13"/>
  <c r="D3517" i="13"/>
  <c r="D3509" i="13"/>
  <c r="D3501" i="13"/>
  <c r="D3493" i="13"/>
  <c r="D3485" i="13"/>
  <c r="D3477" i="13"/>
  <c r="D3469" i="13"/>
  <c r="D3461" i="13"/>
  <c r="D3453" i="13"/>
  <c r="D3445" i="13"/>
  <c r="D3437" i="13"/>
  <c r="D3429" i="13"/>
  <c r="D3421" i="13"/>
  <c r="D3413" i="13"/>
  <c r="D3405" i="13"/>
  <c r="D3397" i="13"/>
  <c r="D3389" i="13"/>
  <c r="D3381" i="13"/>
  <c r="D3373" i="13"/>
  <c r="D3365" i="13"/>
  <c r="D3357" i="13"/>
  <c r="D3349" i="13"/>
  <c r="D3341" i="13"/>
  <c r="D3333" i="13"/>
  <c r="D3325" i="13"/>
  <c r="D3317" i="13"/>
  <c r="D3309" i="13"/>
  <c r="D3301" i="13"/>
  <c r="D3293" i="13"/>
  <c r="D3285" i="13"/>
  <c r="D3277" i="13"/>
  <c r="D3269" i="13"/>
  <c r="D3261" i="13"/>
  <c r="D3253" i="13"/>
  <c r="D3245" i="13"/>
  <c r="D3237" i="13"/>
  <c r="D3229" i="13"/>
  <c r="D3221" i="13"/>
  <c r="D3213" i="13"/>
  <c r="D3205" i="13"/>
  <c r="D3197" i="13"/>
  <c r="D3189" i="13"/>
  <c r="D3181" i="13"/>
  <c r="D3173" i="13"/>
  <c r="D3165" i="13"/>
  <c r="D3157" i="13"/>
  <c r="D3149" i="13"/>
  <c r="D3141" i="13"/>
  <c r="D3133" i="13"/>
  <c r="D3125" i="13"/>
  <c r="D3117" i="13"/>
  <c r="D3109" i="13"/>
  <c r="D3101" i="13"/>
  <c r="D3093" i="13"/>
  <c r="D3085" i="13"/>
  <c r="D3077" i="13"/>
  <c r="D3069" i="13"/>
  <c r="D3061" i="13"/>
  <c r="D3053" i="13"/>
  <c r="D3045" i="13"/>
  <c r="D3037" i="13"/>
  <c r="D3029" i="13"/>
  <c r="D3021" i="13"/>
  <c r="D3013" i="13"/>
  <c r="D3005" i="13"/>
  <c r="D2997" i="13"/>
  <c r="D2989" i="13"/>
  <c r="D2981" i="13"/>
  <c r="D2973" i="13"/>
  <c r="D2965" i="13"/>
  <c r="D2957" i="13"/>
  <c r="D2949" i="13"/>
  <c r="D2941" i="13"/>
  <c r="D2933" i="13"/>
  <c r="D2925" i="13"/>
  <c r="D2917" i="13"/>
  <c r="D2909" i="13"/>
  <c r="D2901" i="13"/>
  <c r="D2893" i="13"/>
  <c r="D2885" i="13"/>
  <c r="D2877" i="13"/>
  <c r="D2869" i="13"/>
  <c r="D2861" i="13"/>
  <c r="D2853" i="13"/>
  <c r="D2845" i="13"/>
  <c r="D2837" i="13"/>
  <c r="D2829" i="13"/>
  <c r="D2821" i="13"/>
  <c r="D2813" i="13"/>
  <c r="D2805" i="13"/>
  <c r="D2797" i="13"/>
  <c r="D2789" i="13"/>
  <c r="D2781" i="13"/>
  <c r="D2773" i="13"/>
  <c r="D2765" i="13"/>
  <c r="D2757" i="13"/>
  <c r="D2749" i="13"/>
  <c r="D2741" i="13"/>
  <c r="D2733" i="13"/>
  <c r="D2725" i="13"/>
  <c r="D2717" i="13"/>
  <c r="D2709" i="13"/>
  <c r="D2701" i="13"/>
  <c r="D2693" i="13"/>
  <c r="D2685" i="13"/>
  <c r="D2677" i="13"/>
  <c r="D2669" i="13"/>
  <c r="D2661" i="13"/>
  <c r="D2653" i="13"/>
  <c r="D2645" i="13"/>
  <c r="D2637" i="13"/>
  <c r="D2629" i="13"/>
  <c r="D2621" i="13"/>
  <c r="D2613" i="13"/>
  <c r="D2605" i="13"/>
  <c r="D2597" i="13"/>
  <c r="D2589" i="13"/>
  <c r="D2581" i="13"/>
  <c r="D2573" i="13"/>
  <c r="D2565" i="13"/>
  <c r="D2557" i="13"/>
  <c r="D2549" i="13"/>
  <c r="D2541" i="13"/>
  <c r="D2533" i="13"/>
  <c r="D2525" i="13"/>
  <c r="D2517" i="13"/>
  <c r="D2509" i="13"/>
  <c r="D2501" i="13"/>
  <c r="D2493" i="13"/>
  <c r="D2485" i="13"/>
  <c r="D2477" i="13"/>
  <c r="D2469" i="13"/>
  <c r="D2461" i="13"/>
  <c r="D2453" i="13"/>
  <c r="D2445" i="13"/>
  <c r="D2437" i="13"/>
  <c r="D2429" i="13"/>
  <c r="D2421" i="13"/>
  <c r="D2413" i="13"/>
  <c r="D2405" i="13"/>
  <c r="D2397" i="13"/>
  <c r="D2389" i="13"/>
  <c r="D2381" i="13"/>
  <c r="D2373" i="13"/>
  <c r="D2365" i="13"/>
  <c r="D2357" i="13"/>
  <c r="D2349" i="13"/>
  <c r="D2341" i="13"/>
  <c r="D2333" i="13"/>
  <c r="D2325" i="13"/>
  <c r="D2317" i="13"/>
  <c r="D2309" i="13"/>
  <c r="D2301" i="13"/>
  <c r="D2293" i="13"/>
  <c r="D2285" i="13"/>
  <c r="D2277" i="13"/>
  <c r="D2269" i="13"/>
  <c r="D2261" i="13"/>
  <c r="D2253" i="13"/>
  <c r="D2245" i="13"/>
  <c r="D2237" i="13"/>
  <c r="D2229" i="13"/>
  <c r="D2221" i="13"/>
  <c r="D2213" i="13"/>
  <c r="D2205" i="13"/>
  <c r="D2197" i="13"/>
  <c r="D2189" i="13"/>
  <c r="D2181" i="13"/>
  <c r="D2173" i="13"/>
  <c r="D2165" i="13"/>
  <c r="D2157" i="13"/>
  <c r="D2149" i="13"/>
  <c r="D2141" i="13"/>
  <c r="D2133" i="13"/>
  <c r="D2125" i="13"/>
  <c r="D2117" i="13"/>
  <c r="D2109" i="13"/>
  <c r="D2101" i="13"/>
  <c r="D2093" i="13"/>
  <c r="D2085" i="13"/>
  <c r="D2077" i="13"/>
  <c r="D2069" i="13"/>
  <c r="D2061" i="13"/>
  <c r="D2053" i="13"/>
  <c r="D2045" i="13"/>
  <c r="D2037" i="13"/>
  <c r="D2029" i="13"/>
  <c r="D2021" i="13"/>
  <c r="D2013" i="13"/>
  <c r="D2005" i="13"/>
  <c r="D1997" i="13"/>
  <c r="D1989" i="13"/>
  <c r="D1981" i="13"/>
  <c r="D1973" i="13"/>
  <c r="D1965" i="13"/>
  <c r="D1957" i="13"/>
  <c r="D1949" i="13"/>
  <c r="D1941" i="13"/>
  <c r="D1933" i="13"/>
  <c r="D1925" i="13"/>
  <c r="D1917" i="13"/>
  <c r="D1909" i="13"/>
  <c r="D1901" i="13"/>
  <c r="D1893" i="13"/>
  <c r="D1885" i="13"/>
  <c r="D1877" i="13"/>
  <c r="D1869" i="13"/>
  <c r="D1861" i="13"/>
  <c r="D1853" i="13"/>
  <c r="D1845" i="13"/>
  <c r="D1837" i="13"/>
  <c r="D1829" i="13"/>
  <c r="D1821" i="13"/>
  <c r="D1813" i="13"/>
  <c r="D1805" i="13"/>
  <c r="D1797" i="13"/>
  <c r="D1789" i="13"/>
  <c r="D1781" i="13"/>
  <c r="D5756" i="13"/>
  <c r="D5748" i="13"/>
  <c r="D5740" i="13"/>
  <c r="D5732" i="13"/>
  <c r="D5724" i="13"/>
  <c r="D5716" i="13"/>
  <c r="D5708" i="13"/>
  <c r="D5700" i="13"/>
  <c r="D5692" i="13"/>
  <c r="D5684" i="13"/>
  <c r="D5676" i="13"/>
  <c r="D5668" i="13"/>
  <c r="D5660" i="13"/>
  <c r="D5652" i="13"/>
  <c r="D5644" i="13"/>
  <c r="D5636" i="13"/>
  <c r="D5628" i="13"/>
  <c r="D5620" i="13"/>
  <c r="D5612" i="13"/>
  <c r="D5604" i="13"/>
  <c r="D5596" i="13"/>
  <c r="D5588" i="13"/>
  <c r="D5580" i="13"/>
  <c r="D5572" i="13"/>
  <c r="D5564" i="13"/>
  <c r="D5556" i="13"/>
  <c r="D5548" i="13"/>
  <c r="D5540" i="13"/>
  <c r="D5532" i="13"/>
  <c r="D5524" i="13"/>
  <c r="D5516" i="13"/>
  <c r="D5508" i="13"/>
  <c r="D5500" i="13"/>
  <c r="D5492" i="13"/>
  <c r="D5484" i="13"/>
  <c r="D5476" i="13"/>
  <c r="D5468" i="13"/>
  <c r="D5460" i="13"/>
  <c r="D5452" i="13"/>
  <c r="D5444" i="13"/>
  <c r="D5436" i="13"/>
  <c r="D5428" i="13"/>
  <c r="D5420" i="13"/>
  <c r="D5412" i="13"/>
  <c r="D5404" i="13"/>
  <c r="D5396" i="13"/>
  <c r="D5388" i="13"/>
  <c r="D5380" i="13"/>
  <c r="D5372" i="13"/>
  <c r="D5364" i="13"/>
  <c r="D5356" i="13"/>
  <c r="D5348" i="13"/>
  <c r="D5340" i="13"/>
  <c r="D5332" i="13"/>
  <c r="D5324" i="13"/>
  <c r="D5316" i="13"/>
  <c r="D5308" i="13"/>
  <c r="D5300" i="13"/>
  <c r="D5292" i="13"/>
  <c r="D5284" i="13"/>
  <c r="D5276" i="13"/>
  <c r="D5268" i="13"/>
  <c r="D5260" i="13"/>
  <c r="D5252" i="13"/>
  <c r="D5244" i="13"/>
  <c r="D5236" i="13"/>
  <c r="D5228" i="13"/>
  <c r="D5220" i="13"/>
  <c r="D5212" i="13"/>
  <c r="D5204" i="13"/>
  <c r="D5196" i="13"/>
  <c r="D5188" i="13"/>
  <c r="D5180" i="13"/>
  <c r="D5172" i="13"/>
  <c r="D5164" i="13"/>
  <c r="D5156" i="13"/>
  <c r="D5148" i="13"/>
  <c r="D5140" i="13"/>
  <c r="D5132" i="13"/>
  <c r="D5124" i="13"/>
  <c r="D5116" i="13"/>
  <c r="D5108" i="13"/>
  <c r="D5100" i="13"/>
  <c r="D5092" i="13"/>
  <c r="D5084" i="13"/>
  <c r="D5076" i="13"/>
  <c r="D5068" i="13"/>
  <c r="D5060" i="13"/>
  <c r="D5052" i="13"/>
  <c r="D5044" i="13"/>
  <c r="D5036" i="13"/>
  <c r="D5028" i="13"/>
  <c r="D5020" i="13"/>
  <c r="D5012" i="13"/>
  <c r="D5004" i="13"/>
  <c r="D4996" i="13"/>
  <c r="D4988" i="13"/>
  <c r="D4980" i="13"/>
  <c r="D4972" i="13"/>
  <c r="D4964" i="13"/>
  <c r="D4956" i="13"/>
  <c r="D4948" i="13"/>
  <c r="D4940" i="13"/>
  <c r="D4932" i="13"/>
  <c r="D4924" i="13"/>
  <c r="D4916" i="13"/>
  <c r="D4908" i="13"/>
  <c r="D4900" i="13"/>
  <c r="D4892" i="13"/>
  <c r="D4884" i="13"/>
  <c r="D4876" i="13"/>
  <c r="D4868" i="13"/>
  <c r="D4860" i="13"/>
  <c r="D4852" i="13"/>
  <c r="D4844" i="13"/>
  <c r="D4836" i="13"/>
  <c r="D4828" i="13"/>
  <c r="D4820" i="13"/>
  <c r="D4812" i="13"/>
  <c r="D4804" i="13"/>
  <c r="D4796" i="13"/>
  <c r="D4788" i="13"/>
  <c r="D4780" i="13"/>
  <c r="D4772" i="13"/>
  <c r="D4764" i="13"/>
  <c r="D4756" i="13"/>
  <c r="D4748" i="13"/>
  <c r="D4740" i="13"/>
  <c r="D4732" i="13"/>
  <c r="D4724" i="13"/>
  <c r="D4716" i="13"/>
  <c r="D4708" i="13"/>
  <c r="D4700" i="13"/>
  <c r="D4692" i="13"/>
  <c r="D4684" i="13"/>
  <c r="D4676" i="13"/>
  <c r="D4668" i="13"/>
  <c r="D4660" i="13"/>
  <c r="D4652" i="13"/>
  <c r="D4644" i="13"/>
  <c r="D4636" i="13"/>
  <c r="D4628" i="13"/>
  <c r="D4620" i="13"/>
  <c r="D4612" i="13"/>
  <c r="D4604" i="13"/>
  <c r="D4596" i="13"/>
  <c r="D4588" i="13"/>
  <c r="D4580" i="13"/>
  <c r="D4572" i="13"/>
  <c r="D4564" i="13"/>
  <c r="D4556" i="13"/>
  <c r="D4548" i="13"/>
  <c r="D4540" i="13"/>
  <c r="D4532" i="13"/>
  <c r="D4524" i="13"/>
  <c r="D4516" i="13"/>
  <c r="D4508" i="13"/>
  <c r="D4500" i="13"/>
  <c r="D4492" i="13"/>
  <c r="D4484" i="13"/>
  <c r="D4476" i="13"/>
  <c r="D4468" i="13"/>
  <c r="D4460" i="13"/>
  <c r="D4452" i="13"/>
  <c r="D4444" i="13"/>
  <c r="D4436" i="13"/>
  <c r="D4428" i="13"/>
  <c r="D4420" i="13"/>
  <c r="D4412" i="13"/>
  <c r="D4404" i="13"/>
  <c r="D4396" i="13"/>
  <c r="D4388" i="13"/>
  <c r="D4380" i="13"/>
  <c r="D4372" i="13"/>
  <c r="D4364" i="13"/>
  <c r="D4356" i="13"/>
  <c r="D4348" i="13"/>
  <c r="D4340" i="13"/>
  <c r="D4332" i="13"/>
  <c r="D4324" i="13"/>
  <c r="D4316" i="13"/>
  <c r="D4308" i="13"/>
  <c r="D4300" i="13"/>
  <c r="D4292" i="13"/>
  <c r="D4284" i="13"/>
  <c r="D4276" i="13"/>
  <c r="D4268" i="13"/>
  <c r="D4260" i="13"/>
  <c r="D4252" i="13"/>
  <c r="D4244" i="13"/>
  <c r="D4236" i="13"/>
  <c r="D4228" i="13"/>
  <c r="D4220" i="13"/>
  <c r="D4212" i="13"/>
  <c r="D4204" i="13"/>
  <c r="D4196" i="13"/>
  <c r="D4188" i="13"/>
  <c r="D4180" i="13"/>
  <c r="D4172" i="13"/>
  <c r="D4164" i="13"/>
  <c r="D4156" i="13"/>
  <c r="D4148" i="13"/>
  <c r="D4140" i="13"/>
  <c r="D4132" i="13"/>
  <c r="D4124" i="13"/>
  <c r="D4116" i="13"/>
  <c r="D4108" i="13"/>
  <c r="D4100" i="13"/>
  <c r="D4092" i="13"/>
  <c r="D4084" i="13"/>
  <c r="D4076" i="13"/>
  <c r="D4068" i="13"/>
  <c r="D4060" i="13"/>
  <c r="D4052" i="13"/>
  <c r="D4044" i="13"/>
  <c r="D4036" i="13"/>
  <c r="D4028" i="13"/>
  <c r="D4020" i="13"/>
  <c r="D4012" i="13"/>
  <c r="D4004" i="13"/>
  <c r="D3996" i="13"/>
  <c r="D3988" i="13"/>
  <c r="D3980" i="13"/>
  <c r="D3972" i="13"/>
  <c r="D3964" i="13"/>
  <c r="D3956" i="13"/>
  <c r="D3948" i="13"/>
  <c r="D3940" i="13"/>
  <c r="D3932" i="13"/>
  <c r="D3924" i="13"/>
  <c r="D3916" i="13"/>
  <c r="D3908" i="13"/>
  <c r="D3900" i="13"/>
  <c r="D3892" i="13"/>
  <c r="D3884" i="13"/>
  <c r="D3876" i="13"/>
  <c r="D3868" i="13"/>
  <c r="D3860" i="13"/>
  <c r="D3852" i="13"/>
  <c r="D3844" i="13"/>
  <c r="D3836" i="13"/>
  <c r="D3828" i="13"/>
  <c r="D3820" i="13"/>
  <c r="D3812" i="13"/>
  <c r="D3804" i="13"/>
  <c r="D3796" i="13"/>
  <c r="D3788" i="13"/>
  <c r="D3780" i="13"/>
  <c r="D3772" i="13"/>
  <c r="D3764" i="13"/>
  <c r="D3756" i="13"/>
  <c r="D3748" i="13"/>
  <c r="D3740" i="13"/>
  <c r="D3732" i="13"/>
  <c r="D3724" i="13"/>
  <c r="D3716" i="13"/>
  <c r="D3708" i="13"/>
  <c r="D3700" i="13"/>
  <c r="D3692" i="13"/>
  <c r="D3684" i="13"/>
  <c r="D3676" i="13"/>
  <c r="D3668" i="13"/>
  <c r="D3660" i="13"/>
  <c r="D3652" i="13"/>
  <c r="D3644" i="13"/>
  <c r="D3636" i="13"/>
  <c r="D3628" i="13"/>
  <c r="D3620" i="13"/>
  <c r="D3612" i="13"/>
  <c r="D3604" i="13"/>
  <c r="D3596" i="13"/>
  <c r="D3588" i="13"/>
  <c r="D3580" i="13"/>
  <c r="D3572" i="13"/>
  <c r="D3564" i="13"/>
  <c r="D3556" i="13"/>
  <c r="D3548" i="13"/>
  <c r="D3540" i="13"/>
  <c r="D3532" i="13"/>
  <c r="D3524" i="13"/>
  <c r="D3516" i="13"/>
  <c r="D3508" i="13"/>
  <c r="D3500" i="13"/>
  <c r="D3492" i="13"/>
  <c r="D3484" i="13"/>
  <c r="D3476" i="13"/>
  <c r="D5755" i="13"/>
  <c r="D5747" i="13"/>
  <c r="D5739" i="13"/>
  <c r="D5731" i="13"/>
  <c r="D5723" i="13"/>
  <c r="D5715" i="13"/>
  <c r="D5707" i="13"/>
  <c r="D5699" i="13"/>
  <c r="D5691" i="13"/>
  <c r="D5683" i="13"/>
  <c r="D5675" i="13"/>
  <c r="D5667" i="13"/>
  <c r="D5659" i="13"/>
  <c r="D5651" i="13"/>
  <c r="D5643" i="13"/>
  <c r="D5635" i="13"/>
  <c r="D5627" i="13"/>
  <c r="D5619" i="13"/>
  <c r="D5611" i="13"/>
  <c r="D5603" i="13"/>
  <c r="D5595" i="13"/>
  <c r="D5587" i="13"/>
  <c r="D5579" i="13"/>
  <c r="D5571" i="13"/>
  <c r="D5563" i="13"/>
  <c r="D5555" i="13"/>
  <c r="D5547" i="13"/>
  <c r="D5539" i="13"/>
  <c r="D5531" i="13"/>
  <c r="D5523" i="13"/>
  <c r="D5515" i="13"/>
  <c r="D5507" i="13"/>
  <c r="D5499" i="13"/>
  <c r="D5491" i="13"/>
  <c r="D5483" i="13"/>
  <c r="D5475" i="13"/>
  <c r="D5467" i="13"/>
  <c r="D5459" i="13"/>
  <c r="D5451" i="13"/>
  <c r="D5443" i="13"/>
  <c r="D5435" i="13"/>
  <c r="D5427" i="13"/>
  <c r="D5419" i="13"/>
  <c r="D5411" i="13"/>
  <c r="D5403" i="13"/>
  <c r="D5395" i="13"/>
  <c r="D5387" i="13"/>
  <c r="D5379" i="13"/>
  <c r="D5371" i="13"/>
  <c r="D5363" i="13"/>
  <c r="D5355" i="13"/>
  <c r="D5347" i="13"/>
  <c r="D5339" i="13"/>
  <c r="D5331" i="13"/>
  <c r="D5323" i="13"/>
  <c r="D5315" i="13"/>
  <c r="D5307" i="13"/>
  <c r="D5299" i="13"/>
  <c r="D5291" i="13"/>
  <c r="D5283" i="13"/>
  <c r="D5275" i="13"/>
  <c r="D5267" i="13"/>
  <c r="D5259" i="13"/>
  <c r="D5251" i="13"/>
  <c r="D5243" i="13"/>
  <c r="D5235" i="13"/>
  <c r="D5227" i="13"/>
  <c r="D5219" i="13"/>
  <c r="D5211" i="13"/>
  <c r="D5203" i="13"/>
  <c r="D5195" i="13"/>
  <c r="D5187" i="13"/>
  <c r="D5179" i="13"/>
  <c r="D5171" i="13"/>
  <c r="D5163" i="13"/>
  <c r="D5155" i="13"/>
  <c r="D5147" i="13"/>
  <c r="D5139" i="13"/>
  <c r="D5131" i="13"/>
  <c r="D5123" i="13"/>
  <c r="D5115" i="13"/>
  <c r="D5107" i="13"/>
  <c r="D5099" i="13"/>
  <c r="D5091" i="13"/>
  <c r="D5083" i="13"/>
  <c r="D5075" i="13"/>
  <c r="D5067" i="13"/>
  <c r="D5059" i="13"/>
  <c r="D5051" i="13"/>
  <c r="D5043" i="13"/>
  <c r="D5035" i="13"/>
  <c r="D5027" i="13"/>
  <c r="D5019" i="13"/>
  <c r="D5011" i="13"/>
  <c r="D5003" i="13"/>
  <c r="D4995" i="13"/>
  <c r="D4987" i="13"/>
  <c r="D4979" i="13"/>
  <c r="D4971" i="13"/>
  <c r="D4963" i="13"/>
  <c r="D4955" i="13"/>
  <c r="D4947" i="13"/>
  <c r="D4939" i="13"/>
  <c r="D4931" i="13"/>
  <c r="D4923" i="13"/>
  <c r="D4915" i="13"/>
  <c r="D4907" i="13"/>
  <c r="D4899" i="13"/>
  <c r="D4891" i="13"/>
  <c r="D4883" i="13"/>
  <c r="D4875" i="13"/>
  <c r="D4867" i="13"/>
  <c r="D4859" i="13"/>
  <c r="D4851" i="13"/>
  <c r="D4843" i="13"/>
  <c r="D4835" i="13"/>
  <c r="D4827" i="13"/>
  <c r="D4819" i="13"/>
  <c r="D4811" i="13"/>
  <c r="D4803" i="13"/>
  <c r="D4795" i="13"/>
  <c r="D4787" i="13"/>
  <c r="D4779" i="13"/>
  <c r="D4771" i="13"/>
  <c r="D4763" i="13"/>
  <c r="D4755" i="13"/>
  <c r="D4747" i="13"/>
  <c r="D4739" i="13"/>
  <c r="D4731" i="13"/>
  <c r="D4723" i="13"/>
  <c r="D4715" i="13"/>
  <c r="D4707" i="13"/>
  <c r="D4699" i="13"/>
  <c r="D4691" i="13"/>
  <c r="D4683" i="13"/>
  <c r="D4675" i="13"/>
  <c r="D4667" i="13"/>
  <c r="D4659" i="13"/>
  <c r="D4651" i="13"/>
  <c r="D4643" i="13"/>
  <c r="D4635" i="13"/>
  <c r="D4627" i="13"/>
  <c r="D4619" i="13"/>
  <c r="D4611" i="13"/>
  <c r="D4603" i="13"/>
  <c r="D4595" i="13"/>
  <c r="D4587" i="13"/>
  <c r="D4579" i="13"/>
  <c r="D4571" i="13"/>
  <c r="D4563" i="13"/>
  <c r="D4555" i="13"/>
  <c r="D4547" i="13"/>
  <c r="D4539" i="13"/>
  <c r="D4531" i="13"/>
  <c r="D4523" i="13"/>
  <c r="D4515" i="13"/>
  <c r="D4507" i="13"/>
  <c r="D4499" i="13"/>
  <c r="D4491" i="13"/>
  <c r="D4483" i="13"/>
  <c r="D4475" i="13"/>
  <c r="D4467" i="13"/>
  <c r="D4459" i="13"/>
  <c r="D4451" i="13"/>
  <c r="D4443" i="13"/>
  <c r="D4435" i="13"/>
  <c r="D4427" i="13"/>
  <c r="D4419" i="13"/>
  <c r="D4411" i="13"/>
  <c r="D4403" i="13"/>
  <c r="D4395" i="13"/>
  <c r="D4387" i="13"/>
  <c r="D4379" i="13"/>
  <c r="D4371" i="13"/>
  <c r="D4363" i="13"/>
  <c r="D4355" i="13"/>
  <c r="D4347" i="13"/>
  <c r="D4339" i="13"/>
  <c r="D4331" i="13"/>
  <c r="D4323" i="13"/>
  <c r="D4315" i="13"/>
  <c r="D4307" i="13"/>
  <c r="D4299" i="13"/>
  <c r="D4291" i="13"/>
  <c r="D4283" i="13"/>
  <c r="D4275" i="13"/>
  <c r="D4267" i="13"/>
  <c r="D4259" i="13"/>
  <c r="D4251" i="13"/>
  <c r="D4243" i="13"/>
  <c r="D4235" i="13"/>
  <c r="D4227" i="13"/>
  <c r="D4219" i="13"/>
  <c r="D4211" i="13"/>
  <c r="D4203" i="13"/>
  <c r="D4195" i="13"/>
  <c r="D4187" i="13"/>
  <c r="D4179" i="13"/>
  <c r="D4171" i="13"/>
  <c r="D4163" i="13"/>
  <c r="D4155" i="13"/>
  <c r="D4147" i="13"/>
  <c r="D4139" i="13"/>
  <c r="D4131" i="13"/>
  <c r="D4123" i="13"/>
  <c r="D4115" i="13"/>
  <c r="D4107" i="13"/>
  <c r="D4099" i="13"/>
  <c r="D4091" i="13"/>
  <c r="D4083" i="13"/>
  <c r="D4075" i="13"/>
  <c r="D4067" i="13"/>
  <c r="D4059" i="13"/>
  <c r="D4051" i="13"/>
  <c r="D4043" i="13"/>
  <c r="D4035" i="13"/>
  <c r="D4027" i="13"/>
  <c r="D4019" i="13"/>
  <c r="D4011" i="13"/>
  <c r="D4003" i="13"/>
  <c r="D3995" i="13"/>
  <c r="D3987" i="13"/>
  <c r="D3979" i="13"/>
  <c r="D3971" i="13"/>
  <c r="D3963" i="13"/>
  <c r="D3955" i="13"/>
  <c r="D3947" i="13"/>
  <c r="D3939" i="13"/>
  <c r="D3931" i="13"/>
  <c r="D3923" i="13"/>
  <c r="D3915" i="13"/>
  <c r="D3907" i="13"/>
  <c r="D3899" i="13"/>
  <c r="D3891" i="13"/>
  <c r="D3883" i="13"/>
  <c r="D3875" i="13"/>
  <c r="D3867" i="13"/>
  <c r="D3859" i="13"/>
  <c r="D3851" i="13"/>
  <c r="D3843" i="13"/>
  <c r="D3835" i="13"/>
  <c r="D3827" i="13"/>
  <c r="D3819" i="13"/>
  <c r="D3811" i="13"/>
  <c r="D3803" i="13"/>
  <c r="D3795" i="13"/>
  <c r="D3787" i="13"/>
  <c r="D3779" i="13"/>
  <c r="D3771" i="13"/>
  <c r="D3763" i="13"/>
  <c r="D3755" i="13"/>
  <c r="D3747" i="13"/>
  <c r="D3739" i="13"/>
  <c r="D3731" i="13"/>
  <c r="D3723" i="13"/>
  <c r="D3715" i="13"/>
  <c r="D3707" i="13"/>
  <c r="D3699" i="13"/>
  <c r="D3691" i="13"/>
  <c r="D3683" i="13"/>
  <c r="D3675" i="13"/>
  <c r="D3667" i="13"/>
  <c r="D3659" i="13"/>
  <c r="D3651" i="13"/>
  <c r="D3643" i="13"/>
  <c r="D3635" i="13"/>
  <c r="D3627" i="13"/>
  <c r="D3619" i="13"/>
  <c r="D3611" i="13"/>
  <c r="D3603" i="13"/>
  <c r="D3595" i="13"/>
  <c r="D3587" i="13"/>
  <c r="D3579" i="13"/>
  <c r="D3571" i="13"/>
  <c r="D3563" i="13"/>
  <c r="D3555" i="13"/>
  <c r="D3547" i="13"/>
  <c r="D3539" i="13"/>
  <c r="D3531" i="13"/>
  <c r="D3523" i="13"/>
  <c r="D3515" i="13"/>
  <c r="D3507" i="13"/>
  <c r="D3499" i="13"/>
  <c r="D3491" i="13"/>
  <c r="D3483" i="13"/>
  <c r="D3475" i="13"/>
  <c r="D3467" i="13"/>
  <c r="D3459" i="13"/>
  <c r="D3451" i="13"/>
  <c r="D3443" i="13"/>
  <c r="D3435" i="13"/>
  <c r="D3427" i="13"/>
  <c r="D3419" i="13"/>
  <c r="D3411" i="13"/>
  <c r="D3403" i="13"/>
  <c r="D3395" i="13"/>
  <c r="D3387" i="13"/>
  <c r="D3379" i="13"/>
  <c r="D5762" i="13"/>
  <c r="D5754" i="13"/>
  <c r="D5746" i="13"/>
  <c r="D5738" i="13"/>
  <c r="D5730" i="13"/>
  <c r="D5722" i="13"/>
  <c r="D5714" i="13"/>
  <c r="D5706" i="13"/>
  <c r="D5698" i="13"/>
  <c r="D5690" i="13"/>
  <c r="D5682" i="13"/>
  <c r="D5674" i="13"/>
  <c r="D5666" i="13"/>
  <c r="D5658" i="13"/>
  <c r="D5650" i="13"/>
  <c r="D5642" i="13"/>
  <c r="D5634" i="13"/>
  <c r="D5626" i="13"/>
  <c r="D5618" i="13"/>
  <c r="D5610" i="13"/>
  <c r="D5602" i="13"/>
  <c r="D5594" i="13"/>
  <c r="D5586" i="13"/>
  <c r="D5578" i="13"/>
  <c r="D5570" i="13"/>
  <c r="D5562" i="13"/>
  <c r="D5554" i="13"/>
  <c r="D5546" i="13"/>
  <c r="D5538" i="13"/>
  <c r="D5530" i="13"/>
  <c r="D5522" i="13"/>
  <c r="D5514" i="13"/>
  <c r="D5506" i="13"/>
  <c r="D5498" i="13"/>
  <c r="D5490" i="13"/>
  <c r="D5482" i="13"/>
  <c r="D5474" i="13"/>
  <c r="D5466" i="13"/>
  <c r="D5458" i="13"/>
  <c r="D5450" i="13"/>
  <c r="D5442" i="13"/>
  <c r="D5434" i="13"/>
  <c r="D5426" i="13"/>
  <c r="D5418" i="13"/>
  <c r="D5410" i="13"/>
  <c r="D5402" i="13"/>
  <c r="D5394" i="13"/>
  <c r="D5386" i="13"/>
  <c r="D5378" i="13"/>
  <c r="D5370" i="13"/>
  <c r="D5362" i="13"/>
  <c r="D5354" i="13"/>
  <c r="D5346" i="13"/>
  <c r="D5338" i="13"/>
  <c r="D5330" i="13"/>
  <c r="D5322" i="13"/>
  <c r="D5314" i="13"/>
  <c r="D5306" i="13"/>
  <c r="D5298" i="13"/>
  <c r="D5290" i="13"/>
  <c r="D5282" i="13"/>
  <c r="D5274" i="13"/>
  <c r="D5266" i="13"/>
  <c r="D5258" i="13"/>
  <c r="D5250" i="13"/>
  <c r="D5242" i="13"/>
  <c r="D5234" i="13"/>
  <c r="D5226" i="13"/>
  <c r="D5218" i="13"/>
  <c r="D5210" i="13"/>
  <c r="D5202" i="13"/>
  <c r="D5194" i="13"/>
  <c r="D5186" i="13"/>
  <c r="D5178" i="13"/>
  <c r="D5170" i="13"/>
  <c r="D5162" i="13"/>
  <c r="D5154" i="13"/>
  <c r="D5146" i="13"/>
  <c r="D5138" i="13"/>
  <c r="D5130" i="13"/>
  <c r="D5122" i="13"/>
  <c r="D5114" i="13"/>
  <c r="D5106" i="13"/>
  <c r="D5098" i="13"/>
  <c r="D5090" i="13"/>
  <c r="D5082" i="13"/>
  <c r="D5074" i="13"/>
  <c r="D5066" i="13"/>
  <c r="D5058" i="13"/>
  <c r="D5050" i="13"/>
  <c r="D5042" i="13"/>
  <c r="D5034" i="13"/>
  <c r="D5026" i="13"/>
  <c r="D5018" i="13"/>
  <c r="D5010" i="13"/>
  <c r="D5002" i="13"/>
  <c r="D4994" i="13"/>
  <c r="D4986" i="13"/>
  <c r="D4978" i="13"/>
  <c r="D4970" i="13"/>
  <c r="D4962" i="13"/>
  <c r="D4954" i="13"/>
  <c r="D4946" i="13"/>
  <c r="D4938" i="13"/>
  <c r="D4930" i="13"/>
  <c r="D4922" i="13"/>
  <c r="D4914" i="13"/>
  <c r="D4906" i="13"/>
  <c r="D4898" i="13"/>
  <c r="D4890" i="13"/>
  <c r="D4882" i="13"/>
  <c r="D4874" i="13"/>
  <c r="D4866" i="13"/>
  <c r="D4858" i="13"/>
  <c r="D4850" i="13"/>
  <c r="D4842" i="13"/>
  <c r="D4834" i="13"/>
  <c r="D4826" i="13"/>
  <c r="D4818" i="13"/>
  <c r="D4810" i="13"/>
  <c r="D4802" i="13"/>
  <c r="D4794" i="13"/>
  <c r="D4786" i="13"/>
  <c r="D4778" i="13"/>
  <c r="D4770" i="13"/>
  <c r="D4762" i="13"/>
  <c r="D4754" i="13"/>
  <c r="D4746" i="13"/>
  <c r="D4738" i="13"/>
  <c r="D4730" i="13"/>
  <c r="D4722" i="13"/>
  <c r="D4714" i="13"/>
  <c r="D4706" i="13"/>
  <c r="D4698" i="13"/>
  <c r="D4690" i="13"/>
  <c r="D4682" i="13"/>
  <c r="D4674" i="13"/>
  <c r="D4666" i="13"/>
  <c r="D4658" i="13"/>
  <c r="D4650" i="13"/>
  <c r="D4642" i="13"/>
  <c r="D4634" i="13"/>
  <c r="D4626" i="13"/>
  <c r="D4618" i="13"/>
  <c r="D4610" i="13"/>
  <c r="D4602" i="13"/>
  <c r="D4594" i="13"/>
  <c r="D4586" i="13"/>
  <c r="D4578" i="13"/>
  <c r="D4570" i="13"/>
  <c r="D4562" i="13"/>
  <c r="D4554" i="13"/>
  <c r="D4546" i="13"/>
  <c r="D4538" i="13"/>
  <c r="D4530" i="13"/>
  <c r="D4522" i="13"/>
  <c r="D4514" i="13"/>
  <c r="D4506" i="13"/>
  <c r="D4498" i="13"/>
  <c r="D4490" i="13"/>
  <c r="D4482" i="13"/>
  <c r="D4474" i="13"/>
  <c r="D4466" i="13"/>
  <c r="D4458" i="13"/>
  <c r="D4450" i="13"/>
  <c r="D4442" i="13"/>
  <c r="D4434" i="13"/>
  <c r="D4426" i="13"/>
  <c r="D4418" i="13"/>
  <c r="D4410" i="13"/>
  <c r="D4402" i="13"/>
  <c r="D4394" i="13"/>
  <c r="D4386" i="13"/>
  <c r="D4378" i="13"/>
  <c r="D4370" i="13"/>
  <c r="D4362" i="13"/>
  <c r="D4354" i="13"/>
  <c r="D4346" i="13"/>
  <c r="D4338" i="13"/>
  <c r="D4330" i="13"/>
  <c r="D4322" i="13"/>
  <c r="D4314" i="13"/>
  <c r="D4306" i="13"/>
  <c r="D4298" i="13"/>
  <c r="D4290" i="13"/>
  <c r="D4282" i="13"/>
  <c r="D4274" i="13"/>
  <c r="D4266" i="13"/>
  <c r="D4258" i="13"/>
  <c r="D4250" i="13"/>
  <c r="D4242" i="13"/>
  <c r="D4234" i="13"/>
  <c r="D4226" i="13"/>
  <c r="D4218" i="13"/>
  <c r="D4210" i="13"/>
  <c r="D4202" i="13"/>
  <c r="D4194" i="13"/>
  <c r="D4186" i="13"/>
  <c r="D4178" i="13"/>
  <c r="D4170" i="13"/>
  <c r="D4162" i="13"/>
  <c r="D4154" i="13"/>
  <c r="D4146" i="13"/>
  <c r="D4138" i="13"/>
  <c r="D4130" i="13"/>
  <c r="D4122" i="13"/>
  <c r="D4114" i="13"/>
  <c r="D4106" i="13"/>
  <c r="D4098" i="13"/>
  <c r="D4090" i="13"/>
  <c r="D4082" i="13"/>
  <c r="D4074" i="13"/>
  <c r="D4066" i="13"/>
  <c r="D4058" i="13"/>
  <c r="D4050" i="13"/>
  <c r="D4042" i="13"/>
  <c r="D4034" i="13"/>
  <c r="D4026" i="13"/>
  <c r="D4018" i="13"/>
  <c r="D4010" i="13"/>
  <c r="D4002" i="13"/>
  <c r="D3994" i="13"/>
  <c r="D3986" i="13"/>
  <c r="D3978" i="13"/>
  <c r="D3970" i="13"/>
  <c r="D3962" i="13"/>
  <c r="D3954" i="13"/>
  <c r="D3946" i="13"/>
  <c r="D3938" i="13"/>
  <c r="D3930" i="13"/>
  <c r="D3922" i="13"/>
  <c r="D3914" i="13"/>
  <c r="D3906" i="13"/>
  <c r="D3898" i="13"/>
  <c r="D3890" i="13"/>
  <c r="D3882" i="13"/>
  <c r="D3874" i="13"/>
  <c r="D3866" i="13"/>
  <c r="D3858" i="13"/>
  <c r="D3850" i="13"/>
  <c r="D3842" i="13"/>
  <c r="D3834" i="13"/>
  <c r="D3826" i="13"/>
  <c r="D3818" i="13"/>
  <c r="D3810" i="13"/>
  <c r="D3802" i="13"/>
  <c r="D3794" i="13"/>
  <c r="D3786" i="13"/>
  <c r="D3778" i="13"/>
  <c r="D3770" i="13"/>
  <c r="D3762" i="13"/>
  <c r="D3754" i="13"/>
  <c r="D3746" i="13"/>
  <c r="D3738" i="13"/>
  <c r="D3730" i="13"/>
  <c r="D3722" i="13"/>
  <c r="D3714" i="13"/>
  <c r="D3706" i="13"/>
  <c r="D3698" i="13"/>
  <c r="D3690" i="13"/>
  <c r="D3682" i="13"/>
  <c r="D3674" i="13"/>
  <c r="D3666" i="13"/>
  <c r="D3658" i="13"/>
  <c r="D3650" i="13"/>
  <c r="D3642" i="13"/>
  <c r="D3634" i="13"/>
  <c r="D3626" i="13"/>
  <c r="D3618" i="13"/>
  <c r="D3610" i="13"/>
  <c r="D3602" i="13"/>
  <c r="D3594" i="13"/>
  <c r="D3586" i="13"/>
  <c r="D3578" i="13"/>
  <c r="D3570" i="13"/>
  <c r="D3562" i="13"/>
  <c r="D3554" i="13"/>
  <c r="D3546" i="13"/>
  <c r="D3538" i="13"/>
  <c r="D3530" i="13"/>
  <c r="D3522" i="13"/>
  <c r="D3514" i="13"/>
  <c r="D3506" i="13"/>
  <c r="D3498" i="13"/>
  <c r="D3490" i="13"/>
  <c r="D3482" i="13"/>
  <c r="D3474" i="13"/>
  <c r="D3466" i="13"/>
  <c r="D3458" i="13"/>
  <c r="D3450" i="13"/>
  <c r="D3442" i="13"/>
  <c r="D3434" i="13"/>
  <c r="D3426" i="13"/>
  <c r="D3418" i="13"/>
  <c r="D3410" i="13"/>
  <c r="D3402" i="13"/>
  <c r="D3394" i="13"/>
  <c r="D3386" i="13"/>
  <c r="D3378" i="13"/>
  <c r="D3370" i="13"/>
  <c r="D3362" i="13"/>
  <c r="D3354" i="13"/>
  <c r="D3346" i="13"/>
  <c r="D3338" i="13"/>
  <c r="D3330" i="13"/>
  <c r="D3322" i="13"/>
  <c r="D3314" i="13"/>
  <c r="D3306" i="13"/>
  <c r="D3298" i="13"/>
  <c r="D3290" i="13"/>
  <c r="D3282" i="13"/>
  <c r="D3274" i="13"/>
  <c r="D3266" i="13"/>
  <c r="D3258" i="13"/>
  <c r="D3250" i="13"/>
  <c r="D3242" i="13"/>
  <c r="D3234" i="13"/>
  <c r="D3226" i="13"/>
  <c r="D3218" i="13"/>
  <c r="D3210" i="13"/>
  <c r="D3202" i="13"/>
  <c r="D3194" i="13"/>
  <c r="D3186" i="13"/>
  <c r="D3178" i="13"/>
  <c r="D3170" i="13"/>
  <c r="D3162" i="13"/>
  <c r="D3154" i="13"/>
  <c r="D3146" i="13"/>
  <c r="D3138" i="13"/>
  <c r="D3130" i="13"/>
  <c r="D3122" i="13"/>
  <c r="D3114" i="13"/>
  <c r="D3106" i="13"/>
  <c r="D3098" i="13"/>
  <c r="D3090" i="13"/>
  <c r="D3082" i="13"/>
  <c r="D3074" i="13"/>
  <c r="D3066" i="13"/>
  <c r="D3058" i="13"/>
  <c r="D5761" i="13"/>
  <c r="D5753" i="13"/>
  <c r="D5745" i="13"/>
  <c r="D5737" i="13"/>
  <c r="D5729" i="13"/>
  <c r="D5721" i="13"/>
  <c r="D5713" i="13"/>
  <c r="D5705" i="13"/>
  <c r="D5697" i="13"/>
  <c r="D5689" i="13"/>
  <c r="D5681" i="13"/>
  <c r="D5673" i="13"/>
  <c r="D5665" i="13"/>
  <c r="D5657" i="13"/>
  <c r="D5649" i="13"/>
  <c r="D5641" i="13"/>
  <c r="D5633" i="13"/>
  <c r="D5625" i="13"/>
  <c r="D5617" i="13"/>
  <c r="D5609" i="13"/>
  <c r="D5601" i="13"/>
  <c r="D5593" i="13"/>
  <c r="D5585" i="13"/>
  <c r="D5577" i="13"/>
  <c r="D5569" i="13"/>
  <c r="D5561" i="13"/>
  <c r="D5553" i="13"/>
  <c r="D5545" i="13"/>
  <c r="D5537" i="13"/>
  <c r="D5529" i="13"/>
  <c r="D5521" i="13"/>
  <c r="D5513" i="13"/>
  <c r="D5505" i="13"/>
  <c r="D5497" i="13"/>
  <c r="D5489" i="13"/>
  <c r="D5481" i="13"/>
  <c r="D5473" i="13"/>
  <c r="D5465" i="13"/>
  <c r="D5457" i="13"/>
  <c r="D5449" i="13"/>
  <c r="D5441" i="13"/>
  <c r="D5433" i="13"/>
  <c r="D5425" i="13"/>
  <c r="D5417" i="13"/>
  <c r="D5409" i="13"/>
  <c r="D5401" i="13"/>
  <c r="D5393" i="13"/>
  <c r="D5385" i="13"/>
  <c r="D5377" i="13"/>
  <c r="D5369" i="13"/>
  <c r="D5361" i="13"/>
  <c r="D5353" i="13"/>
  <c r="D5345" i="13"/>
  <c r="D5337" i="13"/>
  <c r="D5329" i="13"/>
  <c r="D5321" i="13"/>
  <c r="D5313" i="13"/>
  <c r="D5305" i="13"/>
  <c r="D5297" i="13"/>
  <c r="D5289" i="13"/>
  <c r="D5281" i="13"/>
  <c r="D5273" i="13"/>
  <c r="D5265" i="13"/>
  <c r="D5257" i="13"/>
  <c r="D5249" i="13"/>
  <c r="D5241" i="13"/>
  <c r="D5233" i="13"/>
  <c r="D5225" i="13"/>
  <c r="D5217" i="13"/>
  <c r="D5209" i="13"/>
  <c r="D5201" i="13"/>
  <c r="D5193" i="13"/>
  <c r="D5185" i="13"/>
  <c r="D5177" i="13"/>
  <c r="D5169" i="13"/>
  <c r="D5161" i="13"/>
  <c r="D5153" i="13"/>
  <c r="D5145" i="13"/>
  <c r="D5137" i="13"/>
  <c r="D5129" i="13"/>
  <c r="D5121" i="13"/>
  <c r="D5113" i="13"/>
  <c r="D5105" i="13"/>
  <c r="D5097" i="13"/>
  <c r="D5089" i="13"/>
  <c r="D5081" i="13"/>
  <c r="D5073" i="13"/>
  <c r="D5065" i="13"/>
  <c r="D5057" i="13"/>
  <c r="D5049" i="13"/>
  <c r="D5041" i="13"/>
  <c r="D5033" i="13"/>
  <c r="D5025" i="13"/>
  <c r="D5017" i="13"/>
  <c r="D5009" i="13"/>
  <c r="D5001" i="13"/>
  <c r="D4993" i="13"/>
  <c r="D4985" i="13"/>
  <c r="D4977" i="13"/>
  <c r="D4969" i="13"/>
  <c r="D4961" i="13"/>
  <c r="D4953" i="13"/>
  <c r="D4945" i="13"/>
  <c r="D4937" i="13"/>
  <c r="D4929" i="13"/>
  <c r="D4921" i="13"/>
  <c r="D4913" i="13"/>
  <c r="D4905" i="13"/>
  <c r="D4897" i="13"/>
  <c r="D4889" i="13"/>
  <c r="D4881" i="13"/>
  <c r="D4873" i="13"/>
  <c r="D4865" i="13"/>
  <c r="D4857" i="13"/>
  <c r="D4849" i="13"/>
  <c r="D4841" i="13"/>
  <c r="D4833" i="13"/>
  <c r="D4825" i="13"/>
  <c r="D4817" i="13"/>
  <c r="D4809" i="13"/>
  <c r="D4801" i="13"/>
  <c r="D4793" i="13"/>
  <c r="D4785" i="13"/>
  <c r="D4777" i="13"/>
  <c r="D4769" i="13"/>
  <c r="D4761" i="13"/>
  <c r="D4753" i="13"/>
  <c r="D4745" i="13"/>
  <c r="D4737" i="13"/>
  <c r="D4729" i="13"/>
  <c r="D4721" i="13"/>
  <c r="D4713" i="13"/>
  <c r="D4705" i="13"/>
  <c r="D4697" i="13"/>
  <c r="D4689" i="13"/>
  <c r="D4681" i="13"/>
  <c r="D4673" i="13"/>
  <c r="D4665" i="13"/>
  <c r="D4657" i="13"/>
  <c r="D4649" i="13"/>
  <c r="D4641" i="13"/>
  <c r="D4633" i="13"/>
  <c r="D4625" i="13"/>
  <c r="D4617" i="13"/>
  <c r="D4609" i="13"/>
  <c r="D4601" i="13"/>
  <c r="D4593" i="13"/>
  <c r="D4585" i="13"/>
  <c r="D4577" i="13"/>
  <c r="D4569" i="13"/>
  <c r="D4561" i="13"/>
  <c r="D4553" i="13"/>
  <c r="D4545" i="13"/>
  <c r="D4537" i="13"/>
  <c r="D4529" i="13"/>
  <c r="D4521" i="13"/>
  <c r="D4513" i="13"/>
  <c r="D4505" i="13"/>
  <c r="D4497" i="13"/>
  <c r="D4489" i="13"/>
  <c r="D4481" i="13"/>
  <c r="D4473" i="13"/>
  <c r="D4465" i="13"/>
  <c r="D4457" i="13"/>
  <c r="D4449" i="13"/>
  <c r="D4441" i="13"/>
  <c r="D4433" i="13"/>
  <c r="D4425" i="13"/>
  <c r="D4417" i="13"/>
  <c r="D4409" i="13"/>
  <c r="D4401" i="13"/>
  <c r="D4393" i="13"/>
  <c r="D4385" i="13"/>
  <c r="D4377" i="13"/>
  <c r="D4369" i="13"/>
  <c r="D4361" i="13"/>
  <c r="D4353" i="13"/>
  <c r="D4345" i="13"/>
  <c r="D4337" i="13"/>
  <c r="D4329" i="13"/>
  <c r="D4321" i="13"/>
  <c r="D4313" i="13"/>
  <c r="D4305" i="13"/>
  <c r="D4297" i="13"/>
  <c r="D4289" i="13"/>
  <c r="D4281" i="13"/>
  <c r="D4273" i="13"/>
  <c r="D4265" i="13"/>
  <c r="D4257" i="13"/>
  <c r="D4249" i="13"/>
  <c r="D4241" i="13"/>
  <c r="D4233" i="13"/>
  <c r="D4225" i="13"/>
  <c r="D4217" i="13"/>
  <c r="D4209" i="13"/>
  <c r="D4201" i="13"/>
  <c r="D4193" i="13"/>
  <c r="D4185" i="13"/>
  <c r="D4177" i="13"/>
  <c r="D4169" i="13"/>
  <c r="D4161" i="13"/>
  <c r="D4153" i="13"/>
  <c r="D4145" i="13"/>
  <c r="D4137" i="13"/>
  <c r="D4129" i="13"/>
  <c r="D4121" i="13"/>
  <c r="D4113" i="13"/>
  <c r="D4105" i="13"/>
  <c r="D4097" i="13"/>
  <c r="D4089" i="13"/>
  <c r="D4081" i="13"/>
  <c r="D4073" i="13"/>
  <c r="D4065" i="13"/>
  <c r="D4057" i="13"/>
  <c r="D4049" i="13"/>
  <c r="D4041" i="13"/>
  <c r="D4033" i="13"/>
  <c r="D4025" i="13"/>
  <c r="D4017" i="13"/>
  <c r="D4009" i="13"/>
  <c r="D4001" i="13"/>
  <c r="D3993" i="13"/>
  <c r="D3985" i="13"/>
  <c r="D3977" i="13"/>
  <c r="D3969" i="13"/>
  <c r="D3961" i="13"/>
  <c r="D3953" i="13"/>
  <c r="D3945" i="13"/>
  <c r="D3937" i="13"/>
  <c r="D3929" i="13"/>
  <c r="D3921" i="13"/>
  <c r="D3913" i="13"/>
  <c r="D3905" i="13"/>
  <c r="D3897" i="13"/>
  <c r="D3889" i="13"/>
  <c r="D3881" i="13"/>
  <c r="D3873" i="13"/>
  <c r="D3865" i="13"/>
  <c r="D3857" i="13"/>
  <c r="D3849" i="13"/>
  <c r="D3841" i="13"/>
  <c r="D3833" i="13"/>
  <c r="D3825" i="13"/>
  <c r="D3817" i="13"/>
  <c r="D3809" i="13"/>
  <c r="D3801" i="13"/>
  <c r="D3793" i="13"/>
  <c r="D3785" i="13"/>
  <c r="D3777" i="13"/>
  <c r="D3769" i="13"/>
  <c r="D3761" i="13"/>
  <c r="D3753" i="13"/>
  <c r="D3745" i="13"/>
  <c r="D3737" i="13"/>
  <c r="D3729" i="13"/>
  <c r="D3721" i="13"/>
  <c r="D3713" i="13"/>
  <c r="D3705" i="13"/>
  <c r="D3697" i="13"/>
  <c r="D3689" i="13"/>
  <c r="D3681" i="13"/>
  <c r="D3673" i="13"/>
  <c r="D3665" i="13"/>
  <c r="D3657" i="13"/>
  <c r="D3649" i="13"/>
  <c r="D3641" i="13"/>
  <c r="D3633" i="13"/>
  <c r="D3625" i="13"/>
  <c r="D3617" i="13"/>
  <c r="D3609" i="13"/>
  <c r="D3601" i="13"/>
  <c r="D3593" i="13"/>
  <c r="D3585" i="13"/>
  <c r="D3577" i="13"/>
  <c r="D3569" i="13"/>
  <c r="D3561" i="13"/>
  <c r="D3553" i="13"/>
  <c r="D3545" i="13"/>
  <c r="D3537" i="13"/>
  <c r="D3529" i="13"/>
  <c r="D3521" i="13"/>
  <c r="D3513" i="13"/>
  <c r="D3505" i="13"/>
  <c r="D3497" i="13"/>
  <c r="D3489" i="13"/>
  <c r="D3481" i="13"/>
  <c r="D3473" i="13"/>
  <c r="D3465" i="13"/>
  <c r="D3468" i="13"/>
  <c r="D3460" i="13"/>
  <c r="D3452" i="13"/>
  <c r="D3444" i="13"/>
  <c r="D3436" i="13"/>
  <c r="D3428" i="13"/>
  <c r="D3420" i="13"/>
  <c r="D3412" i="13"/>
  <c r="D3404" i="13"/>
  <c r="D3396" i="13"/>
  <c r="D3388" i="13"/>
  <c r="D3380" i="13"/>
  <c r="D3372" i="13"/>
  <c r="D3364" i="13"/>
  <c r="D3356" i="13"/>
  <c r="D3348" i="13"/>
  <c r="D3340" i="13"/>
  <c r="D3332" i="13"/>
  <c r="D3324" i="13"/>
  <c r="D3316" i="13"/>
  <c r="D3308" i="13"/>
  <c r="D3300" i="13"/>
  <c r="D3292" i="13"/>
  <c r="D3284" i="13"/>
  <c r="D3276" i="13"/>
  <c r="D3268" i="13"/>
  <c r="D3260" i="13"/>
  <c r="D3252" i="13"/>
  <c r="D3244" i="13"/>
  <c r="D3236" i="13"/>
  <c r="D3228" i="13"/>
  <c r="D3220" i="13"/>
  <c r="D3212" i="13"/>
  <c r="D3204" i="13"/>
  <c r="D3196" i="13"/>
  <c r="D3188" i="13"/>
  <c r="D3180" i="13"/>
  <c r="D3172" i="13"/>
  <c r="D3164" i="13"/>
  <c r="D3156" i="13"/>
  <c r="D3148" i="13"/>
  <c r="D3140" i="13"/>
  <c r="D3132" i="13"/>
  <c r="D3124" i="13"/>
  <c r="D3116" i="13"/>
  <c r="D3108" i="13"/>
  <c r="D3100" i="13"/>
  <c r="D3092" i="13"/>
  <c r="D3084" i="13"/>
  <c r="D3076" i="13"/>
  <c r="D3068" i="13"/>
  <c r="D3060" i="13"/>
  <c r="D3052" i="13"/>
  <c r="D3044" i="13"/>
  <c r="D3036" i="13"/>
  <c r="D3028" i="13"/>
  <c r="D3020" i="13"/>
  <c r="D3012" i="13"/>
  <c r="D3004" i="13"/>
  <c r="D2996" i="13"/>
  <c r="D2988" i="13"/>
  <c r="D2980" i="13"/>
  <c r="D2972" i="13"/>
  <c r="D2964" i="13"/>
  <c r="D2956" i="13"/>
  <c r="D2948" i="13"/>
  <c r="D2940" i="13"/>
  <c r="D2932" i="13"/>
  <c r="D2924" i="13"/>
  <c r="D2916" i="13"/>
  <c r="D2908" i="13"/>
  <c r="D2900" i="13"/>
  <c r="D2892" i="13"/>
  <c r="D2884" i="13"/>
  <c r="D2876" i="13"/>
  <c r="D2868" i="13"/>
  <c r="D2860" i="13"/>
  <c r="D2852" i="13"/>
  <c r="D2844" i="13"/>
  <c r="D2836" i="13"/>
  <c r="D2828" i="13"/>
  <c r="D2820" i="13"/>
  <c r="D2812" i="13"/>
  <c r="D2804" i="13"/>
  <c r="D2796" i="13"/>
  <c r="D2788" i="13"/>
  <c r="D2780" i="13"/>
  <c r="D2772" i="13"/>
  <c r="D2764" i="13"/>
  <c r="D2756" i="13"/>
  <c r="D2748" i="13"/>
  <c r="D2740" i="13"/>
  <c r="D2732" i="13"/>
  <c r="D2724" i="13"/>
  <c r="D2716" i="13"/>
  <c r="D2708" i="13"/>
  <c r="D2700" i="13"/>
  <c r="D2692" i="13"/>
  <c r="D2684" i="13"/>
  <c r="D2676" i="13"/>
  <c r="D2668" i="13"/>
  <c r="D2660" i="13"/>
  <c r="D2652" i="13"/>
  <c r="D2644" i="13"/>
  <c r="D2636" i="13"/>
  <c r="D2628" i="13"/>
  <c r="D2620" i="13"/>
  <c r="D2612" i="13"/>
  <c r="D2604" i="13"/>
  <c r="D2596" i="13"/>
  <c r="D2588" i="13"/>
  <c r="D2580" i="13"/>
  <c r="D2572" i="13"/>
  <c r="D2564" i="13"/>
  <c r="D2556" i="13"/>
  <c r="D2548" i="13"/>
  <c r="D2540" i="13"/>
  <c r="D2532" i="13"/>
  <c r="D2524" i="13"/>
  <c r="D2516" i="13"/>
  <c r="D2508" i="13"/>
  <c r="D2500" i="13"/>
  <c r="D2492" i="13"/>
  <c r="D2484" i="13"/>
  <c r="D2476" i="13"/>
  <c r="D2468" i="13"/>
  <c r="D2460" i="13"/>
  <c r="D2452" i="13"/>
  <c r="D2444" i="13"/>
  <c r="D2436" i="13"/>
  <c r="D2428" i="13"/>
  <c r="D2420" i="13"/>
  <c r="D2412" i="13"/>
  <c r="D2404" i="13"/>
  <c r="D2396" i="13"/>
  <c r="D2388" i="13"/>
  <c r="D2380" i="13"/>
  <c r="D2372" i="13"/>
  <c r="D2364" i="13"/>
  <c r="D2356" i="13"/>
  <c r="D2348" i="13"/>
  <c r="D2340" i="13"/>
  <c r="D2332" i="13"/>
  <c r="D2324" i="13"/>
  <c r="D2316" i="13"/>
  <c r="D2308" i="13"/>
  <c r="D2300" i="13"/>
  <c r="D2292" i="13"/>
  <c r="D2284" i="13"/>
  <c r="D2276" i="13"/>
  <c r="D2268" i="13"/>
  <c r="D2260" i="13"/>
  <c r="D2252" i="13"/>
  <c r="D2244" i="13"/>
  <c r="D2236" i="13"/>
  <c r="D2228" i="13"/>
  <c r="D2220" i="13"/>
  <c r="D2212" i="13"/>
  <c r="D2204" i="13"/>
  <c r="D2196" i="13"/>
  <c r="D2188" i="13"/>
  <c r="D2180" i="13"/>
  <c r="D2172" i="13"/>
  <c r="D2164" i="13"/>
  <c r="D2156" i="13"/>
  <c r="D2148" i="13"/>
  <c r="D2140" i="13"/>
  <c r="D2132" i="13"/>
  <c r="D2124" i="13"/>
  <c r="D2116" i="13"/>
  <c r="D2108" i="13"/>
  <c r="D2100" i="13"/>
  <c r="D2092" i="13"/>
  <c r="D2084" i="13"/>
  <c r="D2076" i="13"/>
  <c r="D2068" i="13"/>
  <c r="D2060" i="13"/>
  <c r="D2052" i="13"/>
  <c r="D2044" i="13"/>
  <c r="D2036" i="13"/>
  <c r="D2028" i="13"/>
  <c r="D2020" i="13"/>
  <c r="D2012" i="13"/>
  <c r="D2004" i="13"/>
  <c r="D1996" i="13"/>
  <c r="D1988" i="13"/>
  <c r="D1980" i="13"/>
  <c r="D1972" i="13"/>
  <c r="D1964" i="13"/>
  <c r="D1956" i="13"/>
  <c r="D1948" i="13"/>
  <c r="D1940" i="13"/>
  <c r="D1932" i="13"/>
  <c r="D1924" i="13"/>
  <c r="D1916" i="13"/>
  <c r="D1908" i="13"/>
  <c r="D1900" i="13"/>
  <c r="D1892" i="13"/>
  <c r="D1884" i="13"/>
  <c r="D1876" i="13"/>
  <c r="D1868" i="13"/>
  <c r="D1860" i="13"/>
  <c r="D1852" i="13"/>
  <c r="D1844" i="13"/>
  <c r="D1836" i="13"/>
  <c r="D1828" i="13"/>
  <c r="D1820" i="13"/>
  <c r="D1812" i="13"/>
  <c r="D1804" i="13"/>
  <c r="D1796" i="13"/>
  <c r="D1788" i="13"/>
  <c r="D1780" i="13"/>
  <c r="D3371" i="13"/>
  <c r="D3363" i="13"/>
  <c r="D3355" i="13"/>
  <c r="D3347" i="13"/>
  <c r="D3339" i="13"/>
  <c r="D3331" i="13"/>
  <c r="D3323" i="13"/>
  <c r="D3315" i="13"/>
  <c r="D3307" i="13"/>
  <c r="D3299" i="13"/>
  <c r="D3291" i="13"/>
  <c r="D3283" i="13"/>
  <c r="D3275" i="13"/>
  <c r="D3267" i="13"/>
  <c r="D3259" i="13"/>
  <c r="D3251" i="13"/>
  <c r="D3243" i="13"/>
  <c r="D3235" i="13"/>
  <c r="D3227" i="13"/>
  <c r="D3219" i="13"/>
  <c r="D3211" i="13"/>
  <c r="D3203" i="13"/>
  <c r="D3195" i="13"/>
  <c r="D3187" i="13"/>
  <c r="D3179" i="13"/>
  <c r="D3171" i="13"/>
  <c r="D3163" i="13"/>
  <c r="D3155" i="13"/>
  <c r="D3147" i="13"/>
  <c r="D3139" i="13"/>
  <c r="D3131" i="13"/>
  <c r="D3123" i="13"/>
  <c r="D3115" i="13"/>
  <c r="D3107" i="13"/>
  <c r="D3099" i="13"/>
  <c r="D3091" i="13"/>
  <c r="D3083" i="13"/>
  <c r="D3075" i="13"/>
  <c r="D3067" i="13"/>
  <c r="D3059" i="13"/>
  <c r="D3051" i="13"/>
  <c r="D3043" i="13"/>
  <c r="D3035" i="13"/>
  <c r="D3027" i="13"/>
  <c r="D3019" i="13"/>
  <c r="D3011" i="13"/>
  <c r="D3003" i="13"/>
  <c r="D2995" i="13"/>
  <c r="D2987" i="13"/>
  <c r="D2979" i="13"/>
  <c r="D2971" i="13"/>
  <c r="D2963" i="13"/>
  <c r="D2955" i="13"/>
  <c r="D2947" i="13"/>
  <c r="D2939" i="13"/>
  <c r="D2931" i="13"/>
  <c r="D2923" i="13"/>
  <c r="D2915" i="13"/>
  <c r="D2907" i="13"/>
  <c r="D2899" i="13"/>
  <c r="D2891" i="13"/>
  <c r="D2883" i="13"/>
  <c r="D2875" i="13"/>
  <c r="D2867" i="13"/>
  <c r="D2859" i="13"/>
  <c r="D2851" i="13"/>
  <c r="D2843" i="13"/>
  <c r="D2835" i="13"/>
  <c r="D2827" i="13"/>
  <c r="D2819" i="13"/>
  <c r="D2811" i="13"/>
  <c r="D2803" i="13"/>
  <c r="D2795" i="13"/>
  <c r="D2787" i="13"/>
  <c r="D2779" i="13"/>
  <c r="D2771" i="13"/>
  <c r="D2763" i="13"/>
  <c r="D2755" i="13"/>
  <c r="D2747" i="13"/>
  <c r="D2739" i="13"/>
  <c r="D2731" i="13"/>
  <c r="D2723" i="13"/>
  <c r="D2715" i="13"/>
  <c r="D2707" i="13"/>
  <c r="D2699" i="13"/>
  <c r="D2691" i="13"/>
  <c r="D2683" i="13"/>
  <c r="D2675" i="13"/>
  <c r="D2667" i="13"/>
  <c r="D2659" i="13"/>
  <c r="D2651" i="13"/>
  <c r="D2643" i="13"/>
  <c r="D2635" i="13"/>
  <c r="D2627" i="13"/>
  <c r="D2619" i="13"/>
  <c r="D2611" i="13"/>
  <c r="D2603" i="13"/>
  <c r="D2595" i="13"/>
  <c r="D2587" i="13"/>
  <c r="D2579" i="13"/>
  <c r="D2571" i="13"/>
  <c r="D2563" i="13"/>
  <c r="D2555" i="13"/>
  <c r="D2547" i="13"/>
  <c r="D2539" i="13"/>
  <c r="D2531" i="13"/>
  <c r="D2523" i="13"/>
  <c r="D2515" i="13"/>
  <c r="D2507" i="13"/>
  <c r="D2499" i="13"/>
  <c r="D2491" i="13"/>
  <c r="D2483" i="13"/>
  <c r="D2475" i="13"/>
  <c r="D2467" i="13"/>
  <c r="D2459" i="13"/>
  <c r="D2451" i="13"/>
  <c r="D2443" i="13"/>
  <c r="D2435" i="13"/>
  <c r="D2427" i="13"/>
  <c r="D2419" i="13"/>
  <c r="D2411" i="13"/>
  <c r="D2403" i="13"/>
  <c r="D2395" i="13"/>
  <c r="D2387" i="13"/>
  <c r="D2379" i="13"/>
  <c r="D2371" i="13"/>
  <c r="D2363" i="13"/>
  <c r="D2355" i="13"/>
  <c r="D2347" i="13"/>
  <c r="D2339" i="13"/>
  <c r="D2331" i="13"/>
  <c r="D2323" i="13"/>
  <c r="D2315" i="13"/>
  <c r="D2307" i="13"/>
  <c r="D2299" i="13"/>
  <c r="D2291" i="13"/>
  <c r="D2283" i="13"/>
  <c r="D2275" i="13"/>
  <c r="D2267" i="13"/>
  <c r="D2259" i="13"/>
  <c r="D2251" i="13"/>
  <c r="D2243" i="13"/>
  <c r="D2235" i="13"/>
  <c r="D2227" i="13"/>
  <c r="D2219" i="13"/>
  <c r="D2211" i="13"/>
  <c r="D2203" i="13"/>
  <c r="D2195" i="13"/>
  <c r="D2187" i="13"/>
  <c r="D2179" i="13"/>
  <c r="D2171" i="13"/>
  <c r="D2163" i="13"/>
  <c r="D2155" i="13"/>
  <c r="D2147" i="13"/>
  <c r="D2139" i="13"/>
  <c r="D2131" i="13"/>
  <c r="D2123" i="13"/>
  <c r="D2115" i="13"/>
  <c r="D2107" i="13"/>
  <c r="D2099" i="13"/>
  <c r="D2091" i="13"/>
  <c r="D2083" i="13"/>
  <c r="D2075" i="13"/>
  <c r="D2067" i="13"/>
  <c r="D2059" i="13"/>
  <c r="D2051" i="13"/>
  <c r="D2043" i="13"/>
  <c r="D2035" i="13"/>
  <c r="D2027" i="13"/>
  <c r="D2019" i="13"/>
  <c r="D2011" i="13"/>
  <c r="D2003" i="13"/>
  <c r="D1995" i="13"/>
  <c r="D1987" i="13"/>
  <c r="D1979" i="13"/>
  <c r="D1971" i="13"/>
  <c r="D1963" i="13"/>
  <c r="D1955" i="13"/>
  <c r="D1947" i="13"/>
  <c r="D1939" i="13"/>
  <c r="D1931" i="13"/>
  <c r="D1923" i="13"/>
  <c r="D1915" i="13"/>
  <c r="D1907" i="13"/>
  <c r="D1899" i="13"/>
  <c r="D1891" i="13"/>
  <c r="D1883" i="13"/>
  <c r="D1875" i="13"/>
  <c r="D1867" i="13"/>
  <c r="D1859" i="13"/>
  <c r="D1851" i="13"/>
  <c r="D1843" i="13"/>
  <c r="D1835" i="13"/>
  <c r="D1827" i="13"/>
  <c r="D1819" i="13"/>
  <c r="D1811" i="13"/>
  <c r="D1803" i="13"/>
  <c r="D1795" i="13"/>
  <c r="D1787" i="13"/>
  <c r="D1779" i="13"/>
  <c r="D3050" i="13"/>
  <c r="D3042" i="13"/>
  <c r="D3034" i="13"/>
  <c r="D3026" i="13"/>
  <c r="D3018" i="13"/>
  <c r="D3010" i="13"/>
  <c r="D3002" i="13"/>
  <c r="D2994" i="13"/>
  <c r="D2986" i="13"/>
  <c r="D2978" i="13"/>
  <c r="D2970" i="13"/>
  <c r="D2962" i="13"/>
  <c r="D2954" i="13"/>
  <c r="D2946" i="13"/>
  <c r="D2938" i="13"/>
  <c r="D2930" i="13"/>
  <c r="D2922" i="13"/>
  <c r="D2914" i="13"/>
  <c r="D2906" i="13"/>
  <c r="D2898" i="13"/>
  <c r="D2890" i="13"/>
  <c r="D2882" i="13"/>
  <c r="D2874" i="13"/>
  <c r="D2866" i="13"/>
  <c r="D2858" i="13"/>
  <c r="D2850" i="13"/>
  <c r="D2842" i="13"/>
  <c r="D2834" i="13"/>
  <c r="D2826" i="13"/>
  <c r="D2818" i="13"/>
  <c r="D2810" i="13"/>
  <c r="D2802" i="13"/>
  <c r="D2794" i="13"/>
  <c r="D2786" i="13"/>
  <c r="D2778" i="13"/>
  <c r="D2770" i="13"/>
  <c r="D2762" i="13"/>
  <c r="D2754" i="13"/>
  <c r="D2746" i="13"/>
  <c r="D2738" i="13"/>
  <c r="D2730" i="13"/>
  <c r="D2722" i="13"/>
  <c r="D2714" i="13"/>
  <c r="D2706" i="13"/>
  <c r="D2698" i="13"/>
  <c r="D2690" i="13"/>
  <c r="D2682" i="13"/>
  <c r="D2674" i="13"/>
  <c r="D2666" i="13"/>
  <c r="D2658" i="13"/>
  <c r="D2650" i="13"/>
  <c r="D2642" i="13"/>
  <c r="D2634" i="13"/>
  <c r="D2626" i="13"/>
  <c r="D2618" i="13"/>
  <c r="D2610" i="13"/>
  <c r="D2602" i="13"/>
  <c r="D2594" i="13"/>
  <c r="D2586" i="13"/>
  <c r="D2578" i="13"/>
  <c r="D2570" i="13"/>
  <c r="D2562" i="13"/>
  <c r="D2554" i="13"/>
  <c r="D2546" i="13"/>
  <c r="D2538" i="13"/>
  <c r="D2530" i="13"/>
  <c r="D2522" i="13"/>
  <c r="D2514" i="13"/>
  <c r="D2506" i="13"/>
  <c r="D2498" i="13"/>
  <c r="D2490" i="13"/>
  <c r="D2482" i="13"/>
  <c r="D2474" i="13"/>
  <c r="D2466" i="13"/>
  <c r="D2458" i="13"/>
  <c r="D2450" i="13"/>
  <c r="D2442" i="13"/>
  <c r="D2434" i="13"/>
  <c r="D2426" i="13"/>
  <c r="D2418" i="13"/>
  <c r="D2410" i="13"/>
  <c r="D2402" i="13"/>
  <c r="D2394" i="13"/>
  <c r="D2386" i="13"/>
  <c r="D2378" i="13"/>
  <c r="D2370" i="13"/>
  <c r="D2362" i="13"/>
  <c r="D2354" i="13"/>
  <c r="D2346" i="13"/>
  <c r="D2338" i="13"/>
  <c r="D2330" i="13"/>
  <c r="D2322" i="13"/>
  <c r="D2314" i="13"/>
  <c r="D2306" i="13"/>
  <c r="D2298" i="13"/>
  <c r="D2290" i="13"/>
  <c r="D2282" i="13"/>
  <c r="D2274" i="13"/>
  <c r="D2266" i="13"/>
  <c r="D2258" i="13"/>
  <c r="D2250" i="13"/>
  <c r="D2242" i="13"/>
  <c r="D2234" i="13"/>
  <c r="D2226" i="13"/>
  <c r="D2218" i="13"/>
  <c r="D2210" i="13"/>
  <c r="D2202" i="13"/>
  <c r="D2194" i="13"/>
  <c r="D2186" i="13"/>
  <c r="D2178" i="13"/>
  <c r="D2170" i="13"/>
  <c r="D2162" i="13"/>
  <c r="D2154" i="13"/>
  <c r="D2146" i="13"/>
  <c r="D2138" i="13"/>
  <c r="D2130" i="13"/>
  <c r="D2122" i="13"/>
  <c r="D2114" i="13"/>
  <c r="D2106" i="13"/>
  <c r="D2098" i="13"/>
  <c r="D2090" i="13"/>
  <c r="D2082" i="13"/>
  <c r="D2074" i="13"/>
  <c r="D2066" i="13"/>
  <c r="D2058" i="13"/>
  <c r="D2050" i="13"/>
  <c r="D2042" i="13"/>
  <c r="D2034" i="13"/>
  <c r="D2026" i="13"/>
  <c r="D2018" i="13"/>
  <c r="D2010" i="13"/>
  <c r="D2002" i="13"/>
  <c r="D1994" i="13"/>
  <c r="D1986" i="13"/>
  <c r="D1978" i="13"/>
  <c r="D1970" i="13"/>
  <c r="D1962" i="13"/>
  <c r="D1954" i="13"/>
  <c r="D1946" i="13"/>
  <c r="D1938" i="13"/>
  <c r="D1930" i="13"/>
  <c r="D1922" i="13"/>
  <c r="D1914" i="13"/>
  <c r="D1906" i="13"/>
  <c r="D1898" i="13"/>
  <c r="D1890" i="13"/>
  <c r="D1882" i="13"/>
  <c r="D1874" i="13"/>
  <c r="D1866" i="13"/>
  <c r="D1858" i="13"/>
  <c r="D1850" i="13"/>
  <c r="D1842" i="13"/>
  <c r="D1834" i="13"/>
  <c r="D1826" i="13"/>
  <c r="D1818" i="13"/>
  <c r="D1810" i="13"/>
  <c r="D1802" i="13"/>
  <c r="D1794" i="13"/>
  <c r="D1786" i="13"/>
  <c r="D1778" i="13"/>
  <c r="D1770" i="13"/>
  <c r="D1762" i="13"/>
  <c r="D1754" i="13"/>
  <c r="D1746" i="13"/>
  <c r="D1738" i="13"/>
  <c r="D1730" i="13"/>
  <c r="D1722" i="13"/>
  <c r="D1714" i="13"/>
  <c r="D1706" i="13"/>
  <c r="D1698" i="13"/>
  <c r="D1690" i="13"/>
  <c r="D1682" i="13"/>
  <c r="D1674" i="13"/>
  <c r="D1666" i="13"/>
  <c r="D1658" i="13"/>
  <c r="D1650" i="13"/>
  <c r="D1642" i="13"/>
  <c r="D1634" i="13"/>
  <c r="D1626" i="13"/>
  <c r="D1618" i="13"/>
  <c r="D1610" i="13"/>
  <c r="D1602" i="13"/>
  <c r="D1594" i="13"/>
  <c r="D1586" i="13"/>
  <c r="D1578" i="13"/>
  <c r="D1570" i="13"/>
  <c r="D1562" i="13"/>
  <c r="D1554" i="13"/>
  <c r="D1546" i="13"/>
  <c r="D1538" i="13"/>
  <c r="D1530" i="13"/>
  <c r="D1522" i="13"/>
  <c r="D1514" i="13"/>
  <c r="D1506" i="13"/>
  <c r="D1498" i="13"/>
  <c r="D1490" i="13"/>
  <c r="D1482" i="13"/>
  <c r="D1474" i="13"/>
  <c r="D1466" i="13"/>
  <c r="D1458" i="13"/>
  <c r="D1450" i="13"/>
  <c r="D1442" i="13"/>
  <c r="D1434" i="13"/>
  <c r="D1426" i="13"/>
  <c r="D1418" i="13"/>
  <c r="D1410" i="13"/>
  <c r="D1402" i="13"/>
  <c r="D1394" i="13"/>
  <c r="D1386" i="13"/>
  <c r="D1378" i="13"/>
  <c r="D1370" i="13"/>
  <c r="D1362" i="13"/>
  <c r="D1354" i="13"/>
  <c r="D1346" i="13"/>
  <c r="D1338" i="13"/>
  <c r="D1330" i="13"/>
  <c r="D1322" i="13"/>
  <c r="D1314" i="13"/>
  <c r="D1306" i="13"/>
  <c r="D1298" i="13"/>
  <c r="D1290" i="13"/>
  <c r="D1282" i="13"/>
  <c r="D1274" i="13"/>
  <c r="D1266" i="13"/>
  <c r="D1258" i="13"/>
  <c r="D1250" i="13"/>
  <c r="D1242" i="13"/>
  <c r="D1234" i="13"/>
  <c r="D1226" i="13"/>
  <c r="D1218" i="13"/>
  <c r="D1210" i="13"/>
  <c r="D1202" i="13"/>
  <c r="D1194" i="13"/>
  <c r="D1186" i="13"/>
  <c r="D1178" i="13"/>
  <c r="D1170" i="13"/>
  <c r="D1162" i="13"/>
  <c r="D1154" i="13"/>
  <c r="D1146" i="13"/>
  <c r="D1138" i="13"/>
  <c r="D1130" i="13"/>
  <c r="D1122" i="13"/>
  <c r="D1114" i="13"/>
  <c r="D1106" i="13"/>
  <c r="D1098" i="13"/>
  <c r="D1090" i="13"/>
  <c r="D1082" i="13"/>
  <c r="D1074" i="13"/>
  <c r="D1066" i="13"/>
  <c r="D1058" i="13"/>
  <c r="D1050" i="13"/>
  <c r="D1042" i="13"/>
  <c r="D1034" i="13"/>
  <c r="D1026" i="13"/>
  <c r="D1018" i="13"/>
  <c r="D1010" i="13"/>
  <c r="D1002" i="13"/>
  <c r="D994" i="13"/>
  <c r="D986" i="13"/>
  <c r="D978" i="13"/>
  <c r="D970" i="13"/>
  <c r="D962" i="13"/>
  <c r="D954" i="13"/>
  <c r="D946" i="13"/>
  <c r="D938" i="13"/>
  <c r="D930" i="13"/>
  <c r="D922" i="13"/>
  <c r="D914" i="13"/>
  <c r="D906" i="13"/>
  <c r="D898" i="13"/>
  <c r="D890" i="13"/>
  <c r="D882" i="13"/>
  <c r="D874" i="13"/>
  <c r="D866" i="13"/>
  <c r="D858" i="13"/>
  <c r="D850" i="13"/>
  <c r="D842" i="13"/>
  <c r="D834" i="13"/>
  <c r="D826" i="13"/>
  <c r="D818" i="13"/>
  <c r="D810" i="13"/>
  <c r="D802" i="13"/>
  <c r="D3457" i="13"/>
  <c r="D3449" i="13"/>
  <c r="D3441" i="13"/>
  <c r="D3433" i="13"/>
  <c r="D3425" i="13"/>
  <c r="D3417" i="13"/>
  <c r="D3409" i="13"/>
  <c r="D3401" i="13"/>
  <c r="D3393" i="13"/>
  <c r="D3385" i="13"/>
  <c r="D3377" i="13"/>
  <c r="D3369" i="13"/>
  <c r="D3361" i="13"/>
  <c r="D3353" i="13"/>
  <c r="D3345" i="13"/>
  <c r="D3337" i="13"/>
  <c r="D3329" i="13"/>
  <c r="D3321" i="13"/>
  <c r="D3313" i="13"/>
  <c r="D3305" i="13"/>
  <c r="D3297" i="13"/>
  <c r="D3289" i="13"/>
  <c r="D3281" i="13"/>
  <c r="D3273" i="13"/>
  <c r="D3265" i="13"/>
  <c r="D3257" i="13"/>
  <c r="D3249" i="13"/>
  <c r="D3241" i="13"/>
  <c r="D3233" i="13"/>
  <c r="D3225" i="13"/>
  <c r="D3217" i="13"/>
  <c r="D3209" i="13"/>
  <c r="D3201" i="13"/>
  <c r="D3193" i="13"/>
  <c r="D3185" i="13"/>
  <c r="D3177" i="13"/>
  <c r="D3169" i="13"/>
  <c r="D3161" i="13"/>
  <c r="D3153" i="13"/>
  <c r="D3145" i="13"/>
  <c r="D3137" i="13"/>
  <c r="D3129" i="13"/>
  <c r="D3121" i="13"/>
  <c r="D3113" i="13"/>
  <c r="D3105" i="13"/>
  <c r="D3097" i="13"/>
  <c r="D3089" i="13"/>
  <c r="D3081" i="13"/>
  <c r="D3073" i="13"/>
  <c r="D3065" i="13"/>
  <c r="D3057" i="13"/>
  <c r="D3049" i="13"/>
  <c r="D3041" i="13"/>
  <c r="D3033" i="13"/>
  <c r="D3025" i="13"/>
  <c r="D3017" i="13"/>
  <c r="D3009" i="13"/>
  <c r="D3001" i="13"/>
  <c r="D2993" i="13"/>
  <c r="D2985" i="13"/>
  <c r="D2977" i="13"/>
  <c r="D2969" i="13"/>
  <c r="D2961" i="13"/>
  <c r="D2953" i="13"/>
  <c r="D2945" i="13"/>
  <c r="D2937" i="13"/>
  <c r="D2929" i="13"/>
  <c r="D2921" i="13"/>
  <c r="D2913" i="13"/>
  <c r="D2905" i="13"/>
  <c r="D2897" i="13"/>
  <c r="D2889" i="13"/>
  <c r="D2881" i="13"/>
  <c r="D2873" i="13"/>
  <c r="D2865" i="13"/>
  <c r="D2857" i="13"/>
  <c r="D2849" i="13"/>
  <c r="D2841" i="13"/>
  <c r="D2833" i="13"/>
  <c r="D2825" i="13"/>
  <c r="D2817" i="13"/>
  <c r="D2809" i="13"/>
  <c r="D2801" i="13"/>
  <c r="D2793" i="13"/>
  <c r="D2785" i="13"/>
  <c r="D2777" i="13"/>
  <c r="D2769" i="13"/>
  <c r="D2761" i="13"/>
  <c r="D2753" i="13"/>
  <c r="D2745" i="13"/>
  <c r="D2737" i="13"/>
  <c r="D2729" i="13"/>
  <c r="D2721" i="13"/>
  <c r="D2713" i="13"/>
  <c r="D2705" i="13"/>
  <c r="D2697" i="13"/>
  <c r="D2689" i="13"/>
  <c r="D2681" i="13"/>
  <c r="D2673" i="13"/>
  <c r="D2665" i="13"/>
  <c r="D2657" i="13"/>
  <c r="D2649" i="13"/>
  <c r="D2641" i="13"/>
  <c r="D2633" i="13"/>
  <c r="D2625" i="13"/>
  <c r="D2617" i="13"/>
  <c r="D2609" i="13"/>
  <c r="D2601" i="13"/>
  <c r="D2593" i="13"/>
  <c r="D2585" i="13"/>
  <c r="D2577" i="13"/>
  <c r="D2569" i="13"/>
  <c r="D2561" i="13"/>
  <c r="D2553" i="13"/>
  <c r="D2545" i="13"/>
  <c r="D2537" i="13"/>
  <c r="D2529" i="13"/>
  <c r="D2521" i="13"/>
  <c r="D2513" i="13"/>
  <c r="D2505" i="13"/>
  <c r="D2497" i="13"/>
  <c r="D2489" i="13"/>
  <c r="D2481" i="13"/>
  <c r="D2473" i="13"/>
  <c r="D2465" i="13"/>
  <c r="D2457" i="13"/>
  <c r="D2449" i="13"/>
  <c r="D2441" i="13"/>
  <c r="D2433" i="13"/>
  <c r="D2425" i="13"/>
  <c r="D2417" i="13"/>
  <c r="D2409" i="13"/>
  <c r="D2401" i="13"/>
  <c r="D2393" i="13"/>
  <c r="D2385" i="13"/>
  <c r="D2377" i="13"/>
  <c r="D2369" i="13"/>
  <c r="D2361" i="13"/>
  <c r="D2353" i="13"/>
  <c r="D2345" i="13"/>
  <c r="D2337" i="13"/>
  <c r="D2329" i="13"/>
  <c r="D2321" i="13"/>
  <c r="D2313" i="13"/>
  <c r="D2305" i="13"/>
  <c r="D2297" i="13"/>
  <c r="D2289" i="13"/>
  <c r="D2281" i="13"/>
  <c r="D2273" i="13"/>
  <c r="D2265" i="13"/>
  <c r="D2257" i="13"/>
  <c r="D2249" i="13"/>
  <c r="D2241" i="13"/>
  <c r="D2233" i="13"/>
  <c r="D2225" i="13"/>
  <c r="D2217" i="13"/>
  <c r="D2209" i="13"/>
  <c r="D2201" i="13"/>
  <c r="D2193" i="13"/>
  <c r="D2185" i="13"/>
  <c r="D2177" i="13"/>
  <c r="D2169" i="13"/>
  <c r="D2161" i="13"/>
  <c r="D2153" i="13"/>
  <c r="D2145" i="13"/>
  <c r="D2137" i="13"/>
  <c r="D2129" i="13"/>
  <c r="D2121" i="13"/>
  <c r="D2113" i="13"/>
  <c r="D2105" i="13"/>
  <c r="D2097" i="13"/>
  <c r="D2089" i="13"/>
  <c r="D2081" i="13"/>
  <c r="D2073" i="13"/>
  <c r="D2065" i="13"/>
  <c r="D2057" i="13"/>
  <c r="D2049" i="13"/>
  <c r="D2041" i="13"/>
  <c r="D2033" i="13"/>
  <c r="D2025" i="13"/>
  <c r="D2017" i="13"/>
  <c r="D2009" i="13"/>
  <c r="D2001" i="13"/>
  <c r="D1993" i="13"/>
  <c r="D1985" i="13"/>
  <c r="D1977" i="13"/>
  <c r="D1969" i="13"/>
  <c r="D1961" i="13"/>
  <c r="D1953" i="13"/>
  <c r="D1945" i="13"/>
  <c r="D1937" i="13"/>
  <c r="D1929" i="13"/>
  <c r="D1921" i="13"/>
  <c r="D1913" i="13"/>
  <c r="D1905" i="13"/>
  <c r="D1897" i="13"/>
  <c r="D1889" i="13"/>
  <c r="D1881" i="13"/>
  <c r="D1873" i="13"/>
  <c r="D1865" i="13"/>
  <c r="D1857" i="13"/>
  <c r="D1849" i="13"/>
  <c r="D1841" i="13"/>
  <c r="D1833" i="13"/>
  <c r="D1825" i="13"/>
  <c r="D1817" i="13"/>
  <c r="D1809" i="13"/>
  <c r="D1801" i="13"/>
  <c r="D1793" i="13"/>
  <c r="D1785" i="13"/>
  <c r="D1777" i="13"/>
  <c r="D1769" i="13"/>
  <c r="D1761" i="13"/>
  <c r="D1753" i="13"/>
  <c r="D1745" i="13"/>
  <c r="D1737" i="13"/>
  <c r="D1729" i="13"/>
  <c r="D1721" i="13"/>
  <c r="D1713" i="13"/>
  <c r="D1705" i="13"/>
  <c r="D1697" i="13"/>
  <c r="D1689" i="13"/>
  <c r="D1681" i="13"/>
  <c r="D1673" i="13"/>
  <c r="D1665" i="13"/>
  <c r="D1657" i="13"/>
  <c r="D1649" i="13"/>
  <c r="D1641" i="13"/>
  <c r="D1633" i="13"/>
  <c r="D1625" i="13"/>
  <c r="D1617" i="13"/>
  <c r="D1609" i="13"/>
  <c r="D1601" i="13"/>
  <c r="D1593" i="13"/>
  <c r="D1585" i="13"/>
  <c r="D1577" i="13"/>
  <c r="D1569" i="13"/>
  <c r="D1561" i="13"/>
  <c r="D1553" i="13"/>
  <c r="D1545" i="13"/>
  <c r="D1537" i="13"/>
  <c r="D1529" i="13"/>
  <c r="D1521" i="13"/>
  <c r="D1513" i="13"/>
  <c r="D1505" i="13"/>
  <c r="D1497" i="13"/>
  <c r="D1489" i="13"/>
  <c r="D1481" i="13"/>
  <c r="D1473" i="13"/>
  <c r="D1465" i="13"/>
  <c r="D1457" i="13"/>
  <c r="D1449" i="13"/>
  <c r="D1441" i="13"/>
  <c r="D1433" i="13"/>
  <c r="D1425" i="13"/>
  <c r="D1417" i="13"/>
  <c r="D1409" i="13"/>
  <c r="D1401" i="13"/>
  <c r="D1393" i="13"/>
  <c r="D1385" i="13"/>
  <c r="D1377" i="13"/>
  <c r="D1369" i="13"/>
  <c r="D1361" i="13"/>
  <c r="D1353" i="13"/>
  <c r="D1345" i="13"/>
  <c r="D1337" i="13"/>
  <c r="D1329" i="13"/>
  <c r="D1321" i="13"/>
  <c r="D1313" i="13"/>
  <c r="D1305" i="13"/>
  <c r="D1297" i="13"/>
  <c r="D1289" i="13"/>
  <c r="D1281" i="13"/>
  <c r="D1273" i="13"/>
  <c r="D1265" i="13"/>
  <c r="D1257" i="13"/>
  <c r="D1249" i="13"/>
  <c r="D1241" i="13"/>
  <c r="D1233" i="13"/>
  <c r="D1225" i="13"/>
  <c r="D1217" i="13"/>
  <c r="D1209" i="13"/>
  <c r="D1201" i="13"/>
  <c r="D1193" i="13"/>
  <c r="D1185" i="13"/>
  <c r="D1177" i="13"/>
  <c r="D1169" i="13"/>
  <c r="D1161" i="13"/>
  <c r="D1153" i="13"/>
  <c r="D1145" i="13"/>
  <c r="D1137" i="13"/>
  <c r="D1129" i="13"/>
  <c r="D1121" i="13"/>
  <c r="D1113" i="13"/>
  <c r="D1105" i="13"/>
  <c r="D1097" i="13"/>
  <c r="D1089" i="13"/>
  <c r="D1081" i="13"/>
  <c r="D1073" i="13"/>
  <c r="D1065" i="13"/>
  <c r="D1057" i="13"/>
  <c r="D1049" i="13"/>
  <c r="D1041" i="13"/>
  <c r="D1033" i="13"/>
  <c r="D1025" i="13"/>
  <c r="D1017" i="13"/>
  <c r="D1009" i="13"/>
  <c r="D1001" i="13"/>
  <c r="D993" i="13"/>
  <c r="D985" i="13"/>
  <c r="D977" i="13"/>
  <c r="D969" i="13"/>
  <c r="D961" i="13"/>
  <c r="D953" i="13"/>
  <c r="D945" i="13"/>
  <c r="D937" i="13"/>
  <c r="D929" i="13"/>
  <c r="D921" i="13"/>
  <c r="D913" i="13"/>
  <c r="D905" i="13"/>
  <c r="D897" i="13"/>
  <c r="D889" i="13"/>
  <c r="D881" i="13"/>
  <c r="D873" i="13"/>
  <c r="D865" i="13"/>
  <c r="D857" i="13"/>
  <c r="D849" i="13"/>
  <c r="D841" i="13"/>
  <c r="D833" i="13"/>
  <c r="D825" i="13"/>
  <c r="D817" i="13"/>
  <c r="D809" i="13"/>
  <c r="D801" i="13"/>
  <c r="D3440" i="13"/>
  <c r="D3432" i="13"/>
  <c r="D3424" i="13"/>
  <c r="D3416" i="13"/>
  <c r="D3408" i="13"/>
  <c r="D3400" i="13"/>
  <c r="D3392" i="13"/>
  <c r="D3384" i="13"/>
  <c r="D3376" i="13"/>
  <c r="D3368" i="13"/>
  <c r="D3360" i="13"/>
  <c r="D3352" i="13"/>
  <c r="D3344" i="13"/>
  <c r="D3336" i="13"/>
  <c r="D3328" i="13"/>
  <c r="D3320" i="13"/>
  <c r="D3312" i="13"/>
  <c r="D3304" i="13"/>
  <c r="D3296" i="13"/>
  <c r="D3288" i="13"/>
  <c r="D3280" i="13"/>
  <c r="D3272" i="13"/>
  <c r="D3264" i="13"/>
  <c r="D3256" i="13"/>
  <c r="D3248" i="13"/>
  <c r="D3240" i="13"/>
  <c r="D3232" i="13"/>
  <c r="D3224" i="13"/>
  <c r="D3216" i="13"/>
  <c r="D3208" i="13"/>
  <c r="D3200" i="13"/>
  <c r="D3192" i="13"/>
  <c r="D3184" i="13"/>
  <c r="D3176" i="13"/>
  <c r="D3168" i="13"/>
  <c r="D3160" i="13"/>
  <c r="D3152" i="13"/>
  <c r="D3144" i="13"/>
  <c r="D3136" i="13"/>
  <c r="D3128" i="13"/>
  <c r="D3120" i="13"/>
  <c r="D3112" i="13"/>
  <c r="D3104" i="13"/>
  <c r="D3096" i="13"/>
  <c r="D3088" i="13"/>
  <c r="D3080" i="13"/>
  <c r="D3072" i="13"/>
  <c r="D3064" i="13"/>
  <c r="D3056" i="13"/>
  <c r="D3048" i="13"/>
  <c r="D3040" i="13"/>
  <c r="D3032" i="13"/>
  <c r="D3024" i="13"/>
  <c r="D3016" i="13"/>
  <c r="D3008" i="13"/>
  <c r="D3000" i="13"/>
  <c r="D2992" i="13"/>
  <c r="D2984" i="13"/>
  <c r="D2976" i="13"/>
  <c r="D2968" i="13"/>
  <c r="D2960" i="13"/>
  <c r="D2952" i="13"/>
  <c r="D2944" i="13"/>
  <c r="D2936" i="13"/>
  <c r="D2928" i="13"/>
  <c r="D2920" i="13"/>
  <c r="D2912" i="13"/>
  <c r="D2904" i="13"/>
  <c r="D2896" i="13"/>
  <c r="D2888" i="13"/>
  <c r="D2880" i="13"/>
  <c r="D2872" i="13"/>
  <c r="D2864" i="13"/>
  <c r="D2856" i="13"/>
  <c r="D2848" i="13"/>
  <c r="D2840" i="13"/>
  <c r="D2832" i="13"/>
  <c r="D2824" i="13"/>
  <c r="D2816" i="13"/>
  <c r="D2808" i="13"/>
  <c r="D2800" i="13"/>
  <c r="D2792" i="13"/>
  <c r="D2784" i="13"/>
  <c r="D2776" i="13"/>
  <c r="D2768" i="13"/>
  <c r="D2760" i="13"/>
  <c r="D2752" i="13"/>
  <c r="D2744" i="13"/>
  <c r="D2736" i="13"/>
  <c r="D2728" i="13"/>
  <c r="D2720" i="13"/>
  <c r="D2712" i="13"/>
  <c r="D2704" i="13"/>
  <c r="D2696" i="13"/>
  <c r="D2688" i="13"/>
  <c r="D2680" i="13"/>
  <c r="D2672" i="13"/>
  <c r="D2664" i="13"/>
  <c r="D2656" i="13"/>
  <c r="D2648" i="13"/>
  <c r="D2640" i="13"/>
  <c r="D2632" i="13"/>
  <c r="D2624" i="13"/>
  <c r="D2616" i="13"/>
  <c r="D2608" i="13"/>
  <c r="D2600" i="13"/>
  <c r="D2592" i="13"/>
  <c r="D2584" i="13"/>
  <c r="D2576" i="13"/>
  <c r="D2568" i="13"/>
  <c r="D2560" i="13"/>
  <c r="D2552" i="13"/>
  <c r="D2544" i="13"/>
  <c r="D2536" i="13"/>
  <c r="D2528" i="13"/>
  <c r="D2520" i="13"/>
  <c r="D2512" i="13"/>
  <c r="D2504" i="13"/>
  <c r="D2496" i="13"/>
  <c r="D2488" i="13"/>
  <c r="D2480" i="13"/>
  <c r="D2472" i="13"/>
  <c r="D2464" i="13"/>
  <c r="D2456" i="13"/>
  <c r="D2448" i="13"/>
  <c r="D2440" i="13"/>
  <c r="D2432" i="13"/>
  <c r="D2424" i="13"/>
  <c r="D2416" i="13"/>
  <c r="D2408" i="13"/>
  <c r="D2400" i="13"/>
  <c r="D2392" i="13"/>
  <c r="D2384" i="13"/>
  <c r="D2376" i="13"/>
  <c r="D2368" i="13"/>
  <c r="D2360" i="13"/>
  <c r="D2352" i="13"/>
  <c r="D2344" i="13"/>
  <c r="D2336" i="13"/>
  <c r="D2328" i="13"/>
  <c r="D2320" i="13"/>
  <c r="D2312" i="13"/>
  <c r="D2304" i="13"/>
  <c r="D2296" i="13"/>
  <c r="D2288" i="13"/>
  <c r="D2280" i="13"/>
  <c r="D2272" i="13"/>
  <c r="D2264" i="13"/>
  <c r="D2256" i="13"/>
  <c r="D2248" i="13"/>
  <c r="D2240" i="13"/>
  <c r="D2232" i="13"/>
  <c r="D2224" i="13"/>
  <c r="D2216" i="13"/>
  <c r="D2208" i="13"/>
  <c r="D2200" i="13"/>
  <c r="D2192" i="13"/>
  <c r="D2184" i="13"/>
  <c r="D2176" i="13"/>
  <c r="D2168" i="13"/>
  <c r="D2160" i="13"/>
  <c r="D2152" i="13"/>
  <c r="D2144" i="13"/>
  <c r="D2136" i="13"/>
  <c r="D2128" i="13"/>
  <c r="D2120" i="13"/>
  <c r="D2112" i="13"/>
  <c r="D2104" i="13"/>
  <c r="D2096" i="13"/>
  <c r="D2088" i="13"/>
  <c r="D2080" i="13"/>
  <c r="D2072" i="13"/>
  <c r="D2064" i="13"/>
  <c r="D2056" i="13"/>
  <c r="D2048" i="13"/>
  <c r="D2040" i="13"/>
  <c r="D2032" i="13"/>
  <c r="D2024" i="13"/>
  <c r="D2016" i="13"/>
  <c r="D2008" i="13"/>
  <c r="D2000" i="13"/>
  <c r="D1992" i="13"/>
  <c r="D1984" i="13"/>
  <c r="D1976" i="13"/>
  <c r="D1968" i="13"/>
  <c r="D1960" i="13"/>
  <c r="D1952" i="13"/>
  <c r="D1944" i="13"/>
  <c r="D1936" i="13"/>
  <c r="D1928" i="13"/>
  <c r="D1920" i="13"/>
  <c r="D1912" i="13"/>
  <c r="D1904" i="13"/>
  <c r="D1896" i="13"/>
  <c r="D1888" i="13"/>
  <c r="D1880" i="13"/>
  <c r="D1872" i="13"/>
  <c r="D1864" i="13"/>
  <c r="D1856" i="13"/>
  <c r="D1848" i="13"/>
  <c r="D1840" i="13"/>
  <c r="D1832" i="13"/>
  <c r="D1824" i="13"/>
  <c r="D1816" i="13"/>
  <c r="D1808" i="13"/>
  <c r="D1800" i="13"/>
  <c r="D1792" i="13"/>
  <c r="D3407" i="13"/>
  <c r="D3399" i="13"/>
  <c r="D3391" i="13"/>
  <c r="D3383" i="13"/>
  <c r="D3375" i="13"/>
  <c r="D3367" i="13"/>
  <c r="D3359" i="13"/>
  <c r="D3351" i="13"/>
  <c r="D3343" i="13"/>
  <c r="D3335" i="13"/>
  <c r="D3327" i="13"/>
  <c r="D3319" i="13"/>
  <c r="D3311" i="13"/>
  <c r="D3303" i="13"/>
  <c r="D3295" i="13"/>
  <c r="D3287" i="13"/>
  <c r="D3279" i="13"/>
  <c r="D3271" i="13"/>
  <c r="D3263" i="13"/>
  <c r="D3255" i="13"/>
  <c r="D3247" i="13"/>
  <c r="D3239" i="13"/>
  <c r="D3231" i="13"/>
  <c r="D3223" i="13"/>
  <c r="D3215" i="13"/>
  <c r="D3207" i="13"/>
  <c r="D3199" i="13"/>
  <c r="D3191" i="13"/>
  <c r="D3183" i="13"/>
  <c r="D3175" i="13"/>
  <c r="D3167" i="13"/>
  <c r="D3159" i="13"/>
  <c r="D3151" i="13"/>
  <c r="D3143" i="13"/>
  <c r="D3135" i="13"/>
  <c r="D3127" i="13"/>
  <c r="D3119" i="13"/>
  <c r="D3111" i="13"/>
  <c r="D3103" i="13"/>
  <c r="D3095" i="13"/>
  <c r="D3087" i="13"/>
  <c r="D3079" i="13"/>
  <c r="D3071" i="13"/>
  <c r="D3063" i="13"/>
  <c r="D3055" i="13"/>
  <c r="D3047" i="13"/>
  <c r="D3039" i="13"/>
  <c r="D3031" i="13"/>
  <c r="D3023" i="13"/>
  <c r="D3015" i="13"/>
  <c r="D3007" i="13"/>
  <c r="D2999" i="13"/>
  <c r="D2991" i="13"/>
  <c r="D2983" i="13"/>
  <c r="D2975" i="13"/>
  <c r="D2967" i="13"/>
  <c r="D2959" i="13"/>
  <c r="D2951" i="13"/>
  <c r="D2943" i="13"/>
  <c r="D2935" i="13"/>
  <c r="D2927" i="13"/>
  <c r="D2919" i="13"/>
  <c r="D2911" i="13"/>
  <c r="D2903" i="13"/>
  <c r="D2895" i="13"/>
  <c r="D2887" i="13"/>
  <c r="D2879" i="13"/>
  <c r="D2871" i="13"/>
  <c r="D2863" i="13"/>
  <c r="D2855" i="13"/>
  <c r="D2847" i="13"/>
  <c r="D2839" i="13"/>
  <c r="D2831" i="13"/>
  <c r="D2823" i="13"/>
  <c r="D2815" i="13"/>
  <c r="D2807" i="13"/>
  <c r="D2799" i="13"/>
  <c r="D2791" i="13"/>
  <c r="D2783" i="13"/>
  <c r="D2775" i="13"/>
  <c r="D2767" i="13"/>
  <c r="D2759" i="13"/>
  <c r="D2751" i="13"/>
  <c r="D2743" i="13"/>
  <c r="D2735" i="13"/>
  <c r="D2727" i="13"/>
  <c r="D2719" i="13"/>
  <c r="D2711" i="13"/>
  <c r="D2703" i="13"/>
  <c r="D2695" i="13"/>
  <c r="D2687" i="13"/>
  <c r="D2679" i="13"/>
  <c r="D2671" i="13"/>
  <c r="D2663" i="13"/>
  <c r="D2655" i="13"/>
  <c r="D2647" i="13"/>
  <c r="D2639" i="13"/>
  <c r="D2631" i="13"/>
  <c r="D2623" i="13"/>
  <c r="D2615" i="13"/>
  <c r="D2607" i="13"/>
  <c r="D2599" i="13"/>
  <c r="D2591" i="13"/>
  <c r="D2583" i="13"/>
  <c r="D2575" i="13"/>
  <c r="D2567" i="13"/>
  <c r="D2559" i="13"/>
  <c r="D2551" i="13"/>
  <c r="D2543" i="13"/>
  <c r="D2535" i="13"/>
  <c r="D2527" i="13"/>
  <c r="D2519" i="13"/>
  <c r="D2511" i="13"/>
  <c r="D2503" i="13"/>
  <c r="D2495" i="13"/>
  <c r="D2487" i="13"/>
  <c r="D2479" i="13"/>
  <c r="D2471" i="13"/>
  <c r="D2463" i="13"/>
  <c r="D2455" i="13"/>
  <c r="D2447" i="13"/>
  <c r="D2439" i="13"/>
  <c r="D2431" i="13"/>
  <c r="D2423" i="13"/>
  <c r="D2415" i="13"/>
  <c r="D2407" i="13"/>
  <c r="D2399" i="13"/>
  <c r="D2391" i="13"/>
  <c r="D2383" i="13"/>
  <c r="D2375" i="13"/>
  <c r="D2367" i="13"/>
  <c r="D2359" i="13"/>
  <c r="D2351" i="13"/>
  <c r="D2343" i="13"/>
  <c r="D2335" i="13"/>
  <c r="D2327" i="13"/>
  <c r="D2319" i="13"/>
  <c r="D2311" i="13"/>
  <c r="D2303" i="13"/>
  <c r="D2295" i="13"/>
  <c r="D2287" i="13"/>
  <c r="D2279" i="13"/>
  <c r="D2271" i="13"/>
  <c r="D2263" i="13"/>
  <c r="D2255" i="13"/>
  <c r="D2247" i="13"/>
  <c r="D2239" i="13"/>
  <c r="D2231" i="13"/>
  <c r="D2223" i="13"/>
  <c r="D2215" i="13"/>
  <c r="D2207" i="13"/>
  <c r="D2199" i="13"/>
  <c r="D2191" i="13"/>
  <c r="D2183" i="13"/>
  <c r="D2175" i="13"/>
  <c r="D2167" i="13"/>
  <c r="D2159" i="13"/>
  <c r="D2151" i="13"/>
  <c r="D2143" i="13"/>
  <c r="D2135" i="13"/>
  <c r="D2127" i="13"/>
  <c r="D2119" i="13"/>
  <c r="D2111" i="13"/>
  <c r="D2103" i="13"/>
  <c r="D2095" i="13"/>
  <c r="D2087" i="13"/>
  <c r="D2079" i="13"/>
  <c r="D2071" i="13"/>
  <c r="D2063" i="13"/>
  <c r="D2055" i="13"/>
  <c r="D2047" i="13"/>
  <c r="D2039" i="13"/>
  <c r="D2031" i="13"/>
  <c r="D2023" i="13"/>
  <c r="D2015" i="13"/>
  <c r="D2007" i="13"/>
  <c r="D1999" i="13"/>
  <c r="D1991" i="13"/>
  <c r="D1983" i="13"/>
  <c r="D1975" i="13"/>
  <c r="D1967" i="13"/>
  <c r="D1959" i="13"/>
  <c r="D1951" i="13"/>
  <c r="D1943" i="13"/>
  <c r="D1935" i="13"/>
  <c r="D1927" i="13"/>
  <c r="D1919" i="13"/>
  <c r="D1911" i="13"/>
  <c r="D1903" i="13"/>
  <c r="D1895" i="13"/>
  <c r="D1887" i="13"/>
  <c r="D1879" i="13"/>
  <c r="D1871" i="13"/>
  <c r="D1863" i="13"/>
  <c r="D1855" i="13"/>
  <c r="D1847" i="13"/>
  <c r="D1839" i="13"/>
  <c r="D1831" i="13"/>
  <c r="D1823" i="13"/>
  <c r="D1815" i="13"/>
  <c r="D1807" i="13"/>
  <c r="D1799" i="13"/>
  <c r="D1791" i="13"/>
  <c r="D1783" i="13"/>
  <c r="D1775" i="13"/>
  <c r="D1767" i="13"/>
  <c r="D1759" i="13"/>
  <c r="D1751" i="13"/>
  <c r="D1743" i="13"/>
  <c r="D1735" i="13"/>
  <c r="D1727" i="13"/>
  <c r="D1719" i="13"/>
  <c r="D1711" i="13"/>
  <c r="D1703" i="13"/>
  <c r="D1695" i="13"/>
  <c r="D1687" i="13"/>
  <c r="D1679" i="13"/>
  <c r="D1671" i="13"/>
  <c r="D1663" i="13"/>
  <c r="D1655" i="13"/>
  <c r="D1647" i="13"/>
  <c r="D1639" i="13"/>
  <c r="D1631" i="13"/>
  <c r="D1623" i="13"/>
  <c r="D1615" i="13"/>
  <c r="D1607" i="13"/>
  <c r="D1784" i="13"/>
  <c r="D1776" i="13"/>
  <c r="D1768" i="13"/>
  <c r="D1760" i="13"/>
  <c r="D1752" i="13"/>
  <c r="D1744" i="13"/>
  <c r="D1736" i="13"/>
  <c r="D1728" i="13"/>
  <c r="D1720" i="13"/>
  <c r="D1712" i="13"/>
  <c r="D1704" i="13"/>
  <c r="D1696" i="13"/>
  <c r="D1688" i="13"/>
  <c r="D1680" i="13"/>
  <c r="D1672" i="13"/>
  <c r="D1664" i="13"/>
  <c r="D1656" i="13"/>
  <c r="D1648" i="13"/>
  <c r="D1640" i="13"/>
  <c r="D1632" i="13"/>
  <c r="D1624" i="13"/>
  <c r="D1616" i="13"/>
  <c r="D1608" i="13"/>
  <c r="D1600" i="13"/>
  <c r="D1592" i="13"/>
  <c r="D1584" i="13"/>
  <c r="D1576" i="13"/>
  <c r="D1568" i="13"/>
  <c r="D1560" i="13"/>
  <c r="D1552" i="13"/>
  <c r="D1544" i="13"/>
  <c r="D1536" i="13"/>
  <c r="D1528" i="13"/>
  <c r="D1520" i="13"/>
  <c r="D1512" i="13"/>
  <c r="D1504" i="13"/>
  <c r="D1496" i="13"/>
  <c r="D1488" i="13"/>
  <c r="D1480" i="13"/>
  <c r="D1472" i="13"/>
  <c r="D1464" i="13"/>
  <c r="D1456" i="13"/>
  <c r="D1448" i="13"/>
  <c r="D1440" i="13"/>
  <c r="D1432" i="13"/>
  <c r="D1424" i="13"/>
  <c r="D1416" i="13"/>
  <c r="D1408" i="13"/>
  <c r="D1400" i="13"/>
  <c r="D1392" i="13"/>
  <c r="D1384" i="13"/>
  <c r="D1376" i="13"/>
  <c r="D1368" i="13"/>
  <c r="D1360" i="13"/>
  <c r="D1352" i="13"/>
  <c r="D1344" i="13"/>
  <c r="D1336" i="13"/>
  <c r="D1328" i="13"/>
  <c r="D1320" i="13"/>
  <c r="D1312" i="13"/>
  <c r="D1304" i="13"/>
  <c r="D1296" i="13"/>
  <c r="D1288" i="13"/>
  <c r="D1280" i="13"/>
  <c r="D1272" i="13"/>
  <c r="D1264" i="13"/>
  <c r="D1256" i="13"/>
  <c r="D1248" i="13"/>
  <c r="D1240" i="13"/>
  <c r="D1232" i="13"/>
  <c r="D1224" i="13"/>
  <c r="D1216" i="13"/>
  <c r="D1208" i="13"/>
  <c r="D1200" i="13"/>
  <c r="D1192" i="13"/>
  <c r="D1184" i="13"/>
  <c r="D1176" i="13"/>
  <c r="D1168" i="13"/>
  <c r="D1160" i="13"/>
  <c r="D1152" i="13"/>
  <c r="D1144" i="13"/>
  <c r="D1136" i="13"/>
  <c r="D1128" i="13"/>
  <c r="D1120" i="13"/>
  <c r="D1112" i="13"/>
  <c r="D1104" i="13"/>
  <c r="D1096" i="13"/>
  <c r="D1088" i="13"/>
  <c r="D1080" i="13"/>
  <c r="D1072" i="13"/>
  <c r="D1064" i="13"/>
  <c r="D1056" i="13"/>
  <c r="D1048" i="13"/>
  <c r="D1040" i="13"/>
  <c r="D1032" i="13"/>
  <c r="D1024" i="13"/>
  <c r="D1016" i="13"/>
  <c r="D1008" i="13"/>
  <c r="D1000" i="13"/>
  <c r="D992" i="13"/>
  <c r="D984" i="13"/>
  <c r="D976" i="13"/>
  <c r="D968" i="13"/>
  <c r="D960" i="13"/>
  <c r="D952" i="13"/>
  <c r="D944" i="13"/>
  <c r="D936" i="13"/>
  <c r="D928" i="13"/>
  <c r="D920" i="13"/>
  <c r="D912" i="13"/>
  <c r="D904" i="13"/>
  <c r="D896" i="13"/>
  <c r="D888" i="13"/>
  <c r="D880" i="13"/>
  <c r="D872" i="13"/>
  <c r="D864" i="13"/>
  <c r="D856" i="13"/>
  <c r="D848" i="13"/>
  <c r="D840" i="13"/>
  <c r="D832" i="13"/>
  <c r="D824" i="13"/>
  <c r="D816" i="13"/>
  <c r="D808" i="13"/>
  <c r="D800" i="13"/>
  <c r="D792" i="13"/>
  <c r="D784" i="13"/>
  <c r="D776" i="13"/>
  <c r="D768" i="13"/>
  <c r="D760" i="13"/>
  <c r="D752" i="13"/>
  <c r="D744" i="13"/>
  <c r="D736" i="13"/>
  <c r="D728" i="13"/>
  <c r="D720" i="13"/>
  <c r="D712" i="13"/>
  <c r="D704" i="13"/>
  <c r="D696" i="13"/>
  <c r="D688" i="13"/>
  <c r="D680" i="13"/>
  <c r="D672" i="13"/>
  <c r="D664" i="13"/>
  <c r="D656" i="13"/>
  <c r="D648" i="13"/>
  <c r="D640" i="13"/>
  <c r="D632" i="13"/>
  <c r="D624" i="13"/>
  <c r="D616" i="13"/>
  <c r="D608" i="13"/>
  <c r="D600" i="13"/>
  <c r="D592" i="13"/>
  <c r="D584" i="13"/>
  <c r="D576" i="13"/>
  <c r="D568" i="13"/>
  <c r="D560" i="13"/>
  <c r="D552" i="13"/>
  <c r="D544" i="13"/>
  <c r="D536" i="13"/>
  <c r="D528" i="13"/>
  <c r="D520" i="13"/>
  <c r="D1599" i="13"/>
  <c r="D1591" i="13"/>
  <c r="D1583" i="13"/>
  <c r="D1575" i="13"/>
  <c r="D1567" i="13"/>
  <c r="D1559" i="13"/>
  <c r="D1551" i="13"/>
  <c r="D1543" i="13"/>
  <c r="D1535" i="13"/>
  <c r="D1527" i="13"/>
  <c r="D1519" i="13"/>
  <c r="D1511" i="13"/>
  <c r="D1503" i="13"/>
  <c r="D1495" i="13"/>
  <c r="D1487" i="13"/>
  <c r="D1479" i="13"/>
  <c r="D1471" i="13"/>
  <c r="D1463" i="13"/>
  <c r="D1455" i="13"/>
  <c r="D1447" i="13"/>
  <c r="D1439" i="13"/>
  <c r="D1431" i="13"/>
  <c r="D1423" i="13"/>
  <c r="D1415" i="13"/>
  <c r="D1407" i="13"/>
  <c r="D1399" i="13"/>
  <c r="D1391" i="13"/>
  <c r="D1383" i="13"/>
  <c r="D1375" i="13"/>
  <c r="D1367" i="13"/>
  <c r="D1359" i="13"/>
  <c r="D1351" i="13"/>
  <c r="D1343" i="13"/>
  <c r="D1335" i="13"/>
  <c r="D1327" i="13"/>
  <c r="D1319" i="13"/>
  <c r="D1311" i="13"/>
  <c r="D1303" i="13"/>
  <c r="D1295" i="13"/>
  <c r="D1287" i="13"/>
  <c r="D1279" i="13"/>
  <c r="D1271" i="13"/>
  <c r="D1263" i="13"/>
  <c r="D1255" i="13"/>
  <c r="D1247" i="13"/>
  <c r="D1239" i="13"/>
  <c r="D1231" i="13"/>
  <c r="D1223" i="13"/>
  <c r="D1215" i="13"/>
  <c r="D1207" i="13"/>
  <c r="D1199" i="13"/>
  <c r="D1191" i="13"/>
  <c r="D1183" i="13"/>
  <c r="D1175" i="13"/>
  <c r="D1167" i="13"/>
  <c r="D1159" i="13"/>
  <c r="D1151" i="13"/>
  <c r="D1143" i="13"/>
  <c r="D1135" i="13"/>
  <c r="D1127" i="13"/>
  <c r="D1119" i="13"/>
  <c r="D1111" i="13"/>
  <c r="D1103" i="13"/>
  <c r="D1095" i="13"/>
  <c r="D1087" i="13"/>
  <c r="D1079" i="13"/>
  <c r="D1071" i="13"/>
  <c r="D1063" i="13"/>
  <c r="D1055" i="13"/>
  <c r="D1047" i="13"/>
  <c r="D1039" i="13"/>
  <c r="D1031" i="13"/>
  <c r="D1023" i="13"/>
  <c r="D1015" i="13"/>
  <c r="D1007" i="13"/>
  <c r="D999" i="13"/>
  <c r="D991" i="13"/>
  <c r="D983" i="13"/>
  <c r="D975" i="13"/>
  <c r="D967" i="13"/>
  <c r="D959" i="13"/>
  <c r="D951" i="13"/>
  <c r="D943" i="13"/>
  <c r="D935" i="13"/>
  <c r="D927" i="13"/>
  <c r="D919" i="13"/>
  <c r="D911" i="13"/>
  <c r="D903" i="13"/>
  <c r="D895" i="13"/>
  <c r="D887" i="13"/>
  <c r="D879" i="13"/>
  <c r="D871" i="13"/>
  <c r="D863" i="13"/>
  <c r="D855" i="13"/>
  <c r="D847" i="13"/>
  <c r="D839" i="13"/>
  <c r="D831" i="13"/>
  <c r="D823" i="13"/>
  <c r="D815" i="13"/>
  <c r="D807" i="13"/>
  <c r="D799" i="13"/>
  <c r="D791" i="13"/>
  <c r="D783" i="13"/>
  <c r="D775" i="13"/>
  <c r="D767" i="13"/>
  <c r="D759" i="13"/>
  <c r="D751" i="13"/>
  <c r="D743" i="13"/>
  <c r="D735" i="13"/>
  <c r="D727" i="13"/>
  <c r="D719" i="13"/>
  <c r="D711" i="13"/>
  <c r="D703" i="13"/>
  <c r="D695" i="13"/>
  <c r="D687" i="13"/>
  <c r="D679" i="13"/>
  <c r="D671" i="13"/>
  <c r="D663" i="13"/>
  <c r="D655" i="13"/>
  <c r="D647" i="13"/>
  <c r="D639" i="13"/>
  <c r="D631" i="13"/>
  <c r="D623" i="13"/>
  <c r="D615" i="13"/>
  <c r="D607" i="13"/>
  <c r="D599" i="13"/>
  <c r="D591" i="13"/>
  <c r="D583" i="13"/>
  <c r="D575" i="13"/>
  <c r="D567" i="13"/>
  <c r="D559" i="13"/>
  <c r="D551" i="13"/>
  <c r="D543" i="13"/>
  <c r="D535" i="13"/>
  <c r="D527" i="13"/>
  <c r="D519" i="13"/>
  <c r="D1774" i="13"/>
  <c r="D1766" i="13"/>
  <c r="D1758" i="13"/>
  <c r="D1750" i="13"/>
  <c r="D1742" i="13"/>
  <c r="D1734" i="13"/>
  <c r="D1726" i="13"/>
  <c r="D1718" i="13"/>
  <c r="D1710" i="13"/>
  <c r="D1702" i="13"/>
  <c r="D1694" i="13"/>
  <c r="D1686" i="13"/>
  <c r="D1678" i="13"/>
  <c r="D1670" i="13"/>
  <c r="D1662" i="13"/>
  <c r="D1654" i="13"/>
  <c r="D1646" i="13"/>
  <c r="D1638" i="13"/>
  <c r="D1630" i="13"/>
  <c r="D1622" i="13"/>
  <c r="D1614" i="13"/>
  <c r="D1606" i="13"/>
  <c r="D1598" i="13"/>
  <c r="D1590" i="13"/>
  <c r="D1582" i="13"/>
  <c r="D1574" i="13"/>
  <c r="D1566" i="13"/>
  <c r="D1558" i="13"/>
  <c r="D1550" i="13"/>
  <c r="D1542" i="13"/>
  <c r="D1534" i="13"/>
  <c r="D1526" i="13"/>
  <c r="D1518" i="13"/>
  <c r="D1510" i="13"/>
  <c r="D1502" i="13"/>
  <c r="D1494" i="13"/>
  <c r="D1486" i="13"/>
  <c r="D1478" i="13"/>
  <c r="D1470" i="13"/>
  <c r="D1462" i="13"/>
  <c r="D1454" i="13"/>
  <c r="D1446" i="13"/>
  <c r="D1438" i="13"/>
  <c r="D1430" i="13"/>
  <c r="D1422" i="13"/>
  <c r="D1414" i="13"/>
  <c r="D1406" i="13"/>
  <c r="D1398" i="13"/>
  <c r="D1390" i="13"/>
  <c r="D1382" i="13"/>
  <c r="D1374" i="13"/>
  <c r="D1366" i="13"/>
  <c r="D1358" i="13"/>
  <c r="D1350" i="13"/>
  <c r="D1342" i="13"/>
  <c r="D1334" i="13"/>
  <c r="D1326" i="13"/>
  <c r="D1318" i="13"/>
  <c r="D1310" i="13"/>
  <c r="D1302" i="13"/>
  <c r="D1294" i="13"/>
  <c r="D1286" i="13"/>
  <c r="D1278" i="13"/>
  <c r="D1270" i="13"/>
  <c r="D1262" i="13"/>
  <c r="D1254" i="13"/>
  <c r="D1246" i="13"/>
  <c r="D1238" i="13"/>
  <c r="D1230" i="13"/>
  <c r="D1222" i="13"/>
  <c r="D1214" i="13"/>
  <c r="D1206" i="13"/>
  <c r="D1198" i="13"/>
  <c r="D1190" i="13"/>
  <c r="D1182" i="13"/>
  <c r="D1174" i="13"/>
  <c r="D1166" i="13"/>
  <c r="D1158" i="13"/>
  <c r="D1150" i="13"/>
  <c r="D1142" i="13"/>
  <c r="D1134" i="13"/>
  <c r="D1126" i="13"/>
  <c r="D1118" i="13"/>
  <c r="D1110" i="13"/>
  <c r="D1102" i="13"/>
  <c r="D1094" i="13"/>
  <c r="D1086" i="13"/>
  <c r="D1078" i="13"/>
  <c r="D1070" i="13"/>
  <c r="D1062" i="13"/>
  <c r="D1054" i="13"/>
  <c r="D1046" i="13"/>
  <c r="D1038" i="13"/>
  <c r="D1030" i="13"/>
  <c r="D1022" i="13"/>
  <c r="D1014" i="13"/>
  <c r="D1006" i="13"/>
  <c r="D998" i="13"/>
  <c r="D990" i="13"/>
  <c r="D982" i="13"/>
  <c r="D974" i="13"/>
  <c r="D966" i="13"/>
  <c r="D958" i="13"/>
  <c r="D950" i="13"/>
  <c r="D942" i="13"/>
  <c r="D934" i="13"/>
  <c r="D926" i="13"/>
  <c r="D918" i="13"/>
  <c r="D910" i="13"/>
  <c r="D902" i="13"/>
  <c r="D894" i="13"/>
  <c r="D886" i="13"/>
  <c r="D878" i="13"/>
  <c r="D870" i="13"/>
  <c r="D862" i="13"/>
  <c r="D854" i="13"/>
  <c r="D846" i="13"/>
  <c r="D838" i="13"/>
  <c r="D830" i="13"/>
  <c r="D822" i="13"/>
  <c r="D814" i="13"/>
  <c r="D806" i="13"/>
  <c r="D798" i="13"/>
  <c r="D1773" i="13"/>
  <c r="D1765" i="13"/>
  <c r="D1757" i="13"/>
  <c r="D1749" i="13"/>
  <c r="D1741" i="13"/>
  <c r="D1733" i="13"/>
  <c r="D1725" i="13"/>
  <c r="D1717" i="13"/>
  <c r="D1709" i="13"/>
  <c r="D1701" i="13"/>
  <c r="D1693" i="13"/>
  <c r="D1685" i="13"/>
  <c r="D1677" i="13"/>
  <c r="D1669" i="13"/>
  <c r="D1661" i="13"/>
  <c r="D1653" i="13"/>
  <c r="D1645" i="13"/>
  <c r="D1637" i="13"/>
  <c r="D1629" i="13"/>
  <c r="D1621" i="13"/>
  <c r="D1613" i="13"/>
  <c r="D1605" i="13"/>
  <c r="D1597" i="13"/>
  <c r="D1589" i="13"/>
  <c r="D1581" i="13"/>
  <c r="D1573" i="13"/>
  <c r="D1565" i="13"/>
  <c r="D1557" i="13"/>
  <c r="D1549" i="13"/>
  <c r="D1541" i="13"/>
  <c r="D1533" i="13"/>
  <c r="D1525" i="13"/>
  <c r="D1517" i="13"/>
  <c r="D1509" i="13"/>
  <c r="D1501" i="13"/>
  <c r="D1493" i="13"/>
  <c r="D1485" i="13"/>
  <c r="D1477" i="13"/>
  <c r="D1469" i="13"/>
  <c r="D1461" i="13"/>
  <c r="D1453" i="13"/>
  <c r="D1445" i="13"/>
  <c r="D1437" i="13"/>
  <c r="D1429" i="13"/>
  <c r="D1421" i="13"/>
  <c r="D1413" i="13"/>
  <c r="D1405" i="13"/>
  <c r="D1397" i="13"/>
  <c r="D1389" i="13"/>
  <c r="D1381" i="13"/>
  <c r="D1373" i="13"/>
  <c r="D1365" i="13"/>
  <c r="D1357" i="13"/>
  <c r="D1349" i="13"/>
  <c r="D1341" i="13"/>
  <c r="D1333" i="13"/>
  <c r="D1325" i="13"/>
  <c r="D1317" i="13"/>
  <c r="D1309" i="13"/>
  <c r="D1301" i="13"/>
  <c r="D1293" i="13"/>
  <c r="D1285" i="13"/>
  <c r="D1277" i="13"/>
  <c r="D1269" i="13"/>
  <c r="D1261" i="13"/>
  <c r="D1253" i="13"/>
  <c r="D1245" i="13"/>
  <c r="D1237" i="13"/>
  <c r="D1229" i="13"/>
  <c r="D1221" i="13"/>
  <c r="D1213" i="13"/>
  <c r="D1205" i="13"/>
  <c r="D1197" i="13"/>
  <c r="D1189" i="13"/>
  <c r="D1181" i="13"/>
  <c r="D1173" i="13"/>
  <c r="D1165" i="13"/>
  <c r="D1157" i="13"/>
  <c r="D1149" i="13"/>
  <c r="D1141" i="13"/>
  <c r="D1133" i="13"/>
  <c r="D1125" i="13"/>
  <c r="D1117" i="13"/>
  <c r="D1109" i="13"/>
  <c r="D1101" i="13"/>
  <c r="D1093" i="13"/>
  <c r="D1085" i="13"/>
  <c r="D1077" i="13"/>
  <c r="D1069" i="13"/>
  <c r="D1061" i="13"/>
  <c r="D1053" i="13"/>
  <c r="D1045" i="13"/>
  <c r="D1037" i="13"/>
  <c r="D1029" i="13"/>
  <c r="D1021" i="13"/>
  <c r="D1013" i="13"/>
  <c r="D1005" i="13"/>
  <c r="D997" i="13"/>
  <c r="D989" i="13"/>
  <c r="D981" i="13"/>
  <c r="D973" i="13"/>
  <c r="D965" i="13"/>
  <c r="D957" i="13"/>
  <c r="D949" i="13"/>
  <c r="D941" i="13"/>
  <c r="D933" i="13"/>
  <c r="D925" i="13"/>
  <c r="D917" i="13"/>
  <c r="D909" i="13"/>
  <c r="D901" i="13"/>
  <c r="D893" i="13"/>
  <c r="D885" i="13"/>
  <c r="D877" i="13"/>
  <c r="D869" i="13"/>
  <c r="D861" i="13"/>
  <c r="D853" i="13"/>
  <c r="D845" i="13"/>
  <c r="D837" i="13"/>
  <c r="D829" i="13"/>
  <c r="D821" i="13"/>
  <c r="D813" i="13"/>
  <c r="D805" i="13"/>
  <c r="D797" i="13"/>
  <c r="D1772" i="13"/>
  <c r="D1764" i="13"/>
  <c r="D1756" i="13"/>
  <c r="D1748" i="13"/>
  <c r="D1740" i="13"/>
  <c r="D1732" i="13"/>
  <c r="D1724" i="13"/>
  <c r="D1716" i="13"/>
  <c r="D1708" i="13"/>
  <c r="D1700" i="13"/>
  <c r="D1692" i="13"/>
  <c r="D1684" i="13"/>
  <c r="D1676" i="13"/>
  <c r="D1668" i="13"/>
  <c r="D1660" i="13"/>
  <c r="D1652" i="13"/>
  <c r="D1644" i="13"/>
  <c r="D1636" i="13"/>
  <c r="D1628" i="13"/>
  <c r="D1620" i="13"/>
  <c r="D1612" i="13"/>
  <c r="D1604" i="13"/>
  <c r="D1596" i="13"/>
  <c r="D1588" i="13"/>
  <c r="D1580" i="13"/>
  <c r="D1572" i="13"/>
  <c r="D1564" i="13"/>
  <c r="D1556" i="13"/>
  <c r="D1548" i="13"/>
  <c r="D1540" i="13"/>
  <c r="D1532" i="13"/>
  <c r="D1524" i="13"/>
  <c r="D1516" i="13"/>
  <c r="D1508" i="13"/>
  <c r="D1500" i="13"/>
  <c r="D1492" i="13"/>
  <c r="D1484" i="13"/>
  <c r="D1476" i="13"/>
  <c r="D1468" i="13"/>
  <c r="D1460" i="13"/>
  <c r="D1452" i="13"/>
  <c r="D1444" i="13"/>
  <c r="D1436" i="13"/>
  <c r="D1428" i="13"/>
  <c r="D1420" i="13"/>
  <c r="D1412" i="13"/>
  <c r="D1404" i="13"/>
  <c r="D1396" i="13"/>
  <c r="D1388" i="13"/>
  <c r="D1380" i="13"/>
  <c r="D1372" i="13"/>
  <c r="D1364" i="13"/>
  <c r="D1356" i="13"/>
  <c r="D1348" i="13"/>
  <c r="D1340" i="13"/>
  <c r="D1332" i="13"/>
  <c r="D1324" i="13"/>
  <c r="D1316" i="13"/>
  <c r="D1308" i="13"/>
  <c r="D1300" i="13"/>
  <c r="D1292" i="13"/>
  <c r="D1284" i="13"/>
  <c r="D1276" i="13"/>
  <c r="D1268" i="13"/>
  <c r="D1260" i="13"/>
  <c r="D1252" i="13"/>
  <c r="D1244" i="13"/>
  <c r="D1236" i="13"/>
  <c r="D1228" i="13"/>
  <c r="D1220" i="13"/>
  <c r="D1212" i="13"/>
  <c r="D1204" i="13"/>
  <c r="D1196" i="13"/>
  <c r="D1188" i="13"/>
  <c r="D1180" i="13"/>
  <c r="D1172" i="13"/>
  <c r="D1164" i="13"/>
  <c r="D1156" i="13"/>
  <c r="D1148" i="13"/>
  <c r="D1140" i="13"/>
  <c r="D1132" i="13"/>
  <c r="D1124" i="13"/>
  <c r="D1116" i="13"/>
  <c r="D1108" i="13"/>
  <c r="D1100" i="13"/>
  <c r="D1092" i="13"/>
  <c r="D1084" i="13"/>
  <c r="D1076" i="13"/>
  <c r="D1068" i="13"/>
  <c r="D1060" i="13"/>
  <c r="D1052" i="13"/>
  <c r="D1044" i="13"/>
  <c r="D1036" i="13"/>
  <c r="D1028" i="13"/>
  <c r="D1020" i="13"/>
  <c r="D1012" i="13"/>
  <c r="D1004" i="13"/>
  <c r="D996" i="13"/>
  <c r="D988" i="13"/>
  <c r="D980" i="13"/>
  <c r="D972" i="13"/>
  <c r="D964" i="13"/>
  <c r="D956" i="13"/>
  <c r="D948" i="13"/>
  <c r="D940" i="13"/>
  <c r="D932" i="13"/>
  <c r="D924" i="13"/>
  <c r="D916" i="13"/>
  <c r="D908" i="13"/>
  <c r="D900" i="13"/>
  <c r="D892" i="13"/>
  <c r="D884" i="13"/>
  <c r="D876" i="13"/>
  <c r="D868" i="13"/>
  <c r="D860" i="13"/>
  <c r="D852" i="13"/>
  <c r="D844" i="13"/>
  <c r="D836" i="13"/>
  <c r="D828" i="13"/>
  <c r="D820" i="13"/>
  <c r="D812" i="13"/>
  <c r="D804" i="13"/>
  <c r="D1771" i="13"/>
  <c r="D1763" i="13"/>
  <c r="D1755" i="13"/>
  <c r="D1747" i="13"/>
  <c r="D1739" i="13"/>
  <c r="D1731" i="13"/>
  <c r="D1723" i="13"/>
  <c r="D1715" i="13"/>
  <c r="D1707" i="13"/>
  <c r="D1699" i="13"/>
  <c r="D1691" i="13"/>
  <c r="D1683" i="13"/>
  <c r="D1675" i="13"/>
  <c r="D1667" i="13"/>
  <c r="D1659" i="13"/>
  <c r="D1651" i="13"/>
  <c r="D1643" i="13"/>
  <c r="D1635" i="13"/>
  <c r="D1627" i="13"/>
  <c r="D1619" i="13"/>
  <c r="D1611" i="13"/>
  <c r="D1603" i="13"/>
  <c r="D1595" i="13"/>
  <c r="D1587" i="13"/>
  <c r="D1579" i="13"/>
  <c r="D1571" i="13"/>
  <c r="D1563" i="13"/>
  <c r="D1555" i="13"/>
  <c r="D1547" i="13"/>
  <c r="D1539" i="13"/>
  <c r="D1531" i="13"/>
  <c r="D1523" i="13"/>
  <c r="D1515" i="13"/>
  <c r="D1507" i="13"/>
  <c r="D1499" i="13"/>
  <c r="D1491" i="13"/>
  <c r="D1483" i="13"/>
  <c r="D1475" i="13"/>
  <c r="D1467" i="13"/>
  <c r="D1459" i="13"/>
  <c r="D1451" i="13"/>
  <c r="D1443" i="13"/>
  <c r="D1435" i="13"/>
  <c r="D1427" i="13"/>
  <c r="D1419" i="13"/>
  <c r="D1411" i="13"/>
  <c r="D1403" i="13"/>
  <c r="D1395" i="13"/>
  <c r="D1387" i="13"/>
  <c r="D1379" i="13"/>
  <c r="D1371" i="13"/>
  <c r="D1363" i="13"/>
  <c r="D1355" i="13"/>
  <c r="D1347" i="13"/>
  <c r="D1339" i="13"/>
  <c r="D1331" i="13"/>
  <c r="D1323" i="13"/>
  <c r="D1315" i="13"/>
  <c r="D1307" i="13"/>
  <c r="D1299" i="13"/>
  <c r="D1291" i="13"/>
  <c r="D1283" i="13"/>
  <c r="D1275" i="13"/>
  <c r="D1267" i="13"/>
  <c r="D1259" i="13"/>
  <c r="D1251" i="13"/>
  <c r="D1243" i="13"/>
  <c r="D1235" i="13"/>
  <c r="D1227" i="13"/>
  <c r="D1219" i="13"/>
  <c r="D1211" i="13"/>
  <c r="D1203" i="13"/>
  <c r="D1195" i="13"/>
  <c r="D1187" i="13"/>
  <c r="D1179" i="13"/>
  <c r="D1171" i="13"/>
  <c r="D1163" i="13"/>
  <c r="D1155" i="13"/>
  <c r="D1147" i="13"/>
  <c r="D1139" i="13"/>
  <c r="D1131" i="13"/>
  <c r="D1123" i="13"/>
  <c r="D1115" i="13"/>
  <c r="D1107" i="13"/>
  <c r="D1099" i="13"/>
  <c r="D1091" i="13"/>
  <c r="D1083" i="13"/>
  <c r="D1075" i="13"/>
  <c r="D1067" i="13"/>
  <c r="D1059" i="13"/>
  <c r="D1051" i="13"/>
  <c r="D1043" i="13"/>
  <c r="D1035" i="13"/>
  <c r="D1027" i="13"/>
  <c r="D1019" i="13"/>
  <c r="D1011" i="13"/>
  <c r="D1003" i="13"/>
  <c r="D995" i="13"/>
  <c r="D987" i="13"/>
  <c r="D979" i="13"/>
  <c r="D971" i="13"/>
  <c r="D963" i="13"/>
  <c r="D955" i="13"/>
  <c r="D947" i="13"/>
  <c r="D939" i="13"/>
  <c r="D931" i="13"/>
  <c r="D923" i="13"/>
  <c r="D915" i="13"/>
  <c r="D907" i="13"/>
  <c r="D899" i="13"/>
  <c r="D891" i="13"/>
  <c r="D883" i="13"/>
  <c r="D875" i="13"/>
  <c r="D867" i="13"/>
  <c r="D859" i="13"/>
  <c r="D851" i="13"/>
  <c r="D843" i="13"/>
  <c r="D835" i="13"/>
  <c r="D827" i="13"/>
  <c r="D819" i="13"/>
  <c r="D811" i="13"/>
  <c r="D803" i="13"/>
  <c r="D793" i="13"/>
  <c r="D785" i="13"/>
  <c r="D777" i="13"/>
  <c r="D769" i="13"/>
  <c r="D761" i="13"/>
  <c r="D753" i="13"/>
  <c r="D745" i="13"/>
  <c r="D737" i="13"/>
  <c r="D729" i="13"/>
  <c r="D721" i="13"/>
  <c r="D713" i="13"/>
  <c r="D705" i="13"/>
  <c r="D697" i="13"/>
  <c r="D689" i="13"/>
  <c r="D681" i="13"/>
  <c r="D673" i="13"/>
  <c r="D665" i="13"/>
  <c r="D657" i="13"/>
  <c r="D649" i="13"/>
  <c r="D641" i="13"/>
  <c r="D633" i="13"/>
  <c r="D625" i="13"/>
  <c r="D617" i="13"/>
  <c r="D609" i="13"/>
  <c r="D601" i="13"/>
  <c r="D593" i="13"/>
  <c r="D585" i="13"/>
  <c r="D577" i="13"/>
  <c r="D569" i="13"/>
  <c r="D561" i="13"/>
  <c r="D553" i="13"/>
  <c r="D545" i="13"/>
  <c r="D537" i="13"/>
  <c r="D529" i="13"/>
  <c r="D521" i="13"/>
  <c r="D513" i="13"/>
  <c r="D790" i="13"/>
  <c r="D782" i="13"/>
  <c r="D774" i="13"/>
  <c r="D766" i="13"/>
  <c r="D758" i="13"/>
  <c r="D750" i="13"/>
  <c r="D742" i="13"/>
  <c r="D734" i="13"/>
  <c r="D726" i="13"/>
  <c r="D718" i="13"/>
  <c r="D710" i="13"/>
  <c r="D702" i="13"/>
  <c r="D694" i="13"/>
  <c r="D686" i="13"/>
  <c r="D678" i="13"/>
  <c r="D670" i="13"/>
  <c r="D662" i="13"/>
  <c r="D654" i="13"/>
  <c r="D646" i="13"/>
  <c r="D638" i="13"/>
  <c r="D630" i="13"/>
  <c r="D622" i="13"/>
  <c r="D614" i="13"/>
  <c r="D606" i="13"/>
  <c r="D598" i="13"/>
  <c r="D590" i="13"/>
  <c r="D582" i="13"/>
  <c r="D574" i="13"/>
  <c r="D566" i="13"/>
  <c r="D558" i="13"/>
  <c r="D550" i="13"/>
  <c r="D542" i="13"/>
  <c r="D534" i="13"/>
  <c r="D526" i="13"/>
  <c r="D518" i="13"/>
  <c r="D789" i="13"/>
  <c r="D781" i="13"/>
  <c r="D773" i="13"/>
  <c r="D765" i="13"/>
  <c r="D757" i="13"/>
  <c r="D749" i="13"/>
  <c r="D741" i="13"/>
  <c r="D733" i="13"/>
  <c r="D725" i="13"/>
  <c r="D717" i="13"/>
  <c r="D709" i="13"/>
  <c r="D701" i="13"/>
  <c r="D693" i="13"/>
  <c r="D685" i="13"/>
  <c r="D677" i="13"/>
  <c r="D669" i="13"/>
  <c r="D661" i="13"/>
  <c r="D653" i="13"/>
  <c r="D645" i="13"/>
  <c r="D637" i="13"/>
  <c r="D629" i="13"/>
  <c r="D621" i="13"/>
  <c r="D613" i="13"/>
  <c r="D605" i="13"/>
  <c r="D597" i="13"/>
  <c r="D589" i="13"/>
  <c r="D581" i="13"/>
  <c r="D573" i="13"/>
  <c r="D565" i="13"/>
  <c r="D557" i="13"/>
  <c r="D549" i="13"/>
  <c r="D541" i="13"/>
  <c r="D533" i="13"/>
  <c r="D525" i="13"/>
  <c r="D517" i="13"/>
  <c r="D796" i="13"/>
  <c r="D788" i="13"/>
  <c r="D780" i="13"/>
  <c r="D772" i="13"/>
  <c r="D764" i="13"/>
  <c r="D756" i="13"/>
  <c r="D748" i="13"/>
  <c r="D740" i="13"/>
  <c r="D732" i="13"/>
  <c r="D724" i="13"/>
  <c r="D716" i="13"/>
  <c r="D708" i="13"/>
  <c r="D700" i="13"/>
  <c r="D692" i="13"/>
  <c r="D684" i="13"/>
  <c r="D676" i="13"/>
  <c r="D668" i="13"/>
  <c r="D660" i="13"/>
  <c r="D652" i="13"/>
  <c r="D644" i="13"/>
  <c r="D636" i="13"/>
  <c r="D628" i="13"/>
  <c r="D620" i="13"/>
  <c r="D612" i="13"/>
  <c r="D604" i="13"/>
  <c r="D596" i="13"/>
  <c r="D588" i="13"/>
  <c r="D580" i="13"/>
  <c r="D572" i="13"/>
  <c r="D564" i="13"/>
  <c r="D556" i="13"/>
  <c r="D548" i="13"/>
  <c r="D540" i="13"/>
  <c r="D532" i="13"/>
  <c r="D524" i="13"/>
  <c r="D516" i="13"/>
  <c r="D795" i="13"/>
  <c r="D787" i="13"/>
  <c r="D779" i="13"/>
  <c r="D771" i="13"/>
  <c r="D763" i="13"/>
  <c r="D755" i="13"/>
  <c r="D747" i="13"/>
  <c r="D739" i="13"/>
  <c r="D731" i="13"/>
  <c r="D723" i="13"/>
  <c r="D715" i="13"/>
  <c r="D707" i="13"/>
  <c r="D699" i="13"/>
  <c r="D691" i="13"/>
  <c r="D683" i="13"/>
  <c r="D675" i="13"/>
  <c r="D667" i="13"/>
  <c r="D659" i="13"/>
  <c r="D651" i="13"/>
  <c r="D643" i="13"/>
  <c r="D635" i="13"/>
  <c r="D627" i="13"/>
  <c r="D619" i="13"/>
  <c r="D611" i="13"/>
  <c r="D603" i="13"/>
  <c r="D595" i="13"/>
  <c r="D587" i="13"/>
  <c r="D579" i="13"/>
  <c r="D571" i="13"/>
  <c r="D563" i="13"/>
  <c r="D555" i="13"/>
  <c r="D547" i="13"/>
  <c r="D539" i="13"/>
  <c r="D531" i="13"/>
  <c r="D523" i="13"/>
  <c r="D515" i="13"/>
  <c r="D794" i="13"/>
  <c r="D786" i="13"/>
  <c r="D778" i="13"/>
  <c r="D770" i="13"/>
  <c r="D762" i="13"/>
  <c r="D754" i="13"/>
  <c r="D746" i="13"/>
  <c r="D738" i="13"/>
  <c r="D730" i="13"/>
  <c r="D722" i="13"/>
  <c r="D714" i="13"/>
  <c r="D706" i="13"/>
  <c r="D698" i="13"/>
  <c r="D690" i="13"/>
  <c r="D682" i="13"/>
  <c r="D674" i="13"/>
  <c r="D666" i="13"/>
  <c r="D658" i="13"/>
  <c r="D650" i="13"/>
  <c r="D642" i="13"/>
  <c r="D634" i="13"/>
  <c r="D626" i="13"/>
  <c r="D618" i="13"/>
  <c r="D610" i="13"/>
  <c r="D602" i="13"/>
  <c r="D594" i="13"/>
  <c r="D586" i="13"/>
  <c r="D578" i="13"/>
  <c r="D570" i="13"/>
  <c r="D562" i="13"/>
  <c r="D554" i="13"/>
  <c r="D546" i="13"/>
  <c r="D538" i="13"/>
  <c r="D530" i="13"/>
  <c r="D522" i="13"/>
  <c r="D514" i="13"/>
  <c r="K26" i="2"/>
  <c r="J26" i="2"/>
  <c r="D30" i="1"/>
  <c r="H9" i="15" l="1"/>
  <c r="H20" i="15" s="1"/>
  <c r="M20" i="15" s="1"/>
  <c r="M13" i="13"/>
  <c r="H22" i="13"/>
  <c r="I13" i="13"/>
  <c r="I14" i="13" s="1"/>
  <c r="E9" i="13"/>
  <c r="E17" i="13"/>
  <c r="E25" i="13"/>
  <c r="E33" i="13"/>
  <c r="E41" i="13"/>
  <c r="E49" i="13"/>
  <c r="E57" i="13"/>
  <c r="E65" i="13"/>
  <c r="E73" i="13"/>
  <c r="E81" i="13"/>
  <c r="E89" i="13"/>
  <c r="E97" i="13"/>
  <c r="E105" i="13"/>
  <c r="E113" i="13"/>
  <c r="E121" i="13"/>
  <c r="E129" i="13"/>
  <c r="E137" i="13"/>
  <c r="E145" i="13"/>
  <c r="E153" i="13"/>
  <c r="E161" i="13"/>
  <c r="E169" i="13"/>
  <c r="E177" i="13"/>
  <c r="E185" i="13"/>
  <c r="E193" i="13"/>
  <c r="E201" i="13"/>
  <c r="E209" i="13"/>
  <c r="E217" i="13"/>
  <c r="E225" i="13"/>
  <c r="E233" i="13"/>
  <c r="E241" i="13"/>
  <c r="E249" i="13"/>
  <c r="E257" i="13"/>
  <c r="E265" i="13"/>
  <c r="E273" i="13"/>
  <c r="E281" i="13"/>
  <c r="E289" i="13"/>
  <c r="E297" i="13"/>
  <c r="E305" i="13"/>
  <c r="E313" i="13"/>
  <c r="E321" i="13"/>
  <c r="E329" i="13"/>
  <c r="E337" i="13"/>
  <c r="E345" i="13"/>
  <c r="E353" i="13"/>
  <c r="E361" i="13"/>
  <c r="E369" i="13"/>
  <c r="E377" i="13"/>
  <c r="E385" i="13"/>
  <c r="E393" i="13"/>
  <c r="E401" i="13"/>
  <c r="E409" i="13"/>
  <c r="E417" i="13"/>
  <c r="E425" i="13"/>
  <c r="E433" i="13"/>
  <c r="E441" i="13"/>
  <c r="E449" i="13"/>
  <c r="E457" i="13"/>
  <c r="E465" i="13"/>
  <c r="E473" i="13"/>
  <c r="E481" i="13"/>
  <c r="E489" i="13"/>
  <c r="E497" i="13"/>
  <c r="E505" i="13"/>
  <c r="E513" i="13"/>
  <c r="E521" i="13"/>
  <c r="E529" i="13"/>
  <c r="E537" i="13"/>
  <c r="E545" i="13"/>
  <c r="E553" i="13"/>
  <c r="E561" i="13"/>
  <c r="E569" i="13"/>
  <c r="E577" i="13"/>
  <c r="E585" i="13"/>
  <c r="E593" i="13"/>
  <c r="E601" i="13"/>
  <c r="E609" i="13"/>
  <c r="E617" i="13"/>
  <c r="E625" i="13"/>
  <c r="E633" i="13"/>
  <c r="E641" i="13"/>
  <c r="E649" i="13"/>
  <c r="E657" i="13"/>
  <c r="E665" i="13"/>
  <c r="E673" i="13"/>
  <c r="E10" i="13"/>
  <c r="E18" i="13"/>
  <c r="E26" i="13"/>
  <c r="E34" i="13"/>
  <c r="E42" i="13"/>
  <c r="E50" i="13"/>
  <c r="E58" i="13"/>
  <c r="E66" i="13"/>
  <c r="E74" i="13"/>
  <c r="E82" i="13"/>
  <c r="E90" i="13"/>
  <c r="E98" i="13"/>
  <c r="E3" i="13"/>
  <c r="E11" i="13"/>
  <c r="E19" i="13"/>
  <c r="E27" i="13"/>
  <c r="E35" i="13"/>
  <c r="E43" i="13"/>
  <c r="E51" i="13"/>
  <c r="E59" i="13"/>
  <c r="E67" i="13"/>
  <c r="E75" i="13"/>
  <c r="E83" i="13"/>
  <c r="E91" i="13"/>
  <c r="E99" i="13"/>
  <c r="E107" i="13"/>
  <c r="E115" i="13"/>
  <c r="E123" i="13"/>
  <c r="E131" i="13"/>
  <c r="E139" i="13"/>
  <c r="E147" i="13"/>
  <c r="E155" i="13"/>
  <c r="E163" i="13"/>
  <c r="E171" i="13"/>
  <c r="E179" i="13"/>
  <c r="E187" i="13"/>
  <c r="E195" i="13"/>
  <c r="E203" i="13"/>
  <c r="E211" i="13"/>
  <c r="E219" i="13"/>
  <c r="E227" i="13"/>
  <c r="E235" i="13"/>
  <c r="E243" i="13"/>
  <c r="E251" i="13"/>
  <c r="E259" i="13"/>
  <c r="E267" i="13"/>
  <c r="E275" i="13"/>
  <c r="E283" i="13"/>
  <c r="E291" i="13"/>
  <c r="E299" i="13"/>
  <c r="E307" i="13"/>
  <c r="E315" i="13"/>
  <c r="E323" i="13"/>
  <c r="E331" i="13"/>
  <c r="E339" i="13"/>
  <c r="E347" i="13"/>
  <c r="E355" i="13"/>
  <c r="E363" i="13"/>
  <c r="E371" i="13"/>
  <c r="E379" i="13"/>
  <c r="E387" i="13"/>
  <c r="E395" i="13"/>
  <c r="E403" i="13"/>
  <c r="E411" i="13"/>
  <c r="E419" i="13"/>
  <c r="E427" i="13"/>
  <c r="E435" i="13"/>
  <c r="E443" i="13"/>
  <c r="E451" i="13"/>
  <c r="E459" i="13"/>
  <c r="E467" i="13"/>
  <c r="E475" i="13"/>
  <c r="E483" i="13"/>
  <c r="E491" i="13"/>
  <c r="E499" i="13"/>
  <c r="E507" i="13"/>
  <c r="E515" i="13"/>
  <c r="E523" i="13"/>
  <c r="E531" i="13"/>
  <c r="E539" i="13"/>
  <c r="E547" i="13"/>
  <c r="E555" i="13"/>
  <c r="E563" i="13"/>
  <c r="E571" i="13"/>
  <c r="E579" i="13"/>
  <c r="E587" i="13"/>
  <c r="E595" i="13"/>
  <c r="E603" i="13"/>
  <c r="E611" i="13"/>
  <c r="E619" i="13"/>
  <c r="E627" i="13"/>
  <c r="E635" i="13"/>
  <c r="E643" i="13"/>
  <c r="E651" i="13"/>
  <c r="E659" i="13"/>
  <c r="E667" i="13"/>
  <c r="E4" i="13"/>
  <c r="E12" i="13"/>
  <c r="E20" i="13"/>
  <c r="E36" i="13"/>
  <c r="E44" i="13"/>
  <c r="E52" i="13"/>
  <c r="E60" i="13"/>
  <c r="E68" i="13"/>
  <c r="E76" i="13"/>
  <c r="E84" i="13"/>
  <c r="E92" i="13"/>
  <c r="E100" i="13"/>
  <c r="E108" i="13"/>
  <c r="E116" i="13"/>
  <c r="E124" i="13"/>
  <c r="E132" i="13"/>
  <c r="E140" i="13"/>
  <c r="E148" i="13"/>
  <c r="E156" i="13"/>
  <c r="E164" i="13"/>
  <c r="E172" i="13"/>
  <c r="E180" i="13"/>
  <c r="E188" i="13"/>
  <c r="E196" i="13"/>
  <c r="E204" i="13"/>
  <c r="E212" i="13"/>
  <c r="E220" i="13"/>
  <c r="E228" i="13"/>
  <c r="E236" i="13"/>
  <c r="E244" i="13"/>
  <c r="E252" i="13"/>
  <c r="E260" i="13"/>
  <c r="E268" i="13"/>
  <c r="E276" i="13"/>
  <c r="E284" i="13"/>
  <c r="E292" i="13"/>
  <c r="E300" i="13"/>
  <c r="E308" i="13"/>
  <c r="E316" i="13"/>
  <c r="E324" i="13"/>
  <c r="E332" i="13"/>
  <c r="E340" i="13"/>
  <c r="E348" i="13"/>
  <c r="E356" i="13"/>
  <c r="E364" i="13"/>
  <c r="E372" i="13"/>
  <c r="E380" i="13"/>
  <c r="E388" i="13"/>
  <c r="E396" i="13"/>
  <c r="E404" i="13"/>
  <c r="E412" i="13"/>
  <c r="E420" i="13"/>
  <c r="E428" i="13"/>
  <c r="E436" i="13"/>
  <c r="E444" i="13"/>
  <c r="E452" i="13"/>
  <c r="E460" i="13"/>
  <c r="E468" i="13"/>
  <c r="E476" i="13"/>
  <c r="E484" i="13"/>
  <c r="E492" i="13"/>
  <c r="E500" i="13"/>
  <c r="E508" i="13"/>
  <c r="E516" i="13"/>
  <c r="E524" i="13"/>
  <c r="E532" i="13"/>
  <c r="E540" i="13"/>
  <c r="E548" i="13"/>
  <c r="E556" i="13"/>
  <c r="E564" i="13"/>
  <c r="E572" i="13"/>
  <c r="E580" i="13"/>
  <c r="E588" i="13"/>
  <c r="E596" i="13"/>
  <c r="E604" i="13"/>
  <c r="E612" i="13"/>
  <c r="E620" i="13"/>
  <c r="E628" i="13"/>
  <c r="E636" i="13"/>
  <c r="E644" i="13"/>
  <c r="E652" i="13"/>
  <c r="E660" i="13"/>
  <c r="E668" i="13"/>
  <c r="E5" i="13"/>
  <c r="E13" i="13"/>
  <c r="E21" i="13"/>
  <c r="E29" i="13"/>
  <c r="E37" i="13"/>
  <c r="E45" i="13"/>
  <c r="E53" i="13"/>
  <c r="E61" i="13"/>
  <c r="E69" i="13"/>
  <c r="E77" i="13"/>
  <c r="E85" i="13"/>
  <c r="E93" i="13"/>
  <c r="E101" i="13"/>
  <c r="E109" i="13"/>
  <c r="E117" i="13"/>
  <c r="E125" i="13"/>
  <c r="E133" i="13"/>
  <c r="E141" i="13"/>
  <c r="E149" i="13"/>
  <c r="E157" i="13"/>
  <c r="E165" i="13"/>
  <c r="E173" i="13"/>
  <c r="E181" i="13"/>
  <c r="E189" i="13"/>
  <c r="E197" i="13"/>
  <c r="E205" i="13"/>
  <c r="E213" i="13"/>
  <c r="E221" i="13"/>
  <c r="E229" i="13"/>
  <c r="E237" i="13"/>
  <c r="E245" i="13"/>
  <c r="E253" i="13"/>
  <c r="E261" i="13"/>
  <c r="E269" i="13"/>
  <c r="E277" i="13"/>
  <c r="E285" i="13"/>
  <c r="E293" i="13"/>
  <c r="E301" i="13"/>
  <c r="E309" i="13"/>
  <c r="E317" i="13"/>
  <c r="E325" i="13"/>
  <c r="E333" i="13"/>
  <c r="E341" i="13"/>
  <c r="E349" i="13"/>
  <c r="E357" i="13"/>
  <c r="E365" i="13"/>
  <c r="E373" i="13"/>
  <c r="E381" i="13"/>
  <c r="E389" i="13"/>
  <c r="E397" i="13"/>
  <c r="E405" i="13"/>
  <c r="E413" i="13"/>
  <c r="E421" i="13"/>
  <c r="E429" i="13"/>
  <c r="E437" i="13"/>
  <c r="E445" i="13"/>
  <c r="E453" i="13"/>
  <c r="E461" i="13"/>
  <c r="E469" i="13"/>
  <c r="E477" i="13"/>
  <c r="E485" i="13"/>
  <c r="E493" i="13"/>
  <c r="E501" i="13"/>
  <c r="E509" i="13"/>
  <c r="E517" i="13"/>
  <c r="E525" i="13"/>
  <c r="E533" i="13"/>
  <c r="E541" i="13"/>
  <c r="E549" i="13"/>
  <c r="E557" i="13"/>
  <c r="E565" i="13"/>
  <c r="E573" i="13"/>
  <c r="E581" i="13"/>
  <c r="E589" i="13"/>
  <c r="E597" i="13"/>
  <c r="E605" i="13"/>
  <c r="E613" i="13"/>
  <c r="E621" i="13"/>
  <c r="E629" i="13"/>
  <c r="E637" i="13"/>
  <c r="E645" i="13"/>
  <c r="E653" i="13"/>
  <c r="E661" i="13"/>
  <c r="E669" i="13"/>
  <c r="E677" i="13"/>
  <c r="E6" i="13"/>
  <c r="E14" i="13"/>
  <c r="E22" i="13"/>
  <c r="E30" i="13"/>
  <c r="E38" i="13"/>
  <c r="E46" i="13"/>
  <c r="E54" i="13"/>
  <c r="E62" i="13"/>
  <c r="E70" i="13"/>
  <c r="E78" i="13"/>
  <c r="E86" i="13"/>
  <c r="E94" i="13"/>
  <c r="E102" i="13"/>
  <c r="E110" i="13"/>
  <c r="E118" i="13"/>
  <c r="E126" i="13"/>
  <c r="E134" i="13"/>
  <c r="E142" i="13"/>
  <c r="E150" i="13"/>
  <c r="E158" i="13"/>
  <c r="E166" i="13"/>
  <c r="E174" i="13"/>
  <c r="E182" i="13"/>
  <c r="E190" i="13"/>
  <c r="E198" i="13"/>
  <c r="E206" i="13"/>
  <c r="E214" i="13"/>
  <c r="E222" i="13"/>
  <c r="E230" i="13"/>
  <c r="E238" i="13"/>
  <c r="E246" i="13"/>
  <c r="E254" i="13"/>
  <c r="E262" i="13"/>
  <c r="E270" i="13"/>
  <c r="E278" i="13"/>
  <c r="E286" i="13"/>
  <c r="E294" i="13"/>
  <c r="E302" i="13"/>
  <c r="E310" i="13"/>
  <c r="E318" i="13"/>
  <c r="E326" i="13"/>
  <c r="E334" i="13"/>
  <c r="E342" i="13"/>
  <c r="E350" i="13"/>
  <c r="E358" i="13"/>
  <c r="E366" i="13"/>
  <c r="E374" i="13"/>
  <c r="E382" i="13"/>
  <c r="E390" i="13"/>
  <c r="E398" i="13"/>
  <c r="E406" i="13"/>
  <c r="E414" i="13"/>
  <c r="E422" i="13"/>
  <c r="E430" i="13"/>
  <c r="E438" i="13"/>
  <c r="E446" i="13"/>
  <c r="E454" i="13"/>
  <c r="E462" i="13"/>
  <c r="E470" i="13"/>
  <c r="E478" i="13"/>
  <c r="E486" i="13"/>
  <c r="E494" i="13"/>
  <c r="E502" i="13"/>
  <c r="E7" i="13"/>
  <c r="E15" i="13"/>
  <c r="E23" i="13"/>
  <c r="E31" i="13"/>
  <c r="E39" i="13"/>
  <c r="E47" i="13"/>
  <c r="E55" i="13"/>
  <c r="E63" i="13"/>
  <c r="E71" i="13"/>
  <c r="E79" i="13"/>
  <c r="E87" i="13"/>
  <c r="E95" i="13"/>
  <c r="E103" i="13"/>
  <c r="E111" i="13"/>
  <c r="E119" i="13"/>
  <c r="E127" i="13"/>
  <c r="E135" i="13"/>
  <c r="E143" i="13"/>
  <c r="E151" i="13"/>
  <c r="E159" i="13"/>
  <c r="E167" i="13"/>
  <c r="E175" i="13"/>
  <c r="E183" i="13"/>
  <c r="E191" i="13"/>
  <c r="E199" i="13"/>
  <c r="E207" i="13"/>
  <c r="E215" i="13"/>
  <c r="E223" i="13"/>
  <c r="E231" i="13"/>
  <c r="E239" i="13"/>
  <c r="E247" i="13"/>
  <c r="E255" i="13"/>
  <c r="E263" i="13"/>
  <c r="E271" i="13"/>
  <c r="E279" i="13"/>
  <c r="E287" i="13"/>
  <c r="E295" i="13"/>
  <c r="E303" i="13"/>
  <c r="E311" i="13"/>
  <c r="E319" i="13"/>
  <c r="E327" i="13"/>
  <c r="E335" i="13"/>
  <c r="E343" i="13"/>
  <c r="E351" i="13"/>
  <c r="E359" i="13"/>
  <c r="E367" i="13"/>
  <c r="E375" i="13"/>
  <c r="E383" i="13"/>
  <c r="E391" i="13"/>
  <c r="E399" i="13"/>
  <c r="E407" i="13"/>
  <c r="E415" i="13"/>
  <c r="E423" i="13"/>
  <c r="E431" i="13"/>
  <c r="E439" i="13"/>
  <c r="E447" i="13"/>
  <c r="E455" i="13"/>
  <c r="E463" i="13"/>
  <c r="E471" i="13"/>
  <c r="E479" i="13"/>
  <c r="E487" i="13"/>
  <c r="E495" i="13"/>
  <c r="E503" i="13"/>
  <c r="E511" i="13"/>
  <c r="E519" i="13"/>
  <c r="E527" i="13"/>
  <c r="E535" i="13"/>
  <c r="E543" i="13"/>
  <c r="E551" i="13"/>
  <c r="E559" i="13"/>
  <c r="E567" i="13"/>
  <c r="E575" i="13"/>
  <c r="E583" i="13"/>
  <c r="E591" i="13"/>
  <c r="E599" i="13"/>
  <c r="E607" i="13"/>
  <c r="E615" i="13"/>
  <c r="E623" i="13"/>
  <c r="E631" i="13"/>
  <c r="E639" i="13"/>
  <c r="E647" i="13"/>
  <c r="E655" i="13"/>
  <c r="E663" i="13"/>
  <c r="E671" i="13"/>
  <c r="E8" i="13"/>
  <c r="E72" i="13"/>
  <c r="E120" i="13"/>
  <c r="E152" i="13"/>
  <c r="E184" i="13"/>
  <c r="E216" i="13"/>
  <c r="E248" i="13"/>
  <c r="E280" i="13"/>
  <c r="E312" i="13"/>
  <c r="E344" i="13"/>
  <c r="E376" i="13"/>
  <c r="E408" i="13"/>
  <c r="E440" i="13"/>
  <c r="E472" i="13"/>
  <c r="E504" i="13"/>
  <c r="E526" i="13"/>
  <c r="E546" i="13"/>
  <c r="E568" i="13"/>
  <c r="E590" i="13"/>
  <c r="E610" i="13"/>
  <c r="E632" i="13"/>
  <c r="E654" i="13"/>
  <c r="E674" i="13"/>
  <c r="E683" i="13"/>
  <c r="E691" i="13"/>
  <c r="E699" i="13"/>
  <c r="E707" i="13"/>
  <c r="E715" i="13"/>
  <c r="E723" i="13"/>
  <c r="E731" i="13"/>
  <c r="E739" i="13"/>
  <c r="E747" i="13"/>
  <c r="E755" i="13"/>
  <c r="E763" i="13"/>
  <c r="E771" i="13"/>
  <c r="E779" i="13"/>
  <c r="E787" i="13"/>
  <c r="E795" i="13"/>
  <c r="E803" i="13"/>
  <c r="E811" i="13"/>
  <c r="E819" i="13"/>
  <c r="E827" i="13"/>
  <c r="E835" i="13"/>
  <c r="E843" i="13"/>
  <c r="E851" i="13"/>
  <c r="E859" i="13"/>
  <c r="E867" i="13"/>
  <c r="E875" i="13"/>
  <c r="E883" i="13"/>
  <c r="E891" i="13"/>
  <c r="E899" i="13"/>
  <c r="E907" i="13"/>
  <c r="E915" i="13"/>
  <c r="E923" i="13"/>
  <c r="E931" i="13"/>
  <c r="E939" i="13"/>
  <c r="E947" i="13"/>
  <c r="E955" i="13"/>
  <c r="E963" i="13"/>
  <c r="E971" i="13"/>
  <c r="E979" i="13"/>
  <c r="E987" i="13"/>
  <c r="E995" i="13"/>
  <c r="E1003" i="13"/>
  <c r="E1011" i="13"/>
  <c r="E1019" i="13"/>
  <c r="E1027" i="13"/>
  <c r="E1035" i="13"/>
  <c r="E1043" i="13"/>
  <c r="E1051" i="13"/>
  <c r="E1059" i="13"/>
  <c r="E1067" i="13"/>
  <c r="E1075" i="13"/>
  <c r="E1083" i="13"/>
  <c r="E1091" i="13"/>
  <c r="E1099" i="13"/>
  <c r="E1107" i="13"/>
  <c r="E16" i="13"/>
  <c r="E80" i="13"/>
  <c r="E122" i="13"/>
  <c r="E154" i="13"/>
  <c r="E186" i="13"/>
  <c r="E218" i="13"/>
  <c r="E250" i="13"/>
  <c r="E282" i="13"/>
  <c r="E314" i="13"/>
  <c r="E346" i="13"/>
  <c r="E378" i="13"/>
  <c r="E410" i="13"/>
  <c r="E442" i="13"/>
  <c r="E474" i="13"/>
  <c r="E506" i="13"/>
  <c r="E528" i="13"/>
  <c r="E550" i="13"/>
  <c r="E570" i="13"/>
  <c r="E592" i="13"/>
  <c r="E614" i="13"/>
  <c r="E634" i="13"/>
  <c r="E656" i="13"/>
  <c r="E675" i="13"/>
  <c r="E684" i="13"/>
  <c r="E692" i="13"/>
  <c r="E700" i="13"/>
  <c r="E708" i="13"/>
  <c r="E716" i="13"/>
  <c r="E724" i="13"/>
  <c r="E732" i="13"/>
  <c r="E740" i="13"/>
  <c r="E748" i="13"/>
  <c r="E756" i="13"/>
  <c r="E764" i="13"/>
  <c r="E772" i="13"/>
  <c r="E780" i="13"/>
  <c r="E788" i="13"/>
  <c r="E796" i="13"/>
  <c r="E804" i="13"/>
  <c r="E812" i="13"/>
  <c r="E820" i="13"/>
  <c r="E828" i="13"/>
  <c r="E836" i="13"/>
  <c r="E844" i="13"/>
  <c r="E852" i="13"/>
  <c r="E860" i="13"/>
  <c r="E868" i="13"/>
  <c r="E876" i="13"/>
  <c r="E884" i="13"/>
  <c r="E892" i="13"/>
  <c r="E900" i="13"/>
  <c r="E908" i="13"/>
  <c r="E916" i="13"/>
  <c r="E924" i="13"/>
  <c r="E932" i="13"/>
  <c r="E940" i="13"/>
  <c r="E948" i="13"/>
  <c r="E956" i="13"/>
  <c r="E964" i="13"/>
  <c r="E972" i="13"/>
  <c r="E980" i="13"/>
  <c r="E988" i="13"/>
  <c r="E996" i="13"/>
  <c r="E1004" i="13"/>
  <c r="E1012" i="13"/>
  <c r="E1020" i="13"/>
  <c r="E1028" i="13"/>
  <c r="E1036" i="13"/>
  <c r="E1044" i="13"/>
  <c r="E1052" i="13"/>
  <c r="E1060" i="13"/>
  <c r="E1068" i="13"/>
  <c r="E1076" i="13"/>
  <c r="E1084" i="13"/>
  <c r="E1092" i="13"/>
  <c r="E1100" i="13"/>
  <c r="E1108" i="13"/>
  <c r="E24" i="13"/>
  <c r="E88" i="13"/>
  <c r="E128" i="13"/>
  <c r="E160" i="13"/>
  <c r="E192" i="13"/>
  <c r="E224" i="13"/>
  <c r="E256" i="13"/>
  <c r="E288" i="13"/>
  <c r="E320" i="13"/>
  <c r="E352" i="13"/>
  <c r="E384" i="13"/>
  <c r="E416" i="13"/>
  <c r="E448" i="13"/>
  <c r="E480" i="13"/>
  <c r="E510" i="13"/>
  <c r="E530" i="13"/>
  <c r="E552" i="13"/>
  <c r="E574" i="13"/>
  <c r="E594" i="13"/>
  <c r="E616" i="13"/>
  <c r="E638" i="13"/>
  <c r="E658" i="13"/>
  <c r="E676" i="13"/>
  <c r="E685" i="13"/>
  <c r="E693" i="13"/>
  <c r="E701" i="13"/>
  <c r="E709" i="13"/>
  <c r="E717" i="13"/>
  <c r="E725" i="13"/>
  <c r="E733" i="13"/>
  <c r="E741" i="13"/>
  <c r="E749" i="13"/>
  <c r="E757" i="13"/>
  <c r="E765" i="13"/>
  <c r="E773" i="13"/>
  <c r="E781" i="13"/>
  <c r="E789" i="13"/>
  <c r="E797" i="13"/>
  <c r="E805" i="13"/>
  <c r="E813" i="13"/>
  <c r="E821" i="13"/>
  <c r="E829" i="13"/>
  <c r="E837" i="13"/>
  <c r="E845" i="13"/>
  <c r="E853" i="13"/>
  <c r="E861" i="13"/>
  <c r="E869" i="13"/>
  <c r="E877" i="13"/>
  <c r="E885" i="13"/>
  <c r="E893" i="13"/>
  <c r="E901" i="13"/>
  <c r="E909" i="13"/>
  <c r="E917" i="13"/>
  <c r="E925" i="13"/>
  <c r="E933" i="13"/>
  <c r="E941" i="13"/>
  <c r="E949" i="13"/>
  <c r="E957" i="13"/>
  <c r="E965" i="13"/>
  <c r="E973" i="13"/>
  <c r="E981" i="13"/>
  <c r="E989" i="13"/>
  <c r="E997" i="13"/>
  <c r="E1005" i="13"/>
  <c r="E1013" i="13"/>
  <c r="E1021" i="13"/>
  <c r="E1029" i="13"/>
  <c r="E1037" i="13"/>
  <c r="E1045" i="13"/>
  <c r="E1053" i="13"/>
  <c r="E1061" i="13"/>
  <c r="E1069" i="13"/>
  <c r="E1077" i="13"/>
  <c r="E1085" i="13"/>
  <c r="E1093" i="13"/>
  <c r="E1101" i="13"/>
  <c r="E1109" i="13"/>
  <c r="E1117" i="13"/>
  <c r="E1125" i="13"/>
  <c r="E1133" i="13"/>
  <c r="E1141" i="13"/>
  <c r="E1149" i="13"/>
  <c r="E1157" i="13"/>
  <c r="E1165" i="13"/>
  <c r="E1173" i="13"/>
  <c r="E32" i="13"/>
  <c r="E96" i="13"/>
  <c r="E130" i="13"/>
  <c r="E162" i="13"/>
  <c r="E194" i="13"/>
  <c r="E226" i="13"/>
  <c r="E258" i="13"/>
  <c r="E290" i="13"/>
  <c r="E322" i="13"/>
  <c r="E354" i="13"/>
  <c r="E386" i="13"/>
  <c r="E418" i="13"/>
  <c r="E450" i="13"/>
  <c r="E482" i="13"/>
  <c r="E512" i="13"/>
  <c r="E534" i="13"/>
  <c r="E554" i="13"/>
  <c r="E576" i="13"/>
  <c r="E598" i="13"/>
  <c r="E618" i="13"/>
  <c r="E640" i="13"/>
  <c r="E662" i="13"/>
  <c r="E678" i="13"/>
  <c r="E686" i="13"/>
  <c r="E694" i="13"/>
  <c r="E702" i="13"/>
  <c r="E710" i="13"/>
  <c r="E718" i="13"/>
  <c r="E726" i="13"/>
  <c r="E734" i="13"/>
  <c r="E742" i="13"/>
  <c r="E750" i="13"/>
  <c r="E758" i="13"/>
  <c r="E766" i="13"/>
  <c r="E774" i="13"/>
  <c r="E782" i="13"/>
  <c r="E790" i="13"/>
  <c r="E798" i="13"/>
  <c r="E806" i="13"/>
  <c r="E814" i="13"/>
  <c r="E822" i="13"/>
  <c r="E830" i="13"/>
  <c r="E838" i="13"/>
  <c r="E846" i="13"/>
  <c r="E854" i="13"/>
  <c r="E862" i="13"/>
  <c r="E870" i="13"/>
  <c r="E878" i="13"/>
  <c r="E886" i="13"/>
  <c r="E894" i="13"/>
  <c r="E902" i="13"/>
  <c r="E910" i="13"/>
  <c r="E918" i="13"/>
  <c r="E926" i="13"/>
  <c r="E934" i="13"/>
  <c r="E942" i="13"/>
  <c r="E950" i="13"/>
  <c r="E958" i="13"/>
  <c r="E966" i="13"/>
  <c r="E974" i="13"/>
  <c r="E982" i="13"/>
  <c r="E990" i="13"/>
  <c r="E998" i="13"/>
  <c r="E1006" i="13"/>
  <c r="E1014" i="13"/>
  <c r="E1022" i="13"/>
  <c r="E1030" i="13"/>
  <c r="E1038" i="13"/>
  <c r="E1046" i="13"/>
  <c r="E1054" i="13"/>
  <c r="E1062" i="13"/>
  <c r="E1070" i="13"/>
  <c r="E1078" i="13"/>
  <c r="E1086" i="13"/>
  <c r="E1094" i="13"/>
  <c r="E1102" i="13"/>
  <c r="E1110" i="13"/>
  <c r="E1118" i="13"/>
  <c r="E1126" i="13"/>
  <c r="E1134" i="13"/>
  <c r="E1142" i="13"/>
  <c r="E1150" i="13"/>
  <c r="E1158" i="13"/>
  <c r="E1166" i="13"/>
  <c r="E1174" i="13"/>
  <c r="E40" i="13"/>
  <c r="E104" i="13"/>
  <c r="E136" i="13"/>
  <c r="E168" i="13"/>
  <c r="E200" i="13"/>
  <c r="E232" i="13"/>
  <c r="E48" i="13"/>
  <c r="E106" i="13"/>
  <c r="E138" i="13"/>
  <c r="E170" i="13"/>
  <c r="E202" i="13"/>
  <c r="E234" i="13"/>
  <c r="E266" i="13"/>
  <c r="E298" i="13"/>
  <c r="E330" i="13"/>
  <c r="E362" i="13"/>
  <c r="E394" i="13"/>
  <c r="E426" i="13"/>
  <c r="E458" i="13"/>
  <c r="E490" i="13"/>
  <c r="E518" i="13"/>
  <c r="E538" i="13"/>
  <c r="E560" i="13"/>
  <c r="E582" i="13"/>
  <c r="E602" i="13"/>
  <c r="E624" i="13"/>
  <c r="E646" i="13"/>
  <c r="E666" i="13"/>
  <c r="E680" i="13"/>
  <c r="E688" i="13"/>
  <c r="E696" i="13"/>
  <c r="E704" i="13"/>
  <c r="E712" i="13"/>
  <c r="E720" i="13"/>
  <c r="E728" i="13"/>
  <c r="E736" i="13"/>
  <c r="E744" i="13"/>
  <c r="E752" i="13"/>
  <c r="E760" i="13"/>
  <c r="E768" i="13"/>
  <c r="E776" i="13"/>
  <c r="E784" i="13"/>
  <c r="E792" i="13"/>
  <c r="E800" i="13"/>
  <c r="E808" i="13"/>
  <c r="E816" i="13"/>
  <c r="E824" i="13"/>
  <c r="E832" i="13"/>
  <c r="E840" i="13"/>
  <c r="E848" i="13"/>
  <c r="E856" i="13"/>
  <c r="E864" i="13"/>
  <c r="E872" i="13"/>
  <c r="E880" i="13"/>
  <c r="E888" i="13"/>
  <c r="E896" i="13"/>
  <c r="E904" i="13"/>
  <c r="E912" i="13"/>
  <c r="E920" i="13"/>
  <c r="E928" i="13"/>
  <c r="E936" i="13"/>
  <c r="E944" i="13"/>
  <c r="E952" i="13"/>
  <c r="E960" i="13"/>
  <c r="E968" i="13"/>
  <c r="E976" i="13"/>
  <c r="E984" i="13"/>
  <c r="E992" i="13"/>
  <c r="E1000" i="13"/>
  <c r="E1008" i="13"/>
  <c r="E1016" i="13"/>
  <c r="E1024" i="13"/>
  <c r="E1032" i="13"/>
  <c r="E1040" i="13"/>
  <c r="E1048" i="13"/>
  <c r="E1056" i="13"/>
  <c r="E1064" i="13"/>
  <c r="E1072" i="13"/>
  <c r="E1080" i="13"/>
  <c r="E56" i="13"/>
  <c r="E208" i="13"/>
  <c r="E304" i="13"/>
  <c r="E392" i="13"/>
  <c r="E466" i="13"/>
  <c r="E542" i="13"/>
  <c r="E600" i="13"/>
  <c r="E650" i="13"/>
  <c r="E689" i="13"/>
  <c r="E711" i="13"/>
  <c r="E730" i="13"/>
  <c r="E753" i="13"/>
  <c r="E775" i="13"/>
  <c r="E794" i="13"/>
  <c r="E817" i="13"/>
  <c r="E839" i="13"/>
  <c r="E858" i="13"/>
  <c r="E881" i="13"/>
  <c r="E903" i="13"/>
  <c r="E922" i="13"/>
  <c r="E945" i="13"/>
  <c r="E967" i="13"/>
  <c r="E986" i="13"/>
  <c r="E1009" i="13"/>
  <c r="E1031" i="13"/>
  <c r="E1050" i="13"/>
  <c r="E1073" i="13"/>
  <c r="E1090" i="13"/>
  <c r="E1106" i="13"/>
  <c r="E1120" i="13"/>
  <c r="E1130" i="13"/>
  <c r="E1140" i="13"/>
  <c r="E1152" i="13"/>
  <c r="E1162" i="13"/>
  <c r="E1172" i="13"/>
  <c r="E1182" i="13"/>
  <c r="E1190" i="13"/>
  <c r="E1198" i="13"/>
  <c r="E1206" i="13"/>
  <c r="E1214" i="13"/>
  <c r="E1222" i="13"/>
  <c r="E1230" i="13"/>
  <c r="E1238" i="13"/>
  <c r="E1246" i="13"/>
  <c r="E1254" i="13"/>
  <c r="E1262" i="13"/>
  <c r="E1270" i="13"/>
  <c r="E1278" i="13"/>
  <c r="E1286" i="13"/>
  <c r="E1294" i="13"/>
  <c r="E1302" i="13"/>
  <c r="E1310" i="13"/>
  <c r="E1318" i="13"/>
  <c r="E1326" i="13"/>
  <c r="E1334" i="13"/>
  <c r="E1342" i="13"/>
  <c r="E1350" i="13"/>
  <c r="E1358" i="13"/>
  <c r="E1366" i="13"/>
  <c r="E1374" i="13"/>
  <c r="E1382" i="13"/>
  <c r="E1390" i="13"/>
  <c r="E1398" i="13"/>
  <c r="E1406" i="13"/>
  <c r="E1414" i="13"/>
  <c r="E1422" i="13"/>
  <c r="E1430" i="13"/>
  <c r="E1438" i="13"/>
  <c r="E1446" i="13"/>
  <c r="E1454" i="13"/>
  <c r="E1462" i="13"/>
  <c r="E1470" i="13"/>
  <c r="E1478" i="13"/>
  <c r="E1486" i="13"/>
  <c r="E1494" i="13"/>
  <c r="E1502" i="13"/>
  <c r="E1510" i="13"/>
  <c r="E1518" i="13"/>
  <c r="E1526" i="13"/>
  <c r="E1534" i="13"/>
  <c r="E1542" i="13"/>
  <c r="E1550" i="13"/>
  <c r="E1558" i="13"/>
  <c r="E1566" i="13"/>
  <c r="E1574" i="13"/>
  <c r="E1582" i="13"/>
  <c r="E1590" i="13"/>
  <c r="E64" i="13"/>
  <c r="E210" i="13"/>
  <c r="E306" i="13"/>
  <c r="E400" i="13"/>
  <c r="E488" i="13"/>
  <c r="E544" i="13"/>
  <c r="E606" i="13"/>
  <c r="E664" i="13"/>
  <c r="E690" i="13"/>
  <c r="E713" i="13"/>
  <c r="E735" i="13"/>
  <c r="E754" i="13"/>
  <c r="E777" i="13"/>
  <c r="E799" i="13"/>
  <c r="E818" i="13"/>
  <c r="E841" i="13"/>
  <c r="E863" i="13"/>
  <c r="E882" i="13"/>
  <c r="E905" i="13"/>
  <c r="E927" i="13"/>
  <c r="E946" i="13"/>
  <c r="E969" i="13"/>
  <c r="E991" i="13"/>
  <c r="E112" i="13"/>
  <c r="E240" i="13"/>
  <c r="E328" i="13"/>
  <c r="E402" i="13"/>
  <c r="E496" i="13"/>
  <c r="E558" i="13"/>
  <c r="E608" i="13"/>
  <c r="E670" i="13"/>
  <c r="E695" i="13"/>
  <c r="E714" i="13"/>
  <c r="E737" i="13"/>
  <c r="E759" i="13"/>
  <c r="E778" i="13"/>
  <c r="E801" i="13"/>
  <c r="E823" i="13"/>
  <c r="E842" i="13"/>
  <c r="E865" i="13"/>
  <c r="E887" i="13"/>
  <c r="E906" i="13"/>
  <c r="E929" i="13"/>
  <c r="E951" i="13"/>
  <c r="E114" i="13"/>
  <c r="E242" i="13"/>
  <c r="E336" i="13"/>
  <c r="E424" i="13"/>
  <c r="E498" i="13"/>
  <c r="E562" i="13"/>
  <c r="E622" i="13"/>
  <c r="E672" i="13"/>
  <c r="E697" i="13"/>
  <c r="E719" i="13"/>
  <c r="E738" i="13"/>
  <c r="E761" i="13"/>
  <c r="E783" i="13"/>
  <c r="E802" i="13"/>
  <c r="E825" i="13"/>
  <c r="E847" i="13"/>
  <c r="E866" i="13"/>
  <c r="E889" i="13"/>
  <c r="E911" i="13"/>
  <c r="E930" i="13"/>
  <c r="E953" i="13"/>
  <c r="E975" i="13"/>
  <c r="E994" i="13"/>
  <c r="E1017" i="13"/>
  <c r="E1039" i="13"/>
  <c r="E1058" i="13"/>
  <c r="E1081" i="13"/>
  <c r="E1097" i="13"/>
  <c r="E1113" i="13"/>
  <c r="E1123" i="13"/>
  <c r="E1135" i="13"/>
  <c r="E1145" i="13"/>
  <c r="E1155" i="13"/>
  <c r="E1167" i="13"/>
  <c r="E1177" i="13"/>
  <c r="E1185" i="13"/>
  <c r="E1193" i="13"/>
  <c r="E1201" i="13"/>
  <c r="E1209" i="13"/>
  <c r="E1217" i="13"/>
  <c r="E1225" i="13"/>
  <c r="E1233" i="13"/>
  <c r="E1241" i="13"/>
  <c r="E1249" i="13"/>
  <c r="E1257" i="13"/>
  <c r="E1265" i="13"/>
  <c r="E1273" i="13"/>
  <c r="E1281" i="13"/>
  <c r="E1289" i="13"/>
  <c r="E1297" i="13"/>
  <c r="E1305" i="13"/>
  <c r="E1313" i="13"/>
  <c r="E1321" i="13"/>
  <c r="E1329" i="13"/>
  <c r="E1337" i="13"/>
  <c r="E1345" i="13"/>
  <c r="E1353" i="13"/>
  <c r="E1361" i="13"/>
  <c r="E1369" i="13"/>
  <c r="E1377" i="13"/>
  <c r="E1385" i="13"/>
  <c r="E1393" i="13"/>
  <c r="E1401" i="13"/>
  <c r="E1409" i="13"/>
  <c r="E1417" i="13"/>
  <c r="E1425" i="13"/>
  <c r="E1433" i="13"/>
  <c r="E1441" i="13"/>
  <c r="E1449" i="13"/>
  <c r="E1457" i="13"/>
  <c r="E1465" i="13"/>
  <c r="E1473" i="13"/>
  <c r="E1481" i="13"/>
  <c r="E1489" i="13"/>
  <c r="E1497" i="13"/>
  <c r="E1505" i="13"/>
  <c r="E1513" i="13"/>
  <c r="E1521" i="13"/>
  <c r="E1529" i="13"/>
  <c r="E1537" i="13"/>
  <c r="E1545" i="13"/>
  <c r="E1553" i="13"/>
  <c r="E1561" i="13"/>
  <c r="E1569" i="13"/>
  <c r="E1577" i="13"/>
  <c r="E144" i="13"/>
  <c r="E264" i="13"/>
  <c r="E338" i="13"/>
  <c r="E432" i="13"/>
  <c r="E514" i="13"/>
  <c r="E566" i="13"/>
  <c r="E626" i="13"/>
  <c r="E679" i="13"/>
  <c r="E698" i="13"/>
  <c r="E721" i="13"/>
  <c r="E743" i="13"/>
  <c r="E762" i="13"/>
  <c r="E785" i="13"/>
  <c r="E807" i="13"/>
  <c r="E826" i="13"/>
  <c r="E849" i="13"/>
  <c r="E871" i="13"/>
  <c r="E890" i="13"/>
  <c r="E913" i="13"/>
  <c r="E935" i="13"/>
  <c r="E954" i="13"/>
  <c r="E977" i="13"/>
  <c r="E999" i="13"/>
  <c r="E1018" i="13"/>
  <c r="E1041" i="13"/>
  <c r="E1063" i="13"/>
  <c r="E1082" i="13"/>
  <c r="E1098" i="13"/>
  <c r="E1114" i="13"/>
  <c r="E1124" i="13"/>
  <c r="E1136" i="13"/>
  <c r="E1146" i="13"/>
  <c r="E1156" i="13"/>
  <c r="E1168" i="13"/>
  <c r="E1178" i="13"/>
  <c r="E1186" i="13"/>
  <c r="E1194" i="13"/>
  <c r="E1202" i="13"/>
  <c r="E1210" i="13"/>
  <c r="E1218" i="13"/>
  <c r="E1226" i="13"/>
  <c r="E1234" i="13"/>
  <c r="E1242" i="13"/>
  <c r="E1250" i="13"/>
  <c r="E1258" i="13"/>
  <c r="E1266" i="13"/>
  <c r="E1274" i="13"/>
  <c r="E1282" i="13"/>
  <c r="E1290" i="13"/>
  <c r="E1298" i="13"/>
  <c r="E1306" i="13"/>
  <c r="E1314" i="13"/>
  <c r="E1322" i="13"/>
  <c r="E1330" i="13"/>
  <c r="E1338" i="13"/>
  <c r="E1346" i="13"/>
  <c r="E1354" i="13"/>
  <c r="E1362" i="13"/>
  <c r="E1370" i="13"/>
  <c r="E1378" i="13"/>
  <c r="E1386" i="13"/>
  <c r="E1394" i="13"/>
  <c r="E1402" i="13"/>
  <c r="E1410" i="13"/>
  <c r="E1418" i="13"/>
  <c r="E1426" i="13"/>
  <c r="E1434" i="13"/>
  <c r="E1442" i="13"/>
  <c r="E1450" i="13"/>
  <c r="E1458" i="13"/>
  <c r="E1466" i="13"/>
  <c r="E146" i="13"/>
  <c r="E272" i="13"/>
  <c r="E360" i="13"/>
  <c r="E434" i="13"/>
  <c r="E520" i="13"/>
  <c r="E578" i="13"/>
  <c r="E630" i="13"/>
  <c r="E681" i="13"/>
  <c r="E703" i="13"/>
  <c r="E722" i="13"/>
  <c r="E745" i="13"/>
  <c r="E767" i="13"/>
  <c r="E786" i="13"/>
  <c r="E809" i="13"/>
  <c r="E831" i="13"/>
  <c r="E850" i="13"/>
  <c r="E873" i="13"/>
  <c r="E895" i="13"/>
  <c r="E914" i="13"/>
  <c r="E937" i="13"/>
  <c r="E959" i="13"/>
  <c r="E978" i="13"/>
  <c r="E1001" i="13"/>
  <c r="E1023" i="13"/>
  <c r="E1042" i="13"/>
  <c r="E1065" i="13"/>
  <c r="E1087" i="13"/>
  <c r="E1103" i="13"/>
  <c r="E1115" i="13"/>
  <c r="E1127" i="13"/>
  <c r="E1137" i="13"/>
  <c r="E1147" i="13"/>
  <c r="E1159" i="13"/>
  <c r="E1169" i="13"/>
  <c r="E1179" i="13"/>
  <c r="E1187" i="13"/>
  <c r="E1195" i="13"/>
  <c r="E1203" i="13"/>
  <c r="E1211" i="13"/>
  <c r="E1219" i="13"/>
  <c r="E1227" i="13"/>
  <c r="E1235" i="13"/>
  <c r="E1243" i="13"/>
  <c r="E1251" i="13"/>
  <c r="E1259" i="13"/>
  <c r="E1267" i="13"/>
  <c r="E1275" i="13"/>
  <c r="E1283" i="13"/>
  <c r="E1291" i="13"/>
  <c r="E1299" i="13"/>
  <c r="E1307" i="13"/>
  <c r="E1315" i="13"/>
  <c r="E1323" i="13"/>
  <c r="E1331" i="13"/>
  <c r="E1339" i="13"/>
  <c r="E1347" i="13"/>
  <c r="E1355" i="13"/>
  <c r="E1363" i="13"/>
  <c r="E1371" i="13"/>
  <c r="E1379" i="13"/>
  <c r="E1387" i="13"/>
  <c r="E1395" i="13"/>
  <c r="E1403" i="13"/>
  <c r="E1411" i="13"/>
  <c r="E1419" i="13"/>
  <c r="E1427" i="13"/>
  <c r="E1435" i="13"/>
  <c r="E1443" i="13"/>
  <c r="E1451" i="13"/>
  <c r="E1459" i="13"/>
  <c r="E178" i="13"/>
  <c r="E296" i="13"/>
  <c r="E370" i="13"/>
  <c r="E464" i="13"/>
  <c r="E536" i="13"/>
  <c r="E586" i="13"/>
  <c r="E648" i="13"/>
  <c r="E687" i="13"/>
  <c r="E706" i="13"/>
  <c r="E729" i="13"/>
  <c r="E751" i="13"/>
  <c r="E770" i="13"/>
  <c r="E793" i="13"/>
  <c r="E815" i="13"/>
  <c r="E834" i="13"/>
  <c r="E857" i="13"/>
  <c r="E879" i="13"/>
  <c r="E898" i="13"/>
  <c r="E921" i="13"/>
  <c r="E943" i="13"/>
  <c r="E962" i="13"/>
  <c r="E985" i="13"/>
  <c r="E1007" i="13"/>
  <c r="E1026" i="13"/>
  <c r="E1049" i="13"/>
  <c r="E1071" i="13"/>
  <c r="E1089" i="13"/>
  <c r="E1105" i="13"/>
  <c r="E1119" i="13"/>
  <c r="E1129" i="13"/>
  <c r="E1139" i="13"/>
  <c r="E1151" i="13"/>
  <c r="E1161" i="13"/>
  <c r="E1171" i="13"/>
  <c r="E1181" i="13"/>
  <c r="E1189" i="13"/>
  <c r="E1197" i="13"/>
  <c r="E1205" i="13"/>
  <c r="E1213" i="13"/>
  <c r="E1221" i="13"/>
  <c r="E1229" i="13"/>
  <c r="E1237" i="13"/>
  <c r="E1245" i="13"/>
  <c r="E1253" i="13"/>
  <c r="E1261" i="13"/>
  <c r="E1269" i="13"/>
  <c r="E1277" i="13"/>
  <c r="E1285" i="13"/>
  <c r="E1293" i="13"/>
  <c r="E1301" i="13"/>
  <c r="E1309" i="13"/>
  <c r="E1317" i="13"/>
  <c r="E176" i="13"/>
  <c r="E705" i="13"/>
  <c r="E874" i="13"/>
  <c r="E1002" i="13"/>
  <c r="E1057" i="13"/>
  <c r="E1111" i="13"/>
  <c r="E1138" i="13"/>
  <c r="E1164" i="13"/>
  <c r="E1191" i="13"/>
  <c r="E1212" i="13"/>
  <c r="E1232" i="13"/>
  <c r="E1255" i="13"/>
  <c r="E1276" i="13"/>
  <c r="E1296" i="13"/>
  <c r="E1319" i="13"/>
  <c r="E1335" i="13"/>
  <c r="E1351" i="13"/>
  <c r="E1367" i="13"/>
  <c r="E1383" i="13"/>
  <c r="E1399" i="13"/>
  <c r="E1415" i="13"/>
  <c r="E1431" i="13"/>
  <c r="E1447" i="13"/>
  <c r="E1463" i="13"/>
  <c r="E1475" i="13"/>
  <c r="E1485" i="13"/>
  <c r="E1496" i="13"/>
  <c r="E1507" i="13"/>
  <c r="E1517" i="13"/>
  <c r="E1528" i="13"/>
  <c r="E1539" i="13"/>
  <c r="E368" i="13"/>
  <c r="E746" i="13"/>
  <c r="E919" i="13"/>
  <c r="E1015" i="13"/>
  <c r="E1074" i="13"/>
  <c r="E1116" i="13"/>
  <c r="E1144" i="13"/>
  <c r="E1175" i="13"/>
  <c r="E1196" i="13"/>
  <c r="E1216" i="13"/>
  <c r="E1239" i="13"/>
  <c r="E1260" i="13"/>
  <c r="E1280" i="13"/>
  <c r="E1303" i="13"/>
  <c r="E1324" i="13"/>
  <c r="E1340" i="13"/>
  <c r="E1356" i="13"/>
  <c r="E1372" i="13"/>
  <c r="E1388" i="13"/>
  <c r="E1404" i="13"/>
  <c r="E1420" i="13"/>
  <c r="E1436" i="13"/>
  <c r="E1452" i="13"/>
  <c r="E1467" i="13"/>
  <c r="E1477" i="13"/>
  <c r="E1488" i="13"/>
  <c r="E1499" i="13"/>
  <c r="E1509" i="13"/>
  <c r="E1520" i="13"/>
  <c r="E1531" i="13"/>
  <c r="E1541" i="13"/>
  <c r="E1552" i="13"/>
  <c r="E1563" i="13"/>
  <c r="E1573" i="13"/>
  <c r="E1584" i="13"/>
  <c r="E1593" i="13"/>
  <c r="E1601" i="13"/>
  <c r="E1609" i="13"/>
  <c r="E1617" i="13"/>
  <c r="E1625" i="13"/>
  <c r="E1633" i="13"/>
  <c r="E1641" i="13"/>
  <c r="E1649" i="13"/>
  <c r="E1657" i="13"/>
  <c r="E1665" i="13"/>
  <c r="E1673" i="13"/>
  <c r="E1681" i="13"/>
  <c r="E1689" i="13"/>
  <c r="E1697" i="13"/>
  <c r="E1705" i="13"/>
  <c r="E1713" i="13"/>
  <c r="E1721" i="13"/>
  <c r="E1729" i="13"/>
  <c r="E1737" i="13"/>
  <c r="E1745" i="13"/>
  <c r="E1753" i="13"/>
  <c r="E1761" i="13"/>
  <c r="E1769" i="13"/>
  <c r="E1777" i="13"/>
  <c r="E1785" i="13"/>
  <c r="E1793" i="13"/>
  <c r="E1801" i="13"/>
  <c r="E1809" i="13"/>
  <c r="E1817" i="13"/>
  <c r="E1825" i="13"/>
  <c r="E1833" i="13"/>
  <c r="E1841" i="13"/>
  <c r="E1849" i="13"/>
  <c r="E1857" i="13"/>
  <c r="E1865" i="13"/>
  <c r="E1873" i="13"/>
  <c r="E1881" i="13"/>
  <c r="E1889" i="13"/>
  <c r="E1897" i="13"/>
  <c r="E1905" i="13"/>
  <c r="E1913" i="13"/>
  <c r="E1921" i="13"/>
  <c r="E1929" i="13"/>
  <c r="E1937" i="13"/>
  <c r="E1945" i="13"/>
  <c r="E1953" i="13"/>
  <c r="E1961" i="13"/>
  <c r="E1969" i="13"/>
  <c r="E1977" i="13"/>
  <c r="E1985" i="13"/>
  <c r="E1993" i="13"/>
  <c r="E2001" i="13"/>
  <c r="E2009" i="13"/>
  <c r="E2017" i="13"/>
  <c r="E2025" i="13"/>
  <c r="E2033" i="13"/>
  <c r="E2041" i="13"/>
  <c r="E2049" i="13"/>
  <c r="E2057" i="13"/>
  <c r="E2065" i="13"/>
  <c r="E456" i="13"/>
  <c r="E769" i="13"/>
  <c r="E938" i="13"/>
  <c r="E1025" i="13"/>
  <c r="E1079" i="13"/>
  <c r="E1121" i="13"/>
  <c r="E1148" i="13"/>
  <c r="E1176" i="13"/>
  <c r="E1199" i="13"/>
  <c r="E1220" i="13"/>
  <c r="E1240" i="13"/>
  <c r="E1263" i="13"/>
  <c r="E1284" i="13"/>
  <c r="E1304" i="13"/>
  <c r="E1325" i="13"/>
  <c r="E1341" i="13"/>
  <c r="E1357" i="13"/>
  <c r="E1373" i="13"/>
  <c r="E1389" i="13"/>
  <c r="E1405" i="13"/>
  <c r="E1421" i="13"/>
  <c r="E1437" i="13"/>
  <c r="E1453" i="13"/>
  <c r="E1468" i="13"/>
  <c r="E1479" i="13"/>
  <c r="E1490" i="13"/>
  <c r="E1500" i="13"/>
  <c r="E1511" i="13"/>
  <c r="E1522" i="13"/>
  <c r="E1532" i="13"/>
  <c r="E1543" i="13"/>
  <c r="E1554" i="13"/>
  <c r="E1564" i="13"/>
  <c r="E1575" i="13"/>
  <c r="E1585" i="13"/>
  <c r="E1594" i="13"/>
  <c r="E1602" i="13"/>
  <c r="E1610" i="13"/>
  <c r="E1618" i="13"/>
  <c r="E1626" i="13"/>
  <c r="E1634" i="13"/>
  <c r="E1642" i="13"/>
  <c r="E1650" i="13"/>
  <c r="E1658" i="13"/>
  <c r="E1666" i="13"/>
  <c r="E1674" i="13"/>
  <c r="E1682" i="13"/>
  <c r="E1690" i="13"/>
  <c r="E1698" i="13"/>
  <c r="E1706" i="13"/>
  <c r="E1714" i="13"/>
  <c r="E1722" i="13"/>
  <c r="E1730" i="13"/>
  <c r="E1738" i="13"/>
  <c r="E1746" i="13"/>
  <c r="E1754" i="13"/>
  <c r="E1762" i="13"/>
  <c r="E1770" i="13"/>
  <c r="E1778" i="13"/>
  <c r="E1786" i="13"/>
  <c r="E1794" i="13"/>
  <c r="E1802" i="13"/>
  <c r="E1810" i="13"/>
  <c r="E1818" i="13"/>
  <c r="E1826" i="13"/>
  <c r="E1834" i="13"/>
  <c r="E1842" i="13"/>
  <c r="E1850" i="13"/>
  <c r="E1858" i="13"/>
  <c r="E1866" i="13"/>
  <c r="E1874" i="13"/>
  <c r="E1882" i="13"/>
  <c r="E1890" i="13"/>
  <c r="E1898" i="13"/>
  <c r="E1906" i="13"/>
  <c r="E1914" i="13"/>
  <c r="E1922" i="13"/>
  <c r="E1930" i="13"/>
  <c r="E1938" i="13"/>
  <c r="E1946" i="13"/>
  <c r="E1954" i="13"/>
  <c r="E1962" i="13"/>
  <c r="E1970" i="13"/>
  <c r="E1978" i="13"/>
  <c r="E1986" i="13"/>
  <c r="E1994" i="13"/>
  <c r="E2002" i="13"/>
  <c r="E2010" i="13"/>
  <c r="E2018" i="13"/>
  <c r="E2026" i="13"/>
  <c r="E2034" i="13"/>
  <c r="E2042" i="13"/>
  <c r="E2050" i="13"/>
  <c r="E2058" i="13"/>
  <c r="E2066" i="13"/>
  <c r="E2074" i="13"/>
  <c r="E2082" i="13"/>
  <c r="E522" i="13"/>
  <c r="E791" i="13"/>
  <c r="E961" i="13"/>
  <c r="E1033" i="13"/>
  <c r="E1088" i="13"/>
  <c r="E1122" i="13"/>
  <c r="E1153" i="13"/>
  <c r="E1180" i="13"/>
  <c r="E1200" i="13"/>
  <c r="E1223" i="13"/>
  <c r="E1244" i="13"/>
  <c r="E1264" i="13"/>
  <c r="E1287" i="13"/>
  <c r="E1308" i="13"/>
  <c r="E1327" i="13"/>
  <c r="E1343" i="13"/>
  <c r="E1359" i="13"/>
  <c r="E1375" i="13"/>
  <c r="E1391" i="13"/>
  <c r="E1407" i="13"/>
  <c r="E1423" i="13"/>
  <c r="E1439" i="13"/>
  <c r="E1455" i="13"/>
  <c r="E1469" i="13"/>
  <c r="E1480" i="13"/>
  <c r="E1491" i="13"/>
  <c r="E1501" i="13"/>
  <c r="E1512" i="13"/>
  <c r="E1523" i="13"/>
  <c r="E1533" i="13"/>
  <c r="E584" i="13"/>
  <c r="E810" i="13"/>
  <c r="E970" i="13"/>
  <c r="E1034" i="13"/>
  <c r="E1095" i="13"/>
  <c r="E642" i="13"/>
  <c r="E833" i="13"/>
  <c r="E983" i="13"/>
  <c r="E1047" i="13"/>
  <c r="E1096" i="13"/>
  <c r="E1131" i="13"/>
  <c r="E1160" i="13"/>
  <c r="E1184" i="13"/>
  <c r="E1207" i="13"/>
  <c r="E1228" i="13"/>
  <c r="E1248" i="13"/>
  <c r="E1271" i="13"/>
  <c r="E1292" i="13"/>
  <c r="E1312" i="13"/>
  <c r="E1332" i="13"/>
  <c r="E1348" i="13"/>
  <c r="E1364" i="13"/>
  <c r="E1380" i="13"/>
  <c r="E1396" i="13"/>
  <c r="E1412" i="13"/>
  <c r="E1428" i="13"/>
  <c r="E1444" i="13"/>
  <c r="E1460" i="13"/>
  <c r="E1472" i="13"/>
  <c r="E1483" i="13"/>
  <c r="E1493" i="13"/>
  <c r="E1504" i="13"/>
  <c r="E1515" i="13"/>
  <c r="E1525" i="13"/>
  <c r="E1536" i="13"/>
  <c r="E1547" i="13"/>
  <c r="E1557" i="13"/>
  <c r="E1568" i="13"/>
  <c r="E1579" i="13"/>
  <c r="E1588" i="13"/>
  <c r="E1597" i="13"/>
  <c r="E1605" i="13"/>
  <c r="E1613" i="13"/>
  <c r="E1621" i="13"/>
  <c r="E1629" i="13"/>
  <c r="E1637" i="13"/>
  <c r="E1645" i="13"/>
  <c r="E1653" i="13"/>
  <c r="E1661" i="13"/>
  <c r="E1669" i="13"/>
  <c r="E1677" i="13"/>
  <c r="E1685" i="13"/>
  <c r="E1693" i="13"/>
  <c r="E1701" i="13"/>
  <c r="E1709" i="13"/>
  <c r="E1717" i="13"/>
  <c r="E1725" i="13"/>
  <c r="E1733" i="13"/>
  <c r="E1741" i="13"/>
  <c r="E1749" i="13"/>
  <c r="E1757" i="13"/>
  <c r="E1765" i="13"/>
  <c r="E1773" i="13"/>
  <c r="E1781" i="13"/>
  <c r="E1789" i="13"/>
  <c r="E1797" i="13"/>
  <c r="E1805" i="13"/>
  <c r="E1813" i="13"/>
  <c r="E1821" i="13"/>
  <c r="E1829" i="13"/>
  <c r="E1837" i="13"/>
  <c r="E1845" i="13"/>
  <c r="E1853" i="13"/>
  <c r="E1861" i="13"/>
  <c r="E1869" i="13"/>
  <c r="E1877" i="13"/>
  <c r="E1885" i="13"/>
  <c r="E1893" i="13"/>
  <c r="E1901" i="13"/>
  <c r="E1909" i="13"/>
  <c r="E1917" i="13"/>
  <c r="E1925" i="13"/>
  <c r="E1933" i="13"/>
  <c r="E1941" i="13"/>
  <c r="E1949" i="13"/>
  <c r="E1957" i="13"/>
  <c r="E1965" i="13"/>
  <c r="E1973" i="13"/>
  <c r="E1981" i="13"/>
  <c r="E1989" i="13"/>
  <c r="E274" i="13"/>
  <c r="E1066" i="13"/>
  <c r="E1170" i="13"/>
  <c r="E1231" i="13"/>
  <c r="E1288" i="13"/>
  <c r="E1336" i="13"/>
  <c r="E1381" i="13"/>
  <c r="E1424" i="13"/>
  <c r="E1464" i="13"/>
  <c r="E1495" i="13"/>
  <c r="E1524" i="13"/>
  <c r="E1548" i="13"/>
  <c r="E1565" i="13"/>
  <c r="E1581" i="13"/>
  <c r="E1596" i="13"/>
  <c r="E1608" i="13"/>
  <c r="E1622" i="13"/>
  <c r="E1635" i="13"/>
  <c r="E1647" i="13"/>
  <c r="E1660" i="13"/>
  <c r="E1672" i="13"/>
  <c r="E1686" i="13"/>
  <c r="E1699" i="13"/>
  <c r="E1711" i="13"/>
  <c r="E1724" i="13"/>
  <c r="E1736" i="13"/>
  <c r="E1750" i="13"/>
  <c r="E1763" i="13"/>
  <c r="E1775" i="13"/>
  <c r="E1788" i="13"/>
  <c r="E1800" i="13"/>
  <c r="E1814" i="13"/>
  <c r="E1827" i="13"/>
  <c r="E1839" i="13"/>
  <c r="E1852" i="13"/>
  <c r="E1864" i="13"/>
  <c r="E1878" i="13"/>
  <c r="E682" i="13"/>
  <c r="E1104" i="13"/>
  <c r="E1183" i="13"/>
  <c r="E1236" i="13"/>
  <c r="E1295" i="13"/>
  <c r="E1344" i="13"/>
  <c r="E1384" i="13"/>
  <c r="E1429" i="13"/>
  <c r="E1471" i="13"/>
  <c r="E1498" i="13"/>
  <c r="E1527" i="13"/>
  <c r="E1549" i="13"/>
  <c r="E1567" i="13"/>
  <c r="E1583" i="13"/>
  <c r="E1598" i="13"/>
  <c r="E1611" i="13"/>
  <c r="E1623" i="13"/>
  <c r="E1636" i="13"/>
  <c r="E1648" i="13"/>
  <c r="E1662" i="13"/>
  <c r="E1675" i="13"/>
  <c r="E1687" i="13"/>
  <c r="E1700" i="13"/>
  <c r="E1712" i="13"/>
  <c r="E1726" i="13"/>
  <c r="E1739" i="13"/>
  <c r="E1751" i="13"/>
  <c r="E1764" i="13"/>
  <c r="E1776" i="13"/>
  <c r="E1790" i="13"/>
  <c r="E1803" i="13"/>
  <c r="E1815" i="13"/>
  <c r="E1828" i="13"/>
  <c r="E1840" i="13"/>
  <c r="E1854" i="13"/>
  <c r="E1867" i="13"/>
  <c r="E1879" i="13"/>
  <c r="E1892" i="13"/>
  <c r="E1904" i="13"/>
  <c r="E1918" i="13"/>
  <c r="E1931" i="13"/>
  <c r="E1943" i="13"/>
  <c r="E1956" i="13"/>
  <c r="E1968" i="13"/>
  <c r="E1982" i="13"/>
  <c r="E1995" i="13"/>
  <c r="E2005" i="13"/>
  <c r="E2015" i="13"/>
  <c r="E2027" i="13"/>
  <c r="E2037" i="13"/>
  <c r="E2047" i="13"/>
  <c r="E2059" i="13"/>
  <c r="E2069" i="13"/>
  <c r="E2078" i="13"/>
  <c r="E2087" i="13"/>
  <c r="E2095" i="13"/>
  <c r="E2103" i="13"/>
  <c r="E2111" i="13"/>
  <c r="E2119" i="13"/>
  <c r="E2127" i="13"/>
  <c r="E2135" i="13"/>
  <c r="E2143" i="13"/>
  <c r="E2151" i="13"/>
  <c r="E2159" i="13"/>
  <c r="E2167" i="13"/>
  <c r="E2175" i="13"/>
  <c r="E2183" i="13"/>
  <c r="E2191" i="13"/>
  <c r="E2199" i="13"/>
  <c r="E2207" i="13"/>
  <c r="E2215" i="13"/>
  <c r="E2223" i="13"/>
  <c r="E2231" i="13"/>
  <c r="E2239" i="13"/>
  <c r="E2247" i="13"/>
  <c r="E2255" i="13"/>
  <c r="E2263" i="13"/>
  <c r="E2271" i="13"/>
  <c r="E2279" i="13"/>
  <c r="E2287" i="13"/>
  <c r="E2295" i="13"/>
  <c r="E2303" i="13"/>
  <c r="E2311" i="13"/>
  <c r="E2319" i="13"/>
  <c r="E2327" i="13"/>
  <c r="E727" i="13"/>
  <c r="E1112" i="13"/>
  <c r="E1188" i="13"/>
  <c r="E1247" i="13"/>
  <c r="E1300" i="13"/>
  <c r="E1349" i="13"/>
  <c r="E1392" i="13"/>
  <c r="E1432" i="13"/>
  <c r="E1474" i="13"/>
  <c r="E1503" i="13"/>
  <c r="E1530" i="13"/>
  <c r="E1551" i="13"/>
  <c r="E1570" i="13"/>
  <c r="E1586" i="13"/>
  <c r="E1599" i="13"/>
  <c r="E1612" i="13"/>
  <c r="E1624" i="13"/>
  <c r="E1638" i="13"/>
  <c r="E1651" i="13"/>
  <c r="E1663" i="13"/>
  <c r="E1676" i="13"/>
  <c r="E1688" i="13"/>
  <c r="E1702" i="13"/>
  <c r="E1715" i="13"/>
  <c r="E1727" i="13"/>
  <c r="E1740" i="13"/>
  <c r="E1752" i="13"/>
  <c r="E1766" i="13"/>
  <c r="E1779" i="13"/>
  <c r="E1791" i="13"/>
  <c r="E1804" i="13"/>
  <c r="E1816" i="13"/>
  <c r="E1830" i="13"/>
  <c r="E1843" i="13"/>
  <c r="E1855" i="13"/>
  <c r="E1868" i="13"/>
  <c r="E1880" i="13"/>
  <c r="E1894" i="13"/>
  <c r="E1907" i="13"/>
  <c r="E1919" i="13"/>
  <c r="E1932" i="13"/>
  <c r="E1944" i="13"/>
  <c r="E1958" i="13"/>
  <c r="E1971" i="13"/>
  <c r="E1983" i="13"/>
  <c r="E1996" i="13"/>
  <c r="E2006" i="13"/>
  <c r="E2016" i="13"/>
  <c r="E2028" i="13"/>
  <c r="E2038" i="13"/>
  <c r="E2048" i="13"/>
  <c r="E2060" i="13"/>
  <c r="E2070" i="13"/>
  <c r="E2079" i="13"/>
  <c r="E2088" i="13"/>
  <c r="E2096" i="13"/>
  <c r="E2104" i="13"/>
  <c r="E2112" i="13"/>
  <c r="E2120" i="13"/>
  <c r="E2128" i="13"/>
  <c r="E2136" i="13"/>
  <c r="E2144" i="13"/>
  <c r="E2152" i="13"/>
  <c r="E2160" i="13"/>
  <c r="E2168" i="13"/>
  <c r="E2176" i="13"/>
  <c r="E2184" i="13"/>
  <c r="E2192" i="13"/>
  <c r="E2200" i="13"/>
  <c r="E2208" i="13"/>
  <c r="E2216" i="13"/>
  <c r="E2224" i="13"/>
  <c r="E2232" i="13"/>
  <c r="E2240" i="13"/>
  <c r="E2248" i="13"/>
  <c r="E2256" i="13"/>
  <c r="E2264" i="13"/>
  <c r="E2272" i="13"/>
  <c r="E2280" i="13"/>
  <c r="E2288" i="13"/>
  <c r="E2296" i="13"/>
  <c r="E2304" i="13"/>
  <c r="E2312" i="13"/>
  <c r="E2320" i="13"/>
  <c r="E2328" i="13"/>
  <c r="E2336" i="13"/>
  <c r="E2344" i="13"/>
  <c r="E2352" i="13"/>
  <c r="E2360" i="13"/>
  <c r="E855" i="13"/>
  <c r="E1128" i="13"/>
  <c r="E1192" i="13"/>
  <c r="E1252" i="13"/>
  <c r="E1311" i="13"/>
  <c r="E1352" i="13"/>
  <c r="E1397" i="13"/>
  <c r="E1440" i="13"/>
  <c r="E1476" i="13"/>
  <c r="E1506" i="13"/>
  <c r="E1535" i="13"/>
  <c r="E1555" i="13"/>
  <c r="E1571" i="13"/>
  <c r="E1587" i="13"/>
  <c r="E1600" i="13"/>
  <c r="E1614" i="13"/>
  <c r="E1627" i="13"/>
  <c r="E1639" i="13"/>
  <c r="E1652" i="13"/>
  <c r="E1664" i="13"/>
  <c r="E1678" i="13"/>
  <c r="E1691" i="13"/>
  <c r="E1703" i="13"/>
  <c r="E1716" i="13"/>
  <c r="E1728" i="13"/>
  <c r="E1742" i="13"/>
  <c r="E1755" i="13"/>
  <c r="E1767" i="13"/>
  <c r="E1780" i="13"/>
  <c r="E1792" i="13"/>
  <c r="E1806" i="13"/>
  <c r="E1819" i="13"/>
  <c r="E1831" i="13"/>
  <c r="E1844" i="13"/>
  <c r="E1856" i="13"/>
  <c r="E1870" i="13"/>
  <c r="E1883" i="13"/>
  <c r="E1895" i="13"/>
  <c r="E1908" i="13"/>
  <c r="E1920" i="13"/>
  <c r="E1934" i="13"/>
  <c r="E1947" i="13"/>
  <c r="E1959" i="13"/>
  <c r="E1972" i="13"/>
  <c r="E1984" i="13"/>
  <c r="E1997" i="13"/>
  <c r="E2007" i="13"/>
  <c r="E2019" i="13"/>
  <c r="E2029" i="13"/>
  <c r="E2039" i="13"/>
  <c r="E2051" i="13"/>
  <c r="E2061" i="13"/>
  <c r="E2071" i="13"/>
  <c r="E2080" i="13"/>
  <c r="E2089" i="13"/>
  <c r="E2097" i="13"/>
  <c r="E2105" i="13"/>
  <c r="E2113" i="13"/>
  <c r="E2121" i="13"/>
  <c r="E2129" i="13"/>
  <c r="E2137" i="13"/>
  <c r="E2145" i="13"/>
  <c r="E2153" i="13"/>
  <c r="E2161" i="13"/>
  <c r="E2169" i="13"/>
  <c r="E2177" i="13"/>
  <c r="E2185" i="13"/>
  <c r="E2193" i="13"/>
  <c r="E2201" i="13"/>
  <c r="E2209" i="13"/>
  <c r="E2217" i="13"/>
  <c r="E2225" i="13"/>
  <c r="E2233" i="13"/>
  <c r="E2241" i="13"/>
  <c r="E2249" i="13"/>
  <c r="E2257" i="13"/>
  <c r="E2265" i="13"/>
  <c r="E2273" i="13"/>
  <c r="E2281" i="13"/>
  <c r="E2289" i="13"/>
  <c r="E2297" i="13"/>
  <c r="E2305" i="13"/>
  <c r="E2313" i="13"/>
  <c r="E2321" i="13"/>
  <c r="E2329" i="13"/>
  <c r="E2337" i="13"/>
  <c r="E897" i="13"/>
  <c r="E1132" i="13"/>
  <c r="E1204" i="13"/>
  <c r="E1256" i="13"/>
  <c r="E1316" i="13"/>
  <c r="E1360" i="13"/>
  <c r="E1400" i="13"/>
  <c r="E1445" i="13"/>
  <c r="E1482" i="13"/>
  <c r="E1508" i="13"/>
  <c r="E1538" i="13"/>
  <c r="E1556" i="13"/>
  <c r="E1572" i="13"/>
  <c r="E1589" i="13"/>
  <c r="E1603" i="13"/>
  <c r="E1615" i="13"/>
  <c r="E1628" i="13"/>
  <c r="E1640" i="13"/>
  <c r="E1654" i="13"/>
  <c r="E1667" i="13"/>
  <c r="E1679" i="13"/>
  <c r="E1692" i="13"/>
  <c r="E1704" i="13"/>
  <c r="E1718" i="13"/>
  <c r="E1731" i="13"/>
  <c r="E1743" i="13"/>
  <c r="E1756" i="13"/>
  <c r="E1768" i="13"/>
  <c r="E1782" i="13"/>
  <c r="E1795" i="13"/>
  <c r="E1807" i="13"/>
  <c r="E1820" i="13"/>
  <c r="E1832" i="13"/>
  <c r="E1846" i="13"/>
  <c r="E1859" i="13"/>
  <c r="E1871" i="13"/>
  <c r="E1884" i="13"/>
  <c r="E1896" i="13"/>
  <c r="E1910" i="13"/>
  <c r="E1923" i="13"/>
  <c r="E1935" i="13"/>
  <c r="E1948" i="13"/>
  <c r="E1960" i="13"/>
  <c r="E1974" i="13"/>
  <c r="E1987" i="13"/>
  <c r="E1998" i="13"/>
  <c r="E2008" i="13"/>
  <c r="E2020" i="13"/>
  <c r="E2030" i="13"/>
  <c r="E2040" i="13"/>
  <c r="E2052" i="13"/>
  <c r="E2062" i="13"/>
  <c r="E2072" i="13"/>
  <c r="E2081" i="13"/>
  <c r="E2090" i="13"/>
  <c r="E2098" i="13"/>
  <c r="E2106" i="13"/>
  <c r="E2114" i="13"/>
  <c r="E2122" i="13"/>
  <c r="E2130" i="13"/>
  <c r="E1055" i="13"/>
  <c r="E1163" i="13"/>
  <c r="E1224" i="13"/>
  <c r="E1279" i="13"/>
  <c r="E1333" i="13"/>
  <c r="E1376" i="13"/>
  <c r="E1416" i="13"/>
  <c r="E1461" i="13"/>
  <c r="E1492" i="13"/>
  <c r="E1519" i="13"/>
  <c r="E1546" i="13"/>
  <c r="E1562" i="13"/>
  <c r="E1580" i="13"/>
  <c r="E1595" i="13"/>
  <c r="E1607" i="13"/>
  <c r="E1620" i="13"/>
  <c r="E1632" i="13"/>
  <c r="E1646" i="13"/>
  <c r="E1659" i="13"/>
  <c r="E1671" i="13"/>
  <c r="E1684" i="13"/>
  <c r="E1696" i="13"/>
  <c r="E1710" i="13"/>
  <c r="E1723" i="13"/>
  <c r="E1735" i="13"/>
  <c r="E1748" i="13"/>
  <c r="E1760" i="13"/>
  <c r="E1774" i="13"/>
  <c r="E1787" i="13"/>
  <c r="E1799" i="13"/>
  <c r="E1812" i="13"/>
  <c r="E1824" i="13"/>
  <c r="E1838" i="13"/>
  <c r="E1851" i="13"/>
  <c r="E1863" i="13"/>
  <c r="E1876" i="13"/>
  <c r="E1888" i="13"/>
  <c r="E1902" i="13"/>
  <c r="E1915" i="13"/>
  <c r="E1927" i="13"/>
  <c r="E1940" i="13"/>
  <c r="E1952" i="13"/>
  <c r="E1966" i="13"/>
  <c r="E1979" i="13"/>
  <c r="E1991" i="13"/>
  <c r="E2003" i="13"/>
  <c r="E2013" i="13"/>
  <c r="E2023" i="13"/>
  <c r="E2035" i="13"/>
  <c r="E2045" i="13"/>
  <c r="E2055" i="13"/>
  <c r="E2067" i="13"/>
  <c r="E2076" i="13"/>
  <c r="E2085" i="13"/>
  <c r="E2093" i="13"/>
  <c r="E2101" i="13"/>
  <c r="E2109" i="13"/>
  <c r="E2117" i="13"/>
  <c r="E2125" i="13"/>
  <c r="E2133" i="13"/>
  <c r="E2141" i="13"/>
  <c r="E2149" i="13"/>
  <c r="E2157" i="13"/>
  <c r="E2165" i="13"/>
  <c r="E2173" i="13"/>
  <c r="E993" i="13"/>
  <c r="E1320" i="13"/>
  <c r="E1484" i="13"/>
  <c r="E1576" i="13"/>
  <c r="E1630" i="13"/>
  <c r="E1680" i="13"/>
  <c r="E1732" i="13"/>
  <c r="E1783" i="13"/>
  <c r="E1835" i="13"/>
  <c r="E1886" i="13"/>
  <c r="E1916" i="13"/>
  <c r="E1951" i="13"/>
  <c r="E1988" i="13"/>
  <c r="E2014" i="13"/>
  <c r="E2044" i="13"/>
  <c r="E2073" i="13"/>
  <c r="E2094" i="13"/>
  <c r="E2116" i="13"/>
  <c r="E2138" i="13"/>
  <c r="E2154" i="13"/>
  <c r="E2170" i="13"/>
  <c r="E2182" i="13"/>
  <c r="E2196" i="13"/>
  <c r="E2210" i="13"/>
  <c r="E2221" i="13"/>
  <c r="E2235" i="13"/>
  <c r="E2246" i="13"/>
  <c r="E2260" i="13"/>
  <c r="E2274" i="13"/>
  <c r="E2285" i="13"/>
  <c r="E2299" i="13"/>
  <c r="E2310" i="13"/>
  <c r="E2324" i="13"/>
  <c r="E2335" i="13"/>
  <c r="E2346" i="13"/>
  <c r="E2355" i="13"/>
  <c r="E2364" i="13"/>
  <c r="E2372" i="13"/>
  <c r="E2380" i="13"/>
  <c r="E2388" i="13"/>
  <c r="E2396" i="13"/>
  <c r="E2404" i="13"/>
  <c r="E2412" i="13"/>
  <c r="E2420" i="13"/>
  <c r="E2428" i="13"/>
  <c r="E2436" i="13"/>
  <c r="E2444" i="13"/>
  <c r="E2452" i="13"/>
  <c r="E2460" i="13"/>
  <c r="E2468" i="13"/>
  <c r="E2476" i="13"/>
  <c r="E2484" i="13"/>
  <c r="E2492" i="13"/>
  <c r="E2500" i="13"/>
  <c r="E2508" i="13"/>
  <c r="E2516" i="13"/>
  <c r="E2524" i="13"/>
  <c r="E2532" i="13"/>
  <c r="E2540" i="13"/>
  <c r="E2548" i="13"/>
  <c r="E2556" i="13"/>
  <c r="E2564" i="13"/>
  <c r="E2572" i="13"/>
  <c r="E2580" i="13"/>
  <c r="E2588" i="13"/>
  <c r="E2596" i="13"/>
  <c r="E2604" i="13"/>
  <c r="E2612" i="13"/>
  <c r="E2620" i="13"/>
  <c r="E2628" i="13"/>
  <c r="E2636" i="13"/>
  <c r="E2644" i="13"/>
  <c r="E2652" i="13"/>
  <c r="E2660" i="13"/>
  <c r="E2668" i="13"/>
  <c r="E2676" i="13"/>
  <c r="E2684" i="13"/>
  <c r="E2692" i="13"/>
  <c r="E2700" i="13"/>
  <c r="E2708" i="13"/>
  <c r="E2716" i="13"/>
  <c r="E2724" i="13"/>
  <c r="E2732" i="13"/>
  <c r="E2740" i="13"/>
  <c r="E2748" i="13"/>
  <c r="E2756" i="13"/>
  <c r="E2764" i="13"/>
  <c r="E1010" i="13"/>
  <c r="E1328" i="13"/>
  <c r="E1487" i="13"/>
  <c r="E1578" i="13"/>
  <c r="E1631" i="13"/>
  <c r="E1683" i="13"/>
  <c r="E1734" i="13"/>
  <c r="E1784" i="13"/>
  <c r="E1836" i="13"/>
  <c r="E1887" i="13"/>
  <c r="E1924" i="13"/>
  <c r="E1955" i="13"/>
  <c r="E1990" i="13"/>
  <c r="E2021" i="13"/>
  <c r="E2046" i="13"/>
  <c r="E2075" i="13"/>
  <c r="E2099" i="13"/>
  <c r="E2118" i="13"/>
  <c r="E2139" i="13"/>
  <c r="E2155" i="13"/>
  <c r="E2171" i="13"/>
  <c r="E2186" i="13"/>
  <c r="E2197" i="13"/>
  <c r="E2211" i="13"/>
  <c r="E2222" i="13"/>
  <c r="E2236" i="13"/>
  <c r="E2250" i="13"/>
  <c r="E2261" i="13"/>
  <c r="E2275" i="13"/>
  <c r="E2286" i="13"/>
  <c r="E2300" i="13"/>
  <c r="E2314" i="13"/>
  <c r="E2325" i="13"/>
  <c r="E2338" i="13"/>
  <c r="E2347" i="13"/>
  <c r="E2356" i="13"/>
  <c r="E2365" i="13"/>
  <c r="E2373" i="13"/>
  <c r="E2381" i="13"/>
  <c r="E2389" i="13"/>
  <c r="E2397" i="13"/>
  <c r="E2405" i="13"/>
  <c r="E2413" i="13"/>
  <c r="E2421" i="13"/>
  <c r="E2429" i="13"/>
  <c r="E2437" i="13"/>
  <c r="E2445" i="13"/>
  <c r="E2453" i="13"/>
  <c r="E2461" i="13"/>
  <c r="E2469" i="13"/>
  <c r="E2477" i="13"/>
  <c r="E2485" i="13"/>
  <c r="E2493" i="13"/>
  <c r="E2501" i="13"/>
  <c r="E2509" i="13"/>
  <c r="E2517" i="13"/>
  <c r="E2525" i="13"/>
  <c r="E2533" i="13"/>
  <c r="E2541" i="13"/>
  <c r="E2549" i="13"/>
  <c r="E2557" i="13"/>
  <c r="E2565" i="13"/>
  <c r="E2573" i="13"/>
  <c r="E2581" i="13"/>
  <c r="E2589" i="13"/>
  <c r="E2597" i="13"/>
  <c r="E2605" i="13"/>
  <c r="E2613" i="13"/>
  <c r="E2621" i="13"/>
  <c r="E2629" i="13"/>
  <c r="E2637" i="13"/>
  <c r="E2645" i="13"/>
  <c r="E2653" i="13"/>
  <c r="E2661" i="13"/>
  <c r="E2669" i="13"/>
  <c r="E2677" i="13"/>
  <c r="E2685" i="13"/>
  <c r="E2693" i="13"/>
  <c r="E2701" i="13"/>
  <c r="E2709" i="13"/>
  <c r="E2717" i="13"/>
  <c r="E2725" i="13"/>
  <c r="E2733" i="13"/>
  <c r="E2741" i="13"/>
  <c r="E2749" i="13"/>
  <c r="E2757" i="13"/>
  <c r="E2765" i="13"/>
  <c r="E2773" i="13"/>
  <c r="E2781" i="13"/>
  <c r="E2789" i="13"/>
  <c r="E2797" i="13"/>
  <c r="E2805" i="13"/>
  <c r="E2813" i="13"/>
  <c r="E1143" i="13"/>
  <c r="E1365" i="13"/>
  <c r="E1514" i="13"/>
  <c r="E1591" i="13"/>
  <c r="E1643" i="13"/>
  <c r="E1694" i="13"/>
  <c r="E1744" i="13"/>
  <c r="E1796" i="13"/>
  <c r="E1847" i="13"/>
  <c r="E1891" i="13"/>
  <c r="E1926" i="13"/>
  <c r="E1963" i="13"/>
  <c r="E1992" i="13"/>
  <c r="E2022" i="13"/>
  <c r="E2053" i="13"/>
  <c r="E2077" i="13"/>
  <c r="E2100" i="13"/>
  <c r="E2123" i="13"/>
  <c r="E2140" i="13"/>
  <c r="E2156" i="13"/>
  <c r="E2172" i="13"/>
  <c r="E2187" i="13"/>
  <c r="E2198" i="13"/>
  <c r="E2212" i="13"/>
  <c r="E2226" i="13"/>
  <c r="E2237" i="13"/>
  <c r="E2251" i="13"/>
  <c r="E2262" i="13"/>
  <c r="E2276" i="13"/>
  <c r="E2290" i="13"/>
  <c r="E2301" i="13"/>
  <c r="E2315" i="13"/>
  <c r="E2326" i="13"/>
  <c r="E2339" i="13"/>
  <c r="E2348" i="13"/>
  <c r="E2357" i="13"/>
  <c r="E2366" i="13"/>
  <c r="E2374" i="13"/>
  <c r="E2382" i="13"/>
  <c r="E2390" i="13"/>
  <c r="E2398" i="13"/>
  <c r="E2406" i="13"/>
  <c r="E2414" i="13"/>
  <c r="E2422" i="13"/>
  <c r="E2430" i="13"/>
  <c r="E2438" i="13"/>
  <c r="E2446" i="13"/>
  <c r="E2454" i="13"/>
  <c r="E2462" i="13"/>
  <c r="E2470" i="13"/>
  <c r="E2478" i="13"/>
  <c r="E2486" i="13"/>
  <c r="E2494" i="13"/>
  <c r="E2502" i="13"/>
  <c r="E2510" i="13"/>
  <c r="E2518" i="13"/>
  <c r="E2526" i="13"/>
  <c r="E2534" i="13"/>
  <c r="E2542" i="13"/>
  <c r="E2550" i="13"/>
  <c r="E2558" i="13"/>
  <c r="E2566" i="13"/>
  <c r="E2574" i="13"/>
  <c r="E2582" i="13"/>
  <c r="E2590" i="13"/>
  <c r="E2598" i="13"/>
  <c r="E2606" i="13"/>
  <c r="E2614" i="13"/>
  <c r="E2622" i="13"/>
  <c r="E2630" i="13"/>
  <c r="E2638" i="13"/>
  <c r="E2646" i="13"/>
  <c r="E2654" i="13"/>
  <c r="E2662" i="13"/>
  <c r="E2670" i="13"/>
  <c r="E2678" i="13"/>
  <c r="E2686" i="13"/>
  <c r="E2694" i="13"/>
  <c r="E2702" i="13"/>
  <c r="E2710" i="13"/>
  <c r="E2718" i="13"/>
  <c r="E2726" i="13"/>
  <c r="E2734" i="13"/>
  <c r="E2742" i="13"/>
  <c r="E2750" i="13"/>
  <c r="E2758" i="13"/>
  <c r="E2766" i="13"/>
  <c r="E2774" i="13"/>
  <c r="E2782" i="13"/>
  <c r="E2790" i="13"/>
  <c r="E2798" i="13"/>
  <c r="E2806" i="13"/>
  <c r="E2814" i="13"/>
  <c r="E2822" i="13"/>
  <c r="E2830" i="13"/>
  <c r="E2838" i="13"/>
  <c r="E2846" i="13"/>
  <c r="E2854" i="13"/>
  <c r="E2862" i="13"/>
  <c r="E2870" i="13"/>
  <c r="E2878" i="13"/>
  <c r="E2886" i="13"/>
  <c r="E2894" i="13"/>
  <c r="E2902" i="13"/>
  <c r="E1154" i="13"/>
  <c r="E1368" i="13"/>
  <c r="E1516" i="13"/>
  <c r="E1592" i="13"/>
  <c r="E1644" i="13"/>
  <c r="E1695" i="13"/>
  <c r="E1747" i="13"/>
  <c r="E1798" i="13"/>
  <c r="E1848" i="13"/>
  <c r="E1899" i="13"/>
  <c r="E1928" i="13"/>
  <c r="E1964" i="13"/>
  <c r="E1999" i="13"/>
  <c r="E2024" i="13"/>
  <c r="E2054" i="13"/>
  <c r="E2083" i="13"/>
  <c r="E2102" i="13"/>
  <c r="E2124" i="13"/>
  <c r="E2142" i="13"/>
  <c r="E2158" i="13"/>
  <c r="E2174" i="13"/>
  <c r="E2188" i="13"/>
  <c r="E2202" i="13"/>
  <c r="E2213" i="13"/>
  <c r="E2227" i="13"/>
  <c r="E2238" i="13"/>
  <c r="E2252" i="13"/>
  <c r="E2266" i="13"/>
  <c r="E2277" i="13"/>
  <c r="E2291" i="13"/>
  <c r="E2302" i="13"/>
  <c r="E2316" i="13"/>
  <c r="E2330" i="13"/>
  <c r="E2340" i="13"/>
  <c r="E2349" i="13"/>
  <c r="E2358" i="13"/>
  <c r="E2367" i="13"/>
  <c r="E2375" i="13"/>
  <c r="E2383" i="13"/>
  <c r="E2391" i="13"/>
  <c r="E2399" i="13"/>
  <c r="E2407" i="13"/>
  <c r="E2415" i="13"/>
  <c r="E2423" i="13"/>
  <c r="E2431" i="13"/>
  <c r="E2439" i="13"/>
  <c r="E2447" i="13"/>
  <c r="E2455" i="13"/>
  <c r="E2463" i="13"/>
  <c r="E2471" i="13"/>
  <c r="E2479" i="13"/>
  <c r="E2487" i="13"/>
  <c r="E2495" i="13"/>
  <c r="E2503" i="13"/>
  <c r="E2511" i="13"/>
  <c r="E2519" i="13"/>
  <c r="E2527" i="13"/>
  <c r="E2535" i="13"/>
  <c r="E2543" i="13"/>
  <c r="E2551" i="13"/>
  <c r="E2559" i="13"/>
  <c r="E2567" i="13"/>
  <c r="E2575" i="13"/>
  <c r="E2583" i="13"/>
  <c r="E2591" i="13"/>
  <c r="E2599" i="13"/>
  <c r="E2607" i="13"/>
  <c r="E2615" i="13"/>
  <c r="E2623" i="13"/>
  <c r="E2631" i="13"/>
  <c r="E2639" i="13"/>
  <c r="E2647" i="13"/>
  <c r="E2655" i="13"/>
  <c r="E2663" i="13"/>
  <c r="E2671" i="13"/>
  <c r="E2679" i="13"/>
  <c r="E2687" i="13"/>
  <c r="E2695" i="13"/>
  <c r="E2703" i="13"/>
  <c r="E2711" i="13"/>
  <c r="E2719" i="13"/>
  <c r="E2727" i="13"/>
  <c r="E2735" i="13"/>
  <c r="E2743" i="13"/>
  <c r="E2751" i="13"/>
  <c r="E2759" i="13"/>
  <c r="E2767" i="13"/>
  <c r="E2775" i="13"/>
  <c r="E2783" i="13"/>
  <c r="E2791" i="13"/>
  <c r="E2799" i="13"/>
  <c r="E2807" i="13"/>
  <c r="E2815" i="13"/>
  <c r="E2823" i="13"/>
  <c r="E2831" i="13"/>
  <c r="E2839" i="13"/>
  <c r="E2847" i="13"/>
  <c r="E2855" i="13"/>
  <c r="E2863" i="13"/>
  <c r="E2871" i="13"/>
  <c r="E2879" i="13"/>
  <c r="E2887" i="13"/>
  <c r="E2895" i="13"/>
  <c r="E2903" i="13"/>
  <c r="E2911" i="13"/>
  <c r="E2919" i="13"/>
  <c r="E2927" i="13"/>
  <c r="E1208" i="13"/>
  <c r="E1408" i="13"/>
  <c r="E1540" i="13"/>
  <c r="E1604" i="13"/>
  <c r="E1655" i="13"/>
  <c r="E1707" i="13"/>
  <c r="E1758" i="13"/>
  <c r="E1808" i="13"/>
  <c r="E1860" i="13"/>
  <c r="E1900" i="13"/>
  <c r="E1936" i="13"/>
  <c r="E1967" i="13"/>
  <c r="E2000" i="13"/>
  <c r="E2031" i="13"/>
  <c r="E2056" i="13"/>
  <c r="E2084" i="13"/>
  <c r="E2107" i="13"/>
  <c r="E2126" i="13"/>
  <c r="E2146" i="13"/>
  <c r="E2162" i="13"/>
  <c r="E2178" i="13"/>
  <c r="E2189" i="13"/>
  <c r="E2203" i="13"/>
  <c r="E2214" i="13"/>
  <c r="E2228" i="13"/>
  <c r="E2242" i="13"/>
  <c r="E2253" i="13"/>
  <c r="E2267" i="13"/>
  <c r="E2278" i="13"/>
  <c r="E2292" i="13"/>
  <c r="E2306" i="13"/>
  <c r="E2317" i="13"/>
  <c r="E2331" i="13"/>
  <c r="E2341" i="13"/>
  <c r="E2350" i="13"/>
  <c r="E2359" i="13"/>
  <c r="E2368" i="13"/>
  <c r="E2376" i="13"/>
  <c r="E2384" i="13"/>
  <c r="E2392" i="13"/>
  <c r="E2400" i="13"/>
  <c r="E2408" i="13"/>
  <c r="E2416" i="13"/>
  <c r="E2424" i="13"/>
  <c r="E2432" i="13"/>
  <c r="E2440" i="13"/>
  <c r="E2448" i="13"/>
  <c r="E2456" i="13"/>
  <c r="E2464" i="13"/>
  <c r="E2472" i="13"/>
  <c r="E2480" i="13"/>
  <c r="E2488" i="13"/>
  <c r="E2496" i="13"/>
  <c r="E2504" i="13"/>
  <c r="E2512" i="13"/>
  <c r="E2520" i="13"/>
  <c r="E2528" i="13"/>
  <c r="E2536" i="13"/>
  <c r="E2544" i="13"/>
  <c r="E2552" i="13"/>
  <c r="E2560" i="13"/>
  <c r="E2568" i="13"/>
  <c r="E2576" i="13"/>
  <c r="E2584" i="13"/>
  <c r="E2592" i="13"/>
  <c r="E2600" i="13"/>
  <c r="E2608" i="13"/>
  <c r="E2616" i="13"/>
  <c r="E2624" i="13"/>
  <c r="E2632" i="13"/>
  <c r="E2640" i="13"/>
  <c r="E2648" i="13"/>
  <c r="E2656" i="13"/>
  <c r="E2664" i="13"/>
  <c r="E2672" i="13"/>
  <c r="E2680" i="13"/>
  <c r="E2688" i="13"/>
  <c r="E2696" i="13"/>
  <c r="E2704" i="13"/>
  <c r="E2712" i="13"/>
  <c r="E2720" i="13"/>
  <c r="E2728" i="13"/>
  <c r="E2736" i="13"/>
  <c r="E2744" i="13"/>
  <c r="E2752" i="13"/>
  <c r="E1215" i="13"/>
  <c r="E1413" i="13"/>
  <c r="E1544" i="13"/>
  <c r="E1606" i="13"/>
  <c r="E1656" i="13"/>
  <c r="E1708" i="13"/>
  <c r="E1759" i="13"/>
  <c r="E1811" i="13"/>
  <c r="E1862" i="13"/>
  <c r="E1903" i="13"/>
  <c r="E1939" i="13"/>
  <c r="E1975" i="13"/>
  <c r="E2004" i="13"/>
  <c r="E2032" i="13"/>
  <c r="E2063" i="13"/>
  <c r="E2086" i="13"/>
  <c r="E2108" i="13"/>
  <c r="E2131" i="13"/>
  <c r="E2147" i="13"/>
  <c r="E2163" i="13"/>
  <c r="E2179" i="13"/>
  <c r="E2190" i="13"/>
  <c r="E2204" i="13"/>
  <c r="E2218" i="13"/>
  <c r="E2229" i="13"/>
  <c r="E2243" i="13"/>
  <c r="E2254" i="13"/>
  <c r="E2268" i="13"/>
  <c r="E2282" i="13"/>
  <c r="E2293" i="13"/>
  <c r="E2307" i="13"/>
  <c r="E2318" i="13"/>
  <c r="E2332" i="13"/>
  <c r="E2342" i="13"/>
  <c r="E2351" i="13"/>
  <c r="E2361" i="13"/>
  <c r="E2369" i="13"/>
  <c r="E2377" i="13"/>
  <c r="E2385" i="13"/>
  <c r="E2393" i="13"/>
  <c r="E2401" i="13"/>
  <c r="E2409" i="13"/>
  <c r="E2417" i="13"/>
  <c r="E2425" i="13"/>
  <c r="E2433" i="13"/>
  <c r="E2441" i="13"/>
  <c r="E2449" i="13"/>
  <c r="E2457" i="13"/>
  <c r="E2465" i="13"/>
  <c r="E2473" i="13"/>
  <c r="E2481" i="13"/>
  <c r="E2489" i="13"/>
  <c r="E2497" i="13"/>
  <c r="E2505" i="13"/>
  <c r="E2513" i="13"/>
  <c r="E2521" i="13"/>
  <c r="E2529" i="13"/>
  <c r="E2537" i="13"/>
  <c r="E2545" i="13"/>
  <c r="E2553" i="13"/>
  <c r="E2561" i="13"/>
  <c r="E2569" i="13"/>
  <c r="E2577" i="13"/>
  <c r="E2585" i="13"/>
  <c r="E2593" i="13"/>
  <c r="E2601" i="13"/>
  <c r="E2609" i="13"/>
  <c r="E2617" i="13"/>
  <c r="E2625" i="13"/>
  <c r="E1268" i="13"/>
  <c r="E1448" i="13"/>
  <c r="E1559" i="13"/>
  <c r="E1616" i="13"/>
  <c r="E1668" i="13"/>
  <c r="E1719" i="13"/>
  <c r="E1771" i="13"/>
  <c r="E1822" i="13"/>
  <c r="E1872" i="13"/>
  <c r="E1911" i="13"/>
  <c r="E1942" i="13"/>
  <c r="E1976" i="13"/>
  <c r="E2011" i="13"/>
  <c r="E2036" i="13"/>
  <c r="E2064" i="13"/>
  <c r="E2091" i="13"/>
  <c r="E2110" i="13"/>
  <c r="E2132" i="13"/>
  <c r="E2148" i="13"/>
  <c r="E2164" i="13"/>
  <c r="E2180" i="13"/>
  <c r="E2194" i="13"/>
  <c r="E2205" i="13"/>
  <c r="E2219" i="13"/>
  <c r="E2230" i="13"/>
  <c r="E2244" i="13"/>
  <c r="E2258" i="13"/>
  <c r="E2269" i="13"/>
  <c r="E2283" i="13"/>
  <c r="E2294" i="13"/>
  <c r="E2308" i="13"/>
  <c r="E2322" i="13"/>
  <c r="E2333" i="13"/>
  <c r="E2343" i="13"/>
  <c r="E2353" i="13"/>
  <c r="E2362" i="13"/>
  <c r="E2370" i="13"/>
  <c r="E2378" i="13"/>
  <c r="E2386" i="13"/>
  <c r="E2394" i="13"/>
  <c r="E2402" i="13"/>
  <c r="E2410" i="13"/>
  <c r="E2418" i="13"/>
  <c r="E2426" i="13"/>
  <c r="E2434" i="13"/>
  <c r="E2442" i="13"/>
  <c r="E2450" i="13"/>
  <c r="E2458" i="13"/>
  <c r="E2466" i="13"/>
  <c r="E2474" i="13"/>
  <c r="E2482" i="13"/>
  <c r="E2490" i="13"/>
  <c r="E2498" i="13"/>
  <c r="E2506" i="13"/>
  <c r="E2514" i="13"/>
  <c r="E2522" i="13"/>
  <c r="E2530" i="13"/>
  <c r="E2538" i="13"/>
  <c r="E2546" i="13"/>
  <c r="E2554" i="13"/>
  <c r="E2562" i="13"/>
  <c r="E2570" i="13"/>
  <c r="E2578" i="13"/>
  <c r="E2586" i="13"/>
  <c r="E2594" i="13"/>
  <c r="E2602" i="13"/>
  <c r="E2610" i="13"/>
  <c r="E2618" i="13"/>
  <c r="E2626" i="13"/>
  <c r="E2634" i="13"/>
  <c r="E2642" i="13"/>
  <c r="E2650" i="13"/>
  <c r="E2658" i="13"/>
  <c r="E2666" i="13"/>
  <c r="E2674" i="13"/>
  <c r="E2682" i="13"/>
  <c r="E2690" i="13"/>
  <c r="E2698" i="13"/>
  <c r="E2706" i="13"/>
  <c r="E2714" i="13"/>
  <c r="E2722" i="13"/>
  <c r="E2730" i="13"/>
  <c r="E2738" i="13"/>
  <c r="E2746" i="13"/>
  <c r="E2754" i="13"/>
  <c r="E2762" i="13"/>
  <c r="E2770" i="13"/>
  <c r="E2778" i="13"/>
  <c r="E2786" i="13"/>
  <c r="E2794" i="13"/>
  <c r="E2802" i="13"/>
  <c r="E2810" i="13"/>
  <c r="E2818" i="13"/>
  <c r="E2826" i="13"/>
  <c r="E2834" i="13"/>
  <c r="E2842" i="13"/>
  <c r="E2850" i="13"/>
  <c r="E1272" i="13"/>
  <c r="E1875" i="13"/>
  <c r="E2115" i="13"/>
  <c r="E2234" i="13"/>
  <c r="E2334" i="13"/>
  <c r="E2403" i="13"/>
  <c r="E2467" i="13"/>
  <c r="E2531" i="13"/>
  <c r="E2595" i="13"/>
  <c r="E2643" i="13"/>
  <c r="E2675" i="13"/>
  <c r="E2707" i="13"/>
  <c r="E2739" i="13"/>
  <c r="E2768" i="13"/>
  <c r="E2784" i="13"/>
  <c r="E2800" i="13"/>
  <c r="E2816" i="13"/>
  <c r="E2828" i="13"/>
  <c r="E2841" i="13"/>
  <c r="E2853" i="13"/>
  <c r="E2865" i="13"/>
  <c r="E2875" i="13"/>
  <c r="E2885" i="13"/>
  <c r="E2897" i="13"/>
  <c r="E2907" i="13"/>
  <c r="E2916" i="13"/>
  <c r="E2925" i="13"/>
  <c r="E2934" i="13"/>
  <c r="E2942" i="13"/>
  <c r="E2950" i="13"/>
  <c r="E2958" i="13"/>
  <c r="E2966" i="13"/>
  <c r="E2974" i="13"/>
  <c r="E2982" i="13"/>
  <c r="E2990" i="13"/>
  <c r="E2998" i="13"/>
  <c r="E3006" i="13"/>
  <c r="E3014" i="13"/>
  <c r="E3022" i="13"/>
  <c r="E3030" i="13"/>
  <c r="E3038" i="13"/>
  <c r="E3046" i="13"/>
  <c r="E3054" i="13"/>
  <c r="E3062" i="13"/>
  <c r="E3070" i="13"/>
  <c r="E3078" i="13"/>
  <c r="E3086" i="13"/>
  <c r="E3094" i="13"/>
  <c r="E3102" i="13"/>
  <c r="E3110" i="13"/>
  <c r="E3118" i="13"/>
  <c r="E3126" i="13"/>
  <c r="E3134" i="13"/>
  <c r="E3142" i="13"/>
  <c r="E3150" i="13"/>
  <c r="E3158" i="13"/>
  <c r="E3166" i="13"/>
  <c r="E3174" i="13"/>
  <c r="E1456" i="13"/>
  <c r="E1912" i="13"/>
  <c r="E2134" i="13"/>
  <c r="E2245" i="13"/>
  <c r="E2345" i="13"/>
  <c r="E2411" i="13"/>
  <c r="E2475" i="13"/>
  <c r="E2539" i="13"/>
  <c r="E2603" i="13"/>
  <c r="E2649" i="13"/>
  <c r="E2681" i="13"/>
  <c r="E2713" i="13"/>
  <c r="E2745" i="13"/>
  <c r="E2769" i="13"/>
  <c r="E2785" i="13"/>
  <c r="E2801" i="13"/>
  <c r="E2817" i="13"/>
  <c r="E2829" i="13"/>
  <c r="E1560" i="13"/>
  <c r="E1950" i="13"/>
  <c r="E2150" i="13"/>
  <c r="E2259" i="13"/>
  <c r="E2354" i="13"/>
  <c r="E2419" i="13"/>
  <c r="E2483" i="13"/>
  <c r="E2547" i="13"/>
  <c r="E2611" i="13"/>
  <c r="E2651" i="13"/>
  <c r="E2683" i="13"/>
  <c r="E2715" i="13"/>
  <c r="E2747" i="13"/>
  <c r="E2771" i="13"/>
  <c r="E2787" i="13"/>
  <c r="E1619" i="13"/>
  <c r="E1980" i="13"/>
  <c r="E2166" i="13"/>
  <c r="E2270" i="13"/>
  <c r="E2363" i="13"/>
  <c r="E2427" i="13"/>
  <c r="E2491" i="13"/>
  <c r="E2555" i="13"/>
  <c r="E2619" i="13"/>
  <c r="E2657" i="13"/>
  <c r="E2689" i="13"/>
  <c r="E2721" i="13"/>
  <c r="E2753" i="13"/>
  <c r="E2772" i="13"/>
  <c r="E2788" i="13"/>
  <c r="E2804" i="13"/>
  <c r="E2820" i="13"/>
  <c r="E2833" i="13"/>
  <c r="E2845" i="13"/>
  <c r="E2858" i="13"/>
  <c r="E2868" i="13"/>
  <c r="E2880" i="13"/>
  <c r="E2890" i="13"/>
  <c r="E2900" i="13"/>
  <c r="E2910" i="13"/>
  <c r="E2920" i="13"/>
  <c r="E2929" i="13"/>
  <c r="E2937" i="13"/>
  <c r="E2945" i="13"/>
  <c r="E2953" i="13"/>
  <c r="E2961" i="13"/>
  <c r="E2969" i="13"/>
  <c r="E2977" i="13"/>
  <c r="E2985" i="13"/>
  <c r="E2993" i="13"/>
  <c r="E3001" i="13"/>
  <c r="E3009" i="13"/>
  <c r="E3017" i="13"/>
  <c r="E3025" i="13"/>
  <c r="E3033" i="13"/>
  <c r="E3041" i="13"/>
  <c r="E3049" i="13"/>
  <c r="E3057" i="13"/>
  <c r="E3065" i="13"/>
  <c r="E3073" i="13"/>
  <c r="E3081" i="13"/>
  <c r="E3089" i="13"/>
  <c r="E3097" i="13"/>
  <c r="E3105" i="13"/>
  <c r="E3113" i="13"/>
  <c r="E3121" i="13"/>
  <c r="E3129" i="13"/>
  <c r="E3137" i="13"/>
  <c r="E3145" i="13"/>
  <c r="E3153" i="13"/>
  <c r="E3161" i="13"/>
  <c r="E3169" i="13"/>
  <c r="E3177" i="13"/>
  <c r="E3185" i="13"/>
  <c r="E3193" i="13"/>
  <c r="E3201" i="13"/>
  <c r="E3209" i="13"/>
  <c r="E3217" i="13"/>
  <c r="E3225" i="13"/>
  <c r="E3233" i="13"/>
  <c r="E3241" i="13"/>
  <c r="E3249" i="13"/>
  <c r="E3257" i="13"/>
  <c r="E3265" i="13"/>
  <c r="E3273" i="13"/>
  <c r="E3281" i="13"/>
  <c r="E3289" i="13"/>
  <c r="E3297" i="13"/>
  <c r="E3305" i="13"/>
  <c r="E3313" i="13"/>
  <c r="E3321" i="13"/>
  <c r="E3329" i="13"/>
  <c r="E3337" i="13"/>
  <c r="E3345" i="13"/>
  <c r="E3353" i="13"/>
  <c r="E3361" i="13"/>
  <c r="E3369" i="13"/>
  <c r="E3377" i="13"/>
  <c r="E3385" i="13"/>
  <c r="E3393" i="13"/>
  <c r="E3401" i="13"/>
  <c r="E3409" i="13"/>
  <c r="E3417" i="13"/>
  <c r="E3425" i="13"/>
  <c r="E3433" i="13"/>
  <c r="E3441" i="13"/>
  <c r="E3449" i="13"/>
  <c r="E3457" i="13"/>
  <c r="E3465" i="13"/>
  <c r="E3473" i="13"/>
  <c r="E3481" i="13"/>
  <c r="E3489" i="13"/>
  <c r="E3497" i="13"/>
  <c r="E3505" i="13"/>
  <c r="E3513" i="13"/>
  <c r="E3521" i="13"/>
  <c r="E3529" i="13"/>
  <c r="E3537" i="13"/>
  <c r="E3545" i="13"/>
  <c r="E3553" i="13"/>
  <c r="E3561" i="13"/>
  <c r="E3569" i="13"/>
  <c r="E3577" i="13"/>
  <c r="E3585" i="13"/>
  <c r="E3593" i="13"/>
  <c r="E3601" i="13"/>
  <c r="E1670" i="13"/>
  <c r="E2012" i="13"/>
  <c r="E2181" i="13"/>
  <c r="E2284" i="13"/>
  <c r="E2371" i="13"/>
  <c r="E2435" i="13"/>
  <c r="E2499" i="13"/>
  <c r="E2563" i="13"/>
  <c r="E2627" i="13"/>
  <c r="E2659" i="13"/>
  <c r="E2691" i="13"/>
  <c r="E2723" i="13"/>
  <c r="E2755" i="13"/>
  <c r="E2776" i="13"/>
  <c r="E2792" i="13"/>
  <c r="E2808" i="13"/>
  <c r="E2821" i="13"/>
  <c r="E2835" i="13"/>
  <c r="E2848" i="13"/>
  <c r="E2859" i="13"/>
  <c r="E2869" i="13"/>
  <c r="E2881" i="13"/>
  <c r="E2891" i="13"/>
  <c r="E2901" i="13"/>
  <c r="E2912" i="13"/>
  <c r="E2921" i="13"/>
  <c r="E2930" i="13"/>
  <c r="E2938" i="13"/>
  <c r="E2946" i="13"/>
  <c r="E2954" i="13"/>
  <c r="E2962" i="13"/>
  <c r="E2970" i="13"/>
  <c r="E2978" i="13"/>
  <c r="E2986" i="13"/>
  <c r="E2994" i="13"/>
  <c r="E3002" i="13"/>
  <c r="E3010" i="13"/>
  <c r="E3018" i="13"/>
  <c r="E3026" i="13"/>
  <c r="E3034" i="13"/>
  <c r="E3042" i="13"/>
  <c r="E3050" i="13"/>
  <c r="E3058" i="13"/>
  <c r="E3066" i="13"/>
  <c r="E3074" i="13"/>
  <c r="E3082" i="13"/>
  <c r="E3090" i="13"/>
  <c r="E3098" i="13"/>
  <c r="E3106" i="13"/>
  <c r="E3114" i="13"/>
  <c r="E3122" i="13"/>
  <c r="E3130" i="13"/>
  <c r="E3138" i="13"/>
  <c r="E3146" i="13"/>
  <c r="E3154" i="13"/>
  <c r="E3162" i="13"/>
  <c r="E3170" i="13"/>
  <c r="E3178" i="13"/>
  <c r="E3186" i="13"/>
  <c r="E3194" i="13"/>
  <c r="E3202" i="13"/>
  <c r="E3210" i="13"/>
  <c r="E3218" i="13"/>
  <c r="E3226" i="13"/>
  <c r="E3234" i="13"/>
  <c r="E3242" i="13"/>
  <c r="E3250" i="13"/>
  <c r="E3258" i="13"/>
  <c r="E3266" i="13"/>
  <c r="E3274" i="13"/>
  <c r="E3282" i="13"/>
  <c r="E3290" i="13"/>
  <c r="E3298" i="13"/>
  <c r="E3306" i="13"/>
  <c r="E3314" i="13"/>
  <c r="E3322" i="13"/>
  <c r="E3330" i="13"/>
  <c r="E3338" i="13"/>
  <c r="E3346" i="13"/>
  <c r="E3354" i="13"/>
  <c r="E3362" i="13"/>
  <c r="E3370" i="13"/>
  <c r="E3378" i="13"/>
  <c r="E3386" i="13"/>
  <c r="E3394" i="13"/>
  <c r="E3402" i="13"/>
  <c r="E3410" i="13"/>
  <c r="E3418" i="13"/>
  <c r="E3426" i="13"/>
  <c r="E3434" i="13"/>
  <c r="E3442" i="13"/>
  <c r="E3450" i="13"/>
  <c r="E3458" i="13"/>
  <c r="E1720" i="13"/>
  <c r="E2043" i="13"/>
  <c r="E2195" i="13"/>
  <c r="E2298" i="13"/>
  <c r="E2379" i="13"/>
  <c r="E2443" i="13"/>
  <c r="E2507" i="13"/>
  <c r="E2571" i="13"/>
  <c r="E2633" i="13"/>
  <c r="E2665" i="13"/>
  <c r="E2697" i="13"/>
  <c r="E2729" i="13"/>
  <c r="E2760" i="13"/>
  <c r="E2777" i="13"/>
  <c r="E2793" i="13"/>
  <c r="E2809" i="13"/>
  <c r="E2824" i="13"/>
  <c r="E2836" i="13"/>
  <c r="E2849" i="13"/>
  <c r="E2860" i="13"/>
  <c r="E2872" i="13"/>
  <c r="E2882" i="13"/>
  <c r="E2892" i="13"/>
  <c r="E2904" i="13"/>
  <c r="E2913" i="13"/>
  <c r="E2922" i="13"/>
  <c r="E2931" i="13"/>
  <c r="E2939" i="13"/>
  <c r="E2947" i="13"/>
  <c r="E2955" i="13"/>
  <c r="E2963" i="13"/>
  <c r="E2971" i="13"/>
  <c r="E2979" i="13"/>
  <c r="E2987" i="13"/>
  <c r="E2995" i="13"/>
  <c r="E3003" i="13"/>
  <c r="E3011" i="13"/>
  <c r="E3019" i="13"/>
  <c r="E3027" i="13"/>
  <c r="E3035" i="13"/>
  <c r="E3043" i="13"/>
  <c r="E3051" i="13"/>
  <c r="E3059" i="13"/>
  <c r="E3067" i="13"/>
  <c r="E3075" i="13"/>
  <c r="E3083" i="13"/>
  <c r="E3091" i="13"/>
  <c r="E1823" i="13"/>
  <c r="E2092" i="13"/>
  <c r="E2220" i="13"/>
  <c r="E2323" i="13"/>
  <c r="E2395" i="13"/>
  <c r="E2459" i="13"/>
  <c r="E2523" i="13"/>
  <c r="E2587" i="13"/>
  <c r="E2641" i="13"/>
  <c r="E2673" i="13"/>
  <c r="E2705" i="13"/>
  <c r="E2737" i="13"/>
  <c r="E2763" i="13"/>
  <c r="E2780" i="13"/>
  <c r="E2796" i="13"/>
  <c r="E2812" i="13"/>
  <c r="E2827" i="13"/>
  <c r="E2840" i="13"/>
  <c r="E2852" i="13"/>
  <c r="E2864" i="13"/>
  <c r="E2874" i="13"/>
  <c r="E2884" i="13"/>
  <c r="E2896" i="13"/>
  <c r="E2906" i="13"/>
  <c r="E2915" i="13"/>
  <c r="E2924" i="13"/>
  <c r="E2933" i="13"/>
  <c r="E2941" i="13"/>
  <c r="E2949" i="13"/>
  <c r="E2957" i="13"/>
  <c r="E2965" i="13"/>
  <c r="E2973" i="13"/>
  <c r="E2981" i="13"/>
  <c r="E2989" i="13"/>
  <c r="E2997" i="13"/>
  <c r="E3005" i="13"/>
  <c r="E3013" i="13"/>
  <c r="E3021" i="13"/>
  <c r="E3029" i="13"/>
  <c r="E3037" i="13"/>
  <c r="E3045" i="13"/>
  <c r="E3053" i="13"/>
  <c r="E3061" i="13"/>
  <c r="E3069" i="13"/>
  <c r="E3077" i="13"/>
  <c r="E3085" i="13"/>
  <c r="E3093" i="13"/>
  <c r="E3101" i="13"/>
  <c r="E3109" i="13"/>
  <c r="E3117" i="13"/>
  <c r="E3125" i="13"/>
  <c r="E3133" i="13"/>
  <c r="E3141" i="13"/>
  <c r="E3149" i="13"/>
  <c r="E3157" i="13"/>
  <c r="E3165" i="13"/>
  <c r="E3173" i="13"/>
  <c r="E3181" i="13"/>
  <c r="E3189" i="13"/>
  <c r="E3197" i="13"/>
  <c r="E3205" i="13"/>
  <c r="E3213" i="13"/>
  <c r="E3221" i="13"/>
  <c r="E3229" i="13"/>
  <c r="E3237" i="13"/>
  <c r="E3245" i="13"/>
  <c r="E3253" i="13"/>
  <c r="E3261" i="13"/>
  <c r="E3269" i="13"/>
  <c r="E3277" i="13"/>
  <c r="E3285" i="13"/>
  <c r="E3293" i="13"/>
  <c r="E3301" i="13"/>
  <c r="E3309" i="13"/>
  <c r="E3317" i="13"/>
  <c r="E3325" i="13"/>
  <c r="E3333" i="13"/>
  <c r="E3341" i="13"/>
  <c r="E3349" i="13"/>
  <c r="E3357" i="13"/>
  <c r="E3365" i="13"/>
  <c r="E3373" i="13"/>
  <c r="E3381" i="13"/>
  <c r="E3389" i="13"/>
  <c r="E3397" i="13"/>
  <c r="E1772" i="13"/>
  <c r="E2635" i="13"/>
  <c r="E2811" i="13"/>
  <c r="E2856" i="13"/>
  <c r="E2883" i="13"/>
  <c r="E2909" i="13"/>
  <c r="E2935" i="13"/>
  <c r="E2956" i="13"/>
  <c r="E2976" i="13"/>
  <c r="E2999" i="13"/>
  <c r="E3020" i="13"/>
  <c r="E3040" i="13"/>
  <c r="E3063" i="13"/>
  <c r="E3084" i="13"/>
  <c r="E3103" i="13"/>
  <c r="E3119" i="13"/>
  <c r="E3135" i="13"/>
  <c r="E3151" i="13"/>
  <c r="E3167" i="13"/>
  <c r="E3182" i="13"/>
  <c r="E3195" i="13"/>
  <c r="E3207" i="13"/>
  <c r="E3220" i="13"/>
  <c r="E3232" i="13"/>
  <c r="E3246" i="13"/>
  <c r="E3259" i="13"/>
  <c r="E3271" i="13"/>
  <c r="E3284" i="13"/>
  <c r="E3296" i="13"/>
  <c r="E3310" i="13"/>
  <c r="E3323" i="13"/>
  <c r="E3335" i="13"/>
  <c r="E3348" i="13"/>
  <c r="E3360" i="13"/>
  <c r="E3374" i="13"/>
  <c r="E3387" i="13"/>
  <c r="E3399" i="13"/>
  <c r="E3411" i="13"/>
  <c r="E3421" i="13"/>
  <c r="E3431" i="13"/>
  <c r="E3443" i="13"/>
  <c r="E3453" i="13"/>
  <c r="E3463" i="13"/>
  <c r="E3472" i="13"/>
  <c r="E3482" i="13"/>
  <c r="E3491" i="13"/>
  <c r="E3500" i="13"/>
  <c r="E3509" i="13"/>
  <c r="E3518" i="13"/>
  <c r="E3527" i="13"/>
  <c r="E3536" i="13"/>
  <c r="E3546" i="13"/>
  <c r="E3555" i="13"/>
  <c r="E3564" i="13"/>
  <c r="E3573" i="13"/>
  <c r="E3582" i="13"/>
  <c r="E3591" i="13"/>
  <c r="E3600" i="13"/>
  <c r="E3609" i="13"/>
  <c r="E3617" i="13"/>
  <c r="E3625" i="13"/>
  <c r="E3633" i="13"/>
  <c r="E3641" i="13"/>
  <c r="E3649" i="13"/>
  <c r="E3657" i="13"/>
  <c r="E3665" i="13"/>
  <c r="E3673" i="13"/>
  <c r="E3681" i="13"/>
  <c r="E3689" i="13"/>
  <c r="E3697" i="13"/>
  <c r="E3705" i="13"/>
  <c r="E3713" i="13"/>
  <c r="E3721" i="13"/>
  <c r="E3729" i="13"/>
  <c r="E3737" i="13"/>
  <c r="E3745" i="13"/>
  <c r="E3753" i="13"/>
  <c r="E3761" i="13"/>
  <c r="E3769" i="13"/>
  <c r="E3777" i="13"/>
  <c r="E3785" i="13"/>
  <c r="E3793" i="13"/>
  <c r="E3801" i="13"/>
  <c r="E3809" i="13"/>
  <c r="E3817" i="13"/>
  <c r="E3825" i="13"/>
  <c r="E3833" i="13"/>
  <c r="E3841" i="13"/>
  <c r="E3849" i="13"/>
  <c r="E3857" i="13"/>
  <c r="E3865" i="13"/>
  <c r="E3873" i="13"/>
  <c r="E3881" i="13"/>
  <c r="E3889" i="13"/>
  <c r="E3897" i="13"/>
  <c r="E3905" i="13"/>
  <c r="E3913" i="13"/>
  <c r="E3921" i="13"/>
  <c r="E3929" i="13"/>
  <c r="E3937" i="13"/>
  <c r="E3945" i="13"/>
  <c r="E3953" i="13"/>
  <c r="E3961" i="13"/>
  <c r="E3969" i="13"/>
  <c r="E3977" i="13"/>
  <c r="E3985" i="13"/>
  <c r="E3993" i="13"/>
  <c r="E4001" i="13"/>
  <c r="E4009" i="13"/>
  <c r="E4017" i="13"/>
  <c r="E4025" i="13"/>
  <c r="E4033" i="13"/>
  <c r="E4041" i="13"/>
  <c r="E4049" i="13"/>
  <c r="E4057" i="13"/>
  <c r="E4065" i="13"/>
  <c r="E4073" i="13"/>
  <c r="E4081" i="13"/>
  <c r="E4089" i="13"/>
  <c r="E4097" i="13"/>
  <c r="E4105" i="13"/>
  <c r="E4113" i="13"/>
  <c r="E4121" i="13"/>
  <c r="E4129" i="13"/>
  <c r="E4137" i="13"/>
  <c r="E4145" i="13"/>
  <c r="E4153" i="13"/>
  <c r="E4161" i="13"/>
  <c r="E4169" i="13"/>
  <c r="E4177" i="13"/>
  <c r="E4185" i="13"/>
  <c r="E4193" i="13"/>
  <c r="E4201" i="13"/>
  <c r="E4209" i="13"/>
  <c r="E4217" i="13"/>
  <c r="E4225" i="13"/>
  <c r="E4233" i="13"/>
  <c r="E4241" i="13"/>
  <c r="E4249" i="13"/>
  <c r="E4257" i="13"/>
  <c r="E4265" i="13"/>
  <c r="E4273" i="13"/>
  <c r="E2068" i="13"/>
  <c r="E2667" i="13"/>
  <c r="E2819" i="13"/>
  <c r="E2857" i="13"/>
  <c r="E2888" i="13"/>
  <c r="E2914" i="13"/>
  <c r="E2936" i="13"/>
  <c r="E2959" i="13"/>
  <c r="E2980" i="13"/>
  <c r="E3000" i="13"/>
  <c r="E3023" i="13"/>
  <c r="E3044" i="13"/>
  <c r="E3064" i="13"/>
  <c r="E3087" i="13"/>
  <c r="E3104" i="13"/>
  <c r="E3120" i="13"/>
  <c r="E3136" i="13"/>
  <c r="E3152" i="13"/>
  <c r="E3168" i="13"/>
  <c r="E3183" i="13"/>
  <c r="E3196" i="13"/>
  <c r="E3208" i="13"/>
  <c r="E3222" i="13"/>
  <c r="E3235" i="13"/>
  <c r="E3247" i="13"/>
  <c r="E3260" i="13"/>
  <c r="E3272" i="13"/>
  <c r="E3286" i="13"/>
  <c r="E3299" i="13"/>
  <c r="E3311" i="13"/>
  <c r="E3324" i="13"/>
  <c r="E3336" i="13"/>
  <c r="E3350" i="13"/>
  <c r="E3363" i="13"/>
  <c r="E3375" i="13"/>
  <c r="E3388" i="13"/>
  <c r="E3400" i="13"/>
  <c r="E3412" i="13"/>
  <c r="E3422" i="13"/>
  <c r="E3432" i="13"/>
  <c r="E3444" i="13"/>
  <c r="E3454" i="13"/>
  <c r="E3464" i="13"/>
  <c r="E3474" i="13"/>
  <c r="E3483" i="13"/>
  <c r="E3492" i="13"/>
  <c r="E3501" i="13"/>
  <c r="E3510" i="13"/>
  <c r="E3519" i="13"/>
  <c r="E3528" i="13"/>
  <c r="E3538" i="13"/>
  <c r="E3547" i="13"/>
  <c r="E3556" i="13"/>
  <c r="E3565" i="13"/>
  <c r="E3574" i="13"/>
  <c r="E3583" i="13"/>
  <c r="E3592" i="13"/>
  <c r="E3602" i="13"/>
  <c r="E3610" i="13"/>
  <c r="E3618" i="13"/>
  <c r="E3626" i="13"/>
  <c r="E3634" i="13"/>
  <c r="E3642" i="13"/>
  <c r="E3650" i="13"/>
  <c r="E3658" i="13"/>
  <c r="E3666" i="13"/>
  <c r="E3674" i="13"/>
  <c r="E3682" i="13"/>
  <c r="E3690" i="13"/>
  <c r="E3698" i="13"/>
  <c r="E3706" i="13"/>
  <c r="E3714" i="13"/>
  <c r="E3722" i="13"/>
  <c r="E3730" i="13"/>
  <c r="E3738" i="13"/>
  <c r="E3746" i="13"/>
  <c r="E3754" i="13"/>
  <c r="E3762" i="13"/>
  <c r="E3770" i="13"/>
  <c r="E3778" i="13"/>
  <c r="E3786" i="13"/>
  <c r="E3794" i="13"/>
  <c r="E3802" i="13"/>
  <c r="E3810" i="13"/>
  <c r="E3818" i="13"/>
  <c r="E3826" i="13"/>
  <c r="E3834" i="13"/>
  <c r="E3842" i="13"/>
  <c r="E3850" i="13"/>
  <c r="E3858" i="13"/>
  <c r="E3866" i="13"/>
  <c r="E3874" i="13"/>
  <c r="E3882" i="13"/>
  <c r="E3890" i="13"/>
  <c r="E3898" i="13"/>
  <c r="E3906" i="13"/>
  <c r="E3914" i="13"/>
  <c r="E3922" i="13"/>
  <c r="E3930" i="13"/>
  <c r="E3938" i="13"/>
  <c r="E3946" i="13"/>
  <c r="E3954" i="13"/>
  <c r="E3962" i="13"/>
  <c r="E3970" i="13"/>
  <c r="E3978" i="13"/>
  <c r="E3986" i="13"/>
  <c r="E3994" i="13"/>
  <c r="E4002" i="13"/>
  <c r="E4010" i="13"/>
  <c r="E4018" i="13"/>
  <c r="E4026" i="13"/>
  <c r="E4034" i="13"/>
  <c r="E4042" i="13"/>
  <c r="E4050" i="13"/>
  <c r="E4058" i="13"/>
  <c r="E4066" i="13"/>
  <c r="E4074" i="13"/>
  <c r="E4082" i="13"/>
  <c r="E4090" i="13"/>
  <c r="E4098" i="13"/>
  <c r="E4106" i="13"/>
  <c r="E4114" i="13"/>
  <c r="E4122" i="13"/>
  <c r="E4130" i="13"/>
  <c r="E4138" i="13"/>
  <c r="E4146" i="13"/>
  <c r="E4154" i="13"/>
  <c r="E4162" i="13"/>
  <c r="E4170" i="13"/>
  <c r="E4178" i="13"/>
  <c r="E4186" i="13"/>
  <c r="E4194" i="13"/>
  <c r="E4202" i="13"/>
  <c r="E4210" i="13"/>
  <c r="E4218" i="13"/>
  <c r="E4226" i="13"/>
  <c r="E4234" i="13"/>
  <c r="E4242" i="13"/>
  <c r="E4250" i="13"/>
  <c r="E4258" i="13"/>
  <c r="E4266" i="13"/>
  <c r="E4274" i="13"/>
  <c r="E4282" i="13"/>
  <c r="E4290" i="13"/>
  <c r="E4298" i="13"/>
  <c r="E4306" i="13"/>
  <c r="E4314" i="13"/>
  <c r="E4322" i="13"/>
  <c r="E4330" i="13"/>
  <c r="E4338" i="13"/>
  <c r="E4346" i="13"/>
  <c r="E4354" i="13"/>
  <c r="E4362" i="13"/>
  <c r="E4370" i="13"/>
  <c r="E4378" i="13"/>
  <c r="E4386" i="13"/>
  <c r="E4394" i="13"/>
  <c r="E4402" i="13"/>
  <c r="E4410" i="13"/>
  <c r="E4418" i="13"/>
  <c r="E4426" i="13"/>
  <c r="E4434" i="13"/>
  <c r="E4442" i="13"/>
  <c r="E4450" i="13"/>
  <c r="E4458" i="13"/>
  <c r="E4466" i="13"/>
  <c r="E4474" i="13"/>
  <c r="E4482" i="13"/>
  <c r="E4490" i="13"/>
  <c r="E4498" i="13"/>
  <c r="E2206" i="13"/>
  <c r="E2699" i="13"/>
  <c r="E2825" i="13"/>
  <c r="E2861" i="13"/>
  <c r="E2889" i="13"/>
  <c r="E2917" i="13"/>
  <c r="E2940" i="13"/>
  <c r="E2960" i="13"/>
  <c r="E2983" i="13"/>
  <c r="E3004" i="13"/>
  <c r="E3024" i="13"/>
  <c r="E3047" i="13"/>
  <c r="E3068" i="13"/>
  <c r="E3088" i="13"/>
  <c r="E3107" i="13"/>
  <c r="E3123" i="13"/>
  <c r="E3139" i="13"/>
  <c r="E3155" i="13"/>
  <c r="E3171" i="13"/>
  <c r="E3184" i="13"/>
  <c r="E3198" i="13"/>
  <c r="E3211" i="13"/>
  <c r="E3223" i="13"/>
  <c r="E3236" i="13"/>
  <c r="E3248" i="13"/>
  <c r="E3262" i="13"/>
  <c r="E3275" i="13"/>
  <c r="E3287" i="13"/>
  <c r="E3300" i="13"/>
  <c r="E3312" i="13"/>
  <c r="E3326" i="13"/>
  <c r="E3339" i="13"/>
  <c r="E3351" i="13"/>
  <c r="E3364" i="13"/>
  <c r="E3376" i="13"/>
  <c r="E3390" i="13"/>
  <c r="E3403" i="13"/>
  <c r="E3413" i="13"/>
  <c r="E3423" i="13"/>
  <c r="E3435" i="13"/>
  <c r="E3445" i="13"/>
  <c r="E3455" i="13"/>
  <c r="E3466" i="13"/>
  <c r="E3475" i="13"/>
  <c r="E3484" i="13"/>
  <c r="E3493" i="13"/>
  <c r="E3502" i="13"/>
  <c r="E3511" i="13"/>
  <c r="E3520" i="13"/>
  <c r="E3530" i="13"/>
  <c r="E3539" i="13"/>
  <c r="E3548" i="13"/>
  <c r="E3557" i="13"/>
  <c r="E3566" i="13"/>
  <c r="E3575" i="13"/>
  <c r="E3584" i="13"/>
  <c r="E3594" i="13"/>
  <c r="E3603" i="13"/>
  <c r="E3611" i="13"/>
  <c r="E3619" i="13"/>
  <c r="E3627" i="13"/>
  <c r="E3635" i="13"/>
  <c r="E3643" i="13"/>
  <c r="E3651" i="13"/>
  <c r="E3659" i="13"/>
  <c r="E3667" i="13"/>
  <c r="E3675" i="13"/>
  <c r="E3683" i="13"/>
  <c r="E3691" i="13"/>
  <c r="E3699" i="13"/>
  <c r="E3707" i="13"/>
  <c r="E3715" i="13"/>
  <c r="E3723" i="13"/>
  <c r="E3731" i="13"/>
  <c r="E3739" i="13"/>
  <c r="E3747" i="13"/>
  <c r="E3755" i="13"/>
  <c r="E3763" i="13"/>
  <c r="E3771" i="13"/>
  <c r="E3779" i="13"/>
  <c r="E3787" i="13"/>
  <c r="E3795" i="13"/>
  <c r="E3803" i="13"/>
  <c r="E3811" i="13"/>
  <c r="E3819" i="13"/>
  <c r="E3827" i="13"/>
  <c r="E3835" i="13"/>
  <c r="E3843" i="13"/>
  <c r="E3851" i="13"/>
  <c r="E3859" i="13"/>
  <c r="E3867" i="13"/>
  <c r="E3875" i="13"/>
  <c r="E3883" i="13"/>
  <c r="E3891" i="13"/>
  <c r="E3899" i="13"/>
  <c r="E3907" i="13"/>
  <c r="E3915" i="13"/>
  <c r="E3923" i="13"/>
  <c r="E3931" i="13"/>
  <c r="E3939" i="13"/>
  <c r="E3947" i="13"/>
  <c r="E3955" i="13"/>
  <c r="E3963" i="13"/>
  <c r="E3971" i="13"/>
  <c r="E3979" i="13"/>
  <c r="E3987" i="13"/>
  <c r="E3995" i="13"/>
  <c r="E4003" i="13"/>
  <c r="E4011" i="13"/>
  <c r="E4019" i="13"/>
  <c r="E4027" i="13"/>
  <c r="E4035" i="13"/>
  <c r="E4043" i="13"/>
  <c r="E4051" i="13"/>
  <c r="E4059" i="13"/>
  <c r="E4067" i="13"/>
  <c r="E4075" i="13"/>
  <c r="E4083" i="13"/>
  <c r="E4091" i="13"/>
  <c r="E4099" i="13"/>
  <c r="E4107" i="13"/>
  <c r="E4115" i="13"/>
  <c r="E4123" i="13"/>
  <c r="E4131" i="13"/>
  <c r="E4139" i="13"/>
  <c r="E4147" i="13"/>
  <c r="E4155" i="13"/>
  <c r="E4163" i="13"/>
  <c r="E4171" i="13"/>
  <c r="E4179" i="13"/>
  <c r="E4187" i="13"/>
  <c r="E4195" i="13"/>
  <c r="E4203" i="13"/>
  <c r="E4211" i="13"/>
  <c r="E4219" i="13"/>
  <c r="E4227" i="13"/>
  <c r="E4235" i="13"/>
  <c r="E4243" i="13"/>
  <c r="E4251" i="13"/>
  <c r="E4259" i="13"/>
  <c r="E4267" i="13"/>
  <c r="E4275" i="13"/>
  <c r="E4283" i="13"/>
  <c r="E4291" i="13"/>
  <c r="E4299" i="13"/>
  <c r="E4307" i="13"/>
  <c r="E4315" i="13"/>
  <c r="E4323" i="13"/>
  <c r="E4331" i="13"/>
  <c r="E4339" i="13"/>
  <c r="E4347" i="13"/>
  <c r="E4355" i="13"/>
  <c r="E4363" i="13"/>
  <c r="E4371" i="13"/>
  <c r="E4379" i="13"/>
  <c r="E4387" i="13"/>
  <c r="E4395" i="13"/>
  <c r="E4403" i="13"/>
  <c r="E4411" i="13"/>
  <c r="E4419" i="13"/>
  <c r="E4427" i="13"/>
  <c r="E4435" i="13"/>
  <c r="E4443" i="13"/>
  <c r="E4451" i="13"/>
  <c r="E4459" i="13"/>
  <c r="E4467" i="13"/>
  <c r="E4475" i="13"/>
  <c r="E4483" i="13"/>
  <c r="E4491" i="13"/>
  <c r="E4499" i="13"/>
  <c r="E2309" i="13"/>
  <c r="E2731" i="13"/>
  <c r="E2832" i="13"/>
  <c r="E2866" i="13"/>
  <c r="E2893" i="13"/>
  <c r="E2918" i="13"/>
  <c r="E2943" i="13"/>
  <c r="E2964" i="13"/>
  <c r="E2984" i="13"/>
  <c r="E3007" i="13"/>
  <c r="E3028" i="13"/>
  <c r="E3048" i="13"/>
  <c r="E3071" i="13"/>
  <c r="E3092" i="13"/>
  <c r="E3108" i="13"/>
  <c r="E3124" i="13"/>
  <c r="E3140" i="13"/>
  <c r="E3156" i="13"/>
  <c r="E3172" i="13"/>
  <c r="E3187" i="13"/>
  <c r="E3199" i="13"/>
  <c r="E3212" i="13"/>
  <c r="E3224" i="13"/>
  <c r="E3238" i="13"/>
  <c r="E3251" i="13"/>
  <c r="E3263" i="13"/>
  <c r="E3276" i="13"/>
  <c r="E3288" i="13"/>
  <c r="E3302" i="13"/>
  <c r="E3315" i="13"/>
  <c r="E3327" i="13"/>
  <c r="E3340" i="13"/>
  <c r="E3352" i="13"/>
  <c r="E3366" i="13"/>
  <c r="E3379" i="13"/>
  <c r="E3391" i="13"/>
  <c r="E3404" i="13"/>
  <c r="E3414" i="13"/>
  <c r="E3424" i="13"/>
  <c r="E3436" i="13"/>
  <c r="E3446" i="13"/>
  <c r="E3456" i="13"/>
  <c r="E3467" i="13"/>
  <c r="E3476" i="13"/>
  <c r="E3485" i="13"/>
  <c r="E3494" i="13"/>
  <c r="E3503" i="13"/>
  <c r="E3512" i="13"/>
  <c r="E3522" i="13"/>
  <c r="E3531" i="13"/>
  <c r="E3540" i="13"/>
  <c r="E3549" i="13"/>
  <c r="E3558" i="13"/>
  <c r="E3567" i="13"/>
  <c r="E3576" i="13"/>
  <c r="E3586" i="13"/>
  <c r="E3595" i="13"/>
  <c r="E3604" i="13"/>
  <c r="E3612" i="13"/>
  <c r="E3620" i="13"/>
  <c r="E3628" i="13"/>
  <c r="E3636" i="13"/>
  <c r="E3644" i="13"/>
  <c r="E3652" i="13"/>
  <c r="E3660" i="13"/>
  <c r="E3668" i="13"/>
  <c r="E3676" i="13"/>
  <c r="E3684" i="13"/>
  <c r="E3692" i="13"/>
  <c r="E3700" i="13"/>
  <c r="E3708" i="13"/>
  <c r="E3716" i="13"/>
  <c r="E3724" i="13"/>
  <c r="E3732" i="13"/>
  <c r="E3740" i="13"/>
  <c r="E3748" i="13"/>
  <c r="E3756" i="13"/>
  <c r="E3764" i="13"/>
  <c r="E3772" i="13"/>
  <c r="E3780" i="13"/>
  <c r="E3788" i="13"/>
  <c r="E3796" i="13"/>
  <c r="E3804" i="13"/>
  <c r="E3812" i="13"/>
  <c r="E3820" i="13"/>
  <c r="E3828" i="13"/>
  <c r="E3836" i="13"/>
  <c r="E3844" i="13"/>
  <c r="E3852" i="13"/>
  <c r="E3860" i="13"/>
  <c r="E3868" i="13"/>
  <c r="E3876" i="13"/>
  <c r="E3884" i="13"/>
  <c r="E3892" i="13"/>
  <c r="E3900" i="13"/>
  <c r="E3908" i="13"/>
  <c r="E3916" i="13"/>
  <c r="E3924" i="13"/>
  <c r="E3932" i="13"/>
  <c r="E3940" i="13"/>
  <c r="E3948" i="13"/>
  <c r="E3956" i="13"/>
  <c r="E3964" i="13"/>
  <c r="E3972" i="13"/>
  <c r="E3980" i="13"/>
  <c r="E3988" i="13"/>
  <c r="E3996" i="13"/>
  <c r="E4004" i="13"/>
  <c r="E4012" i="13"/>
  <c r="E4020" i="13"/>
  <c r="E4028" i="13"/>
  <c r="E4036" i="13"/>
  <c r="E4044" i="13"/>
  <c r="E4052" i="13"/>
  <c r="E4060" i="13"/>
  <c r="E4068" i="13"/>
  <c r="E4076" i="13"/>
  <c r="E4084" i="13"/>
  <c r="E4092" i="13"/>
  <c r="E4100" i="13"/>
  <c r="E4108" i="13"/>
  <c r="E4116" i="13"/>
  <c r="E4124" i="13"/>
  <c r="E4132" i="13"/>
  <c r="E4140" i="13"/>
  <c r="E4148" i="13"/>
  <c r="E4156" i="13"/>
  <c r="E4164" i="13"/>
  <c r="E4172" i="13"/>
  <c r="E4180" i="13"/>
  <c r="E4188" i="13"/>
  <c r="E4196" i="13"/>
  <c r="E4204" i="13"/>
  <c r="E4212" i="13"/>
  <c r="E4220" i="13"/>
  <c r="E4228" i="13"/>
  <c r="E4236" i="13"/>
  <c r="E4244" i="13"/>
  <c r="E4252" i="13"/>
  <c r="E4260" i="13"/>
  <c r="E4268" i="13"/>
  <c r="E4276" i="13"/>
  <c r="E4284" i="13"/>
  <c r="E4292" i="13"/>
  <c r="E4300" i="13"/>
  <c r="E4308" i="13"/>
  <c r="E4316" i="13"/>
  <c r="E4324" i="13"/>
  <c r="E4332" i="13"/>
  <c r="E4340" i="13"/>
  <c r="E4348" i="13"/>
  <c r="E4356" i="13"/>
  <c r="E4364" i="13"/>
  <c r="E4372" i="13"/>
  <c r="E4380" i="13"/>
  <c r="E4388" i="13"/>
  <c r="E4396" i="13"/>
  <c r="E4404" i="13"/>
  <c r="E4412" i="13"/>
  <c r="E4420" i="13"/>
  <c r="E4428" i="13"/>
  <c r="E4436" i="13"/>
  <c r="E4444" i="13"/>
  <c r="E4452" i="13"/>
  <c r="E4460" i="13"/>
  <c r="E4468" i="13"/>
  <c r="E4476" i="13"/>
  <c r="E4484" i="13"/>
  <c r="E4492" i="13"/>
  <c r="E4500" i="13"/>
  <c r="E2387" i="13"/>
  <c r="E2761" i="13"/>
  <c r="E2837" i="13"/>
  <c r="E2867" i="13"/>
  <c r="E2898" i="13"/>
  <c r="E2923" i="13"/>
  <c r="E2944" i="13"/>
  <c r="E2967" i="13"/>
  <c r="E2988" i="13"/>
  <c r="E3008" i="13"/>
  <c r="E3031" i="13"/>
  <c r="E3052" i="13"/>
  <c r="E3072" i="13"/>
  <c r="E3095" i="13"/>
  <c r="E3111" i="13"/>
  <c r="E3127" i="13"/>
  <c r="E3143" i="13"/>
  <c r="E3159" i="13"/>
  <c r="E3175" i="13"/>
  <c r="E3188" i="13"/>
  <c r="E3200" i="13"/>
  <c r="E3214" i="13"/>
  <c r="E3227" i="13"/>
  <c r="E3239" i="13"/>
  <c r="E3252" i="13"/>
  <c r="E3264" i="13"/>
  <c r="E3278" i="13"/>
  <c r="E3291" i="13"/>
  <c r="E3303" i="13"/>
  <c r="E3316" i="13"/>
  <c r="E3328" i="13"/>
  <c r="E3342" i="13"/>
  <c r="E3355" i="13"/>
  <c r="E3367" i="13"/>
  <c r="E3380" i="13"/>
  <c r="E3392" i="13"/>
  <c r="E3405" i="13"/>
  <c r="E3415" i="13"/>
  <c r="E3427" i="13"/>
  <c r="E3437" i="13"/>
  <c r="E3447" i="13"/>
  <c r="E3459" i="13"/>
  <c r="E3468" i="13"/>
  <c r="E3477" i="13"/>
  <c r="E3486" i="13"/>
  <c r="E3495" i="13"/>
  <c r="E3504" i="13"/>
  <c r="E3514" i="13"/>
  <c r="E3523" i="13"/>
  <c r="E3532" i="13"/>
  <c r="E3541" i="13"/>
  <c r="E3550" i="13"/>
  <c r="E3559" i="13"/>
  <c r="E3568" i="13"/>
  <c r="E3578" i="13"/>
  <c r="E3587" i="13"/>
  <c r="E3596" i="13"/>
  <c r="E3605" i="13"/>
  <c r="E3613" i="13"/>
  <c r="E3621" i="13"/>
  <c r="E3629" i="13"/>
  <c r="E3637" i="13"/>
  <c r="E3645" i="13"/>
  <c r="E3653" i="13"/>
  <c r="E3661" i="13"/>
  <c r="E3669" i="13"/>
  <c r="E3677" i="13"/>
  <c r="E3685" i="13"/>
  <c r="E3693" i="13"/>
  <c r="E3701" i="13"/>
  <c r="E3709" i="13"/>
  <c r="E3717" i="13"/>
  <c r="E3725" i="13"/>
  <c r="E3733" i="13"/>
  <c r="E3741" i="13"/>
  <c r="E3749" i="13"/>
  <c r="E3757" i="13"/>
  <c r="E3765" i="13"/>
  <c r="E3773" i="13"/>
  <c r="E3781" i="13"/>
  <c r="E3789" i="13"/>
  <c r="E3797" i="13"/>
  <c r="E3805" i="13"/>
  <c r="E3813" i="13"/>
  <c r="E3821" i="13"/>
  <c r="E3829" i="13"/>
  <c r="E3837" i="13"/>
  <c r="E3845" i="13"/>
  <c r="E3853" i="13"/>
  <c r="E3861" i="13"/>
  <c r="E3869" i="13"/>
  <c r="E3877" i="13"/>
  <c r="E3885" i="13"/>
  <c r="E3893" i="13"/>
  <c r="E3901" i="13"/>
  <c r="E3909" i="13"/>
  <c r="E3917" i="13"/>
  <c r="E3925" i="13"/>
  <c r="E3933" i="13"/>
  <c r="E3941" i="13"/>
  <c r="E3949" i="13"/>
  <c r="E3957" i="13"/>
  <c r="E3965" i="13"/>
  <c r="E3973" i="13"/>
  <c r="E3981" i="13"/>
  <c r="E3989" i="13"/>
  <c r="E3997" i="13"/>
  <c r="E4005" i="13"/>
  <c r="E4013" i="13"/>
  <c r="E4021" i="13"/>
  <c r="E4029" i="13"/>
  <c r="E4037" i="13"/>
  <c r="E4045" i="13"/>
  <c r="E4053" i="13"/>
  <c r="E4061" i="13"/>
  <c r="E4069" i="13"/>
  <c r="E4077" i="13"/>
  <c r="E4085" i="13"/>
  <c r="E4093" i="13"/>
  <c r="E4101" i="13"/>
  <c r="E4109" i="13"/>
  <c r="E4117" i="13"/>
  <c r="E4125" i="13"/>
  <c r="E4133" i="13"/>
  <c r="E4141" i="13"/>
  <c r="E4149" i="13"/>
  <c r="E4157" i="13"/>
  <c r="E4165" i="13"/>
  <c r="E4173" i="13"/>
  <c r="E4181" i="13"/>
  <c r="E4189" i="13"/>
  <c r="E4197" i="13"/>
  <c r="E4205" i="13"/>
  <c r="E4213" i="13"/>
  <c r="E4221" i="13"/>
  <c r="E4229" i="13"/>
  <c r="E4237" i="13"/>
  <c r="E4245" i="13"/>
  <c r="E4253" i="13"/>
  <c r="E4261" i="13"/>
  <c r="E4269" i="13"/>
  <c r="E2579" i="13"/>
  <c r="E2803" i="13"/>
  <c r="E2851" i="13"/>
  <c r="E2877" i="13"/>
  <c r="E2908" i="13"/>
  <c r="E2932" i="13"/>
  <c r="E2952" i="13"/>
  <c r="E2975" i="13"/>
  <c r="E2996" i="13"/>
  <c r="E3016" i="13"/>
  <c r="E3039" i="13"/>
  <c r="E3060" i="13"/>
  <c r="E3080" i="13"/>
  <c r="E3100" i="13"/>
  <c r="E3116" i="13"/>
  <c r="E3132" i="13"/>
  <c r="E3148" i="13"/>
  <c r="E3164" i="13"/>
  <c r="E3180" i="13"/>
  <c r="E3192" i="13"/>
  <c r="E3206" i="13"/>
  <c r="E3219" i="13"/>
  <c r="E3231" i="13"/>
  <c r="E3244" i="13"/>
  <c r="E3256" i="13"/>
  <c r="E3270" i="13"/>
  <c r="E3283" i="13"/>
  <c r="E3295" i="13"/>
  <c r="E3308" i="13"/>
  <c r="E3320" i="13"/>
  <c r="E3334" i="13"/>
  <c r="E3347" i="13"/>
  <c r="E3359" i="13"/>
  <c r="E3372" i="13"/>
  <c r="E3384" i="13"/>
  <c r="E3398" i="13"/>
  <c r="E3408" i="13"/>
  <c r="E3420" i="13"/>
  <c r="E3430" i="13"/>
  <c r="E3440" i="13"/>
  <c r="E3452" i="13"/>
  <c r="E3462" i="13"/>
  <c r="E3471" i="13"/>
  <c r="E3480" i="13"/>
  <c r="E3490" i="13"/>
  <c r="E3499" i="13"/>
  <c r="E3508" i="13"/>
  <c r="E3517" i="13"/>
  <c r="E3526" i="13"/>
  <c r="E3535" i="13"/>
  <c r="E3544" i="13"/>
  <c r="E3554" i="13"/>
  <c r="E3563" i="13"/>
  <c r="E3572" i="13"/>
  <c r="E3581" i="13"/>
  <c r="E3590" i="13"/>
  <c r="E3599" i="13"/>
  <c r="E3608" i="13"/>
  <c r="E3616" i="13"/>
  <c r="E3624" i="13"/>
  <c r="E3632" i="13"/>
  <c r="E3640" i="13"/>
  <c r="E3648" i="13"/>
  <c r="E3656" i="13"/>
  <c r="E3664" i="13"/>
  <c r="E3672" i="13"/>
  <c r="E3680" i="13"/>
  <c r="E3688" i="13"/>
  <c r="E3696" i="13"/>
  <c r="E3704" i="13"/>
  <c r="E3712" i="13"/>
  <c r="E3720" i="13"/>
  <c r="E3728" i="13"/>
  <c r="E3736" i="13"/>
  <c r="E3744" i="13"/>
  <c r="E3752" i="13"/>
  <c r="E3760" i="13"/>
  <c r="E3768" i="13"/>
  <c r="E3776" i="13"/>
  <c r="E3784" i="13"/>
  <c r="E3792" i="13"/>
  <c r="E3800" i="13"/>
  <c r="E3808" i="13"/>
  <c r="E3816" i="13"/>
  <c r="E3824" i="13"/>
  <c r="E3832" i="13"/>
  <c r="E3840" i="13"/>
  <c r="E3848" i="13"/>
  <c r="E3856" i="13"/>
  <c r="E3864" i="13"/>
  <c r="E3872" i="13"/>
  <c r="E3880" i="13"/>
  <c r="E3888" i="13"/>
  <c r="E3896" i="13"/>
  <c r="E3904" i="13"/>
  <c r="E3912" i="13"/>
  <c r="E3920" i="13"/>
  <c r="E3928" i="13"/>
  <c r="E3936" i="13"/>
  <c r="E3944" i="13"/>
  <c r="E3952" i="13"/>
  <c r="E3960" i="13"/>
  <c r="E3968" i="13"/>
  <c r="E3976" i="13"/>
  <c r="E3984" i="13"/>
  <c r="E3992" i="13"/>
  <c r="E4000" i="13"/>
  <c r="E4008" i="13"/>
  <c r="E4016" i="13"/>
  <c r="E4024" i="13"/>
  <c r="E4032" i="13"/>
  <c r="E4040" i="13"/>
  <c r="E4048" i="13"/>
  <c r="E4056" i="13"/>
  <c r="E4064" i="13"/>
  <c r="E4072" i="13"/>
  <c r="E4080" i="13"/>
  <c r="E4088" i="13"/>
  <c r="E4096" i="13"/>
  <c r="E4104" i="13"/>
  <c r="E4112" i="13"/>
  <c r="E4120" i="13"/>
  <c r="E4128" i="13"/>
  <c r="E4136" i="13"/>
  <c r="E4144" i="13"/>
  <c r="E4152" i="13"/>
  <c r="E4160" i="13"/>
  <c r="E4168" i="13"/>
  <c r="E4176" i="13"/>
  <c r="E4184" i="13"/>
  <c r="E4192" i="13"/>
  <c r="E4200" i="13"/>
  <c r="E4208" i="13"/>
  <c r="E4216" i="13"/>
  <c r="E4224" i="13"/>
  <c r="E4232" i="13"/>
  <c r="E4240" i="13"/>
  <c r="E4248" i="13"/>
  <c r="E4256" i="13"/>
  <c r="E4264" i="13"/>
  <c r="E4272" i="13"/>
  <c r="E4280" i="13"/>
  <c r="E4288" i="13"/>
  <c r="E4296" i="13"/>
  <c r="E4304" i="13"/>
  <c r="E4312" i="13"/>
  <c r="E4320" i="13"/>
  <c r="E4328" i="13"/>
  <c r="E4336" i="13"/>
  <c r="E4344" i="13"/>
  <c r="E4352" i="13"/>
  <c r="E4360" i="13"/>
  <c r="E4368" i="13"/>
  <c r="E4376" i="13"/>
  <c r="E4384" i="13"/>
  <c r="E4392" i="13"/>
  <c r="E4400" i="13"/>
  <c r="E4408" i="13"/>
  <c r="E4416" i="13"/>
  <c r="E4424" i="13"/>
  <c r="E4432" i="13"/>
  <c r="E4440" i="13"/>
  <c r="E4448" i="13"/>
  <c r="E4456" i="13"/>
  <c r="E4464" i="13"/>
  <c r="E4472" i="13"/>
  <c r="E4480" i="13"/>
  <c r="E4488" i="13"/>
  <c r="E2451" i="13"/>
  <c r="E2899" i="13"/>
  <c r="E2991" i="13"/>
  <c r="E3076" i="13"/>
  <c r="E3144" i="13"/>
  <c r="E3203" i="13"/>
  <c r="E3254" i="13"/>
  <c r="E3304" i="13"/>
  <c r="E3356" i="13"/>
  <c r="E3406" i="13"/>
  <c r="E3448" i="13"/>
  <c r="E3487" i="13"/>
  <c r="E3524" i="13"/>
  <c r="E3560" i="13"/>
  <c r="E3597" i="13"/>
  <c r="E3630" i="13"/>
  <c r="E3662" i="13"/>
  <c r="E3694" i="13"/>
  <c r="E3726" i="13"/>
  <c r="E3758" i="13"/>
  <c r="E3790" i="13"/>
  <c r="E3822" i="13"/>
  <c r="E3854" i="13"/>
  <c r="E3886" i="13"/>
  <c r="E3918" i="13"/>
  <c r="E3950" i="13"/>
  <c r="E3982" i="13"/>
  <c r="E4014" i="13"/>
  <c r="E4046" i="13"/>
  <c r="E4078" i="13"/>
  <c r="E4110" i="13"/>
  <c r="E4142" i="13"/>
  <c r="E4174" i="13"/>
  <c r="E4206" i="13"/>
  <c r="E4238" i="13"/>
  <c r="E4270" i="13"/>
  <c r="E4287" i="13"/>
  <c r="E4303" i="13"/>
  <c r="E4319" i="13"/>
  <c r="E4335" i="13"/>
  <c r="E4351" i="13"/>
  <c r="E4367" i="13"/>
  <c r="E4383" i="13"/>
  <c r="E4399" i="13"/>
  <c r="E4415" i="13"/>
  <c r="E4431" i="13"/>
  <c r="E4447" i="13"/>
  <c r="E4463" i="13"/>
  <c r="E4479" i="13"/>
  <c r="E4495" i="13"/>
  <c r="E4506" i="13"/>
  <c r="E4514" i="13"/>
  <c r="E4522" i="13"/>
  <c r="E4530" i="13"/>
  <c r="E4538" i="13"/>
  <c r="E4546" i="13"/>
  <c r="E4554" i="13"/>
  <c r="E4562" i="13"/>
  <c r="E4570" i="13"/>
  <c r="E4578" i="13"/>
  <c r="E4586" i="13"/>
  <c r="E4594" i="13"/>
  <c r="E4602" i="13"/>
  <c r="E4610" i="13"/>
  <c r="E4618" i="13"/>
  <c r="E4626" i="13"/>
  <c r="E4634" i="13"/>
  <c r="E4642" i="13"/>
  <c r="E4650" i="13"/>
  <c r="E4658" i="13"/>
  <c r="E4666" i="13"/>
  <c r="E4674" i="13"/>
  <c r="E4682" i="13"/>
  <c r="E4690" i="13"/>
  <c r="E4698" i="13"/>
  <c r="E4706" i="13"/>
  <c r="E4714" i="13"/>
  <c r="E4722" i="13"/>
  <c r="E4730" i="13"/>
  <c r="E4738" i="13"/>
  <c r="E4746" i="13"/>
  <c r="E4754" i="13"/>
  <c r="E4762" i="13"/>
  <c r="E4770" i="13"/>
  <c r="E4778" i="13"/>
  <c r="E4786" i="13"/>
  <c r="E4794" i="13"/>
  <c r="E4802" i="13"/>
  <c r="E4810" i="13"/>
  <c r="E4818" i="13"/>
  <c r="E4826" i="13"/>
  <c r="E4834" i="13"/>
  <c r="E4842" i="13"/>
  <c r="E4850" i="13"/>
  <c r="E4858" i="13"/>
  <c r="E4866" i="13"/>
  <c r="E4874" i="13"/>
  <c r="E4882" i="13"/>
  <c r="E4890" i="13"/>
  <c r="E4898" i="13"/>
  <c r="E4906" i="13"/>
  <c r="E4914" i="13"/>
  <c r="E4922" i="13"/>
  <c r="E4930" i="13"/>
  <c r="E4938" i="13"/>
  <c r="E4946" i="13"/>
  <c r="E4954" i="13"/>
  <c r="E4962" i="13"/>
  <c r="E4970" i="13"/>
  <c r="E4978" i="13"/>
  <c r="E4986" i="13"/>
  <c r="E4994" i="13"/>
  <c r="E2515" i="13"/>
  <c r="E2905" i="13"/>
  <c r="E2992" i="13"/>
  <c r="E3079" i="13"/>
  <c r="E3147" i="13"/>
  <c r="E3204" i="13"/>
  <c r="E3255" i="13"/>
  <c r="E3307" i="13"/>
  <c r="E3358" i="13"/>
  <c r="E3407" i="13"/>
  <c r="E3451" i="13"/>
  <c r="E3488" i="13"/>
  <c r="E3525" i="13"/>
  <c r="E3562" i="13"/>
  <c r="E3598" i="13"/>
  <c r="E3631" i="13"/>
  <c r="E3663" i="13"/>
  <c r="E3695" i="13"/>
  <c r="E3727" i="13"/>
  <c r="E3759" i="13"/>
  <c r="E3791" i="13"/>
  <c r="E3823" i="13"/>
  <c r="E3855" i="13"/>
  <c r="E3887" i="13"/>
  <c r="E3919" i="13"/>
  <c r="E3951" i="13"/>
  <c r="E3983" i="13"/>
  <c r="E4015" i="13"/>
  <c r="E4047" i="13"/>
  <c r="E4079" i="13"/>
  <c r="E4111" i="13"/>
  <c r="E4143" i="13"/>
  <c r="E4175" i="13"/>
  <c r="E4207" i="13"/>
  <c r="E4239" i="13"/>
  <c r="E4271" i="13"/>
  <c r="E4289" i="13"/>
  <c r="E4305" i="13"/>
  <c r="E4321" i="13"/>
  <c r="E4337" i="13"/>
  <c r="E4353" i="13"/>
  <c r="E4369" i="13"/>
  <c r="E4385" i="13"/>
  <c r="E4401" i="13"/>
  <c r="E4417" i="13"/>
  <c r="E4433" i="13"/>
  <c r="E4449" i="13"/>
  <c r="E4465" i="13"/>
  <c r="E4481" i="13"/>
  <c r="E4496" i="13"/>
  <c r="E4507" i="13"/>
  <c r="E4515" i="13"/>
  <c r="E4523" i="13"/>
  <c r="E4531" i="13"/>
  <c r="E4539" i="13"/>
  <c r="E4547" i="13"/>
  <c r="E4555" i="13"/>
  <c r="E4563" i="13"/>
  <c r="E4571" i="13"/>
  <c r="E4579" i="13"/>
  <c r="E4587" i="13"/>
  <c r="E4595" i="13"/>
  <c r="E4603" i="13"/>
  <c r="E4611" i="13"/>
  <c r="E4619" i="13"/>
  <c r="E4627" i="13"/>
  <c r="E4635" i="13"/>
  <c r="E4643" i="13"/>
  <c r="E4651" i="13"/>
  <c r="E4659" i="13"/>
  <c r="E4667" i="13"/>
  <c r="E4675" i="13"/>
  <c r="E4683" i="13"/>
  <c r="E4691" i="13"/>
  <c r="E4699" i="13"/>
  <c r="E4707" i="13"/>
  <c r="E4715" i="13"/>
  <c r="E4723" i="13"/>
  <c r="E4731" i="13"/>
  <c r="E4739" i="13"/>
  <c r="E4747" i="13"/>
  <c r="E4755" i="13"/>
  <c r="E2779" i="13"/>
  <c r="E2926" i="13"/>
  <c r="E3012" i="13"/>
  <c r="E3096" i="13"/>
  <c r="E3160" i="13"/>
  <c r="E3215" i="13"/>
  <c r="E3267" i="13"/>
  <c r="E3318" i="13"/>
  <c r="E3368" i="13"/>
  <c r="E3416" i="13"/>
  <c r="E3460" i="13"/>
  <c r="E3496" i="13"/>
  <c r="E3533" i="13"/>
  <c r="E3570" i="13"/>
  <c r="E3606" i="13"/>
  <c r="E3638" i="13"/>
  <c r="E3670" i="13"/>
  <c r="E3702" i="13"/>
  <c r="E3734" i="13"/>
  <c r="E3766" i="13"/>
  <c r="E3798" i="13"/>
  <c r="E3830" i="13"/>
  <c r="E3862" i="13"/>
  <c r="E3894" i="13"/>
  <c r="E3926" i="13"/>
  <c r="E3958" i="13"/>
  <c r="E3990" i="13"/>
  <c r="E4022" i="13"/>
  <c r="E4054" i="13"/>
  <c r="E4086" i="13"/>
  <c r="E4118" i="13"/>
  <c r="E4150" i="13"/>
  <c r="E4182" i="13"/>
  <c r="E4214" i="13"/>
  <c r="E4246" i="13"/>
  <c r="E4277" i="13"/>
  <c r="E4293" i="13"/>
  <c r="E4309" i="13"/>
  <c r="E4325" i="13"/>
  <c r="E4341" i="13"/>
  <c r="E4357" i="13"/>
  <c r="E4373" i="13"/>
  <c r="E4389" i="13"/>
  <c r="E4405" i="13"/>
  <c r="E4421" i="13"/>
  <c r="E4437" i="13"/>
  <c r="E4453" i="13"/>
  <c r="E4469" i="13"/>
  <c r="E4485" i="13"/>
  <c r="E4497" i="13"/>
  <c r="E4508" i="13"/>
  <c r="E4516" i="13"/>
  <c r="E4524" i="13"/>
  <c r="E4532" i="13"/>
  <c r="E4540" i="13"/>
  <c r="E4548" i="13"/>
  <c r="E4556" i="13"/>
  <c r="E4564" i="13"/>
  <c r="E4572" i="13"/>
  <c r="E4580" i="13"/>
  <c r="E4588" i="13"/>
  <c r="E4596" i="13"/>
  <c r="E4604" i="13"/>
  <c r="E4612" i="13"/>
  <c r="E4620" i="13"/>
  <c r="E4628" i="13"/>
  <c r="E4636" i="13"/>
  <c r="E4644" i="13"/>
  <c r="E4652" i="13"/>
  <c r="E4660" i="13"/>
  <c r="E4668" i="13"/>
  <c r="E4676" i="13"/>
  <c r="E4684" i="13"/>
  <c r="E4692" i="13"/>
  <c r="E4700" i="13"/>
  <c r="E4708" i="13"/>
  <c r="E4716" i="13"/>
  <c r="E4724" i="13"/>
  <c r="E4732" i="13"/>
  <c r="E4740" i="13"/>
  <c r="E4748" i="13"/>
  <c r="E4756" i="13"/>
  <c r="E4764" i="13"/>
  <c r="E4772" i="13"/>
  <c r="E4780" i="13"/>
  <c r="E4788" i="13"/>
  <c r="E4796" i="13"/>
  <c r="E4804" i="13"/>
  <c r="E4812" i="13"/>
  <c r="E4820" i="13"/>
  <c r="E4828" i="13"/>
  <c r="E4836" i="13"/>
  <c r="E4844" i="13"/>
  <c r="E4852" i="13"/>
  <c r="E4860" i="13"/>
  <c r="E4868" i="13"/>
  <c r="E4876" i="13"/>
  <c r="E4884" i="13"/>
  <c r="E4892" i="13"/>
  <c r="E4900" i="13"/>
  <c r="E4908" i="13"/>
  <c r="E4916" i="13"/>
  <c r="E4924" i="13"/>
  <c r="E4932" i="13"/>
  <c r="E4940" i="13"/>
  <c r="E4948" i="13"/>
  <c r="E4956" i="13"/>
  <c r="E4964" i="13"/>
  <c r="E4972" i="13"/>
  <c r="E4980" i="13"/>
  <c r="E4988" i="13"/>
  <c r="E4996" i="13"/>
  <c r="E5004" i="13"/>
  <c r="E5012" i="13"/>
  <c r="E5020" i="13"/>
  <c r="E5028" i="13"/>
  <c r="E5036" i="13"/>
  <c r="E5044" i="13"/>
  <c r="E5052" i="13"/>
  <c r="E5060" i="13"/>
  <c r="E5068" i="13"/>
  <c r="E5076" i="13"/>
  <c r="E5084" i="13"/>
  <c r="E5092" i="13"/>
  <c r="E5100" i="13"/>
  <c r="E5108" i="13"/>
  <c r="E5116" i="13"/>
  <c r="E5124" i="13"/>
  <c r="E5132" i="13"/>
  <c r="E5140" i="13"/>
  <c r="E5148" i="13"/>
  <c r="E5156" i="13"/>
  <c r="E5164" i="13"/>
  <c r="E5172" i="13"/>
  <c r="E5180" i="13"/>
  <c r="E5188" i="13"/>
  <c r="E5196" i="13"/>
  <c r="E5204" i="13"/>
  <c r="E5212" i="13"/>
  <c r="E5220" i="13"/>
  <c r="E5228" i="13"/>
  <c r="E5236" i="13"/>
  <c r="E5244" i="13"/>
  <c r="E5252" i="13"/>
  <c r="E5260" i="13"/>
  <c r="E5268" i="13"/>
  <c r="E5276" i="13"/>
  <c r="E5284" i="13"/>
  <c r="E5292" i="13"/>
  <c r="E5300" i="13"/>
  <c r="E5308" i="13"/>
  <c r="E5316" i="13"/>
  <c r="E5324" i="13"/>
  <c r="E5332" i="13"/>
  <c r="E5340" i="13"/>
  <c r="E5348" i="13"/>
  <c r="E5356" i="13"/>
  <c r="E5364" i="13"/>
  <c r="E5372" i="13"/>
  <c r="E5380" i="13"/>
  <c r="E5388" i="13"/>
  <c r="E5396" i="13"/>
  <c r="E5404" i="13"/>
  <c r="E2795" i="13"/>
  <c r="E2928" i="13"/>
  <c r="E3015" i="13"/>
  <c r="E3099" i="13"/>
  <c r="E3163" i="13"/>
  <c r="E3216" i="13"/>
  <c r="E3268" i="13"/>
  <c r="E3319" i="13"/>
  <c r="E3371" i="13"/>
  <c r="E3419" i="13"/>
  <c r="E3461" i="13"/>
  <c r="E3498" i="13"/>
  <c r="E3534" i="13"/>
  <c r="E3571" i="13"/>
  <c r="E3607" i="13"/>
  <c r="E3639" i="13"/>
  <c r="E3671" i="13"/>
  <c r="E3703" i="13"/>
  <c r="E3735" i="13"/>
  <c r="E3767" i="13"/>
  <c r="E3799" i="13"/>
  <c r="E3831" i="13"/>
  <c r="E3863" i="13"/>
  <c r="E3895" i="13"/>
  <c r="E3927" i="13"/>
  <c r="E3959" i="13"/>
  <c r="E3991" i="13"/>
  <c r="E4023" i="13"/>
  <c r="E4055" i="13"/>
  <c r="E4087" i="13"/>
  <c r="E4119" i="13"/>
  <c r="E4151" i="13"/>
  <c r="E4183" i="13"/>
  <c r="E4215" i="13"/>
  <c r="E4247" i="13"/>
  <c r="E4278" i="13"/>
  <c r="E4294" i="13"/>
  <c r="E4310" i="13"/>
  <c r="E4326" i="13"/>
  <c r="E4342" i="13"/>
  <c r="E4358" i="13"/>
  <c r="E4374" i="13"/>
  <c r="E4390" i="13"/>
  <c r="E4406" i="13"/>
  <c r="E4422" i="13"/>
  <c r="E4438" i="13"/>
  <c r="E4454" i="13"/>
  <c r="E4470" i="13"/>
  <c r="E4486" i="13"/>
  <c r="E4501" i="13"/>
  <c r="E4509" i="13"/>
  <c r="E4517" i="13"/>
  <c r="E4525" i="13"/>
  <c r="E4533" i="13"/>
  <c r="E4541" i="13"/>
  <c r="E4549" i="13"/>
  <c r="E4557" i="13"/>
  <c r="E4565" i="13"/>
  <c r="E4573" i="13"/>
  <c r="E4581" i="13"/>
  <c r="E4589" i="13"/>
  <c r="E4597" i="13"/>
  <c r="E4605" i="13"/>
  <c r="E4613" i="13"/>
  <c r="E4621" i="13"/>
  <c r="E4629" i="13"/>
  <c r="E4637" i="13"/>
  <c r="E4645" i="13"/>
  <c r="E4653" i="13"/>
  <c r="E4661" i="13"/>
  <c r="E4669" i="13"/>
  <c r="E4677" i="13"/>
  <c r="E4685" i="13"/>
  <c r="E4693" i="13"/>
  <c r="E4701" i="13"/>
  <c r="E4709" i="13"/>
  <c r="E4717" i="13"/>
  <c r="E4725" i="13"/>
  <c r="E4733" i="13"/>
  <c r="E4741" i="13"/>
  <c r="E4749" i="13"/>
  <c r="E4757" i="13"/>
  <c r="E4765" i="13"/>
  <c r="E4773" i="13"/>
  <c r="E4781" i="13"/>
  <c r="E4789" i="13"/>
  <c r="E4797" i="13"/>
  <c r="E4805" i="13"/>
  <c r="E4813" i="13"/>
  <c r="E4821" i="13"/>
  <c r="E4829" i="13"/>
  <c r="E4837" i="13"/>
  <c r="E4845" i="13"/>
  <c r="E4853" i="13"/>
  <c r="E4861" i="13"/>
  <c r="E4869" i="13"/>
  <c r="E4877" i="13"/>
  <c r="E4885" i="13"/>
  <c r="E4893" i="13"/>
  <c r="E4901" i="13"/>
  <c r="E4909" i="13"/>
  <c r="E4917" i="13"/>
  <c r="E4925" i="13"/>
  <c r="E4933" i="13"/>
  <c r="E4941" i="13"/>
  <c r="E4949" i="13"/>
  <c r="E4957" i="13"/>
  <c r="E4965" i="13"/>
  <c r="E4973" i="13"/>
  <c r="E4981" i="13"/>
  <c r="E4989" i="13"/>
  <c r="E4997" i="13"/>
  <c r="E5005" i="13"/>
  <c r="E5013" i="13"/>
  <c r="E5021" i="13"/>
  <c r="E5029" i="13"/>
  <c r="E5037" i="13"/>
  <c r="E5045" i="13"/>
  <c r="E5053" i="13"/>
  <c r="E5061" i="13"/>
  <c r="E5069" i="13"/>
  <c r="E5077" i="13"/>
  <c r="E5085" i="13"/>
  <c r="E5093" i="13"/>
  <c r="E5101" i="13"/>
  <c r="E5109" i="13"/>
  <c r="E5117" i="13"/>
  <c r="E5125" i="13"/>
  <c r="E5133" i="13"/>
  <c r="E5141" i="13"/>
  <c r="E5149" i="13"/>
  <c r="E5157" i="13"/>
  <c r="E5165" i="13"/>
  <c r="E5173" i="13"/>
  <c r="E5181" i="13"/>
  <c r="E5189" i="13"/>
  <c r="E5197" i="13"/>
  <c r="E5205" i="13"/>
  <c r="E5213" i="13"/>
  <c r="E5221" i="13"/>
  <c r="E5229" i="13"/>
  <c r="E5237" i="13"/>
  <c r="E5245" i="13"/>
  <c r="E5253" i="13"/>
  <c r="E5261" i="13"/>
  <c r="E5269" i="13"/>
  <c r="E5277" i="13"/>
  <c r="E5285" i="13"/>
  <c r="E5293" i="13"/>
  <c r="E5301" i="13"/>
  <c r="E5309" i="13"/>
  <c r="E5317" i="13"/>
  <c r="E5325" i="13"/>
  <c r="E5333" i="13"/>
  <c r="E5341" i="13"/>
  <c r="E5349" i="13"/>
  <c r="E5357" i="13"/>
  <c r="E5365" i="13"/>
  <c r="E5373" i="13"/>
  <c r="E5381" i="13"/>
  <c r="E5389" i="13"/>
  <c r="E5397" i="13"/>
  <c r="E5405" i="13"/>
  <c r="E5413" i="13"/>
  <c r="E5421" i="13"/>
  <c r="E5429" i="13"/>
  <c r="E5437" i="13"/>
  <c r="E5445" i="13"/>
  <c r="E5453" i="13"/>
  <c r="E5461" i="13"/>
  <c r="E2843" i="13"/>
  <c r="E2948" i="13"/>
  <c r="E3032" i="13"/>
  <c r="E3112" i="13"/>
  <c r="E3176" i="13"/>
  <c r="E3228" i="13"/>
  <c r="E3279" i="13"/>
  <c r="E3331" i="13"/>
  <c r="E3382" i="13"/>
  <c r="E3428" i="13"/>
  <c r="E3469" i="13"/>
  <c r="E3506" i="13"/>
  <c r="E3542" i="13"/>
  <c r="E3579" i="13"/>
  <c r="E3614" i="13"/>
  <c r="E3646" i="13"/>
  <c r="E3678" i="13"/>
  <c r="E3710" i="13"/>
  <c r="E3742" i="13"/>
  <c r="E3774" i="13"/>
  <c r="E3806" i="13"/>
  <c r="E3838" i="13"/>
  <c r="E3870" i="13"/>
  <c r="E3902" i="13"/>
  <c r="E3934" i="13"/>
  <c r="E3966" i="13"/>
  <c r="E3998" i="13"/>
  <c r="E4030" i="13"/>
  <c r="E4062" i="13"/>
  <c r="E4094" i="13"/>
  <c r="E4126" i="13"/>
  <c r="E4158" i="13"/>
  <c r="E4190" i="13"/>
  <c r="E4222" i="13"/>
  <c r="E4254" i="13"/>
  <c r="E4279" i="13"/>
  <c r="E4295" i="13"/>
  <c r="E4311" i="13"/>
  <c r="E4327" i="13"/>
  <c r="E4343" i="13"/>
  <c r="E4359" i="13"/>
  <c r="E4375" i="13"/>
  <c r="E4391" i="13"/>
  <c r="E4407" i="13"/>
  <c r="E4423" i="13"/>
  <c r="E4439" i="13"/>
  <c r="E4455" i="13"/>
  <c r="E4471" i="13"/>
  <c r="E4487" i="13"/>
  <c r="E4502" i="13"/>
  <c r="E4510" i="13"/>
  <c r="E4518" i="13"/>
  <c r="E4526" i="13"/>
  <c r="E4534" i="13"/>
  <c r="E4542" i="13"/>
  <c r="E4550" i="13"/>
  <c r="E4558" i="13"/>
  <c r="E4566" i="13"/>
  <c r="E4574" i="13"/>
  <c r="E4582" i="13"/>
  <c r="E4590" i="13"/>
  <c r="E4598" i="13"/>
  <c r="E4606" i="13"/>
  <c r="E4614" i="13"/>
  <c r="E4622" i="13"/>
  <c r="E4630" i="13"/>
  <c r="E4638" i="13"/>
  <c r="E4646" i="13"/>
  <c r="E4654" i="13"/>
  <c r="E4662" i="13"/>
  <c r="E4670" i="13"/>
  <c r="E4678" i="13"/>
  <c r="E4686" i="13"/>
  <c r="E4694" i="13"/>
  <c r="E4702" i="13"/>
  <c r="E4710" i="13"/>
  <c r="E4718" i="13"/>
  <c r="E4726" i="13"/>
  <c r="E4734" i="13"/>
  <c r="E4742" i="13"/>
  <c r="E4750" i="13"/>
  <c r="E4758" i="13"/>
  <c r="E4766" i="13"/>
  <c r="E4774" i="13"/>
  <c r="E4782" i="13"/>
  <c r="E4790" i="13"/>
  <c r="E4798" i="13"/>
  <c r="E4806" i="13"/>
  <c r="E4814" i="13"/>
  <c r="E4822" i="13"/>
  <c r="E4830" i="13"/>
  <c r="E4838" i="13"/>
  <c r="E4846" i="13"/>
  <c r="E4854" i="13"/>
  <c r="E4862" i="13"/>
  <c r="E4870" i="13"/>
  <c r="E4878" i="13"/>
  <c r="E4886" i="13"/>
  <c r="E4894" i="13"/>
  <c r="E4902" i="13"/>
  <c r="E4910" i="13"/>
  <c r="E4918" i="13"/>
  <c r="E4926" i="13"/>
  <c r="E4934" i="13"/>
  <c r="E4942" i="13"/>
  <c r="E4950" i="13"/>
  <c r="E2844" i="13"/>
  <c r="E2951" i="13"/>
  <c r="E3036" i="13"/>
  <c r="E3115" i="13"/>
  <c r="E3179" i="13"/>
  <c r="E3230" i="13"/>
  <c r="E3280" i="13"/>
  <c r="E3332" i="13"/>
  <c r="E3383" i="13"/>
  <c r="E3429" i="13"/>
  <c r="E3470" i="13"/>
  <c r="E3507" i="13"/>
  <c r="E3543" i="13"/>
  <c r="E3580" i="13"/>
  <c r="E3615" i="13"/>
  <c r="E3647" i="13"/>
  <c r="E3679" i="13"/>
  <c r="E3711" i="13"/>
  <c r="E3743" i="13"/>
  <c r="E3775" i="13"/>
  <c r="E3807" i="13"/>
  <c r="E3839" i="13"/>
  <c r="E3871" i="13"/>
  <c r="E3903" i="13"/>
  <c r="E3935" i="13"/>
  <c r="E3967" i="13"/>
  <c r="E3999" i="13"/>
  <c r="E4031" i="13"/>
  <c r="E4063" i="13"/>
  <c r="E4095" i="13"/>
  <c r="E4127" i="13"/>
  <c r="E4159" i="13"/>
  <c r="E4191" i="13"/>
  <c r="E4223" i="13"/>
  <c r="E4255" i="13"/>
  <c r="E4281" i="13"/>
  <c r="E4297" i="13"/>
  <c r="E4313" i="13"/>
  <c r="E4329" i="13"/>
  <c r="E4345" i="13"/>
  <c r="E4361" i="13"/>
  <c r="E4377" i="13"/>
  <c r="E4393" i="13"/>
  <c r="E4409" i="13"/>
  <c r="E4425" i="13"/>
  <c r="E4441" i="13"/>
  <c r="E4457" i="13"/>
  <c r="E4473" i="13"/>
  <c r="E4489" i="13"/>
  <c r="E4503" i="13"/>
  <c r="E4511" i="13"/>
  <c r="E4519" i="13"/>
  <c r="E4527" i="13"/>
  <c r="E4535" i="13"/>
  <c r="E4543" i="13"/>
  <c r="E4551" i="13"/>
  <c r="E4559" i="13"/>
  <c r="E4567" i="13"/>
  <c r="E4575" i="13"/>
  <c r="E4583" i="13"/>
  <c r="E4591" i="13"/>
  <c r="E4599" i="13"/>
  <c r="E4607" i="13"/>
  <c r="E4615" i="13"/>
  <c r="E4623" i="13"/>
  <c r="E4631" i="13"/>
  <c r="E4639" i="13"/>
  <c r="E4647" i="13"/>
  <c r="E4655" i="13"/>
  <c r="E2873" i="13"/>
  <c r="E2968" i="13"/>
  <c r="E3055" i="13"/>
  <c r="E3128" i="13"/>
  <c r="E3190" i="13"/>
  <c r="E3240" i="13"/>
  <c r="E3292" i="13"/>
  <c r="E3343" i="13"/>
  <c r="E3395" i="13"/>
  <c r="E3438" i="13"/>
  <c r="E3478" i="13"/>
  <c r="E3515" i="13"/>
  <c r="E3551" i="13"/>
  <c r="E3588" i="13"/>
  <c r="E3622" i="13"/>
  <c r="E3654" i="13"/>
  <c r="E3686" i="13"/>
  <c r="E3718" i="13"/>
  <c r="E3750" i="13"/>
  <c r="E3782" i="13"/>
  <c r="E3814" i="13"/>
  <c r="E3846" i="13"/>
  <c r="E3878" i="13"/>
  <c r="E3910" i="13"/>
  <c r="E3942" i="13"/>
  <c r="E3974" i="13"/>
  <c r="E4006" i="13"/>
  <c r="E4038" i="13"/>
  <c r="E4070" i="13"/>
  <c r="E4102" i="13"/>
  <c r="E4134" i="13"/>
  <c r="E4166" i="13"/>
  <c r="E4198" i="13"/>
  <c r="E4230" i="13"/>
  <c r="E4262" i="13"/>
  <c r="E4285" i="13"/>
  <c r="E4301" i="13"/>
  <c r="E4317" i="13"/>
  <c r="E4333" i="13"/>
  <c r="E4349" i="13"/>
  <c r="E4365" i="13"/>
  <c r="E4381" i="13"/>
  <c r="E4397" i="13"/>
  <c r="E4413" i="13"/>
  <c r="E4429" i="13"/>
  <c r="E4445" i="13"/>
  <c r="E4461" i="13"/>
  <c r="E4477" i="13"/>
  <c r="E4493" i="13"/>
  <c r="E4504" i="13"/>
  <c r="E4512" i="13"/>
  <c r="E4520" i="13"/>
  <c r="E4528" i="13"/>
  <c r="E4536" i="13"/>
  <c r="E4544" i="13"/>
  <c r="E4552" i="13"/>
  <c r="E4560" i="13"/>
  <c r="E4568" i="13"/>
  <c r="E4576" i="13"/>
  <c r="E4584" i="13"/>
  <c r="E4592" i="13"/>
  <c r="E4600" i="13"/>
  <c r="E4608" i="13"/>
  <c r="E4616" i="13"/>
  <c r="E4624" i="13"/>
  <c r="E4632" i="13"/>
  <c r="E4640" i="13"/>
  <c r="E4648" i="13"/>
  <c r="E4656" i="13"/>
  <c r="E4664" i="13"/>
  <c r="E4672" i="13"/>
  <c r="E4680" i="13"/>
  <c r="E4688" i="13"/>
  <c r="E4696" i="13"/>
  <c r="E4704" i="13"/>
  <c r="E4712" i="13"/>
  <c r="E4720" i="13"/>
  <c r="E4728" i="13"/>
  <c r="E4736" i="13"/>
  <c r="E4744" i="13"/>
  <c r="E4752" i="13"/>
  <c r="E4760" i="13"/>
  <c r="E4768" i="13"/>
  <c r="E4776" i="13"/>
  <c r="E4784" i="13"/>
  <c r="E4792" i="13"/>
  <c r="E4800" i="13"/>
  <c r="E4808" i="13"/>
  <c r="E4816" i="13"/>
  <c r="E4824" i="13"/>
  <c r="E4832" i="13"/>
  <c r="E4840" i="13"/>
  <c r="E4848" i="13"/>
  <c r="E4856" i="13"/>
  <c r="E4864" i="13"/>
  <c r="E4872" i="13"/>
  <c r="E4880" i="13"/>
  <c r="E4888" i="13"/>
  <c r="E4896" i="13"/>
  <c r="E4904" i="13"/>
  <c r="E4912" i="13"/>
  <c r="E4920" i="13"/>
  <c r="E4928" i="13"/>
  <c r="E4936" i="13"/>
  <c r="E4944" i="13"/>
  <c r="E4952" i="13"/>
  <c r="E4960" i="13"/>
  <c r="E4968" i="13"/>
  <c r="E4976" i="13"/>
  <c r="E4984" i="13"/>
  <c r="E4992" i="13"/>
  <c r="E5000" i="13"/>
  <c r="E5008" i="13"/>
  <c r="E5016" i="13"/>
  <c r="E5024" i="13"/>
  <c r="E5032" i="13"/>
  <c r="E5040" i="13"/>
  <c r="E5048" i="13"/>
  <c r="E5056" i="13"/>
  <c r="E5064" i="13"/>
  <c r="E5072" i="13"/>
  <c r="E5080" i="13"/>
  <c r="E5088" i="13"/>
  <c r="E5096" i="13"/>
  <c r="E5104" i="13"/>
  <c r="E5112" i="13"/>
  <c r="E5120" i="13"/>
  <c r="E5128" i="13"/>
  <c r="E5136" i="13"/>
  <c r="E5144" i="13"/>
  <c r="E5152" i="13"/>
  <c r="E5160" i="13"/>
  <c r="E5168" i="13"/>
  <c r="E5176" i="13"/>
  <c r="E5184" i="13"/>
  <c r="E5192" i="13"/>
  <c r="E5200" i="13"/>
  <c r="E5208" i="13"/>
  <c r="E5216" i="13"/>
  <c r="E5224" i="13"/>
  <c r="E5232" i="13"/>
  <c r="E5240" i="13"/>
  <c r="E5248" i="13"/>
  <c r="E5256" i="13"/>
  <c r="E5264" i="13"/>
  <c r="E5272" i="13"/>
  <c r="E5280" i="13"/>
  <c r="E5288" i="13"/>
  <c r="E5296" i="13"/>
  <c r="E5304" i="13"/>
  <c r="E5312" i="13"/>
  <c r="E5320" i="13"/>
  <c r="E5328" i="13"/>
  <c r="E5336" i="13"/>
  <c r="E5344" i="13"/>
  <c r="E5352" i="13"/>
  <c r="E5360" i="13"/>
  <c r="E5368" i="13"/>
  <c r="E5376" i="13"/>
  <c r="E5384" i="13"/>
  <c r="E5392" i="13"/>
  <c r="E5400" i="13"/>
  <c r="E5408" i="13"/>
  <c r="E5416" i="13"/>
  <c r="E5424" i="13"/>
  <c r="E5432" i="13"/>
  <c r="E5440" i="13"/>
  <c r="E5448" i="13"/>
  <c r="E5456" i="13"/>
  <c r="E5464" i="13"/>
  <c r="E2876" i="13"/>
  <c r="E3396" i="13"/>
  <c r="E3687" i="13"/>
  <c r="E3943" i="13"/>
  <c r="E4199" i="13"/>
  <c r="E4366" i="13"/>
  <c r="E4494" i="13"/>
  <c r="E4561" i="13"/>
  <c r="E4625" i="13"/>
  <c r="E4673" i="13"/>
  <c r="E4705" i="13"/>
  <c r="E4737" i="13"/>
  <c r="E4767" i="13"/>
  <c r="E4787" i="13"/>
  <c r="E4809" i="13"/>
  <c r="E4831" i="13"/>
  <c r="E4851" i="13"/>
  <c r="E4873" i="13"/>
  <c r="E4895" i="13"/>
  <c r="E4915" i="13"/>
  <c r="E4937" i="13"/>
  <c r="E4958" i="13"/>
  <c r="E4974" i="13"/>
  <c r="E4990" i="13"/>
  <c r="E5003" i="13"/>
  <c r="E5017" i="13"/>
  <c r="E5030" i="13"/>
  <c r="E5042" i="13"/>
  <c r="E5055" i="13"/>
  <c r="E5067" i="13"/>
  <c r="E5081" i="13"/>
  <c r="E5094" i="13"/>
  <c r="E5106" i="13"/>
  <c r="E5119" i="13"/>
  <c r="E5131" i="13"/>
  <c r="E5145" i="13"/>
  <c r="E5158" i="13"/>
  <c r="E5170" i="13"/>
  <c r="E5183" i="13"/>
  <c r="E5195" i="13"/>
  <c r="E5209" i="13"/>
  <c r="E5222" i="13"/>
  <c r="E5234" i="13"/>
  <c r="E5247" i="13"/>
  <c r="E5259" i="13"/>
  <c r="E5273" i="13"/>
  <c r="E5286" i="13"/>
  <c r="E5298" i="13"/>
  <c r="E5311" i="13"/>
  <c r="E5323" i="13"/>
  <c r="E5337" i="13"/>
  <c r="E5350" i="13"/>
  <c r="E5362" i="13"/>
  <c r="E5375" i="13"/>
  <c r="E5387" i="13"/>
  <c r="E5401" i="13"/>
  <c r="E5412" i="13"/>
  <c r="E5423" i="13"/>
  <c r="E5434" i="13"/>
  <c r="E5444" i="13"/>
  <c r="E5455" i="13"/>
  <c r="E5466" i="13"/>
  <c r="E5474" i="13"/>
  <c r="E5482" i="13"/>
  <c r="E5490" i="13"/>
  <c r="E5498" i="13"/>
  <c r="E5506" i="13"/>
  <c r="E5514" i="13"/>
  <c r="E5522" i="13"/>
  <c r="E5530" i="13"/>
  <c r="E5538" i="13"/>
  <c r="E5546" i="13"/>
  <c r="E5554" i="13"/>
  <c r="E5562" i="13"/>
  <c r="E5570" i="13"/>
  <c r="E5578" i="13"/>
  <c r="E5586" i="13"/>
  <c r="E5594" i="13"/>
  <c r="E5602" i="13"/>
  <c r="E5610" i="13"/>
  <c r="E5618" i="13"/>
  <c r="E5626" i="13"/>
  <c r="E5634" i="13"/>
  <c r="E5642" i="13"/>
  <c r="E5650" i="13"/>
  <c r="E5658" i="13"/>
  <c r="E5666" i="13"/>
  <c r="E5674" i="13"/>
  <c r="E5682" i="13"/>
  <c r="E5690" i="13"/>
  <c r="E5698" i="13"/>
  <c r="E5706" i="13"/>
  <c r="E5714" i="13"/>
  <c r="E5722" i="13"/>
  <c r="E5730" i="13"/>
  <c r="E5738" i="13"/>
  <c r="E5746" i="13"/>
  <c r="E5754" i="13"/>
  <c r="E2972" i="13"/>
  <c r="E3439" i="13"/>
  <c r="E3719" i="13"/>
  <c r="E3975" i="13"/>
  <c r="E4231" i="13"/>
  <c r="E4382" i="13"/>
  <c r="E4505" i="13"/>
  <c r="E4569" i="13"/>
  <c r="E4633" i="13"/>
  <c r="E4679" i="13"/>
  <c r="E4711" i="13"/>
  <c r="E4743" i="13"/>
  <c r="E4769" i="13"/>
  <c r="E4791" i="13"/>
  <c r="E4811" i="13"/>
  <c r="E4833" i="13"/>
  <c r="E4855" i="13"/>
  <c r="E4875" i="13"/>
  <c r="E4897" i="13"/>
  <c r="E4919" i="13"/>
  <c r="E4939" i="13"/>
  <c r="E4959" i="13"/>
  <c r="E4975" i="13"/>
  <c r="E4991" i="13"/>
  <c r="E5006" i="13"/>
  <c r="E5018" i="13"/>
  <c r="E5031" i="13"/>
  <c r="E5043" i="13"/>
  <c r="E5057" i="13"/>
  <c r="E5070" i="13"/>
  <c r="E5082" i="13"/>
  <c r="E5095" i="13"/>
  <c r="E5107" i="13"/>
  <c r="E5121" i="13"/>
  <c r="E5134" i="13"/>
  <c r="E5146" i="13"/>
  <c r="E5159" i="13"/>
  <c r="E5171" i="13"/>
  <c r="E5185" i="13"/>
  <c r="E5198" i="13"/>
  <c r="E5210" i="13"/>
  <c r="E5223" i="13"/>
  <c r="E5235" i="13"/>
  <c r="E5249" i="13"/>
  <c r="E5262" i="13"/>
  <c r="E5274" i="13"/>
  <c r="E5287" i="13"/>
  <c r="E5299" i="13"/>
  <c r="E5313" i="13"/>
  <c r="E5326" i="13"/>
  <c r="E5338" i="13"/>
  <c r="E5351" i="13"/>
  <c r="E5363" i="13"/>
  <c r="E5377" i="13"/>
  <c r="E5390" i="13"/>
  <c r="E5402" i="13"/>
  <c r="E5414" i="13"/>
  <c r="E5425" i="13"/>
  <c r="E5435" i="13"/>
  <c r="E5446" i="13"/>
  <c r="E5457" i="13"/>
  <c r="E5467" i="13"/>
  <c r="E5475" i="13"/>
  <c r="E5483" i="13"/>
  <c r="E5491" i="13"/>
  <c r="E5499" i="13"/>
  <c r="E5507" i="13"/>
  <c r="E5515" i="13"/>
  <c r="E5523" i="13"/>
  <c r="E5531" i="13"/>
  <c r="E5539" i="13"/>
  <c r="E5547" i="13"/>
  <c r="E5555" i="13"/>
  <c r="E5563" i="13"/>
  <c r="E5571" i="13"/>
  <c r="E5579" i="13"/>
  <c r="E5587" i="13"/>
  <c r="E5595" i="13"/>
  <c r="E5603" i="13"/>
  <c r="E5611" i="13"/>
  <c r="E5619" i="13"/>
  <c r="E5627" i="13"/>
  <c r="E5635" i="13"/>
  <c r="E5643" i="13"/>
  <c r="E5651" i="13"/>
  <c r="E5659" i="13"/>
  <c r="E5667" i="13"/>
  <c r="E5675" i="13"/>
  <c r="E5683" i="13"/>
  <c r="E5691" i="13"/>
  <c r="E5699" i="13"/>
  <c r="E5707" i="13"/>
  <c r="E5715" i="13"/>
  <c r="E5723" i="13"/>
  <c r="E5731" i="13"/>
  <c r="E5739" i="13"/>
  <c r="E5747" i="13"/>
  <c r="E5755" i="13"/>
  <c r="E5763" i="13"/>
  <c r="E5771" i="13"/>
  <c r="E5779" i="13"/>
  <c r="E5787" i="13"/>
  <c r="E3056" i="13"/>
  <c r="E3479" i="13"/>
  <c r="E3751" i="13"/>
  <c r="E4007" i="13"/>
  <c r="E4263" i="13"/>
  <c r="E4398" i="13"/>
  <c r="E4513" i="13"/>
  <c r="E4577" i="13"/>
  <c r="E4641" i="13"/>
  <c r="E4681" i="13"/>
  <c r="E4713" i="13"/>
  <c r="E4745" i="13"/>
  <c r="E4771" i="13"/>
  <c r="E4793" i="13"/>
  <c r="E4815" i="13"/>
  <c r="E4835" i="13"/>
  <c r="E4857" i="13"/>
  <c r="E4879" i="13"/>
  <c r="E4899" i="13"/>
  <c r="E4921" i="13"/>
  <c r="E4943" i="13"/>
  <c r="E4961" i="13"/>
  <c r="E4977" i="13"/>
  <c r="E4993" i="13"/>
  <c r="E5007" i="13"/>
  <c r="E5019" i="13"/>
  <c r="E5033" i="13"/>
  <c r="E5046" i="13"/>
  <c r="E5058" i="13"/>
  <c r="E5071" i="13"/>
  <c r="E5083" i="13"/>
  <c r="E5097" i="13"/>
  <c r="E5110" i="13"/>
  <c r="E5122" i="13"/>
  <c r="E5135" i="13"/>
  <c r="E5147" i="13"/>
  <c r="E5161" i="13"/>
  <c r="E5174" i="13"/>
  <c r="E5186" i="13"/>
  <c r="E5199" i="13"/>
  <c r="E5211" i="13"/>
  <c r="E5225" i="13"/>
  <c r="E5238" i="13"/>
  <c r="E5250" i="13"/>
  <c r="E5263" i="13"/>
  <c r="E5275" i="13"/>
  <c r="E5289" i="13"/>
  <c r="E5302" i="13"/>
  <c r="E5314" i="13"/>
  <c r="E5327" i="13"/>
  <c r="E5339" i="13"/>
  <c r="E5353" i="13"/>
  <c r="E5366" i="13"/>
  <c r="E5378" i="13"/>
  <c r="E5391" i="13"/>
  <c r="E5403" i="13"/>
  <c r="E5415" i="13"/>
  <c r="E5426" i="13"/>
  <c r="E5436" i="13"/>
  <c r="E5447" i="13"/>
  <c r="E5458" i="13"/>
  <c r="E5468" i="13"/>
  <c r="E5476" i="13"/>
  <c r="E5484" i="13"/>
  <c r="E5492" i="13"/>
  <c r="E5500" i="13"/>
  <c r="E5508" i="13"/>
  <c r="E5516" i="13"/>
  <c r="E5524" i="13"/>
  <c r="E5532" i="13"/>
  <c r="E5540" i="13"/>
  <c r="E5548" i="13"/>
  <c r="E5556" i="13"/>
  <c r="E5564" i="13"/>
  <c r="E5572" i="13"/>
  <c r="E5580" i="13"/>
  <c r="E5588" i="13"/>
  <c r="E5596" i="13"/>
  <c r="E5604" i="13"/>
  <c r="E5612" i="13"/>
  <c r="E5620" i="13"/>
  <c r="E5628" i="13"/>
  <c r="E5636" i="13"/>
  <c r="E5644" i="13"/>
  <c r="E5652" i="13"/>
  <c r="E5660" i="13"/>
  <c r="E5668" i="13"/>
  <c r="E5676" i="13"/>
  <c r="E5684" i="13"/>
  <c r="E5692" i="13"/>
  <c r="E5700" i="13"/>
  <c r="E5708" i="13"/>
  <c r="E5716" i="13"/>
  <c r="E5724" i="13"/>
  <c r="E5732" i="13"/>
  <c r="E5740" i="13"/>
  <c r="E5748" i="13"/>
  <c r="E5756" i="13"/>
  <c r="E5764" i="13"/>
  <c r="E5772" i="13"/>
  <c r="E5780" i="13"/>
  <c r="E5788" i="13"/>
  <c r="E5796" i="13"/>
  <c r="E5804" i="13"/>
  <c r="E5812" i="13"/>
  <c r="E5820" i="13"/>
  <c r="E5828" i="13"/>
  <c r="E5836" i="13"/>
  <c r="E5844" i="13"/>
  <c r="E5852" i="13"/>
  <c r="E5860" i="13"/>
  <c r="E5868" i="13"/>
  <c r="E5876" i="13"/>
  <c r="E5884" i="13"/>
  <c r="E5892" i="13"/>
  <c r="E5900" i="13"/>
  <c r="E5908" i="13"/>
  <c r="E5916" i="13"/>
  <c r="E5924" i="13"/>
  <c r="E5932" i="13"/>
  <c r="E5940" i="13"/>
  <c r="E5948" i="13"/>
  <c r="E5956" i="13"/>
  <c r="E5964" i="13"/>
  <c r="E5972" i="13"/>
  <c r="E5980" i="13"/>
  <c r="E5988" i="13"/>
  <c r="E5996" i="13"/>
  <c r="E6004" i="13"/>
  <c r="E6012" i="13"/>
  <c r="E6020" i="13"/>
  <c r="E6028" i="13"/>
  <c r="E6036" i="13"/>
  <c r="E6044" i="13"/>
  <c r="E6052" i="13"/>
  <c r="E6060" i="13"/>
  <c r="E6068" i="13"/>
  <c r="E6076" i="13"/>
  <c r="E6084" i="13"/>
  <c r="E6092" i="13"/>
  <c r="E6100" i="13"/>
  <c r="E6108" i="13"/>
  <c r="E6116" i="13"/>
  <c r="E6124" i="13"/>
  <c r="E6132" i="13"/>
  <c r="E6140" i="13"/>
  <c r="E6148" i="13"/>
  <c r="E6156" i="13"/>
  <c r="E6164" i="13"/>
  <c r="E6172" i="13"/>
  <c r="E6180" i="13"/>
  <c r="E6188" i="13"/>
  <c r="E6196" i="13"/>
  <c r="E6204" i="13"/>
  <c r="E6212" i="13"/>
  <c r="E6220" i="13"/>
  <c r="E6228" i="13"/>
  <c r="E6236" i="13"/>
  <c r="E6244" i="13"/>
  <c r="E6252" i="13"/>
  <c r="E6260" i="13"/>
  <c r="E6268" i="13"/>
  <c r="E3131" i="13"/>
  <c r="E3516" i="13"/>
  <c r="E3783" i="13"/>
  <c r="E4039" i="13"/>
  <c r="E4286" i="13"/>
  <c r="E4414" i="13"/>
  <c r="E4521" i="13"/>
  <c r="E4585" i="13"/>
  <c r="E4649" i="13"/>
  <c r="E4687" i="13"/>
  <c r="E4719" i="13"/>
  <c r="E4751" i="13"/>
  <c r="E4775" i="13"/>
  <c r="E4795" i="13"/>
  <c r="E4817" i="13"/>
  <c r="E4839" i="13"/>
  <c r="E4859" i="13"/>
  <c r="E4881" i="13"/>
  <c r="E4903" i="13"/>
  <c r="E4923" i="13"/>
  <c r="E4945" i="13"/>
  <c r="E4963" i="13"/>
  <c r="E4979" i="13"/>
  <c r="E4995" i="13"/>
  <c r="E5009" i="13"/>
  <c r="E5022" i="13"/>
  <c r="E5034" i="13"/>
  <c r="E5047" i="13"/>
  <c r="E5059" i="13"/>
  <c r="E5073" i="13"/>
  <c r="E5086" i="13"/>
  <c r="E5098" i="13"/>
  <c r="E5111" i="13"/>
  <c r="E5123" i="13"/>
  <c r="E5137" i="13"/>
  <c r="E5150" i="13"/>
  <c r="E5162" i="13"/>
  <c r="E5175" i="13"/>
  <c r="E5187" i="13"/>
  <c r="E5201" i="13"/>
  <c r="E5214" i="13"/>
  <c r="E5226" i="13"/>
  <c r="E5239" i="13"/>
  <c r="E5251" i="13"/>
  <c r="E5265" i="13"/>
  <c r="E5278" i="13"/>
  <c r="E5290" i="13"/>
  <c r="E5303" i="13"/>
  <c r="E5315" i="13"/>
  <c r="E5329" i="13"/>
  <c r="E5342" i="13"/>
  <c r="E5354" i="13"/>
  <c r="E5367" i="13"/>
  <c r="E5379" i="13"/>
  <c r="E5393" i="13"/>
  <c r="E5406" i="13"/>
  <c r="E5417" i="13"/>
  <c r="E5427" i="13"/>
  <c r="E5438" i="13"/>
  <c r="E5449" i="13"/>
  <c r="E5459" i="13"/>
  <c r="E5469" i="13"/>
  <c r="E5477" i="13"/>
  <c r="E5485" i="13"/>
  <c r="E5493" i="13"/>
  <c r="E5501" i="13"/>
  <c r="E5509" i="13"/>
  <c r="E5517" i="13"/>
  <c r="E5525" i="13"/>
  <c r="E5533" i="13"/>
  <c r="E5541" i="13"/>
  <c r="E5549" i="13"/>
  <c r="E5557" i="13"/>
  <c r="E5565" i="13"/>
  <c r="E5573" i="13"/>
  <c r="E5581" i="13"/>
  <c r="E5589" i="13"/>
  <c r="E5597" i="13"/>
  <c r="E5605" i="13"/>
  <c r="E5613" i="13"/>
  <c r="E5621" i="13"/>
  <c r="E5629" i="13"/>
  <c r="E5637" i="13"/>
  <c r="E5645" i="13"/>
  <c r="E5653" i="13"/>
  <c r="E5661" i="13"/>
  <c r="E5669" i="13"/>
  <c r="E5677" i="13"/>
  <c r="E5685" i="13"/>
  <c r="E5693" i="13"/>
  <c r="E5701" i="13"/>
  <c r="E5709" i="13"/>
  <c r="E5717" i="13"/>
  <c r="E5725" i="13"/>
  <c r="E5733" i="13"/>
  <c r="E5741" i="13"/>
  <c r="E5749" i="13"/>
  <c r="E5757" i="13"/>
  <c r="E5765" i="13"/>
  <c r="E5773" i="13"/>
  <c r="E5781" i="13"/>
  <c r="E5789" i="13"/>
  <c r="E5797" i="13"/>
  <c r="E5805" i="13"/>
  <c r="E5813" i="13"/>
  <c r="E5821" i="13"/>
  <c r="E5829" i="13"/>
  <c r="E5837" i="13"/>
  <c r="E5845" i="13"/>
  <c r="E5853" i="13"/>
  <c r="E5861" i="13"/>
  <c r="E5869" i="13"/>
  <c r="E5877" i="13"/>
  <c r="E5885" i="13"/>
  <c r="E5893" i="13"/>
  <c r="E5901" i="13"/>
  <c r="E5909" i="13"/>
  <c r="E5917" i="13"/>
  <c r="E5925" i="13"/>
  <c r="E5933" i="13"/>
  <c r="E5941" i="13"/>
  <c r="E5949" i="13"/>
  <c r="E5957" i="13"/>
  <c r="E5965" i="13"/>
  <c r="E5973" i="13"/>
  <c r="E5981" i="13"/>
  <c r="E5989" i="13"/>
  <c r="E5997" i="13"/>
  <c r="E6005" i="13"/>
  <c r="E6013" i="13"/>
  <c r="E6021" i="13"/>
  <c r="E6029" i="13"/>
  <c r="E6037" i="13"/>
  <c r="E6045" i="13"/>
  <c r="E6053" i="13"/>
  <c r="E6061" i="13"/>
  <c r="E6069" i="13"/>
  <c r="E6077" i="13"/>
  <c r="E6085" i="13"/>
  <c r="E6093" i="13"/>
  <c r="E6101" i="13"/>
  <c r="E6109" i="13"/>
  <c r="E6117" i="13"/>
  <c r="E6125" i="13"/>
  <c r="E6133" i="13"/>
  <c r="E6141" i="13"/>
  <c r="E6149" i="13"/>
  <c r="E6157" i="13"/>
  <c r="E6165" i="13"/>
  <c r="E6173" i="13"/>
  <c r="E6181" i="13"/>
  <c r="E6189" i="13"/>
  <c r="E6197" i="13"/>
  <c r="E6205" i="13"/>
  <c r="E6213" i="13"/>
  <c r="E6221" i="13"/>
  <c r="E6229" i="13"/>
  <c r="E6237" i="13"/>
  <c r="E6245" i="13"/>
  <c r="E6253" i="13"/>
  <c r="E6261" i="13"/>
  <c r="E6269" i="13"/>
  <c r="E6277" i="13"/>
  <c r="E3191" i="13"/>
  <c r="E3552" i="13"/>
  <c r="E3815" i="13"/>
  <c r="E4071" i="13"/>
  <c r="E4302" i="13"/>
  <c r="E4430" i="13"/>
  <c r="E4529" i="13"/>
  <c r="E4593" i="13"/>
  <c r="E4657" i="13"/>
  <c r="E4689" i="13"/>
  <c r="E4721" i="13"/>
  <c r="E4753" i="13"/>
  <c r="E4777" i="13"/>
  <c r="E4799" i="13"/>
  <c r="E4819" i="13"/>
  <c r="E4841" i="13"/>
  <c r="E4863" i="13"/>
  <c r="E4883" i="13"/>
  <c r="E4905" i="13"/>
  <c r="E4927" i="13"/>
  <c r="E4947" i="13"/>
  <c r="E4966" i="13"/>
  <c r="E4982" i="13"/>
  <c r="E4998" i="13"/>
  <c r="E5010" i="13"/>
  <c r="E5023" i="13"/>
  <c r="E5035" i="13"/>
  <c r="E5049" i="13"/>
  <c r="E5062" i="13"/>
  <c r="E5074" i="13"/>
  <c r="E5087" i="13"/>
  <c r="E5099" i="13"/>
  <c r="E5113" i="13"/>
  <c r="E5126" i="13"/>
  <c r="E5138" i="13"/>
  <c r="E5151" i="13"/>
  <c r="E5163" i="13"/>
  <c r="E5177" i="13"/>
  <c r="E5190" i="13"/>
  <c r="E5202" i="13"/>
  <c r="E5215" i="13"/>
  <c r="E5227" i="13"/>
  <c r="E5241" i="13"/>
  <c r="E5254" i="13"/>
  <c r="E5266" i="13"/>
  <c r="E5279" i="13"/>
  <c r="E5291" i="13"/>
  <c r="E5305" i="13"/>
  <c r="E5318" i="13"/>
  <c r="E5330" i="13"/>
  <c r="E5343" i="13"/>
  <c r="E5355" i="13"/>
  <c r="E5369" i="13"/>
  <c r="E5382" i="13"/>
  <c r="E5394" i="13"/>
  <c r="E5407" i="13"/>
  <c r="E5418" i="13"/>
  <c r="E5428" i="13"/>
  <c r="E5439" i="13"/>
  <c r="E5450" i="13"/>
  <c r="E5460" i="13"/>
  <c r="E5470" i="13"/>
  <c r="E5478" i="13"/>
  <c r="E5486" i="13"/>
  <c r="E5494" i="13"/>
  <c r="E5502" i="13"/>
  <c r="E5510" i="13"/>
  <c r="E5518" i="13"/>
  <c r="E5526" i="13"/>
  <c r="E5534" i="13"/>
  <c r="E5542" i="13"/>
  <c r="E5550" i="13"/>
  <c r="E5558" i="13"/>
  <c r="E5566" i="13"/>
  <c r="E5574" i="13"/>
  <c r="E5582" i="13"/>
  <c r="E5590" i="13"/>
  <c r="E5598" i="13"/>
  <c r="E5606" i="13"/>
  <c r="E5614" i="13"/>
  <c r="E5622" i="13"/>
  <c r="E5630" i="13"/>
  <c r="E5638" i="13"/>
  <c r="E5646" i="13"/>
  <c r="E5654" i="13"/>
  <c r="E5662" i="13"/>
  <c r="E5670" i="13"/>
  <c r="E5678" i="13"/>
  <c r="E5686" i="13"/>
  <c r="E5694" i="13"/>
  <c r="E5702" i="13"/>
  <c r="E5710" i="13"/>
  <c r="E5718" i="13"/>
  <c r="E5726" i="13"/>
  <c r="E5734" i="13"/>
  <c r="E5742" i="13"/>
  <c r="E5750" i="13"/>
  <c r="E5758" i="13"/>
  <c r="E3243" i="13"/>
  <c r="E3589" i="13"/>
  <c r="E3847" i="13"/>
  <c r="E4103" i="13"/>
  <c r="E4318" i="13"/>
  <c r="E4446" i="13"/>
  <c r="E4537" i="13"/>
  <c r="E4601" i="13"/>
  <c r="E4663" i="13"/>
  <c r="E4695" i="13"/>
  <c r="E4727" i="13"/>
  <c r="E4759" i="13"/>
  <c r="E4779" i="13"/>
  <c r="E4801" i="13"/>
  <c r="E4823" i="13"/>
  <c r="E4843" i="13"/>
  <c r="E4865" i="13"/>
  <c r="E4887" i="13"/>
  <c r="E4907" i="13"/>
  <c r="E4929" i="13"/>
  <c r="E4951" i="13"/>
  <c r="E4967" i="13"/>
  <c r="E4983" i="13"/>
  <c r="E4999" i="13"/>
  <c r="E5011" i="13"/>
  <c r="E5025" i="13"/>
  <c r="E5038" i="13"/>
  <c r="E5050" i="13"/>
  <c r="E5063" i="13"/>
  <c r="E5075" i="13"/>
  <c r="E5089" i="13"/>
  <c r="E5102" i="13"/>
  <c r="E5114" i="13"/>
  <c r="E5127" i="13"/>
  <c r="E5139" i="13"/>
  <c r="E5153" i="13"/>
  <c r="E5166" i="13"/>
  <c r="E5178" i="13"/>
  <c r="E5191" i="13"/>
  <c r="E5203" i="13"/>
  <c r="E5217" i="13"/>
  <c r="E5230" i="13"/>
  <c r="E5242" i="13"/>
  <c r="E5255" i="13"/>
  <c r="E5267" i="13"/>
  <c r="E5281" i="13"/>
  <c r="E5294" i="13"/>
  <c r="E5306" i="13"/>
  <c r="E5319" i="13"/>
  <c r="E5331" i="13"/>
  <c r="E5345" i="13"/>
  <c r="E5358" i="13"/>
  <c r="E5370" i="13"/>
  <c r="E5383" i="13"/>
  <c r="E5395" i="13"/>
  <c r="E5409" i="13"/>
  <c r="E5419" i="13"/>
  <c r="E5430" i="13"/>
  <c r="E5441" i="13"/>
  <c r="E5451" i="13"/>
  <c r="E5462" i="13"/>
  <c r="E5471" i="13"/>
  <c r="E5479" i="13"/>
  <c r="E5487" i="13"/>
  <c r="E5495" i="13"/>
  <c r="E5503" i="13"/>
  <c r="E5511" i="13"/>
  <c r="E5519" i="13"/>
  <c r="E5527" i="13"/>
  <c r="E5535" i="13"/>
  <c r="E5543" i="13"/>
  <c r="E5551" i="13"/>
  <c r="E5559" i="13"/>
  <c r="E5567" i="13"/>
  <c r="E5575" i="13"/>
  <c r="E5583" i="13"/>
  <c r="E5591" i="13"/>
  <c r="E5599" i="13"/>
  <c r="E5607" i="13"/>
  <c r="E5615" i="13"/>
  <c r="E5623" i="13"/>
  <c r="E5631" i="13"/>
  <c r="E5639" i="13"/>
  <c r="E5647" i="13"/>
  <c r="E5655" i="13"/>
  <c r="E3294" i="13"/>
  <c r="E3623" i="13"/>
  <c r="E3879" i="13"/>
  <c r="E4135" i="13"/>
  <c r="E4334" i="13"/>
  <c r="E4462" i="13"/>
  <c r="E4545" i="13"/>
  <c r="E4609" i="13"/>
  <c r="E4665" i="13"/>
  <c r="E4697" i="13"/>
  <c r="E4729" i="13"/>
  <c r="E4761" i="13"/>
  <c r="E4783" i="13"/>
  <c r="E4803" i="13"/>
  <c r="E4825" i="13"/>
  <c r="E4847" i="13"/>
  <c r="E4867" i="13"/>
  <c r="E4889" i="13"/>
  <c r="E4911" i="13"/>
  <c r="E4931" i="13"/>
  <c r="E4953" i="13"/>
  <c r="E4969" i="13"/>
  <c r="E4985" i="13"/>
  <c r="E5001" i="13"/>
  <c r="E5014" i="13"/>
  <c r="E5026" i="13"/>
  <c r="E5039" i="13"/>
  <c r="E5051" i="13"/>
  <c r="E5065" i="13"/>
  <c r="E5078" i="13"/>
  <c r="E5090" i="13"/>
  <c r="E5103" i="13"/>
  <c r="E5115" i="13"/>
  <c r="E5129" i="13"/>
  <c r="E5142" i="13"/>
  <c r="E5154" i="13"/>
  <c r="E5167" i="13"/>
  <c r="E5179" i="13"/>
  <c r="E5193" i="13"/>
  <c r="E5206" i="13"/>
  <c r="E5218" i="13"/>
  <c r="E5231" i="13"/>
  <c r="E5243" i="13"/>
  <c r="E5257" i="13"/>
  <c r="E5270" i="13"/>
  <c r="E5282" i="13"/>
  <c r="E5295" i="13"/>
  <c r="E5307" i="13"/>
  <c r="E5321" i="13"/>
  <c r="E5334" i="13"/>
  <c r="E5346" i="13"/>
  <c r="E5359" i="13"/>
  <c r="E5371" i="13"/>
  <c r="E5385" i="13"/>
  <c r="E5398" i="13"/>
  <c r="E5410" i="13"/>
  <c r="E5420" i="13"/>
  <c r="E5431" i="13"/>
  <c r="E5442" i="13"/>
  <c r="E5452" i="13"/>
  <c r="E5463" i="13"/>
  <c r="E5472" i="13"/>
  <c r="E5480" i="13"/>
  <c r="E5488" i="13"/>
  <c r="E5496" i="13"/>
  <c r="E5504" i="13"/>
  <c r="E5512" i="13"/>
  <c r="E5520" i="13"/>
  <c r="E5528" i="13"/>
  <c r="E5536" i="13"/>
  <c r="E5544" i="13"/>
  <c r="E5552" i="13"/>
  <c r="E5560" i="13"/>
  <c r="E5568" i="13"/>
  <c r="E5576" i="13"/>
  <c r="E5584" i="13"/>
  <c r="E5592" i="13"/>
  <c r="E5600" i="13"/>
  <c r="E5608" i="13"/>
  <c r="E5616" i="13"/>
  <c r="E5624" i="13"/>
  <c r="E5632" i="13"/>
  <c r="E5640" i="13"/>
  <c r="E5648" i="13"/>
  <c r="E5656" i="13"/>
  <c r="E5664" i="13"/>
  <c r="E5672" i="13"/>
  <c r="E5680" i="13"/>
  <c r="E5688" i="13"/>
  <c r="E5696" i="13"/>
  <c r="E5704" i="13"/>
  <c r="E5712" i="13"/>
  <c r="E5720" i="13"/>
  <c r="E5728" i="13"/>
  <c r="E5736" i="13"/>
  <c r="E5744" i="13"/>
  <c r="E5752" i="13"/>
  <c r="E5760" i="13"/>
  <c r="E5768" i="13"/>
  <c r="E5776" i="13"/>
  <c r="E5784" i="13"/>
  <c r="E5792" i="13"/>
  <c r="E5800" i="13"/>
  <c r="E5808" i="13"/>
  <c r="E5816" i="13"/>
  <c r="E5824" i="13"/>
  <c r="E5832" i="13"/>
  <c r="E5840" i="13"/>
  <c r="E5848" i="13"/>
  <c r="E5856" i="13"/>
  <c r="E5864" i="13"/>
  <c r="E5872" i="13"/>
  <c r="E5880" i="13"/>
  <c r="E5888" i="13"/>
  <c r="E5896" i="13"/>
  <c r="E5904" i="13"/>
  <c r="E5912" i="13"/>
  <c r="E5920" i="13"/>
  <c r="E5928" i="13"/>
  <c r="E5936" i="13"/>
  <c r="E5944" i="13"/>
  <c r="E5952" i="13"/>
  <c r="E5960" i="13"/>
  <c r="E5968" i="13"/>
  <c r="E5976" i="13"/>
  <c r="E5984" i="13"/>
  <c r="E5992" i="13"/>
  <c r="E6000" i="13"/>
  <c r="E6008" i="13"/>
  <c r="E6016" i="13"/>
  <c r="E6024" i="13"/>
  <c r="E6032" i="13"/>
  <c r="E6040" i="13"/>
  <c r="E6048" i="13"/>
  <c r="E6056" i="13"/>
  <c r="E6064" i="13"/>
  <c r="E6072" i="13"/>
  <c r="E6080" i="13"/>
  <c r="E6088" i="13"/>
  <c r="E6096" i="13"/>
  <c r="E6104" i="13"/>
  <c r="E6112" i="13"/>
  <c r="E6120" i="13"/>
  <c r="E6128" i="13"/>
  <c r="E6136" i="13"/>
  <c r="E6144" i="13"/>
  <c r="E6152" i="13"/>
  <c r="E6160" i="13"/>
  <c r="E6168" i="13"/>
  <c r="E6176" i="13"/>
  <c r="E6184" i="13"/>
  <c r="E6192" i="13"/>
  <c r="E6200" i="13"/>
  <c r="E6208" i="13"/>
  <c r="E6216" i="13"/>
  <c r="E6224" i="13"/>
  <c r="E6232" i="13"/>
  <c r="E6240" i="13"/>
  <c r="E6248" i="13"/>
  <c r="E6256" i="13"/>
  <c r="E6264" i="13"/>
  <c r="E6272" i="13"/>
  <c r="E6280" i="13"/>
  <c r="E3344" i="13"/>
  <c r="E4671" i="13"/>
  <c r="E4871" i="13"/>
  <c r="E5015" i="13"/>
  <c r="E5118" i="13"/>
  <c r="E5219" i="13"/>
  <c r="E5322" i="13"/>
  <c r="E5422" i="13"/>
  <c r="E5497" i="13"/>
  <c r="E5561" i="13"/>
  <c r="E5625" i="13"/>
  <c r="E5673" i="13"/>
  <c r="E5705" i="13"/>
  <c r="E5737" i="13"/>
  <c r="E5766" i="13"/>
  <c r="E5782" i="13"/>
  <c r="E5795" i="13"/>
  <c r="E5809" i="13"/>
  <c r="E5822" i="13"/>
  <c r="E5834" i="13"/>
  <c r="E5847" i="13"/>
  <c r="E5859" i="13"/>
  <c r="E5873" i="13"/>
  <c r="E5886" i="13"/>
  <c r="E5898" i="13"/>
  <c r="E5911" i="13"/>
  <c r="E5923" i="13"/>
  <c r="E5937" i="13"/>
  <c r="E5950" i="13"/>
  <c r="E5962" i="13"/>
  <c r="E5975" i="13"/>
  <c r="E5987" i="13"/>
  <c r="E6001" i="13"/>
  <c r="E6014" i="13"/>
  <c r="E6026" i="13"/>
  <c r="E6039" i="13"/>
  <c r="E6051" i="13"/>
  <c r="E6065" i="13"/>
  <c r="E6078" i="13"/>
  <c r="E6090" i="13"/>
  <c r="E6103" i="13"/>
  <c r="E6115" i="13"/>
  <c r="E6129" i="13"/>
  <c r="E6142" i="13"/>
  <c r="E6154" i="13"/>
  <c r="E6167" i="13"/>
  <c r="E6179" i="13"/>
  <c r="E6193" i="13"/>
  <c r="E6206" i="13"/>
  <c r="E6218" i="13"/>
  <c r="E6231" i="13"/>
  <c r="E6243" i="13"/>
  <c r="E6257" i="13"/>
  <c r="E6270" i="13"/>
  <c r="E6281" i="13"/>
  <c r="E6289" i="13"/>
  <c r="E6297" i="13"/>
  <c r="E6305" i="13"/>
  <c r="E6313" i="13"/>
  <c r="E6321" i="13"/>
  <c r="E6329" i="13"/>
  <c r="E6337" i="13"/>
  <c r="E6345" i="13"/>
  <c r="E6353" i="13"/>
  <c r="E6361" i="13"/>
  <c r="E6369" i="13"/>
  <c r="E6377" i="13"/>
  <c r="E6385" i="13"/>
  <c r="E6393" i="13"/>
  <c r="E6401" i="13"/>
  <c r="E6409" i="13"/>
  <c r="E6417" i="13"/>
  <c r="E6425" i="13"/>
  <c r="E6433" i="13"/>
  <c r="E6441" i="13"/>
  <c r="E6449" i="13"/>
  <c r="E6457" i="13"/>
  <c r="E6465" i="13"/>
  <c r="E6473" i="13"/>
  <c r="E6481" i="13"/>
  <c r="E6489" i="13"/>
  <c r="E6497" i="13"/>
  <c r="E6505" i="13"/>
  <c r="E6513" i="13"/>
  <c r="E6521" i="13"/>
  <c r="E6529" i="13"/>
  <c r="E6537" i="13"/>
  <c r="E6545" i="13"/>
  <c r="E6553" i="13"/>
  <c r="E6561" i="13"/>
  <c r="E6569" i="13"/>
  <c r="E6577" i="13"/>
  <c r="E6585" i="13"/>
  <c r="E6593" i="13"/>
  <c r="E6601" i="13"/>
  <c r="E6609" i="13"/>
  <c r="E6617" i="13"/>
  <c r="E6625" i="13"/>
  <c r="E6633" i="13"/>
  <c r="E6641" i="13"/>
  <c r="E6649" i="13"/>
  <c r="E6657" i="13"/>
  <c r="E6665" i="13"/>
  <c r="E6673" i="13"/>
  <c r="E6681" i="13"/>
  <c r="E6689" i="13"/>
  <c r="E6697" i="13"/>
  <c r="E6705" i="13"/>
  <c r="E6713" i="13"/>
  <c r="E6721" i="13"/>
  <c r="E6729" i="13"/>
  <c r="E6737" i="13"/>
  <c r="E6745" i="13"/>
  <c r="E6753" i="13"/>
  <c r="E6761" i="13"/>
  <c r="E6769" i="13"/>
  <c r="E6777" i="13"/>
  <c r="E6785" i="13"/>
  <c r="E6793" i="13"/>
  <c r="E6801" i="13"/>
  <c r="E6809" i="13"/>
  <c r="E6817" i="13"/>
  <c r="E6825" i="13"/>
  <c r="E6833" i="13"/>
  <c r="E3655" i="13"/>
  <c r="E4703" i="13"/>
  <c r="E4891" i="13"/>
  <c r="E5027" i="13"/>
  <c r="E5130" i="13"/>
  <c r="E5233" i="13"/>
  <c r="E5335" i="13"/>
  <c r="E5433" i="13"/>
  <c r="E5505" i="13"/>
  <c r="E5569" i="13"/>
  <c r="E5633" i="13"/>
  <c r="E5679" i="13"/>
  <c r="E5711" i="13"/>
  <c r="E5743" i="13"/>
  <c r="E5767" i="13"/>
  <c r="E5783" i="13"/>
  <c r="E5798" i="13"/>
  <c r="E5810" i="13"/>
  <c r="E5823" i="13"/>
  <c r="E5835" i="13"/>
  <c r="E5849" i="13"/>
  <c r="E5862" i="13"/>
  <c r="E5874" i="13"/>
  <c r="E5887" i="13"/>
  <c r="E5899" i="13"/>
  <c r="E5913" i="13"/>
  <c r="E5926" i="13"/>
  <c r="E5938" i="13"/>
  <c r="E5951" i="13"/>
  <c r="E5963" i="13"/>
  <c r="E5977" i="13"/>
  <c r="E5990" i="13"/>
  <c r="E6002" i="13"/>
  <c r="E6015" i="13"/>
  <c r="E6027" i="13"/>
  <c r="E6041" i="13"/>
  <c r="E6054" i="13"/>
  <c r="E6066" i="13"/>
  <c r="E6079" i="13"/>
  <c r="E6091" i="13"/>
  <c r="E6105" i="13"/>
  <c r="E6118" i="13"/>
  <c r="E6130" i="13"/>
  <c r="E6143" i="13"/>
  <c r="E6155" i="13"/>
  <c r="E6169" i="13"/>
  <c r="E6182" i="13"/>
  <c r="E6194" i="13"/>
  <c r="E6207" i="13"/>
  <c r="E6219" i="13"/>
  <c r="E6233" i="13"/>
  <c r="E6246" i="13"/>
  <c r="E6258" i="13"/>
  <c r="E6271" i="13"/>
  <c r="E6282" i="13"/>
  <c r="E6290" i="13"/>
  <c r="E6298" i="13"/>
  <c r="E6306" i="13"/>
  <c r="E6314" i="13"/>
  <c r="E6322" i="13"/>
  <c r="E6330" i="13"/>
  <c r="E6338" i="13"/>
  <c r="E6346" i="13"/>
  <c r="E6354" i="13"/>
  <c r="E6362" i="13"/>
  <c r="E6370" i="13"/>
  <c r="E6378" i="13"/>
  <c r="E6386" i="13"/>
  <c r="E6394" i="13"/>
  <c r="E6402" i="13"/>
  <c r="E6410" i="13"/>
  <c r="E6418" i="13"/>
  <c r="E6426" i="13"/>
  <c r="E6434" i="13"/>
  <c r="E6442" i="13"/>
  <c r="E6450" i="13"/>
  <c r="E6458" i="13"/>
  <c r="E6466" i="13"/>
  <c r="E6474" i="13"/>
  <c r="E6482" i="13"/>
  <c r="E6490" i="13"/>
  <c r="E6498" i="13"/>
  <c r="E6506" i="13"/>
  <c r="E6514" i="13"/>
  <c r="E6522" i="13"/>
  <c r="E6530" i="13"/>
  <c r="E6538" i="13"/>
  <c r="E6546" i="13"/>
  <c r="E6554" i="13"/>
  <c r="E6562" i="13"/>
  <c r="E6570" i="13"/>
  <c r="E6578" i="13"/>
  <c r="E6586" i="13"/>
  <c r="E6594" i="13"/>
  <c r="E6602" i="13"/>
  <c r="E6610" i="13"/>
  <c r="E6618" i="13"/>
  <c r="E6626" i="13"/>
  <c r="E6634" i="13"/>
  <c r="E6642" i="13"/>
  <c r="E6650" i="13"/>
  <c r="E6658" i="13"/>
  <c r="E6666" i="13"/>
  <c r="E6674" i="13"/>
  <c r="E6682" i="13"/>
  <c r="E6690" i="13"/>
  <c r="E6698" i="13"/>
  <c r="E6706" i="13"/>
  <c r="E6714" i="13"/>
  <c r="E6722" i="13"/>
  <c r="E6730" i="13"/>
  <c r="E6738" i="13"/>
  <c r="E6746" i="13"/>
  <c r="E6754" i="13"/>
  <c r="E6762" i="13"/>
  <c r="E6770" i="13"/>
  <c r="E6778" i="13"/>
  <c r="E6786" i="13"/>
  <c r="E6794" i="13"/>
  <c r="E6802" i="13"/>
  <c r="E6810" i="13"/>
  <c r="E6818" i="13"/>
  <c r="E6826" i="13"/>
  <c r="E6834" i="13"/>
  <c r="E6842" i="13"/>
  <c r="E6850" i="13"/>
  <c r="E6858" i="13"/>
  <c r="E6866" i="13"/>
  <c r="E6874" i="13"/>
  <c r="E6882" i="13"/>
  <c r="E6890" i="13"/>
  <c r="E6898" i="13"/>
  <c r="E6906" i="13"/>
  <c r="E6914" i="13"/>
  <c r="E6922" i="13"/>
  <c r="E6930" i="13"/>
  <c r="E6938" i="13"/>
  <c r="E6946" i="13"/>
  <c r="E6954" i="13"/>
  <c r="E6962" i="13"/>
  <c r="E6970" i="13"/>
  <c r="E6978" i="13"/>
  <c r="E6986" i="13"/>
  <c r="E6994" i="13"/>
  <c r="E7002" i="13"/>
  <c r="E7010" i="13"/>
  <c r="E7018" i="13"/>
  <c r="E7026" i="13"/>
  <c r="E7034" i="13"/>
  <c r="E7042" i="13"/>
  <c r="E7050" i="13"/>
  <c r="E7058" i="13"/>
  <c r="E7066" i="13"/>
  <c r="E7074" i="13"/>
  <c r="E7082" i="13"/>
  <c r="E7090" i="13"/>
  <c r="E7098" i="13"/>
  <c r="E7106" i="13"/>
  <c r="E7114" i="13"/>
  <c r="E7122" i="13"/>
  <c r="E3911" i="13"/>
  <c r="E4735" i="13"/>
  <c r="E4913" i="13"/>
  <c r="E5041" i="13"/>
  <c r="E5143" i="13"/>
  <c r="E5246" i="13"/>
  <c r="E5347" i="13"/>
  <c r="E5443" i="13"/>
  <c r="E5513" i="13"/>
  <c r="E5577" i="13"/>
  <c r="E5641" i="13"/>
  <c r="E5681" i="13"/>
  <c r="E5713" i="13"/>
  <c r="E5745" i="13"/>
  <c r="E5769" i="13"/>
  <c r="E5785" i="13"/>
  <c r="E5799" i="13"/>
  <c r="E5811" i="13"/>
  <c r="E5825" i="13"/>
  <c r="E5838" i="13"/>
  <c r="E5850" i="13"/>
  <c r="E5863" i="13"/>
  <c r="E5875" i="13"/>
  <c r="E5889" i="13"/>
  <c r="E5902" i="13"/>
  <c r="E5914" i="13"/>
  <c r="E5927" i="13"/>
  <c r="E5939" i="13"/>
  <c r="E5953" i="13"/>
  <c r="E5966" i="13"/>
  <c r="E5978" i="13"/>
  <c r="E5991" i="13"/>
  <c r="E6003" i="13"/>
  <c r="E6017" i="13"/>
  <c r="E6030" i="13"/>
  <c r="E6042" i="13"/>
  <c r="E6055" i="13"/>
  <c r="E6067" i="13"/>
  <c r="E6081" i="13"/>
  <c r="E6094" i="13"/>
  <c r="E6106" i="13"/>
  <c r="E6119" i="13"/>
  <c r="E6131" i="13"/>
  <c r="E6145" i="13"/>
  <c r="E6158" i="13"/>
  <c r="E6170" i="13"/>
  <c r="E6183" i="13"/>
  <c r="E6195" i="13"/>
  <c r="E6209" i="13"/>
  <c r="E6222" i="13"/>
  <c r="E6234" i="13"/>
  <c r="E6247" i="13"/>
  <c r="E6259" i="13"/>
  <c r="E6273" i="13"/>
  <c r="E6283" i="13"/>
  <c r="E6291" i="13"/>
  <c r="E6299" i="13"/>
  <c r="E6307" i="13"/>
  <c r="E6315" i="13"/>
  <c r="E6323" i="13"/>
  <c r="E6331" i="13"/>
  <c r="E6339" i="13"/>
  <c r="E6347" i="13"/>
  <c r="E6355" i="13"/>
  <c r="E6363" i="13"/>
  <c r="E6371" i="13"/>
  <c r="E6379" i="13"/>
  <c r="E6387" i="13"/>
  <c r="E6395" i="13"/>
  <c r="E6403" i="13"/>
  <c r="E6411" i="13"/>
  <c r="E6419" i="13"/>
  <c r="E6427" i="13"/>
  <c r="E6435" i="13"/>
  <c r="E6443" i="13"/>
  <c r="E6451" i="13"/>
  <c r="E6459" i="13"/>
  <c r="E6467" i="13"/>
  <c r="E6475" i="13"/>
  <c r="E6483" i="13"/>
  <c r="E6491" i="13"/>
  <c r="E6499" i="13"/>
  <c r="E6507" i="13"/>
  <c r="E6515" i="13"/>
  <c r="E6523" i="13"/>
  <c r="E6531" i="13"/>
  <c r="E6539" i="13"/>
  <c r="E6547" i="13"/>
  <c r="E6555" i="13"/>
  <c r="E6563" i="13"/>
  <c r="E6571" i="13"/>
  <c r="E6579" i="13"/>
  <c r="E6587" i="13"/>
  <c r="E6595" i="13"/>
  <c r="E6603" i="13"/>
  <c r="E6611" i="13"/>
  <c r="E6619" i="13"/>
  <c r="E6627" i="13"/>
  <c r="E6635" i="13"/>
  <c r="E6643" i="13"/>
  <c r="E6651" i="13"/>
  <c r="E6659" i="13"/>
  <c r="E6667" i="13"/>
  <c r="E6675" i="13"/>
  <c r="E6683" i="13"/>
  <c r="E6691" i="13"/>
  <c r="E6699" i="13"/>
  <c r="E6707" i="13"/>
  <c r="E6715" i="13"/>
  <c r="E6723" i="13"/>
  <c r="E6731" i="13"/>
  <c r="E6739" i="13"/>
  <c r="E6747" i="13"/>
  <c r="E6755" i="13"/>
  <c r="E6763" i="13"/>
  <c r="E6771" i="13"/>
  <c r="E6779" i="13"/>
  <c r="E6787" i="13"/>
  <c r="E6795" i="13"/>
  <c r="E6803" i="13"/>
  <c r="E6811" i="13"/>
  <c r="E6819" i="13"/>
  <c r="E6827" i="13"/>
  <c r="E6835" i="13"/>
  <c r="E6843" i="13"/>
  <c r="E6851" i="13"/>
  <c r="E6859" i="13"/>
  <c r="E6867" i="13"/>
  <c r="E6875" i="13"/>
  <c r="E6883" i="13"/>
  <c r="E6891" i="13"/>
  <c r="E6899" i="13"/>
  <c r="E6907" i="13"/>
  <c r="E6915" i="13"/>
  <c r="E6923" i="13"/>
  <c r="E6931" i="13"/>
  <c r="E6939" i="13"/>
  <c r="E6947" i="13"/>
  <c r="E6955" i="13"/>
  <c r="E6963" i="13"/>
  <c r="E6971" i="13"/>
  <c r="E6979" i="13"/>
  <c r="E6987" i="13"/>
  <c r="E6995" i="13"/>
  <c r="E7003" i="13"/>
  <c r="E7011" i="13"/>
  <c r="E7019" i="13"/>
  <c r="E7027" i="13"/>
  <c r="E7035" i="13"/>
  <c r="E7043" i="13"/>
  <c r="E7051" i="13"/>
  <c r="E7059" i="13"/>
  <c r="E7067" i="13"/>
  <c r="E7075" i="13"/>
  <c r="E7083" i="13"/>
  <c r="E7091" i="13"/>
  <c r="E7099" i="13"/>
  <c r="E7107" i="13"/>
  <c r="E7115" i="13"/>
  <c r="E7123" i="13"/>
  <c r="E7131" i="13"/>
  <c r="E7139" i="13"/>
  <c r="E7147" i="13"/>
  <c r="E7155" i="13"/>
  <c r="E7163" i="13"/>
  <c r="E7171" i="13"/>
  <c r="E7179" i="13"/>
  <c r="E7187" i="13"/>
  <c r="E7195" i="13"/>
  <c r="E4167" i="13"/>
  <c r="E4763" i="13"/>
  <c r="E4935" i="13"/>
  <c r="E5054" i="13"/>
  <c r="E5155" i="13"/>
  <c r="E5258" i="13"/>
  <c r="E5361" i="13"/>
  <c r="E5454" i="13"/>
  <c r="E5521" i="13"/>
  <c r="E5585" i="13"/>
  <c r="E5649" i="13"/>
  <c r="E5687" i="13"/>
  <c r="E5719" i="13"/>
  <c r="E5751" i="13"/>
  <c r="E5770" i="13"/>
  <c r="E5786" i="13"/>
  <c r="E5801" i="13"/>
  <c r="E5814" i="13"/>
  <c r="E5826" i="13"/>
  <c r="E5839" i="13"/>
  <c r="E5851" i="13"/>
  <c r="E5865" i="13"/>
  <c r="E5878" i="13"/>
  <c r="E5890" i="13"/>
  <c r="E5903" i="13"/>
  <c r="E5915" i="13"/>
  <c r="E5929" i="13"/>
  <c r="E5942" i="13"/>
  <c r="E5954" i="13"/>
  <c r="E5967" i="13"/>
  <c r="E5979" i="13"/>
  <c r="E5993" i="13"/>
  <c r="E6006" i="13"/>
  <c r="E6018" i="13"/>
  <c r="E6031" i="13"/>
  <c r="E6043" i="13"/>
  <c r="E6057" i="13"/>
  <c r="E6070" i="13"/>
  <c r="E6082" i="13"/>
  <c r="E6095" i="13"/>
  <c r="E6107" i="13"/>
  <c r="E6121" i="13"/>
  <c r="E6134" i="13"/>
  <c r="E6146" i="13"/>
  <c r="E6159" i="13"/>
  <c r="E6171" i="13"/>
  <c r="E6185" i="13"/>
  <c r="E6198" i="13"/>
  <c r="E6210" i="13"/>
  <c r="E6223" i="13"/>
  <c r="E6235" i="13"/>
  <c r="E6249" i="13"/>
  <c r="E6262" i="13"/>
  <c r="E6274" i="13"/>
  <c r="E6284" i="13"/>
  <c r="E6292" i="13"/>
  <c r="E6300" i="13"/>
  <c r="E6308" i="13"/>
  <c r="E6316" i="13"/>
  <c r="E6324" i="13"/>
  <c r="E6332" i="13"/>
  <c r="E6340" i="13"/>
  <c r="E6348" i="13"/>
  <c r="E6356" i="13"/>
  <c r="E6364" i="13"/>
  <c r="E6372" i="13"/>
  <c r="E6380" i="13"/>
  <c r="E6388" i="13"/>
  <c r="E6396" i="13"/>
  <c r="E6404" i="13"/>
  <c r="E6412" i="13"/>
  <c r="E6420" i="13"/>
  <c r="E6428" i="13"/>
  <c r="E6436" i="13"/>
  <c r="E6444" i="13"/>
  <c r="E6452" i="13"/>
  <c r="E6460" i="13"/>
  <c r="E6468" i="13"/>
  <c r="E6476" i="13"/>
  <c r="E6484" i="13"/>
  <c r="E6492" i="13"/>
  <c r="E6500" i="13"/>
  <c r="E6508" i="13"/>
  <c r="E6516" i="13"/>
  <c r="E6524" i="13"/>
  <c r="E6532" i="13"/>
  <c r="E6540" i="13"/>
  <c r="E6548" i="13"/>
  <c r="E6556" i="13"/>
  <c r="E6564" i="13"/>
  <c r="E6572" i="13"/>
  <c r="E6580" i="13"/>
  <c r="E6588" i="13"/>
  <c r="E6596" i="13"/>
  <c r="E6604" i="13"/>
  <c r="E6612" i="13"/>
  <c r="E6620" i="13"/>
  <c r="E6628" i="13"/>
  <c r="E6636" i="13"/>
  <c r="E6644" i="13"/>
  <c r="E6652" i="13"/>
  <c r="E6660" i="13"/>
  <c r="E6668" i="13"/>
  <c r="E6676" i="13"/>
  <c r="E6684" i="13"/>
  <c r="E6692" i="13"/>
  <c r="E6700" i="13"/>
  <c r="E6708" i="13"/>
  <c r="E6716" i="13"/>
  <c r="E6724" i="13"/>
  <c r="E6732" i="13"/>
  <c r="E6740" i="13"/>
  <c r="E6748" i="13"/>
  <c r="E6756" i="13"/>
  <c r="E6764" i="13"/>
  <c r="E6772" i="13"/>
  <c r="E6780" i="13"/>
  <c r="E6788" i="13"/>
  <c r="E6796" i="13"/>
  <c r="E6804" i="13"/>
  <c r="E6812" i="13"/>
  <c r="E6820" i="13"/>
  <c r="E6828" i="13"/>
  <c r="E6836" i="13"/>
  <c r="E6844" i="13"/>
  <c r="E6852" i="13"/>
  <c r="E6860" i="13"/>
  <c r="E6868" i="13"/>
  <c r="E6876" i="13"/>
  <c r="E6884" i="13"/>
  <c r="E6892" i="13"/>
  <c r="E6900" i="13"/>
  <c r="E6908" i="13"/>
  <c r="E6916" i="13"/>
  <c r="E6924" i="13"/>
  <c r="E6932" i="13"/>
  <c r="E6940" i="13"/>
  <c r="E6948" i="13"/>
  <c r="E6956" i="13"/>
  <c r="E6964" i="13"/>
  <c r="E6972" i="13"/>
  <c r="E6980" i="13"/>
  <c r="E6988" i="13"/>
  <c r="E6996" i="13"/>
  <c r="E7004" i="13"/>
  <c r="E7012" i="13"/>
  <c r="E7020" i="13"/>
  <c r="E7028" i="13"/>
  <c r="E7036" i="13"/>
  <c r="E7044" i="13"/>
  <c r="E7052" i="13"/>
  <c r="E7060" i="13"/>
  <c r="E7068" i="13"/>
  <c r="E7076" i="13"/>
  <c r="E7084" i="13"/>
  <c r="E7092" i="13"/>
  <c r="E7100" i="13"/>
  <c r="E7108" i="13"/>
  <c r="E7116" i="13"/>
  <c r="E7124" i="13"/>
  <c r="E7132" i="13"/>
  <c r="E7140" i="13"/>
  <c r="E7148" i="13"/>
  <c r="E7156" i="13"/>
  <c r="E7164" i="13"/>
  <c r="E7172" i="13"/>
  <c r="E7180" i="13"/>
  <c r="E7188" i="13"/>
  <c r="E7196" i="13"/>
  <c r="E7204" i="13"/>
  <c r="E4350" i="13"/>
  <c r="E4785" i="13"/>
  <c r="E4955" i="13"/>
  <c r="E5066" i="13"/>
  <c r="E5169" i="13"/>
  <c r="E5271" i="13"/>
  <c r="E5374" i="13"/>
  <c r="E5465" i="13"/>
  <c r="E5529" i="13"/>
  <c r="E5593" i="13"/>
  <c r="E5657" i="13"/>
  <c r="E5689" i="13"/>
  <c r="E5721" i="13"/>
  <c r="E5753" i="13"/>
  <c r="E5774" i="13"/>
  <c r="E5790" i="13"/>
  <c r="E5802" i="13"/>
  <c r="E5815" i="13"/>
  <c r="E5827" i="13"/>
  <c r="E5841" i="13"/>
  <c r="E5854" i="13"/>
  <c r="E5866" i="13"/>
  <c r="E5879" i="13"/>
  <c r="E5891" i="13"/>
  <c r="E5905" i="13"/>
  <c r="E5918" i="13"/>
  <c r="E5930" i="13"/>
  <c r="E5943" i="13"/>
  <c r="E5955" i="13"/>
  <c r="E5969" i="13"/>
  <c r="E5982" i="13"/>
  <c r="E5994" i="13"/>
  <c r="E6007" i="13"/>
  <c r="E6019" i="13"/>
  <c r="E6033" i="13"/>
  <c r="E6046" i="13"/>
  <c r="E6058" i="13"/>
  <c r="E6071" i="13"/>
  <c r="E6083" i="13"/>
  <c r="E6097" i="13"/>
  <c r="E6110" i="13"/>
  <c r="E6122" i="13"/>
  <c r="E6135" i="13"/>
  <c r="E6147" i="13"/>
  <c r="E6161" i="13"/>
  <c r="E6174" i="13"/>
  <c r="E6186" i="13"/>
  <c r="E6199" i="13"/>
  <c r="E6211" i="13"/>
  <c r="E6225" i="13"/>
  <c r="E6238" i="13"/>
  <c r="E6250" i="13"/>
  <c r="E6263" i="13"/>
  <c r="E6275" i="13"/>
  <c r="E6285" i="13"/>
  <c r="E6293" i="13"/>
  <c r="E6301" i="13"/>
  <c r="E6309" i="13"/>
  <c r="E6317" i="13"/>
  <c r="E6325" i="13"/>
  <c r="E6333" i="13"/>
  <c r="E6341" i="13"/>
  <c r="E6349" i="13"/>
  <c r="E6357" i="13"/>
  <c r="E6365" i="13"/>
  <c r="E6373" i="13"/>
  <c r="E6381" i="13"/>
  <c r="E6389" i="13"/>
  <c r="E6397" i="13"/>
  <c r="E6405" i="13"/>
  <c r="E6413" i="13"/>
  <c r="E6421" i="13"/>
  <c r="E6429" i="13"/>
  <c r="E6437" i="13"/>
  <c r="E6445" i="13"/>
  <c r="E6453" i="13"/>
  <c r="E6461" i="13"/>
  <c r="E6469" i="13"/>
  <c r="E6477" i="13"/>
  <c r="E6485" i="13"/>
  <c r="E6493" i="13"/>
  <c r="E6501" i="13"/>
  <c r="E6509" i="13"/>
  <c r="E6517" i="13"/>
  <c r="E6525" i="13"/>
  <c r="E6533" i="13"/>
  <c r="E6541" i="13"/>
  <c r="E6549" i="13"/>
  <c r="E6557" i="13"/>
  <c r="E6565" i="13"/>
  <c r="E6573" i="13"/>
  <c r="E6581" i="13"/>
  <c r="E6589" i="13"/>
  <c r="E6597" i="13"/>
  <c r="E6605" i="13"/>
  <c r="E6613" i="13"/>
  <c r="E6621" i="13"/>
  <c r="E6629" i="13"/>
  <c r="E6637" i="13"/>
  <c r="E6645" i="13"/>
  <c r="E6653" i="13"/>
  <c r="E6661" i="13"/>
  <c r="E6669" i="13"/>
  <c r="E6677" i="13"/>
  <c r="E6685" i="13"/>
  <c r="E6693" i="13"/>
  <c r="E6701" i="13"/>
  <c r="E6709" i="13"/>
  <c r="E6717" i="13"/>
  <c r="E6725" i="13"/>
  <c r="E6733" i="13"/>
  <c r="E6741" i="13"/>
  <c r="E6749" i="13"/>
  <c r="E6757" i="13"/>
  <c r="E6765" i="13"/>
  <c r="E6773" i="13"/>
  <c r="E6781" i="13"/>
  <c r="E6789" i="13"/>
  <c r="E6797" i="13"/>
  <c r="E6805" i="13"/>
  <c r="E6813" i="13"/>
  <c r="E6821" i="13"/>
  <c r="E6829" i="13"/>
  <c r="E4478" i="13"/>
  <c r="E4807" i="13"/>
  <c r="E4971" i="13"/>
  <c r="E5079" i="13"/>
  <c r="E5182" i="13"/>
  <c r="E5283" i="13"/>
  <c r="E5386" i="13"/>
  <c r="E5473" i="13"/>
  <c r="E5537" i="13"/>
  <c r="E5601" i="13"/>
  <c r="E5663" i="13"/>
  <c r="E5695" i="13"/>
  <c r="E5727" i="13"/>
  <c r="E5759" i="13"/>
  <c r="E5775" i="13"/>
  <c r="E5791" i="13"/>
  <c r="E5803" i="13"/>
  <c r="E5817" i="13"/>
  <c r="E5830" i="13"/>
  <c r="E5842" i="13"/>
  <c r="E5855" i="13"/>
  <c r="E5867" i="13"/>
  <c r="E5881" i="13"/>
  <c r="E5894" i="13"/>
  <c r="E5906" i="13"/>
  <c r="E5919" i="13"/>
  <c r="E5931" i="13"/>
  <c r="E5945" i="13"/>
  <c r="E5958" i="13"/>
  <c r="E5970" i="13"/>
  <c r="E5983" i="13"/>
  <c r="E5995" i="13"/>
  <c r="E6009" i="13"/>
  <c r="E6022" i="13"/>
  <c r="E6034" i="13"/>
  <c r="E6047" i="13"/>
  <c r="E6059" i="13"/>
  <c r="E6073" i="13"/>
  <c r="E6086" i="13"/>
  <c r="E6098" i="13"/>
  <c r="E6111" i="13"/>
  <c r="E6123" i="13"/>
  <c r="E6137" i="13"/>
  <c r="E6150" i="13"/>
  <c r="E6162" i="13"/>
  <c r="E6175" i="13"/>
  <c r="E6187" i="13"/>
  <c r="E6201" i="13"/>
  <c r="E6214" i="13"/>
  <c r="E6226" i="13"/>
  <c r="E6239" i="13"/>
  <c r="E6251" i="13"/>
  <c r="E6265" i="13"/>
  <c r="E6276" i="13"/>
  <c r="E6286" i="13"/>
  <c r="E6294" i="13"/>
  <c r="E6302" i="13"/>
  <c r="E6310" i="13"/>
  <c r="E6318" i="13"/>
  <c r="E6326" i="13"/>
  <c r="E6334" i="13"/>
  <c r="E6342" i="13"/>
  <c r="E6350" i="13"/>
  <c r="E6358" i="13"/>
  <c r="E6366" i="13"/>
  <c r="E6374" i="13"/>
  <c r="E6382" i="13"/>
  <c r="E6390" i="13"/>
  <c r="E6398" i="13"/>
  <c r="E6406" i="13"/>
  <c r="E6414" i="13"/>
  <c r="E6422" i="13"/>
  <c r="E6430" i="13"/>
  <c r="E6438" i="13"/>
  <c r="E6446" i="13"/>
  <c r="E6454" i="13"/>
  <c r="E6462" i="13"/>
  <c r="E6470" i="13"/>
  <c r="E6478" i="13"/>
  <c r="E6486" i="13"/>
  <c r="E6494" i="13"/>
  <c r="E6502" i="13"/>
  <c r="E6510" i="13"/>
  <c r="E6518" i="13"/>
  <c r="E6526" i="13"/>
  <c r="E6534" i="13"/>
  <c r="E6542" i="13"/>
  <c r="E6550" i="13"/>
  <c r="E6558" i="13"/>
  <c r="E6566" i="13"/>
  <c r="E6574" i="13"/>
  <c r="E6582" i="13"/>
  <c r="E6590" i="13"/>
  <c r="E6598" i="13"/>
  <c r="E6606" i="13"/>
  <c r="E6614" i="13"/>
  <c r="E6622" i="13"/>
  <c r="E6630" i="13"/>
  <c r="E6638" i="13"/>
  <c r="E6646" i="13"/>
  <c r="E6654" i="13"/>
  <c r="E6662" i="13"/>
  <c r="E6670" i="13"/>
  <c r="E6678" i="13"/>
  <c r="E6686" i="13"/>
  <c r="E6694" i="13"/>
  <c r="E6702" i="13"/>
  <c r="E6710" i="13"/>
  <c r="E6718" i="13"/>
  <c r="E6726" i="13"/>
  <c r="E6734" i="13"/>
  <c r="E6742" i="13"/>
  <c r="E6750" i="13"/>
  <c r="E6758" i="13"/>
  <c r="E6766" i="13"/>
  <c r="E6774" i="13"/>
  <c r="E6782" i="13"/>
  <c r="E6790" i="13"/>
  <c r="E6798" i="13"/>
  <c r="E6806" i="13"/>
  <c r="E6814" i="13"/>
  <c r="E6822" i="13"/>
  <c r="E6830" i="13"/>
  <c r="E6838" i="13"/>
  <c r="E6846" i="13"/>
  <c r="E6854" i="13"/>
  <c r="E6862" i="13"/>
  <c r="E6870" i="13"/>
  <c r="E6878" i="13"/>
  <c r="E4553" i="13"/>
  <c r="E4827" i="13"/>
  <c r="E4987" i="13"/>
  <c r="E5091" i="13"/>
  <c r="E5194" i="13"/>
  <c r="E5297" i="13"/>
  <c r="E5399" i="13"/>
  <c r="E5481" i="13"/>
  <c r="E5545" i="13"/>
  <c r="E5609" i="13"/>
  <c r="E5665" i="13"/>
  <c r="E5697" i="13"/>
  <c r="E5729" i="13"/>
  <c r="E5761" i="13"/>
  <c r="E5777" i="13"/>
  <c r="E5793" i="13"/>
  <c r="E5806" i="13"/>
  <c r="E5818" i="13"/>
  <c r="E5831" i="13"/>
  <c r="E5843" i="13"/>
  <c r="E5857" i="13"/>
  <c r="E5870" i="13"/>
  <c r="E5882" i="13"/>
  <c r="E5895" i="13"/>
  <c r="E5907" i="13"/>
  <c r="E5921" i="13"/>
  <c r="E5934" i="13"/>
  <c r="E5946" i="13"/>
  <c r="E5959" i="13"/>
  <c r="E5971" i="13"/>
  <c r="E5985" i="13"/>
  <c r="E5998" i="13"/>
  <c r="E6010" i="13"/>
  <c r="E6023" i="13"/>
  <c r="E6035" i="13"/>
  <c r="E6049" i="13"/>
  <c r="E6062" i="13"/>
  <c r="E6074" i="13"/>
  <c r="E6087" i="13"/>
  <c r="E6099" i="13"/>
  <c r="E6113" i="13"/>
  <c r="E6126" i="13"/>
  <c r="E6138" i="13"/>
  <c r="E6151" i="13"/>
  <c r="E6163" i="13"/>
  <c r="E6177" i="13"/>
  <c r="E6190" i="13"/>
  <c r="E6202" i="13"/>
  <c r="E6215" i="13"/>
  <c r="E6227" i="13"/>
  <c r="E6241" i="13"/>
  <c r="E6254" i="13"/>
  <c r="E6266" i="13"/>
  <c r="E6278" i="13"/>
  <c r="E6287" i="13"/>
  <c r="E6295" i="13"/>
  <c r="E6303" i="13"/>
  <c r="E6311" i="13"/>
  <c r="E6319" i="13"/>
  <c r="E6327" i="13"/>
  <c r="E6335" i="13"/>
  <c r="E6343" i="13"/>
  <c r="E6351" i="13"/>
  <c r="E6359" i="13"/>
  <c r="E6367" i="13"/>
  <c r="E6375" i="13"/>
  <c r="E6383" i="13"/>
  <c r="E6391" i="13"/>
  <c r="E6399" i="13"/>
  <c r="E6407" i="13"/>
  <c r="E6415" i="13"/>
  <c r="E6423" i="13"/>
  <c r="E6431" i="13"/>
  <c r="E6439" i="13"/>
  <c r="E6447" i="13"/>
  <c r="E6455" i="13"/>
  <c r="E6463" i="13"/>
  <c r="E6471" i="13"/>
  <c r="E6479" i="13"/>
  <c r="E6487" i="13"/>
  <c r="E6495" i="13"/>
  <c r="E6503" i="13"/>
  <c r="E6511" i="13"/>
  <c r="E6519" i="13"/>
  <c r="E6527" i="13"/>
  <c r="E6535" i="13"/>
  <c r="E6543" i="13"/>
  <c r="E6551" i="13"/>
  <c r="E6559" i="13"/>
  <c r="E6567" i="13"/>
  <c r="E6575" i="13"/>
  <c r="E6583" i="13"/>
  <c r="E6591" i="13"/>
  <c r="E6599" i="13"/>
  <c r="E6607" i="13"/>
  <c r="E6615" i="13"/>
  <c r="E6623" i="13"/>
  <c r="E6631" i="13"/>
  <c r="E6639" i="13"/>
  <c r="E6647" i="13"/>
  <c r="E6655" i="13"/>
  <c r="E6663" i="13"/>
  <c r="E6671" i="13"/>
  <c r="E6679" i="13"/>
  <c r="E6687" i="13"/>
  <c r="E6695" i="13"/>
  <c r="E6703" i="13"/>
  <c r="E6711" i="13"/>
  <c r="E6719" i="13"/>
  <c r="E6727" i="13"/>
  <c r="E6735" i="13"/>
  <c r="E6743" i="13"/>
  <c r="E6751" i="13"/>
  <c r="E6759" i="13"/>
  <c r="E6767" i="13"/>
  <c r="E6775" i="13"/>
  <c r="E6783" i="13"/>
  <c r="E6791" i="13"/>
  <c r="E6799" i="13"/>
  <c r="E6807" i="13"/>
  <c r="E6815" i="13"/>
  <c r="E6823" i="13"/>
  <c r="E6831" i="13"/>
  <c r="E6839" i="13"/>
  <c r="E6847" i="13"/>
  <c r="E6855" i="13"/>
  <c r="E6863" i="13"/>
  <c r="E6871" i="13"/>
  <c r="E6879" i="13"/>
  <c r="E6887" i="13"/>
  <c r="E6895" i="13"/>
  <c r="E6903" i="13"/>
  <c r="E6911" i="13"/>
  <c r="E6919" i="13"/>
  <c r="E6927" i="13"/>
  <c r="E6935" i="13"/>
  <c r="E6943" i="13"/>
  <c r="E6951" i="13"/>
  <c r="E6959" i="13"/>
  <c r="E6967" i="13"/>
  <c r="E6975" i="13"/>
  <c r="E6983" i="13"/>
  <c r="E6991" i="13"/>
  <c r="E6999" i="13"/>
  <c r="E7007" i="13"/>
  <c r="E7015" i="13"/>
  <c r="E7023" i="13"/>
  <c r="E7031" i="13"/>
  <c r="E7039" i="13"/>
  <c r="E7047" i="13"/>
  <c r="E7055" i="13"/>
  <c r="E7063" i="13"/>
  <c r="E7071" i="13"/>
  <c r="E7079" i="13"/>
  <c r="E7087" i="13"/>
  <c r="E7095" i="13"/>
  <c r="E7103" i="13"/>
  <c r="E7111" i="13"/>
  <c r="E7119" i="13"/>
  <c r="E7127" i="13"/>
  <c r="E7135" i="13"/>
  <c r="E7143" i="13"/>
  <c r="E7151" i="13"/>
  <c r="E7159" i="13"/>
  <c r="E7167" i="13"/>
  <c r="E7175" i="13"/>
  <c r="E7183" i="13"/>
  <c r="E7191" i="13"/>
  <c r="E7199" i="13"/>
  <c r="E7207" i="13"/>
  <c r="E7215" i="13"/>
  <c r="E7223" i="13"/>
  <c r="E7231" i="13"/>
  <c r="E7239" i="13"/>
  <c r="E7247" i="13"/>
  <c r="E4617" i="13"/>
  <c r="E5553" i="13"/>
  <c r="E5807" i="13"/>
  <c r="E5910" i="13"/>
  <c r="E6011" i="13"/>
  <c r="E6114" i="13"/>
  <c r="E6217" i="13"/>
  <c r="E6304" i="13"/>
  <c r="E6368" i="13"/>
  <c r="E6432" i="13"/>
  <c r="E6496" i="13"/>
  <c r="E6560" i="13"/>
  <c r="E6624" i="13"/>
  <c r="E6688" i="13"/>
  <c r="E6752" i="13"/>
  <c r="E6816" i="13"/>
  <c r="E6849" i="13"/>
  <c r="E6872" i="13"/>
  <c r="E6889" i="13"/>
  <c r="E6905" i="13"/>
  <c r="E6921" i="13"/>
  <c r="E6937" i="13"/>
  <c r="E6953" i="13"/>
  <c r="E6969" i="13"/>
  <c r="E6985" i="13"/>
  <c r="E7001" i="13"/>
  <c r="E7017" i="13"/>
  <c r="E7033" i="13"/>
  <c r="E7049" i="13"/>
  <c r="E7065" i="13"/>
  <c r="E7081" i="13"/>
  <c r="E7097" i="13"/>
  <c r="E7113" i="13"/>
  <c r="E7129" i="13"/>
  <c r="E7142" i="13"/>
  <c r="E7154" i="13"/>
  <c r="E7168" i="13"/>
  <c r="E7181" i="13"/>
  <c r="E7193" i="13"/>
  <c r="E7205" i="13"/>
  <c r="E7214" i="13"/>
  <c r="E7224" i="13"/>
  <c r="E7233" i="13"/>
  <c r="E7242" i="13"/>
  <c r="E7251" i="13"/>
  <c r="E7259" i="13"/>
  <c r="E7267" i="13"/>
  <c r="E7275" i="13"/>
  <c r="E7283" i="13"/>
  <c r="E7291" i="13"/>
  <c r="E7299" i="13"/>
  <c r="E7307" i="13"/>
  <c r="E7315" i="13"/>
  <c r="E7323" i="13"/>
  <c r="E7331" i="13"/>
  <c r="E7339" i="13"/>
  <c r="E7347" i="13"/>
  <c r="E7355" i="13"/>
  <c r="E7363" i="13"/>
  <c r="E7371" i="13"/>
  <c r="E7379" i="13"/>
  <c r="E7387" i="13"/>
  <c r="E7395" i="13"/>
  <c r="E7403" i="13"/>
  <c r="E7411" i="13"/>
  <c r="E7419" i="13"/>
  <c r="E7427" i="13"/>
  <c r="E7435" i="13"/>
  <c r="E7443" i="13"/>
  <c r="E7451" i="13"/>
  <c r="E7459" i="13"/>
  <c r="E7467" i="13"/>
  <c r="E7475" i="13"/>
  <c r="E7483" i="13"/>
  <c r="E7491" i="13"/>
  <c r="E7499" i="13"/>
  <c r="E7507" i="13"/>
  <c r="E7515" i="13"/>
  <c r="E7523" i="13"/>
  <c r="E7531" i="13"/>
  <c r="E7539" i="13"/>
  <c r="E7547" i="13"/>
  <c r="E7555" i="13"/>
  <c r="E7563" i="13"/>
  <c r="E7571" i="13"/>
  <c r="E7579" i="13"/>
  <c r="E7587" i="13"/>
  <c r="E7595" i="13"/>
  <c r="E7603" i="13"/>
  <c r="E7611" i="13"/>
  <c r="E7619" i="13"/>
  <c r="E7627" i="13"/>
  <c r="E7635" i="13"/>
  <c r="E7643" i="13"/>
  <c r="E7651" i="13"/>
  <c r="E7659" i="13"/>
  <c r="E7667" i="13"/>
  <c r="E7675" i="13"/>
  <c r="E7683" i="13"/>
  <c r="E7691" i="13"/>
  <c r="E7699" i="13"/>
  <c r="E7707" i="13"/>
  <c r="E7715" i="13"/>
  <c r="E7723" i="13"/>
  <c r="E7731" i="13"/>
  <c r="E7739" i="13"/>
  <c r="E7747" i="13"/>
  <c r="E7755" i="13"/>
  <c r="E7763" i="13"/>
  <c r="E7771" i="13"/>
  <c r="E7779" i="13"/>
  <c r="E7787" i="13"/>
  <c r="E7795" i="13"/>
  <c r="E7803" i="13"/>
  <c r="E7811" i="13"/>
  <c r="E7819" i="13"/>
  <c r="E7827" i="13"/>
  <c r="E7835" i="13"/>
  <c r="E7843" i="13"/>
  <c r="E7851" i="13"/>
  <c r="E7859" i="13"/>
  <c r="E7867" i="13"/>
  <c r="E7875" i="13"/>
  <c r="E7883" i="13"/>
  <c r="E7891" i="13"/>
  <c r="E7899" i="13"/>
  <c r="E7907" i="13"/>
  <c r="E7915" i="13"/>
  <c r="E7923" i="13"/>
  <c r="E7931" i="13"/>
  <c r="E7939" i="13"/>
  <c r="E7947" i="13"/>
  <c r="E7955" i="13"/>
  <c r="E7963" i="13"/>
  <c r="E7971" i="13"/>
  <c r="E7979" i="13"/>
  <c r="E7987" i="13"/>
  <c r="E7995" i="13"/>
  <c r="E8003" i="13"/>
  <c r="E8011" i="13"/>
  <c r="E8019" i="13"/>
  <c r="E8027" i="13"/>
  <c r="E8035" i="13"/>
  <c r="E8043" i="13"/>
  <c r="E8051" i="13"/>
  <c r="E8059" i="13"/>
  <c r="E8067" i="13"/>
  <c r="E8075" i="13"/>
  <c r="E8083" i="13"/>
  <c r="E8091" i="13"/>
  <c r="E8099" i="13"/>
  <c r="E8107" i="13"/>
  <c r="E8115" i="13"/>
  <c r="E8123" i="13"/>
  <c r="E8131" i="13"/>
  <c r="E8139" i="13"/>
  <c r="E8147" i="13"/>
  <c r="E8155" i="13"/>
  <c r="E8163" i="13"/>
  <c r="E8171" i="13"/>
  <c r="E8179" i="13"/>
  <c r="E8187" i="13"/>
  <c r="E8195" i="13"/>
  <c r="E8203" i="13"/>
  <c r="E8211" i="13"/>
  <c r="E8219" i="13"/>
  <c r="E8227" i="13"/>
  <c r="E8235" i="13"/>
  <c r="E8243" i="13"/>
  <c r="E4849" i="13"/>
  <c r="E5617" i="13"/>
  <c r="E5819" i="13"/>
  <c r="E5922" i="13"/>
  <c r="E6025" i="13"/>
  <c r="E6127" i="13"/>
  <c r="E6230" i="13"/>
  <c r="E6312" i="13"/>
  <c r="E6376" i="13"/>
  <c r="E6440" i="13"/>
  <c r="E6504" i="13"/>
  <c r="E6568" i="13"/>
  <c r="E6632" i="13"/>
  <c r="E6696" i="13"/>
  <c r="E6760" i="13"/>
  <c r="E6824" i="13"/>
  <c r="E6853" i="13"/>
  <c r="E6873" i="13"/>
  <c r="E6893" i="13"/>
  <c r="E6909" i="13"/>
  <c r="E6925" i="13"/>
  <c r="E6941" i="13"/>
  <c r="E6957" i="13"/>
  <c r="E6973" i="13"/>
  <c r="E6989" i="13"/>
  <c r="E7005" i="13"/>
  <c r="E7021" i="13"/>
  <c r="E7037" i="13"/>
  <c r="E7053" i="13"/>
  <c r="E7069" i="13"/>
  <c r="E7085" i="13"/>
  <c r="E7101" i="13"/>
  <c r="E7117" i="13"/>
  <c r="E7130" i="13"/>
  <c r="E7144" i="13"/>
  <c r="E7157" i="13"/>
  <c r="E7169" i="13"/>
  <c r="E7182" i="13"/>
  <c r="E7194" i="13"/>
  <c r="E7206" i="13"/>
  <c r="E7216" i="13"/>
  <c r="E7225" i="13"/>
  <c r="E7234" i="13"/>
  <c r="E7243" i="13"/>
  <c r="E7252" i="13"/>
  <c r="E7260" i="13"/>
  <c r="E7268" i="13"/>
  <c r="E7276" i="13"/>
  <c r="E7284" i="13"/>
  <c r="E7292" i="13"/>
  <c r="E7300" i="13"/>
  <c r="E7308" i="13"/>
  <c r="E7316" i="13"/>
  <c r="E7324" i="13"/>
  <c r="E7332" i="13"/>
  <c r="E7340" i="13"/>
  <c r="E7348" i="13"/>
  <c r="E7356" i="13"/>
  <c r="E7364" i="13"/>
  <c r="E7372" i="13"/>
  <c r="E7380" i="13"/>
  <c r="E7388" i="13"/>
  <c r="E7396" i="13"/>
  <c r="E7404" i="13"/>
  <c r="E7412" i="13"/>
  <c r="E7420" i="13"/>
  <c r="E7428" i="13"/>
  <c r="E7436" i="13"/>
  <c r="E7444" i="13"/>
  <c r="E7452" i="13"/>
  <c r="E7460" i="13"/>
  <c r="E7468" i="13"/>
  <c r="E7476" i="13"/>
  <c r="E7484" i="13"/>
  <c r="E7492" i="13"/>
  <c r="E7500" i="13"/>
  <c r="E7508" i="13"/>
  <c r="E7516" i="13"/>
  <c r="E7524" i="13"/>
  <c r="E7532" i="13"/>
  <c r="E7540" i="13"/>
  <c r="E7548" i="13"/>
  <c r="E7556" i="13"/>
  <c r="E7564" i="13"/>
  <c r="E7572" i="13"/>
  <c r="E7580" i="13"/>
  <c r="E7588" i="13"/>
  <c r="E7596" i="13"/>
  <c r="E7604" i="13"/>
  <c r="E7612" i="13"/>
  <c r="E7620" i="13"/>
  <c r="E7628" i="13"/>
  <c r="E7636" i="13"/>
  <c r="E7644" i="13"/>
  <c r="E7652" i="13"/>
  <c r="E7660" i="13"/>
  <c r="E7668" i="13"/>
  <c r="E7676" i="13"/>
  <c r="E7684" i="13"/>
  <c r="E7692" i="13"/>
  <c r="E7700" i="13"/>
  <c r="E7708" i="13"/>
  <c r="E7716" i="13"/>
  <c r="E7724" i="13"/>
  <c r="E7732" i="13"/>
  <c r="E7740" i="13"/>
  <c r="E7748" i="13"/>
  <c r="E7756" i="13"/>
  <c r="E7764" i="13"/>
  <c r="E7772" i="13"/>
  <c r="E7780" i="13"/>
  <c r="E7788" i="13"/>
  <c r="E7796" i="13"/>
  <c r="E7804" i="13"/>
  <c r="E7812" i="13"/>
  <c r="E7820" i="13"/>
  <c r="E7828" i="13"/>
  <c r="E7836" i="13"/>
  <c r="E7844" i="13"/>
  <c r="E7852" i="13"/>
  <c r="E7860" i="13"/>
  <c r="E7868" i="13"/>
  <c r="E7876" i="13"/>
  <c r="E7884" i="13"/>
  <c r="E7892" i="13"/>
  <c r="E7900" i="13"/>
  <c r="E7908" i="13"/>
  <c r="E7916" i="13"/>
  <c r="E7924" i="13"/>
  <c r="E7932" i="13"/>
  <c r="E7940" i="13"/>
  <c r="E7948" i="13"/>
  <c r="E7956" i="13"/>
  <c r="E7964" i="13"/>
  <c r="E7972" i="13"/>
  <c r="E7980" i="13"/>
  <c r="E7988" i="13"/>
  <c r="E7996" i="13"/>
  <c r="E8004" i="13"/>
  <c r="E8012" i="13"/>
  <c r="E8020" i="13"/>
  <c r="E8028" i="13"/>
  <c r="E8036" i="13"/>
  <c r="E8044" i="13"/>
  <c r="E8052" i="13"/>
  <c r="E8060" i="13"/>
  <c r="E8068" i="13"/>
  <c r="E8076" i="13"/>
  <c r="E8084" i="13"/>
  <c r="E8092" i="13"/>
  <c r="E8100" i="13"/>
  <c r="E8108" i="13"/>
  <c r="E8116" i="13"/>
  <c r="E8124" i="13"/>
  <c r="E8132" i="13"/>
  <c r="E8140" i="13"/>
  <c r="E8148" i="13"/>
  <c r="E8156" i="13"/>
  <c r="E8164" i="13"/>
  <c r="E8172" i="13"/>
  <c r="E8180" i="13"/>
  <c r="E8188" i="13"/>
  <c r="E8196" i="13"/>
  <c r="E8204" i="13"/>
  <c r="E8212" i="13"/>
  <c r="E8220" i="13"/>
  <c r="E8228" i="13"/>
  <c r="E8236" i="13"/>
  <c r="E8244" i="13"/>
  <c r="E8252" i="13"/>
  <c r="E8260" i="13"/>
  <c r="E8268" i="13"/>
  <c r="E8276" i="13"/>
  <c r="E8284" i="13"/>
  <c r="E8292" i="13"/>
  <c r="E8300" i="13"/>
  <c r="E8308" i="13"/>
  <c r="E8316" i="13"/>
  <c r="E8324" i="13"/>
  <c r="E8332" i="13"/>
  <c r="E8340" i="13"/>
  <c r="E8348" i="13"/>
  <c r="E8356" i="13"/>
  <c r="E8364" i="13"/>
  <c r="E8372" i="13"/>
  <c r="E8380" i="13"/>
  <c r="E8388" i="13"/>
  <c r="E8396" i="13"/>
  <c r="E8404" i="13"/>
  <c r="E8412" i="13"/>
  <c r="E8420" i="13"/>
  <c r="E8428" i="13"/>
  <c r="E8436" i="13"/>
  <c r="E5002" i="13"/>
  <c r="E5671" i="13"/>
  <c r="E5833" i="13"/>
  <c r="E5935" i="13"/>
  <c r="E6038" i="13"/>
  <c r="E6139" i="13"/>
  <c r="E6242" i="13"/>
  <c r="E6320" i="13"/>
  <c r="E6384" i="13"/>
  <c r="E6448" i="13"/>
  <c r="E6512" i="13"/>
  <c r="E6576" i="13"/>
  <c r="E6640" i="13"/>
  <c r="E6704" i="13"/>
  <c r="E6768" i="13"/>
  <c r="E6832" i="13"/>
  <c r="E6856" i="13"/>
  <c r="E6877" i="13"/>
  <c r="E6894" i="13"/>
  <c r="E6910" i="13"/>
  <c r="E6926" i="13"/>
  <c r="E6942" i="13"/>
  <c r="E6958" i="13"/>
  <c r="E6974" i="13"/>
  <c r="E6990" i="13"/>
  <c r="E7006" i="13"/>
  <c r="E7022" i="13"/>
  <c r="E7038" i="13"/>
  <c r="E7054" i="13"/>
  <c r="E7070" i="13"/>
  <c r="E7086" i="13"/>
  <c r="E7102" i="13"/>
  <c r="E7118" i="13"/>
  <c r="E7133" i="13"/>
  <c r="E7145" i="13"/>
  <c r="E7158" i="13"/>
  <c r="E7170" i="13"/>
  <c r="E7184" i="13"/>
  <c r="E7197" i="13"/>
  <c r="E7208" i="13"/>
  <c r="E7217" i="13"/>
  <c r="E7226" i="13"/>
  <c r="E7235" i="13"/>
  <c r="E7244" i="13"/>
  <c r="E7253" i="13"/>
  <c r="E7261" i="13"/>
  <c r="E7269" i="13"/>
  <c r="E7277" i="13"/>
  <c r="E7285" i="13"/>
  <c r="E7293" i="13"/>
  <c r="E7301" i="13"/>
  <c r="E7309" i="13"/>
  <c r="E7317" i="13"/>
  <c r="E7325" i="13"/>
  <c r="E7333" i="13"/>
  <c r="E7341" i="13"/>
  <c r="E7349" i="13"/>
  <c r="E7357" i="13"/>
  <c r="E7365" i="13"/>
  <c r="E7373" i="13"/>
  <c r="E7381" i="13"/>
  <c r="E7389" i="13"/>
  <c r="E7397" i="13"/>
  <c r="E7405" i="13"/>
  <c r="E7413" i="13"/>
  <c r="E7421" i="13"/>
  <c r="E7429" i="13"/>
  <c r="E7437" i="13"/>
  <c r="E7445" i="13"/>
  <c r="E7453" i="13"/>
  <c r="E7461" i="13"/>
  <c r="E7469" i="13"/>
  <c r="E7477" i="13"/>
  <c r="E7485" i="13"/>
  <c r="E7493" i="13"/>
  <c r="E7501" i="13"/>
  <c r="E7509" i="13"/>
  <c r="E7517" i="13"/>
  <c r="E7525" i="13"/>
  <c r="E7533" i="13"/>
  <c r="E7541" i="13"/>
  <c r="E7549" i="13"/>
  <c r="E7557" i="13"/>
  <c r="E7565" i="13"/>
  <c r="E7573" i="13"/>
  <c r="E7581" i="13"/>
  <c r="E7589" i="13"/>
  <c r="E7597" i="13"/>
  <c r="E7605" i="13"/>
  <c r="E7613" i="13"/>
  <c r="E7621" i="13"/>
  <c r="E7629" i="13"/>
  <c r="E7637" i="13"/>
  <c r="E7645" i="13"/>
  <c r="E7653" i="13"/>
  <c r="E7661" i="13"/>
  <c r="E7669" i="13"/>
  <c r="E7677" i="13"/>
  <c r="E7685" i="13"/>
  <c r="E7693" i="13"/>
  <c r="E7701" i="13"/>
  <c r="E7709" i="13"/>
  <c r="E7717" i="13"/>
  <c r="E7725" i="13"/>
  <c r="E7733" i="13"/>
  <c r="E7741" i="13"/>
  <c r="E7749" i="13"/>
  <c r="E7757" i="13"/>
  <c r="E7765" i="13"/>
  <c r="E7773" i="13"/>
  <c r="E7781" i="13"/>
  <c r="E7789" i="13"/>
  <c r="E7797" i="13"/>
  <c r="E7805" i="13"/>
  <c r="E7813" i="13"/>
  <c r="E7821" i="13"/>
  <c r="E7829" i="13"/>
  <c r="E7837" i="13"/>
  <c r="E7845" i="13"/>
  <c r="E7853" i="13"/>
  <c r="E7861" i="13"/>
  <c r="E7869" i="13"/>
  <c r="E7877" i="13"/>
  <c r="E7885" i="13"/>
  <c r="E7893" i="13"/>
  <c r="E7901" i="13"/>
  <c r="E7909" i="13"/>
  <c r="E7917" i="13"/>
  <c r="E7925" i="13"/>
  <c r="E7933" i="13"/>
  <c r="E7941" i="13"/>
  <c r="E7949" i="13"/>
  <c r="E7957" i="13"/>
  <c r="E7965" i="13"/>
  <c r="E7973" i="13"/>
  <c r="E7981" i="13"/>
  <c r="E7989" i="13"/>
  <c r="E7997" i="13"/>
  <c r="E8005" i="13"/>
  <c r="E8013" i="13"/>
  <c r="E8021" i="13"/>
  <c r="E8029" i="13"/>
  <c r="E8037" i="13"/>
  <c r="E8045" i="13"/>
  <c r="E8053" i="13"/>
  <c r="E8061" i="13"/>
  <c r="E8069" i="13"/>
  <c r="E8077" i="13"/>
  <c r="E8085" i="13"/>
  <c r="E8093" i="13"/>
  <c r="E8101" i="13"/>
  <c r="E8109" i="13"/>
  <c r="E8117" i="13"/>
  <c r="E8125" i="13"/>
  <c r="E8133" i="13"/>
  <c r="E8141" i="13"/>
  <c r="E8149" i="13"/>
  <c r="E8157" i="13"/>
  <c r="E8165" i="13"/>
  <c r="E8173" i="13"/>
  <c r="E8181" i="13"/>
  <c r="E8189" i="13"/>
  <c r="E8197" i="13"/>
  <c r="E8205" i="13"/>
  <c r="E8213" i="13"/>
  <c r="E8221" i="13"/>
  <c r="E8229" i="13"/>
  <c r="E8237" i="13"/>
  <c r="E8245" i="13"/>
  <c r="E5105" i="13"/>
  <c r="E5703" i="13"/>
  <c r="E5846" i="13"/>
  <c r="E5947" i="13"/>
  <c r="E6050" i="13"/>
  <c r="E6153" i="13"/>
  <c r="E6255" i="13"/>
  <c r="E6328" i="13"/>
  <c r="E6392" i="13"/>
  <c r="E6456" i="13"/>
  <c r="E6520" i="13"/>
  <c r="E6584" i="13"/>
  <c r="E6648" i="13"/>
  <c r="E6712" i="13"/>
  <c r="E6776" i="13"/>
  <c r="E6837" i="13"/>
  <c r="E6857" i="13"/>
  <c r="E6880" i="13"/>
  <c r="E6896" i="13"/>
  <c r="E6912" i="13"/>
  <c r="E6928" i="13"/>
  <c r="E6944" i="13"/>
  <c r="E6960" i="13"/>
  <c r="E6976" i="13"/>
  <c r="E6992" i="13"/>
  <c r="E7008" i="13"/>
  <c r="E7024" i="13"/>
  <c r="E7040" i="13"/>
  <c r="E7056" i="13"/>
  <c r="E7072" i="13"/>
  <c r="E7088" i="13"/>
  <c r="E7104" i="13"/>
  <c r="E7120" i="13"/>
  <c r="E7134" i="13"/>
  <c r="E7146" i="13"/>
  <c r="E7160" i="13"/>
  <c r="E7173" i="13"/>
  <c r="E7185" i="13"/>
  <c r="E7198" i="13"/>
  <c r="E7209" i="13"/>
  <c r="E7218" i="13"/>
  <c r="E7227" i="13"/>
  <c r="E7236" i="13"/>
  <c r="E7245" i="13"/>
  <c r="E7254" i="13"/>
  <c r="E7262" i="13"/>
  <c r="E7270" i="13"/>
  <c r="E7278" i="13"/>
  <c r="E7286" i="13"/>
  <c r="E7294" i="13"/>
  <c r="E7302" i="13"/>
  <c r="E7310" i="13"/>
  <c r="E7318" i="13"/>
  <c r="E7326" i="13"/>
  <c r="E7334" i="13"/>
  <c r="E7342" i="13"/>
  <c r="E7350" i="13"/>
  <c r="E7358" i="13"/>
  <c r="E7366" i="13"/>
  <c r="E7374" i="13"/>
  <c r="E7382" i="13"/>
  <c r="E7390" i="13"/>
  <c r="E7398" i="13"/>
  <c r="E7406" i="13"/>
  <c r="E7414" i="13"/>
  <c r="E7422" i="13"/>
  <c r="E7430" i="13"/>
  <c r="E7438" i="13"/>
  <c r="E7446" i="13"/>
  <c r="E7454" i="13"/>
  <c r="E7462" i="13"/>
  <c r="E7470" i="13"/>
  <c r="E7478" i="13"/>
  <c r="E7486" i="13"/>
  <c r="E7494" i="13"/>
  <c r="E7502" i="13"/>
  <c r="E7510" i="13"/>
  <c r="E7518" i="13"/>
  <c r="E7526" i="13"/>
  <c r="E7534" i="13"/>
  <c r="E7542" i="13"/>
  <c r="E7550" i="13"/>
  <c r="E7558" i="13"/>
  <c r="E7566" i="13"/>
  <c r="E7574" i="13"/>
  <c r="E7582" i="13"/>
  <c r="E7590" i="13"/>
  <c r="E7598" i="13"/>
  <c r="E7606" i="13"/>
  <c r="E7614" i="13"/>
  <c r="E7622" i="13"/>
  <c r="E7630" i="13"/>
  <c r="E7638" i="13"/>
  <c r="E7646" i="13"/>
  <c r="E7654" i="13"/>
  <c r="E7662" i="13"/>
  <c r="E7670" i="13"/>
  <c r="E7678" i="13"/>
  <c r="E7686" i="13"/>
  <c r="E7694" i="13"/>
  <c r="E7702" i="13"/>
  <c r="E7710" i="13"/>
  <c r="E7718" i="13"/>
  <c r="E7726" i="13"/>
  <c r="E7734" i="13"/>
  <c r="E7742" i="13"/>
  <c r="E7750" i="13"/>
  <c r="E7758" i="13"/>
  <c r="E7766" i="13"/>
  <c r="E7774" i="13"/>
  <c r="E7782" i="13"/>
  <c r="E7790" i="13"/>
  <c r="E7798" i="13"/>
  <c r="E7806" i="13"/>
  <c r="E7814" i="13"/>
  <c r="E7822" i="13"/>
  <c r="E7830" i="13"/>
  <c r="E7838" i="13"/>
  <c r="E7846" i="13"/>
  <c r="E7854" i="13"/>
  <c r="E7862" i="13"/>
  <c r="E7870" i="13"/>
  <c r="E7878" i="13"/>
  <c r="E7886" i="13"/>
  <c r="E7894" i="13"/>
  <c r="E7902" i="13"/>
  <c r="E7910" i="13"/>
  <c r="E7918" i="13"/>
  <c r="E7926" i="13"/>
  <c r="E7934" i="13"/>
  <c r="E7942" i="13"/>
  <c r="E7950" i="13"/>
  <c r="E7958" i="13"/>
  <c r="E7966" i="13"/>
  <c r="E7974" i="13"/>
  <c r="E7982" i="13"/>
  <c r="E7990" i="13"/>
  <c r="E7998" i="13"/>
  <c r="E8006" i="13"/>
  <c r="E8014" i="13"/>
  <c r="E8022" i="13"/>
  <c r="E8030" i="13"/>
  <c r="E8038" i="13"/>
  <c r="E8046" i="13"/>
  <c r="E8054" i="13"/>
  <c r="E8062" i="13"/>
  <c r="E8070" i="13"/>
  <c r="E8078" i="13"/>
  <c r="E8086" i="13"/>
  <c r="E8094" i="13"/>
  <c r="E8102" i="13"/>
  <c r="E8110" i="13"/>
  <c r="E8118" i="13"/>
  <c r="E8126" i="13"/>
  <c r="E8134" i="13"/>
  <c r="E8142" i="13"/>
  <c r="E8150" i="13"/>
  <c r="E8158" i="13"/>
  <c r="E8166" i="13"/>
  <c r="E8174" i="13"/>
  <c r="E8182" i="13"/>
  <c r="E8190" i="13"/>
  <c r="E8198" i="13"/>
  <c r="E8206" i="13"/>
  <c r="E8214" i="13"/>
  <c r="E8222" i="13"/>
  <c r="E8230" i="13"/>
  <c r="E8238" i="13"/>
  <c r="E8246" i="13"/>
  <c r="E8254" i="13"/>
  <c r="E8262" i="13"/>
  <c r="E8270" i="13"/>
  <c r="E8278" i="13"/>
  <c r="E8286" i="13"/>
  <c r="E8294" i="13"/>
  <c r="E8302" i="13"/>
  <c r="E8310" i="13"/>
  <c r="E8318" i="13"/>
  <c r="E8326" i="13"/>
  <c r="E8334" i="13"/>
  <c r="E8342" i="13"/>
  <c r="E8350" i="13"/>
  <c r="E8358" i="13"/>
  <c r="E8366" i="13"/>
  <c r="E8374" i="13"/>
  <c r="E8382" i="13"/>
  <c r="E5207" i="13"/>
  <c r="E5735" i="13"/>
  <c r="E5858" i="13"/>
  <c r="E5961" i="13"/>
  <c r="E6063" i="13"/>
  <c r="E6166" i="13"/>
  <c r="E6267" i="13"/>
  <c r="E6336" i="13"/>
  <c r="E6400" i="13"/>
  <c r="E6464" i="13"/>
  <c r="E6528" i="13"/>
  <c r="E6592" i="13"/>
  <c r="E6656" i="13"/>
  <c r="E6720" i="13"/>
  <c r="E6784" i="13"/>
  <c r="E6840" i="13"/>
  <c r="E6861" i="13"/>
  <c r="E6881" i="13"/>
  <c r="E6897" i="13"/>
  <c r="E6913" i="13"/>
  <c r="E6929" i="13"/>
  <c r="E6945" i="13"/>
  <c r="E6961" i="13"/>
  <c r="E6977" i="13"/>
  <c r="E6993" i="13"/>
  <c r="E7009" i="13"/>
  <c r="E7025" i="13"/>
  <c r="E7041" i="13"/>
  <c r="E7057" i="13"/>
  <c r="E7073" i="13"/>
  <c r="E7089" i="13"/>
  <c r="E7105" i="13"/>
  <c r="E7121" i="13"/>
  <c r="E7136" i="13"/>
  <c r="E7149" i="13"/>
  <c r="E7161" i="13"/>
  <c r="E7174" i="13"/>
  <c r="E7186" i="13"/>
  <c r="E7200" i="13"/>
  <c r="E7210" i="13"/>
  <c r="E7219" i="13"/>
  <c r="E7228" i="13"/>
  <c r="E7237" i="13"/>
  <c r="E7246" i="13"/>
  <c r="E7255" i="13"/>
  <c r="E7263" i="13"/>
  <c r="E7271" i="13"/>
  <c r="E7279" i="13"/>
  <c r="E7287" i="13"/>
  <c r="E7295" i="13"/>
  <c r="E7303" i="13"/>
  <c r="E7311" i="13"/>
  <c r="E7319" i="13"/>
  <c r="E7327" i="13"/>
  <c r="E7335" i="13"/>
  <c r="E7343" i="13"/>
  <c r="E7351" i="13"/>
  <c r="E7359" i="13"/>
  <c r="E7367" i="13"/>
  <c r="E7375" i="13"/>
  <c r="E7383" i="13"/>
  <c r="E7391" i="13"/>
  <c r="E7399" i="13"/>
  <c r="E7407" i="13"/>
  <c r="E7415" i="13"/>
  <c r="E7423" i="13"/>
  <c r="E7431" i="13"/>
  <c r="E7439" i="13"/>
  <c r="E7447" i="13"/>
  <c r="E7455" i="13"/>
  <c r="E7463" i="13"/>
  <c r="E7471" i="13"/>
  <c r="E7479" i="13"/>
  <c r="E7487" i="13"/>
  <c r="E7495" i="13"/>
  <c r="E7503" i="13"/>
  <c r="E7511" i="13"/>
  <c r="E7519" i="13"/>
  <c r="E7527" i="13"/>
  <c r="E7535" i="13"/>
  <c r="E7543" i="13"/>
  <c r="E7551" i="13"/>
  <c r="E7559" i="13"/>
  <c r="E7567" i="13"/>
  <c r="E7575" i="13"/>
  <c r="E7583" i="13"/>
  <c r="E7591" i="13"/>
  <c r="E7599" i="13"/>
  <c r="E7607" i="13"/>
  <c r="E7615" i="13"/>
  <c r="E7623" i="13"/>
  <c r="E7631" i="13"/>
  <c r="E7639" i="13"/>
  <c r="E7647" i="13"/>
  <c r="E7655" i="13"/>
  <c r="E7663" i="13"/>
  <c r="E7671" i="13"/>
  <c r="E7679" i="13"/>
  <c r="E7687" i="13"/>
  <c r="E7695" i="13"/>
  <c r="E7703" i="13"/>
  <c r="E7711" i="13"/>
  <c r="E7719" i="13"/>
  <c r="E7727" i="13"/>
  <c r="E7735" i="13"/>
  <c r="E7743" i="13"/>
  <c r="E7751" i="13"/>
  <c r="E7759" i="13"/>
  <c r="E7767" i="13"/>
  <c r="E7775" i="13"/>
  <c r="E7783" i="13"/>
  <c r="E7791" i="13"/>
  <c r="E7799" i="13"/>
  <c r="E7807" i="13"/>
  <c r="E7815" i="13"/>
  <c r="E7823" i="13"/>
  <c r="E7831" i="13"/>
  <c r="E7839" i="13"/>
  <c r="E7847" i="13"/>
  <c r="E7855" i="13"/>
  <c r="E7863" i="13"/>
  <c r="E7871" i="13"/>
  <c r="E7879" i="13"/>
  <c r="E7887" i="13"/>
  <c r="E7895" i="13"/>
  <c r="E7903" i="13"/>
  <c r="E7911" i="13"/>
  <c r="E7919" i="13"/>
  <c r="E7927" i="13"/>
  <c r="E7935" i="13"/>
  <c r="E7943" i="13"/>
  <c r="E7951" i="13"/>
  <c r="E7959" i="13"/>
  <c r="E7967" i="13"/>
  <c r="E7975" i="13"/>
  <c r="E5489" i="13"/>
  <c r="E5794" i="13"/>
  <c r="E5897" i="13"/>
  <c r="E5999" i="13"/>
  <c r="E6102" i="13"/>
  <c r="E6203" i="13"/>
  <c r="E6296" i="13"/>
  <c r="E6360" i="13"/>
  <c r="E6424" i="13"/>
  <c r="E6488" i="13"/>
  <c r="E6552" i="13"/>
  <c r="E6616" i="13"/>
  <c r="E6680" i="13"/>
  <c r="E6744" i="13"/>
  <c r="E6808" i="13"/>
  <c r="E6848" i="13"/>
  <c r="E6869" i="13"/>
  <c r="E6888" i="13"/>
  <c r="E6904" i="13"/>
  <c r="E6920" i="13"/>
  <c r="E6936" i="13"/>
  <c r="E6952" i="13"/>
  <c r="E6968" i="13"/>
  <c r="E6984" i="13"/>
  <c r="E7000" i="13"/>
  <c r="E7016" i="13"/>
  <c r="E7032" i="13"/>
  <c r="E7048" i="13"/>
  <c r="E7064" i="13"/>
  <c r="E7080" i="13"/>
  <c r="E7096" i="13"/>
  <c r="E7112" i="13"/>
  <c r="E7128" i="13"/>
  <c r="E7141" i="13"/>
  <c r="E7153" i="13"/>
  <c r="E7166" i="13"/>
  <c r="E7178" i="13"/>
  <c r="E7192" i="13"/>
  <c r="E7203" i="13"/>
  <c r="E7213" i="13"/>
  <c r="E7222" i="13"/>
  <c r="E7232" i="13"/>
  <c r="E7241" i="13"/>
  <c r="E7250" i="13"/>
  <c r="E7258" i="13"/>
  <c r="E7266" i="13"/>
  <c r="E7274" i="13"/>
  <c r="E7282" i="13"/>
  <c r="E7290" i="13"/>
  <c r="E7298" i="13"/>
  <c r="E7306" i="13"/>
  <c r="E7314" i="13"/>
  <c r="E7322" i="13"/>
  <c r="E7330" i="13"/>
  <c r="E7338" i="13"/>
  <c r="E7346" i="13"/>
  <c r="E7354" i="13"/>
  <c r="E7362" i="13"/>
  <c r="E7370" i="13"/>
  <c r="E7378" i="13"/>
  <c r="E7386" i="13"/>
  <c r="E7394" i="13"/>
  <c r="E7402" i="13"/>
  <c r="E7410" i="13"/>
  <c r="E7418" i="13"/>
  <c r="E7426" i="13"/>
  <c r="E7434" i="13"/>
  <c r="E7442" i="13"/>
  <c r="E7450" i="13"/>
  <c r="E7458" i="13"/>
  <c r="E7466" i="13"/>
  <c r="E7474" i="13"/>
  <c r="E7482" i="13"/>
  <c r="E7490" i="13"/>
  <c r="E7498" i="13"/>
  <c r="E7506" i="13"/>
  <c r="E7514" i="13"/>
  <c r="E7522" i="13"/>
  <c r="E7530" i="13"/>
  <c r="E7538" i="13"/>
  <c r="E7546" i="13"/>
  <c r="E7554" i="13"/>
  <c r="E7562" i="13"/>
  <c r="E7570" i="13"/>
  <c r="E7578" i="13"/>
  <c r="E7586" i="13"/>
  <c r="E7594" i="13"/>
  <c r="E7602" i="13"/>
  <c r="E7610" i="13"/>
  <c r="E7618" i="13"/>
  <c r="E7626" i="13"/>
  <c r="E7634" i="13"/>
  <c r="E7642" i="13"/>
  <c r="E7650" i="13"/>
  <c r="E7658" i="13"/>
  <c r="E7666" i="13"/>
  <c r="E7674" i="13"/>
  <c r="E7682" i="13"/>
  <c r="E7690" i="13"/>
  <c r="E7698" i="13"/>
  <c r="E7706" i="13"/>
  <c r="E7714" i="13"/>
  <c r="E7722" i="13"/>
  <c r="E7730" i="13"/>
  <c r="E7738" i="13"/>
  <c r="E7746" i="13"/>
  <c r="E7754" i="13"/>
  <c r="E7762" i="13"/>
  <c r="E7770" i="13"/>
  <c r="E7778" i="13"/>
  <c r="E7786" i="13"/>
  <c r="E7794" i="13"/>
  <c r="E7802" i="13"/>
  <c r="E7810" i="13"/>
  <c r="E7818" i="13"/>
  <c r="E7826" i="13"/>
  <c r="E7834" i="13"/>
  <c r="E7842" i="13"/>
  <c r="E7850" i="13"/>
  <c r="E7858" i="13"/>
  <c r="E7866" i="13"/>
  <c r="E7874" i="13"/>
  <c r="E7882" i="13"/>
  <c r="E7890" i="13"/>
  <c r="E7898" i="13"/>
  <c r="E7906" i="13"/>
  <c r="E7914" i="13"/>
  <c r="E7922" i="13"/>
  <c r="E7930" i="13"/>
  <c r="E7938" i="13"/>
  <c r="E7946" i="13"/>
  <c r="E7954" i="13"/>
  <c r="E7962" i="13"/>
  <c r="E7970" i="13"/>
  <c r="E7978" i="13"/>
  <c r="E7986" i="13"/>
  <c r="E7994" i="13"/>
  <c r="E8002" i="13"/>
  <c r="E8010" i="13"/>
  <c r="E8018" i="13"/>
  <c r="E8026" i="13"/>
  <c r="E8034" i="13"/>
  <c r="E8042" i="13"/>
  <c r="E8050" i="13"/>
  <c r="E8058" i="13"/>
  <c r="E8066" i="13"/>
  <c r="E8074" i="13"/>
  <c r="E8082" i="13"/>
  <c r="E8090" i="13"/>
  <c r="E8098" i="13"/>
  <c r="E8106" i="13"/>
  <c r="E8114" i="13"/>
  <c r="E8122" i="13"/>
  <c r="E8130" i="13"/>
  <c r="E8138" i="13"/>
  <c r="E8146" i="13"/>
  <c r="E8154" i="13"/>
  <c r="E8162" i="13"/>
  <c r="E8170" i="13"/>
  <c r="E8178" i="13"/>
  <c r="E8186" i="13"/>
  <c r="E8194" i="13"/>
  <c r="E8202" i="13"/>
  <c r="E8210" i="13"/>
  <c r="E8218" i="13"/>
  <c r="E8226" i="13"/>
  <c r="E8234" i="13"/>
  <c r="E8242" i="13"/>
  <c r="E8250" i="13"/>
  <c r="E8258" i="13"/>
  <c r="E5310" i="13"/>
  <c r="E6075" i="13"/>
  <c r="E6408" i="13"/>
  <c r="E6664" i="13"/>
  <c r="E6864" i="13"/>
  <c r="E6933" i="13"/>
  <c r="E6997" i="13"/>
  <c r="E7061" i="13"/>
  <c r="E7125" i="13"/>
  <c r="E7176" i="13"/>
  <c r="E7220" i="13"/>
  <c r="E7256" i="13"/>
  <c r="E7288" i="13"/>
  <c r="E7320" i="13"/>
  <c r="E7352" i="13"/>
  <c r="E7384" i="13"/>
  <c r="E7416" i="13"/>
  <c r="E7448" i="13"/>
  <c r="E7480" i="13"/>
  <c r="E7512" i="13"/>
  <c r="E7544" i="13"/>
  <c r="E7576" i="13"/>
  <c r="E7608" i="13"/>
  <c r="E7640" i="13"/>
  <c r="E7672" i="13"/>
  <c r="E7704" i="13"/>
  <c r="E7736" i="13"/>
  <c r="E7768" i="13"/>
  <c r="E7800" i="13"/>
  <c r="E7832" i="13"/>
  <c r="E7864" i="13"/>
  <c r="E7896" i="13"/>
  <c r="E7928" i="13"/>
  <c r="E7960" i="13"/>
  <c r="E7985" i="13"/>
  <c r="E8008" i="13"/>
  <c r="E8031" i="13"/>
  <c r="E8049" i="13"/>
  <c r="E8072" i="13"/>
  <c r="E8095" i="13"/>
  <c r="E8113" i="13"/>
  <c r="E8136" i="13"/>
  <c r="E8159" i="13"/>
  <c r="E8177" i="13"/>
  <c r="E8200" i="13"/>
  <c r="E8223" i="13"/>
  <c r="E8241" i="13"/>
  <c r="E8257" i="13"/>
  <c r="E8269" i="13"/>
  <c r="E8280" i="13"/>
  <c r="E8290" i="13"/>
  <c r="E8301" i="13"/>
  <c r="E8312" i="13"/>
  <c r="E8322" i="13"/>
  <c r="E8333" i="13"/>
  <c r="E8344" i="13"/>
  <c r="E8354" i="13"/>
  <c r="E8365" i="13"/>
  <c r="E8376" i="13"/>
  <c r="E8386" i="13"/>
  <c r="E8395" i="13"/>
  <c r="E8405" i="13"/>
  <c r="E8414" i="13"/>
  <c r="E8423" i="13"/>
  <c r="E8432" i="13"/>
  <c r="E8441" i="13"/>
  <c r="E8449" i="13"/>
  <c r="E8457" i="13"/>
  <c r="E8465" i="13"/>
  <c r="E8473" i="13"/>
  <c r="E8481" i="13"/>
  <c r="E8489" i="13"/>
  <c r="E8497" i="13"/>
  <c r="E8505" i="13"/>
  <c r="E8513" i="13"/>
  <c r="E8521" i="13"/>
  <c r="E8529" i="13"/>
  <c r="E8537" i="13"/>
  <c r="E8545" i="13"/>
  <c r="E8553" i="13"/>
  <c r="E8561" i="13"/>
  <c r="E8569" i="13"/>
  <c r="E8577" i="13"/>
  <c r="E8585" i="13"/>
  <c r="E8593" i="13"/>
  <c r="E8601" i="13"/>
  <c r="E8609" i="13"/>
  <c r="E8617" i="13"/>
  <c r="E8625" i="13"/>
  <c r="E8633" i="13"/>
  <c r="E8641" i="13"/>
  <c r="E8649" i="13"/>
  <c r="E8657" i="13"/>
  <c r="E8665" i="13"/>
  <c r="E8673" i="13"/>
  <c r="E8681" i="13"/>
  <c r="E8689" i="13"/>
  <c r="E8697" i="13"/>
  <c r="E8705" i="13"/>
  <c r="E8713" i="13"/>
  <c r="E8721" i="13"/>
  <c r="E8729" i="13"/>
  <c r="E8737" i="13"/>
  <c r="E8745" i="13"/>
  <c r="E8753" i="13"/>
  <c r="E8761" i="13"/>
  <c r="E8769" i="13"/>
  <c r="E8777" i="13"/>
  <c r="E8785" i="13"/>
  <c r="E5411" i="13"/>
  <c r="E6089" i="13"/>
  <c r="E6416" i="13"/>
  <c r="E6672" i="13"/>
  <c r="E6865" i="13"/>
  <c r="E6934" i="13"/>
  <c r="E6998" i="13"/>
  <c r="E7062" i="13"/>
  <c r="E7126" i="13"/>
  <c r="E7177" i="13"/>
  <c r="E7221" i="13"/>
  <c r="E7257" i="13"/>
  <c r="E7289" i="13"/>
  <c r="E7321" i="13"/>
  <c r="E7353" i="13"/>
  <c r="E7385" i="13"/>
  <c r="E7417" i="13"/>
  <c r="E7449" i="13"/>
  <c r="E7481" i="13"/>
  <c r="E7513" i="13"/>
  <c r="E7545" i="13"/>
  <c r="E7577" i="13"/>
  <c r="E7609" i="13"/>
  <c r="E7641" i="13"/>
  <c r="E7673" i="13"/>
  <c r="E7705" i="13"/>
  <c r="E7737" i="13"/>
  <c r="E7769" i="13"/>
  <c r="E7801" i="13"/>
  <c r="E7833" i="13"/>
  <c r="E7865" i="13"/>
  <c r="E7897" i="13"/>
  <c r="E7929" i="13"/>
  <c r="E7961" i="13"/>
  <c r="E7991" i="13"/>
  <c r="E8009" i="13"/>
  <c r="E8032" i="13"/>
  <c r="E8055" i="13"/>
  <c r="E8073" i="13"/>
  <c r="E8096" i="13"/>
  <c r="E8119" i="13"/>
  <c r="E8137" i="13"/>
  <c r="E8160" i="13"/>
  <c r="E8183" i="13"/>
  <c r="E8201" i="13"/>
  <c r="E8224" i="13"/>
  <c r="E8247" i="13"/>
  <c r="E8259" i="13"/>
  <c r="E8271" i="13"/>
  <c r="E8281" i="13"/>
  <c r="E8291" i="13"/>
  <c r="E8303" i="13"/>
  <c r="E8313" i="13"/>
  <c r="E8323" i="13"/>
  <c r="E8335" i="13"/>
  <c r="E8345" i="13"/>
  <c r="E8355" i="13"/>
  <c r="E8367" i="13"/>
  <c r="E8377" i="13"/>
  <c r="E8387" i="13"/>
  <c r="E8397" i="13"/>
  <c r="E8406" i="13"/>
  <c r="E8415" i="13"/>
  <c r="E8424" i="13"/>
  <c r="E8433" i="13"/>
  <c r="E8442" i="13"/>
  <c r="E8450" i="13"/>
  <c r="E8458" i="13"/>
  <c r="E8466" i="13"/>
  <c r="E8474" i="13"/>
  <c r="E8482" i="13"/>
  <c r="E8490" i="13"/>
  <c r="E8498" i="13"/>
  <c r="E8506" i="13"/>
  <c r="E8514" i="13"/>
  <c r="E8522" i="13"/>
  <c r="E8530" i="13"/>
  <c r="E8538" i="13"/>
  <c r="E8546" i="13"/>
  <c r="E8554" i="13"/>
  <c r="E8562" i="13"/>
  <c r="E8570" i="13"/>
  <c r="E8578" i="13"/>
  <c r="E8586" i="13"/>
  <c r="E8594" i="13"/>
  <c r="E8602" i="13"/>
  <c r="E8610" i="13"/>
  <c r="E8618" i="13"/>
  <c r="E8626" i="13"/>
  <c r="E8634" i="13"/>
  <c r="E8642" i="13"/>
  <c r="E8650" i="13"/>
  <c r="E8658" i="13"/>
  <c r="E8666" i="13"/>
  <c r="E8674" i="13"/>
  <c r="E8682" i="13"/>
  <c r="E8690" i="13"/>
  <c r="E8698" i="13"/>
  <c r="E8706" i="13"/>
  <c r="E8714" i="13"/>
  <c r="E8722" i="13"/>
  <c r="E8730" i="13"/>
  <c r="E8738" i="13"/>
  <c r="E8746" i="13"/>
  <c r="E8754" i="13"/>
  <c r="E8762" i="13"/>
  <c r="E8770" i="13"/>
  <c r="E8778" i="13"/>
  <c r="E2" i="13"/>
  <c r="E5762" i="13"/>
  <c r="E6178" i="13"/>
  <c r="E6472" i="13"/>
  <c r="E6728" i="13"/>
  <c r="E6885" i="13"/>
  <c r="E6949" i="13"/>
  <c r="E7013" i="13"/>
  <c r="E7077" i="13"/>
  <c r="E7137" i="13"/>
  <c r="E7189" i="13"/>
  <c r="E7229" i="13"/>
  <c r="E7264" i="13"/>
  <c r="E7296" i="13"/>
  <c r="E7328" i="13"/>
  <c r="E7360" i="13"/>
  <c r="E7392" i="13"/>
  <c r="E7424" i="13"/>
  <c r="E7456" i="13"/>
  <c r="E7488" i="13"/>
  <c r="E7520" i="13"/>
  <c r="E7552" i="13"/>
  <c r="E7584" i="13"/>
  <c r="E7616" i="13"/>
  <c r="E7648" i="13"/>
  <c r="E7680" i="13"/>
  <c r="E7712" i="13"/>
  <c r="E7744" i="13"/>
  <c r="E7776" i="13"/>
  <c r="E7808" i="13"/>
  <c r="E7840" i="13"/>
  <c r="E7872" i="13"/>
  <c r="E7904" i="13"/>
  <c r="E7936" i="13"/>
  <c r="E7968" i="13"/>
  <c r="E7992" i="13"/>
  <c r="E8015" i="13"/>
  <c r="E8033" i="13"/>
  <c r="E8056" i="13"/>
  <c r="E8079" i="13"/>
  <c r="E8097" i="13"/>
  <c r="E8120" i="13"/>
  <c r="E8143" i="13"/>
  <c r="E8161" i="13"/>
  <c r="E8184" i="13"/>
  <c r="E8207" i="13"/>
  <c r="E8225" i="13"/>
  <c r="E8248" i="13"/>
  <c r="E8261" i="13"/>
  <c r="E8272" i="13"/>
  <c r="E8282" i="13"/>
  <c r="E8293" i="13"/>
  <c r="E8304" i="13"/>
  <c r="E8314" i="13"/>
  <c r="E8325" i="13"/>
  <c r="E8336" i="13"/>
  <c r="E8346" i="13"/>
  <c r="E8357" i="13"/>
  <c r="E8368" i="13"/>
  <c r="E8378" i="13"/>
  <c r="E8389" i="13"/>
  <c r="E8398" i="13"/>
  <c r="E8407" i="13"/>
  <c r="E8416" i="13"/>
  <c r="E8425" i="13"/>
  <c r="E8434" i="13"/>
  <c r="E8443" i="13"/>
  <c r="E8451" i="13"/>
  <c r="E8459" i="13"/>
  <c r="E8467" i="13"/>
  <c r="E8475" i="13"/>
  <c r="E8483" i="13"/>
  <c r="E8491" i="13"/>
  <c r="E8499" i="13"/>
  <c r="E8507" i="13"/>
  <c r="E8515" i="13"/>
  <c r="E8523" i="13"/>
  <c r="E8531" i="13"/>
  <c r="E8539" i="13"/>
  <c r="E8547" i="13"/>
  <c r="E8555" i="13"/>
  <c r="E8563" i="13"/>
  <c r="E8571" i="13"/>
  <c r="E8579" i="13"/>
  <c r="E8587" i="13"/>
  <c r="E8595" i="13"/>
  <c r="E8603" i="13"/>
  <c r="E8611" i="13"/>
  <c r="E8619" i="13"/>
  <c r="E8627" i="13"/>
  <c r="E8635" i="13"/>
  <c r="E8643" i="13"/>
  <c r="E8651" i="13"/>
  <c r="E8659" i="13"/>
  <c r="E8667" i="13"/>
  <c r="E8675" i="13"/>
  <c r="E8683" i="13"/>
  <c r="E8691" i="13"/>
  <c r="E8699" i="13"/>
  <c r="E8707" i="13"/>
  <c r="E8715" i="13"/>
  <c r="E8723" i="13"/>
  <c r="E8731" i="13"/>
  <c r="E8739" i="13"/>
  <c r="E8747" i="13"/>
  <c r="E8755" i="13"/>
  <c r="E8763" i="13"/>
  <c r="E8771" i="13"/>
  <c r="E8779" i="13"/>
  <c r="E5778" i="13"/>
  <c r="E6191" i="13"/>
  <c r="E6480" i="13"/>
  <c r="E6736" i="13"/>
  <c r="E6886" i="13"/>
  <c r="E6950" i="13"/>
  <c r="E7014" i="13"/>
  <c r="E7078" i="13"/>
  <c r="E7138" i="13"/>
  <c r="E7190" i="13"/>
  <c r="E7230" i="13"/>
  <c r="E7265" i="13"/>
  <c r="E7297" i="13"/>
  <c r="E7329" i="13"/>
  <c r="E7361" i="13"/>
  <c r="E7393" i="13"/>
  <c r="E7425" i="13"/>
  <c r="E7457" i="13"/>
  <c r="E7489" i="13"/>
  <c r="E7521" i="13"/>
  <c r="E7553" i="13"/>
  <c r="E7585" i="13"/>
  <c r="E7617" i="13"/>
  <c r="E7649" i="13"/>
  <c r="E7681" i="13"/>
  <c r="E7713" i="13"/>
  <c r="E7745" i="13"/>
  <c r="E7777" i="13"/>
  <c r="E7809" i="13"/>
  <c r="E7841" i="13"/>
  <c r="E7873" i="13"/>
  <c r="E7905" i="13"/>
  <c r="E7937" i="13"/>
  <c r="E7969" i="13"/>
  <c r="E7993" i="13"/>
  <c r="E8016" i="13"/>
  <c r="E8039" i="13"/>
  <c r="E8057" i="13"/>
  <c r="E8080" i="13"/>
  <c r="E8103" i="13"/>
  <c r="E8121" i="13"/>
  <c r="E8144" i="13"/>
  <c r="E8167" i="13"/>
  <c r="E8185" i="13"/>
  <c r="E8208" i="13"/>
  <c r="E8231" i="13"/>
  <c r="E8249" i="13"/>
  <c r="E8263" i="13"/>
  <c r="E8273" i="13"/>
  <c r="E8283" i="13"/>
  <c r="E8295" i="13"/>
  <c r="E8305" i="13"/>
  <c r="E8315" i="13"/>
  <c r="E8327" i="13"/>
  <c r="E8337" i="13"/>
  <c r="E8347" i="13"/>
  <c r="E8359" i="13"/>
  <c r="E8369" i="13"/>
  <c r="E8379" i="13"/>
  <c r="E8390" i="13"/>
  <c r="E8399" i="13"/>
  <c r="E8408" i="13"/>
  <c r="E8417" i="13"/>
  <c r="E8426" i="13"/>
  <c r="E8435" i="13"/>
  <c r="E8444" i="13"/>
  <c r="E8452" i="13"/>
  <c r="E8460" i="13"/>
  <c r="E8468" i="13"/>
  <c r="E8476" i="13"/>
  <c r="E8484" i="13"/>
  <c r="E8492" i="13"/>
  <c r="E8500" i="13"/>
  <c r="E8508" i="13"/>
  <c r="E8516" i="13"/>
  <c r="E8524" i="13"/>
  <c r="E8532" i="13"/>
  <c r="E8540" i="13"/>
  <c r="E8548" i="13"/>
  <c r="E8556" i="13"/>
  <c r="E8564" i="13"/>
  <c r="E8572" i="13"/>
  <c r="E8580" i="13"/>
  <c r="E8588" i="13"/>
  <c r="E8596" i="13"/>
  <c r="E8604" i="13"/>
  <c r="E8612" i="13"/>
  <c r="E8620" i="13"/>
  <c r="E8628" i="13"/>
  <c r="E8636" i="13"/>
  <c r="E8644" i="13"/>
  <c r="E8652" i="13"/>
  <c r="E8660" i="13"/>
  <c r="E8668" i="13"/>
  <c r="E8676" i="13"/>
  <c r="E8684" i="13"/>
  <c r="E8692" i="13"/>
  <c r="E8700" i="13"/>
  <c r="E8708" i="13"/>
  <c r="E8716" i="13"/>
  <c r="E8724" i="13"/>
  <c r="E8732" i="13"/>
  <c r="E8740" i="13"/>
  <c r="E8748" i="13"/>
  <c r="E8756" i="13"/>
  <c r="E8764" i="13"/>
  <c r="E8772" i="13"/>
  <c r="E8780" i="13"/>
  <c r="E5871" i="13"/>
  <c r="E6279" i="13"/>
  <c r="E6536" i="13"/>
  <c r="E6792" i="13"/>
  <c r="E6901" i="13"/>
  <c r="E6965" i="13"/>
  <c r="E7029" i="13"/>
  <c r="E7093" i="13"/>
  <c r="E7150" i="13"/>
  <c r="E7201" i="13"/>
  <c r="E7238" i="13"/>
  <c r="E7272" i="13"/>
  <c r="E7304" i="13"/>
  <c r="E7336" i="13"/>
  <c r="E7368" i="13"/>
  <c r="E7400" i="13"/>
  <c r="E7432" i="13"/>
  <c r="E7464" i="13"/>
  <c r="E7496" i="13"/>
  <c r="E7528" i="13"/>
  <c r="E7560" i="13"/>
  <c r="E7592" i="13"/>
  <c r="E7624" i="13"/>
  <c r="E7656" i="13"/>
  <c r="E7688" i="13"/>
  <c r="E7720" i="13"/>
  <c r="E7752" i="13"/>
  <c r="E7784" i="13"/>
  <c r="E7816" i="13"/>
  <c r="E7848" i="13"/>
  <c r="E7880" i="13"/>
  <c r="E7912" i="13"/>
  <c r="E7944" i="13"/>
  <c r="E7976" i="13"/>
  <c r="E7999" i="13"/>
  <c r="E8017" i="13"/>
  <c r="E8040" i="13"/>
  <c r="E8063" i="13"/>
  <c r="E8081" i="13"/>
  <c r="E8104" i="13"/>
  <c r="E8127" i="13"/>
  <c r="E8145" i="13"/>
  <c r="E8168" i="13"/>
  <c r="E8191" i="13"/>
  <c r="E8209" i="13"/>
  <c r="E8232" i="13"/>
  <c r="E8251" i="13"/>
  <c r="E8264" i="13"/>
  <c r="E8274" i="13"/>
  <c r="E8285" i="13"/>
  <c r="E8296" i="13"/>
  <c r="E8306" i="13"/>
  <c r="E8317" i="13"/>
  <c r="E8328" i="13"/>
  <c r="E8338" i="13"/>
  <c r="E8349" i="13"/>
  <c r="E8360" i="13"/>
  <c r="E8370" i="13"/>
  <c r="E8381" i="13"/>
  <c r="E8391" i="13"/>
  <c r="E8400" i="13"/>
  <c r="E8409" i="13"/>
  <c r="E8418" i="13"/>
  <c r="E8427" i="13"/>
  <c r="E8437" i="13"/>
  <c r="E8445" i="13"/>
  <c r="E8453" i="13"/>
  <c r="E8461" i="13"/>
  <c r="E8469" i="13"/>
  <c r="E8477" i="13"/>
  <c r="E8485" i="13"/>
  <c r="E8493" i="13"/>
  <c r="E8501" i="13"/>
  <c r="E8509" i="13"/>
  <c r="E8517" i="13"/>
  <c r="E8525" i="13"/>
  <c r="E8533" i="13"/>
  <c r="E8541" i="13"/>
  <c r="E8549" i="13"/>
  <c r="E8557" i="13"/>
  <c r="E8565" i="13"/>
  <c r="E8573" i="13"/>
  <c r="E8581" i="13"/>
  <c r="E8589" i="13"/>
  <c r="E8597" i="13"/>
  <c r="E8605" i="13"/>
  <c r="E8613" i="13"/>
  <c r="E8621" i="13"/>
  <c r="E8629" i="13"/>
  <c r="E8637" i="13"/>
  <c r="E8645" i="13"/>
  <c r="E8653" i="13"/>
  <c r="E8661" i="13"/>
  <c r="E8669" i="13"/>
  <c r="E8677" i="13"/>
  <c r="E8685" i="13"/>
  <c r="E8693" i="13"/>
  <c r="E8701" i="13"/>
  <c r="E8709" i="13"/>
  <c r="E8717" i="13"/>
  <c r="E8725" i="13"/>
  <c r="E8733" i="13"/>
  <c r="E8741" i="13"/>
  <c r="E8749" i="13"/>
  <c r="E8757" i="13"/>
  <c r="E8765" i="13"/>
  <c r="E8773" i="13"/>
  <c r="E8781" i="13"/>
  <c r="E5883" i="13"/>
  <c r="E6288" i="13"/>
  <c r="E6544" i="13"/>
  <c r="E6800" i="13"/>
  <c r="E6902" i="13"/>
  <c r="E6966" i="13"/>
  <c r="E7030" i="13"/>
  <c r="E7094" i="13"/>
  <c r="E7152" i="13"/>
  <c r="E7202" i="13"/>
  <c r="E7240" i="13"/>
  <c r="E7273" i="13"/>
  <c r="E7305" i="13"/>
  <c r="E7337" i="13"/>
  <c r="E7369" i="13"/>
  <c r="E7401" i="13"/>
  <c r="E7433" i="13"/>
  <c r="E7465" i="13"/>
  <c r="E7497" i="13"/>
  <c r="E7529" i="13"/>
  <c r="E7561" i="13"/>
  <c r="E7593" i="13"/>
  <c r="E7625" i="13"/>
  <c r="E7657" i="13"/>
  <c r="E7689" i="13"/>
  <c r="E7721" i="13"/>
  <c r="E7753" i="13"/>
  <c r="E7785" i="13"/>
  <c r="E7817" i="13"/>
  <c r="E7849" i="13"/>
  <c r="E7881" i="13"/>
  <c r="E7913" i="13"/>
  <c r="E7945" i="13"/>
  <c r="E7977" i="13"/>
  <c r="E8000" i="13"/>
  <c r="E8023" i="13"/>
  <c r="E8041" i="13"/>
  <c r="E8064" i="13"/>
  <c r="E8087" i="13"/>
  <c r="E8105" i="13"/>
  <c r="E8128" i="13"/>
  <c r="E8151" i="13"/>
  <c r="E8169" i="13"/>
  <c r="E8192" i="13"/>
  <c r="E8215" i="13"/>
  <c r="E8233" i="13"/>
  <c r="E8253" i="13"/>
  <c r="E8265" i="13"/>
  <c r="E8275" i="13"/>
  <c r="E8287" i="13"/>
  <c r="E8297" i="13"/>
  <c r="E8307" i="13"/>
  <c r="E8319" i="13"/>
  <c r="E8329" i="13"/>
  <c r="E8339" i="13"/>
  <c r="E8351" i="13"/>
  <c r="E8361" i="13"/>
  <c r="E8371" i="13"/>
  <c r="E8383" i="13"/>
  <c r="E8392" i="13"/>
  <c r="E8401" i="13"/>
  <c r="E8410" i="13"/>
  <c r="E8419" i="13"/>
  <c r="E8429" i="13"/>
  <c r="E8438" i="13"/>
  <c r="E8446" i="13"/>
  <c r="E8454" i="13"/>
  <c r="E8462" i="13"/>
  <c r="E8470" i="13"/>
  <c r="E8478" i="13"/>
  <c r="E8486" i="13"/>
  <c r="E8494" i="13"/>
  <c r="E8502" i="13"/>
  <c r="E8510" i="13"/>
  <c r="E8518" i="13"/>
  <c r="E8526" i="13"/>
  <c r="E8534" i="13"/>
  <c r="E8542" i="13"/>
  <c r="E8550" i="13"/>
  <c r="E8558" i="13"/>
  <c r="E8566" i="13"/>
  <c r="E8574" i="13"/>
  <c r="E8582" i="13"/>
  <c r="E8590" i="13"/>
  <c r="E8598" i="13"/>
  <c r="E8606" i="13"/>
  <c r="E8614" i="13"/>
  <c r="E8622" i="13"/>
  <c r="E8630" i="13"/>
  <c r="E8638" i="13"/>
  <c r="E8646" i="13"/>
  <c r="E8654" i="13"/>
  <c r="E8662" i="13"/>
  <c r="E8670" i="13"/>
  <c r="E8678" i="13"/>
  <c r="E8686" i="13"/>
  <c r="E8694" i="13"/>
  <c r="E8702" i="13"/>
  <c r="E8710" i="13"/>
  <c r="E8718" i="13"/>
  <c r="E8726" i="13"/>
  <c r="E8734" i="13"/>
  <c r="E8742" i="13"/>
  <c r="E8750" i="13"/>
  <c r="E8758" i="13"/>
  <c r="E8766" i="13"/>
  <c r="E8774" i="13"/>
  <c r="E8782" i="13"/>
  <c r="E5974" i="13"/>
  <c r="E6344" i="13"/>
  <c r="E6600" i="13"/>
  <c r="E6841" i="13"/>
  <c r="E6917" i="13"/>
  <c r="E6981" i="13"/>
  <c r="E7045" i="13"/>
  <c r="E7109" i="13"/>
  <c r="E7162" i="13"/>
  <c r="E7211" i="13"/>
  <c r="E7248" i="13"/>
  <c r="E7280" i="13"/>
  <c r="E7312" i="13"/>
  <c r="E7344" i="13"/>
  <c r="E7376" i="13"/>
  <c r="E7408" i="13"/>
  <c r="E7440" i="13"/>
  <c r="E7472" i="13"/>
  <c r="E7504" i="13"/>
  <c r="E7536" i="13"/>
  <c r="E7568" i="13"/>
  <c r="E7600" i="13"/>
  <c r="E7632" i="13"/>
  <c r="E7664" i="13"/>
  <c r="E7696" i="13"/>
  <c r="E7728" i="13"/>
  <c r="E7760" i="13"/>
  <c r="E7792" i="13"/>
  <c r="E7824" i="13"/>
  <c r="E7856" i="13"/>
  <c r="E7888" i="13"/>
  <c r="E7920" i="13"/>
  <c r="E7952" i="13"/>
  <c r="E7983" i="13"/>
  <c r="E8001" i="13"/>
  <c r="E8024" i="13"/>
  <c r="E8047" i="13"/>
  <c r="E8065" i="13"/>
  <c r="E8088" i="13"/>
  <c r="E8111" i="13"/>
  <c r="E8129" i="13"/>
  <c r="E8152" i="13"/>
  <c r="E8175" i="13"/>
  <c r="E8193" i="13"/>
  <c r="E8216" i="13"/>
  <c r="E8239" i="13"/>
  <c r="E8255" i="13"/>
  <c r="E8266" i="13"/>
  <c r="E8277" i="13"/>
  <c r="E8288" i="13"/>
  <c r="E8298" i="13"/>
  <c r="E8309" i="13"/>
  <c r="E8320" i="13"/>
  <c r="E8330" i="13"/>
  <c r="E8341" i="13"/>
  <c r="E8352" i="13"/>
  <c r="E8362" i="13"/>
  <c r="E8373" i="13"/>
  <c r="E8384" i="13"/>
  <c r="E8393" i="13"/>
  <c r="E8402" i="13"/>
  <c r="E8411" i="13"/>
  <c r="E8421" i="13"/>
  <c r="E8430" i="13"/>
  <c r="E8439" i="13"/>
  <c r="E8447" i="13"/>
  <c r="E8455" i="13"/>
  <c r="E8463" i="13"/>
  <c r="E8471" i="13"/>
  <c r="E8479" i="13"/>
  <c r="E8487" i="13"/>
  <c r="E8495" i="13"/>
  <c r="E8503" i="13"/>
  <c r="E8511" i="13"/>
  <c r="E8519" i="13"/>
  <c r="E8527" i="13"/>
  <c r="E8535" i="13"/>
  <c r="E8543" i="13"/>
  <c r="E8551" i="13"/>
  <c r="E8559" i="13"/>
  <c r="E8567" i="13"/>
  <c r="E8575" i="13"/>
  <c r="E8583" i="13"/>
  <c r="E8591" i="13"/>
  <c r="E8599" i="13"/>
  <c r="E8607" i="13"/>
  <c r="E8615" i="13"/>
  <c r="E8623" i="13"/>
  <c r="E8631" i="13"/>
  <c r="E8639" i="13"/>
  <c r="E8647" i="13"/>
  <c r="E8655" i="13"/>
  <c r="E8663" i="13"/>
  <c r="E8671" i="13"/>
  <c r="E8679" i="13"/>
  <c r="E8687" i="13"/>
  <c r="E8695" i="13"/>
  <c r="E8703" i="13"/>
  <c r="E8711" i="13"/>
  <c r="E8719" i="13"/>
  <c r="E8727" i="13"/>
  <c r="E8735" i="13"/>
  <c r="E8743" i="13"/>
  <c r="E8751" i="13"/>
  <c r="E8759" i="13"/>
  <c r="E8767" i="13"/>
  <c r="E8775" i="13"/>
  <c r="E8783" i="13"/>
  <c r="E5986" i="13"/>
  <c r="E7165" i="13"/>
  <c r="E7441" i="13"/>
  <c r="E7697" i="13"/>
  <c r="E7953" i="13"/>
  <c r="E8135" i="13"/>
  <c r="E8279" i="13"/>
  <c r="E8363" i="13"/>
  <c r="E8440" i="13"/>
  <c r="E8504" i="13"/>
  <c r="E8568" i="13"/>
  <c r="E8632" i="13"/>
  <c r="E8696" i="13"/>
  <c r="E8760" i="13"/>
  <c r="E7110" i="13"/>
  <c r="E8688" i="13"/>
  <c r="E6352" i="13"/>
  <c r="E7212" i="13"/>
  <c r="E7473" i="13"/>
  <c r="E7729" i="13"/>
  <c r="E7984" i="13"/>
  <c r="E8153" i="13"/>
  <c r="E8289" i="13"/>
  <c r="E8375" i="13"/>
  <c r="E8448" i="13"/>
  <c r="E8512" i="13"/>
  <c r="E8576" i="13"/>
  <c r="E8640" i="13"/>
  <c r="E8704" i="13"/>
  <c r="E8768" i="13"/>
  <c r="E7409" i="13"/>
  <c r="E8624" i="13"/>
  <c r="E6608" i="13"/>
  <c r="E7249" i="13"/>
  <c r="E7505" i="13"/>
  <c r="E7761" i="13"/>
  <c r="E8007" i="13"/>
  <c r="E8176" i="13"/>
  <c r="E8299" i="13"/>
  <c r="E8385" i="13"/>
  <c r="E8456" i="13"/>
  <c r="E8520" i="13"/>
  <c r="E8584" i="13"/>
  <c r="E8648" i="13"/>
  <c r="E8712" i="13"/>
  <c r="E8776" i="13"/>
  <c r="E7921" i="13"/>
  <c r="E8353" i="13"/>
  <c r="E8496" i="13"/>
  <c r="E8752" i="13"/>
  <c r="E6845" i="13"/>
  <c r="E7281" i="13"/>
  <c r="E7537" i="13"/>
  <c r="E7793" i="13"/>
  <c r="E8025" i="13"/>
  <c r="E8199" i="13"/>
  <c r="E8311" i="13"/>
  <c r="E8394" i="13"/>
  <c r="E8464" i="13"/>
  <c r="E8528" i="13"/>
  <c r="E8592" i="13"/>
  <c r="E8656" i="13"/>
  <c r="E8720" i="13"/>
  <c r="E8784" i="13"/>
  <c r="E7633" i="13"/>
  <c r="E8267" i="13"/>
  <c r="E6918" i="13"/>
  <c r="E7313" i="13"/>
  <c r="E7569" i="13"/>
  <c r="E7825" i="13"/>
  <c r="E8048" i="13"/>
  <c r="E8217" i="13"/>
  <c r="E8321" i="13"/>
  <c r="E8403" i="13"/>
  <c r="E8472" i="13"/>
  <c r="E8536" i="13"/>
  <c r="E8600" i="13"/>
  <c r="E8664" i="13"/>
  <c r="E8728" i="13"/>
  <c r="E7377" i="13"/>
  <c r="E8112" i="13"/>
  <c r="E6982" i="13"/>
  <c r="E7345" i="13"/>
  <c r="E7601" i="13"/>
  <c r="E7857" i="13"/>
  <c r="E8071" i="13"/>
  <c r="E8240" i="13"/>
  <c r="E8331" i="13"/>
  <c r="E8413" i="13"/>
  <c r="E8480" i="13"/>
  <c r="E8544" i="13"/>
  <c r="E8608" i="13"/>
  <c r="E8672" i="13"/>
  <c r="E8736" i="13"/>
  <c r="E7046" i="13"/>
  <c r="E7889" i="13"/>
  <c r="E8089" i="13"/>
  <c r="E8256" i="13"/>
  <c r="E8343" i="13"/>
  <c r="E8422" i="13"/>
  <c r="E8488" i="13"/>
  <c r="E8552" i="13"/>
  <c r="E8616" i="13"/>
  <c r="E8680" i="13"/>
  <c r="E8744" i="13"/>
  <c r="E7665" i="13"/>
  <c r="E8431" i="13"/>
  <c r="E8560" i="13"/>
  <c r="D31" i="1"/>
  <c r="D33" i="1" s="1"/>
  <c r="F29" i="15" l="1"/>
  <c r="G29" i="15" s="1"/>
  <c r="F28" i="15"/>
  <c r="G28" i="15" s="1"/>
  <c r="F27" i="15"/>
  <c r="G27" i="15" s="1"/>
  <c r="F30" i="15"/>
  <c r="G30" i="15" s="1"/>
  <c r="F26" i="15"/>
  <c r="M14" i="13"/>
  <c r="M15" i="13" s="1"/>
  <c r="G8694" i="13" s="1"/>
  <c r="H8" i="5"/>
  <c r="F31" i="15" l="1"/>
  <c r="G31" i="15" s="1"/>
  <c r="G26" i="15"/>
  <c r="G126" i="13"/>
  <c r="G753" i="13"/>
  <c r="G1705" i="13"/>
  <c r="G1278" i="13"/>
  <c r="G937" i="13"/>
  <c r="G709" i="13"/>
  <c r="G1170" i="13"/>
  <c r="G1118" i="13"/>
  <c r="G207" i="13"/>
  <c r="G185" i="13"/>
  <c r="G866" i="13"/>
  <c r="G397" i="13"/>
  <c r="G1121" i="13"/>
  <c r="G904" i="13"/>
  <c r="G216" i="13"/>
  <c r="G26" i="13"/>
  <c r="G1545" i="13"/>
  <c r="G232" i="13"/>
  <c r="G612" i="13"/>
  <c r="G224" i="13"/>
  <c r="G938" i="13"/>
  <c r="G1209" i="13"/>
  <c r="G845" i="13"/>
  <c r="G117" i="13"/>
  <c r="G1277" i="13"/>
  <c r="G1334" i="13"/>
  <c r="G810" i="13"/>
  <c r="G496" i="13"/>
  <c r="G979" i="13"/>
  <c r="G1322" i="13"/>
  <c r="G1367" i="13"/>
  <c r="G361" i="13"/>
  <c r="G547" i="13"/>
  <c r="G360" i="13"/>
  <c r="G1126" i="13"/>
  <c r="G398" i="13"/>
  <c r="G379" i="13"/>
  <c r="G1528" i="13"/>
  <c r="G2315" i="13"/>
  <c r="G700" i="13"/>
  <c r="G12" i="13"/>
  <c r="G942" i="13"/>
  <c r="G301" i="13"/>
  <c r="G1221" i="13"/>
  <c r="G293" i="13"/>
  <c r="G1351" i="13"/>
  <c r="G1302" i="13"/>
  <c r="G803" i="13"/>
  <c r="G61" i="13"/>
  <c r="G183" i="13"/>
  <c r="G2142" i="13"/>
  <c r="G1027" i="13"/>
  <c r="G297" i="13"/>
  <c r="G915" i="13"/>
  <c r="G1135" i="13"/>
  <c r="G619" i="13"/>
  <c r="G781" i="13"/>
  <c r="G767" i="13"/>
  <c r="G53" i="13"/>
  <c r="G878" i="13"/>
  <c r="G1213" i="13"/>
  <c r="G592" i="13"/>
  <c r="G556" i="13"/>
  <c r="G898" i="13"/>
  <c r="G952" i="13"/>
  <c r="G1472" i="13"/>
  <c r="G100" i="13"/>
  <c r="G1826" i="13"/>
  <c r="G2740" i="13"/>
  <c r="G2444" i="13"/>
  <c r="G802" i="13"/>
  <c r="G3809" i="13"/>
  <c r="G1253" i="13"/>
  <c r="G3073" i="13"/>
  <c r="G99" i="13"/>
  <c r="G876" i="13"/>
  <c r="G890" i="13"/>
  <c r="G524" i="13"/>
  <c r="G678" i="13"/>
  <c r="G815" i="13"/>
  <c r="G629" i="13"/>
  <c r="G728" i="13"/>
  <c r="G1509" i="13"/>
  <c r="G886" i="13"/>
  <c r="G239" i="13"/>
  <c r="G409" i="13"/>
  <c r="G1257" i="13"/>
  <c r="G1079" i="13"/>
  <c r="G286" i="13"/>
  <c r="G1183" i="13"/>
  <c r="G2688" i="13"/>
  <c r="G1241" i="13"/>
  <c r="G1907" i="13"/>
  <c r="G2261" i="13"/>
  <c r="G295" i="13"/>
  <c r="G33" i="13"/>
  <c r="G2271" i="13"/>
  <c r="G1415" i="13"/>
  <c r="G2961" i="13"/>
  <c r="G2730" i="13"/>
  <c r="G65" i="13"/>
  <c r="G666" i="13"/>
  <c r="G344" i="13"/>
  <c r="G147" i="13"/>
  <c r="G1018" i="13"/>
  <c r="G1858" i="13"/>
  <c r="G229" i="13"/>
  <c r="G1054" i="13"/>
  <c r="G1191" i="13"/>
  <c r="G143" i="13"/>
  <c r="G1238" i="13"/>
  <c r="G121" i="13"/>
  <c r="G739" i="13"/>
  <c r="G697" i="13"/>
  <c r="G315" i="13"/>
  <c r="G1489" i="13"/>
  <c r="G710" i="13"/>
  <c r="G174" i="13"/>
  <c r="G1753" i="13"/>
  <c r="G1601" i="13"/>
  <c r="G933" i="13"/>
  <c r="G636" i="13"/>
  <c r="G2463" i="13"/>
  <c r="G2129" i="13"/>
  <c r="G3225" i="13"/>
  <c r="G6044" i="13"/>
  <c r="G766" i="13"/>
  <c r="G477" i="13"/>
  <c r="G1215" i="13"/>
  <c r="G2118" i="13"/>
  <c r="G3922" i="13"/>
  <c r="G6601" i="13"/>
  <c r="G1034" i="13"/>
  <c r="G833" i="13"/>
  <c r="G1818" i="13"/>
  <c r="G575" i="13"/>
  <c r="G1654" i="13"/>
  <c r="G2247" i="13"/>
  <c r="G4105" i="13"/>
  <c r="G4247" i="13"/>
  <c r="G71" i="13"/>
  <c r="G1162" i="13"/>
  <c r="G369" i="13"/>
  <c r="G987" i="13"/>
  <c r="G1217" i="13"/>
  <c r="G371" i="13"/>
  <c r="G192" i="13"/>
  <c r="G1314" i="13"/>
  <c r="G573" i="13"/>
  <c r="G1420" i="13"/>
  <c r="G695" i="13"/>
  <c r="G924" i="13"/>
  <c r="G1813" i="13"/>
  <c r="G1837" i="13"/>
  <c r="G584" i="13"/>
  <c r="G506" i="13"/>
  <c r="G2372" i="13"/>
  <c r="G1546" i="13"/>
  <c r="G4348" i="13"/>
  <c r="G4768" i="13"/>
  <c r="G35" i="13"/>
  <c r="G62" i="13"/>
  <c r="G812" i="13"/>
  <c r="G840" i="13"/>
  <c r="G721" i="13"/>
  <c r="G1641" i="13"/>
  <c r="G460" i="13"/>
  <c r="G655" i="13"/>
  <c r="G512" i="13"/>
  <c r="G927" i="13"/>
  <c r="G586" i="13"/>
  <c r="G633" i="13"/>
  <c r="G565" i="13"/>
  <c r="G570" i="13"/>
  <c r="G646" i="13"/>
  <c r="G1481" i="13"/>
  <c r="G1404" i="13"/>
  <c r="G220" i="13"/>
  <c r="G1053" i="13"/>
  <c r="G1267" i="13"/>
  <c r="G230" i="13"/>
  <c r="G1008" i="13"/>
  <c r="G1809" i="13"/>
  <c r="G120" i="13"/>
  <c r="G240" i="13"/>
  <c r="G1842" i="13"/>
  <c r="G1790" i="13"/>
  <c r="G1866" i="13"/>
  <c r="G453" i="13"/>
  <c r="G2065" i="13"/>
  <c r="G1797" i="13"/>
  <c r="G438" i="13"/>
  <c r="G2519" i="13"/>
  <c r="G1503" i="13"/>
  <c r="G1150" i="13"/>
  <c r="G2687" i="13"/>
  <c r="G1480" i="13"/>
  <c r="G2998" i="13"/>
  <c r="G3770" i="13"/>
  <c r="G4757" i="13"/>
  <c r="G611" i="13"/>
  <c r="G135" i="13"/>
  <c r="G773" i="13"/>
  <c r="G1230" i="13"/>
  <c r="G745" i="13"/>
  <c r="G433" i="13"/>
  <c r="G365" i="13"/>
  <c r="G1051" i="13"/>
  <c r="G104" i="13"/>
  <c r="G1281" i="13"/>
  <c r="G1485" i="13"/>
  <c r="G435" i="13"/>
  <c r="G462" i="13"/>
  <c r="G448" i="13"/>
  <c r="G922" i="13"/>
  <c r="G1378" i="13"/>
  <c r="G129" i="13"/>
  <c r="G406" i="13"/>
  <c r="G775" i="13"/>
  <c r="G465" i="13"/>
  <c r="G1083" i="13"/>
  <c r="G1313" i="13"/>
  <c r="G659" i="13"/>
  <c r="G821" i="13"/>
  <c r="G873" i="13"/>
  <c r="G1295" i="13"/>
  <c r="G642" i="13"/>
  <c r="G73" i="13"/>
  <c r="G546" i="13"/>
  <c r="G1789" i="13"/>
  <c r="G545" i="13"/>
  <c r="G2327" i="13"/>
  <c r="G1819" i="13"/>
  <c r="G2854" i="13"/>
  <c r="G1396" i="13"/>
  <c r="G2187" i="13"/>
  <c r="G3005" i="13"/>
  <c r="G3285" i="13"/>
  <c r="G3697" i="13"/>
  <c r="G3796" i="13"/>
  <c r="G388" i="13"/>
  <c r="G583" i="13"/>
  <c r="G226" i="13"/>
  <c r="G735" i="13"/>
  <c r="G1435" i="13"/>
  <c r="G107" i="13"/>
  <c r="G134" i="13"/>
  <c r="G884" i="13"/>
  <c r="G912" i="13"/>
  <c r="G913" i="13"/>
  <c r="G1713" i="13"/>
  <c r="G212" i="13"/>
  <c r="G407" i="13"/>
  <c r="G1045" i="13"/>
  <c r="G1502" i="13"/>
  <c r="G1259" i="13"/>
  <c r="G577" i="13"/>
  <c r="G415" i="13"/>
  <c r="G1510" i="13"/>
  <c r="G203" i="13"/>
  <c r="G980" i="13"/>
  <c r="G1136" i="13"/>
  <c r="G500" i="13"/>
  <c r="G618" i="13"/>
  <c r="G751" i="13"/>
  <c r="G1511" i="13"/>
  <c r="G1829" i="13"/>
  <c r="G585" i="13"/>
  <c r="G154" i="13"/>
  <c r="G1104" i="13"/>
  <c r="G283" i="13"/>
  <c r="G1908" i="13"/>
  <c r="G1799" i="13"/>
  <c r="G2537" i="13"/>
  <c r="G2192" i="13"/>
  <c r="G2608" i="13"/>
  <c r="G3658" i="13"/>
  <c r="G2325" i="13"/>
  <c r="G4659" i="13"/>
  <c r="G5394" i="13"/>
  <c r="G452" i="13"/>
  <c r="G647" i="13"/>
  <c r="G482" i="13"/>
  <c r="G905" i="13"/>
  <c r="G536" i="13"/>
  <c r="G171" i="13"/>
  <c r="G198" i="13"/>
  <c r="G948" i="13"/>
  <c r="G976" i="13"/>
  <c r="G1082" i="13"/>
  <c r="G1777" i="13"/>
  <c r="G276" i="13"/>
  <c r="G471" i="13"/>
  <c r="G1109" i="13"/>
  <c r="G1566" i="13"/>
  <c r="G1323" i="13"/>
  <c r="G641" i="13"/>
  <c r="G747" i="13"/>
  <c r="G719" i="13"/>
  <c r="G44" i="13"/>
  <c r="G877" i="13"/>
  <c r="G1023" i="13"/>
  <c r="G341" i="13"/>
  <c r="G1166" i="13"/>
  <c r="G1447" i="13"/>
  <c r="G2042" i="13"/>
  <c r="G1384" i="13"/>
  <c r="G259" i="13"/>
  <c r="G1036" i="13"/>
  <c r="G456" i="13"/>
  <c r="G124" i="13"/>
  <c r="G1684" i="13"/>
  <c r="G2565" i="13"/>
  <c r="G1128" i="13"/>
  <c r="G2210" i="13"/>
  <c r="G918" i="13"/>
  <c r="G4347" i="13"/>
  <c r="G2842" i="13"/>
  <c r="G4591" i="13"/>
  <c r="G8673" i="13"/>
  <c r="G156" i="13"/>
  <c r="G668" i="13"/>
  <c r="G509" i="13"/>
  <c r="G342" i="13"/>
  <c r="G351" i="13"/>
  <c r="G683" i="13"/>
  <c r="G378" i="13"/>
  <c r="G1092" i="13"/>
  <c r="G989" i="13"/>
  <c r="G822" i="13"/>
  <c r="G490" i="13"/>
  <c r="G466" i="13"/>
  <c r="G1446" i="13"/>
  <c r="G242" i="13"/>
  <c r="G1425" i="13"/>
  <c r="G1258" i="13"/>
  <c r="G1203" i="13"/>
  <c r="G1151" i="13"/>
  <c r="G1280" i="13"/>
  <c r="G401" i="13"/>
  <c r="G139" i="13"/>
  <c r="G651" i="13"/>
  <c r="G492" i="13"/>
  <c r="G333" i="13"/>
  <c r="G166" i="13"/>
  <c r="G175" i="13"/>
  <c r="G72" i="13"/>
  <c r="G1019" i="13"/>
  <c r="G916" i="13"/>
  <c r="G813" i="13"/>
  <c r="G598" i="13"/>
  <c r="G1158" i="13"/>
  <c r="G944" i="13"/>
  <c r="G1270" i="13"/>
  <c r="G112" i="13"/>
  <c r="G1249" i="13"/>
  <c r="G999" i="13"/>
  <c r="G850" i="13"/>
  <c r="G729" i="13"/>
  <c r="G1431" i="13"/>
  <c r="G1745" i="13"/>
  <c r="G345" i="13"/>
  <c r="G83" i="13"/>
  <c r="G595" i="13"/>
  <c r="G436" i="13"/>
  <c r="G277" i="13"/>
  <c r="G110" i="13"/>
  <c r="G119" i="13"/>
  <c r="G631" i="13"/>
  <c r="G963" i="13"/>
  <c r="G860" i="13"/>
  <c r="G757" i="13"/>
  <c r="G418" i="13"/>
  <c r="G1102" i="13"/>
  <c r="G888" i="13"/>
  <c r="G1214" i="13"/>
  <c r="G863" i="13"/>
  <c r="G1193" i="13"/>
  <c r="G849" i="13"/>
  <c r="G703" i="13"/>
  <c r="G370" i="13"/>
  <c r="G1319" i="13"/>
  <c r="G1689" i="13"/>
  <c r="G2025" i="13"/>
  <c r="G1778" i="13"/>
  <c r="G1491" i="13"/>
  <c r="G1749" i="13"/>
  <c r="G1839" i="13"/>
  <c r="G1405" i="13"/>
  <c r="G1978" i="13"/>
  <c r="G1348" i="13"/>
  <c r="G1949" i="13"/>
  <c r="G1687" i="13"/>
  <c r="G2041" i="13"/>
  <c r="G1794" i="13"/>
  <c r="G1512" i="13"/>
  <c r="G1765" i="13"/>
  <c r="G1864" i="13"/>
  <c r="G1520" i="13"/>
  <c r="G2049" i="13"/>
  <c r="G1802" i="13"/>
  <c r="G1523" i="13"/>
  <c r="G1773" i="13"/>
  <c r="G9" i="13"/>
  <c r="G521" i="13"/>
  <c r="G195" i="13"/>
  <c r="G36" i="13"/>
  <c r="G548" i="13"/>
  <c r="G389" i="13"/>
  <c r="G222" i="13"/>
  <c r="G231" i="13"/>
  <c r="G312" i="13"/>
  <c r="G1075" i="13"/>
  <c r="G972" i="13"/>
  <c r="G869" i="13"/>
  <c r="G702" i="13"/>
  <c r="G2001" i="13"/>
  <c r="G1754" i="13"/>
  <c r="G1455" i="13"/>
  <c r="G1725" i="13"/>
  <c r="G1800" i="13"/>
  <c r="G2009" i="13"/>
  <c r="G1762" i="13"/>
  <c r="G1469" i="13"/>
  <c r="G1733" i="13"/>
  <c r="G1814" i="13"/>
  <c r="G2119" i="13"/>
  <c r="G481" i="13"/>
  <c r="G219" i="13"/>
  <c r="G60" i="13"/>
  <c r="G572" i="13"/>
  <c r="G413" i="13"/>
  <c r="G374" i="13"/>
  <c r="G511" i="13"/>
  <c r="G1035" i="13"/>
  <c r="G701" i="13"/>
  <c r="G2352" i="13"/>
  <c r="G1935" i="13"/>
  <c r="G2420" i="13"/>
  <c r="G2749" i="13"/>
  <c r="G2083" i="13"/>
  <c r="G2368" i="13"/>
  <c r="G1942" i="13"/>
  <c r="G2296" i="13"/>
  <c r="G1696" i="13"/>
  <c r="G2501" i="13"/>
  <c r="G1154" i="13"/>
  <c r="G2696" i="13"/>
  <c r="G1112" i="13"/>
  <c r="G2105" i="13"/>
  <c r="G2285" i="13"/>
  <c r="G2406" i="13"/>
  <c r="G1413" i="13"/>
  <c r="G1855" i="13"/>
  <c r="G2101" i="13"/>
  <c r="G2606" i="13"/>
  <c r="G2254" i="13"/>
  <c r="G670" i="13"/>
  <c r="G879" i="13"/>
  <c r="G2066" i="13"/>
  <c r="G1551" i="13"/>
  <c r="G1838" i="13"/>
  <c r="G1252" i="13"/>
  <c r="G2460" i="13"/>
  <c r="G2174" i="13"/>
  <c r="G2091" i="13"/>
  <c r="G1603" i="13"/>
  <c r="G2541" i="13"/>
  <c r="G1936" i="13"/>
  <c r="G1149" i="13"/>
  <c r="G210" i="13"/>
  <c r="G1363" i="13"/>
  <c r="G1834" i="13"/>
  <c r="G2191" i="13"/>
  <c r="G2539" i="13"/>
  <c r="G2931" i="13"/>
  <c r="G2980" i="13"/>
  <c r="G3899" i="13"/>
  <c r="G2787" i="13"/>
  <c r="G3363" i="13"/>
  <c r="G2626" i="13"/>
  <c r="G3591" i="13"/>
  <c r="G3836" i="13"/>
  <c r="G2523" i="13"/>
  <c r="G4115" i="13"/>
  <c r="G2205" i="13"/>
  <c r="G3182" i="13"/>
  <c r="G2769" i="13"/>
  <c r="G3104" i="13"/>
  <c r="G2476" i="13"/>
  <c r="G2132" i="13"/>
  <c r="G2909" i="13"/>
  <c r="G3204" i="13"/>
  <c r="G4926" i="13"/>
  <c r="G5532" i="13"/>
  <c r="G5322" i="13"/>
  <c r="G5036" i="13"/>
  <c r="G3887" i="13"/>
  <c r="G4732" i="13"/>
  <c r="G5323" i="13"/>
  <c r="G5514" i="13"/>
  <c r="G7486" i="13"/>
  <c r="G425" i="13"/>
  <c r="G516" i="13"/>
  <c r="G190" i="13"/>
  <c r="G184" i="13"/>
  <c r="G940" i="13"/>
  <c r="G837" i="13"/>
  <c r="G662" i="13"/>
  <c r="G968" i="13"/>
  <c r="G1294" i="13"/>
  <c r="G402" i="13"/>
  <c r="G1273" i="13"/>
  <c r="G1063" i="13"/>
  <c r="G914" i="13"/>
  <c r="G793" i="13"/>
  <c r="G1475" i="13"/>
  <c r="G1769" i="13"/>
  <c r="G497" i="13"/>
  <c r="G235" i="13"/>
  <c r="G76" i="13"/>
  <c r="G588" i="13"/>
  <c r="G429" i="13"/>
  <c r="G262" i="13"/>
  <c r="G271" i="13"/>
  <c r="G472" i="13"/>
  <c r="G16" i="13"/>
  <c r="G1012" i="13"/>
  <c r="G909" i="13"/>
  <c r="G742" i="13"/>
  <c r="G170" i="13"/>
  <c r="G1040" i="13"/>
  <c r="G1366" i="13"/>
  <c r="G778" i="13"/>
  <c r="G1345" i="13"/>
  <c r="G1178" i="13"/>
  <c r="G1103" i="13"/>
  <c r="G985" i="13"/>
  <c r="G919" i="13"/>
  <c r="G1841" i="13"/>
  <c r="G249" i="13"/>
  <c r="G90" i="13"/>
  <c r="G499" i="13"/>
  <c r="G340" i="13"/>
  <c r="G181" i="13"/>
  <c r="G14" i="13"/>
  <c r="G23" i="13"/>
  <c r="G535" i="13"/>
  <c r="G867" i="13"/>
  <c r="G764" i="13"/>
  <c r="G638" i="13"/>
  <c r="G1173" i="13"/>
  <c r="G1006" i="13"/>
  <c r="G792" i="13"/>
  <c r="G1090" i="13"/>
  <c r="G488" i="13"/>
  <c r="G1039" i="13"/>
  <c r="G432" i="13"/>
  <c r="G1442" i="13"/>
  <c r="G1387" i="13"/>
  <c r="G874" i="13"/>
  <c r="G1593" i="13"/>
  <c r="G193" i="13"/>
  <c r="G34" i="13"/>
  <c r="G443" i="13"/>
  <c r="G284" i="13"/>
  <c r="G125" i="13"/>
  <c r="G637" i="13"/>
  <c r="G470" i="13"/>
  <c r="G479" i="13"/>
  <c r="G811" i="13"/>
  <c r="G708" i="13"/>
  <c r="G480" i="13"/>
  <c r="G1117" i="13"/>
  <c r="G950" i="13"/>
  <c r="G736" i="13"/>
  <c r="G945" i="13"/>
  <c r="G1574" i="13"/>
  <c r="G889" i="13"/>
  <c r="G1553" i="13"/>
  <c r="G1386" i="13"/>
  <c r="G1331" i="13"/>
  <c r="G1285" i="13"/>
  <c r="G17" i="13"/>
  <c r="G529" i="13"/>
  <c r="G267" i="13"/>
  <c r="G108" i="13"/>
  <c r="G620" i="13"/>
  <c r="G461" i="13"/>
  <c r="G294" i="13"/>
  <c r="G303" i="13"/>
  <c r="G568" i="13"/>
  <c r="G186" i="13"/>
  <c r="G1044" i="13"/>
  <c r="G941" i="13"/>
  <c r="G774" i="13"/>
  <c r="G298" i="13"/>
  <c r="G1072" i="13"/>
  <c r="G1398" i="13"/>
  <c r="G865" i="13"/>
  <c r="G1377" i="13"/>
  <c r="G1210" i="13"/>
  <c r="G1147" i="13"/>
  <c r="G1071" i="13"/>
  <c r="G1144" i="13"/>
  <c r="G1873" i="13"/>
  <c r="G473" i="13"/>
  <c r="G211" i="13"/>
  <c r="G52" i="13"/>
  <c r="G564" i="13"/>
  <c r="G405" i="13"/>
  <c r="G238" i="13"/>
  <c r="G247" i="13"/>
  <c r="G376" i="13"/>
  <c r="G1091" i="13"/>
  <c r="G988" i="13"/>
  <c r="G885" i="13"/>
  <c r="G718" i="13"/>
  <c r="G48" i="13"/>
  <c r="G1016" i="13"/>
  <c r="G1342" i="13"/>
  <c r="G714" i="13"/>
  <c r="G1321" i="13"/>
  <c r="G1146" i="13"/>
  <c r="G1042" i="13"/>
  <c r="G921" i="13"/>
  <c r="G1539" i="13"/>
  <c r="G1817" i="13"/>
  <c r="G1240" i="13"/>
  <c r="G1906" i="13"/>
  <c r="G1160" i="13"/>
  <c r="G1877" i="13"/>
  <c r="G1567" i="13"/>
  <c r="G1594" i="13"/>
  <c r="G961" i="13"/>
  <c r="G1557" i="13"/>
  <c r="G1524" i="13"/>
  <c r="G1892" i="13"/>
  <c r="G1284" i="13"/>
  <c r="G1922" i="13"/>
  <c r="G1207" i="13"/>
  <c r="G1893" i="13"/>
  <c r="G1598" i="13"/>
  <c r="G1665" i="13"/>
  <c r="G1304" i="13"/>
  <c r="G1930" i="13"/>
  <c r="G1228" i="13"/>
  <c r="G1901" i="13"/>
  <c r="G137" i="13"/>
  <c r="G649" i="13"/>
  <c r="G323" i="13"/>
  <c r="G164" i="13"/>
  <c r="G5" i="13"/>
  <c r="G517" i="13"/>
  <c r="G350" i="13"/>
  <c r="G359" i="13"/>
  <c r="G691" i="13"/>
  <c r="G410" i="13"/>
  <c r="G1100" i="13"/>
  <c r="G997" i="13"/>
  <c r="G830" i="13"/>
  <c r="G1176" i="13"/>
  <c r="G1882" i="13"/>
  <c r="G1047" i="13"/>
  <c r="G1853" i="13"/>
  <c r="G1498" i="13"/>
  <c r="G1199" i="13"/>
  <c r="G1890" i="13"/>
  <c r="G1096" i="13"/>
  <c r="G1861" i="13"/>
  <c r="G1527" i="13"/>
  <c r="G97" i="13"/>
  <c r="G609" i="13"/>
  <c r="G347" i="13"/>
  <c r="G188" i="13"/>
  <c r="G29" i="13"/>
  <c r="G541" i="13"/>
  <c r="G502" i="13"/>
  <c r="G152" i="13"/>
  <c r="G675" i="13"/>
  <c r="G1432" i="13"/>
  <c r="G2007" i="13"/>
  <c r="G1787" i="13"/>
  <c r="G1631" i="13"/>
  <c r="G2390" i="13"/>
  <c r="G2583" i="13"/>
  <c r="G2752" i="13"/>
  <c r="G727" i="13"/>
  <c r="G1920" i="13"/>
  <c r="G1988" i="13"/>
  <c r="G2629" i="13"/>
  <c r="G2527" i="13"/>
  <c r="G2465" i="13"/>
  <c r="G1638" i="13"/>
  <c r="G1756" i="13"/>
  <c r="G2756" i="13"/>
  <c r="G1368" i="13"/>
  <c r="G2601" i="13"/>
  <c r="G1506" i="13"/>
  <c r="G2508" i="13"/>
  <c r="G2252" i="13"/>
  <c r="G200" i="13"/>
  <c r="G1305" i="13"/>
  <c r="G1517" i="13"/>
  <c r="G1504" i="13"/>
  <c r="G2256" i="13"/>
  <c r="G2310" i="13"/>
  <c r="G2193" i="13"/>
  <c r="G2236" i="13"/>
  <c r="G2751" i="13"/>
  <c r="G2311" i="13"/>
  <c r="G1659" i="13"/>
  <c r="G2290" i="13"/>
  <c r="G2672" i="13"/>
  <c r="G982" i="13"/>
  <c r="G975" i="13"/>
  <c r="G1317" i="13"/>
  <c r="G970" i="13"/>
  <c r="G2006" i="13"/>
  <c r="G3025" i="13"/>
  <c r="G3069" i="13"/>
  <c r="G3722" i="13"/>
  <c r="G4411" i="13"/>
  <c r="G2821" i="13"/>
  <c r="G4434" i="13"/>
  <c r="G2619" i="13"/>
  <c r="G3464" i="13"/>
  <c r="G2570" i="13"/>
  <c r="G3527" i="13"/>
  <c r="G1591" i="13"/>
  <c r="G2345" i="13"/>
  <c r="G2914" i="13"/>
  <c r="G3585" i="13"/>
  <c r="G4282" i="13"/>
  <c r="G2805" i="13"/>
  <c r="G3102" i="13"/>
  <c r="G3468" i="13"/>
  <c r="G4516" i="13"/>
  <c r="G4552" i="13"/>
  <c r="G5150" i="13"/>
  <c r="G3477" i="13"/>
  <c r="G4599" i="13"/>
  <c r="G3615" i="13"/>
  <c r="G5477" i="13"/>
  <c r="G2992" i="13"/>
  <c r="G4273" i="13"/>
  <c r="G8331" i="13"/>
  <c r="G8391" i="13"/>
  <c r="G8748" i="13"/>
  <c r="G8103" i="13"/>
  <c r="G8587" i="13"/>
  <c r="G7520" i="13"/>
  <c r="G8433" i="13"/>
  <c r="G5411" i="13"/>
  <c r="G8223" i="13"/>
  <c r="G8114" i="13"/>
  <c r="G7602" i="13"/>
  <c r="G6984" i="13"/>
  <c r="G7655" i="13"/>
  <c r="G7089" i="13"/>
  <c r="G8363" i="13"/>
  <c r="G8298" i="13"/>
  <c r="G8550" i="13"/>
  <c r="G7369" i="13"/>
  <c r="G8381" i="13"/>
  <c r="G8740" i="13"/>
  <c r="G8080" i="13"/>
  <c r="G8579" i="13"/>
  <c r="G7488" i="13"/>
  <c r="G8424" i="13"/>
  <c r="G8785" i="13"/>
  <c r="G8200" i="13"/>
  <c r="G8106" i="13"/>
  <c r="G7594" i="13"/>
  <c r="G8558" i="13"/>
  <c r="G8703" i="13"/>
  <c r="G7585" i="13"/>
  <c r="G8008" i="13"/>
  <c r="G8034" i="13"/>
  <c r="G7522" i="13"/>
  <c r="G6744" i="13"/>
  <c r="G7575" i="13"/>
  <c r="G6929" i="13"/>
  <c r="G8038" i="13"/>
  <c r="G7526" i="13"/>
  <c r="G6776" i="13"/>
  <c r="G7853" i="13"/>
  <c r="G8711" i="13"/>
  <c r="G6966" i="13"/>
  <c r="G8247" i="13"/>
  <c r="G5974" i="13"/>
  <c r="G8755" i="13"/>
  <c r="G6408" i="13"/>
  <c r="G8286" i="13"/>
  <c r="G7582" i="13"/>
  <c r="G6944" i="13"/>
  <c r="G7909" i="13"/>
  <c r="G7397" i="13"/>
  <c r="G8428" i="13"/>
  <c r="G8717" i="13"/>
  <c r="G7211" i="13"/>
  <c r="G8368" i="13"/>
  <c r="G8567" i="13"/>
  <c r="G8532" i="13"/>
  <c r="G8705" i="13"/>
  <c r="G7567" i="13"/>
  <c r="G8430" i="13"/>
  <c r="G7093" i="13"/>
  <c r="G2" i="13"/>
  <c r="G6865" i="13"/>
  <c r="G8280" i="13"/>
  <c r="G7377" i="13"/>
  <c r="G8647" i="13"/>
  <c r="G8701" i="13"/>
  <c r="G7865" i="13"/>
  <c r="G8534" i="13"/>
  <c r="G8563" i="13"/>
  <c r="G8026" i="13"/>
  <c r="G8094" i="13"/>
  <c r="G8462" i="13"/>
  <c r="G8016" i="13"/>
  <c r="G6918" i="13"/>
  <c r="G8551" i="13"/>
  <c r="G7376" i="13"/>
  <c r="G8383" i="13"/>
  <c r="G7913" i="13"/>
  <c r="G8152" i="13"/>
  <c r="G8699" i="13"/>
  <c r="G8695" i="13"/>
  <c r="G5871" i="13"/>
  <c r="G6934" i="13"/>
  <c r="G7695" i="13"/>
  <c r="G8559" i="13"/>
  <c r="G8104" i="13"/>
  <c r="G8658" i="13"/>
  <c r="G8267" i="13"/>
  <c r="G8479" i="13"/>
  <c r="G6981" i="13"/>
  <c r="G8783" i="13"/>
  <c r="G8552" i="13"/>
  <c r="G8145" i="13"/>
  <c r="G7353" i="13"/>
  <c r="G8319" i="13"/>
  <c r="G8272" i="13"/>
  <c r="G7834" i="13"/>
  <c r="G8608" i="13"/>
  <c r="G8307" i="13"/>
  <c r="G7777" i="13"/>
  <c r="G8464" i="13"/>
  <c r="G7212" i="13"/>
  <c r="G8311" i="13"/>
  <c r="G8727" i="13"/>
  <c r="G7990" i="13"/>
  <c r="G7478" i="13"/>
  <c r="G6392" i="13"/>
  <c r="G7805" i="13"/>
  <c r="G7293" i="13"/>
  <c r="G8324" i="13"/>
  <c r="G7812" i="13"/>
  <c r="G7300" i="13"/>
  <c r="G8139" i="13"/>
  <c r="G7627" i="13"/>
  <c r="G7033" i="13"/>
  <c r="G6959" i="13"/>
  <c r="G6447" i="13"/>
  <c r="G5665" i="13"/>
  <c r="G6454" i="13"/>
  <c r="G5695" i="13"/>
  <c r="G6413" i="13"/>
  <c r="G5374" i="13"/>
  <c r="G6748" i="13"/>
  <c r="G6210" i="13"/>
  <c r="G7075" i="13"/>
  <c r="G6563" i="13"/>
  <c r="G5914" i="13"/>
  <c r="G6818" i="13"/>
  <c r="G6306" i="13"/>
  <c r="G6785" i="13"/>
  <c r="G6270" i="13"/>
  <c r="G6200" i="13"/>
  <c r="G5688" i="13"/>
  <c r="G5014" i="13"/>
  <c r="G5281" i="13"/>
  <c r="G5614" i="13"/>
  <c r="G4841" i="13"/>
  <c r="G5893" i="13"/>
  <c r="G5342" i="13"/>
  <c r="G6164" i="13"/>
  <c r="G5652" i="13"/>
  <c r="G4943" i="13"/>
  <c r="G5435" i="13"/>
  <c r="G5714" i="13"/>
  <c r="G5055" i="13"/>
  <c r="G5184" i="13"/>
  <c r="G4672" i="13"/>
  <c r="G6296" i="13"/>
  <c r="G7519" i="13"/>
  <c r="G6720" i="13"/>
  <c r="G7982" i="13"/>
  <c r="G7470" i="13"/>
  <c r="G6328" i="13"/>
  <c r="G7797" i="13"/>
  <c r="G7285" i="13"/>
  <c r="G8316" i="13"/>
  <c r="G7804" i="13"/>
  <c r="G7292" i="13"/>
  <c r="G8131" i="13"/>
  <c r="G7619" i="13"/>
  <c r="G7017" i="13"/>
  <c r="G6951" i="13"/>
  <c r="G6439" i="13"/>
  <c r="G5609" i="13"/>
  <c r="G6446" i="13"/>
  <c r="G5663" i="13"/>
  <c r="G6405" i="13"/>
  <c r="G5271" i="13"/>
  <c r="G6740" i="13"/>
  <c r="G6198" i="13"/>
  <c r="G7067" i="13"/>
  <c r="G6555" i="13"/>
  <c r="G5902" i="13"/>
  <c r="G6810" i="13"/>
  <c r="G7405" i="13"/>
  <c r="G8436" i="13"/>
  <c r="G7924" i="13"/>
  <c r="G7412" i="13"/>
  <c r="G4849" i="13"/>
  <c r="G7739" i="13"/>
  <c r="G7224" i="13"/>
  <c r="G7071" i="13"/>
  <c r="G6559" i="13"/>
  <c r="G5907" i="13"/>
  <c r="G6566" i="13"/>
  <c r="G5919" i="13"/>
  <c r="G6525" i="13"/>
  <c r="G5854" i="13"/>
  <c r="G6860" i="13"/>
  <c r="G6348" i="13"/>
  <c r="G7187" i="13"/>
  <c r="G6675" i="13"/>
  <c r="G6094" i="13"/>
  <c r="G6930" i="13"/>
  <c r="G6418" i="13"/>
  <c r="G5433" i="13"/>
  <c r="G6385" i="13"/>
  <c r="G5015" i="13"/>
  <c r="G7916" i="13"/>
  <c r="G7404" i="13"/>
  <c r="G8243" i="13"/>
  <c r="G7731" i="13"/>
  <c r="G7214" i="13"/>
  <c r="G7063" i="13"/>
  <c r="G6551" i="13"/>
  <c r="G5895" i="13"/>
  <c r="G6558" i="13"/>
  <c r="G5906" i="13"/>
  <c r="G6517" i="13"/>
  <c r="G5841" i="13"/>
  <c r="G6852" i="13"/>
  <c r="G6340" i="13"/>
  <c r="G7179" i="13"/>
  <c r="G6667" i="13"/>
  <c r="G6081" i="13"/>
  <c r="G6922" i="13"/>
  <c r="G6410" i="13"/>
  <c r="G5335" i="13"/>
  <c r="G6377" i="13"/>
  <c r="G4871" i="13"/>
  <c r="G5792" i="13"/>
  <c r="G5179" i="13"/>
  <c r="G5441" i="13"/>
  <c r="G5718" i="13"/>
  <c r="G5062" i="13"/>
  <c r="G5997" i="13"/>
  <c r="G5485" i="13"/>
  <c r="G7698" i="13"/>
  <c r="G7166" i="13"/>
  <c r="G7751" i="13"/>
  <c r="G7237" i="13"/>
  <c r="G8214" i="13"/>
  <c r="G7702" i="13"/>
  <c r="G7173" i="13"/>
  <c r="G8029" i="13"/>
  <c r="G7517" i="13"/>
  <c r="G6704" i="13"/>
  <c r="G8036" i="13"/>
  <c r="G7524" i="13"/>
  <c r="G6760" i="13"/>
  <c r="G7851" i="13"/>
  <c r="G7339" i="13"/>
  <c r="G7183" i="13"/>
  <c r="G6671" i="13"/>
  <c r="G6087" i="13"/>
  <c r="G6678" i="13"/>
  <c r="G6098" i="13"/>
  <c r="G6637" i="13"/>
  <c r="G6033" i="13"/>
  <c r="G6972" i="13"/>
  <c r="G6460" i="13"/>
  <c r="G5719" i="13"/>
  <c r="G6787" i="13"/>
  <c r="G6273" i="13"/>
  <c r="G7042" i="13"/>
  <c r="G8549" i="13"/>
  <c r="G7368" i="13"/>
  <c r="G8379" i="13"/>
  <c r="G8739" i="13"/>
  <c r="G8079" i="13"/>
  <c r="G8586" i="13"/>
  <c r="G7513" i="13"/>
  <c r="G8432" i="13"/>
  <c r="G5310" i="13"/>
  <c r="G7754" i="13"/>
  <c r="G7241" i="13"/>
  <c r="G7807" i="13"/>
  <c r="G7295" i="13"/>
  <c r="G8270" i="13"/>
  <c r="G7758" i="13"/>
  <c r="G7245" i="13"/>
  <c r="G8085" i="13"/>
  <c r="G7573" i="13"/>
  <c r="G6926" i="13"/>
  <c r="G8092" i="13"/>
  <c r="G7580" i="13"/>
  <c r="G6941" i="13"/>
  <c r="G7907" i="13"/>
  <c r="G7395" i="13"/>
  <c r="G7239" i="13"/>
  <c r="G6727" i="13"/>
  <c r="G6177" i="13"/>
  <c r="G6734" i="13"/>
  <c r="G6187" i="13"/>
  <c r="G6693" i="13"/>
  <c r="G8688" i="13"/>
  <c r="G8306" i="13"/>
  <c r="G8684" i="13"/>
  <c r="G7905" i="13"/>
  <c r="G8523" i="13"/>
  <c r="G7264" i="13"/>
  <c r="G8355" i="13"/>
  <c r="G8729" i="13"/>
  <c r="G8049" i="13"/>
  <c r="G8050" i="13"/>
  <c r="G7538" i="13"/>
  <c r="G6848" i="13"/>
  <c r="G7591" i="13"/>
  <c r="G6961" i="13"/>
  <c r="G8393" i="13"/>
  <c r="G7760" i="13"/>
  <c r="G8486" i="13"/>
  <c r="G7030" i="13"/>
  <c r="G8296" i="13"/>
  <c r="G8676" i="13"/>
  <c r="G7873" i="13"/>
  <c r="G8515" i="13"/>
  <c r="G7229" i="13"/>
  <c r="G8345" i="13"/>
  <c r="G8721" i="13"/>
  <c r="G8031" i="13"/>
  <c r="G8042" i="13"/>
  <c r="G7530" i="13"/>
  <c r="G7657" i="13"/>
  <c r="G8288" i="13"/>
  <c r="G8571" i="13"/>
  <c r="G7768" i="13"/>
  <c r="G7970" i="13"/>
  <c r="G7458" i="13"/>
  <c r="G6203" i="13"/>
  <c r="G7511" i="13"/>
  <c r="G6656" i="13"/>
  <c r="G7974" i="13"/>
  <c r="G7462" i="13"/>
  <c r="G6255" i="13"/>
  <c r="G7789" i="13"/>
  <c r="G8175" i="13"/>
  <c r="G8445" i="13"/>
  <c r="G6998" i="13"/>
  <c r="G8470" i="13"/>
  <c r="G8434" i="13"/>
  <c r="G7962" i="13"/>
  <c r="G8030" i="13"/>
  <c r="G7518" i="13"/>
  <c r="G6712" i="13"/>
  <c r="G7845" i="13"/>
  <c r="G7333" i="13"/>
  <c r="G8364" i="13"/>
  <c r="G8728" i="13"/>
  <c r="G8478" i="13"/>
  <c r="G7189" i="13"/>
  <c r="G8129" i="13"/>
  <c r="G8039" i="13"/>
  <c r="G8376" i="13"/>
  <c r="G7246" i="13"/>
  <c r="G7920" i="13"/>
  <c r="G8588" i="13"/>
  <c r="G8761" i="13"/>
  <c r="G8136" i="13"/>
  <c r="G8375" i="13"/>
  <c r="G8001" i="13"/>
  <c r="G8285" i="13"/>
  <c r="G8649" i="13"/>
  <c r="G8041" i="13"/>
  <c r="G8120" i="13"/>
  <c r="G7706" i="13"/>
  <c r="G8536" i="13"/>
  <c r="G8023" i="13"/>
  <c r="G6736" i="13"/>
  <c r="G8584" i="13"/>
  <c r="G8487" i="13"/>
  <c r="G7045" i="13"/>
  <c r="G8297" i="13"/>
  <c r="G8589" i="13"/>
  <c r="G6344" i="13"/>
  <c r="G8282" i="13"/>
  <c r="G8362" i="13"/>
  <c r="G8468" i="13"/>
  <c r="G8513" i="13"/>
  <c r="G7375" i="13"/>
  <c r="G8266" i="13"/>
  <c r="G8780" i="13"/>
  <c r="G8397" i="13"/>
  <c r="G8752" i="13"/>
  <c r="G8411" i="13"/>
  <c r="G8766" i="13"/>
  <c r="G8309" i="13"/>
  <c r="G7793" i="13"/>
  <c r="G6279" i="13"/>
  <c r="G8521" i="13"/>
  <c r="G7305" i="13"/>
  <c r="G7137" i="13"/>
  <c r="G7514" i="13"/>
  <c r="G8528" i="13"/>
  <c r="G7529" i="13"/>
  <c r="G8747" i="13"/>
  <c r="G7505" i="13"/>
  <c r="G7165" i="13"/>
  <c r="G8496" i="13"/>
  <c r="G8663" i="13"/>
  <c r="G7926" i="13"/>
  <c r="G7414" i="13"/>
  <c r="G5105" i="13"/>
  <c r="G7741" i="13"/>
  <c r="G7226" i="13"/>
  <c r="G8260" i="13"/>
  <c r="G7748" i="13"/>
  <c r="G7234" i="13"/>
  <c r="G8075" i="13"/>
  <c r="G7563" i="13"/>
  <c r="G6905" i="13"/>
  <c r="G6895" i="13"/>
  <c r="G6383" i="13"/>
  <c r="G4987" i="13"/>
  <c r="G6390" i="13"/>
  <c r="G5079" i="13"/>
  <c r="G6349" i="13"/>
  <c r="G7196" i="13"/>
  <c r="G6684" i="13"/>
  <c r="G6107" i="13"/>
  <c r="G7011" i="13"/>
  <c r="G6499" i="13"/>
  <c r="G5811" i="13"/>
  <c r="G6754" i="13"/>
  <c r="G6219" i="13"/>
  <c r="G6721" i="13"/>
  <c r="G6167" i="13"/>
  <c r="G6136" i="13"/>
  <c r="G5624" i="13"/>
  <c r="G4867" i="13"/>
  <c r="G5178" i="13"/>
  <c r="G5550" i="13"/>
  <c r="G4593" i="13"/>
  <c r="G5829" i="13"/>
  <c r="G5239" i="13"/>
  <c r="G6100" i="13"/>
  <c r="G5588" i="13"/>
  <c r="G4771" i="13"/>
  <c r="G5338" i="13"/>
  <c r="G5650" i="13"/>
  <c r="G4937" i="13"/>
  <c r="G5120" i="13"/>
  <c r="G4608" i="13"/>
  <c r="G7967" i="13"/>
  <c r="G7455" i="13"/>
  <c r="G6166" i="13"/>
  <c r="G7918" i="13"/>
  <c r="G7406" i="13"/>
  <c r="G8245" i="13"/>
  <c r="G7733" i="13"/>
  <c r="G7217" i="13"/>
  <c r="G8252" i="13"/>
  <c r="G7740" i="13"/>
  <c r="G7225" i="13"/>
  <c r="G8067" i="13"/>
  <c r="G7555" i="13"/>
  <c r="G6889" i="13"/>
  <c r="G6887" i="13"/>
  <c r="G6375" i="13"/>
  <c r="G4827" i="13"/>
  <c r="G6382" i="13"/>
  <c r="G4971" i="13"/>
  <c r="G6341" i="13"/>
  <c r="G7188" i="13"/>
  <c r="G6676" i="13"/>
  <c r="G6095" i="13"/>
  <c r="G7003" i="13"/>
  <c r="G6491" i="13"/>
  <c r="G5799" i="13"/>
  <c r="G6746" i="13"/>
  <c r="G7341" i="13"/>
  <c r="G8372" i="13"/>
  <c r="G7860" i="13"/>
  <c r="G7348" i="13"/>
  <c r="G8187" i="13"/>
  <c r="G7675" i="13"/>
  <c r="G7129" i="13"/>
  <c r="G7007" i="13"/>
  <c r="G6495" i="13"/>
  <c r="G5806" i="13"/>
  <c r="G6502" i="13"/>
  <c r="G5817" i="13"/>
  <c r="G6461" i="13"/>
  <c r="G5721" i="13"/>
  <c r="G6796" i="13"/>
  <c r="G6284" i="13"/>
  <c r="G7123" i="13"/>
  <c r="G6611" i="13"/>
  <c r="G5991" i="13"/>
  <c r="G6866" i="13"/>
  <c r="G6354" i="13"/>
  <c r="G6833" i="13"/>
  <c r="G6321" i="13"/>
  <c r="G6248" i="13"/>
  <c r="G7852" i="13"/>
  <c r="G7340" i="13"/>
  <c r="G8179" i="13"/>
  <c r="G7667" i="13"/>
  <c r="G7113" i="13"/>
  <c r="G6999" i="13"/>
  <c r="G6487" i="13"/>
  <c r="G5793" i="13"/>
  <c r="G6494" i="13"/>
  <c r="G5803" i="13"/>
  <c r="G6453" i="13"/>
  <c r="G5689" i="13"/>
  <c r="G6788" i="13"/>
  <c r="G6274" i="13"/>
  <c r="G7115" i="13"/>
  <c r="G6603" i="13"/>
  <c r="G5978" i="13"/>
  <c r="G6858" i="13"/>
  <c r="G6346" i="13"/>
  <c r="G6825" i="13"/>
  <c r="G6313" i="13"/>
  <c r="G6240" i="13"/>
  <c r="G5728" i="13"/>
  <c r="G5078" i="13"/>
  <c r="G5345" i="13"/>
  <c r="G5654" i="13"/>
  <c r="G4947" i="13"/>
  <c r="G5933" i="13"/>
  <c r="G8146" i="13"/>
  <c r="G7634" i="13"/>
  <c r="G7048" i="13"/>
  <c r="G7687" i="13"/>
  <c r="G7149" i="13"/>
  <c r="G8150" i="13"/>
  <c r="G7638" i="13"/>
  <c r="G7056" i="13"/>
  <c r="G7965" i="13"/>
  <c r="G7453" i="13"/>
  <c r="G6139" i="13"/>
  <c r="G7972" i="13"/>
  <c r="G7460" i="13"/>
  <c r="G6230" i="13"/>
  <c r="G7787" i="13"/>
  <c r="G7275" i="13"/>
  <c r="G7119" i="13"/>
  <c r="G6607" i="13"/>
  <c r="G5985" i="13"/>
  <c r="G6614" i="13"/>
  <c r="G5995" i="13"/>
  <c r="G6573" i="13"/>
  <c r="G5930" i="13"/>
  <c r="G6908" i="13"/>
  <c r="G6396" i="13"/>
  <c r="G5155" i="13"/>
  <c r="G6723" i="13"/>
  <c r="G6170" i="13"/>
  <c r="G7753" i="13"/>
  <c r="G8485" i="13"/>
  <c r="G7029" i="13"/>
  <c r="G8295" i="13"/>
  <c r="G8675" i="13"/>
  <c r="G7872" i="13"/>
  <c r="G8522" i="13"/>
  <c r="G7257" i="13"/>
  <c r="G8354" i="13"/>
  <c r="G8202" i="13"/>
  <c r="G7690" i="13"/>
  <c r="G7153" i="13"/>
  <c r="G7743" i="13"/>
  <c r="G7228" i="13"/>
  <c r="G8206" i="13"/>
  <c r="G7694" i="13"/>
  <c r="G7160" i="13"/>
  <c r="G8021" i="13"/>
  <c r="G7509" i="13"/>
  <c r="G6640" i="13"/>
  <c r="G8028" i="13"/>
  <c r="G7516" i="13"/>
  <c r="G6696" i="13"/>
  <c r="G7843" i="13"/>
  <c r="G7331" i="13"/>
  <c r="G7175" i="13"/>
  <c r="G6663" i="13"/>
  <c r="G6074" i="13"/>
  <c r="G6670" i="13"/>
  <c r="G6086" i="13"/>
  <c r="G6629" i="13"/>
  <c r="G6019" i="13"/>
  <c r="G6964" i="13"/>
  <c r="G6452" i="13"/>
  <c r="G5687" i="13"/>
  <c r="G6779" i="13"/>
  <c r="G6259" i="13"/>
  <c r="G7034" i="13"/>
  <c r="G6522" i="13"/>
  <c r="G5849" i="13"/>
  <c r="G6489" i="13"/>
  <c r="G7721" i="13"/>
  <c r="G8477" i="13"/>
  <c r="G6965" i="13"/>
  <c r="G8283" i="13"/>
  <c r="G8667" i="13"/>
  <c r="G7840" i="13"/>
  <c r="G8514" i="13"/>
  <c r="G7221" i="13"/>
  <c r="G8344" i="13"/>
  <c r="G8194" i="13"/>
  <c r="G7682" i="13"/>
  <c r="G7141" i="13"/>
  <c r="G7735" i="13"/>
  <c r="G7219" i="13"/>
  <c r="G8198" i="13"/>
  <c r="G7686" i="13"/>
  <c r="G7146" i="13"/>
  <c r="G8013" i="13"/>
  <c r="G7501" i="13"/>
  <c r="G6576" i="13"/>
  <c r="G8020" i="13"/>
  <c r="G8463" i="13"/>
  <c r="G8191" i="13"/>
  <c r="G8620" i="13"/>
  <c r="G7649" i="13"/>
  <c r="G8459" i="13"/>
  <c r="G6728" i="13"/>
  <c r="G8271" i="13"/>
  <c r="G8665" i="13"/>
  <c r="G7832" i="13"/>
  <c r="G7986" i="13"/>
  <c r="G7474" i="13"/>
  <c r="G6360" i="13"/>
  <c r="G7527" i="13"/>
  <c r="G6784" i="13"/>
  <c r="G7280" i="13"/>
  <c r="G7504" i="13"/>
  <c r="G8419" i="13"/>
  <c r="G8773" i="13"/>
  <c r="G8168" i="13"/>
  <c r="G8612" i="13"/>
  <c r="G7617" i="13"/>
  <c r="G8451" i="13"/>
  <c r="G6472" i="13"/>
  <c r="G8259" i="13"/>
  <c r="G8657" i="13"/>
  <c r="G7800" i="13"/>
  <c r="G7978" i="13"/>
  <c r="G7466" i="13"/>
  <c r="G8616" i="13"/>
  <c r="G8734" i="13"/>
  <c r="G7968" i="13"/>
  <c r="G7512" i="13"/>
  <c r="G7906" i="13"/>
  <c r="G7394" i="13"/>
  <c r="G7959" i="13"/>
  <c r="G7447" i="13"/>
  <c r="G6063" i="13"/>
  <c r="G7910" i="13"/>
  <c r="G7398" i="13"/>
  <c r="G8237" i="13"/>
  <c r="G7725" i="13"/>
  <c r="G7825" i="13"/>
  <c r="G7464" i="13"/>
  <c r="G8457" i="13"/>
  <c r="G7817" i="13"/>
  <c r="G7680" i="13"/>
  <c r="G7642" i="13"/>
  <c r="G7966" i="13"/>
  <c r="G7454" i="13"/>
  <c r="G6153" i="13"/>
  <c r="G7781" i="13"/>
  <c r="G7269" i="13"/>
  <c r="G8300" i="13"/>
  <c r="G8289" i="13"/>
  <c r="G7593" i="13"/>
  <c r="G8482" i="13"/>
  <c r="G8726" i="13"/>
  <c r="G6886" i="13"/>
  <c r="G7480" i="13"/>
  <c r="G8350" i="13"/>
  <c r="G8782" i="13"/>
  <c r="G8305" i="13"/>
  <c r="G8466" i="13"/>
  <c r="G8697" i="13"/>
  <c r="G7960" i="13"/>
  <c r="G8527" i="13"/>
  <c r="G8656" i="13"/>
  <c r="G8732" i="13"/>
  <c r="G8488" i="13"/>
  <c r="G8757" i="13"/>
  <c r="G8730" i="13"/>
  <c r="G7386" i="13"/>
  <c r="G8648" i="13"/>
  <c r="G6800" i="13"/>
  <c r="G8555" i="13"/>
  <c r="G7473" i="13"/>
  <c r="G8421" i="13"/>
  <c r="G8774" i="13"/>
  <c r="G8169" i="13"/>
  <c r="G8720" i="13"/>
  <c r="G8410" i="13"/>
  <c r="G8738" i="13"/>
  <c r="G7440" i="13"/>
  <c r="G7809" i="13"/>
  <c r="G8159" i="13"/>
  <c r="G6913" i="13"/>
  <c r="G7408" i="13"/>
  <c r="G8524" i="13"/>
  <c r="G8343" i="13"/>
  <c r="G8512" i="13"/>
  <c r="G8330" i="13"/>
  <c r="G8702" i="13"/>
  <c r="G8686" i="13"/>
  <c r="G8135" i="13"/>
  <c r="G8408" i="13"/>
  <c r="G7857" i="13"/>
  <c r="G8565" i="13"/>
  <c r="G8538" i="13"/>
  <c r="G7178" i="13"/>
  <c r="G8640" i="13"/>
  <c r="G8685" i="13"/>
  <c r="G8491" i="13"/>
  <c r="G7665" i="13"/>
  <c r="G8744" i="13"/>
  <c r="G8456" i="13"/>
  <c r="G8599" i="13"/>
  <c r="G7862" i="13"/>
  <c r="G7350" i="13"/>
  <c r="G8189" i="13"/>
  <c r="G7677" i="13"/>
  <c r="G7133" i="13"/>
  <c r="G8196" i="13"/>
  <c r="G7684" i="13"/>
  <c r="G7144" i="13"/>
  <c r="G8011" i="13"/>
  <c r="G7499" i="13"/>
  <c r="G6560" i="13"/>
  <c r="G6831" i="13"/>
  <c r="G6319" i="13"/>
  <c r="G6838" i="13"/>
  <c r="G6326" i="13"/>
  <c r="G6797" i="13"/>
  <c r="G6285" i="13"/>
  <c r="G7132" i="13"/>
  <c r="G6620" i="13"/>
  <c r="G6006" i="13"/>
  <c r="G6947" i="13"/>
  <c r="G6435" i="13"/>
  <c r="G5577" i="13"/>
  <c r="G6690" i="13"/>
  <c r="G6118" i="13"/>
  <c r="G6657" i="13"/>
  <c r="G6065" i="13"/>
  <c r="G6072" i="13"/>
  <c r="G5560" i="13"/>
  <c r="G4665" i="13"/>
  <c r="G5075" i="13"/>
  <c r="G5486" i="13"/>
  <c r="G6277" i="13"/>
  <c r="G5765" i="13"/>
  <c r="G5137" i="13"/>
  <c r="G6036" i="13"/>
  <c r="G5524" i="13"/>
  <c r="G4263" i="13"/>
  <c r="G5235" i="13"/>
  <c r="G5586" i="13"/>
  <c r="G4767" i="13"/>
  <c r="G5056" i="13"/>
  <c r="G7338" i="13"/>
  <c r="G7903" i="13"/>
  <c r="G7391" i="13"/>
  <c r="G8366" i="13"/>
  <c r="G7854" i="13"/>
  <c r="G7342" i="13"/>
  <c r="G8181" i="13"/>
  <c r="G7669" i="13"/>
  <c r="G7118" i="13"/>
  <c r="G8188" i="13"/>
  <c r="G7676" i="13"/>
  <c r="G7130" i="13"/>
  <c r="G8003" i="13"/>
  <c r="G7491" i="13"/>
  <c r="G6496" i="13"/>
  <c r="G6823" i="13"/>
  <c r="G6311" i="13"/>
  <c r="G6830" i="13"/>
  <c r="G6318" i="13"/>
  <c r="G6789" i="13"/>
  <c r="G6275" i="13"/>
  <c r="G7124" i="13"/>
  <c r="G6612" i="13"/>
  <c r="G5993" i="13"/>
  <c r="G6939" i="13"/>
  <c r="G6427" i="13"/>
  <c r="G5513" i="13"/>
  <c r="G6682" i="13"/>
  <c r="G7277" i="13"/>
  <c r="G8308" i="13"/>
  <c r="G7796" i="13"/>
  <c r="G7284" i="13"/>
  <c r="G8123" i="13"/>
  <c r="G7611" i="13"/>
  <c r="G7001" i="13"/>
  <c r="G6943" i="13"/>
  <c r="G6431" i="13"/>
  <c r="G5545" i="13"/>
  <c r="G6438" i="13"/>
  <c r="G5601" i="13"/>
  <c r="G6397" i="13"/>
  <c r="G5169" i="13"/>
  <c r="G6732" i="13"/>
  <c r="G6185" i="13"/>
  <c r="G7059" i="13"/>
  <c r="G6547" i="13"/>
  <c r="G5889" i="13"/>
  <c r="G6802" i="13"/>
  <c r="G6290" i="13"/>
  <c r="G6769" i="13"/>
  <c r="G6243" i="13"/>
  <c r="G6184" i="13"/>
  <c r="G7788" i="13"/>
  <c r="G7276" i="13"/>
  <c r="G8115" i="13"/>
  <c r="G7603" i="13"/>
  <c r="G6985" i="13"/>
  <c r="G6935" i="13"/>
  <c r="G6423" i="13"/>
  <c r="G5481" i="13"/>
  <c r="G6430" i="13"/>
  <c r="G5537" i="13"/>
  <c r="G6389" i="13"/>
  <c r="G5066" i="13"/>
  <c r="G6724" i="13"/>
  <c r="G6171" i="13"/>
  <c r="G7051" i="13"/>
  <c r="G6539" i="13"/>
  <c r="G5875" i="13"/>
  <c r="G6794" i="13"/>
  <c r="G6282" i="13"/>
  <c r="G6761" i="13"/>
  <c r="G6231" i="13"/>
  <c r="G6176" i="13"/>
  <c r="G5664" i="13"/>
  <c r="G4969" i="13"/>
  <c r="G5242" i="13"/>
  <c r="G5590" i="13"/>
  <c r="G4777" i="13"/>
  <c r="G5869" i="13"/>
  <c r="G8082" i="13"/>
  <c r="G7570" i="13"/>
  <c r="G6920" i="13"/>
  <c r="G7623" i="13"/>
  <c r="G7025" i="13"/>
  <c r="G8086" i="13"/>
  <c r="G7574" i="13"/>
  <c r="G6928" i="13"/>
  <c r="G7901" i="13"/>
  <c r="G7389" i="13"/>
  <c r="G8420" i="13"/>
  <c r="G7908" i="13"/>
  <c r="G7396" i="13"/>
  <c r="G8235" i="13"/>
  <c r="G7723" i="13"/>
  <c r="G7205" i="13"/>
  <c r="G7055" i="13"/>
  <c r="G6543" i="13"/>
  <c r="G5882" i="13"/>
  <c r="G6550" i="13"/>
  <c r="G5894" i="13"/>
  <c r="G6509" i="13"/>
  <c r="G5827" i="13"/>
  <c r="G6844" i="13"/>
  <c r="G6332" i="13"/>
  <c r="G7171" i="13"/>
  <c r="G6659" i="13"/>
  <c r="G6067" i="13"/>
  <c r="G7497" i="13"/>
  <c r="G8418" i="13"/>
  <c r="G8772" i="13"/>
  <c r="G8167" i="13"/>
  <c r="G8611" i="13"/>
  <c r="G7616" i="13"/>
  <c r="G8458" i="13"/>
  <c r="G6672" i="13"/>
  <c r="G8269" i="13"/>
  <c r="G8138" i="13"/>
  <c r="G7626" i="13"/>
  <c r="G7032" i="13"/>
  <c r="G7679" i="13"/>
  <c r="G7136" i="13"/>
  <c r="G8142" i="13"/>
  <c r="G7630" i="13"/>
  <c r="G7040" i="13"/>
  <c r="G7957" i="13"/>
  <c r="G7445" i="13"/>
  <c r="G6038" i="13"/>
  <c r="G7964" i="13"/>
  <c r="G7452" i="13"/>
  <c r="G6127" i="13"/>
  <c r="G7779" i="13"/>
  <c r="G7267" i="13"/>
  <c r="G7111" i="13"/>
  <c r="G6599" i="13"/>
  <c r="G5971" i="13"/>
  <c r="G6606" i="13"/>
  <c r="G5983" i="13"/>
  <c r="G6565" i="13"/>
  <c r="G5918" i="13"/>
  <c r="G6900" i="13"/>
  <c r="G6388" i="13"/>
  <c r="G5054" i="13"/>
  <c r="G6715" i="13"/>
  <c r="G6158" i="13"/>
  <c r="G6970" i="13"/>
  <c r="G6458" i="13"/>
  <c r="G5711" i="13"/>
  <c r="G6425" i="13"/>
  <c r="G7465" i="13"/>
  <c r="G8409" i="13"/>
  <c r="G8764" i="13"/>
  <c r="G8144" i="13"/>
  <c r="G8603" i="13"/>
  <c r="G7584" i="13"/>
  <c r="G8450" i="13"/>
  <c r="G6416" i="13"/>
  <c r="G8257" i="13"/>
  <c r="G8130" i="13"/>
  <c r="G7618" i="13"/>
  <c r="G7016" i="13"/>
  <c r="G7671" i="13"/>
  <c r="G7121" i="13"/>
  <c r="G8134" i="13"/>
  <c r="G7622" i="13"/>
  <c r="G7024" i="13"/>
  <c r="G7949" i="13"/>
  <c r="G7437" i="13"/>
  <c r="G5935" i="13"/>
  <c r="G7956" i="13"/>
  <c r="G7444" i="13"/>
  <c r="G6025" i="13"/>
  <c r="G7771" i="13"/>
  <c r="G7259" i="13"/>
  <c r="G7103" i="13"/>
  <c r="G6591" i="13"/>
  <c r="G5959" i="13"/>
  <c r="G6598" i="13"/>
  <c r="G5970" i="13"/>
  <c r="G6557" i="13"/>
  <c r="G5905" i="13"/>
  <c r="G6892" i="13"/>
  <c r="G6380" i="13"/>
  <c r="G4935" i="13"/>
  <c r="G6707" i="13"/>
  <c r="G6145" i="13"/>
  <c r="G6962" i="13"/>
  <c r="G6450" i="13"/>
  <c r="G5679" i="13"/>
  <c r="G6417" i="13"/>
  <c r="G8047" i="13"/>
  <c r="G8566" i="13"/>
  <c r="G7433" i="13"/>
  <c r="G8750" i="13"/>
  <c r="G8017" i="13"/>
  <c r="G8556" i="13"/>
  <c r="G7393" i="13"/>
  <c r="G8389" i="13"/>
  <c r="G8754" i="13"/>
  <c r="G8119" i="13"/>
  <c r="G8601" i="13"/>
  <c r="G7576" i="13"/>
  <c r="G7922" i="13"/>
  <c r="G7410" i="13"/>
  <c r="G7975" i="13"/>
  <c r="G7463" i="13"/>
  <c r="G6267" i="13"/>
  <c r="G8429" i="13"/>
  <c r="G7248" i="13"/>
  <c r="G8339" i="13"/>
  <c r="G8709" i="13"/>
  <c r="G7999" i="13"/>
  <c r="G8548" i="13"/>
  <c r="G7361" i="13"/>
  <c r="G8378" i="13"/>
  <c r="G8746" i="13"/>
  <c r="G8096" i="13"/>
  <c r="G8593" i="13"/>
  <c r="G7544" i="13"/>
  <c r="G7914" i="13"/>
  <c r="G7402" i="13"/>
  <c r="G8025" i="13"/>
  <c r="G8329" i="13"/>
  <c r="G8610" i="13"/>
  <c r="G7256" i="13"/>
  <c r="G7842" i="13"/>
  <c r="G7330" i="13"/>
  <c r="G7895" i="13"/>
  <c r="G7383" i="13"/>
  <c r="G8358" i="13"/>
  <c r="G7846" i="13"/>
  <c r="G7334" i="13"/>
  <c r="G8173" i="13"/>
  <c r="G7661" i="13"/>
  <c r="G8153" i="13"/>
  <c r="G8540" i="13"/>
  <c r="G8600" i="13"/>
  <c r="G8693" i="13"/>
  <c r="G8666" i="13"/>
  <c r="G7322" i="13"/>
  <c r="G7902" i="13"/>
  <c r="G7390" i="13"/>
  <c r="G8229" i="13"/>
  <c r="G7717" i="13"/>
  <c r="G7197" i="13"/>
  <c r="G8199" i="13"/>
  <c r="G8519" i="13"/>
  <c r="G8573" i="13"/>
  <c r="G7609" i="13"/>
  <c r="G8401" i="13"/>
  <c r="G8499" i="13"/>
  <c r="G8090" i="13"/>
  <c r="G8560" i="13"/>
  <c r="G8526" i="13"/>
  <c r="G7521" i="13"/>
  <c r="G8201" i="13"/>
  <c r="G8633" i="13"/>
  <c r="G7704" i="13"/>
  <c r="G7536" i="13"/>
  <c r="G8760" i="13"/>
  <c r="G8327" i="13"/>
  <c r="G8592" i="13"/>
  <c r="G8437" i="13"/>
  <c r="G8406" i="13"/>
  <c r="G6936" i="13"/>
  <c r="G8632" i="13"/>
  <c r="G8557" i="13"/>
  <c r="G8261" i="13"/>
  <c r="G8568" i="13"/>
  <c r="G8341" i="13"/>
  <c r="G8710" i="13"/>
  <c r="G8000" i="13"/>
  <c r="G7110" i="13"/>
  <c r="G7337" i="13"/>
  <c r="G8335" i="13"/>
  <c r="G8598" i="13"/>
  <c r="G8691" i="13"/>
  <c r="G8218" i="13"/>
  <c r="G8222" i="13"/>
  <c r="G8654" i="13"/>
  <c r="G8185" i="13"/>
  <c r="G8472" i="13"/>
  <c r="G8504" i="13"/>
  <c r="G8239" i="13"/>
  <c r="G8638" i="13"/>
  <c r="G8105" i="13"/>
  <c r="G8447" i="13"/>
  <c r="G7329" i="13"/>
  <c r="G8712" i="13"/>
  <c r="G8127" i="13"/>
  <c r="G8055" i="13"/>
  <c r="G7951" i="13"/>
  <c r="G8751" i="13"/>
  <c r="G8427" i="13"/>
  <c r="G8097" i="13"/>
  <c r="G8480" i="13"/>
  <c r="G8089" i="13"/>
  <c r="G6608" i="13"/>
  <c r="G8535" i="13"/>
  <c r="G7798" i="13"/>
  <c r="G7286" i="13"/>
  <c r="G8125" i="13"/>
  <c r="G7613" i="13"/>
  <c r="G7006" i="13"/>
  <c r="G8265" i="13"/>
  <c r="G7784" i="13"/>
  <c r="G8492" i="13"/>
  <c r="G7078" i="13"/>
  <c r="G8304" i="13"/>
  <c r="G8690" i="13"/>
  <c r="G7929" i="13"/>
  <c r="G8537" i="13"/>
  <c r="G7320" i="13"/>
  <c r="G7858" i="13"/>
  <c r="G7346" i="13"/>
  <c r="G7911" i="13"/>
  <c r="G7399" i="13"/>
  <c r="G8374" i="13"/>
  <c r="G7401" i="13"/>
  <c r="G6600" i="13"/>
  <c r="G8253" i="13"/>
  <c r="G8645" i="13"/>
  <c r="G7752" i="13"/>
  <c r="G8484" i="13"/>
  <c r="G7014" i="13"/>
  <c r="G8293" i="13"/>
  <c r="G8682" i="13"/>
  <c r="G7897" i="13"/>
  <c r="G8529" i="13"/>
  <c r="G7288" i="13"/>
  <c r="G7850" i="13"/>
  <c r="G8680" i="13"/>
  <c r="G8279" i="13"/>
  <c r="G8765" i="13"/>
  <c r="G8073" i="13"/>
  <c r="G6664" i="13"/>
  <c r="G7778" i="13"/>
  <c r="G7266" i="13"/>
  <c r="G7831" i="13"/>
  <c r="G7319" i="13"/>
  <c r="G8294" i="13"/>
  <c r="G7782" i="13"/>
  <c r="G7270" i="13"/>
  <c r="G8109" i="13"/>
  <c r="G7597" i="13"/>
  <c r="G8575" i="13"/>
  <c r="G7841" i="13"/>
  <c r="G8007" i="13"/>
  <c r="G8360" i="13"/>
  <c r="G8323" i="13"/>
  <c r="G6680" i="13"/>
  <c r="G7838" i="13"/>
  <c r="G7326" i="13"/>
  <c r="G8165" i="13"/>
  <c r="G7653" i="13"/>
  <c r="G7086" i="13"/>
  <c r="G8719" i="13"/>
  <c r="G8736" i="13"/>
  <c r="G7976" i="13"/>
  <c r="G8585" i="13"/>
  <c r="G7561" i="13"/>
  <c r="G7936" i="13"/>
  <c r="G7770" i="13"/>
  <c r="G7601" i="13"/>
  <c r="G8192" i="13"/>
  <c r="G8619" i="13"/>
  <c r="G8032" i="13"/>
  <c r="G8569" i="13"/>
  <c r="G7448" i="13"/>
  <c r="G8494" i="13"/>
  <c r="G8511" i="13"/>
  <c r="G6950" i="13"/>
  <c r="G7984" i="13"/>
  <c r="G7688" i="13"/>
  <c r="G7577" i="13"/>
  <c r="G7823" i="13"/>
  <c r="G8623" i="13"/>
  <c r="G8264" i="13"/>
  <c r="G7392" i="13"/>
  <c r="G7441" i="13"/>
  <c r="G8255" i="13"/>
  <c r="G8646" i="13"/>
  <c r="G8353" i="13"/>
  <c r="G8455" i="13"/>
  <c r="G8509" i="13"/>
  <c r="G8777" i="13"/>
  <c r="G8215" i="13"/>
  <c r="G8357" i="13"/>
  <c r="G7898" i="13"/>
  <c r="G8422" i="13"/>
  <c r="G8392" i="13"/>
  <c r="G7265" i="13"/>
  <c r="G6845" i="13"/>
  <c r="G8735" i="13"/>
  <c r="G8065" i="13"/>
  <c r="G8574" i="13"/>
  <c r="G8653" i="13"/>
  <c r="G7472" i="13"/>
  <c r="G8507" i="13"/>
  <c r="G8759" i="13"/>
  <c r="G8724" i="13"/>
  <c r="G8769" i="13"/>
  <c r="G7631" i="13"/>
  <c r="G8495" i="13"/>
  <c r="G7912" i="13"/>
  <c r="G8722" i="13"/>
  <c r="G8403" i="13"/>
  <c r="G8413" i="13"/>
  <c r="G8448" i="13"/>
  <c r="G8471" i="13"/>
  <c r="G7734" i="13"/>
  <c r="G7218" i="13"/>
  <c r="G8061" i="13"/>
  <c r="G7549" i="13"/>
  <c r="G6877" i="13"/>
  <c r="G8068" i="13"/>
  <c r="G7556" i="13"/>
  <c r="G6893" i="13"/>
  <c r="G7883" i="13"/>
  <c r="G7371" i="13"/>
  <c r="G7215" i="13"/>
  <c r="G6703" i="13"/>
  <c r="G6138" i="13"/>
  <c r="G6710" i="13"/>
  <c r="G6150" i="13"/>
  <c r="G6669" i="13"/>
  <c r="G6083" i="13"/>
  <c r="G7004" i="13"/>
  <c r="G6492" i="13"/>
  <c r="G5801" i="13"/>
  <c r="G6819" i="13"/>
  <c r="G6307" i="13"/>
  <c r="G7074" i="13"/>
  <c r="G6562" i="13"/>
  <c r="G5913" i="13"/>
  <c r="G6529" i="13"/>
  <c r="G5859" i="13"/>
  <c r="G5944" i="13"/>
  <c r="G5420" i="13"/>
  <c r="G5599" i="13"/>
  <c r="G4801" i="13"/>
  <c r="G5305" i="13"/>
  <c r="G6149" i="13"/>
  <c r="G5637" i="13"/>
  <c r="G4903" i="13"/>
  <c r="G5908" i="13"/>
  <c r="G5366" i="13"/>
  <c r="G5699" i="13"/>
  <c r="G5031" i="13"/>
  <c r="G5455" i="13"/>
  <c r="G5440" i="13"/>
  <c r="G4928" i="13"/>
  <c r="G7203" i="13"/>
  <c r="G7775" i="13"/>
  <c r="G7263" i="13"/>
  <c r="G8238" i="13"/>
  <c r="G7726" i="13"/>
  <c r="G7209" i="13"/>
  <c r="G8053" i="13"/>
  <c r="G7541" i="13"/>
  <c r="G6856" i="13"/>
  <c r="G8060" i="13"/>
  <c r="G7548" i="13"/>
  <c r="G6873" i="13"/>
  <c r="G7875" i="13"/>
  <c r="G7363" i="13"/>
  <c r="G7207" i="13"/>
  <c r="G6695" i="13"/>
  <c r="G6126" i="13"/>
  <c r="G6702" i="13"/>
  <c r="G6137" i="13"/>
  <c r="G6661" i="13"/>
  <c r="G6071" i="13"/>
  <c r="G6996" i="13"/>
  <c r="G6484" i="13"/>
  <c r="G5786" i="13"/>
  <c r="G6811" i="13"/>
  <c r="G6299" i="13"/>
  <c r="G7066" i="13"/>
  <c r="G6554" i="13"/>
  <c r="G7102" i="13"/>
  <c r="G8180" i="13"/>
  <c r="G7668" i="13"/>
  <c r="G7117" i="13"/>
  <c r="G7995" i="13"/>
  <c r="G7483" i="13"/>
  <c r="G6432" i="13"/>
  <c r="G6815" i="13"/>
  <c r="G6303" i="13"/>
  <c r="G6822" i="13"/>
  <c r="G6310" i="13"/>
  <c r="G6781" i="13"/>
  <c r="G6263" i="13"/>
  <c r="G7116" i="13"/>
  <c r="G6604" i="13"/>
  <c r="G5979" i="13"/>
  <c r="G6931" i="13"/>
  <c r="G6419" i="13"/>
  <c r="G5443" i="13"/>
  <c r="G6674" i="13"/>
  <c r="G6091" i="13"/>
  <c r="G6641" i="13"/>
  <c r="G6039" i="13"/>
  <c r="G8172" i="13"/>
  <c r="G7660" i="13"/>
  <c r="G7101" i="13"/>
  <c r="G7987" i="13"/>
  <c r="G7475" i="13"/>
  <c r="G6368" i="13"/>
  <c r="G6807" i="13"/>
  <c r="G6295" i="13"/>
  <c r="G6814" i="13"/>
  <c r="G6302" i="13"/>
  <c r="G6773" i="13"/>
  <c r="G6250" i="13"/>
  <c r="G7108" i="13"/>
  <c r="G6596" i="13"/>
  <c r="G5967" i="13"/>
  <c r="G6923" i="13"/>
  <c r="G6411" i="13"/>
  <c r="G5347" i="13"/>
  <c r="G6666" i="13"/>
  <c r="G6079" i="13"/>
  <c r="G6633" i="13"/>
  <c r="G6026" i="13"/>
  <c r="G6048" i="13"/>
  <c r="G5536" i="13"/>
  <c r="G4462" i="13"/>
  <c r="G5038" i="13"/>
  <c r="G5460" i="13"/>
  <c r="G6253" i="13"/>
  <c r="G5741" i="13"/>
  <c r="G7954" i="13"/>
  <c r="G7442" i="13"/>
  <c r="G5999" i="13"/>
  <c r="G7495" i="13"/>
  <c r="G6528" i="13"/>
  <c r="G7958" i="13"/>
  <c r="G7446" i="13"/>
  <c r="G6050" i="13"/>
  <c r="G7773" i="13"/>
  <c r="G7261" i="13"/>
  <c r="G8292" i="13"/>
  <c r="G7780" i="13"/>
  <c r="G7268" i="13"/>
  <c r="G8107" i="13"/>
  <c r="G7595" i="13"/>
  <c r="G6969" i="13"/>
  <c r="G6927" i="13"/>
  <c r="G6415" i="13"/>
  <c r="G5399" i="13"/>
  <c r="G6422" i="13"/>
  <c r="G5473" i="13"/>
  <c r="G6381" i="13"/>
  <c r="G4955" i="13"/>
  <c r="G6716" i="13"/>
  <c r="G6159" i="13"/>
  <c r="G7043" i="13"/>
  <c r="G6531" i="13"/>
  <c r="G5863" i="13"/>
  <c r="G6544" i="13"/>
  <c r="G8251" i="13"/>
  <c r="G8644" i="13"/>
  <c r="G7745" i="13"/>
  <c r="G8483" i="13"/>
  <c r="G7013" i="13"/>
  <c r="G8303" i="13"/>
  <c r="G8689" i="13"/>
  <c r="G7928" i="13"/>
  <c r="G8010" i="13"/>
  <c r="G7498" i="13"/>
  <c r="G6552" i="13"/>
  <c r="G7551" i="13"/>
  <c r="G6881" i="13"/>
  <c r="G8014" i="13"/>
  <c r="G7502" i="13"/>
  <c r="G6584" i="13"/>
  <c r="G7829" i="13"/>
  <c r="G7317" i="13"/>
  <c r="G8348" i="13"/>
  <c r="G7836" i="13"/>
  <c r="G7324" i="13"/>
  <c r="G8163" i="13"/>
  <c r="G7651" i="13"/>
  <c r="G7081" i="13"/>
  <c r="G6983" i="13"/>
  <c r="G6471" i="13"/>
  <c r="G5761" i="13"/>
  <c r="G6478" i="13"/>
  <c r="G5775" i="13"/>
  <c r="G6437" i="13"/>
  <c r="G5593" i="13"/>
  <c r="G6772" i="13"/>
  <c r="G6249" i="13"/>
  <c r="G7099" i="13"/>
  <c r="G6587" i="13"/>
  <c r="G5953" i="13"/>
  <c r="G6842" i="13"/>
  <c r="G6330" i="13"/>
  <c r="G6809" i="13"/>
  <c r="G6297" i="13"/>
  <c r="G6288" i="13"/>
  <c r="G8232" i="13"/>
  <c r="G8636" i="13"/>
  <c r="G7713" i="13"/>
  <c r="G8475" i="13"/>
  <c r="G6949" i="13"/>
  <c r="G8291" i="13"/>
  <c r="G8681" i="13"/>
  <c r="G7896" i="13"/>
  <c r="G8002" i="13"/>
  <c r="G7490" i="13"/>
  <c r="G6488" i="13"/>
  <c r="G7543" i="13"/>
  <c r="G6861" i="13"/>
  <c r="G8006" i="13"/>
  <c r="G7494" i="13"/>
  <c r="G6520" i="13"/>
  <c r="G7821" i="13"/>
  <c r="G7309" i="13"/>
  <c r="G8340" i="13"/>
  <c r="G7828" i="13"/>
  <c r="G7316" i="13"/>
  <c r="G8155" i="13"/>
  <c r="G7643" i="13"/>
  <c r="G7065" i="13"/>
  <c r="G6975" i="13"/>
  <c r="G6463" i="13"/>
  <c r="G5729" i="13"/>
  <c r="G6470" i="13"/>
  <c r="G5759" i="13"/>
  <c r="G6429" i="13"/>
  <c r="G5529" i="13"/>
  <c r="G6764" i="13"/>
  <c r="G6235" i="13"/>
  <c r="G7091" i="13"/>
  <c r="G6579" i="13"/>
  <c r="G5939" i="13"/>
  <c r="G6834" i="13"/>
  <c r="G6322" i="13"/>
  <c r="G7094" i="13"/>
  <c r="G7528" i="13"/>
  <c r="G8426" i="13"/>
  <c r="G8779" i="13"/>
  <c r="G8184" i="13"/>
  <c r="G8626" i="13"/>
  <c r="G7673" i="13"/>
  <c r="G8473" i="13"/>
  <c r="G6933" i="13"/>
  <c r="G7794" i="13"/>
  <c r="G7282" i="13"/>
  <c r="G7847" i="13"/>
  <c r="G7335" i="13"/>
  <c r="G8310" i="13"/>
  <c r="G8240" i="13"/>
  <c r="G8742" i="13"/>
  <c r="G8087" i="13"/>
  <c r="G8581" i="13"/>
  <c r="G7496" i="13"/>
  <c r="G8417" i="13"/>
  <c r="G8771" i="13"/>
  <c r="G8161" i="13"/>
  <c r="G8618" i="13"/>
  <c r="G7641" i="13"/>
  <c r="G8465" i="13"/>
  <c r="G6864" i="13"/>
  <c r="G7786" i="13"/>
  <c r="G8385" i="13"/>
  <c r="G8384" i="13"/>
  <c r="G8370" i="13"/>
  <c r="G8713" i="13"/>
  <c r="G8226" i="13"/>
  <c r="G7714" i="13"/>
  <c r="G7192" i="13"/>
  <c r="G7767" i="13"/>
  <c r="G7255" i="13"/>
  <c r="G8230" i="13"/>
  <c r="G7718" i="13"/>
  <c r="G7198" i="13"/>
  <c r="G8045" i="13"/>
  <c r="G7533" i="13"/>
  <c r="G7983" i="13"/>
  <c r="G8635" i="13"/>
  <c r="G7953" i="13"/>
  <c r="G7432" i="13"/>
  <c r="G7321" i="13"/>
  <c r="G7759" i="13"/>
  <c r="G7774" i="13"/>
  <c r="G7262" i="13"/>
  <c r="G8101" i="13"/>
  <c r="G7589" i="13"/>
  <c r="G6958" i="13"/>
  <c r="G8193" i="13"/>
  <c r="G8776" i="13"/>
  <c r="G8668" i="13"/>
  <c r="G8672" i="13"/>
  <c r="G8629" i="13"/>
  <c r="G5762" i="13"/>
  <c r="G7450" i="13"/>
  <c r="G7281" i="13"/>
  <c r="G7273" i="13"/>
  <c r="G8346" i="13"/>
  <c r="G7801" i="13"/>
  <c r="G8505" i="13"/>
  <c r="G7176" i="13"/>
  <c r="G8781" i="13"/>
  <c r="G7728" i="13"/>
  <c r="G8443" i="13"/>
  <c r="G8631" i="13"/>
  <c r="G8660" i="13"/>
  <c r="G8641" i="13"/>
  <c r="G7503" i="13"/>
  <c r="G8352" i="13"/>
  <c r="G7656" i="13"/>
  <c r="G8594" i="13"/>
  <c r="G8743" i="13"/>
  <c r="G8088" i="13"/>
  <c r="G8582" i="13"/>
  <c r="G8655" i="13"/>
  <c r="G8664" i="13"/>
  <c r="G7720" i="13"/>
  <c r="G8386" i="13"/>
  <c r="G6902" i="13"/>
  <c r="G7424" i="13"/>
  <c r="G7578" i="13"/>
  <c r="G7313" i="13"/>
  <c r="G7785" i="13"/>
  <c r="G8683" i="13"/>
  <c r="G8576" i="13"/>
  <c r="G8671" i="13"/>
  <c r="G7856" i="13"/>
  <c r="G8510" i="13"/>
  <c r="G8048" i="13"/>
  <c r="G8542" i="13"/>
  <c r="G7712" i="13"/>
  <c r="G8439" i="13"/>
  <c r="G8399" i="13"/>
  <c r="G8449" i="13"/>
  <c r="G7311" i="13"/>
  <c r="G8111" i="13"/>
  <c r="G7400" i="13"/>
  <c r="G8530" i="13"/>
  <c r="G8394" i="13"/>
  <c r="G8112" i="13"/>
  <c r="G6352" i="13"/>
  <c r="G8182" i="13"/>
  <c r="G7670" i="13"/>
  <c r="G7120" i="13"/>
  <c r="G7997" i="13"/>
  <c r="G7485" i="13"/>
  <c r="G6448" i="13"/>
  <c r="G8004" i="13"/>
  <c r="G7492" i="13"/>
  <c r="G6504" i="13"/>
  <c r="G7819" i="13"/>
  <c r="G7307" i="13"/>
  <c r="G7151" i="13"/>
  <c r="G6639" i="13"/>
  <c r="G6035" i="13"/>
  <c r="G6646" i="13"/>
  <c r="G6047" i="13"/>
  <c r="G6605" i="13"/>
  <c r="G5982" i="13"/>
  <c r="G6940" i="13"/>
  <c r="G6428" i="13"/>
  <c r="G5521" i="13"/>
  <c r="G6755" i="13"/>
  <c r="G6222" i="13"/>
  <c r="G7010" i="13"/>
  <c r="G6498" i="13"/>
  <c r="G5810" i="13"/>
  <c r="G6465" i="13"/>
  <c r="G5737" i="13"/>
  <c r="G5880" i="13"/>
  <c r="G5321" i="13"/>
  <c r="G5535" i="13"/>
  <c r="G4446" i="13"/>
  <c r="G5202" i="13"/>
  <c r="G6085" i="13"/>
  <c r="G5573" i="13"/>
  <c r="G4719" i="13"/>
  <c r="G5844" i="13"/>
  <c r="G5263" i="13"/>
  <c r="G5635" i="13"/>
  <c r="G4897" i="13"/>
  <c r="G5362" i="13"/>
  <c r="G5376" i="13"/>
  <c r="G4864" i="13"/>
  <c r="G7096" i="13"/>
  <c r="G7711" i="13"/>
  <c r="G7186" i="13"/>
  <c r="G8174" i="13"/>
  <c r="G7662" i="13"/>
  <c r="G7104" i="13"/>
  <c r="G7989" i="13"/>
  <c r="G7477" i="13"/>
  <c r="G6384" i="13"/>
  <c r="G7996" i="13"/>
  <c r="G7484" i="13"/>
  <c r="G6440" i="13"/>
  <c r="G7811" i="13"/>
  <c r="G7299" i="13"/>
  <c r="G7143" i="13"/>
  <c r="G6631" i="13"/>
  <c r="G6023" i="13"/>
  <c r="G6638" i="13"/>
  <c r="G6034" i="13"/>
  <c r="G6597" i="13"/>
  <c r="G5969" i="13"/>
  <c r="G6932" i="13"/>
  <c r="G6420" i="13"/>
  <c r="G5454" i="13"/>
  <c r="G6747" i="13"/>
  <c r="G6209" i="13"/>
  <c r="G7002" i="13"/>
  <c r="G6490" i="13"/>
  <c r="G6974" i="13"/>
  <c r="G8116" i="13"/>
  <c r="G7604" i="13"/>
  <c r="G6989" i="13"/>
  <c r="G7931" i="13"/>
  <c r="G7419" i="13"/>
  <c r="G5553" i="13"/>
  <c r="G6751" i="13"/>
  <c r="G6215" i="13"/>
  <c r="G6758" i="13"/>
  <c r="G6226" i="13"/>
  <c r="G6717" i="13"/>
  <c r="G6161" i="13"/>
  <c r="G7052" i="13"/>
  <c r="G6540" i="13"/>
  <c r="G5878" i="13"/>
  <c r="G6867" i="13"/>
  <c r="G6355" i="13"/>
  <c r="G7122" i="13"/>
  <c r="G6610" i="13"/>
  <c r="G5990" i="13"/>
  <c r="G6577" i="13"/>
  <c r="G5937" i="13"/>
  <c r="G8108" i="13"/>
  <c r="G7596" i="13"/>
  <c r="G6973" i="13"/>
  <c r="G7923" i="13"/>
  <c r="G7411" i="13"/>
  <c r="G4617" i="13"/>
  <c r="G6743" i="13"/>
  <c r="G6202" i="13"/>
  <c r="G6750" i="13"/>
  <c r="G6214" i="13"/>
  <c r="G6709" i="13"/>
  <c r="G6147" i="13"/>
  <c r="G7044" i="13"/>
  <c r="G6532" i="13"/>
  <c r="G5865" i="13"/>
  <c r="G6859" i="13"/>
  <c r="G6347" i="13"/>
  <c r="G7114" i="13"/>
  <c r="G6602" i="13"/>
  <c r="G5977" i="13"/>
  <c r="G6569" i="13"/>
  <c r="G5923" i="13"/>
  <c r="G5984" i="13"/>
  <c r="G5472" i="13"/>
  <c r="G5639" i="13"/>
  <c r="G4907" i="13"/>
  <c r="G5369" i="13"/>
  <c r="G6189" i="13"/>
  <c r="G5677" i="13"/>
  <c r="G7890" i="13"/>
  <c r="G7378" i="13"/>
  <c r="G7943" i="13"/>
  <c r="G7431" i="13"/>
  <c r="G5858" i="13"/>
  <c r="G7894" i="13"/>
  <c r="G7382" i="13"/>
  <c r="G8221" i="13"/>
  <c r="G7709" i="13"/>
  <c r="G7184" i="13"/>
  <c r="G8228" i="13"/>
  <c r="G7716" i="13"/>
  <c r="G7194" i="13"/>
  <c r="G8043" i="13"/>
  <c r="G7531" i="13"/>
  <c r="G6816" i="13"/>
  <c r="G6863" i="13"/>
  <c r="G6351" i="13"/>
  <c r="G6870" i="13"/>
  <c r="G6358" i="13"/>
  <c r="G6829" i="13"/>
  <c r="G6317" i="13"/>
  <c r="G7164" i="13"/>
  <c r="G6652" i="13"/>
  <c r="G6057" i="13"/>
  <c r="G6979" i="13"/>
  <c r="G6467" i="13"/>
  <c r="G5745" i="13"/>
  <c r="G8741" i="13"/>
  <c r="G8081" i="13"/>
  <c r="G8580" i="13"/>
  <c r="G7489" i="13"/>
  <c r="G8416" i="13"/>
  <c r="G8778" i="13"/>
  <c r="G8183" i="13"/>
  <c r="G8625" i="13"/>
  <c r="G7672" i="13"/>
  <c r="G7946" i="13"/>
  <c r="G7434" i="13"/>
  <c r="G5897" i="13"/>
  <c r="G7487" i="13"/>
  <c r="G6464" i="13"/>
  <c r="G7950" i="13"/>
  <c r="G7438" i="13"/>
  <c r="G5947" i="13"/>
  <c r="G8525" i="13"/>
  <c r="G7272" i="13"/>
  <c r="G8347" i="13"/>
  <c r="G8715" i="13"/>
  <c r="G8015" i="13"/>
  <c r="G8562" i="13"/>
  <c r="G7417" i="13"/>
  <c r="G8405" i="13"/>
  <c r="G8242" i="13"/>
  <c r="G7730" i="13"/>
  <c r="G7213" i="13"/>
  <c r="G7783" i="13"/>
  <c r="G7271" i="13"/>
  <c r="G8246" i="13"/>
  <c r="G7921" i="13"/>
  <c r="G8678" i="13"/>
  <c r="G7881" i="13"/>
  <c r="G8517" i="13"/>
  <c r="G7238" i="13"/>
  <c r="G8337" i="13"/>
  <c r="G8707" i="13"/>
  <c r="G7992" i="13"/>
  <c r="G8554" i="13"/>
  <c r="G7385" i="13"/>
  <c r="G8395" i="13"/>
  <c r="G8234" i="13"/>
  <c r="G7722" i="13"/>
  <c r="G8591" i="13"/>
  <c r="G8071" i="13"/>
  <c r="G7201" i="13"/>
  <c r="G8301" i="13"/>
  <c r="G8162" i="13"/>
  <c r="G7650" i="13"/>
  <c r="G7080" i="13"/>
  <c r="G7703" i="13"/>
  <c r="G7174" i="13"/>
  <c r="G8166" i="13"/>
  <c r="G7654" i="13"/>
  <c r="G7088" i="13"/>
  <c r="G7981" i="13"/>
  <c r="G7889" i="13"/>
  <c r="G8670" i="13"/>
  <c r="G8143" i="13"/>
  <c r="G8503" i="13"/>
  <c r="G8596" i="13"/>
  <c r="G8577" i="13"/>
  <c r="G7439" i="13"/>
  <c r="G7710" i="13"/>
  <c r="G7185" i="13"/>
  <c r="G8037" i="13"/>
  <c r="G7525" i="13"/>
  <c r="G6768" i="13"/>
  <c r="G6841" i="13"/>
  <c r="G8767" i="13"/>
  <c r="G8231" i="13"/>
  <c r="G7537" i="13"/>
  <c r="G8274" i="13"/>
  <c r="G8474" i="13"/>
  <c r="G7064" i="13"/>
  <c r="G7729" i="13"/>
  <c r="G8621" i="13"/>
  <c r="G7648" i="13"/>
  <c r="G7545" i="13"/>
  <c r="G8441" i="13"/>
  <c r="G6075" i="13"/>
  <c r="G7046" i="13"/>
  <c r="G8606" i="13"/>
  <c r="G7456" i="13"/>
  <c r="G8277" i="13"/>
  <c r="G8315" i="13"/>
  <c r="G8290" i="13"/>
  <c r="G7161" i="13"/>
  <c r="G7664" i="13"/>
  <c r="G8716" i="13"/>
  <c r="G8313" i="13"/>
  <c r="G8679" i="13"/>
  <c r="G7888" i="13"/>
  <c r="G8518" i="13"/>
  <c r="G8024" i="13"/>
  <c r="G8768" i="13"/>
  <c r="G8604" i="13"/>
  <c r="G7569" i="13"/>
  <c r="G8501" i="13"/>
  <c r="G8602" i="13"/>
  <c r="G7258" i="13"/>
  <c r="G7761" i="13"/>
  <c r="G8749" i="13"/>
  <c r="G8425" i="13"/>
  <c r="G8256" i="13"/>
  <c r="G8607" i="13"/>
  <c r="G7600" i="13"/>
  <c r="G8446" i="13"/>
  <c r="G7409" i="13"/>
  <c r="G7849" i="13"/>
  <c r="G6178" i="13"/>
  <c r="G7696" i="13"/>
  <c r="G7553" i="13"/>
  <c r="G7736" i="13"/>
  <c r="G6592" i="13"/>
  <c r="G7109" i="13"/>
  <c r="G8652" i="13"/>
  <c r="G8431" i="13"/>
  <c r="G8520" i="13"/>
  <c r="G8321" i="13"/>
  <c r="G8440" i="13"/>
  <c r="G8118" i="13"/>
  <c r="G7606" i="13"/>
  <c r="G6992" i="13"/>
  <c r="G7933" i="13"/>
  <c r="G7421" i="13"/>
  <c r="G5671" i="13"/>
  <c r="G7940" i="13"/>
  <c r="G7428" i="13"/>
  <c r="G5819" i="13"/>
  <c r="G7755" i="13"/>
  <c r="G7242" i="13"/>
  <c r="G7087" i="13"/>
  <c r="G6575" i="13"/>
  <c r="G5934" i="13"/>
  <c r="G6582" i="13"/>
  <c r="G5945" i="13"/>
  <c r="G6541" i="13"/>
  <c r="G5879" i="13"/>
  <c r="G6876" i="13"/>
  <c r="G6364" i="13"/>
  <c r="G4167" i="13"/>
  <c r="G6691" i="13"/>
  <c r="G6119" i="13"/>
  <c r="G6946" i="13"/>
  <c r="G6434" i="13"/>
  <c r="G5569" i="13"/>
  <c r="G6401" i="13"/>
  <c r="G5219" i="13"/>
  <c r="G5816" i="13"/>
  <c r="G5218" i="13"/>
  <c r="G5471" i="13"/>
  <c r="G5742" i="13"/>
  <c r="G5099" i="13"/>
  <c r="G6021" i="13"/>
  <c r="G5509" i="13"/>
  <c r="G3783" i="13"/>
  <c r="G5780" i="13"/>
  <c r="G5161" i="13"/>
  <c r="G5571" i="13"/>
  <c r="G4711" i="13"/>
  <c r="G5259" i="13"/>
  <c r="G5312" i="13"/>
  <c r="G4800" i="13"/>
  <c r="G6968" i="13"/>
  <c r="G7647" i="13"/>
  <c r="G7073" i="13"/>
  <c r="G8110" i="13"/>
  <c r="G7598" i="13"/>
  <c r="G6976" i="13"/>
  <c r="G7925" i="13"/>
  <c r="G7413" i="13"/>
  <c r="G5002" i="13"/>
  <c r="G7932" i="13"/>
  <c r="G7420" i="13"/>
  <c r="G5617" i="13"/>
  <c r="G7747" i="13"/>
  <c r="G7233" i="13"/>
  <c r="G7079" i="13"/>
  <c r="G6567" i="13"/>
  <c r="G5921" i="13"/>
  <c r="G6574" i="13"/>
  <c r="G5931" i="13"/>
  <c r="G6533" i="13"/>
  <c r="G5866" i="13"/>
  <c r="G6868" i="13"/>
  <c r="G6356" i="13"/>
  <c r="G7195" i="13"/>
  <c r="G6683" i="13"/>
  <c r="G6106" i="13"/>
  <c r="G6938" i="13"/>
  <c r="G6426" i="13"/>
  <c r="G6832" i="13"/>
  <c r="G8052" i="13"/>
  <c r="G7540" i="13"/>
  <c r="G6853" i="13"/>
  <c r="G7867" i="13"/>
  <c r="G7355" i="13"/>
  <c r="G7199" i="13"/>
  <c r="G6687" i="13"/>
  <c r="G6113" i="13"/>
  <c r="G6694" i="13"/>
  <c r="G6123" i="13"/>
  <c r="G6653" i="13"/>
  <c r="G6058" i="13"/>
  <c r="G6988" i="13"/>
  <c r="G6476" i="13"/>
  <c r="G5770" i="13"/>
  <c r="G6803" i="13"/>
  <c r="G6291" i="13"/>
  <c r="G7058" i="13"/>
  <c r="G6546" i="13"/>
  <c r="G5887" i="13"/>
  <c r="G6513" i="13"/>
  <c r="G5834" i="13"/>
  <c r="G8044" i="13"/>
  <c r="G7532" i="13"/>
  <c r="G6824" i="13"/>
  <c r="G7859" i="13"/>
  <c r="G7347" i="13"/>
  <c r="G7191" i="13"/>
  <c r="G6679" i="13"/>
  <c r="G6099" i="13"/>
  <c r="G6686" i="13"/>
  <c r="G6111" i="13"/>
  <c r="G6645" i="13"/>
  <c r="G6046" i="13"/>
  <c r="G6980" i="13"/>
  <c r="G6468" i="13"/>
  <c r="G5751" i="13"/>
  <c r="G6795" i="13"/>
  <c r="G6283" i="13"/>
  <c r="G7050" i="13"/>
  <c r="G6538" i="13"/>
  <c r="G5874" i="13"/>
  <c r="G6505" i="13"/>
  <c r="G5822" i="13"/>
  <c r="G5920" i="13"/>
  <c r="G5385" i="13"/>
  <c r="G5575" i="13"/>
  <c r="G4727" i="13"/>
  <c r="G5266" i="13"/>
  <c r="G6125" i="13"/>
  <c r="G5613" i="13"/>
  <c r="G7826" i="13"/>
  <c r="G7314" i="13"/>
  <c r="G7879" i="13"/>
  <c r="G7367" i="13"/>
  <c r="G8342" i="13"/>
  <c r="G7830" i="13"/>
  <c r="G7318" i="13"/>
  <c r="G8157" i="13"/>
  <c r="G7645" i="13"/>
  <c r="G7070" i="13"/>
  <c r="G8164" i="13"/>
  <c r="G7652" i="13"/>
  <c r="G7085" i="13"/>
  <c r="G7979" i="13"/>
  <c r="G7467" i="13"/>
  <c r="G6304" i="13"/>
  <c r="G6799" i="13"/>
  <c r="G6287" i="13"/>
  <c r="G6806" i="13"/>
  <c r="G6294" i="13"/>
  <c r="G6765" i="13"/>
  <c r="G6238" i="13"/>
  <c r="G7100" i="13"/>
  <c r="G6588" i="13"/>
  <c r="G5954" i="13"/>
  <c r="G6915" i="13"/>
  <c r="G6403" i="13"/>
  <c r="G5246" i="13"/>
  <c r="G8677" i="13"/>
  <c r="G7880" i="13"/>
  <c r="G8516" i="13"/>
  <c r="G7230" i="13"/>
  <c r="G8336" i="13"/>
  <c r="G8714" i="13"/>
  <c r="G8009" i="13"/>
  <c r="G8561" i="13"/>
  <c r="G7416" i="13"/>
  <c r="G7882" i="13"/>
  <c r="G7370" i="13"/>
  <c r="G7935" i="13"/>
  <c r="G7423" i="13"/>
  <c r="G5735" i="13"/>
  <c r="G7886" i="13"/>
  <c r="G7374" i="13"/>
  <c r="G8213" i="13"/>
  <c r="G7701" i="13"/>
  <c r="G7170" i="13"/>
  <c r="G8220" i="13"/>
  <c r="G7708" i="13"/>
  <c r="G7182" i="13"/>
  <c r="G8035" i="13"/>
  <c r="G7523" i="13"/>
  <c r="G6752" i="13"/>
  <c r="G6855" i="13"/>
  <c r="G6343" i="13"/>
  <c r="G6862" i="13"/>
  <c r="G6350" i="13"/>
  <c r="G6821" i="13"/>
  <c r="G6309" i="13"/>
  <c r="G7156" i="13"/>
  <c r="G6644" i="13"/>
  <c r="G6043" i="13"/>
  <c r="G6971" i="13"/>
  <c r="G6459" i="13"/>
  <c r="G5713" i="13"/>
  <c r="G6714" i="13"/>
  <c r="G6155" i="13"/>
  <c r="G6681" i="13"/>
  <c r="G8287" i="13"/>
  <c r="G8669" i="13"/>
  <c r="G7848" i="13"/>
  <c r="G8508" i="13"/>
  <c r="G7190" i="13"/>
  <c r="G8325" i="13"/>
  <c r="G8706" i="13"/>
  <c r="G7991" i="13"/>
  <c r="G8553" i="13"/>
  <c r="G7384" i="13"/>
  <c r="G7874" i="13"/>
  <c r="G7362" i="13"/>
  <c r="G7927" i="13"/>
  <c r="G7415" i="13"/>
  <c r="G5207" i="13"/>
  <c r="G7878" i="13"/>
  <c r="G7366" i="13"/>
  <c r="G8205" i="13"/>
  <c r="G7693" i="13"/>
  <c r="G7158" i="13"/>
  <c r="G8212" i="13"/>
  <c r="G7700" i="13"/>
  <c r="G7169" i="13"/>
  <c r="G8027" i="13"/>
  <c r="G7515" i="13"/>
  <c r="G6688" i="13"/>
  <c r="G6847" i="13"/>
  <c r="G6335" i="13"/>
  <c r="G6854" i="13"/>
  <c r="G6342" i="13"/>
  <c r="G6813" i="13"/>
  <c r="G6301" i="13"/>
  <c r="G7148" i="13"/>
  <c r="G6636" i="13"/>
  <c r="G6031" i="13"/>
  <c r="G6963" i="13"/>
  <c r="G6451" i="13"/>
  <c r="G5681" i="13"/>
  <c r="G6706" i="13"/>
  <c r="G6143" i="13"/>
  <c r="G6673" i="13"/>
  <c r="G6090" i="13"/>
  <c r="G6917" i="13"/>
  <c r="G8275" i="13"/>
  <c r="G8661" i="13"/>
  <c r="G8461" i="13"/>
  <c r="G6792" i="13"/>
  <c r="G8263" i="13"/>
  <c r="G8651" i="13"/>
  <c r="G7776" i="13"/>
  <c r="G8498" i="13"/>
  <c r="G7126" i="13"/>
  <c r="G8322" i="13"/>
  <c r="G8178" i="13"/>
  <c r="G7666" i="13"/>
  <c r="G7112" i="13"/>
  <c r="G7719" i="13"/>
  <c r="G7200" i="13"/>
  <c r="G8217" i="13"/>
  <c r="G8775" i="13"/>
  <c r="G8614" i="13"/>
  <c r="G7625" i="13"/>
  <c r="G8453" i="13"/>
  <c r="G6536" i="13"/>
  <c r="G8249" i="13"/>
  <c r="G8643" i="13"/>
  <c r="G7744" i="13"/>
  <c r="G8490" i="13"/>
  <c r="G7062" i="13"/>
  <c r="G8312" i="13"/>
  <c r="G8170" i="13"/>
  <c r="G7658" i="13"/>
  <c r="G7792" i="13"/>
  <c r="G8176" i="13"/>
  <c r="G8476" i="13"/>
  <c r="G8177" i="13"/>
  <c r="G8098" i="13"/>
  <c r="G7586" i="13"/>
  <c r="G6952" i="13"/>
  <c r="G7639" i="13"/>
  <c r="G7057" i="13"/>
  <c r="G8102" i="13"/>
  <c r="G7590" i="13"/>
  <c r="G6960" i="13"/>
  <c r="G7917" i="13"/>
  <c r="G8624" i="13"/>
  <c r="G8233" i="13"/>
  <c r="G8674" i="13"/>
  <c r="G7952" i="13"/>
  <c r="G8208" i="13"/>
  <c r="G7985" i="13"/>
  <c r="G7041" i="13"/>
  <c r="G7646" i="13"/>
  <c r="G7072" i="13"/>
  <c r="G7973" i="13"/>
  <c r="G7461" i="13"/>
  <c r="G6242" i="13"/>
  <c r="G8351" i="13"/>
  <c r="G8373" i="13"/>
  <c r="G8763" i="13"/>
  <c r="G8696" i="13"/>
  <c r="G7150" i="13"/>
  <c r="G7833" i="13"/>
  <c r="G7887" i="13"/>
  <c r="G8687" i="13"/>
  <c r="G8349" i="13"/>
  <c r="G7077" i="13"/>
  <c r="G7289" i="13"/>
  <c r="G8365" i="13"/>
  <c r="G8210" i="13"/>
  <c r="G8299" i="13"/>
  <c r="G8064" i="13"/>
  <c r="G8546" i="13"/>
  <c r="G7162" i="13"/>
  <c r="G7297" i="13"/>
  <c r="G7220" i="13"/>
  <c r="G5961" i="13"/>
  <c r="G8718" i="13"/>
  <c r="G8460" i="13"/>
  <c r="G8544" i="13"/>
  <c r="G8615" i="13"/>
  <c r="G7632" i="13"/>
  <c r="G8454" i="13"/>
  <c r="G8622" i="13"/>
  <c r="G8639" i="13"/>
  <c r="G8057" i="13"/>
  <c r="G8704" i="13"/>
  <c r="G7944" i="13"/>
  <c r="G8224" i="13"/>
  <c r="G6102" i="13"/>
  <c r="G7697" i="13"/>
  <c r="G8493" i="13"/>
  <c r="G7904" i="13"/>
  <c r="G6982" i="13"/>
  <c r="G8543" i="13"/>
  <c r="G7344" i="13"/>
  <c r="G8784" i="13"/>
  <c r="G8583" i="13"/>
  <c r="G8637" i="13"/>
  <c r="G8415" i="13"/>
  <c r="G8662" i="13"/>
  <c r="G8627" i="13"/>
  <c r="G8154" i="13"/>
  <c r="G8158" i="13"/>
  <c r="G8590" i="13"/>
  <c r="G8390" i="13"/>
  <c r="G7345" i="13"/>
  <c r="G7249" i="13"/>
  <c r="G7633" i="13"/>
  <c r="G5986" i="13"/>
  <c r="G8054" i="13"/>
  <c r="G7542" i="13"/>
  <c r="G6857" i="13"/>
  <c r="G7869" i="13"/>
  <c r="G7357" i="13"/>
  <c r="G8388" i="13"/>
  <c r="G7876" i="13"/>
  <c r="G7364" i="13"/>
  <c r="G8203" i="13"/>
  <c r="G7691" i="13"/>
  <c r="G7154" i="13"/>
  <c r="G7023" i="13"/>
  <c r="G6511" i="13"/>
  <c r="G5831" i="13"/>
  <c r="G6518" i="13"/>
  <c r="G5842" i="13"/>
  <c r="G6477" i="13"/>
  <c r="G5774" i="13"/>
  <c r="G6812" i="13"/>
  <c r="G6300" i="13"/>
  <c r="G7139" i="13"/>
  <c r="G6627" i="13"/>
  <c r="G6017" i="13"/>
  <c r="G6882" i="13"/>
  <c r="G6370" i="13"/>
  <c r="G4703" i="13"/>
  <c r="G6337" i="13"/>
  <c r="G6264" i="13"/>
  <c r="G5752" i="13"/>
  <c r="G5115" i="13"/>
  <c r="G5383" i="13"/>
  <c r="G5678" i="13"/>
  <c r="G4998" i="13"/>
  <c r="G5957" i="13"/>
  <c r="G5438" i="13"/>
  <c r="G6228" i="13"/>
  <c r="G5716" i="13"/>
  <c r="G5058" i="13"/>
  <c r="G5507" i="13"/>
  <c r="G3719" i="13"/>
  <c r="G5158" i="13"/>
  <c r="G5248" i="13"/>
  <c r="G4736" i="13"/>
  <c r="G6808" i="13"/>
  <c r="G7583" i="13"/>
  <c r="G6945" i="13"/>
  <c r="G8046" i="13"/>
  <c r="G7534" i="13"/>
  <c r="G6837" i="13"/>
  <c r="G7861" i="13"/>
  <c r="G7349" i="13"/>
  <c r="G8380" i="13"/>
  <c r="G7868" i="13"/>
  <c r="G7356" i="13"/>
  <c r="G8195" i="13"/>
  <c r="G7683" i="13"/>
  <c r="G7142" i="13"/>
  <c r="G7015" i="13"/>
  <c r="G6503" i="13"/>
  <c r="G5818" i="13"/>
  <c r="G6510" i="13"/>
  <c r="G5830" i="13"/>
  <c r="G6469" i="13"/>
  <c r="G5753" i="13"/>
  <c r="G6804" i="13"/>
  <c r="G6292" i="13"/>
  <c r="G7131" i="13"/>
  <c r="G6619" i="13"/>
  <c r="G6003" i="13"/>
  <c r="G6874" i="13"/>
  <c r="G7469" i="13"/>
  <c r="G6320" i="13"/>
  <c r="G7988" i="13"/>
  <c r="G7476" i="13"/>
  <c r="G6376" i="13"/>
  <c r="G7803" i="13"/>
  <c r="G7291" i="13"/>
  <c r="G7135" i="13"/>
  <c r="G6623" i="13"/>
  <c r="G6010" i="13"/>
  <c r="G6630" i="13"/>
  <c r="G6022" i="13"/>
  <c r="G6589" i="13"/>
  <c r="G5955" i="13"/>
  <c r="G6924" i="13"/>
  <c r="G6412" i="13"/>
  <c r="G5361" i="13"/>
  <c r="G6739" i="13"/>
  <c r="G6195" i="13"/>
  <c r="G6994" i="13"/>
  <c r="G6482" i="13"/>
  <c r="G5783" i="13"/>
  <c r="G6449" i="13"/>
  <c r="G5673" i="13"/>
  <c r="G7980" i="13"/>
  <c r="G7468" i="13"/>
  <c r="G6312" i="13"/>
  <c r="G7795" i="13"/>
  <c r="G7283" i="13"/>
  <c r="G7127" i="13"/>
  <c r="G6615" i="13"/>
  <c r="G5998" i="13"/>
  <c r="G6622" i="13"/>
  <c r="G6009" i="13"/>
  <c r="G6581" i="13"/>
  <c r="G5943" i="13"/>
  <c r="G6916" i="13"/>
  <c r="G6404" i="13"/>
  <c r="G5258" i="13"/>
  <c r="G6731" i="13"/>
  <c r="G6183" i="13"/>
  <c r="G6986" i="13"/>
  <c r="G6474" i="13"/>
  <c r="G5767" i="13"/>
  <c r="G6441" i="13"/>
  <c r="G5625" i="13"/>
  <c r="G5856" i="13"/>
  <c r="G5282" i="13"/>
  <c r="G5511" i="13"/>
  <c r="G3847" i="13"/>
  <c r="G5163" i="13"/>
  <c r="G6061" i="13"/>
  <c r="G5549" i="13"/>
  <c r="G7762" i="13"/>
  <c r="G7250" i="13"/>
  <c r="G7815" i="13"/>
  <c r="G7303" i="13"/>
  <c r="G8278" i="13"/>
  <c r="G7766" i="13"/>
  <c r="G7254" i="13"/>
  <c r="G8093" i="13"/>
  <c r="G7581" i="13"/>
  <c r="G6942" i="13"/>
  <c r="G8100" i="13"/>
  <c r="G7588" i="13"/>
  <c r="G6957" i="13"/>
  <c r="G7915" i="13"/>
  <c r="G7403" i="13"/>
  <c r="G7247" i="13"/>
  <c r="G6735" i="13"/>
  <c r="G6190" i="13"/>
  <c r="G6742" i="13"/>
  <c r="G6201" i="13"/>
  <c r="G6701" i="13"/>
  <c r="G6135" i="13"/>
  <c r="G7036" i="13"/>
  <c r="G6524" i="13"/>
  <c r="G5851" i="13"/>
  <c r="G6851" i="13"/>
  <c r="G6339" i="13"/>
  <c r="G7106" i="13"/>
  <c r="G8613" i="13"/>
  <c r="G7624" i="13"/>
  <c r="G8452" i="13"/>
  <c r="G6480" i="13"/>
  <c r="G8248" i="13"/>
  <c r="G8650" i="13"/>
  <c r="G7769" i="13"/>
  <c r="G8497" i="13"/>
  <c r="G7125" i="13"/>
  <c r="G7818" i="13"/>
  <c r="G7306" i="13"/>
  <c r="G7871" i="13"/>
  <c r="G7359" i="13"/>
  <c r="G8334" i="13"/>
  <c r="G7822" i="13"/>
  <c r="G7310" i="13"/>
  <c r="G8149" i="13"/>
  <c r="G7637" i="13"/>
  <c r="G7054" i="13"/>
  <c r="G8156" i="13"/>
  <c r="G7644" i="13"/>
  <c r="G7069" i="13"/>
  <c r="G7971" i="13"/>
  <c r="G7459" i="13"/>
  <c r="G6217" i="13"/>
  <c r="G6791" i="13"/>
  <c r="G6278" i="13"/>
  <c r="G6798" i="13"/>
  <c r="G6286" i="13"/>
  <c r="G6757" i="13"/>
  <c r="G6225" i="13"/>
  <c r="G7092" i="13"/>
  <c r="G6580" i="13"/>
  <c r="G5942" i="13"/>
  <c r="G6907" i="13"/>
  <c r="G6395" i="13"/>
  <c r="G5143" i="13"/>
  <c r="G6650" i="13"/>
  <c r="G6054" i="13"/>
  <c r="G6617" i="13"/>
  <c r="G8151" i="13"/>
  <c r="G8605" i="13"/>
  <c r="G7592" i="13"/>
  <c r="G8444" i="13"/>
  <c r="G6191" i="13"/>
  <c r="G8225" i="13"/>
  <c r="G8642" i="13"/>
  <c r="G7737" i="13"/>
  <c r="G8489" i="13"/>
  <c r="G7061" i="13"/>
  <c r="G7810" i="13"/>
  <c r="G7298" i="13"/>
  <c r="G7863" i="13"/>
  <c r="G7351" i="13"/>
  <c r="G8326" i="13"/>
  <c r="G7814" i="13"/>
  <c r="G7302" i="13"/>
  <c r="G8141" i="13"/>
  <c r="G7629" i="13"/>
  <c r="G7038" i="13"/>
  <c r="G8148" i="13"/>
  <c r="G7636" i="13"/>
  <c r="G7053" i="13"/>
  <c r="G7963" i="13"/>
  <c r="G7451" i="13"/>
  <c r="G6114" i="13"/>
  <c r="G6783" i="13"/>
  <c r="G6266" i="13"/>
  <c r="G6790" i="13"/>
  <c r="G6276" i="13"/>
  <c r="G6749" i="13"/>
  <c r="G6211" i="13"/>
  <c r="G7084" i="13"/>
  <c r="G6572" i="13"/>
  <c r="G5929" i="13"/>
  <c r="G6899" i="13"/>
  <c r="G6387" i="13"/>
  <c r="G5041" i="13"/>
  <c r="G6642" i="13"/>
  <c r="G8132" i="13"/>
  <c r="G6774" i="13"/>
  <c r="G6371" i="13"/>
  <c r="G3294" i="13"/>
  <c r="G5763" i="13"/>
  <c r="G8302" i="13"/>
  <c r="G7005" i="13"/>
  <c r="G6725" i="13"/>
  <c r="G6618" i="13"/>
  <c r="G6879" i="13"/>
  <c r="G6082" i="13"/>
  <c r="G8236" i="13"/>
  <c r="G6878" i="13"/>
  <c r="G6475" i="13"/>
  <c r="G4803" i="13"/>
  <c r="G7559" i="13"/>
  <c r="G7844" i="13"/>
  <c r="G6486" i="13"/>
  <c r="G5966" i="13"/>
  <c r="G8753" i="13"/>
  <c r="G7566" i="13"/>
  <c r="G7900" i="13"/>
  <c r="G7193" i="13"/>
  <c r="G6542" i="13"/>
  <c r="G4785" i="13"/>
  <c r="G7163" i="13"/>
  <c r="G7098" i="13"/>
  <c r="G6745" i="13"/>
  <c r="G8328" i="13"/>
  <c r="G8731" i="13"/>
  <c r="G8160" i="13"/>
  <c r="G8066" i="13"/>
  <c r="G7799" i="13"/>
  <c r="G7942" i="13"/>
  <c r="G7885" i="13"/>
  <c r="G8084" i="13"/>
  <c r="G6632" i="13"/>
  <c r="G7323" i="13"/>
  <c r="G6655" i="13"/>
  <c r="G6662" i="13"/>
  <c r="G6621" i="13"/>
  <c r="G6956" i="13"/>
  <c r="G5649" i="13"/>
  <c r="G6247" i="13"/>
  <c r="G6514" i="13"/>
  <c r="G6737" i="13"/>
  <c r="G8320" i="13"/>
  <c r="G8502" i="13"/>
  <c r="G8725" i="13"/>
  <c r="G7816" i="13"/>
  <c r="G8500" i="13"/>
  <c r="G7138" i="13"/>
  <c r="G8314" i="13"/>
  <c r="G8698" i="13"/>
  <c r="G7961" i="13"/>
  <c r="G8545" i="13"/>
  <c r="G7352" i="13"/>
  <c r="G7866" i="13"/>
  <c r="G7354" i="13"/>
  <c r="G7919" i="13"/>
  <c r="G7407" i="13"/>
  <c r="G8382" i="13"/>
  <c r="G7870" i="13"/>
  <c r="G7358" i="13"/>
  <c r="G8197" i="13"/>
  <c r="G7685" i="13"/>
  <c r="G7145" i="13"/>
  <c r="G8204" i="13"/>
  <c r="G7692" i="13"/>
  <c r="G7157" i="13"/>
  <c r="G8019" i="13"/>
  <c r="G7507" i="13"/>
  <c r="G6624" i="13"/>
  <c r="G6839" i="13"/>
  <c r="G6327" i="13"/>
  <c r="G6846" i="13"/>
  <c r="G6334" i="13"/>
  <c r="G6805" i="13"/>
  <c r="G6293" i="13"/>
  <c r="G7140" i="13"/>
  <c r="G6628" i="13"/>
  <c r="G6018" i="13"/>
  <c r="G6955" i="13"/>
  <c r="G6443" i="13"/>
  <c r="G5641" i="13"/>
  <c r="G6698" i="13"/>
  <c r="G6130" i="13"/>
  <c r="G4647" i="13"/>
  <c r="G3115" i="13"/>
  <c r="G4439" i="13"/>
  <c r="G5317" i="13"/>
  <c r="G4805" i="13"/>
  <c r="G3895" i="13"/>
  <c r="G5084" i="13"/>
  <c r="G4572" i="13"/>
  <c r="G4715" i="13"/>
  <c r="G3525" i="13"/>
  <c r="G4586" i="13"/>
  <c r="G4464" i="13"/>
  <c r="G3952" i="13"/>
  <c r="G3408" i="13"/>
  <c r="G4053" i="13"/>
  <c r="G3532" i="13"/>
  <c r="G4388" i="13"/>
  <c r="G3876" i="13"/>
  <c r="G3288" i="13"/>
  <c r="G4211" i="13"/>
  <c r="G3699" i="13"/>
  <c r="G2917" i="13"/>
  <c r="G4034" i="13"/>
  <c r="G3510" i="13"/>
  <c r="G4145" i="13"/>
  <c r="G5798" i="13"/>
  <c r="G6457" i="13"/>
  <c r="G5705" i="13"/>
  <c r="G5872" i="13"/>
  <c r="G5307" i="13"/>
  <c r="G5527" i="13"/>
  <c r="G4318" i="13"/>
  <c r="G5190" i="13"/>
  <c r="G6077" i="13"/>
  <c r="G5565" i="13"/>
  <c r="G4687" i="13"/>
  <c r="G5836" i="13"/>
  <c r="G5250" i="13"/>
  <c r="G5627" i="13"/>
  <c r="G4875" i="13"/>
  <c r="G5350" i="13"/>
  <c r="G5368" i="13"/>
  <c r="G4856" i="13"/>
  <c r="G4102" i="13"/>
  <c r="G4255" i="13"/>
  <c r="G4718" i="13"/>
  <c r="G3542" i="13"/>
  <c r="G5053" i="13"/>
  <c r="G4541" i="13"/>
  <c r="G5332" i="13"/>
  <c r="G4820" i="13"/>
  <c r="G3958" i="13"/>
  <c r="G4401" i="13"/>
  <c r="G4834" i="13"/>
  <c r="G4014" i="13"/>
  <c r="G4200" i="13"/>
  <c r="G3688" i="13"/>
  <c r="G2877" i="13"/>
  <c r="G3789" i="13"/>
  <c r="G3143" i="13"/>
  <c r="G4124" i="13"/>
  <c r="G3612" i="13"/>
  <c r="G4459" i="13"/>
  <c r="G5928" i="13"/>
  <c r="G5398" i="13"/>
  <c r="G5583" i="13"/>
  <c r="G4759" i="13"/>
  <c r="G5279" i="13"/>
  <c r="G6133" i="13"/>
  <c r="G5621" i="13"/>
  <c r="G4859" i="13"/>
  <c r="G5892" i="13"/>
  <c r="G5339" i="13"/>
  <c r="G5683" i="13"/>
  <c r="G5006" i="13"/>
  <c r="G5434" i="13"/>
  <c r="G5424" i="13"/>
  <c r="G4912" i="13"/>
  <c r="G4301" i="13"/>
  <c r="G4377" i="13"/>
  <c r="G4774" i="13"/>
  <c r="G3774" i="13"/>
  <c r="G5109" i="13"/>
  <c r="G4597" i="13"/>
  <c r="G5388" i="13"/>
  <c r="G4876" i="13"/>
  <c r="G4182" i="13"/>
  <c r="G4507" i="13"/>
  <c r="G4890" i="13"/>
  <c r="G4238" i="13"/>
  <c r="G4256" i="13"/>
  <c r="G3744" i="13"/>
  <c r="G3039" i="13"/>
  <c r="G3845" i="13"/>
  <c r="G3239" i="13"/>
  <c r="G4180" i="13"/>
  <c r="G3668" i="13"/>
  <c r="G2731" i="13"/>
  <c r="G5406" i="13"/>
  <c r="G6204" i="13"/>
  <c r="G5692" i="13"/>
  <c r="G5019" i="13"/>
  <c r="G5483" i="13"/>
  <c r="G5754" i="13"/>
  <c r="G5119" i="13"/>
  <c r="G5224" i="13"/>
  <c r="G4712" i="13"/>
  <c r="G3515" i="13"/>
  <c r="G3679" i="13"/>
  <c r="G4574" i="13"/>
  <c r="G5421" i="13"/>
  <c r="G4909" i="13"/>
  <c r="G4294" i="13"/>
  <c r="G5188" i="13"/>
  <c r="G4676" i="13"/>
  <c r="G3318" i="13"/>
  <c r="G3951" i="13"/>
  <c r="G4690" i="13"/>
  <c r="G3406" i="13"/>
  <c r="G4056" i="13"/>
  <c r="G3535" i="13"/>
  <c r="G4157" i="13"/>
  <c r="G3645" i="13"/>
  <c r="G4492" i="13"/>
  <c r="G3980" i="13"/>
  <c r="G3446" i="13"/>
  <c r="G4315" i="13"/>
  <c r="G3803" i="13"/>
  <c r="G3171" i="13"/>
  <c r="G4138" i="13"/>
  <c r="G3626" i="13"/>
  <c r="G4249" i="13"/>
  <c r="G3737" i="13"/>
  <c r="G3020" i="13"/>
  <c r="G2973" i="13"/>
  <c r="G2793" i="13"/>
  <c r="G3066" i="13"/>
  <c r="G3441" i="13"/>
  <c r="G2929" i="13"/>
  <c r="G3142" i="13"/>
  <c r="G2770" i="13"/>
  <c r="G6786" i="13"/>
  <c r="G6271" i="13"/>
  <c r="G6753" i="13"/>
  <c r="G6218" i="13"/>
  <c r="G6168" i="13"/>
  <c r="G5656" i="13"/>
  <c r="G4953" i="13"/>
  <c r="G5230" i="13"/>
  <c r="G5582" i="13"/>
  <c r="G4753" i="13"/>
  <c r="G5861" i="13"/>
  <c r="G5290" i="13"/>
  <c r="G6132" i="13"/>
  <c r="G5620" i="13"/>
  <c r="G4857" i="13"/>
  <c r="G5390" i="13"/>
  <c r="G5682" i="13"/>
  <c r="G5003" i="13"/>
  <c r="G5152" i="13"/>
  <c r="G4640" i="13"/>
  <c r="G3055" i="13"/>
  <c r="G3332" i="13"/>
  <c r="G4502" i="13"/>
  <c r="G5349" i="13"/>
  <c r="G4837" i="13"/>
  <c r="G4023" i="13"/>
  <c r="G5116" i="13"/>
  <c r="G4604" i="13"/>
  <c r="G4747" i="13"/>
  <c r="G3663" i="13"/>
  <c r="G4618" i="13"/>
  <c r="G2451" i="13"/>
  <c r="G3984" i="13"/>
  <c r="G3452" i="13"/>
  <c r="G4085" i="13"/>
  <c r="G3568" i="13"/>
  <c r="G4420" i="13"/>
  <c r="G3908" i="13"/>
  <c r="G3340" i="13"/>
  <c r="G5898" i="13"/>
  <c r="G5968" i="13"/>
  <c r="G5452" i="13"/>
  <c r="G5623" i="13"/>
  <c r="G4865" i="13"/>
  <c r="G5343" i="13"/>
  <c r="G6173" i="13"/>
  <c r="G5661" i="13"/>
  <c r="G4963" i="13"/>
  <c r="G5932" i="13"/>
  <c r="G5403" i="13"/>
  <c r="G5723" i="13"/>
  <c r="G5070" i="13"/>
  <c r="G5482" i="13"/>
  <c r="G5464" i="13"/>
  <c r="G4952" i="13"/>
  <c r="G4381" i="13"/>
  <c r="G4457" i="13"/>
  <c r="G4814" i="13"/>
  <c r="G3934" i="13"/>
  <c r="G5149" i="13"/>
  <c r="G4637" i="13"/>
  <c r="G3015" i="13"/>
  <c r="G4916" i="13"/>
  <c r="G4309" i="13"/>
  <c r="G4547" i="13"/>
  <c r="G4930" i="13"/>
  <c r="G4335" i="13"/>
  <c r="G4296" i="13"/>
  <c r="G3784" i="13"/>
  <c r="G3132" i="13"/>
  <c r="G3885" i="13"/>
  <c r="G3303" i="13"/>
  <c r="G5422" i="13"/>
  <c r="G5832" i="13"/>
  <c r="G5243" i="13"/>
  <c r="G5487" i="13"/>
  <c r="G5758" i="13"/>
  <c r="G5126" i="13"/>
  <c r="G6037" i="13"/>
  <c r="G5525" i="13"/>
  <c r="G4286" i="13"/>
  <c r="G5796" i="13"/>
  <c r="G5186" i="13"/>
  <c r="G5587" i="13"/>
  <c r="G4769" i="13"/>
  <c r="G5286" i="13"/>
  <c r="G5328" i="13"/>
  <c r="G4816" i="13"/>
  <c r="G3942" i="13"/>
  <c r="G4095" i="13"/>
  <c r="G4678" i="13"/>
  <c r="G3331" i="13"/>
  <c r="G5013" i="13"/>
  <c r="G4501" i="13"/>
  <c r="G5292" i="13"/>
  <c r="G4780" i="13"/>
  <c r="G3798" i="13"/>
  <c r="G4321" i="13"/>
  <c r="G4794" i="13"/>
  <c r="G3854" i="13"/>
  <c r="G4160" i="13"/>
  <c r="G3648" i="13"/>
  <c r="G4261" i="13"/>
  <c r="G3749" i="13"/>
  <c r="G5823" i="13"/>
  <c r="G6473" i="13"/>
  <c r="G5766" i="13"/>
  <c r="G5888" i="13"/>
  <c r="G5334" i="13"/>
  <c r="G5543" i="13"/>
  <c r="G4537" i="13"/>
  <c r="G5215" i="13"/>
  <c r="G6093" i="13"/>
  <c r="G7620" i="13"/>
  <c r="G6251" i="13"/>
  <c r="G4735" i="13"/>
  <c r="G4967" i="13"/>
  <c r="G5134" i="13"/>
  <c r="G7790" i="13"/>
  <c r="G7939" i="13"/>
  <c r="G6174" i="13"/>
  <c r="G7208" i="13"/>
  <c r="G6367" i="13"/>
  <c r="G6995" i="13"/>
  <c r="G7724" i="13"/>
  <c r="G6366" i="13"/>
  <c r="G5769" i="13"/>
  <c r="G5139" i="13"/>
  <c r="G6897" i="13"/>
  <c r="G7332" i="13"/>
  <c r="G5791" i="13"/>
  <c r="G7240" i="13"/>
  <c r="G8113" i="13"/>
  <c r="G6912" i="13"/>
  <c r="G7772" i="13"/>
  <c r="G6953" i="13"/>
  <c r="G6414" i="13"/>
  <c r="G7028" i="13"/>
  <c r="G7035" i="13"/>
  <c r="G6906" i="13"/>
  <c r="G6553" i="13"/>
  <c r="G8063" i="13"/>
  <c r="G8539" i="13"/>
  <c r="G7481" i="13"/>
  <c r="G7938" i="13"/>
  <c r="G7607" i="13"/>
  <c r="G7750" i="13"/>
  <c r="G7757" i="13"/>
  <c r="G7892" i="13"/>
  <c r="G8219" i="13"/>
  <c r="G7181" i="13"/>
  <c r="G6527" i="13"/>
  <c r="G6534" i="13"/>
  <c r="G6493" i="13"/>
  <c r="G6828" i="13"/>
  <c r="G7155" i="13"/>
  <c r="G6042" i="13"/>
  <c r="G6386" i="13"/>
  <c r="G6609" i="13"/>
  <c r="G8216" i="13"/>
  <c r="G8438" i="13"/>
  <c r="G8597" i="13"/>
  <c r="G7560" i="13"/>
  <c r="G8435" i="13"/>
  <c r="G5778" i="13"/>
  <c r="G8207" i="13"/>
  <c r="G8634" i="13"/>
  <c r="G7705" i="13"/>
  <c r="G8481" i="13"/>
  <c r="G6997" i="13"/>
  <c r="G7802" i="13"/>
  <c r="G7290" i="13"/>
  <c r="G7855" i="13"/>
  <c r="G7343" i="13"/>
  <c r="G8318" i="13"/>
  <c r="G7806" i="13"/>
  <c r="G7294" i="13"/>
  <c r="G8133" i="13"/>
  <c r="G7621" i="13"/>
  <c r="G7022" i="13"/>
  <c r="G8140" i="13"/>
  <c r="G7628" i="13"/>
  <c r="G7037" i="13"/>
  <c r="G7955" i="13"/>
  <c r="G7443" i="13"/>
  <c r="G6011" i="13"/>
  <c r="G6775" i="13"/>
  <c r="G6254" i="13"/>
  <c r="G6782" i="13"/>
  <c r="G6265" i="13"/>
  <c r="G6741" i="13"/>
  <c r="G6199" i="13"/>
  <c r="G7076" i="13"/>
  <c r="G6564" i="13"/>
  <c r="G5915" i="13"/>
  <c r="G6891" i="13"/>
  <c r="G6379" i="13"/>
  <c r="G4913" i="13"/>
  <c r="G6634" i="13"/>
  <c r="G4544" i="13"/>
  <c r="G4583" i="13"/>
  <c r="G4918" i="13"/>
  <c r="G4311" i="13"/>
  <c r="G5253" i="13"/>
  <c r="G4741" i="13"/>
  <c r="G3639" i="13"/>
  <c r="G5020" i="13"/>
  <c r="G4508" i="13"/>
  <c r="G4651" i="13"/>
  <c r="G3147" i="13"/>
  <c r="G4522" i="13"/>
  <c r="G4400" i="13"/>
  <c r="G3888" i="13"/>
  <c r="G3308" i="13"/>
  <c r="G3989" i="13"/>
  <c r="G3459" i="13"/>
  <c r="G4324" i="13"/>
  <c r="G3812" i="13"/>
  <c r="G3187" i="13"/>
  <c r="G4147" i="13"/>
  <c r="G3635" i="13"/>
  <c r="G4482" i="13"/>
  <c r="G3970" i="13"/>
  <c r="G3432" i="13"/>
  <c r="G4081" i="13"/>
  <c r="G5505" i="13"/>
  <c r="G6393" i="13"/>
  <c r="G5118" i="13"/>
  <c r="G5808" i="13"/>
  <c r="G5206" i="13"/>
  <c r="G5462" i="13"/>
  <c r="G5734" i="13"/>
  <c r="G5087" i="13"/>
  <c r="G6013" i="13"/>
  <c r="G5501" i="13"/>
  <c r="G3516" i="13"/>
  <c r="G5772" i="13"/>
  <c r="G5147" i="13"/>
  <c r="G5563" i="13"/>
  <c r="G4679" i="13"/>
  <c r="G5247" i="13"/>
  <c r="G5304" i="13"/>
  <c r="G4792" i="13"/>
  <c r="G3846" i="13"/>
  <c r="G3999" i="13"/>
  <c r="G4654" i="13"/>
  <c r="G3176" i="13"/>
  <c r="G4989" i="13"/>
  <c r="G4454" i="13"/>
  <c r="G5268" i="13"/>
  <c r="G4756" i="13"/>
  <c r="G3702" i="13"/>
  <c r="G4271" i="13"/>
  <c r="G4770" i="13"/>
  <c r="G3758" i="13"/>
  <c r="G4136" i="13"/>
  <c r="G3624" i="13"/>
  <c r="G4237" i="13"/>
  <c r="G3725" i="13"/>
  <c r="G2988" i="13"/>
  <c r="G4060" i="13"/>
  <c r="G3540" i="13"/>
  <c r="G4395" i="13"/>
  <c r="G5864" i="13"/>
  <c r="G5295" i="13"/>
  <c r="G5519" i="13"/>
  <c r="G4103" i="13"/>
  <c r="G5177" i="13"/>
  <c r="G6069" i="13"/>
  <c r="G5557" i="13"/>
  <c r="G4649" i="13"/>
  <c r="G5828" i="13"/>
  <c r="G5238" i="13"/>
  <c r="G5619" i="13"/>
  <c r="G4855" i="13"/>
  <c r="G5337" i="13"/>
  <c r="G5360" i="13"/>
  <c r="G4848" i="13"/>
  <c r="G4070" i="13"/>
  <c r="G4223" i="13"/>
  <c r="G4710" i="13"/>
  <c r="G3506" i="13"/>
  <c r="G5045" i="13"/>
  <c r="G4533" i="13"/>
  <c r="G5324" i="13"/>
  <c r="G4812" i="13"/>
  <c r="G3926" i="13"/>
  <c r="G4385" i="13"/>
  <c r="G4826" i="13"/>
  <c r="G3982" i="13"/>
  <c r="G4192" i="13"/>
  <c r="G3680" i="13"/>
  <c r="G2851" i="13"/>
  <c r="G3781" i="13"/>
  <c r="G3127" i="13"/>
  <c r="G4116" i="13"/>
  <c r="G3604" i="13"/>
  <c r="G4451" i="13"/>
  <c r="G5303" i="13"/>
  <c r="G6140" i="13"/>
  <c r="G5628" i="13"/>
  <c r="G4879" i="13"/>
  <c r="G5402" i="13"/>
  <c r="G5690" i="13"/>
  <c r="G5017" i="13"/>
  <c r="G5160" i="13"/>
  <c r="G4648" i="13"/>
  <c r="G3128" i="13"/>
  <c r="G3383" i="13"/>
  <c r="G4510" i="13"/>
  <c r="G5357" i="13"/>
  <c r="G4845" i="13"/>
  <c r="G4055" i="13"/>
  <c r="G5124" i="13"/>
  <c r="G4612" i="13"/>
  <c r="G4755" i="13"/>
  <c r="G3695" i="13"/>
  <c r="G4626" i="13"/>
  <c r="G2899" i="13"/>
  <c r="G3992" i="13"/>
  <c r="G3462" i="13"/>
  <c r="G4093" i="13"/>
  <c r="G3578" i="13"/>
  <c r="G4428" i="13"/>
  <c r="G3916" i="13"/>
  <c r="G3352" i="13"/>
  <c r="G4251" i="13"/>
  <c r="G3739" i="13"/>
  <c r="G3024" i="13"/>
  <c r="G4074" i="13"/>
  <c r="G3556" i="13"/>
  <c r="G4185" i="13"/>
  <c r="G3673" i="13"/>
  <c r="G2811" i="13"/>
  <c r="G2906" i="13"/>
  <c r="G2507" i="13"/>
  <c r="G3002" i="13"/>
  <c r="G3377" i="13"/>
  <c r="G2845" i="13"/>
  <c r="G3078" i="13"/>
  <c r="G2706" i="13"/>
  <c r="G6722" i="13"/>
  <c r="G6169" i="13"/>
  <c r="G6689" i="13"/>
  <c r="G6115" i="13"/>
  <c r="G6104" i="13"/>
  <c r="G5592" i="13"/>
  <c r="G4783" i="13"/>
  <c r="G5127" i="13"/>
  <c r="G5518" i="13"/>
  <c r="G4071" i="13"/>
  <c r="G5797" i="13"/>
  <c r="G5187" i="13"/>
  <c r="G6068" i="13"/>
  <c r="G5556" i="13"/>
  <c r="G4641" i="13"/>
  <c r="G5287" i="13"/>
  <c r="G5618" i="13"/>
  <c r="G4851" i="13"/>
  <c r="G5088" i="13"/>
  <c r="G4576" i="13"/>
  <c r="G4615" i="13"/>
  <c r="G4950" i="13"/>
  <c r="G4375" i="13"/>
  <c r="G5285" i="13"/>
  <c r="G4773" i="13"/>
  <c r="G3767" i="13"/>
  <c r="G5052" i="13"/>
  <c r="G4540" i="13"/>
  <c r="G4683" i="13"/>
  <c r="G3358" i="13"/>
  <c r="G4554" i="13"/>
  <c r="G4432" i="13"/>
  <c r="G3920" i="13"/>
  <c r="G3359" i="13"/>
  <c r="G4021" i="13"/>
  <c r="G3495" i="13"/>
  <c r="G4356" i="13"/>
  <c r="G3844" i="13"/>
  <c r="G3238" i="13"/>
  <c r="G5795" i="13"/>
  <c r="G5904" i="13"/>
  <c r="G5359" i="13"/>
  <c r="G5559" i="13"/>
  <c r="G4663" i="13"/>
  <c r="G5241" i="13"/>
  <c r="G6109" i="13"/>
  <c r="G5597" i="13"/>
  <c r="G4795" i="13"/>
  <c r="G5868" i="13"/>
  <c r="G5302" i="13"/>
  <c r="G5659" i="13"/>
  <c r="G4959" i="13"/>
  <c r="G5401" i="13"/>
  <c r="G5400" i="13"/>
  <c r="G4888" i="13"/>
  <c r="G4230" i="13"/>
  <c r="G4329" i="13"/>
  <c r="G4750" i="13"/>
  <c r="G3678" i="13"/>
  <c r="G5085" i="13"/>
  <c r="G4573" i="13"/>
  <c r="G5364" i="13"/>
  <c r="G4852" i="13"/>
  <c r="G4086" i="13"/>
  <c r="G4465" i="13"/>
  <c r="G4866" i="13"/>
  <c r="G4142" i="13"/>
  <c r="G4232" i="13"/>
  <c r="G3720" i="13"/>
  <c r="G2975" i="13"/>
  <c r="G3821" i="13"/>
  <c r="G3200" i="13"/>
  <c r="G6280" i="13"/>
  <c r="G5768" i="13"/>
  <c r="G5142" i="13"/>
  <c r="G5409" i="13"/>
  <c r="G5694" i="13"/>
  <c r="G5023" i="13"/>
  <c r="G5973" i="13"/>
  <c r="G5459" i="13"/>
  <c r="G6244" i="13"/>
  <c r="G5732" i="13"/>
  <c r="G5083" i="13"/>
  <c r="G5523" i="13"/>
  <c r="G4231" i="13"/>
  <c r="G5183" i="13"/>
  <c r="G5264" i="13"/>
  <c r="G4752" i="13"/>
  <c r="G3686" i="13"/>
  <c r="G3839" i="13"/>
  <c r="G4614" i="13"/>
  <c r="G5461" i="13"/>
  <c r="G4949" i="13"/>
  <c r="G7021" i="13"/>
  <c r="G6733" i="13"/>
  <c r="G6626" i="13"/>
  <c r="G5407" i="13"/>
  <c r="G5522" i="13"/>
  <c r="G7278" i="13"/>
  <c r="G7427" i="13"/>
  <c r="G7060" i="13"/>
  <c r="G8244" i="13"/>
  <c r="G4553" i="13"/>
  <c r="G6483" i="13"/>
  <c r="G7206" i="13"/>
  <c r="G4478" i="13"/>
  <c r="G6730" i="13"/>
  <c r="G5526" i="13"/>
  <c r="G8022" i="13"/>
  <c r="G8171" i="13"/>
  <c r="G6445" i="13"/>
  <c r="G8338" i="13"/>
  <c r="G8074" i="13"/>
  <c r="G7893" i="13"/>
  <c r="G7388" i="13"/>
  <c r="G7047" i="13"/>
  <c r="G5881" i="13"/>
  <c r="G6836" i="13"/>
  <c r="G6843" i="13"/>
  <c r="G6778" i="13"/>
  <c r="G6361" i="13"/>
  <c r="G7336" i="13"/>
  <c r="G8407" i="13"/>
  <c r="G8745" i="13"/>
  <c r="G7746" i="13"/>
  <c r="G7479" i="13"/>
  <c r="G7558" i="13"/>
  <c r="G7565" i="13"/>
  <c r="G7764" i="13"/>
  <c r="G8091" i="13"/>
  <c r="G6937" i="13"/>
  <c r="G6399" i="13"/>
  <c r="G6406" i="13"/>
  <c r="G6365" i="13"/>
  <c r="G6700" i="13"/>
  <c r="G7027" i="13"/>
  <c r="G5838" i="13"/>
  <c r="G6246" i="13"/>
  <c r="G6545" i="13"/>
  <c r="G7824" i="13"/>
  <c r="G8361" i="13"/>
  <c r="G8533" i="13"/>
  <c r="G7304" i="13"/>
  <c r="G8359" i="13"/>
  <c r="G8723" i="13"/>
  <c r="G8033" i="13"/>
  <c r="G8570" i="13"/>
  <c r="G7449" i="13"/>
  <c r="G8414" i="13"/>
  <c r="G8250" i="13"/>
  <c r="G7738" i="13"/>
  <c r="G7222" i="13"/>
  <c r="G7791" i="13"/>
  <c r="G7279" i="13"/>
  <c r="G8254" i="13"/>
  <c r="G7742" i="13"/>
  <c r="G7227" i="13"/>
  <c r="G8069" i="13"/>
  <c r="G7557" i="13"/>
  <c r="G6894" i="13"/>
  <c r="G8076" i="13"/>
  <c r="G7564" i="13"/>
  <c r="G6909" i="13"/>
  <c r="G7891" i="13"/>
  <c r="G7379" i="13"/>
  <c r="G7223" i="13"/>
  <c r="G6711" i="13"/>
  <c r="G6151" i="13"/>
  <c r="G6718" i="13"/>
  <c r="G6162" i="13"/>
  <c r="G6677" i="13"/>
  <c r="G6097" i="13"/>
  <c r="G7012" i="13"/>
  <c r="G6500" i="13"/>
  <c r="G5814" i="13"/>
  <c r="G6827" i="13"/>
  <c r="G6315" i="13"/>
  <c r="G7082" i="13"/>
  <c r="G6570" i="13"/>
  <c r="G4461" i="13"/>
  <c r="G4519" i="13"/>
  <c r="G4854" i="13"/>
  <c r="G4094" i="13"/>
  <c r="G5189" i="13"/>
  <c r="G4677" i="13"/>
  <c r="G3319" i="13"/>
  <c r="G4956" i="13"/>
  <c r="G4389" i="13"/>
  <c r="G4587" i="13"/>
  <c r="G4970" i="13"/>
  <c r="G4415" i="13"/>
  <c r="G4336" i="13"/>
  <c r="G3824" i="13"/>
  <c r="G3206" i="13"/>
  <c r="G3925" i="13"/>
  <c r="G3367" i="13"/>
  <c r="G4260" i="13"/>
  <c r="G3748" i="13"/>
  <c r="G3048" i="13"/>
  <c r="G4083" i="13"/>
  <c r="G3566" i="13"/>
  <c r="G4418" i="13"/>
  <c r="G3906" i="13"/>
  <c r="G3336" i="13"/>
  <c r="G6362" i="13"/>
  <c r="G3655" i="13"/>
  <c r="G6329" i="13"/>
  <c r="G6256" i="13"/>
  <c r="G5744" i="13"/>
  <c r="G5103" i="13"/>
  <c r="G5370" i="13"/>
  <c r="G5670" i="13"/>
  <c r="G4982" i="13"/>
  <c r="G5949" i="13"/>
  <c r="G5427" i="13"/>
  <c r="G6220" i="13"/>
  <c r="G5708" i="13"/>
  <c r="G5046" i="13"/>
  <c r="G5499" i="13"/>
  <c r="G3439" i="13"/>
  <c r="G5145" i="13"/>
  <c r="G5240" i="13"/>
  <c r="G4728" i="13"/>
  <c r="G3588" i="13"/>
  <c r="G3743" i="13"/>
  <c r="G4590" i="13"/>
  <c r="G5437" i="13"/>
  <c r="G4925" i="13"/>
  <c r="G4326" i="13"/>
  <c r="G5204" i="13"/>
  <c r="G4692" i="13"/>
  <c r="G3416" i="13"/>
  <c r="G4015" i="13"/>
  <c r="G4706" i="13"/>
  <c r="G3487" i="13"/>
  <c r="G4072" i="13"/>
  <c r="G3554" i="13"/>
  <c r="G4173" i="13"/>
  <c r="G3661" i="13"/>
  <c r="G2387" i="13"/>
  <c r="G3996" i="13"/>
  <c r="G3467" i="13"/>
  <c r="G4331" i="13"/>
  <c r="G5800" i="13"/>
  <c r="G5193" i="13"/>
  <c r="G5451" i="13"/>
  <c r="G5726" i="13"/>
  <c r="G5074" i="13"/>
  <c r="G6005" i="13"/>
  <c r="G5493" i="13"/>
  <c r="G3131" i="13"/>
  <c r="G5764" i="13"/>
  <c r="G5135" i="13"/>
  <c r="G5555" i="13"/>
  <c r="G4633" i="13"/>
  <c r="G5234" i="13"/>
  <c r="G5296" i="13"/>
  <c r="G4784" i="13"/>
  <c r="G3814" i="13"/>
  <c r="G3967" i="13"/>
  <c r="G4646" i="13"/>
  <c r="G3112" i="13"/>
  <c r="G4981" i="13"/>
  <c r="G4438" i="13"/>
  <c r="G5260" i="13"/>
  <c r="G4748" i="13"/>
  <c r="G3670" i="13"/>
  <c r="G4239" i="13"/>
  <c r="G4762" i="13"/>
  <c r="G3726" i="13"/>
  <c r="G4128" i="13"/>
  <c r="G3616" i="13"/>
  <c r="G4229" i="13"/>
  <c r="G3717" i="13"/>
  <c r="G2967" i="13"/>
  <c r="G4052" i="13"/>
  <c r="G3531" i="13"/>
  <c r="G4387" i="13"/>
  <c r="G5201" i="13"/>
  <c r="G6076" i="13"/>
  <c r="G5564" i="13"/>
  <c r="G4681" i="13"/>
  <c r="G5299" i="13"/>
  <c r="G5626" i="13"/>
  <c r="G4873" i="13"/>
  <c r="G5096" i="13"/>
  <c r="G4584" i="13"/>
  <c r="G4623" i="13"/>
  <c r="G2844" i="13"/>
  <c r="G4391" i="13"/>
  <c r="G5293" i="13"/>
  <c r="G4781" i="13"/>
  <c r="G3799" i="13"/>
  <c r="G5060" i="13"/>
  <c r="G4548" i="13"/>
  <c r="G4691" i="13"/>
  <c r="G3407" i="13"/>
  <c r="G4562" i="13"/>
  <c r="G4440" i="13"/>
  <c r="G3928" i="13"/>
  <c r="G3372" i="13"/>
  <c r="G4029" i="13"/>
  <c r="G3504" i="13"/>
  <c r="G4364" i="13"/>
  <c r="G3852" i="13"/>
  <c r="G3251" i="13"/>
  <c r="G4187" i="13"/>
  <c r="G3675" i="13"/>
  <c r="G2825" i="13"/>
  <c r="G4010" i="13"/>
  <c r="G3483" i="13"/>
  <c r="G4121" i="13"/>
  <c r="G3609" i="13"/>
  <c r="G3357" i="13"/>
  <c r="G2812" i="13"/>
  <c r="G3450" i="13"/>
  <c r="G2938" i="13"/>
  <c r="G3313" i="13"/>
  <c r="G2689" i="13"/>
  <c r="G3014" i="13"/>
  <c r="G2642" i="13"/>
  <c r="G6658" i="13"/>
  <c r="G6066" i="13"/>
  <c r="G6625" i="13"/>
  <c r="G6014" i="13"/>
  <c r="G6040" i="13"/>
  <c r="G5528" i="13"/>
  <c r="G4334" i="13"/>
  <c r="G5025" i="13"/>
  <c r="G5450" i="13"/>
  <c r="G6245" i="13"/>
  <c r="G5733" i="13"/>
  <c r="G5086" i="13"/>
  <c r="G6004" i="13"/>
  <c r="G5492" i="13"/>
  <c r="G3056" i="13"/>
  <c r="G5185" i="13"/>
  <c r="G5554" i="13"/>
  <c r="G4625" i="13"/>
  <c r="G5024" i="13"/>
  <c r="G4512" i="13"/>
  <c r="G4551" i="13"/>
  <c r="G4886" i="13"/>
  <c r="G4222" i="13"/>
  <c r="G5221" i="13"/>
  <c r="G4709" i="13"/>
  <c r="G3498" i="13"/>
  <c r="G4988" i="13"/>
  <c r="G4453" i="13"/>
  <c r="G4619" i="13"/>
  <c r="G2515" i="13"/>
  <c r="G4479" i="13"/>
  <c r="G4368" i="13"/>
  <c r="G3856" i="13"/>
  <c r="G3256" i="13"/>
  <c r="G3957" i="13"/>
  <c r="G3415" i="13"/>
  <c r="G4292" i="13"/>
  <c r="G3780" i="13"/>
  <c r="G3124" i="13"/>
  <c r="G5497" i="13"/>
  <c r="G5840" i="13"/>
  <c r="G5257" i="13"/>
  <c r="G5495" i="13"/>
  <c r="G3243" i="13"/>
  <c r="G5138" i="13"/>
  <c r="G6045" i="13"/>
  <c r="G5533" i="13"/>
  <c r="G4414" i="13"/>
  <c r="G5804" i="13"/>
  <c r="G5199" i="13"/>
  <c r="G5595" i="13"/>
  <c r="G4791" i="13"/>
  <c r="G5298" i="13"/>
  <c r="G5336" i="13"/>
  <c r="G4824" i="13"/>
  <c r="G3974" i="13"/>
  <c r="G4127" i="13"/>
  <c r="G4686" i="13"/>
  <c r="G3382" i="13"/>
  <c r="G5021" i="13"/>
  <c r="G4509" i="13"/>
  <c r="G5300" i="13"/>
  <c r="G4788" i="13"/>
  <c r="G3830" i="13"/>
  <c r="G4337" i="13"/>
  <c r="G4802" i="13"/>
  <c r="G3886" i="13"/>
  <c r="G4168" i="13"/>
  <c r="G3656" i="13"/>
  <c r="G4269" i="13"/>
  <c r="G3757" i="13"/>
  <c r="G3072" i="13"/>
  <c r="G6216" i="13"/>
  <c r="G5704" i="13"/>
  <c r="G5039" i="13"/>
  <c r="G5306" i="13"/>
  <c r="G5630" i="13"/>
  <c r="G4883" i="13"/>
  <c r="G5909" i="13"/>
  <c r="G5367" i="13"/>
  <c r="G6180" i="13"/>
  <c r="G5668" i="13"/>
  <c r="G4977" i="13"/>
  <c r="G5457" i="13"/>
  <c r="G5730" i="13"/>
  <c r="G5081" i="13"/>
  <c r="G5200" i="13"/>
  <c r="G4688" i="13"/>
  <c r="G3395" i="13"/>
  <c r="G3580" i="13"/>
  <c r="G4550" i="13"/>
  <c r="G5397" i="13"/>
  <c r="G4885" i="13"/>
  <c r="G4215" i="13"/>
  <c r="G5164" i="13"/>
  <c r="G4652" i="13"/>
  <c r="G3160" i="13"/>
  <c r="G3855" i="13"/>
  <c r="G4666" i="13"/>
  <c r="G3254" i="13"/>
  <c r="G4032" i="13"/>
  <c r="G3508" i="13"/>
  <c r="G4133" i="13"/>
  <c r="G3621" i="13"/>
  <c r="G4891" i="13"/>
  <c r="G6345" i="13"/>
  <c r="G6272" i="13"/>
  <c r="G5760" i="13"/>
  <c r="G5129" i="13"/>
  <c r="G5395" i="13"/>
  <c r="G5686" i="13"/>
  <c r="G5010" i="13"/>
  <c r="G7947" i="13"/>
  <c r="G6186" i="13"/>
  <c r="G6015" i="13"/>
  <c r="G6213" i="13"/>
  <c r="G4199" i="13"/>
  <c r="G8117" i="13"/>
  <c r="G5807" i="13"/>
  <c r="G6548" i="13"/>
  <c r="G7732" i="13"/>
  <c r="G6374" i="13"/>
  <c r="G5785" i="13"/>
  <c r="G8051" i="13"/>
  <c r="G6325" i="13"/>
  <c r="G6182" i="13"/>
  <c r="G4302" i="13"/>
  <c r="G7510" i="13"/>
  <c r="G7659" i="13"/>
  <c r="G5657" i="13"/>
  <c r="G8708" i="13"/>
  <c r="G7562" i="13"/>
  <c r="G7765" i="13"/>
  <c r="G7260" i="13"/>
  <c r="G6919" i="13"/>
  <c r="G5386" i="13"/>
  <c r="G6708" i="13"/>
  <c r="G6651" i="13"/>
  <c r="G6586" i="13"/>
  <c r="G8371" i="13"/>
  <c r="G8700" i="13"/>
  <c r="G8056" i="13"/>
  <c r="G8617" i="13"/>
  <c r="G7554" i="13"/>
  <c r="G7287" i="13"/>
  <c r="G7430" i="13"/>
  <c r="G7373" i="13"/>
  <c r="G7572" i="13"/>
  <c r="G7899" i="13"/>
  <c r="G7231" i="13"/>
  <c r="G6163" i="13"/>
  <c r="G6175" i="13"/>
  <c r="G6110" i="13"/>
  <c r="G6508" i="13"/>
  <c r="G6835" i="13"/>
  <c r="G7090" i="13"/>
  <c r="G6041" i="13"/>
  <c r="G6481" i="13"/>
  <c r="G7568" i="13"/>
  <c r="G8128" i="13"/>
  <c r="G8469" i="13"/>
  <c r="G6901" i="13"/>
  <c r="G8273" i="13"/>
  <c r="G8659" i="13"/>
  <c r="G7808" i="13"/>
  <c r="G8506" i="13"/>
  <c r="G7177" i="13"/>
  <c r="G8333" i="13"/>
  <c r="G8186" i="13"/>
  <c r="G7674" i="13"/>
  <c r="G7128" i="13"/>
  <c r="G7727" i="13"/>
  <c r="G7210" i="13"/>
  <c r="G8190" i="13"/>
  <c r="G7678" i="13"/>
  <c r="G7134" i="13"/>
  <c r="G8005" i="13"/>
  <c r="G7493" i="13"/>
  <c r="G6512" i="13"/>
  <c r="G8012" i="13"/>
  <c r="G7500" i="13"/>
  <c r="G6568" i="13"/>
  <c r="G7827" i="13"/>
  <c r="G7315" i="13"/>
  <c r="G7159" i="13"/>
  <c r="G6647" i="13"/>
  <c r="G6049" i="13"/>
  <c r="G6654" i="13"/>
  <c r="G6059" i="13"/>
  <c r="G6613" i="13"/>
  <c r="G5994" i="13"/>
  <c r="G6948" i="13"/>
  <c r="G6436" i="13"/>
  <c r="G5585" i="13"/>
  <c r="G6763" i="13"/>
  <c r="G6234" i="13"/>
  <c r="G7018" i="13"/>
  <c r="G6506" i="13"/>
  <c r="G4333" i="13"/>
  <c r="G4409" i="13"/>
  <c r="G4790" i="13"/>
  <c r="G3838" i="13"/>
  <c r="G5125" i="13"/>
  <c r="G4613" i="13"/>
  <c r="G5404" i="13"/>
  <c r="G4892" i="13"/>
  <c r="G4246" i="13"/>
  <c r="G4523" i="13"/>
  <c r="G4906" i="13"/>
  <c r="G4287" i="13"/>
  <c r="G4272" i="13"/>
  <c r="G3760" i="13"/>
  <c r="G3080" i="13"/>
  <c r="G3861" i="13"/>
  <c r="G3264" i="13"/>
  <c r="G4196" i="13"/>
  <c r="G3684" i="13"/>
  <c r="G2866" i="13"/>
  <c r="G4019" i="13"/>
  <c r="G3493" i="13"/>
  <c r="G4354" i="13"/>
  <c r="G3842" i="13"/>
  <c r="G3235" i="13"/>
  <c r="G6298" i="13"/>
  <c r="G6777" i="13"/>
  <c r="G6257" i="13"/>
  <c r="G6192" i="13"/>
  <c r="G5680" i="13"/>
  <c r="G5001" i="13"/>
  <c r="G5267" i="13"/>
  <c r="G5606" i="13"/>
  <c r="G4819" i="13"/>
  <c r="G5885" i="13"/>
  <c r="G5329" i="13"/>
  <c r="G6156" i="13"/>
  <c r="G5644" i="13"/>
  <c r="G4921" i="13"/>
  <c r="G5425" i="13"/>
  <c r="G5706" i="13"/>
  <c r="G5042" i="13"/>
  <c r="G5176" i="13"/>
  <c r="G4664" i="13"/>
  <c r="G3240" i="13"/>
  <c r="G3470" i="13"/>
  <c r="G4526" i="13"/>
  <c r="G5373" i="13"/>
  <c r="G4861" i="13"/>
  <c r="G4119" i="13"/>
  <c r="G5140" i="13"/>
  <c r="G4628" i="13"/>
  <c r="G2926" i="13"/>
  <c r="G3759" i="13"/>
  <c r="G4642" i="13"/>
  <c r="G3076" i="13"/>
  <c r="G4008" i="13"/>
  <c r="G3480" i="13"/>
  <c r="G4109" i="13"/>
  <c r="G3596" i="13"/>
  <c r="G4444" i="13"/>
  <c r="G3932" i="13"/>
  <c r="G3379" i="13"/>
  <c r="G4267" i="13"/>
  <c r="G5736" i="13"/>
  <c r="G5090" i="13"/>
  <c r="G5358" i="13"/>
  <c r="G5662" i="13"/>
  <c r="G4966" i="13"/>
  <c r="G5941" i="13"/>
  <c r="G5417" i="13"/>
  <c r="G6212" i="13"/>
  <c r="G5700" i="13"/>
  <c r="G5033" i="13"/>
  <c r="G5491" i="13"/>
  <c r="G2972" i="13"/>
  <c r="G5131" i="13"/>
  <c r="G5232" i="13"/>
  <c r="G4720" i="13"/>
  <c r="G3551" i="13"/>
  <c r="G3711" i="13"/>
  <c r="G4582" i="13"/>
  <c r="G5429" i="13"/>
  <c r="G4917" i="13"/>
  <c r="G4310" i="13"/>
  <c r="G5196" i="13"/>
  <c r="G4684" i="13"/>
  <c r="G3368" i="13"/>
  <c r="G3983" i="13"/>
  <c r="G4698" i="13"/>
  <c r="G3448" i="13"/>
  <c r="G4064" i="13"/>
  <c r="G3544" i="13"/>
  <c r="G4165" i="13"/>
  <c r="G3653" i="13"/>
  <c r="G4500" i="13"/>
  <c r="G3988" i="13"/>
  <c r="G3456" i="13"/>
  <c r="G4323" i="13"/>
  <c r="G5098" i="13"/>
  <c r="G6012" i="13"/>
  <c r="G5500" i="13"/>
  <c r="G3479" i="13"/>
  <c r="G5198" i="13"/>
  <c r="G5562" i="13"/>
  <c r="G4673" i="13"/>
  <c r="G5032" i="13"/>
  <c r="G4520" i="13"/>
  <c r="G4559" i="13"/>
  <c r="G4894" i="13"/>
  <c r="G4254" i="13"/>
  <c r="G5229" i="13"/>
  <c r="G4717" i="13"/>
  <c r="G3534" i="13"/>
  <c r="G4996" i="13"/>
  <c r="G4469" i="13"/>
  <c r="G4627" i="13"/>
  <c r="G2905" i="13"/>
  <c r="G4495" i="13"/>
  <c r="G4376" i="13"/>
  <c r="G3864" i="13"/>
  <c r="G3270" i="13"/>
  <c r="G3965" i="13"/>
  <c r="G3427" i="13"/>
  <c r="G4300" i="13"/>
  <c r="G3788" i="13"/>
  <c r="G3140" i="13"/>
  <c r="G4123" i="13"/>
  <c r="G3611" i="13"/>
  <c r="G4458" i="13"/>
  <c r="G3946" i="13"/>
  <c r="G3400" i="13"/>
  <c r="G4057" i="13"/>
  <c r="G3536" i="13"/>
  <c r="G3293" i="13"/>
  <c r="G2587" i="13"/>
  <c r="G3386" i="13"/>
  <c r="G2859" i="13"/>
  <c r="G3249" i="13"/>
  <c r="G2166" i="13"/>
  <c r="G2950" i="13"/>
  <c r="G2578" i="13"/>
  <c r="G6594" i="13"/>
  <c r="G5963" i="13"/>
  <c r="G6561" i="13"/>
  <c r="G5911" i="13"/>
  <c r="G5976" i="13"/>
  <c r="G5463" i="13"/>
  <c r="G5631" i="13"/>
  <c r="G4887" i="13"/>
  <c r="G5355" i="13"/>
  <c r="G6181" i="13"/>
  <c r="G5669" i="13"/>
  <c r="G4979" i="13"/>
  <c r="G5940" i="13"/>
  <c r="G5415" i="13"/>
  <c r="G5731" i="13"/>
  <c r="G5082" i="13"/>
  <c r="G5490" i="13"/>
  <c r="G2876" i="13"/>
  <c r="G4960" i="13"/>
  <c r="G4397" i="13"/>
  <c r="G4473" i="13"/>
  <c r="G4822" i="13"/>
  <c r="G3966" i="13"/>
  <c r="G5157" i="13"/>
  <c r="G4645" i="13"/>
  <c r="G3099" i="13"/>
  <c r="G4924" i="13"/>
  <c r="G4325" i="13"/>
  <c r="G4555" i="13"/>
  <c r="G4938" i="13"/>
  <c r="G4351" i="13"/>
  <c r="G4304" i="13"/>
  <c r="G3792" i="13"/>
  <c r="G3148" i="13"/>
  <c r="G3893" i="13"/>
  <c r="G3316" i="13"/>
  <c r="G4228" i="13"/>
  <c r="G3716" i="13"/>
  <c r="G2964" i="13"/>
  <c r="G3344" i="13"/>
  <c r="G5776" i="13"/>
  <c r="G5154" i="13"/>
  <c r="G5419" i="13"/>
  <c r="G5702" i="13"/>
  <c r="G5035" i="13"/>
  <c r="G5981" i="13"/>
  <c r="G5469" i="13"/>
  <c r="G6252" i="13"/>
  <c r="G5740" i="13"/>
  <c r="G5097" i="13"/>
  <c r="G5531" i="13"/>
  <c r="G4382" i="13"/>
  <c r="G5195" i="13"/>
  <c r="G5272" i="13"/>
  <c r="G4760" i="13"/>
  <c r="G3718" i="13"/>
  <c r="G3871" i="13"/>
  <c r="G4622" i="13"/>
  <c r="G2843" i="13"/>
  <c r="G4957" i="13"/>
  <c r="G4390" i="13"/>
  <c r="G5236" i="13"/>
  <c r="G4724" i="13"/>
  <c r="G3570" i="13"/>
  <c r="G4143" i="13"/>
  <c r="G4738" i="13"/>
  <c r="G3630" i="13"/>
  <c r="G4104" i="13"/>
  <c r="G3590" i="13"/>
  <c r="G4205" i="13"/>
  <c r="G3693" i="13"/>
  <c r="G2898" i="13"/>
  <c r="G6152" i="13"/>
  <c r="G5640" i="13"/>
  <c r="G4911" i="13"/>
  <c r="G5203" i="13"/>
  <c r="G5566" i="13"/>
  <c r="G4689" i="13"/>
  <c r="G5845" i="13"/>
  <c r="G5265" i="13"/>
  <c r="G6116" i="13"/>
  <c r="G5604" i="13"/>
  <c r="G4815" i="13"/>
  <c r="G5363" i="13"/>
  <c r="G5666" i="13"/>
  <c r="G4974" i="13"/>
  <c r="G5136" i="13"/>
  <c r="G4624" i="13"/>
  <c r="G2873" i="13"/>
  <c r="G3230" i="13"/>
  <c r="G4471" i="13"/>
  <c r="G5333" i="13"/>
  <c r="G4821" i="13"/>
  <c r="G3959" i="13"/>
  <c r="G5100" i="13"/>
  <c r="G4588" i="13"/>
  <c r="G4731" i="13"/>
  <c r="G3598" i="13"/>
  <c r="G7435" i="13"/>
  <c r="G7068" i="13"/>
  <c r="G6593" i="13"/>
  <c r="G5701" i="13"/>
  <c r="G4992" i="13"/>
  <c r="G7605" i="13"/>
  <c r="G6759" i="13"/>
  <c r="G5890" i="13"/>
  <c r="G7216" i="13"/>
  <c r="G4807" i="13"/>
  <c r="G6738" i="13"/>
  <c r="G7539" i="13"/>
  <c r="G7172" i="13"/>
  <c r="G6697" i="13"/>
  <c r="G5805" i="13"/>
  <c r="G6648" i="13"/>
  <c r="G7097" i="13"/>
  <c r="G6780" i="13"/>
  <c r="G7993" i="13"/>
  <c r="G6904" i="13"/>
  <c r="G7381" i="13"/>
  <c r="G8227" i="13"/>
  <c r="G6535" i="13"/>
  <c r="G6501" i="13"/>
  <c r="G6516" i="13"/>
  <c r="G6523" i="13"/>
  <c r="G6394" i="13"/>
  <c r="G7977" i="13"/>
  <c r="G8572" i="13"/>
  <c r="G7328" i="13"/>
  <c r="G8423" i="13"/>
  <c r="G7426" i="13"/>
  <c r="G6993" i="13"/>
  <c r="G7236" i="13"/>
  <c r="G7244" i="13"/>
  <c r="G7508" i="13"/>
  <c r="G7835" i="13"/>
  <c r="G7167" i="13"/>
  <c r="G6062" i="13"/>
  <c r="G6073" i="13"/>
  <c r="G6007" i="13"/>
  <c r="G6444" i="13"/>
  <c r="G6771" i="13"/>
  <c r="G7026" i="13"/>
  <c r="G5938" i="13"/>
  <c r="G6353" i="13"/>
  <c r="G7312" i="13"/>
  <c r="G7945" i="13"/>
  <c r="G8400" i="13"/>
  <c r="G8756" i="13"/>
  <c r="G8121" i="13"/>
  <c r="G8595" i="13"/>
  <c r="G7552" i="13"/>
  <c r="G8442" i="13"/>
  <c r="G6089" i="13"/>
  <c r="G8241" i="13"/>
  <c r="G8122" i="13"/>
  <c r="G7610" i="13"/>
  <c r="G7000" i="13"/>
  <c r="G7663" i="13"/>
  <c r="G7105" i="13"/>
  <c r="G8126" i="13"/>
  <c r="G7614" i="13"/>
  <c r="G7008" i="13"/>
  <c r="G7941" i="13"/>
  <c r="G7429" i="13"/>
  <c r="G5833" i="13"/>
  <c r="G7948" i="13"/>
  <c r="G7436" i="13"/>
  <c r="G5922" i="13"/>
  <c r="G7763" i="13"/>
  <c r="G7251" i="13"/>
  <c r="G7095" i="13"/>
  <c r="G6583" i="13"/>
  <c r="G5946" i="13"/>
  <c r="G6590" i="13"/>
  <c r="G5958" i="13"/>
  <c r="G6549" i="13"/>
  <c r="G5891" i="13"/>
  <c r="G6884" i="13"/>
  <c r="G6372" i="13"/>
  <c r="G4763" i="13"/>
  <c r="G6699" i="13"/>
  <c r="G6131" i="13"/>
  <c r="G6954" i="13"/>
  <c r="G6442" i="13"/>
  <c r="G4134" i="13"/>
  <c r="G4281" i="13"/>
  <c r="G4726" i="13"/>
  <c r="G3579" i="13"/>
  <c r="G5061" i="13"/>
  <c r="G4549" i="13"/>
  <c r="G5340" i="13"/>
  <c r="G4828" i="13"/>
  <c r="G3990" i="13"/>
  <c r="G4417" i="13"/>
  <c r="G4842" i="13"/>
  <c r="G4046" i="13"/>
  <c r="G4208" i="13"/>
  <c r="G3696" i="13"/>
  <c r="G2908" i="13"/>
  <c r="G3797" i="13"/>
  <c r="G3159" i="13"/>
  <c r="G4132" i="13"/>
  <c r="G3620" i="13"/>
  <c r="G4467" i="13"/>
  <c r="G3955" i="13"/>
  <c r="G3413" i="13"/>
  <c r="G4290" i="13"/>
  <c r="G3778" i="13"/>
  <c r="G3120" i="13"/>
  <c r="G6207" i="13"/>
  <c r="G6713" i="13"/>
  <c r="G6154" i="13"/>
  <c r="G6128" i="13"/>
  <c r="G5616" i="13"/>
  <c r="G4847" i="13"/>
  <c r="G5166" i="13"/>
  <c r="G5542" i="13"/>
  <c r="G4529" i="13"/>
  <c r="G5821" i="13"/>
  <c r="G5226" i="13"/>
  <c r="G6092" i="13"/>
  <c r="G5580" i="13"/>
  <c r="G4745" i="13"/>
  <c r="G5326" i="13"/>
  <c r="G5642" i="13"/>
  <c r="G4915" i="13"/>
  <c r="G5112" i="13"/>
  <c r="G4600" i="13"/>
  <c r="G4639" i="13"/>
  <c r="G3036" i="13"/>
  <c r="G4423" i="13"/>
  <c r="G5309" i="13"/>
  <c r="G4797" i="13"/>
  <c r="G3863" i="13"/>
  <c r="G5076" i="13"/>
  <c r="G4564" i="13"/>
  <c r="G4707" i="13"/>
  <c r="G3488" i="13"/>
  <c r="G4578" i="13"/>
  <c r="G4456" i="13"/>
  <c r="G3944" i="13"/>
  <c r="G3398" i="13"/>
  <c r="G4045" i="13"/>
  <c r="G3523" i="13"/>
  <c r="G4380" i="13"/>
  <c r="G3868" i="13"/>
  <c r="G3276" i="13"/>
  <c r="G4203" i="13"/>
  <c r="G5672" i="13"/>
  <c r="G4985" i="13"/>
  <c r="G5255" i="13"/>
  <c r="G5598" i="13"/>
  <c r="G4799" i="13"/>
  <c r="G5877" i="13"/>
  <c r="G5315" i="13"/>
  <c r="G6148" i="13"/>
  <c r="G5636" i="13"/>
  <c r="G4899" i="13"/>
  <c r="G5414" i="13"/>
  <c r="G5698" i="13"/>
  <c r="G5030" i="13"/>
  <c r="G5168" i="13"/>
  <c r="G4656" i="13"/>
  <c r="G3190" i="13"/>
  <c r="G3429" i="13"/>
  <c r="G4518" i="13"/>
  <c r="G5365" i="13"/>
  <c r="G4853" i="13"/>
  <c r="G4087" i="13"/>
  <c r="G5132" i="13"/>
  <c r="G4620" i="13"/>
  <c r="G2779" i="13"/>
  <c r="G3727" i="13"/>
  <c r="G4634" i="13"/>
  <c r="G2991" i="13"/>
  <c r="G4000" i="13"/>
  <c r="G3471" i="13"/>
  <c r="G4101" i="13"/>
  <c r="G3587" i="13"/>
  <c r="G4436" i="13"/>
  <c r="G3924" i="13"/>
  <c r="G3366" i="13"/>
  <c r="G4259" i="13"/>
  <c r="G4995" i="13"/>
  <c r="G5948" i="13"/>
  <c r="G5426" i="13"/>
  <c r="G5739" i="13"/>
  <c r="G5095" i="13"/>
  <c r="G5498" i="13"/>
  <c r="G3396" i="13"/>
  <c r="G4968" i="13"/>
  <c r="G4413" i="13"/>
  <c r="G4489" i="13"/>
  <c r="G4830" i="13"/>
  <c r="G3998" i="13"/>
  <c r="G5165" i="13"/>
  <c r="G4653" i="13"/>
  <c r="G3163" i="13"/>
  <c r="G4932" i="13"/>
  <c r="G4341" i="13"/>
  <c r="G4563" i="13"/>
  <c r="G4946" i="13"/>
  <c r="G4367" i="13"/>
  <c r="G4312" i="13"/>
  <c r="G3800" i="13"/>
  <c r="G3164" i="13"/>
  <c r="G3901" i="13"/>
  <c r="G3328" i="13"/>
  <c r="G4236" i="13"/>
  <c r="G3724" i="13"/>
  <c r="G2984" i="13"/>
  <c r="G4059" i="13"/>
  <c r="G3539" i="13"/>
  <c r="G4394" i="13"/>
  <c r="G3882" i="13"/>
  <c r="G3299" i="13"/>
  <c r="G3993" i="13"/>
  <c r="G3463" i="13"/>
  <c r="G3229" i="13"/>
  <c r="G3091" i="13"/>
  <c r="G3322" i="13"/>
  <c r="G2723" i="13"/>
  <c r="G3185" i="13"/>
  <c r="G2651" i="13"/>
  <c r="G2875" i="13"/>
  <c r="G2514" i="13"/>
  <c r="G6530" i="13"/>
  <c r="G5862" i="13"/>
  <c r="G6497" i="13"/>
  <c r="G5809" i="13"/>
  <c r="G5912" i="13"/>
  <c r="G5371" i="13"/>
  <c r="G5567" i="13"/>
  <c r="G4695" i="13"/>
  <c r="G5254" i="13"/>
  <c r="G6117" i="13"/>
  <c r="G5605" i="13"/>
  <c r="G4817" i="13"/>
  <c r="G5876" i="13"/>
  <c r="G5314" i="13"/>
  <c r="G5667" i="13"/>
  <c r="G4975" i="13"/>
  <c r="G5412" i="13"/>
  <c r="G5408" i="13"/>
  <c r="G4896" i="13"/>
  <c r="G4262" i="13"/>
  <c r="G4345" i="13"/>
  <c r="G4758" i="13"/>
  <c r="G3710" i="13"/>
  <c r="G5093" i="13"/>
  <c r="G4581" i="13"/>
  <c r="G5372" i="13"/>
  <c r="G4860" i="13"/>
  <c r="G4118" i="13"/>
  <c r="G4481" i="13"/>
  <c r="G4874" i="13"/>
  <c r="G4174" i="13"/>
  <c r="G4240" i="13"/>
  <c r="G3728" i="13"/>
  <c r="G2996" i="13"/>
  <c r="G3829" i="13"/>
  <c r="G3214" i="13"/>
  <c r="G4164" i="13"/>
  <c r="G3652" i="13"/>
  <c r="G5910" i="13"/>
  <c r="G6556" i="13"/>
  <c r="G5962" i="13"/>
  <c r="G5034" i="13"/>
  <c r="G7274" i="13"/>
  <c r="G6990" i="13"/>
  <c r="G6227" i="13"/>
  <c r="G6875" i="13"/>
  <c r="G8059" i="13"/>
  <c r="G6333" i="13"/>
  <c r="G6194" i="13"/>
  <c r="G6849" i="13"/>
  <c r="G6660" i="13"/>
  <c r="G6129" i="13"/>
  <c r="G8018" i="13"/>
  <c r="G7837" i="13"/>
  <c r="G6991" i="13"/>
  <c r="G6262" i="13"/>
  <c r="G8547" i="13"/>
  <c r="G7615" i="13"/>
  <c r="G7253" i="13"/>
  <c r="G8099" i="13"/>
  <c r="G6407" i="13"/>
  <c r="G6373" i="13"/>
  <c r="G6324" i="13"/>
  <c r="G6331" i="13"/>
  <c r="G6258" i="13"/>
  <c r="G7202" i="13"/>
  <c r="G8369" i="13"/>
  <c r="G8770" i="13"/>
  <c r="G8095" i="13"/>
  <c r="G7232" i="13"/>
  <c r="G6400" i="13"/>
  <c r="G6896" i="13"/>
  <c r="G6910" i="13"/>
  <c r="G7380" i="13"/>
  <c r="G7707" i="13"/>
  <c r="G7039" i="13"/>
  <c r="G5857" i="13"/>
  <c r="G5867" i="13"/>
  <c r="G5802" i="13"/>
  <c r="G6316" i="13"/>
  <c r="G6643" i="13"/>
  <c r="G6898" i="13"/>
  <c r="G5835" i="13"/>
  <c r="G6289" i="13"/>
  <c r="G8758" i="13"/>
  <c r="G7689" i="13"/>
  <c r="G8317" i="13"/>
  <c r="G8692" i="13"/>
  <c r="G7937" i="13"/>
  <c r="G8531" i="13"/>
  <c r="G7296" i="13"/>
  <c r="G8367" i="13"/>
  <c r="G8737" i="13"/>
  <c r="G8072" i="13"/>
  <c r="G8058" i="13"/>
  <c r="G7546" i="13"/>
  <c r="G6869" i="13"/>
  <c r="G7599" i="13"/>
  <c r="G6977" i="13"/>
  <c r="G8062" i="13"/>
  <c r="G7550" i="13"/>
  <c r="G6880" i="13"/>
  <c r="G7877" i="13"/>
  <c r="G7365" i="13"/>
  <c r="G8396" i="13"/>
  <c r="G7884" i="13"/>
  <c r="G7372" i="13"/>
  <c r="G8211" i="13"/>
  <c r="G7699" i="13"/>
  <c r="G7168" i="13"/>
  <c r="G7031" i="13"/>
  <c r="G6519" i="13"/>
  <c r="G5843" i="13"/>
  <c r="G6526" i="13"/>
  <c r="G5855" i="13"/>
  <c r="G6485" i="13"/>
  <c r="G5790" i="13"/>
  <c r="G6820" i="13"/>
  <c r="G6308" i="13"/>
  <c r="G7147" i="13"/>
  <c r="G6635" i="13"/>
  <c r="G6030" i="13"/>
  <c r="G6890" i="13"/>
  <c r="G6378" i="13"/>
  <c r="G3878" i="13"/>
  <c r="G4031" i="13"/>
  <c r="G4662" i="13"/>
  <c r="G3228" i="13"/>
  <c r="G4997" i="13"/>
  <c r="G4470" i="13"/>
  <c r="G5276" i="13"/>
  <c r="G4764" i="13"/>
  <c r="G3734" i="13"/>
  <c r="G4289" i="13"/>
  <c r="G4778" i="13"/>
  <c r="G3790" i="13"/>
  <c r="G4144" i="13"/>
  <c r="G3632" i="13"/>
  <c r="G4245" i="13"/>
  <c r="G3733" i="13"/>
  <c r="G3008" i="13"/>
  <c r="G4068" i="13"/>
  <c r="G3549" i="13"/>
  <c r="G4403" i="13"/>
  <c r="G3891" i="13"/>
  <c r="G3312" i="13"/>
  <c r="G4226" i="13"/>
  <c r="G3714" i="13"/>
  <c r="G2959" i="13"/>
  <c r="G6105" i="13"/>
  <c r="G6649" i="13"/>
  <c r="G6051" i="13"/>
  <c r="G6064" i="13"/>
  <c r="G5552" i="13"/>
  <c r="G4609" i="13"/>
  <c r="G5063" i="13"/>
  <c r="G5478" i="13"/>
  <c r="G6269" i="13"/>
  <c r="G5757" i="13"/>
  <c r="G5123" i="13"/>
  <c r="G6028" i="13"/>
  <c r="G5516" i="13"/>
  <c r="G4007" i="13"/>
  <c r="G5223" i="13"/>
  <c r="G5578" i="13"/>
  <c r="G4737" i="13"/>
  <c r="G5048" i="13"/>
  <c r="G4536" i="13"/>
  <c r="G4575" i="13"/>
  <c r="G4910" i="13"/>
  <c r="G4295" i="13"/>
  <c r="G5245" i="13"/>
  <c r="G4733" i="13"/>
  <c r="G3607" i="13"/>
  <c r="G5012" i="13"/>
  <c r="G4497" i="13"/>
  <c r="G4643" i="13"/>
  <c r="G3079" i="13"/>
  <c r="G4514" i="13"/>
  <c r="G4392" i="13"/>
  <c r="G3880" i="13"/>
  <c r="G3295" i="13"/>
  <c r="G3981" i="13"/>
  <c r="G3447" i="13"/>
  <c r="G4316" i="13"/>
  <c r="G3804" i="13"/>
  <c r="G3172" i="13"/>
  <c r="G6120" i="13"/>
  <c r="G5608" i="13"/>
  <c r="G4825" i="13"/>
  <c r="G5153" i="13"/>
  <c r="G5534" i="13"/>
  <c r="G4430" i="13"/>
  <c r="G5813" i="13"/>
  <c r="G5214" i="13"/>
  <c r="G6084" i="13"/>
  <c r="G5572" i="13"/>
  <c r="G4713" i="13"/>
  <c r="G5313" i="13"/>
  <c r="G5634" i="13"/>
  <c r="G4895" i="13"/>
  <c r="G5104" i="13"/>
  <c r="G4592" i="13"/>
  <c r="G4631" i="13"/>
  <c r="G2951" i="13"/>
  <c r="G4407" i="13"/>
  <c r="G5301" i="13"/>
  <c r="G4789" i="13"/>
  <c r="G3831" i="13"/>
  <c r="G5068" i="13"/>
  <c r="G4556" i="13"/>
  <c r="G4699" i="13"/>
  <c r="G3451" i="13"/>
  <c r="G4570" i="13"/>
  <c r="G4448" i="13"/>
  <c r="G3936" i="13"/>
  <c r="G3384" i="13"/>
  <c r="G4037" i="13"/>
  <c r="G3514" i="13"/>
  <c r="G4372" i="13"/>
  <c r="G3860" i="13"/>
  <c r="G3263" i="13"/>
  <c r="G4195" i="13"/>
  <c r="G4839" i="13"/>
  <c r="G5884" i="13"/>
  <c r="G5327" i="13"/>
  <c r="G5675" i="13"/>
  <c r="G4991" i="13"/>
  <c r="G5423" i="13"/>
  <c r="G5416" i="13"/>
  <c r="G4904" i="13"/>
  <c r="G4285" i="13"/>
  <c r="G4361" i="13"/>
  <c r="G4766" i="13"/>
  <c r="G3742" i="13"/>
  <c r="G5101" i="13"/>
  <c r="G4589" i="13"/>
  <c r="G5380" i="13"/>
  <c r="G4868" i="13"/>
  <c r="G4150" i="13"/>
  <c r="G4496" i="13"/>
  <c r="G4882" i="13"/>
  <c r="G4206" i="13"/>
  <c r="G4248" i="13"/>
  <c r="G3736" i="13"/>
  <c r="G3016" i="13"/>
  <c r="G3837" i="13"/>
  <c r="G3227" i="13"/>
  <c r="G4172" i="13"/>
  <c r="G3660" i="13"/>
  <c r="G2309" i="13"/>
  <c r="G3995" i="13"/>
  <c r="G3466" i="13"/>
  <c r="G4330" i="13"/>
  <c r="G3818" i="13"/>
  <c r="G3196" i="13"/>
  <c r="G3929" i="13"/>
  <c r="G3374" i="13"/>
  <c r="G3165" i="13"/>
  <c r="G3027" i="13"/>
  <c r="G3258" i="13"/>
  <c r="G2284" i="13"/>
  <c r="G3121" i="13"/>
  <c r="G1950" i="13"/>
  <c r="G2768" i="13"/>
  <c r="G6978" i="13"/>
  <c r="G6466" i="13"/>
  <c r="G5743" i="13"/>
  <c r="G6433" i="13"/>
  <c r="G5561" i="13"/>
  <c r="G5848" i="13"/>
  <c r="G5270" i="13"/>
  <c r="G5503" i="13"/>
  <c r="G3589" i="13"/>
  <c r="G5151" i="13"/>
  <c r="G6053" i="13"/>
  <c r="G5541" i="13"/>
  <c r="G4521" i="13"/>
  <c r="G5812" i="13"/>
  <c r="G5211" i="13"/>
  <c r="G5603" i="13"/>
  <c r="G4811" i="13"/>
  <c r="G5311" i="13"/>
  <c r="G5344" i="13"/>
  <c r="G4832" i="13"/>
  <c r="G4006" i="13"/>
  <c r="G4159" i="13"/>
  <c r="G4694" i="13"/>
  <c r="G3428" i="13"/>
  <c r="G5029" i="13"/>
  <c r="G4517" i="13"/>
  <c r="G5308" i="13"/>
  <c r="G4796" i="13"/>
  <c r="G3862" i="13"/>
  <c r="G4353" i="13"/>
  <c r="G4810" i="13"/>
  <c r="G3918" i="13"/>
  <c r="G4176" i="13"/>
  <c r="G3664" i="13"/>
  <c r="G2579" i="13"/>
  <c r="G3765" i="13"/>
  <c r="G3095" i="13"/>
  <c r="G4100" i="13"/>
  <c r="G3586" i="13"/>
  <c r="G6206" i="13"/>
  <c r="G6160" i="13"/>
  <c r="G5648" i="13"/>
  <c r="G4931" i="13"/>
  <c r="G5217" i="13"/>
  <c r="G5574" i="13"/>
  <c r="G4721" i="13"/>
  <c r="G5853" i="13"/>
  <c r="G5278" i="13"/>
  <c r="G6124" i="13"/>
  <c r="G5612" i="13"/>
  <c r="G4835" i="13"/>
  <c r="G5377" i="13"/>
  <c r="G5674" i="13"/>
  <c r="G4990" i="13"/>
  <c r="G5144" i="13"/>
  <c r="G4632" i="13"/>
  <c r="G2968" i="13"/>
  <c r="G3280" i="13"/>
  <c r="G4487" i="13"/>
  <c r="G5341" i="13"/>
  <c r="G4829" i="13"/>
  <c r="G3991" i="13"/>
  <c r="G5108" i="13"/>
  <c r="G4596" i="13"/>
  <c r="G4739" i="13"/>
  <c r="G3631" i="13"/>
  <c r="G4610" i="13"/>
  <c r="G4488" i="13"/>
  <c r="G3976" i="13"/>
  <c r="G3440" i="13"/>
  <c r="G4077" i="13"/>
  <c r="G3559" i="13"/>
  <c r="G5987" i="13"/>
  <c r="G6024" i="13"/>
  <c r="G5512" i="13"/>
  <c r="G3879" i="13"/>
  <c r="G4999" i="13"/>
  <c r="G5428" i="13"/>
  <c r="G6229" i="13"/>
  <c r="G5717" i="13"/>
  <c r="G5059" i="13"/>
  <c r="G5988" i="13"/>
  <c r="G5476" i="13"/>
  <c r="G5779" i="13"/>
  <c r="G5159" i="13"/>
  <c r="G5538" i="13"/>
  <c r="G4494" i="13"/>
  <c r="G5008" i="13"/>
  <c r="G4493" i="13"/>
  <c r="G4535" i="13"/>
  <c r="G4870" i="13"/>
  <c r="G4158" i="13"/>
  <c r="G5205" i="13"/>
  <c r="G6241" i="13"/>
  <c r="G6883" i="13"/>
  <c r="G5496" i="13"/>
  <c r="G5458" i="13"/>
  <c r="G7327" i="13"/>
  <c r="G7612" i="13"/>
  <c r="G6239" i="13"/>
  <c r="G3911" i="13"/>
  <c r="G6872" i="13"/>
  <c r="G6668" i="13"/>
  <c r="G6142" i="13"/>
  <c r="G6359" i="13"/>
  <c r="G6987" i="13"/>
  <c r="G5600" i="13"/>
  <c r="G6616" i="13"/>
  <c r="G8356" i="13"/>
  <c r="G5777" i="13"/>
  <c r="G6595" i="13"/>
  <c r="G8387" i="13"/>
  <c r="G8078" i="13"/>
  <c r="G8284" i="13"/>
  <c r="G7587" i="13"/>
  <c r="G5297" i="13"/>
  <c r="G5815" i="13"/>
  <c r="G5839" i="13"/>
  <c r="G5850" i="13"/>
  <c r="G5130" i="13"/>
  <c r="G8541" i="13"/>
  <c r="G7457" i="13"/>
  <c r="G8377" i="13"/>
  <c r="G8258" i="13"/>
  <c r="G5794" i="13"/>
  <c r="G8070" i="13"/>
  <c r="G8077" i="13"/>
  <c r="G8276" i="13"/>
  <c r="G6925" i="13"/>
  <c r="G7387" i="13"/>
  <c r="G6719" i="13"/>
  <c r="G6726" i="13"/>
  <c r="G6685" i="13"/>
  <c r="G7020" i="13"/>
  <c r="G5826" i="13"/>
  <c r="G6323" i="13"/>
  <c r="G6578" i="13"/>
  <c r="G6801" i="13"/>
  <c r="G8402" i="13"/>
  <c r="G8630" i="13"/>
  <c r="G5883" i="13"/>
  <c r="G8040" i="13"/>
  <c r="G8564" i="13"/>
  <c r="G7425" i="13"/>
  <c r="G8398" i="13"/>
  <c r="G8762" i="13"/>
  <c r="G8137" i="13"/>
  <c r="G8609" i="13"/>
  <c r="G7608" i="13"/>
  <c r="G7930" i="13"/>
  <c r="G7418" i="13"/>
  <c r="G5489" i="13"/>
  <c r="G7471" i="13"/>
  <c r="G6336" i="13"/>
  <c r="G7934" i="13"/>
  <c r="G7422" i="13"/>
  <c r="G5703" i="13"/>
  <c r="G7749" i="13"/>
  <c r="G7235" i="13"/>
  <c r="G8268" i="13"/>
  <c r="G7756" i="13"/>
  <c r="G7243" i="13"/>
  <c r="G8083" i="13"/>
  <c r="G7571" i="13"/>
  <c r="G6921" i="13"/>
  <c r="G6903" i="13"/>
  <c r="G6391" i="13"/>
  <c r="G5091" i="13"/>
  <c r="G6398" i="13"/>
  <c r="G5182" i="13"/>
  <c r="G6357" i="13"/>
  <c r="G7204" i="13"/>
  <c r="G6692" i="13"/>
  <c r="G6121" i="13"/>
  <c r="G7019" i="13"/>
  <c r="G6507" i="13"/>
  <c r="G5825" i="13"/>
  <c r="G6762" i="13"/>
  <c r="G6233" i="13"/>
  <c r="G3292" i="13"/>
  <c r="G3507" i="13"/>
  <c r="G4534" i="13"/>
  <c r="G5381" i="13"/>
  <c r="G4869" i="13"/>
  <c r="G4151" i="13"/>
  <c r="G5148" i="13"/>
  <c r="G4636" i="13"/>
  <c r="G3012" i="13"/>
  <c r="G3791" i="13"/>
  <c r="G4650" i="13"/>
  <c r="G3144" i="13"/>
  <c r="G4016" i="13"/>
  <c r="G3490" i="13"/>
  <c r="G4117" i="13"/>
  <c r="G3605" i="13"/>
  <c r="G4452" i="13"/>
  <c r="G3940" i="13"/>
  <c r="G3391" i="13"/>
  <c r="G4275" i="13"/>
  <c r="G3763" i="13"/>
  <c r="G3088" i="13"/>
  <c r="G4098" i="13"/>
  <c r="G3583" i="13"/>
  <c r="G4209" i="13"/>
  <c r="G5899" i="13"/>
  <c r="G6521" i="13"/>
  <c r="G5847" i="13"/>
  <c r="G5936" i="13"/>
  <c r="G5410" i="13"/>
  <c r="G5591" i="13"/>
  <c r="G4779" i="13"/>
  <c r="G5291" i="13"/>
  <c r="G6141" i="13"/>
  <c r="G5629" i="13"/>
  <c r="G4881" i="13"/>
  <c r="G5900" i="13"/>
  <c r="G5353" i="13"/>
  <c r="G5691" i="13"/>
  <c r="G5018" i="13"/>
  <c r="G5444" i="13"/>
  <c r="G5432" i="13"/>
  <c r="G4920" i="13"/>
  <c r="G4317" i="13"/>
  <c r="G4393" i="13"/>
  <c r="G4782" i="13"/>
  <c r="G3806" i="13"/>
  <c r="G5117" i="13"/>
  <c r="G4605" i="13"/>
  <c r="G5396" i="13"/>
  <c r="G4884" i="13"/>
  <c r="G4214" i="13"/>
  <c r="G4515" i="13"/>
  <c r="G4898" i="13"/>
  <c r="G4270" i="13"/>
  <c r="G4264" i="13"/>
  <c r="G3752" i="13"/>
  <c r="G3060" i="13"/>
  <c r="G3853" i="13"/>
  <c r="G3252" i="13"/>
  <c r="G4188" i="13"/>
  <c r="G3676" i="13"/>
  <c r="G2832" i="13"/>
  <c r="G5992" i="13"/>
  <c r="G5480" i="13"/>
  <c r="G5647" i="13"/>
  <c r="G4929" i="13"/>
  <c r="G5382" i="13"/>
  <c r="G6197" i="13"/>
  <c r="G5685" i="13"/>
  <c r="G5009" i="13"/>
  <c r="G5956" i="13"/>
  <c r="G5436" i="13"/>
  <c r="G5747" i="13"/>
  <c r="G5107" i="13"/>
  <c r="G5506" i="13"/>
  <c r="G3687" i="13"/>
  <c r="G4976" i="13"/>
  <c r="G4429" i="13"/>
  <c r="G4503" i="13"/>
  <c r="G4838" i="13"/>
  <c r="G4030" i="13"/>
  <c r="G5173" i="13"/>
  <c r="G4661" i="13"/>
  <c r="G3216" i="13"/>
  <c r="G4940" i="13"/>
  <c r="G4357" i="13"/>
  <c r="G4571" i="13"/>
  <c r="G4954" i="13"/>
  <c r="G4383" i="13"/>
  <c r="G4320" i="13"/>
  <c r="G3808" i="13"/>
  <c r="G3180" i="13"/>
  <c r="G3909" i="13"/>
  <c r="G3342" i="13"/>
  <c r="G4244" i="13"/>
  <c r="G3732" i="13"/>
  <c r="G3007" i="13"/>
  <c r="G4067" i="13"/>
  <c r="G6268" i="13"/>
  <c r="G5756" i="13"/>
  <c r="G5122" i="13"/>
  <c r="G5547" i="13"/>
  <c r="G4569" i="13"/>
  <c r="G5222" i="13"/>
  <c r="G5288" i="13"/>
  <c r="G4776" i="13"/>
  <c r="G3782" i="13"/>
  <c r="G3935" i="13"/>
  <c r="G4638" i="13"/>
  <c r="G3032" i="13"/>
  <c r="G4973" i="13"/>
  <c r="G4422" i="13"/>
  <c r="G5252" i="13"/>
  <c r="G4740" i="13"/>
  <c r="G3638" i="13"/>
  <c r="G4207" i="13"/>
  <c r="G4754" i="13"/>
  <c r="G3694" i="13"/>
  <c r="G4120" i="13"/>
  <c r="G3608" i="13"/>
  <c r="G4221" i="13"/>
  <c r="G3709" i="13"/>
  <c r="G2944" i="13"/>
  <c r="G4044" i="13"/>
  <c r="G3522" i="13"/>
  <c r="G4379" i="13"/>
  <c r="G3867" i="13"/>
  <c r="G3275" i="13"/>
  <c r="G4202" i="13"/>
  <c r="G3690" i="13"/>
  <c r="G2888" i="13"/>
  <c r="G3801" i="13"/>
  <c r="G3167" i="13"/>
  <c r="G3037" i="13"/>
  <c r="G2892" i="13"/>
  <c r="G3130" i="13"/>
  <c r="G3505" i="13"/>
  <c r="G2993" i="13"/>
  <c r="G2245" i="13"/>
  <c r="G2834" i="13"/>
  <c r="G6850" i="13"/>
  <c r="G6338" i="13"/>
  <c r="G6817" i="13"/>
  <c r="G6305" i="13"/>
  <c r="G6232" i="13"/>
  <c r="G5720" i="13"/>
  <c r="G5065" i="13"/>
  <c r="G5331" i="13"/>
  <c r="G5646" i="13"/>
  <c r="G4927" i="13"/>
  <c r="G5925" i="13"/>
  <c r="G5393" i="13"/>
  <c r="G6196" i="13"/>
  <c r="G5684" i="13"/>
  <c r="G5007" i="13"/>
  <c r="G5475" i="13"/>
  <c r="G5746" i="13"/>
  <c r="G5106" i="13"/>
  <c r="G5216" i="13"/>
  <c r="G4704" i="13"/>
  <c r="G3478" i="13"/>
  <c r="G3647" i="13"/>
  <c r="G4566" i="13"/>
  <c r="G5413" i="13"/>
  <c r="G4901" i="13"/>
  <c r="G4278" i="13"/>
  <c r="G5180" i="13"/>
  <c r="G4668" i="13"/>
  <c r="G3267" i="13"/>
  <c r="G3919" i="13"/>
  <c r="G4682" i="13"/>
  <c r="G3356" i="13"/>
  <c r="G4048" i="13"/>
  <c r="G3526" i="13"/>
  <c r="G4149" i="13"/>
  <c r="G3637" i="13"/>
  <c r="G4484" i="13"/>
  <c r="G3972" i="13"/>
  <c r="G3436" i="13"/>
  <c r="G6001" i="13"/>
  <c r="G6032" i="13"/>
  <c r="G5520" i="13"/>
  <c r="G4135" i="13"/>
  <c r="G5011" i="13"/>
  <c r="G5439" i="13"/>
  <c r="G6237" i="13"/>
  <c r="G5725" i="13"/>
  <c r="G5073" i="13"/>
  <c r="G5996" i="13"/>
  <c r="G5484" i="13"/>
  <c r="G5787" i="13"/>
  <c r="G5171" i="13"/>
  <c r="G5546" i="13"/>
  <c r="G4561" i="13"/>
  <c r="G5016" i="13"/>
  <c r="G4504" i="13"/>
  <c r="G4543" i="13"/>
  <c r="G4878" i="13"/>
  <c r="G4190" i="13"/>
  <c r="G5213" i="13"/>
  <c r="G4701" i="13"/>
  <c r="G3461" i="13"/>
  <c r="G4980" i="13"/>
  <c r="G4437" i="13"/>
  <c r="G4611" i="13"/>
  <c r="G4994" i="13"/>
  <c r="G4463" i="13"/>
  <c r="G4360" i="13"/>
  <c r="G3848" i="13"/>
  <c r="G3244" i="13"/>
  <c r="G3949" i="13"/>
  <c r="G3405" i="13"/>
  <c r="G5782" i="13"/>
  <c r="G5896" i="13"/>
  <c r="G5346" i="13"/>
  <c r="G5551" i="13"/>
  <c r="G4601" i="13"/>
  <c r="G5227" i="13"/>
  <c r="G6101" i="13"/>
  <c r="G5589" i="13"/>
  <c r="G4775" i="13"/>
  <c r="G5860" i="13"/>
  <c r="G5289" i="13"/>
  <c r="G5651" i="13"/>
  <c r="G4939" i="13"/>
  <c r="G5387" i="13"/>
  <c r="G5392" i="13"/>
  <c r="G4880" i="13"/>
  <c r="G4198" i="13"/>
  <c r="G4313" i="13"/>
  <c r="G4742" i="13"/>
  <c r="G3646" i="13"/>
  <c r="G5077" i="13"/>
  <c r="G4565" i="13"/>
  <c r="G5356" i="13"/>
  <c r="G4844" i="13"/>
  <c r="G4054" i="13"/>
  <c r="G4449" i="13"/>
  <c r="G6767" i="13"/>
  <c r="G7547" i="13"/>
  <c r="G6479" i="13"/>
  <c r="G6146" i="13"/>
  <c r="G8262" i="13"/>
  <c r="G4350" i="13"/>
  <c r="G8209" i="13"/>
  <c r="G7994" i="13"/>
  <c r="G7813" i="13"/>
  <c r="G6967" i="13"/>
  <c r="G6223" i="13"/>
  <c r="G4598" i="13"/>
  <c r="G4714" i="13"/>
  <c r="G3476" i="13"/>
  <c r="G6585" i="13"/>
  <c r="G5693" i="13"/>
  <c r="G4984" i="13"/>
  <c r="G4948" i="13"/>
  <c r="G3917" i="13"/>
  <c r="G5050" i="13"/>
  <c r="G5210" i="13"/>
  <c r="G5237" i="13"/>
  <c r="G4384" i="13"/>
  <c r="G4131" i="13"/>
  <c r="G4840" i="13"/>
  <c r="G4804" i="13"/>
  <c r="G3773" i="13"/>
  <c r="G3754" i="13"/>
  <c r="G3057" i="13"/>
  <c r="G5784" i="13"/>
  <c r="G5748" i="13"/>
  <c r="G3903" i="13"/>
  <c r="G4175" i="13"/>
  <c r="G4036" i="13"/>
  <c r="G5051" i="13"/>
  <c r="G5917" i="13"/>
  <c r="G4993" i="13"/>
  <c r="G5208" i="13"/>
  <c r="G4558" i="13"/>
  <c r="G5172" i="13"/>
  <c r="G4674" i="13"/>
  <c r="G4141" i="13"/>
  <c r="G5576" i="13"/>
  <c r="G3552" i="13"/>
  <c r="G5540" i="13"/>
  <c r="G4809" i="13"/>
  <c r="G4934" i="13"/>
  <c r="G4629" i="13"/>
  <c r="G4908" i="13"/>
  <c r="G4539" i="13"/>
  <c r="G4538" i="13"/>
  <c r="G4288" i="13"/>
  <c r="G3581" i="13"/>
  <c r="G4005" i="13"/>
  <c r="G6027" i="13"/>
  <c r="G6409" i="13"/>
  <c r="G6144" i="13"/>
  <c r="G5504" i="13"/>
  <c r="G5479" i="13"/>
  <c r="G5558" i="13"/>
  <c r="G6221" i="13"/>
  <c r="G5645" i="13"/>
  <c r="G4923" i="13"/>
  <c r="G5916" i="13"/>
  <c r="G5378" i="13"/>
  <c r="G5707" i="13"/>
  <c r="G5043" i="13"/>
  <c r="G5466" i="13"/>
  <c r="G5448" i="13"/>
  <c r="G4936" i="13"/>
  <c r="G4349" i="13"/>
  <c r="G4425" i="13"/>
  <c r="G4798" i="13"/>
  <c r="G3870" i="13"/>
  <c r="G5133" i="13"/>
  <c r="G4621" i="13"/>
  <c r="G2795" i="13"/>
  <c r="G4900" i="13"/>
  <c r="G4277" i="13"/>
  <c r="G4531" i="13"/>
  <c r="G4914" i="13"/>
  <c r="G4303" i="13"/>
  <c r="G4280" i="13"/>
  <c r="G3768" i="13"/>
  <c r="G3100" i="13"/>
  <c r="G3869" i="13"/>
  <c r="G3278" i="13"/>
  <c r="G3564" i="13"/>
  <c r="G3317" i="13"/>
  <c r="G2705" i="13"/>
  <c r="G3410" i="13"/>
  <c r="G2891" i="13"/>
  <c r="G3273" i="13"/>
  <c r="G2427" i="13"/>
  <c r="G2974" i="13"/>
  <c r="G2602" i="13"/>
  <c r="G1448" i="13"/>
  <c r="G1759" i="13"/>
  <c r="G2267" i="13"/>
  <c r="G2639" i="13"/>
  <c r="G1747" i="13"/>
  <c r="G2446" i="13"/>
  <c r="G2677" i="13"/>
  <c r="G1955" i="13"/>
  <c r="G2346" i="13"/>
  <c r="G1876" i="13"/>
  <c r="G1820" i="13"/>
  <c r="G2080" i="13"/>
  <c r="G3819" i="13"/>
  <c r="G3198" i="13"/>
  <c r="G4154" i="13"/>
  <c r="G3642" i="13"/>
  <c r="G4265" i="13"/>
  <c r="G3753" i="13"/>
  <c r="G3063" i="13"/>
  <c r="G2989" i="13"/>
  <c r="G2824" i="13"/>
  <c r="G3082" i="13"/>
  <c r="G3457" i="13"/>
  <c r="G2945" i="13"/>
  <c r="G3158" i="13"/>
  <c r="G2786" i="13"/>
  <c r="G3747" i="13"/>
  <c r="G3047" i="13"/>
  <c r="G4082" i="13"/>
  <c r="G3565" i="13"/>
  <c r="G4193" i="13"/>
  <c r="G3681" i="13"/>
  <c r="G2856" i="13"/>
  <c r="G2915" i="13"/>
  <c r="G2571" i="13"/>
  <c r="G3010" i="13"/>
  <c r="G3385" i="13"/>
  <c r="G2858" i="13"/>
  <c r="G3086" i="13"/>
  <c r="G2714" i="13"/>
  <c r="G1771" i="13"/>
  <c r="G1975" i="13"/>
  <c r="G2331" i="13"/>
  <c r="G2679" i="13"/>
  <c r="G1964" i="13"/>
  <c r="G2486" i="13"/>
  <c r="G2717" i="13"/>
  <c r="G2099" i="13"/>
  <c r="G3987" i="13"/>
  <c r="G3455" i="13"/>
  <c r="G4322" i="13"/>
  <c r="G3810" i="13"/>
  <c r="G3183" i="13"/>
  <c r="G3921" i="13"/>
  <c r="G3360" i="13"/>
  <c r="G3157" i="13"/>
  <c r="G3019" i="13"/>
  <c r="G3250" i="13"/>
  <c r="G2181" i="13"/>
  <c r="G3113" i="13"/>
  <c r="G1560" i="13"/>
  <c r="G2739" i="13"/>
  <c r="G2442" i="13"/>
  <c r="G4220" i="13"/>
  <c r="G3708" i="13"/>
  <c r="G2943" i="13"/>
  <c r="G4043" i="13"/>
  <c r="G3520" i="13"/>
  <c r="G4378" i="13"/>
  <c r="G3866" i="13"/>
  <c r="G3272" i="13"/>
  <c r="G3977" i="13"/>
  <c r="G3443" i="13"/>
  <c r="G3213" i="13"/>
  <c r="G3075" i="13"/>
  <c r="G3306" i="13"/>
  <c r="G2659" i="13"/>
  <c r="G3169" i="13"/>
  <c r="G2547" i="13"/>
  <c r="G2853" i="13"/>
  <c r="G3188" i="13"/>
  <c r="G4148" i="13"/>
  <c r="G3636" i="13"/>
  <c r="G4483" i="13"/>
  <c r="G3971" i="13"/>
  <c r="G3435" i="13"/>
  <c r="G4306" i="13"/>
  <c r="G3794" i="13"/>
  <c r="G3152" i="13"/>
  <c r="G3905" i="13"/>
  <c r="G3335" i="13"/>
  <c r="G3141" i="13"/>
  <c r="G3003" i="13"/>
  <c r="G3234" i="13"/>
  <c r="G1670" i="13"/>
  <c r="G3097" i="13"/>
  <c r="G2817" i="13"/>
  <c r="G2675" i="13"/>
  <c r="G4396" i="13"/>
  <c r="G3884" i="13"/>
  <c r="G3302" i="13"/>
  <c r="G4219" i="13"/>
  <c r="G3707" i="13"/>
  <c r="G2940" i="13"/>
  <c r="G4042" i="13"/>
  <c r="G3519" i="13"/>
  <c r="G4153" i="13"/>
  <c r="G3641" i="13"/>
  <c r="G3389" i="13"/>
  <c r="G2864" i="13"/>
  <c r="G2195" i="13"/>
  <c r="G2970" i="13"/>
  <c r="G3345" i="13"/>
  <c r="G2788" i="13"/>
  <c r="G3046" i="13"/>
  <c r="G2674" i="13"/>
  <c r="G2344" i="13"/>
  <c r="G1702" i="13"/>
  <c r="G1968" i="13"/>
  <c r="G1622" i="13"/>
  <c r="G1613" i="13"/>
  <c r="G1200" i="13"/>
  <c r="G1642" i="13"/>
  <c r="G1889" i="13"/>
  <c r="G1196" i="13"/>
  <c r="G1105" i="13"/>
  <c r="G1169" i="13"/>
  <c r="G1226" i="13"/>
  <c r="G1393" i="13"/>
  <c r="G906" i="13"/>
  <c r="G1414" i="13"/>
  <c r="G56" i="13"/>
  <c r="G362" i="13"/>
  <c r="G790" i="13"/>
  <c r="G957" i="13"/>
  <c r="G2230" i="13"/>
  <c r="G2293" i="13"/>
  <c r="G2480" i="13"/>
  <c r="G2823" i="13"/>
  <c r="G2291" i="13"/>
  <c r="G2630" i="13"/>
  <c r="G1694" i="13"/>
  <c r="G2347" i="13"/>
  <c r="G2532" i="13"/>
  <c r="G2125" i="13"/>
  <c r="G2090" i="13"/>
  <c r="G2265" i="13"/>
  <c r="G1571" i="13"/>
  <c r="G1894" i="13"/>
  <c r="G2522" i="13"/>
  <c r="G2561" i="13"/>
  <c r="G2728" i="13"/>
  <c r="G2126" i="13"/>
  <c r="G2559" i="13"/>
  <c r="G2878" i="13"/>
  <c r="G2366" i="13"/>
  <c r="G2597" i="13"/>
  <c r="G1328" i="13"/>
  <c r="G2221" i="13"/>
  <c r="G1748" i="13"/>
  <c r="G1692" i="13"/>
  <c r="G1972" i="13"/>
  <c r="G2200" i="13"/>
  <c r="G1300" i="13"/>
  <c r="G2644" i="13"/>
  <c r="G1783" i="13"/>
  <c r="G1492" i="13"/>
  <c r="G1316" i="13"/>
  <c r="G1755" i="13"/>
  <c r="G2060" i="13"/>
  <c r="G2231" i="13"/>
  <c r="G1471" i="13"/>
  <c r="G1845" i="13"/>
  <c r="G983" i="13"/>
  <c r="G1874" i="13"/>
  <c r="G1148" i="13"/>
  <c r="G1609" i="13"/>
  <c r="G1057" i="13"/>
  <c r="G1403" i="13"/>
  <c r="G1458" i="13"/>
  <c r="G566" i="13"/>
  <c r="G1081" i="13"/>
  <c r="G606" i="13"/>
  <c r="G1120" i="13"/>
  <c r="G808" i="13"/>
  <c r="G2609" i="13"/>
  <c r="G1544" i="13"/>
  <c r="G2214" i="13"/>
  <c r="G2607" i="13"/>
  <c r="G1516" i="13"/>
  <c r="G2414" i="13"/>
  <c r="G2645" i="13"/>
  <c r="G1784" i="13"/>
  <c r="G2299" i="13"/>
  <c r="G1824" i="13"/>
  <c r="G1768" i="13"/>
  <c r="G2039" i="13"/>
  <c r="G2248" i="13"/>
  <c r="G1530" i="13"/>
  <c r="G1815" i="13"/>
  <c r="G2370" i="13"/>
  <c r="G2409" i="13"/>
  <c r="G2576" i="13"/>
  <c r="G2919" i="13"/>
  <c r="G2407" i="13"/>
  <c r="G2726" i="13"/>
  <c r="G2123" i="13"/>
  <c r="G2445" i="13"/>
  <c r="G2628" i="13"/>
  <c r="G1680" i="13"/>
  <c r="G1416" i="13"/>
  <c r="G1204" i="13"/>
  <c r="G1728" i="13"/>
  <c r="G2038" i="13"/>
  <c r="G2215" i="13"/>
  <c r="G2269" i="13"/>
  <c r="G2332" i="13"/>
  <c r="G2504" i="13"/>
  <c r="G2847" i="13"/>
  <c r="G2330" i="13"/>
  <c r="G2654" i="13"/>
  <c r="G1847" i="13"/>
  <c r="G2373" i="13"/>
  <c r="G2556" i="13"/>
  <c r="G2149" i="13"/>
  <c r="G2114" i="13"/>
  <c r="G2289" i="13"/>
  <c r="G1614" i="13"/>
  <c r="G1932" i="13"/>
  <c r="G2353" i="13"/>
  <c r="G2393" i="13"/>
  <c r="G2560" i="13"/>
  <c r="G2903" i="13"/>
  <c r="G2391" i="13"/>
  <c r="G2710" i="13"/>
  <c r="G2077" i="13"/>
  <c r="G2429" i="13"/>
  <c r="G2612" i="13"/>
  <c r="G1576" i="13"/>
  <c r="G1333" i="13"/>
  <c r="G897" i="13"/>
  <c r="G1703" i="13"/>
  <c r="G2016" i="13"/>
  <c r="G2199" i="13"/>
  <c r="G996" i="13"/>
  <c r="G1099" i="13"/>
  <c r="G408" i="13"/>
  <c r="G255" i="13"/>
  <c r="G246" i="13"/>
  <c r="G5903" i="13"/>
  <c r="G7180" i="13"/>
  <c r="G7107" i="13"/>
  <c r="G6055" i="13"/>
  <c r="G5846" i="13"/>
  <c r="G6134" i="13"/>
  <c r="G8628" i="13"/>
  <c r="G7482" i="13"/>
  <c r="G7301" i="13"/>
  <c r="G6455" i="13"/>
  <c r="G7083" i="13"/>
  <c r="G5445" i="13"/>
  <c r="G3524" i="13"/>
  <c r="G4339" i="13"/>
  <c r="G5950" i="13"/>
  <c r="G5022" i="13"/>
  <c r="G4445" i="13"/>
  <c r="G4373" i="13"/>
  <c r="G3355" i="13"/>
  <c r="G5470" i="13"/>
  <c r="G5570" i="13"/>
  <c r="G4725" i="13"/>
  <c r="G3872" i="13"/>
  <c r="G4585" i="13"/>
  <c r="G4038" i="13"/>
  <c r="G3894" i="13"/>
  <c r="G3111" i="13"/>
  <c r="G3064" i="13"/>
  <c r="G2713" i="13"/>
  <c r="G5167" i="13"/>
  <c r="G5110" i="13"/>
  <c r="G4630" i="13"/>
  <c r="G4746" i="13"/>
  <c r="G3512" i="13"/>
  <c r="G4761" i="13"/>
  <c r="G5789" i="13"/>
  <c r="G4577" i="13"/>
  <c r="G5080" i="13"/>
  <c r="G4359" i="13"/>
  <c r="G5044" i="13"/>
  <c r="G4546" i="13"/>
  <c r="G4013" i="13"/>
  <c r="G5442" i="13"/>
  <c r="G6165" i="13"/>
  <c r="G5391" i="13"/>
  <c r="G5456" i="13"/>
  <c r="G4806" i="13"/>
  <c r="G4374" i="13"/>
  <c r="G4716" i="13"/>
  <c r="G4111" i="13"/>
  <c r="G4447" i="13"/>
  <c r="G4224" i="13"/>
  <c r="G3430" i="13"/>
  <c r="G3941" i="13"/>
  <c r="G5926" i="13"/>
  <c r="G6281" i="13"/>
  <c r="G6080" i="13"/>
  <c r="G5431" i="13"/>
  <c r="G5294" i="13"/>
  <c r="G5494" i="13"/>
  <c r="G6157" i="13"/>
  <c r="G5581" i="13"/>
  <c r="G4751" i="13"/>
  <c r="G5852" i="13"/>
  <c r="G5275" i="13"/>
  <c r="G5643" i="13"/>
  <c r="G4919" i="13"/>
  <c r="G5375" i="13"/>
  <c r="G5384" i="13"/>
  <c r="G4872" i="13"/>
  <c r="G4166" i="13"/>
  <c r="G4297" i="13"/>
  <c r="G4734" i="13"/>
  <c r="G3614" i="13"/>
  <c r="G5069" i="13"/>
  <c r="G4557" i="13"/>
  <c r="G5348" i="13"/>
  <c r="G4836" i="13"/>
  <c r="G4022" i="13"/>
  <c r="G4433" i="13"/>
  <c r="G4850" i="13"/>
  <c r="G4078" i="13"/>
  <c r="G4216" i="13"/>
  <c r="G3704" i="13"/>
  <c r="G2932" i="13"/>
  <c r="G3805" i="13"/>
  <c r="G4017" i="13"/>
  <c r="G3491" i="13"/>
  <c r="G3253" i="13"/>
  <c r="G2220" i="13"/>
  <c r="G3346" i="13"/>
  <c r="G2792" i="13"/>
  <c r="G3209" i="13"/>
  <c r="G2747" i="13"/>
  <c r="G2907" i="13"/>
  <c r="G2538" i="13"/>
  <c r="G2577" i="13"/>
  <c r="G2744" i="13"/>
  <c r="G2162" i="13"/>
  <c r="G2575" i="13"/>
  <c r="G2894" i="13"/>
  <c r="G2382" i="13"/>
  <c r="G2613" i="13"/>
  <c r="G1578" i="13"/>
  <c r="G2246" i="13"/>
  <c r="G1774" i="13"/>
  <c r="G1718" i="13"/>
  <c r="G1997" i="13"/>
  <c r="G3755" i="13"/>
  <c r="G3068" i="13"/>
  <c r="G4090" i="13"/>
  <c r="G3574" i="13"/>
  <c r="G4201" i="13"/>
  <c r="G3689" i="13"/>
  <c r="G2883" i="13"/>
  <c r="G2924" i="13"/>
  <c r="G2633" i="13"/>
  <c r="G3018" i="13"/>
  <c r="G3393" i="13"/>
  <c r="G2868" i="13"/>
  <c r="G3094" i="13"/>
  <c r="G2722" i="13"/>
  <c r="G3683" i="13"/>
  <c r="G2861" i="13"/>
  <c r="G4018" i="13"/>
  <c r="G3492" i="13"/>
  <c r="G4129" i="13"/>
  <c r="G3617" i="13"/>
  <c r="G3365" i="13"/>
  <c r="G2827" i="13"/>
  <c r="G3458" i="13"/>
  <c r="G2946" i="13"/>
  <c r="G3321" i="13"/>
  <c r="G2721" i="13"/>
  <c r="G3022" i="13"/>
  <c r="G2650" i="13"/>
  <c r="G2617" i="13"/>
  <c r="G1606" i="13"/>
  <c r="G2228" i="13"/>
  <c r="G2615" i="13"/>
  <c r="G1592" i="13"/>
  <c r="G2422" i="13"/>
  <c r="G2653" i="13"/>
  <c r="G4435" i="13"/>
  <c r="G3923" i="13"/>
  <c r="G3364" i="13"/>
  <c r="G4258" i="13"/>
  <c r="G3746" i="13"/>
  <c r="G3044" i="13"/>
  <c r="G3857" i="13"/>
  <c r="G3259" i="13"/>
  <c r="G3093" i="13"/>
  <c r="G2955" i="13"/>
  <c r="G3186" i="13"/>
  <c r="G3561" i="13"/>
  <c r="G3049" i="13"/>
  <c r="G2681" i="13"/>
  <c r="G2334" i="13"/>
  <c r="G2378" i="13"/>
  <c r="G4156" i="13"/>
  <c r="G3644" i="13"/>
  <c r="G4491" i="13"/>
  <c r="G3979" i="13"/>
  <c r="G3445" i="13"/>
  <c r="G4314" i="13"/>
  <c r="G3802" i="13"/>
  <c r="G3168" i="13"/>
  <c r="G3913" i="13"/>
  <c r="G3348" i="13"/>
  <c r="G3149" i="13"/>
  <c r="G3011" i="13"/>
  <c r="G3242" i="13"/>
  <c r="G2012" i="13"/>
  <c r="G3105" i="13"/>
  <c r="G2829" i="13"/>
  <c r="G2707" i="13"/>
  <c r="G3052" i="13"/>
  <c r="G4084" i="13"/>
  <c r="G3567" i="13"/>
  <c r="G4419" i="13"/>
  <c r="G3907" i="13"/>
  <c r="G3339" i="13"/>
  <c r="G4242" i="13"/>
  <c r="G3730" i="13"/>
  <c r="G3000" i="13"/>
  <c r="G3841" i="13"/>
  <c r="G3232" i="13"/>
  <c r="G3077" i="13"/>
  <c r="G2939" i="13"/>
  <c r="G3170" i="13"/>
  <c r="G3545" i="13"/>
  <c r="G3033" i="13"/>
  <c r="G2603" i="13"/>
  <c r="G2115" i="13"/>
  <c r="G4332" i="13"/>
  <c r="G3820" i="13"/>
  <c r="G3199" i="13"/>
  <c r="G4155" i="13"/>
  <c r="G3643" i="13"/>
  <c r="G4490" i="13"/>
  <c r="G3978" i="13"/>
  <c r="G3444" i="13"/>
  <c r="G4089" i="13"/>
  <c r="G3573" i="13"/>
  <c r="G3325" i="13"/>
  <c r="G2737" i="13"/>
  <c r="G3418" i="13"/>
  <c r="G2901" i="13"/>
  <c r="G3281" i="13"/>
  <c r="G2491" i="13"/>
  <c r="G2982" i="13"/>
  <c r="G2610" i="13"/>
  <c r="G2280" i="13"/>
  <c r="G1599" i="13"/>
  <c r="G1867" i="13"/>
  <c r="G1464" i="13"/>
  <c r="G1536" i="13"/>
  <c r="G522" i="13"/>
  <c r="G1575" i="13"/>
  <c r="G1825" i="13"/>
  <c r="G368" i="13"/>
  <c r="G943" i="13"/>
  <c r="G1065" i="13"/>
  <c r="G1156" i="13"/>
  <c r="G1329" i="13"/>
  <c r="G737" i="13"/>
  <c r="G1350" i="13"/>
  <c r="G1024" i="13"/>
  <c r="G106" i="13"/>
  <c r="G726" i="13"/>
  <c r="G893" i="13"/>
  <c r="G2110" i="13"/>
  <c r="G2190" i="13"/>
  <c r="G2416" i="13"/>
  <c r="G2759" i="13"/>
  <c r="G2188" i="13"/>
  <c r="G2566" i="13"/>
  <c r="G2797" i="13"/>
  <c r="G2250" i="13"/>
  <c r="G2468" i="13"/>
  <c r="G2055" i="13"/>
  <c r="G2008" i="13"/>
  <c r="G2201" i="13"/>
  <c r="G1311" i="13"/>
  <c r="G1791" i="13"/>
  <c r="G2458" i="13"/>
  <c r="G2497" i="13"/>
  <c r="G2664" i="13"/>
  <c r="G1900" i="13"/>
  <c r="G2495" i="13"/>
  <c r="G2814" i="13"/>
  <c r="G2276" i="13"/>
  <c r="G2533" i="13"/>
  <c r="G2716" i="13"/>
  <c r="G2094" i="13"/>
  <c r="G1646" i="13"/>
  <c r="G1589" i="13"/>
  <c r="G1870" i="13"/>
  <c r="G2136" i="13"/>
  <c r="G2303" i="13"/>
  <c r="G2580" i="13"/>
  <c r="G2173" i="13"/>
  <c r="G1055" i="13"/>
  <c r="G2313" i="13"/>
  <c r="G1652" i="13"/>
  <c r="G1971" i="13"/>
  <c r="G2167" i="13"/>
  <c r="G682" i="13"/>
  <c r="G1781" i="13"/>
  <c r="G1533" i="13"/>
  <c r="G1810" i="13"/>
  <c r="G2057" i="13"/>
  <c r="G1531" i="13"/>
  <c r="G1293" i="13"/>
  <c r="G1339" i="13"/>
  <c r="G1394" i="13"/>
  <c r="G1561" i="13"/>
  <c r="G911" i="13"/>
  <c r="G1582" i="13"/>
  <c r="G967" i="13"/>
  <c r="G744" i="13"/>
  <c r="G2545" i="13"/>
  <c r="G2712" i="13"/>
  <c r="G2084" i="13"/>
  <c r="G2543" i="13"/>
  <c r="G2862" i="13"/>
  <c r="G2348" i="13"/>
  <c r="G2581" i="13"/>
  <c r="G2764" i="13"/>
  <c r="G2196" i="13"/>
  <c r="G1723" i="13"/>
  <c r="G1667" i="13"/>
  <c r="G1947" i="13"/>
  <c r="G2184" i="13"/>
  <c r="G1188" i="13"/>
  <c r="G1712" i="13"/>
  <c r="G2283" i="13"/>
  <c r="G2342" i="13"/>
  <c r="G2512" i="13"/>
  <c r="G2855" i="13"/>
  <c r="G2340" i="13"/>
  <c r="G2662" i="13"/>
  <c r="G1891" i="13"/>
  <c r="G2381" i="13"/>
  <c r="G2564" i="13"/>
  <c r="G2157" i="13"/>
  <c r="G2122" i="13"/>
  <c r="G2297" i="13"/>
  <c r="G1627" i="13"/>
  <c r="G1944" i="13"/>
  <c r="G2151" i="13"/>
  <c r="G2164" i="13"/>
  <c r="G2229" i="13"/>
  <c r="G2440" i="13"/>
  <c r="G2783" i="13"/>
  <c r="G2227" i="13"/>
  <c r="G2590" i="13"/>
  <c r="G1143" i="13"/>
  <c r="G2286" i="13"/>
  <c r="G2492" i="13"/>
  <c r="G2085" i="13"/>
  <c r="G2040" i="13"/>
  <c r="G2225" i="13"/>
  <c r="G1440" i="13"/>
  <c r="G1830" i="13"/>
  <c r="G2258" i="13"/>
  <c r="G2318" i="13"/>
  <c r="G2496" i="13"/>
  <c r="G2839" i="13"/>
  <c r="G2316" i="13"/>
  <c r="G2646" i="13"/>
  <c r="G1796" i="13"/>
  <c r="G2365" i="13"/>
  <c r="G2548" i="13"/>
  <c r="G2141" i="13"/>
  <c r="G2106" i="13"/>
  <c r="G2281" i="13"/>
  <c r="G1600" i="13"/>
  <c r="G1919" i="13"/>
  <c r="G2135" i="13"/>
  <c r="G932" i="13"/>
  <c r="G6008" i="13"/>
  <c r="G6705" i="13"/>
  <c r="G7360" i="13"/>
  <c r="G5951" i="13"/>
  <c r="G8404" i="13"/>
  <c r="G6515" i="13"/>
  <c r="G7681" i="13"/>
  <c r="G6424" i="13"/>
  <c r="G8332" i="13"/>
  <c r="G5697" i="13"/>
  <c r="G6571" i="13"/>
  <c r="G4933" i="13"/>
  <c r="G4080" i="13"/>
  <c r="G3827" i="13"/>
  <c r="G6000" i="13"/>
  <c r="G5964" i="13"/>
  <c r="G4511" i="13"/>
  <c r="G4579" i="13"/>
  <c r="G4252" i="13"/>
  <c r="G6261" i="13"/>
  <c r="G4705" i="13"/>
  <c r="G3571" i="13"/>
  <c r="G3283" i="13"/>
  <c r="G5820" i="13"/>
  <c r="G4191" i="13"/>
  <c r="G4369" i="13"/>
  <c r="G4108" i="13"/>
  <c r="G3865" i="13"/>
  <c r="G2403" i="13"/>
  <c r="G5430" i="13"/>
  <c r="G5539" i="13"/>
  <c r="G2948" i="13"/>
  <c r="G3662" i="13"/>
  <c r="G4499" i="13"/>
  <c r="G5319" i="13"/>
  <c r="G5379" i="13"/>
  <c r="G5467" i="13"/>
  <c r="G4696" i="13"/>
  <c r="G5405" i="13"/>
  <c r="G4660" i="13"/>
  <c r="G3304" i="13"/>
  <c r="G3629" i="13"/>
  <c r="G4729" i="13"/>
  <c r="G5781" i="13"/>
  <c r="G4513" i="13"/>
  <c r="G5072" i="13"/>
  <c r="G4343" i="13"/>
  <c r="G3703" i="13"/>
  <c r="G4524" i="13"/>
  <c r="G3255" i="13"/>
  <c r="G4319" i="13"/>
  <c r="G4096" i="13"/>
  <c r="G3334" i="13"/>
  <c r="G3877" i="13"/>
  <c r="G5633" i="13"/>
  <c r="G6179" i="13"/>
  <c r="G6016" i="13"/>
  <c r="G5231" i="13"/>
  <c r="G5191" i="13"/>
  <c r="G5418" i="13"/>
  <c r="G6029" i="13"/>
  <c r="G5517" i="13"/>
  <c r="G4039" i="13"/>
  <c r="G5788" i="13"/>
  <c r="G5174" i="13"/>
  <c r="G5579" i="13"/>
  <c r="G4743" i="13"/>
  <c r="G5273" i="13"/>
  <c r="G5320" i="13"/>
  <c r="G4808" i="13"/>
  <c r="G3910" i="13"/>
  <c r="G4063" i="13"/>
  <c r="G4670" i="13"/>
  <c r="G3279" i="13"/>
  <c r="G5005" i="13"/>
  <c r="G4486" i="13"/>
  <c r="G5284" i="13"/>
  <c r="G4772" i="13"/>
  <c r="G3766" i="13"/>
  <c r="G4305" i="13"/>
  <c r="G4786" i="13"/>
  <c r="G3822" i="13"/>
  <c r="G4152" i="13"/>
  <c r="G3640" i="13"/>
  <c r="G4253" i="13"/>
  <c r="G3741" i="13"/>
  <c r="G3953" i="13"/>
  <c r="G3411" i="13"/>
  <c r="G3189" i="13"/>
  <c r="G3051" i="13"/>
  <c r="G3282" i="13"/>
  <c r="G2499" i="13"/>
  <c r="G3145" i="13"/>
  <c r="G2354" i="13"/>
  <c r="G2816" i="13"/>
  <c r="G2474" i="13"/>
  <c r="G2513" i="13"/>
  <c r="G2680" i="13"/>
  <c r="G1967" i="13"/>
  <c r="G2511" i="13"/>
  <c r="G2830" i="13"/>
  <c r="G2301" i="13"/>
  <c r="G2549" i="13"/>
  <c r="G2732" i="13"/>
  <c r="G2138" i="13"/>
  <c r="G1671" i="13"/>
  <c r="G1615" i="13"/>
  <c r="G1895" i="13"/>
  <c r="G3691" i="13"/>
  <c r="G2889" i="13"/>
  <c r="G4026" i="13"/>
  <c r="G3501" i="13"/>
  <c r="G4137" i="13"/>
  <c r="G3625" i="13"/>
  <c r="G3373" i="13"/>
  <c r="G2840" i="13"/>
  <c r="G1720" i="13"/>
  <c r="G2954" i="13"/>
  <c r="G3329" i="13"/>
  <c r="G2753" i="13"/>
  <c r="G3030" i="13"/>
  <c r="G2658" i="13"/>
  <c r="G3619" i="13"/>
  <c r="G4466" i="13"/>
  <c r="G3954" i="13"/>
  <c r="G3412" i="13"/>
  <c r="G4065" i="13"/>
  <c r="G3546" i="13"/>
  <c r="G3301" i="13"/>
  <c r="G2641" i="13"/>
  <c r="G3394" i="13"/>
  <c r="G2869" i="13"/>
  <c r="G3257" i="13"/>
  <c r="G2270" i="13"/>
  <c r="G2958" i="13"/>
  <c r="G2586" i="13"/>
  <c r="G2553" i="13"/>
  <c r="G2720" i="13"/>
  <c r="G2107" i="13"/>
  <c r="G2551" i="13"/>
  <c r="G2870" i="13"/>
  <c r="G2357" i="13"/>
  <c r="G2589" i="13"/>
  <c r="G4371" i="13"/>
  <c r="G3859" i="13"/>
  <c r="G3262" i="13"/>
  <c r="G4194" i="13"/>
  <c r="G3682" i="13"/>
  <c r="G2857" i="13"/>
  <c r="G3793" i="13"/>
  <c r="G3151" i="13"/>
  <c r="G3029" i="13"/>
  <c r="G2882" i="13"/>
  <c r="G3122" i="13"/>
  <c r="G3497" i="13"/>
  <c r="G2985" i="13"/>
  <c r="G2134" i="13"/>
  <c r="G2826" i="13"/>
  <c r="G2294" i="13"/>
  <c r="G4092" i="13"/>
  <c r="G3576" i="13"/>
  <c r="G4427" i="13"/>
  <c r="G3915" i="13"/>
  <c r="G3351" i="13"/>
  <c r="G4250" i="13"/>
  <c r="G3738" i="13"/>
  <c r="G3023" i="13"/>
  <c r="G3849" i="13"/>
  <c r="G3246" i="13"/>
  <c r="G3085" i="13"/>
  <c r="G2947" i="13"/>
  <c r="G3178" i="13"/>
  <c r="G3553" i="13"/>
  <c r="G3041" i="13"/>
  <c r="G2649" i="13"/>
  <c r="G2234" i="13"/>
  <c r="G2867" i="13"/>
  <c r="G4020" i="13"/>
  <c r="G3494" i="13"/>
  <c r="G4355" i="13"/>
  <c r="G3843" i="13"/>
  <c r="G3236" i="13"/>
  <c r="G4178" i="13"/>
  <c r="G3666" i="13"/>
  <c r="G2667" i="13"/>
  <c r="G3777" i="13"/>
  <c r="G3119" i="13"/>
  <c r="G3013" i="13"/>
  <c r="G2860" i="13"/>
  <c r="G3106" i="13"/>
  <c r="G3481" i="13"/>
  <c r="G2969" i="13"/>
  <c r="G1456" i="13"/>
  <c r="G2810" i="13"/>
  <c r="G4268" i="13"/>
  <c r="G3756" i="13"/>
  <c r="G3071" i="13"/>
  <c r="G4091" i="13"/>
  <c r="G3575" i="13"/>
  <c r="G4426" i="13"/>
  <c r="G3914" i="13"/>
  <c r="G3350" i="13"/>
  <c r="G4025" i="13"/>
  <c r="G3500" i="13"/>
  <c r="G3261" i="13"/>
  <c r="G2323" i="13"/>
  <c r="G3354" i="13"/>
  <c r="G2808" i="13"/>
  <c r="G3217" i="13"/>
  <c r="G2771" i="13"/>
  <c r="G2916" i="13"/>
  <c r="G2546" i="13"/>
  <c r="G2216" i="13"/>
  <c r="G1392" i="13"/>
  <c r="G1764" i="13"/>
  <c r="G274" i="13"/>
  <c r="G1444" i="13"/>
  <c r="G2026" i="13"/>
  <c r="G1490" i="13"/>
  <c r="G1761" i="13"/>
  <c r="G1463" i="13"/>
  <c r="G770" i="13"/>
  <c r="G895" i="13"/>
  <c r="G1041" i="13"/>
  <c r="G1265" i="13"/>
  <c r="G328" i="13"/>
  <c r="G1286" i="13"/>
  <c r="G960" i="13"/>
  <c r="G1174" i="13"/>
  <c r="G640" i="13"/>
  <c r="G829" i="13"/>
  <c r="G1872" i="13"/>
  <c r="G2032" i="13"/>
  <c r="G2350" i="13"/>
  <c r="G2695" i="13"/>
  <c r="G2024" i="13"/>
  <c r="G2502" i="13"/>
  <c r="G2733" i="13"/>
  <c r="G2139" i="13"/>
  <c r="G2404" i="13"/>
  <c r="G1966" i="13"/>
  <c r="G1910" i="13"/>
  <c r="G2137" i="13"/>
  <c r="G2336" i="13"/>
  <c r="G1688" i="13"/>
  <c r="G2394" i="13"/>
  <c r="G2433" i="13"/>
  <c r="G2600" i="13"/>
  <c r="G1408" i="13"/>
  <c r="G2431" i="13"/>
  <c r="G2750" i="13"/>
  <c r="G2172" i="13"/>
  <c r="G2469" i="13"/>
  <c r="G2652" i="13"/>
  <c r="G1835" i="13"/>
  <c r="G1519" i="13"/>
  <c r="G1360" i="13"/>
  <c r="G1767" i="13"/>
  <c r="G2070" i="13"/>
  <c r="G2239" i="13"/>
  <c r="G2516" i="13"/>
  <c r="G2109" i="13"/>
  <c r="G2072" i="13"/>
  <c r="G2249" i="13"/>
  <c r="G1535" i="13"/>
  <c r="G1868" i="13"/>
  <c r="G2103" i="13"/>
  <c r="G1788" i="13"/>
  <c r="G1717" i="13"/>
  <c r="G1439" i="13"/>
  <c r="G1746" i="13"/>
  <c r="G1993" i="13"/>
  <c r="G1436" i="13"/>
  <c r="G1229" i="13"/>
  <c r="G1275" i="13"/>
  <c r="G1330" i="13"/>
  <c r="G1497" i="13"/>
  <c r="G738" i="13"/>
  <c r="G1518" i="13"/>
  <c r="G794" i="13"/>
  <c r="G680" i="13"/>
  <c r="G2481" i="13"/>
  <c r="G2648" i="13"/>
  <c r="G1808" i="13"/>
  <c r="G2479" i="13"/>
  <c r="G2798" i="13"/>
  <c r="G2251" i="13"/>
  <c r="G2517" i="13"/>
  <c r="G2700" i="13"/>
  <c r="G2044" i="13"/>
  <c r="G1620" i="13"/>
  <c r="G1556" i="13"/>
  <c r="G1844" i="13"/>
  <c r="G2120" i="13"/>
  <c r="G2287" i="13"/>
  <c r="G1611" i="13"/>
  <c r="G2180" i="13"/>
  <c r="G2243" i="13"/>
  <c r="G2448" i="13"/>
  <c r="G2791" i="13"/>
  <c r="G2238" i="13"/>
  <c r="G2598" i="13"/>
  <c r="G1365" i="13"/>
  <c r="G2300" i="13"/>
  <c r="G2500" i="13"/>
  <c r="G2093" i="13"/>
  <c r="G2052" i="13"/>
  <c r="G2233" i="13"/>
  <c r="G1476" i="13"/>
  <c r="G1843" i="13"/>
  <c r="G2682" i="13"/>
  <c r="G1976" i="13"/>
  <c r="G2108" i="13"/>
  <c r="G2376" i="13"/>
  <c r="G2719" i="13"/>
  <c r="G2102" i="13"/>
  <c r="G2526" i="13"/>
  <c r="G2757" i="13"/>
  <c r="G2186" i="13"/>
  <c r="G2428" i="13"/>
  <c r="G2003" i="13"/>
  <c r="G1948" i="13"/>
  <c r="G2161" i="13"/>
  <c r="G2360" i="13"/>
  <c r="G1727" i="13"/>
  <c r="G2148" i="13"/>
  <c r="G2218" i="13"/>
  <c r="G2432" i="13"/>
  <c r="G2775" i="13"/>
  <c r="G2213" i="13"/>
  <c r="G2582" i="13"/>
  <c r="G2813" i="13"/>
  <c r="G2275" i="13"/>
  <c r="G2484" i="13"/>
  <c r="G2076" i="13"/>
  <c r="G2030" i="13"/>
  <c r="G2217" i="13"/>
  <c r="G1397" i="13"/>
  <c r="G1816" i="13"/>
  <c r="G2069" i="13"/>
  <c r="G868" i="13"/>
  <c r="G971" i="13"/>
  <c r="G639" i="13"/>
  <c r="G127" i="13"/>
  <c r="G118" i="13"/>
  <c r="G5972" i="13"/>
  <c r="G6871" i="13"/>
  <c r="G7009" i="13"/>
  <c r="G8733" i="13"/>
  <c r="G7252" i="13"/>
  <c r="G6770" i="13"/>
  <c r="G8467" i="13"/>
  <c r="G7535" i="13"/>
  <c r="G7820" i="13"/>
  <c r="G6462" i="13"/>
  <c r="G5927" i="13"/>
  <c r="G4342" i="13"/>
  <c r="G3563" i="13"/>
  <c r="G3211" i="13"/>
  <c r="G5488" i="13"/>
  <c r="G5447" i="13"/>
  <c r="G4846" i="13"/>
  <c r="G4962" i="13"/>
  <c r="G3740" i="13"/>
  <c r="G5749" i="13"/>
  <c r="G5040" i="13"/>
  <c r="G5004" i="13"/>
  <c r="G3973" i="13"/>
  <c r="G5225" i="13"/>
  <c r="G4702" i="13"/>
  <c r="G4818" i="13"/>
  <c r="G3595" i="13"/>
  <c r="G3271" i="13"/>
  <c r="G6914" i="13"/>
  <c r="G5710" i="13"/>
  <c r="G4505" i="13"/>
  <c r="G4965" i="13"/>
  <c r="G4112" i="13"/>
  <c r="G6103" i="13"/>
  <c r="G5114" i="13"/>
  <c r="G5175" i="13"/>
  <c r="G5274" i="13"/>
  <c r="G4568" i="13"/>
  <c r="G5277" i="13"/>
  <c r="G4532" i="13"/>
  <c r="G4424" i="13"/>
  <c r="G3486" i="13"/>
  <c r="G5615" i="13"/>
  <c r="G5653" i="13"/>
  <c r="G5715" i="13"/>
  <c r="G4944" i="13"/>
  <c r="G3902" i="13"/>
  <c r="G3419" i="13"/>
  <c r="G4421" i="13"/>
  <c r="G4986" i="13"/>
  <c r="G4110" i="13"/>
  <c r="G3968" i="13"/>
  <c r="G3231" i="13"/>
  <c r="G3813" i="13"/>
  <c r="G6793" i="13"/>
  <c r="G6078" i="13"/>
  <c r="G5952" i="13"/>
  <c r="G5026" i="13"/>
  <c r="G5089" i="13"/>
  <c r="G5318" i="13"/>
  <c r="G5965" i="13"/>
  <c r="G5449" i="13"/>
  <c r="G6236" i="13"/>
  <c r="G5724" i="13"/>
  <c r="G5071" i="13"/>
  <c r="G5515" i="13"/>
  <c r="G3975" i="13"/>
  <c r="G5170" i="13"/>
  <c r="G5256" i="13"/>
  <c r="G4744" i="13"/>
  <c r="G3654" i="13"/>
  <c r="G3807" i="13"/>
  <c r="G4606" i="13"/>
  <c r="G5453" i="13"/>
  <c r="G4941" i="13"/>
  <c r="G4358" i="13"/>
  <c r="G5220" i="13"/>
  <c r="G4708" i="13"/>
  <c r="G3496" i="13"/>
  <c r="G4079" i="13"/>
  <c r="G4722" i="13"/>
  <c r="G3560" i="13"/>
  <c r="G4088" i="13"/>
  <c r="G3572" i="13"/>
  <c r="G4189" i="13"/>
  <c r="G3677" i="13"/>
  <c r="G3889" i="13"/>
  <c r="G3310" i="13"/>
  <c r="G3125" i="13"/>
  <c r="G2987" i="13"/>
  <c r="G3218" i="13"/>
  <c r="G3593" i="13"/>
  <c r="G3081" i="13"/>
  <c r="G2785" i="13"/>
  <c r="G2595" i="13"/>
  <c r="G2410" i="13"/>
  <c r="G2449" i="13"/>
  <c r="G2616" i="13"/>
  <c r="G1604" i="13"/>
  <c r="G2447" i="13"/>
  <c r="G2766" i="13"/>
  <c r="G2198" i="13"/>
  <c r="G2485" i="13"/>
  <c r="G2668" i="13"/>
  <c r="G1916" i="13"/>
  <c r="G1562" i="13"/>
  <c r="G1445" i="13"/>
  <c r="G4139" i="13"/>
  <c r="G3627" i="13"/>
  <c r="G4474" i="13"/>
  <c r="G3962" i="13"/>
  <c r="G3422" i="13"/>
  <c r="G4073" i="13"/>
  <c r="G3555" i="13"/>
  <c r="G3309" i="13"/>
  <c r="G2673" i="13"/>
  <c r="G3402" i="13"/>
  <c r="G2881" i="13"/>
  <c r="G3265" i="13"/>
  <c r="G2363" i="13"/>
  <c r="G2966" i="13"/>
  <c r="G2594" i="13"/>
  <c r="G3548" i="13"/>
  <c r="G4402" i="13"/>
  <c r="G3890" i="13"/>
  <c r="G3311" i="13"/>
  <c r="G4001" i="13"/>
  <c r="G3472" i="13"/>
  <c r="G3237" i="13"/>
  <c r="G1823" i="13"/>
  <c r="G3330" i="13"/>
  <c r="G2755" i="13"/>
  <c r="G3193" i="13"/>
  <c r="G2683" i="13"/>
  <c r="G2885" i="13"/>
  <c r="G2450" i="13"/>
  <c r="G2489" i="13"/>
  <c r="G2656" i="13"/>
  <c r="G1860" i="13"/>
  <c r="G2487" i="13"/>
  <c r="G2806" i="13"/>
  <c r="G2262" i="13"/>
  <c r="G2525" i="13"/>
  <c r="G4307" i="13"/>
  <c r="G3795" i="13"/>
  <c r="G3155" i="13"/>
  <c r="G4130" i="13"/>
  <c r="G3618" i="13"/>
  <c r="G4241" i="13"/>
  <c r="G3729" i="13"/>
  <c r="G2999" i="13"/>
  <c r="G2965" i="13"/>
  <c r="G2777" i="13"/>
  <c r="G3058" i="13"/>
  <c r="G3433" i="13"/>
  <c r="G2920" i="13"/>
  <c r="G3134" i="13"/>
  <c r="G2762" i="13"/>
  <c r="G2194" i="13"/>
  <c r="G4028" i="13"/>
  <c r="G3503" i="13"/>
  <c r="G4363" i="13"/>
  <c r="G3851" i="13"/>
  <c r="G3248" i="13"/>
  <c r="G4186" i="13"/>
  <c r="G3674" i="13"/>
  <c r="G2819" i="13"/>
  <c r="G3785" i="13"/>
  <c r="G3135" i="13"/>
  <c r="G3021" i="13"/>
  <c r="G2872" i="13"/>
  <c r="G3114" i="13"/>
  <c r="G3489" i="13"/>
  <c r="G2977" i="13"/>
  <c r="G1912" i="13"/>
  <c r="G2818" i="13"/>
  <c r="G4468" i="13"/>
  <c r="G3956" i="13"/>
  <c r="G3414" i="13"/>
  <c r="G4291" i="13"/>
  <c r="G3779" i="13"/>
  <c r="G3123" i="13"/>
  <c r="G4114" i="13"/>
  <c r="G3602" i="13"/>
  <c r="G4225" i="13"/>
  <c r="G3713" i="13"/>
  <c r="G2956" i="13"/>
  <c r="G2949" i="13"/>
  <c r="G2729" i="13"/>
  <c r="G3042" i="13"/>
  <c r="G3417" i="13"/>
  <c r="G2900" i="13"/>
  <c r="G3118" i="13"/>
  <c r="G2746" i="13"/>
  <c r="G4204" i="13"/>
  <c r="G3692" i="13"/>
  <c r="G2893" i="13"/>
  <c r="G4027" i="13"/>
  <c r="G3502" i="13"/>
  <c r="G4362" i="13"/>
  <c r="G3850" i="13"/>
  <c r="G3247" i="13"/>
  <c r="G3961" i="13"/>
  <c r="G3421" i="13"/>
  <c r="G3197" i="13"/>
  <c r="G3059" i="13"/>
  <c r="G3290" i="13"/>
  <c r="G2563" i="13"/>
  <c r="G3153" i="13"/>
  <c r="G2419" i="13"/>
  <c r="G2828" i="13"/>
  <c r="G2482" i="13"/>
  <c r="G2152" i="13"/>
  <c r="G2319" i="13"/>
  <c r="G1662" i="13"/>
  <c r="G1933" i="13"/>
  <c r="G1312" i="13"/>
  <c r="G1962" i="13"/>
  <c r="G1373" i="13"/>
  <c r="G1697" i="13"/>
  <c r="G1335" i="13"/>
  <c r="G464" i="13"/>
  <c r="G722" i="13"/>
  <c r="G871" i="13"/>
  <c r="G1201" i="13"/>
  <c r="G882" i="13"/>
  <c r="G1222" i="13"/>
  <c r="G896" i="13"/>
  <c r="G1110" i="13"/>
  <c r="G450" i="13"/>
  <c r="G765" i="13"/>
  <c r="G1268" i="13"/>
  <c r="G1708" i="13"/>
  <c r="G2253" i="13"/>
  <c r="G2631" i="13"/>
  <c r="G1695" i="13"/>
  <c r="G2438" i="13"/>
  <c r="G2669" i="13"/>
  <c r="G1924" i="13"/>
  <c r="G2335" i="13"/>
  <c r="G1863" i="13"/>
  <c r="G1807" i="13"/>
  <c r="G2071" i="13"/>
  <c r="G2272" i="13"/>
  <c r="G1586" i="13"/>
  <c r="G2322" i="13"/>
  <c r="G2369" i="13"/>
  <c r="G2536" i="13"/>
  <c r="G2879" i="13"/>
  <c r="G2367" i="13"/>
  <c r="G2686" i="13"/>
  <c r="G1992" i="13"/>
  <c r="G2405" i="13"/>
  <c r="G2588" i="13"/>
  <c r="G993" i="13"/>
  <c r="G1163" i="13"/>
  <c r="G2321" i="13"/>
  <c r="G1664" i="13"/>
  <c r="G1983" i="13"/>
  <c r="G2175" i="13"/>
  <c r="G2452" i="13"/>
  <c r="G2035" i="13"/>
  <c r="G1987" i="13"/>
  <c r="G2185" i="13"/>
  <c r="G1192" i="13"/>
  <c r="G1766" i="13"/>
  <c r="G2027" i="13"/>
  <c r="G1686" i="13"/>
  <c r="G1653" i="13"/>
  <c r="G1308" i="13"/>
  <c r="G1682" i="13"/>
  <c r="G1929" i="13"/>
  <c r="G1303" i="13"/>
  <c r="G1161" i="13"/>
  <c r="G1211" i="13"/>
  <c r="G1266" i="13"/>
  <c r="G1433" i="13"/>
  <c r="G336" i="13"/>
  <c r="G1454" i="13"/>
  <c r="G542" i="13"/>
  <c r="G518" i="13"/>
  <c r="G2417" i="13"/>
  <c r="G2584" i="13"/>
  <c r="G2927" i="13"/>
  <c r="G2415" i="13"/>
  <c r="G2734" i="13"/>
  <c r="G2140" i="13"/>
  <c r="G2453" i="13"/>
  <c r="G2636" i="13"/>
  <c r="G1732" i="13"/>
  <c r="G1461" i="13"/>
  <c r="G1256" i="13"/>
  <c r="G1742" i="13"/>
  <c r="G2048" i="13"/>
  <c r="G2223" i="13"/>
  <c r="G1429" i="13"/>
  <c r="G2011" i="13"/>
  <c r="G2131" i="13"/>
  <c r="G2384" i="13"/>
  <c r="G2727" i="13"/>
  <c r="G2124" i="13"/>
  <c r="G2534" i="13"/>
  <c r="G2765" i="13"/>
  <c r="G2197" i="13"/>
  <c r="G2436" i="13"/>
  <c r="G2013" i="13"/>
  <c r="G1960" i="13"/>
  <c r="G2169" i="13"/>
  <c r="G855" i="13"/>
  <c r="G1740" i="13"/>
  <c r="G2618" i="13"/>
  <c r="G1616" i="13"/>
  <c r="G1862" i="13"/>
  <c r="G2292" i="13"/>
  <c r="G2655" i="13"/>
  <c r="G1848" i="13"/>
  <c r="G2462" i="13"/>
  <c r="G2693" i="13"/>
  <c r="G2021" i="13"/>
  <c r="G2364" i="13"/>
  <c r="G1902" i="13"/>
  <c r="G1846" i="13"/>
  <c r="G2097" i="13"/>
  <c r="G7839" i="13"/>
  <c r="G6070" i="13"/>
  <c r="G8412" i="13"/>
  <c r="G7969" i="13"/>
  <c r="G7579" i="13"/>
  <c r="G5027" i="13"/>
  <c r="G6885" i="13"/>
  <c r="G6840" i="13"/>
  <c r="G7308" i="13"/>
  <c r="G5727" i="13"/>
  <c r="G6826" i="13"/>
  <c r="G5212" i="13"/>
  <c r="G4181" i="13"/>
  <c r="G4162" i="13"/>
  <c r="G5655" i="13"/>
  <c r="G5755" i="13"/>
  <c r="G4062" i="13"/>
  <c r="G4399" i="13"/>
  <c r="G3028" i="13"/>
  <c r="G5111" i="13"/>
  <c r="G4528" i="13"/>
  <c r="G4485" i="13"/>
  <c r="G3437" i="13"/>
  <c r="G5611" i="13"/>
  <c r="G3469" i="13"/>
  <c r="G3950" i="13"/>
  <c r="G4443" i="13"/>
  <c r="G3101" i="13"/>
  <c r="G6402" i="13"/>
  <c r="G5049" i="13"/>
  <c r="G5209" i="13"/>
  <c r="G4406" i="13"/>
  <c r="G3599" i="13"/>
  <c r="G6224" i="13"/>
  <c r="G5638" i="13"/>
  <c r="G6188" i="13"/>
  <c r="G5738" i="13"/>
  <c r="G3438" i="13"/>
  <c r="G4893" i="13"/>
  <c r="G3215" i="13"/>
  <c r="G4040" i="13"/>
  <c r="G4476" i="13"/>
  <c r="G5102" i="13"/>
  <c r="G5162" i="13"/>
  <c r="G5262" i="13"/>
  <c r="G4560" i="13"/>
  <c r="G5269" i="13"/>
  <c r="G2928" i="13"/>
  <c r="G4293" i="13"/>
  <c r="G4922" i="13"/>
  <c r="G3597" i="13"/>
  <c r="G3904" i="13"/>
  <c r="G3116" i="13"/>
  <c r="G3685" i="13"/>
  <c r="G6729" i="13"/>
  <c r="G5975" i="13"/>
  <c r="G5824" i="13"/>
  <c r="G4889" i="13"/>
  <c r="G4983" i="13"/>
  <c r="G5113" i="13"/>
  <c r="G5901" i="13"/>
  <c r="G5354" i="13"/>
  <c r="G6172" i="13"/>
  <c r="G5660" i="13"/>
  <c r="G4961" i="13"/>
  <c r="G5446" i="13"/>
  <c r="G5722" i="13"/>
  <c r="G5067" i="13"/>
  <c r="G5192" i="13"/>
  <c r="G4680" i="13"/>
  <c r="G3343" i="13"/>
  <c r="G3543" i="13"/>
  <c r="G4542" i="13"/>
  <c r="G5389" i="13"/>
  <c r="G4877" i="13"/>
  <c r="G4183" i="13"/>
  <c r="G5156" i="13"/>
  <c r="G4644" i="13"/>
  <c r="G3096" i="13"/>
  <c r="G3823" i="13"/>
  <c r="G4658" i="13"/>
  <c r="G3203" i="13"/>
  <c r="G4024" i="13"/>
  <c r="G3499" i="13"/>
  <c r="G4125" i="13"/>
  <c r="G3613" i="13"/>
  <c r="G3825" i="13"/>
  <c r="G3207" i="13"/>
  <c r="G3061" i="13"/>
  <c r="G2922" i="13"/>
  <c r="G3154" i="13"/>
  <c r="G3529" i="13"/>
  <c r="G3017" i="13"/>
  <c r="G2475" i="13"/>
  <c r="G1272" i="13"/>
  <c r="G2343" i="13"/>
  <c r="G2385" i="13"/>
  <c r="G2552" i="13"/>
  <c r="G2895" i="13"/>
  <c r="G2383" i="13"/>
  <c r="G2702" i="13"/>
  <c r="G2053" i="13"/>
  <c r="G2421" i="13"/>
  <c r="G2604" i="13"/>
  <c r="G1484" i="13"/>
  <c r="G1279" i="13"/>
  <c r="G2337" i="13"/>
  <c r="G4075" i="13"/>
  <c r="G3557" i="13"/>
  <c r="G4410" i="13"/>
  <c r="G3898" i="13"/>
  <c r="G3324" i="13"/>
  <c r="G4009" i="13"/>
  <c r="G3482" i="13"/>
  <c r="G3245" i="13"/>
  <c r="G2092" i="13"/>
  <c r="G3338" i="13"/>
  <c r="G2776" i="13"/>
  <c r="G3201" i="13"/>
  <c r="G2715" i="13"/>
  <c r="G2897" i="13"/>
  <c r="G4003" i="13"/>
  <c r="G3475" i="13"/>
  <c r="G4338" i="13"/>
  <c r="G3826" i="13"/>
  <c r="G3208" i="13"/>
  <c r="G3937" i="13"/>
  <c r="G3387" i="13"/>
  <c r="G3173" i="13"/>
  <c r="G3035" i="13"/>
  <c r="G3266" i="13"/>
  <c r="G2371" i="13"/>
  <c r="G3129" i="13"/>
  <c r="G2150" i="13"/>
  <c r="G2784" i="13"/>
  <c r="G2386" i="13"/>
  <c r="G2425" i="13"/>
  <c r="G2592" i="13"/>
  <c r="G1208" i="13"/>
  <c r="G2423" i="13"/>
  <c r="G2742" i="13"/>
  <c r="G2156" i="13"/>
  <c r="G2461" i="13"/>
  <c r="G4243" i="13"/>
  <c r="G3731" i="13"/>
  <c r="G3004" i="13"/>
  <c r="G4066" i="13"/>
  <c r="G3547" i="13"/>
  <c r="G4177" i="13"/>
  <c r="G3665" i="13"/>
  <c r="G2635" i="13"/>
  <c r="G2896" i="13"/>
  <c r="G2443" i="13"/>
  <c r="G2994" i="13"/>
  <c r="G3369" i="13"/>
  <c r="G2833" i="13"/>
  <c r="G3070" i="13"/>
  <c r="G2698" i="13"/>
  <c r="G2036" i="13"/>
  <c r="G3964" i="13"/>
  <c r="G3424" i="13"/>
  <c r="G4299" i="13"/>
  <c r="G3787" i="13"/>
  <c r="G3139" i="13"/>
  <c r="G4122" i="13"/>
  <c r="G3610" i="13"/>
  <c r="G4233" i="13"/>
  <c r="G3721" i="13"/>
  <c r="G2976" i="13"/>
  <c r="G2957" i="13"/>
  <c r="G2760" i="13"/>
  <c r="G3050" i="13"/>
  <c r="G3425" i="13"/>
  <c r="G2910" i="13"/>
  <c r="G3126" i="13"/>
  <c r="G2754" i="13"/>
  <c r="G4404" i="13"/>
  <c r="G3892" i="13"/>
  <c r="G3315" i="13"/>
  <c r="G4227" i="13"/>
  <c r="G3715" i="13"/>
  <c r="G2960" i="13"/>
  <c r="G4050" i="13"/>
  <c r="G3528" i="13"/>
  <c r="G4161" i="13"/>
  <c r="G3649" i="13"/>
  <c r="G3397" i="13"/>
  <c r="G2874" i="13"/>
  <c r="G2298" i="13"/>
  <c r="G2978" i="13"/>
  <c r="G3353" i="13"/>
  <c r="G2804" i="13"/>
  <c r="G3054" i="13"/>
  <c r="G3175" i="13"/>
  <c r="G4140" i="13"/>
  <c r="G3628" i="13"/>
  <c r="G4475" i="13"/>
  <c r="G3963" i="13"/>
  <c r="G3423" i="13"/>
  <c r="G4298" i="13"/>
  <c r="G3786" i="13"/>
  <c r="G3136" i="13"/>
  <c r="G3897" i="13"/>
  <c r="G3323" i="13"/>
  <c r="G3133" i="13"/>
  <c r="G2995" i="13"/>
  <c r="G3226" i="13"/>
  <c r="G3601" i="13"/>
  <c r="G3089" i="13"/>
  <c r="G2801" i="13"/>
  <c r="G2643" i="13"/>
  <c r="G1792" i="13"/>
  <c r="G2088" i="13"/>
  <c r="G2255" i="13"/>
  <c r="G1549" i="13"/>
  <c r="G1869" i="13"/>
  <c r="G1131" i="13"/>
  <c r="G1898" i="13"/>
  <c r="G1220" i="13"/>
  <c r="G1633" i="13"/>
  <c r="G1164" i="13"/>
  <c r="G1427" i="13"/>
  <c r="G272" i="13"/>
  <c r="G698" i="13"/>
  <c r="G1123" i="13"/>
  <c r="G713" i="13"/>
  <c r="G1152" i="13"/>
  <c r="G832" i="13"/>
  <c r="G1046" i="13"/>
  <c r="G194" i="13"/>
  <c r="G2530" i="13"/>
  <c r="G2569" i="13"/>
  <c r="G2736" i="13"/>
  <c r="G2146" i="13"/>
  <c r="G2567" i="13"/>
  <c r="G2886" i="13"/>
  <c r="G2374" i="13"/>
  <c r="G2605" i="13"/>
  <c r="G1487" i="13"/>
  <c r="G2235" i="13"/>
  <c r="G1760" i="13"/>
  <c r="G1704" i="13"/>
  <c r="G1984" i="13"/>
  <c r="G2208" i="13"/>
  <c r="G1349" i="13"/>
  <c r="G2219" i="13"/>
  <c r="G2282" i="13"/>
  <c r="G2472" i="13"/>
  <c r="G2815" i="13"/>
  <c r="G2277" i="13"/>
  <c r="G2622" i="13"/>
  <c r="G1643" i="13"/>
  <c r="G2338" i="13"/>
  <c r="G2524" i="13"/>
  <c r="G2117" i="13"/>
  <c r="G2081" i="13"/>
  <c r="G2257" i="13"/>
  <c r="G1555" i="13"/>
  <c r="G1880" i="13"/>
  <c r="G2111" i="13"/>
  <c r="G2388" i="13"/>
  <c r="G1940" i="13"/>
  <c r="G1884" i="13"/>
  <c r="G2121" i="13"/>
  <c r="G2320" i="13"/>
  <c r="G1663" i="13"/>
  <c r="G1931" i="13"/>
  <c r="G1581" i="13"/>
  <c r="G1588" i="13"/>
  <c r="G1122" i="13"/>
  <c r="G1618" i="13"/>
  <c r="G1865" i="13"/>
  <c r="G1116" i="13"/>
  <c r="G1049" i="13"/>
  <c r="G1137" i="13"/>
  <c r="G1202" i="13"/>
  <c r="G1369" i="13"/>
  <c r="G842" i="13"/>
  <c r="G1390" i="13"/>
  <c r="G1064" i="13"/>
  <c r="G266" i="13"/>
  <c r="G2351" i="13"/>
  <c r="G2520" i="13"/>
  <c r="G2863" i="13"/>
  <c r="G2349" i="13"/>
  <c r="G2670" i="13"/>
  <c r="G1926" i="13"/>
  <c r="G2389" i="13"/>
  <c r="G2572" i="13"/>
  <c r="G2165" i="13"/>
  <c r="G2130" i="13"/>
  <c r="G2305" i="13"/>
  <c r="G1639" i="13"/>
  <c r="G1958" i="13"/>
  <c r="G2159" i="13"/>
  <c r="G1878" i="13"/>
  <c r="G1668" i="13"/>
  <c r="G1903" i="13"/>
  <c r="G2306" i="13"/>
  <c r="G2663" i="13"/>
  <c r="G1899" i="13"/>
  <c r="G2470" i="13"/>
  <c r="G2701" i="13"/>
  <c r="G8124" i="13"/>
  <c r="G6112" i="13"/>
  <c r="G7715" i="13"/>
  <c r="G8578" i="13"/>
  <c r="G6911" i="13"/>
  <c r="G6193" i="13"/>
  <c r="G8281" i="13"/>
  <c r="G7998" i="13"/>
  <c r="G8147" i="13"/>
  <c r="G6421" i="13"/>
  <c r="G6314" i="13"/>
  <c r="G4700" i="13"/>
  <c r="G3669" i="13"/>
  <c r="G3650" i="13"/>
  <c r="G4951" i="13"/>
  <c r="G5121" i="13"/>
  <c r="G5181" i="13"/>
  <c r="G4328" i="13"/>
  <c r="G6056" i="13"/>
  <c r="G6020" i="13"/>
  <c r="G4567" i="13"/>
  <c r="G4635" i="13"/>
  <c r="G4308" i="13"/>
  <c r="G4833" i="13"/>
  <c r="G5037" i="13"/>
  <c r="G4184" i="13"/>
  <c r="G3931" i="13"/>
  <c r="G2963" i="13"/>
  <c r="G5233" i="13"/>
  <c r="G5989" i="13"/>
  <c r="G5280" i="13"/>
  <c r="G5244" i="13"/>
  <c r="G4213" i="13"/>
  <c r="G6096" i="13"/>
  <c r="G5510" i="13"/>
  <c r="G6060" i="13"/>
  <c r="G5610" i="13"/>
  <c r="G4607" i="13"/>
  <c r="G4765" i="13"/>
  <c r="G4675" i="13"/>
  <c r="G3912" i="13"/>
  <c r="G5886" i="13"/>
  <c r="G4843" i="13"/>
  <c r="G4945" i="13"/>
  <c r="G5057" i="13"/>
  <c r="G4365" i="13"/>
  <c r="G5141" i="13"/>
  <c r="G5228" i="13"/>
  <c r="G3533" i="13"/>
  <c r="G4858" i="13"/>
  <c r="G4480" i="13"/>
  <c r="G3840" i="13"/>
  <c r="G2952" i="13"/>
  <c r="G3550" i="13"/>
  <c r="G6665" i="13"/>
  <c r="G5873" i="13"/>
  <c r="G5696" i="13"/>
  <c r="G4697" i="13"/>
  <c r="G4823" i="13"/>
  <c r="G4863" i="13"/>
  <c r="G5837" i="13"/>
  <c r="G5251" i="13"/>
  <c r="G6108" i="13"/>
  <c r="G5596" i="13"/>
  <c r="G4793" i="13"/>
  <c r="G5351" i="13"/>
  <c r="G5658" i="13"/>
  <c r="G4958" i="13"/>
  <c r="G5128" i="13"/>
  <c r="G4616" i="13"/>
  <c r="G4655" i="13"/>
  <c r="G3179" i="13"/>
  <c r="G4455" i="13"/>
  <c r="G5325" i="13"/>
  <c r="G4813" i="13"/>
  <c r="G3927" i="13"/>
  <c r="G5092" i="13"/>
  <c r="G4580" i="13"/>
  <c r="G4723" i="13"/>
  <c r="G3562" i="13"/>
  <c r="G4594" i="13"/>
  <c r="G4472" i="13"/>
  <c r="G3960" i="13"/>
  <c r="G3420" i="13"/>
  <c r="G4061" i="13"/>
  <c r="G3541" i="13"/>
  <c r="G3761" i="13"/>
  <c r="G3084" i="13"/>
  <c r="G2997" i="13"/>
  <c r="G2836" i="13"/>
  <c r="G3090" i="13"/>
  <c r="G3465" i="13"/>
  <c r="G2953" i="13"/>
  <c r="G3166" i="13"/>
  <c r="G2794" i="13"/>
  <c r="G2244" i="13"/>
  <c r="G2307" i="13"/>
  <c r="G2488" i="13"/>
  <c r="G2831" i="13"/>
  <c r="G2302" i="13"/>
  <c r="G2638" i="13"/>
  <c r="G1744" i="13"/>
  <c r="G2356" i="13"/>
  <c r="G2540" i="13"/>
  <c r="G2133" i="13"/>
  <c r="G2098" i="13"/>
  <c r="G2273" i="13"/>
  <c r="G4011" i="13"/>
  <c r="G3484" i="13"/>
  <c r="G4346" i="13"/>
  <c r="G3834" i="13"/>
  <c r="G3222" i="13"/>
  <c r="G3945" i="13"/>
  <c r="G3399" i="13"/>
  <c r="G3181" i="13"/>
  <c r="G3043" i="13"/>
  <c r="G3274" i="13"/>
  <c r="G2435" i="13"/>
  <c r="G3137" i="13"/>
  <c r="G2259" i="13"/>
  <c r="G2800" i="13"/>
  <c r="G3939" i="13"/>
  <c r="G3390" i="13"/>
  <c r="G4274" i="13"/>
  <c r="G3762" i="13"/>
  <c r="G3087" i="13"/>
  <c r="G3873" i="13"/>
  <c r="G3284" i="13"/>
  <c r="G3109" i="13"/>
  <c r="G2971" i="13"/>
  <c r="G3202" i="13"/>
  <c r="G3577" i="13"/>
  <c r="G3065" i="13"/>
  <c r="G2745" i="13"/>
  <c r="G2467" i="13"/>
  <c r="G2308" i="13"/>
  <c r="G2361" i="13"/>
  <c r="G2528" i="13"/>
  <c r="G2871" i="13"/>
  <c r="G2358" i="13"/>
  <c r="G2678" i="13"/>
  <c r="G1963" i="13"/>
  <c r="G2397" i="13"/>
  <c r="G4179" i="13"/>
  <c r="G3667" i="13"/>
  <c r="G2699" i="13"/>
  <c r="G4002" i="13"/>
  <c r="G3474" i="13"/>
  <c r="G4113" i="13"/>
  <c r="G3600" i="13"/>
  <c r="G3349" i="13"/>
  <c r="G2796" i="13"/>
  <c r="G3442" i="13"/>
  <c r="G2930" i="13"/>
  <c r="G3305" i="13"/>
  <c r="G2657" i="13"/>
  <c r="G3006" i="13"/>
  <c r="G2634" i="13"/>
  <c r="G4412" i="13"/>
  <c r="G3900" i="13"/>
  <c r="G3327" i="13"/>
  <c r="G4235" i="13"/>
  <c r="G3723" i="13"/>
  <c r="G2983" i="13"/>
  <c r="G4058" i="13"/>
  <c r="G3538" i="13"/>
  <c r="G4169" i="13"/>
  <c r="G3657" i="13"/>
  <c r="G1772" i="13"/>
  <c r="G2884" i="13"/>
  <c r="G2379" i="13"/>
  <c r="G2986" i="13"/>
  <c r="G3361" i="13"/>
  <c r="G2820" i="13"/>
  <c r="G3062" i="13"/>
  <c r="G2690" i="13"/>
  <c r="G4340" i="13"/>
  <c r="G3828" i="13"/>
  <c r="G3212" i="13"/>
  <c r="G4163" i="13"/>
  <c r="G3651" i="13"/>
  <c r="G4498" i="13"/>
  <c r="G3986" i="13"/>
  <c r="G3454" i="13"/>
  <c r="G4097" i="13"/>
  <c r="G3582" i="13"/>
  <c r="G3333" i="13"/>
  <c r="G2763" i="13"/>
  <c r="G3426" i="13"/>
  <c r="G2912" i="13"/>
  <c r="G3289" i="13"/>
  <c r="G2555" i="13"/>
  <c r="G2990" i="13"/>
  <c r="G3031" i="13"/>
  <c r="G4076" i="13"/>
  <c r="G6363" i="13"/>
  <c r="G7325" i="13"/>
  <c r="G6122" i="13"/>
  <c r="G6888" i="13"/>
  <c r="G5283" i="13"/>
  <c r="G7152" i="13"/>
  <c r="G7864" i="13"/>
  <c r="G6456" i="13"/>
  <c r="G7049" i="13"/>
  <c r="G6756" i="13"/>
  <c r="G3775" i="13"/>
  <c r="G4047" i="13"/>
  <c r="G4004" i="13"/>
  <c r="G6002" i="13"/>
  <c r="G6205" i="13"/>
  <c r="G3943" i="13"/>
  <c r="G3268" i="13"/>
  <c r="G3192" i="13"/>
  <c r="G4545" i="13"/>
  <c r="G3751" i="13"/>
  <c r="G4279" i="13"/>
  <c r="G4506" i="13"/>
  <c r="G3156" i="13"/>
  <c r="G5352" i="13"/>
  <c r="G5316" i="13"/>
  <c r="G2803" i="13"/>
  <c r="G4266" i="13"/>
  <c r="G3569" i="13"/>
  <c r="G4671" i="13"/>
  <c r="G6260" i="13"/>
  <c r="G3750" i="13"/>
  <c r="G3606" i="13"/>
  <c r="G2923" i="13"/>
  <c r="G5584" i="13"/>
  <c r="G3815" i="13"/>
  <c r="G5548" i="13"/>
  <c r="G4831" i="13"/>
  <c r="G4942" i="13"/>
  <c r="G3735" i="13"/>
  <c r="G3307" i="13"/>
  <c r="G3347" i="13"/>
  <c r="G5960" i="13"/>
  <c r="G5330" i="13"/>
  <c r="G5924" i="13"/>
  <c r="G5474" i="13"/>
  <c r="G4441" i="13"/>
  <c r="G4693" i="13"/>
  <c r="G4972" i="13"/>
  <c r="G4603" i="13"/>
  <c r="G4602" i="13"/>
  <c r="G4352" i="13"/>
  <c r="G3712" i="13"/>
  <c r="G4069" i="13"/>
  <c r="G3392" i="13"/>
  <c r="G6537" i="13"/>
  <c r="G6208" i="13"/>
  <c r="G5568" i="13"/>
  <c r="G5607" i="13"/>
  <c r="G5622" i="13"/>
  <c r="G3191" i="13"/>
  <c r="G5709" i="13"/>
  <c r="G5047" i="13"/>
  <c r="G5980" i="13"/>
  <c r="G5468" i="13"/>
  <c r="G5771" i="13"/>
  <c r="G5146" i="13"/>
  <c r="G5530" i="13"/>
  <c r="G4366" i="13"/>
  <c r="G5000" i="13"/>
  <c r="G4477" i="13"/>
  <c r="G4527" i="13"/>
  <c r="G4862" i="13"/>
  <c r="G4126" i="13"/>
  <c r="G5197" i="13"/>
  <c r="G4685" i="13"/>
  <c r="G3371" i="13"/>
  <c r="G4964" i="13"/>
  <c r="G4405" i="13"/>
  <c r="G4595" i="13"/>
  <c r="G4978" i="13"/>
  <c r="G4431" i="13"/>
  <c r="G4344" i="13"/>
  <c r="G3832" i="13"/>
  <c r="G3219" i="13"/>
  <c r="G3933" i="13"/>
  <c r="G3380" i="13"/>
  <c r="G3633" i="13"/>
  <c r="G3381" i="13"/>
  <c r="G2852" i="13"/>
  <c r="G2043" i="13"/>
  <c r="G2962" i="13"/>
  <c r="G3337" i="13"/>
  <c r="G2772" i="13"/>
  <c r="G3038" i="13"/>
  <c r="G2666" i="13"/>
  <c r="G1911" i="13"/>
  <c r="G2063" i="13"/>
  <c r="G2359" i="13"/>
  <c r="G2703" i="13"/>
  <c r="G2054" i="13"/>
  <c r="G2510" i="13"/>
  <c r="G2741" i="13"/>
  <c r="G2155" i="13"/>
  <c r="G2412" i="13"/>
  <c r="G1979" i="13"/>
  <c r="G1923" i="13"/>
  <c r="G2145" i="13"/>
  <c r="G3883" i="13"/>
  <c r="G3300" i="13"/>
  <c r="G4218" i="13"/>
  <c r="G3706" i="13"/>
  <c r="G2936" i="13"/>
  <c r="G3817" i="13"/>
  <c r="G3195" i="13"/>
  <c r="G3053" i="13"/>
  <c r="G2913" i="13"/>
  <c r="G3146" i="13"/>
  <c r="G3521" i="13"/>
  <c r="G3009" i="13"/>
  <c r="G2411" i="13"/>
  <c r="G2850" i="13"/>
  <c r="G3811" i="13"/>
  <c r="G3184" i="13"/>
  <c r="G4146" i="13"/>
  <c r="G3634" i="13"/>
  <c r="G4257" i="13"/>
  <c r="G3745" i="13"/>
  <c r="G3040" i="13"/>
  <c r="G2981" i="13"/>
  <c r="G2809" i="13"/>
  <c r="G3074" i="13"/>
  <c r="G3449" i="13"/>
  <c r="G2937" i="13"/>
  <c r="G3150" i="13"/>
  <c r="G2778" i="13"/>
  <c r="G2064" i="13"/>
  <c r="G2163" i="13"/>
  <c r="G2400" i="13"/>
  <c r="G2743" i="13"/>
  <c r="G2158" i="13"/>
  <c r="G2550" i="13"/>
  <c r="G2781" i="13"/>
  <c r="G2222" i="13"/>
  <c r="G4051" i="13"/>
  <c r="G3530" i="13"/>
  <c r="G4386" i="13"/>
  <c r="G3874" i="13"/>
  <c r="G3286" i="13"/>
  <c r="G3985" i="13"/>
  <c r="G3453" i="13"/>
  <c r="G3221" i="13"/>
  <c r="G3083" i="13"/>
  <c r="G3314" i="13"/>
  <c r="G2691" i="13"/>
  <c r="G3177" i="13"/>
  <c r="G2611" i="13"/>
  <c r="G2865" i="13"/>
  <c r="G2506" i="13"/>
  <c r="G4284" i="13"/>
  <c r="G3772" i="13"/>
  <c r="G3108" i="13"/>
  <c r="G4107" i="13"/>
  <c r="G3594" i="13"/>
  <c r="G4442" i="13"/>
  <c r="G3930" i="13"/>
  <c r="G3375" i="13"/>
  <c r="G4041" i="13"/>
  <c r="G3518" i="13"/>
  <c r="G3277" i="13"/>
  <c r="G2459" i="13"/>
  <c r="G3370" i="13"/>
  <c r="G2835" i="13"/>
  <c r="G3233" i="13"/>
  <c r="G1619" i="13"/>
  <c r="G2934" i="13"/>
  <c r="G3291" i="13"/>
  <c r="G4212" i="13"/>
  <c r="G3700" i="13"/>
  <c r="G2918" i="13"/>
  <c r="G4035" i="13"/>
  <c r="G3511" i="13"/>
  <c r="G4370" i="13"/>
  <c r="G3858" i="13"/>
  <c r="G3260" i="13"/>
  <c r="G3969" i="13"/>
  <c r="G3431" i="13"/>
  <c r="G3205" i="13"/>
  <c r="G3067" i="13"/>
  <c r="G3298" i="13"/>
  <c r="G2627" i="13"/>
  <c r="G3161" i="13"/>
  <c r="G2483" i="13"/>
  <c r="G2841" i="13"/>
  <c r="G4460" i="13"/>
  <c r="G3948" i="13"/>
  <c r="G3404" i="13"/>
  <c r="G4283" i="13"/>
  <c r="G3771" i="13"/>
  <c r="G3107" i="13"/>
  <c r="G4106" i="13"/>
  <c r="G3592" i="13"/>
  <c r="G4217" i="13"/>
  <c r="G3705" i="13"/>
  <c r="G2935" i="13"/>
  <c r="G2941" i="13"/>
  <c r="G2697" i="13"/>
  <c r="G3034" i="13"/>
  <c r="G3409" i="13"/>
  <c r="G2890" i="13"/>
  <c r="G3110" i="13"/>
  <c r="G2738" i="13"/>
  <c r="G1352" i="13"/>
  <c r="G1804" i="13"/>
  <c r="G2059" i="13"/>
  <c r="G1724" i="13"/>
  <c r="G1677" i="13"/>
  <c r="G1359" i="13"/>
  <c r="G1706" i="13"/>
  <c r="G1953" i="13"/>
  <c r="G1356" i="13"/>
  <c r="G1189" i="13"/>
  <c r="G1235" i="13"/>
  <c r="G1290" i="13"/>
  <c r="G1457" i="13"/>
  <c r="G562" i="13"/>
  <c r="G1478" i="13"/>
  <c r="G689" i="13"/>
  <c r="G582" i="13"/>
  <c r="G854" i="13"/>
  <c r="G1021" i="13"/>
  <c r="G2333" i="13"/>
  <c r="G2377" i="13"/>
  <c r="G2544" i="13"/>
  <c r="G2887" i="13"/>
  <c r="G2375" i="13"/>
  <c r="G2694" i="13"/>
  <c r="G2022" i="13"/>
  <c r="G2413" i="13"/>
  <c r="G2596" i="13"/>
  <c r="G1320" i="13"/>
  <c r="G1224" i="13"/>
  <c r="G2329" i="13"/>
  <c r="G1678" i="13"/>
  <c r="G1996" i="13"/>
  <c r="G2183" i="13"/>
  <c r="G2625" i="13"/>
  <c r="G1656" i="13"/>
  <c r="G2242" i="13"/>
  <c r="G2623" i="13"/>
  <c r="G1644" i="13"/>
  <c r="G2430" i="13"/>
  <c r="G2661" i="13"/>
  <c r="G1887" i="13"/>
  <c r="G2324" i="13"/>
  <c r="G1851" i="13"/>
  <c r="G1795" i="13"/>
  <c r="G2061" i="13"/>
  <c r="G2264" i="13"/>
  <c r="G1570" i="13"/>
  <c r="G2708" i="13"/>
  <c r="G2073" i="13"/>
  <c r="G1632" i="13"/>
  <c r="G1572" i="13"/>
  <c r="G1856" i="13"/>
  <c r="G2128" i="13"/>
  <c r="G2295" i="13"/>
  <c r="G1623" i="13"/>
  <c r="G1909" i="13"/>
  <c r="G1248" i="13"/>
  <c r="G1938" i="13"/>
  <c r="G1325" i="13"/>
  <c r="G1673" i="13"/>
  <c r="G1276" i="13"/>
  <c r="G178" i="13"/>
  <c r="G630" i="13"/>
  <c r="G807" i="13"/>
  <c r="G1177" i="13"/>
  <c r="G818" i="13"/>
  <c r="G1198" i="13"/>
  <c r="G872" i="13"/>
  <c r="G1719" i="13"/>
  <c r="G1939" i="13"/>
  <c r="G2317" i="13"/>
  <c r="G2671" i="13"/>
  <c r="G1928" i="13"/>
  <c r="G2478" i="13"/>
  <c r="G2709" i="13"/>
  <c r="G2075" i="13"/>
  <c r="G2380" i="13"/>
  <c r="G1927" i="13"/>
  <c r="G1871" i="13"/>
  <c r="G2113" i="13"/>
  <c r="G2312" i="13"/>
  <c r="G1651" i="13"/>
  <c r="G1918" i="13"/>
  <c r="G2434" i="13"/>
  <c r="G2473" i="13"/>
  <c r="G2640" i="13"/>
  <c r="G1758" i="13"/>
  <c r="G2471" i="13"/>
  <c r="G2790" i="13"/>
  <c r="G2237" i="13"/>
  <c r="G2509" i="13"/>
  <c r="G2692" i="13"/>
  <c r="G2014" i="13"/>
  <c r="G1607" i="13"/>
  <c r="G1538" i="13"/>
  <c r="G1831" i="13"/>
  <c r="G2112" i="13"/>
  <c r="G2279" i="13"/>
  <c r="G2362" i="13"/>
  <c r="G2401" i="13"/>
  <c r="G2568" i="13"/>
  <c r="G2911" i="13"/>
  <c r="G2399" i="13"/>
  <c r="G2718" i="13"/>
  <c r="G2100" i="13"/>
  <c r="G2437" i="13"/>
  <c r="G2620" i="13"/>
  <c r="G1630" i="13"/>
  <c r="G1376" i="13"/>
  <c r="G1132" i="13"/>
  <c r="G1716" i="13"/>
  <c r="G2028" i="13"/>
  <c r="G2418" i="13"/>
  <c r="G2457" i="13"/>
  <c r="G2624" i="13"/>
  <c r="G1655" i="13"/>
  <c r="G2455" i="13"/>
  <c r="G2774" i="13"/>
  <c r="G2212" i="13"/>
  <c r="G2493" i="13"/>
  <c r="G2676" i="13"/>
  <c r="G1951" i="13"/>
  <c r="G1580" i="13"/>
  <c r="G1482" i="13"/>
  <c r="G1806" i="13"/>
  <c r="G2096" i="13"/>
  <c r="G2263" i="13"/>
  <c r="G1060" i="13"/>
  <c r="G250" i="13"/>
  <c r="G68" i="13"/>
  <c r="G421" i="13"/>
  <c r="G263" i="13"/>
  <c r="G1107" i="13"/>
  <c r="G1004" i="13"/>
  <c r="G901" i="13"/>
  <c r="G734" i="13"/>
  <c r="G138" i="13"/>
  <c r="G1032" i="13"/>
  <c r="G1358" i="13"/>
  <c r="G759" i="13"/>
  <c r="G1337" i="13"/>
  <c r="G1168" i="13"/>
  <c r="G1087" i="13"/>
  <c r="G962" i="13"/>
  <c r="G746" i="13"/>
  <c r="G49" i="13"/>
  <c r="G561" i="13"/>
  <c r="G299" i="13"/>
  <c r="G140" i="13"/>
  <c r="G652" i="13"/>
  <c r="G493" i="13"/>
  <c r="G326" i="13"/>
  <c r="G335" i="13"/>
  <c r="G654" i="13"/>
  <c r="G314" i="13"/>
  <c r="G1076" i="13"/>
  <c r="G973" i="13"/>
  <c r="G806" i="13"/>
  <c r="G426" i="13"/>
  <c r="G304" i="13"/>
  <c r="G1430" i="13"/>
  <c r="G951" i="13"/>
  <c r="G1409" i="13"/>
  <c r="G1242" i="13"/>
  <c r="G1187" i="13"/>
  <c r="G1129" i="13"/>
  <c r="G1239" i="13"/>
  <c r="G1905" i="13"/>
  <c r="G313" i="13"/>
  <c r="G51" i="13"/>
  <c r="G563" i="13"/>
  <c r="G404" i="13"/>
  <c r="G245" i="13"/>
  <c r="G78" i="13"/>
  <c r="G87" i="13"/>
  <c r="G599" i="13"/>
  <c r="G931" i="13"/>
  <c r="G828" i="13"/>
  <c r="G725" i="13"/>
  <c r="G290" i="13"/>
  <c r="G1070" i="13"/>
  <c r="G856" i="13"/>
  <c r="G1182" i="13"/>
  <c r="G777" i="13"/>
  <c r="G1155" i="13"/>
  <c r="G762" i="13"/>
  <c r="G520" i="13"/>
  <c r="G1451" i="13"/>
  <c r="G1232" i="13"/>
  <c r="G1657" i="13"/>
  <c r="G257" i="13"/>
  <c r="G98" i="13"/>
  <c r="G507" i="13"/>
  <c r="G348" i="13"/>
  <c r="G189" i="13"/>
  <c r="G22" i="13"/>
  <c r="G31" i="13"/>
  <c r="G543" i="13"/>
  <c r="G875" i="13"/>
  <c r="G772" i="13"/>
  <c r="G658" i="13"/>
  <c r="G32" i="13"/>
  <c r="G1014" i="13"/>
  <c r="G800" i="13"/>
  <c r="G1106" i="13"/>
  <c r="G544" i="13"/>
  <c r="G1058" i="13"/>
  <c r="G514" i="13"/>
  <c r="G1450" i="13"/>
  <c r="G1395" i="13"/>
  <c r="G1002" i="13"/>
  <c r="G81" i="13"/>
  <c r="G593" i="13"/>
  <c r="G331" i="13"/>
  <c r="G172" i="13"/>
  <c r="G13" i="13"/>
  <c r="G525" i="13"/>
  <c r="G358" i="13"/>
  <c r="G367" i="13"/>
  <c r="G699" i="13"/>
  <c r="G442" i="13"/>
  <c r="G1108" i="13"/>
  <c r="G1005" i="13"/>
  <c r="G838" i="13"/>
  <c r="G538" i="13"/>
  <c r="G600" i="13"/>
  <c r="G1462" i="13"/>
  <c r="G424" i="13"/>
  <c r="G1441" i="13"/>
  <c r="G1274" i="13"/>
  <c r="G1219" i="13"/>
  <c r="G1171" i="13"/>
  <c r="G1324" i="13"/>
  <c r="G25" i="13"/>
  <c r="G537" i="13"/>
  <c r="G275" i="13"/>
  <c r="G116" i="13"/>
  <c r="G628" i="13"/>
  <c r="G469" i="13"/>
  <c r="G302" i="13"/>
  <c r="G311" i="13"/>
  <c r="G590" i="13"/>
  <c r="G218" i="13"/>
  <c r="G1052" i="13"/>
  <c r="G949" i="13"/>
  <c r="G782" i="13"/>
  <c r="G330" i="13"/>
  <c r="G1080" i="13"/>
  <c r="G1406" i="13"/>
  <c r="G887" i="13"/>
  <c r="G1385" i="13"/>
  <c r="G1218" i="13"/>
  <c r="G1159" i="13"/>
  <c r="G1089" i="13"/>
  <c r="G1175" i="13"/>
  <c r="G1881" i="13"/>
  <c r="G1389" i="13"/>
  <c r="G1970" i="13"/>
  <c r="G1332" i="13"/>
  <c r="G1941" i="13"/>
  <c r="G1675" i="13"/>
  <c r="G1658" i="13"/>
  <c r="G1244" i="13"/>
  <c r="G1629" i="13"/>
  <c r="G1647" i="13"/>
  <c r="G1995" i="13"/>
  <c r="G1421" i="13"/>
  <c r="G1986" i="13"/>
  <c r="G1364" i="13"/>
  <c r="G1957" i="13"/>
  <c r="G1700" i="13"/>
  <c r="G1729" i="13"/>
  <c r="G1437" i="13"/>
  <c r="G1994" i="13"/>
  <c r="G1380" i="13"/>
  <c r="G1965" i="13"/>
  <c r="G201" i="13"/>
  <c r="G42" i="13"/>
  <c r="G387" i="13"/>
  <c r="G228" i="13"/>
  <c r="G69" i="13"/>
  <c r="G581" i="13"/>
  <c r="G414" i="13"/>
  <c r="G423" i="13"/>
  <c r="G755" i="13"/>
  <c r="G614" i="13"/>
  <c r="G256" i="13"/>
  <c r="G1061" i="13"/>
  <c r="G894" i="13"/>
  <c r="G1341" i="13"/>
  <c r="G1946" i="13"/>
  <c r="G1271" i="13"/>
  <c r="G1917" i="13"/>
  <c r="G1636" i="13"/>
  <c r="G1357" i="13"/>
  <c r="G1954" i="13"/>
  <c r="G1292" i="13"/>
  <c r="G1925" i="13"/>
  <c r="G1648" i="13"/>
  <c r="G161" i="13"/>
  <c r="G673" i="13"/>
  <c r="G411" i="13"/>
  <c r="G252" i="13"/>
  <c r="G93" i="13"/>
  <c r="G605" i="13"/>
  <c r="G63" i="13"/>
  <c r="G610" i="13"/>
  <c r="G740" i="13"/>
  <c r="G1612" i="13"/>
  <c r="G2089" i="13"/>
  <c r="G1888" i="13"/>
  <c r="G1990" i="13"/>
  <c r="G2454" i="13"/>
  <c r="G2647" i="13"/>
  <c r="G1811" i="13"/>
  <c r="G1474" i="13"/>
  <c r="G2019" i="13"/>
  <c r="G2170" i="13"/>
  <c r="G2226" i="13"/>
  <c r="G2591" i="13"/>
  <c r="G2529" i="13"/>
  <c r="G2176" i="13"/>
  <c r="G1859" i="13"/>
  <c r="G1734" i="13"/>
  <c r="G2535" i="13"/>
  <c r="G2498" i="13"/>
  <c r="G2177" i="13"/>
  <c r="G2211" i="13"/>
  <c r="G2735" i="13"/>
  <c r="G936" i="13"/>
  <c r="G977" i="13"/>
  <c r="G1737" i="13"/>
  <c r="G1973" i="13"/>
  <c r="G1959" i="13"/>
  <c r="G1010" i="13"/>
  <c r="G1896" i="13"/>
  <c r="G2725" i="13"/>
  <c r="G2341" i="13"/>
  <c r="G2079" i="13"/>
  <c r="G1886" i="13"/>
  <c r="G2758" i="13"/>
  <c r="G2441" i="13"/>
  <c r="G704" i="13"/>
  <c r="G1521" i="13"/>
  <c r="G1477" i="13"/>
  <c r="G1741" i="13"/>
  <c r="G1587" i="13"/>
  <c r="G3473" i="13"/>
  <c r="G3103" i="13"/>
  <c r="G4170" i="13"/>
  <c r="G3485" i="13"/>
  <c r="G3362" i="13"/>
  <c r="G3584" i="13"/>
  <c r="G3297" i="13"/>
  <c r="G3994" i="13"/>
  <c r="G2942" i="13"/>
  <c r="G4049" i="13"/>
  <c r="G2614" i="13"/>
  <c r="G3001" i="13"/>
  <c r="G3698" i="13"/>
  <c r="G3210" i="13"/>
  <c r="G3403" i="13"/>
  <c r="G2574" i="13"/>
  <c r="G2880" i="13"/>
  <c r="G3997" i="13"/>
  <c r="G5028" i="13"/>
  <c r="G5064" i="13"/>
  <c r="G5773" i="13"/>
  <c r="G4197" i="13"/>
  <c r="G5602" i="13"/>
  <c r="G5094" i="13"/>
  <c r="G6369" i="13"/>
  <c r="G4902" i="13"/>
  <c r="G2761" i="13"/>
  <c r="G5194" i="13"/>
  <c r="G4" i="13"/>
  <c r="G357" i="13"/>
  <c r="G199" i="13"/>
  <c r="G1043" i="13"/>
  <c r="G40" i="13"/>
  <c r="G489" i="13"/>
  <c r="G227" i="13"/>
  <c r="G580" i="13"/>
  <c r="G254" i="13"/>
  <c r="G440" i="13"/>
  <c r="G41" i="13"/>
  <c r="G553" i="13"/>
  <c r="G291" i="13"/>
  <c r="G132" i="13"/>
  <c r="G644" i="13"/>
  <c r="G485" i="13"/>
  <c r="G318" i="13"/>
  <c r="G327" i="13"/>
  <c r="G632" i="13"/>
  <c r="G282" i="13"/>
  <c r="G1068" i="13"/>
  <c r="G965" i="13"/>
  <c r="G798" i="13"/>
  <c r="G394" i="13"/>
  <c r="G208" i="13"/>
  <c r="G1422" i="13"/>
  <c r="G929" i="13"/>
  <c r="G1401" i="13"/>
  <c r="G1234" i="13"/>
  <c r="G1179" i="13"/>
  <c r="G1119" i="13"/>
  <c r="G1216" i="13"/>
  <c r="G113" i="13"/>
  <c r="G625" i="13"/>
  <c r="G363" i="13"/>
  <c r="G204" i="13"/>
  <c r="G45" i="13"/>
  <c r="G557" i="13"/>
  <c r="G390" i="13"/>
  <c r="G399" i="13"/>
  <c r="G731" i="13"/>
  <c r="G550" i="13"/>
  <c r="G160" i="13"/>
  <c r="G1037" i="13"/>
  <c r="G870" i="13"/>
  <c r="G624" i="13"/>
  <c r="G730" i="13"/>
  <c r="G1494" i="13"/>
  <c r="G672" i="13"/>
  <c r="G1473" i="13"/>
  <c r="G1306" i="13"/>
  <c r="G1251" i="13"/>
  <c r="G1205" i="13"/>
  <c r="G1388" i="13"/>
  <c r="G1969" i="13"/>
  <c r="G377" i="13"/>
  <c r="G115" i="13"/>
  <c r="G627" i="13"/>
  <c r="G468" i="13"/>
  <c r="G309" i="13"/>
  <c r="G142" i="13"/>
  <c r="G151" i="13"/>
  <c r="G663" i="13"/>
  <c r="G995" i="13"/>
  <c r="G892" i="13"/>
  <c r="G789" i="13"/>
  <c r="G534" i="13"/>
  <c r="G1134" i="13"/>
  <c r="G920" i="13"/>
  <c r="G1246" i="13"/>
  <c r="G946" i="13"/>
  <c r="G1225" i="13"/>
  <c r="G935" i="13"/>
  <c r="G786" i="13"/>
  <c r="G648" i="13"/>
  <c r="G1383" i="13"/>
  <c r="G1721" i="13"/>
  <c r="G321" i="13"/>
  <c r="G59" i="13"/>
  <c r="G571" i="13"/>
  <c r="G412" i="13"/>
  <c r="G253" i="13"/>
  <c r="G86" i="13"/>
  <c r="G95" i="13"/>
  <c r="G607" i="13"/>
  <c r="G939" i="13"/>
  <c r="G836" i="13"/>
  <c r="G733" i="13"/>
  <c r="G322" i="13"/>
  <c r="G1078" i="13"/>
  <c r="G864" i="13"/>
  <c r="G1190" i="13"/>
  <c r="G799" i="13"/>
  <c r="G1167" i="13"/>
  <c r="G785" i="13"/>
  <c r="G578" i="13"/>
  <c r="G1459" i="13"/>
  <c r="G1255" i="13"/>
  <c r="G145" i="13"/>
  <c r="G657" i="13"/>
  <c r="G395" i="13"/>
  <c r="G236" i="13"/>
  <c r="G77" i="13"/>
  <c r="G589" i="13"/>
  <c r="G422" i="13"/>
  <c r="G431" i="13"/>
  <c r="G763" i="13"/>
  <c r="G634" i="13"/>
  <c r="G288" i="13"/>
  <c r="G1069" i="13"/>
  <c r="G902" i="13"/>
  <c r="G688" i="13"/>
  <c r="G817" i="13"/>
  <c r="G1526" i="13"/>
  <c r="G761" i="13"/>
  <c r="G1505" i="13"/>
  <c r="G1338" i="13"/>
  <c r="G1283" i="13"/>
  <c r="G1237" i="13"/>
  <c r="G1452" i="13"/>
  <c r="G89" i="13"/>
  <c r="G601" i="13"/>
  <c r="G339" i="13"/>
  <c r="G180" i="13"/>
  <c r="G21" i="13"/>
  <c r="G533" i="13"/>
  <c r="G366" i="13"/>
  <c r="G375" i="13"/>
  <c r="G707" i="13"/>
  <c r="G474" i="13"/>
  <c r="G24" i="13"/>
  <c r="G1013" i="13"/>
  <c r="G846" i="13"/>
  <c r="G560" i="13"/>
  <c r="G650" i="13"/>
  <c r="G1470" i="13"/>
  <c r="G498" i="13"/>
  <c r="G1449" i="13"/>
  <c r="G1282" i="13"/>
  <c r="G1227" i="13"/>
  <c r="G1181" i="13"/>
  <c r="G1340" i="13"/>
  <c r="G1945" i="13"/>
  <c r="G1500" i="13"/>
  <c r="G2034" i="13"/>
  <c r="G1460" i="13"/>
  <c r="G1066" i="13"/>
  <c r="G1776" i="13"/>
  <c r="G1722" i="13"/>
  <c r="G1391" i="13"/>
  <c r="G1693" i="13"/>
  <c r="G1750" i="13"/>
  <c r="G2078" i="13"/>
  <c r="G1522" i="13"/>
  <c r="G2050" i="13"/>
  <c r="G1483" i="13"/>
  <c r="G1231" i="13"/>
  <c r="G1803" i="13"/>
  <c r="G1793" i="13"/>
  <c r="G1532" i="13"/>
  <c r="G2058" i="13"/>
  <c r="G1493" i="13"/>
  <c r="G1288" i="13"/>
  <c r="G265" i="13"/>
  <c r="G451" i="13"/>
  <c r="G292" i="13"/>
  <c r="G133" i="13"/>
  <c r="G645" i="13"/>
  <c r="G478" i="13"/>
  <c r="G487" i="13"/>
  <c r="G819" i="13"/>
  <c r="G716" i="13"/>
  <c r="G510" i="13"/>
  <c r="G1125" i="13"/>
  <c r="G958" i="13"/>
  <c r="G1468" i="13"/>
  <c r="G2010" i="13"/>
  <c r="G1412" i="13"/>
  <c r="G1981" i="13"/>
  <c r="G1739" i="13"/>
  <c r="G1479" i="13"/>
  <c r="G2018" i="13"/>
  <c r="G1428" i="13"/>
  <c r="G1989" i="13"/>
  <c r="G1751" i="13"/>
  <c r="G225" i="13"/>
  <c r="G66" i="13"/>
  <c r="G475" i="13"/>
  <c r="G316" i="13"/>
  <c r="G157" i="13"/>
  <c r="G669" i="13"/>
  <c r="G191" i="13"/>
  <c r="G715" i="13"/>
  <c r="G804" i="13"/>
  <c r="G1715" i="13"/>
  <c r="G2153" i="13"/>
  <c r="G1991" i="13"/>
  <c r="G2171" i="13"/>
  <c r="G2518" i="13"/>
  <c r="G2711" i="13"/>
  <c r="G2086" i="13"/>
  <c r="G1624" i="13"/>
  <c r="G1508" i="13"/>
  <c r="G2274" i="13"/>
  <c r="G2326" i="13"/>
  <c r="G1707" i="13"/>
  <c r="G2593" i="13"/>
  <c r="G2240" i="13"/>
  <c r="G1710" i="13"/>
  <c r="G2046" i="13"/>
  <c r="G2599" i="13"/>
  <c r="G2562" i="13"/>
  <c r="G2241" i="13"/>
  <c r="G2314" i="13"/>
  <c r="G2799" i="13"/>
  <c r="G1000" i="13"/>
  <c r="G1124" i="13"/>
  <c r="G1801" i="13"/>
  <c r="G1336" i="13"/>
  <c r="G2051" i="13"/>
  <c r="G1836" i="13"/>
  <c r="G1998" i="13"/>
  <c r="G2789" i="13"/>
  <c r="G2408" i="13"/>
  <c r="G2144" i="13"/>
  <c r="G2116" i="13"/>
  <c r="G2822" i="13"/>
  <c r="G2505" i="13"/>
  <c r="G768" i="13"/>
  <c r="G144" i="13"/>
  <c r="G1563" i="13"/>
  <c r="G1805" i="13"/>
  <c r="G1691" i="13"/>
  <c r="G3537" i="13"/>
  <c r="G3220" i="13"/>
  <c r="G4234" i="13"/>
  <c r="G3558" i="13"/>
  <c r="G2395" i="13"/>
  <c r="G4099" i="13"/>
  <c r="G2921" i="13"/>
  <c r="G2206" i="13"/>
  <c r="G1980" i="13"/>
  <c r="G3388" i="13"/>
  <c r="G2266" i="13"/>
  <c r="G3513" i="13"/>
  <c r="G4210" i="13"/>
  <c r="G2979" i="13"/>
  <c r="G3947" i="13"/>
  <c r="G2202" i="13"/>
  <c r="G3401" i="13"/>
  <c r="G3320" i="13"/>
  <c r="G3671" i="13"/>
  <c r="G4787" i="13"/>
  <c r="G4657" i="13"/>
  <c r="G3776" i="13"/>
  <c r="G6052" i="13"/>
  <c r="G5676" i="13"/>
  <c r="G3194" i="13"/>
  <c r="G5508" i="13"/>
  <c r="G3460" i="13"/>
  <c r="G7640" i="13"/>
  <c r="G196" i="13"/>
  <c r="G382" i="13"/>
  <c r="G528" i="13"/>
  <c r="G862" i="13"/>
  <c r="G602" i="13"/>
  <c r="G711" i="13"/>
  <c r="G1486" i="13"/>
  <c r="G622" i="13"/>
  <c r="G1465" i="13"/>
  <c r="G1298" i="13"/>
  <c r="G1243" i="13"/>
  <c r="G1197" i="13"/>
  <c r="G1372" i="13"/>
  <c r="G177" i="13"/>
  <c r="G18" i="13"/>
  <c r="G427" i="13"/>
  <c r="G268" i="13"/>
  <c r="G109" i="13"/>
  <c r="G621" i="13"/>
  <c r="G454" i="13"/>
  <c r="G463" i="13"/>
  <c r="G795" i="13"/>
  <c r="G692" i="13"/>
  <c r="G416" i="13"/>
  <c r="G1101" i="13"/>
  <c r="G934" i="13"/>
  <c r="G720" i="13"/>
  <c r="G903" i="13"/>
  <c r="G1558" i="13"/>
  <c r="G847" i="13"/>
  <c r="G1537" i="13"/>
  <c r="G1370" i="13"/>
  <c r="G1315" i="13"/>
  <c r="G1269" i="13"/>
  <c r="G1499" i="13"/>
  <c r="G2033" i="13"/>
  <c r="G441" i="13"/>
  <c r="G179" i="13"/>
  <c r="G20" i="13"/>
  <c r="G532" i="13"/>
  <c r="G373" i="13"/>
  <c r="G206" i="13"/>
  <c r="G215" i="13"/>
  <c r="G248" i="13"/>
  <c r="G1059" i="13"/>
  <c r="G956" i="13"/>
  <c r="G853" i="13"/>
  <c r="G686" i="13"/>
  <c r="G136" i="13"/>
  <c r="G984" i="13"/>
  <c r="G1310" i="13"/>
  <c r="G558" i="13"/>
  <c r="G1289" i="13"/>
  <c r="G1098" i="13"/>
  <c r="G959" i="13"/>
  <c r="G834" i="13"/>
  <c r="G1496" i="13"/>
  <c r="G1785" i="13"/>
  <c r="G385" i="13"/>
  <c r="G123" i="13"/>
  <c r="G635" i="13"/>
  <c r="G476" i="13"/>
  <c r="G317" i="13"/>
  <c r="G150" i="13"/>
  <c r="G159" i="13"/>
  <c r="G671" i="13"/>
  <c r="G1003" i="13"/>
  <c r="G900" i="13"/>
  <c r="G797" i="13"/>
  <c r="G554" i="13"/>
  <c r="G1142" i="13"/>
  <c r="G928" i="13"/>
  <c r="G1254" i="13"/>
  <c r="G969" i="13"/>
  <c r="G1233" i="13"/>
  <c r="G954" i="13"/>
  <c r="G809" i="13"/>
  <c r="G687" i="13"/>
  <c r="G1399" i="13"/>
  <c r="G209" i="13"/>
  <c r="G50" i="13"/>
  <c r="G459" i="13"/>
  <c r="G300" i="13"/>
  <c r="G141" i="13"/>
  <c r="G653" i="13"/>
  <c r="G486" i="13"/>
  <c r="G495" i="13"/>
  <c r="G827" i="13"/>
  <c r="G724" i="13"/>
  <c r="G530" i="13"/>
  <c r="G1133" i="13"/>
  <c r="G966" i="13"/>
  <c r="G752" i="13"/>
  <c r="G986" i="13"/>
  <c r="G1590" i="13"/>
  <c r="G930" i="13"/>
  <c r="G1569" i="13"/>
  <c r="G1402" i="13"/>
  <c r="G1347" i="13"/>
  <c r="G1301" i="13"/>
  <c r="G1541" i="13"/>
  <c r="G153" i="13"/>
  <c r="G665" i="13"/>
  <c r="G403" i="13"/>
  <c r="G244" i="13"/>
  <c r="G85" i="13"/>
  <c r="G597" i="13"/>
  <c r="G430" i="13"/>
  <c r="G439" i="13"/>
  <c r="G771" i="13"/>
  <c r="G656" i="13"/>
  <c r="G320" i="13"/>
  <c r="G1077" i="13"/>
  <c r="G910" i="13"/>
  <c r="G696" i="13"/>
  <c r="G839" i="13"/>
  <c r="G1534" i="13"/>
  <c r="G783" i="13"/>
  <c r="G1513" i="13"/>
  <c r="G1346" i="13"/>
  <c r="G1291" i="13"/>
  <c r="G1245" i="13"/>
  <c r="G1467" i="13"/>
  <c r="G1833" i="13"/>
  <c r="G1585" i="13"/>
  <c r="G791" i="13"/>
  <c r="G1547" i="13"/>
  <c r="G1495" i="13"/>
  <c r="G1879" i="13"/>
  <c r="G1786" i="13"/>
  <c r="G1501" i="13"/>
  <c r="G1757" i="13"/>
  <c r="G1852" i="13"/>
  <c r="G2143" i="13"/>
  <c r="G1602" i="13"/>
  <c r="G1033" i="13"/>
  <c r="G1568" i="13"/>
  <c r="G1548" i="13"/>
  <c r="G1904" i="13"/>
  <c r="G1857" i="13"/>
  <c r="G1610" i="13"/>
  <c r="G1088" i="13"/>
  <c r="G1579" i="13"/>
  <c r="G1565" i="13"/>
  <c r="G329" i="13"/>
  <c r="G3" i="13"/>
  <c r="G515" i="13"/>
  <c r="G356" i="13"/>
  <c r="G197" i="13"/>
  <c r="G30" i="13"/>
  <c r="G39" i="13"/>
  <c r="G551" i="13"/>
  <c r="G883" i="13"/>
  <c r="G780" i="13"/>
  <c r="G676" i="13"/>
  <c r="G96" i="13"/>
  <c r="G1022" i="13"/>
  <c r="G1554" i="13"/>
  <c r="G2074" i="13"/>
  <c r="G1515" i="13"/>
  <c r="G1381" i="13"/>
  <c r="G1840" i="13"/>
  <c r="G1564" i="13"/>
  <c r="G2082" i="13"/>
  <c r="G1525" i="13"/>
  <c r="G1424" i="13"/>
  <c r="G1854" i="13"/>
  <c r="G289" i="13"/>
  <c r="G27" i="13"/>
  <c r="G539" i="13"/>
  <c r="G380" i="13"/>
  <c r="G221" i="13"/>
  <c r="G54" i="13"/>
  <c r="G319" i="13"/>
  <c r="G779" i="13"/>
  <c r="G88" i="13"/>
  <c r="G2160" i="13"/>
  <c r="G1628" i="13"/>
  <c r="G2154" i="13"/>
  <c r="G2557" i="13"/>
  <c r="G2838" i="13"/>
  <c r="G2000" i="13"/>
  <c r="G2521" i="13"/>
  <c r="G2104" i="13"/>
  <c r="G1640" i="13"/>
  <c r="G2684" i="13"/>
  <c r="G2398" i="13"/>
  <c r="G2031" i="13"/>
  <c r="G2426" i="13"/>
  <c r="G2304" i="13"/>
  <c r="G1812" i="13"/>
  <c r="G2573" i="13"/>
  <c r="G2056" i="13"/>
  <c r="G2015" i="13"/>
  <c r="G1974" i="13"/>
  <c r="G2773" i="13"/>
  <c r="G2392" i="13"/>
  <c r="G1262" i="13"/>
  <c r="G831" i="13"/>
  <c r="G1453" i="13"/>
  <c r="G1726" i="13"/>
  <c r="G1679" i="13"/>
  <c r="G1676" i="13"/>
  <c r="G1952" i="13"/>
  <c r="G2494" i="13"/>
  <c r="G2004" i="13"/>
  <c r="G1780" i="13"/>
  <c r="G2660" i="13"/>
  <c r="G2439" i="13"/>
  <c r="G2402" i="13"/>
  <c r="G858" i="13"/>
  <c r="G1354" i="13"/>
  <c r="G2017" i="13"/>
  <c r="G1827" i="13"/>
  <c r="G2802" i="13"/>
  <c r="G3098" i="13"/>
  <c r="G3769" i="13"/>
  <c r="G3223" i="13"/>
  <c r="G4012" i="13"/>
  <c r="G3269" i="13"/>
  <c r="G3092" i="13"/>
  <c r="G3434" i="13"/>
  <c r="G3659" i="13"/>
  <c r="G3241" i="13"/>
  <c r="G3938" i="13"/>
  <c r="G2807" i="13"/>
  <c r="G3138" i="13"/>
  <c r="G3287" i="13"/>
  <c r="G3117" i="13"/>
  <c r="G2209" i="13"/>
  <c r="G2767" i="13"/>
  <c r="G3026" i="13"/>
  <c r="G3896" i="13"/>
  <c r="G4749" i="13"/>
  <c r="G5594" i="13"/>
  <c r="G5750" i="13"/>
  <c r="G4416" i="13"/>
  <c r="G5502" i="13"/>
  <c r="G4905" i="13"/>
  <c r="G3376" i="13"/>
  <c r="G5544" i="13"/>
  <c r="G3622" i="13"/>
  <c r="G5870" i="13"/>
  <c r="G105" i="13"/>
  <c r="G355" i="13"/>
  <c r="G549" i="13"/>
  <c r="G723" i="13"/>
  <c r="G128" i="13"/>
  <c r="G419" i="13"/>
  <c r="G613" i="13"/>
  <c r="G455" i="13"/>
  <c r="G684" i="13"/>
  <c r="G384" i="13"/>
  <c r="G1093" i="13"/>
  <c r="G926" i="13"/>
  <c r="G712" i="13"/>
  <c r="G881" i="13"/>
  <c r="G1550" i="13"/>
  <c r="G825" i="13"/>
  <c r="G1529" i="13"/>
  <c r="G1362" i="13"/>
  <c r="G1307" i="13"/>
  <c r="G1261" i="13"/>
  <c r="G1488" i="13"/>
  <c r="G241" i="13"/>
  <c r="G82" i="13"/>
  <c r="G491" i="13"/>
  <c r="G332" i="13"/>
  <c r="G173" i="13"/>
  <c r="G6" i="13"/>
  <c r="G15" i="13"/>
  <c r="G527" i="13"/>
  <c r="G859" i="13"/>
  <c r="G756" i="13"/>
  <c r="G616" i="13"/>
  <c r="G1165" i="13"/>
  <c r="G998" i="13"/>
  <c r="G784" i="13"/>
  <c r="G1073" i="13"/>
  <c r="G400" i="13"/>
  <c r="G1017" i="13"/>
  <c r="G338" i="13"/>
  <c r="G1434" i="13"/>
  <c r="G1379" i="13"/>
  <c r="G705" i="13"/>
  <c r="G1584" i="13"/>
  <c r="G1025" i="13"/>
  <c r="G505" i="13"/>
  <c r="G243" i="13"/>
  <c r="G84" i="13"/>
  <c r="G596" i="13"/>
  <c r="G437" i="13"/>
  <c r="G270" i="13"/>
  <c r="G279" i="13"/>
  <c r="G504" i="13"/>
  <c r="G80" i="13"/>
  <c r="G1020" i="13"/>
  <c r="G917" i="13"/>
  <c r="G750" i="13"/>
  <c r="G202" i="13"/>
  <c r="G1048" i="13"/>
  <c r="G1374" i="13"/>
  <c r="G801" i="13"/>
  <c r="G1353" i="13"/>
  <c r="G1186" i="13"/>
  <c r="G1115" i="13"/>
  <c r="G1007" i="13"/>
  <c r="G1015" i="13"/>
  <c r="G1849" i="13"/>
  <c r="G449" i="13"/>
  <c r="G187" i="13"/>
  <c r="G28" i="13"/>
  <c r="G540" i="13"/>
  <c r="G381" i="13"/>
  <c r="G214" i="13"/>
  <c r="G223" i="13"/>
  <c r="G280" i="13"/>
  <c r="G1067" i="13"/>
  <c r="G964" i="13"/>
  <c r="G861" i="13"/>
  <c r="G694" i="13"/>
  <c r="G168" i="13"/>
  <c r="G992" i="13"/>
  <c r="G1318" i="13"/>
  <c r="G608" i="13"/>
  <c r="G1297" i="13"/>
  <c r="G1114" i="13"/>
  <c r="G978" i="13"/>
  <c r="G857" i="13"/>
  <c r="G1507" i="13"/>
  <c r="G273" i="13"/>
  <c r="G11" i="13"/>
  <c r="G523" i="13"/>
  <c r="G364" i="13"/>
  <c r="G205" i="13"/>
  <c r="G38" i="13"/>
  <c r="G47" i="13"/>
  <c r="G559" i="13"/>
  <c r="G891" i="13"/>
  <c r="G788" i="13"/>
  <c r="G685" i="13"/>
  <c r="G130" i="13"/>
  <c r="G1030" i="13"/>
  <c r="G816" i="13"/>
  <c r="G1130" i="13"/>
  <c r="G664" i="13"/>
  <c r="G1097" i="13"/>
  <c r="G626" i="13"/>
  <c r="G1466" i="13"/>
  <c r="G1411" i="13"/>
  <c r="G1111" i="13"/>
  <c r="G1617" i="13"/>
  <c r="G217" i="13"/>
  <c r="G58" i="13"/>
  <c r="G467" i="13"/>
  <c r="G308" i="13"/>
  <c r="G149" i="13"/>
  <c r="G661" i="13"/>
  <c r="G494" i="13"/>
  <c r="G503" i="13"/>
  <c r="G835" i="13"/>
  <c r="G732" i="13"/>
  <c r="G552" i="13"/>
  <c r="G1141" i="13"/>
  <c r="G974" i="13"/>
  <c r="G760" i="13"/>
  <c r="G1009" i="13"/>
  <c r="G64" i="13"/>
  <c r="G953" i="13"/>
  <c r="G1577" i="13"/>
  <c r="G1410" i="13"/>
  <c r="G1355" i="13"/>
  <c r="G1309" i="13"/>
  <c r="G1552" i="13"/>
  <c r="G1897" i="13"/>
  <c r="G1650" i="13"/>
  <c r="G1223" i="13"/>
  <c r="G1621" i="13"/>
  <c r="G1635" i="13"/>
  <c r="G1982" i="13"/>
  <c r="G1850" i="13"/>
  <c r="G1095" i="13"/>
  <c r="G1821" i="13"/>
  <c r="G1344" i="13"/>
  <c r="G2207" i="13"/>
  <c r="G1666" i="13"/>
  <c r="G1264" i="13"/>
  <c r="G1637" i="13"/>
  <c r="G1660" i="13"/>
  <c r="G2005" i="13"/>
  <c r="G1921" i="13"/>
  <c r="G1674" i="13"/>
  <c r="G1287" i="13"/>
  <c r="G1645" i="13"/>
  <c r="G1672" i="13"/>
  <c r="G393" i="13"/>
  <c r="G67" i="13"/>
  <c r="G579" i="13"/>
  <c r="G420" i="13"/>
  <c r="G261" i="13"/>
  <c r="G94" i="13"/>
  <c r="G103" i="13"/>
  <c r="G615" i="13"/>
  <c r="G947" i="13"/>
  <c r="G844" i="13"/>
  <c r="G741" i="13"/>
  <c r="G354" i="13"/>
  <c r="G1086" i="13"/>
  <c r="G1626" i="13"/>
  <c r="G1153" i="13"/>
  <c r="G1597" i="13"/>
  <c r="G1596" i="13"/>
  <c r="G1943" i="13"/>
  <c r="G1634" i="13"/>
  <c r="G1180" i="13"/>
  <c r="G1605" i="13"/>
  <c r="G1608" i="13"/>
  <c r="G1956" i="13"/>
  <c r="G353" i="13"/>
  <c r="G91" i="13"/>
  <c r="G603" i="13"/>
  <c r="G444" i="13"/>
  <c r="G285" i="13"/>
  <c r="G182" i="13"/>
  <c r="G383" i="13"/>
  <c r="G843" i="13"/>
  <c r="G352" i="13"/>
  <c r="G2224" i="13"/>
  <c r="G1731" i="13"/>
  <c r="G2260" i="13"/>
  <c r="G2621" i="13"/>
  <c r="G2902" i="13"/>
  <c r="G2178" i="13"/>
  <c r="G2585" i="13"/>
  <c r="G2168" i="13"/>
  <c r="G1743" i="13"/>
  <c r="G2748" i="13"/>
  <c r="G2782" i="13"/>
  <c r="G2189" i="13"/>
  <c r="G2490" i="13"/>
  <c r="G1934" i="13"/>
  <c r="G1915" i="13"/>
  <c r="G2637" i="13"/>
  <c r="G2203" i="13"/>
  <c r="G2095" i="13"/>
  <c r="G2062" i="13"/>
  <c r="G1514" i="13"/>
  <c r="G2456" i="13"/>
  <c r="G1326" i="13"/>
  <c r="G1001" i="13"/>
  <c r="G1543" i="13"/>
  <c r="G1828" i="13"/>
  <c r="G1782" i="13"/>
  <c r="G1779" i="13"/>
  <c r="G2045" i="13"/>
  <c r="G2558" i="13"/>
  <c r="G2179" i="13"/>
  <c r="G1883" i="13"/>
  <c r="G2724" i="13"/>
  <c r="G2503" i="13"/>
  <c r="G2466" i="13"/>
  <c r="G1031" i="13"/>
  <c r="G1418" i="13"/>
  <c r="G769" i="13"/>
  <c r="G1236" i="13"/>
  <c r="G1875" i="13"/>
  <c r="G3162" i="13"/>
  <c r="G3833" i="13"/>
  <c r="G3326" i="13"/>
  <c r="G2837" i="13"/>
  <c r="G3509" i="13"/>
  <c r="G3764" i="13"/>
  <c r="G2780" i="13"/>
  <c r="G4171" i="13"/>
  <c r="G2848" i="13"/>
  <c r="G4450" i="13"/>
  <c r="G2464" i="13"/>
  <c r="G2904" i="13"/>
  <c r="G3875" i="13"/>
  <c r="G3296" i="13"/>
  <c r="G2020" i="13"/>
  <c r="G2424" i="13"/>
  <c r="G2665" i="13"/>
  <c r="G4408" i="13"/>
  <c r="G5261" i="13"/>
  <c r="G5249" i="13"/>
  <c r="G3623" i="13"/>
  <c r="G4730" i="13"/>
  <c r="G6088" i="13"/>
  <c r="G5712" i="13"/>
  <c r="G3672" i="13"/>
  <c r="G3816" i="13"/>
  <c r="G5465" i="13"/>
  <c r="G7506" i="13"/>
  <c r="G163" i="13"/>
  <c r="G617" i="13"/>
  <c r="G37" i="13"/>
  <c r="G391" i="13"/>
  <c r="G1029" i="13"/>
  <c r="G169" i="13"/>
  <c r="G10" i="13"/>
  <c r="G260" i="13"/>
  <c r="G101" i="13"/>
  <c r="G446" i="13"/>
  <c r="G787" i="13"/>
  <c r="G233" i="13"/>
  <c r="G74" i="13"/>
  <c r="G483" i="13"/>
  <c r="G324" i="13"/>
  <c r="G165" i="13"/>
  <c r="G677" i="13"/>
  <c r="G7" i="13"/>
  <c r="G519" i="13"/>
  <c r="G851" i="13"/>
  <c r="G748" i="13"/>
  <c r="G594" i="13"/>
  <c r="G1157" i="13"/>
  <c r="G990" i="13"/>
  <c r="G776" i="13"/>
  <c r="G1050" i="13"/>
  <c r="G306" i="13"/>
  <c r="G994" i="13"/>
  <c r="G264" i="13"/>
  <c r="G1426" i="13"/>
  <c r="G1371" i="13"/>
  <c r="G176" i="13"/>
  <c r="G1573" i="13"/>
  <c r="G305" i="13"/>
  <c r="G43" i="13"/>
  <c r="G555" i="13"/>
  <c r="G396" i="13"/>
  <c r="G237" i="13"/>
  <c r="G70" i="13"/>
  <c r="G79" i="13"/>
  <c r="G591" i="13"/>
  <c r="G923" i="13"/>
  <c r="G820" i="13"/>
  <c r="G717" i="13"/>
  <c r="G258" i="13"/>
  <c r="G1062" i="13"/>
  <c r="G848" i="13"/>
  <c r="G1172" i="13"/>
  <c r="G754" i="13"/>
  <c r="G1145" i="13"/>
  <c r="G743" i="13"/>
  <c r="G434" i="13"/>
  <c r="G1443" i="13"/>
  <c r="G1212" i="13"/>
  <c r="G1649" i="13"/>
  <c r="G57" i="13"/>
  <c r="G569" i="13"/>
  <c r="G307" i="13"/>
  <c r="G148" i="13"/>
  <c r="G660" i="13"/>
  <c r="G501" i="13"/>
  <c r="G334" i="13"/>
  <c r="G343" i="13"/>
  <c r="G674" i="13"/>
  <c r="G346" i="13"/>
  <c r="G1084" i="13"/>
  <c r="G981" i="13"/>
  <c r="G814" i="13"/>
  <c r="G458" i="13"/>
  <c r="G392" i="13"/>
  <c r="G1438" i="13"/>
  <c r="G114" i="13"/>
  <c r="G1417" i="13"/>
  <c r="G1250" i="13"/>
  <c r="G1195" i="13"/>
  <c r="G1139" i="13"/>
  <c r="G1260" i="13"/>
  <c r="G1913" i="13"/>
  <c r="G513" i="13"/>
  <c r="G251" i="13"/>
  <c r="G92" i="13"/>
  <c r="G604" i="13"/>
  <c r="G445" i="13"/>
  <c r="G278" i="13"/>
  <c r="G287" i="13"/>
  <c r="G526" i="13"/>
  <c r="G122" i="13"/>
  <c r="G1028" i="13"/>
  <c r="G925" i="13"/>
  <c r="G758" i="13"/>
  <c r="G234" i="13"/>
  <c r="G1056" i="13"/>
  <c r="G1382" i="13"/>
  <c r="G823" i="13"/>
  <c r="G1361" i="13"/>
  <c r="G1194" i="13"/>
  <c r="G1127" i="13"/>
  <c r="G1026" i="13"/>
  <c r="G1074" i="13"/>
  <c r="G337" i="13"/>
  <c r="G75" i="13"/>
  <c r="G587" i="13"/>
  <c r="G428" i="13"/>
  <c r="G269" i="13"/>
  <c r="G102" i="13"/>
  <c r="G111" i="13"/>
  <c r="G623" i="13"/>
  <c r="G955" i="13"/>
  <c r="G852" i="13"/>
  <c r="G749" i="13"/>
  <c r="G386" i="13"/>
  <c r="G1094" i="13"/>
  <c r="G880" i="13"/>
  <c r="G1206" i="13"/>
  <c r="G841" i="13"/>
  <c r="G1185" i="13"/>
  <c r="G826" i="13"/>
  <c r="G681" i="13"/>
  <c r="G296" i="13"/>
  <c r="G1296" i="13"/>
  <c r="G1681" i="13"/>
  <c r="G281" i="13"/>
  <c r="G19" i="13"/>
  <c r="G531" i="13"/>
  <c r="G372" i="13"/>
  <c r="G213" i="13"/>
  <c r="G46" i="13"/>
  <c r="G55" i="13"/>
  <c r="G567" i="13"/>
  <c r="G899" i="13"/>
  <c r="G796" i="13"/>
  <c r="G693" i="13"/>
  <c r="G162" i="13"/>
  <c r="G1038" i="13"/>
  <c r="G824" i="13"/>
  <c r="G1140" i="13"/>
  <c r="G690" i="13"/>
  <c r="G1113" i="13"/>
  <c r="G679" i="13"/>
  <c r="G146" i="13"/>
  <c r="G1419" i="13"/>
  <c r="G1138" i="13"/>
  <c r="G1625" i="13"/>
  <c r="G1961" i="13"/>
  <c r="G1714" i="13"/>
  <c r="G1375" i="13"/>
  <c r="G1685" i="13"/>
  <c r="G1736" i="13"/>
  <c r="G1263" i="13"/>
  <c r="G1914" i="13"/>
  <c r="G1184" i="13"/>
  <c r="G1885" i="13"/>
  <c r="G1583" i="13"/>
  <c r="G1977" i="13"/>
  <c r="G1730" i="13"/>
  <c r="G1407" i="13"/>
  <c r="G1701" i="13"/>
  <c r="G1763" i="13"/>
  <c r="G2087" i="13"/>
  <c r="G1985" i="13"/>
  <c r="G1738" i="13"/>
  <c r="G1423" i="13"/>
  <c r="G1709" i="13"/>
  <c r="G1775" i="13"/>
  <c r="G457" i="13"/>
  <c r="G131" i="13"/>
  <c r="G643" i="13"/>
  <c r="G484" i="13"/>
  <c r="G325" i="13"/>
  <c r="G158" i="13"/>
  <c r="G167" i="13"/>
  <c r="G8" i="13"/>
  <c r="G1011" i="13"/>
  <c r="G908" i="13"/>
  <c r="G805" i="13"/>
  <c r="G576" i="13"/>
  <c r="G1937" i="13"/>
  <c r="G1690" i="13"/>
  <c r="G1327" i="13"/>
  <c r="G1661" i="13"/>
  <c r="G1699" i="13"/>
  <c r="G2037" i="13"/>
  <c r="G1698" i="13"/>
  <c r="G1343" i="13"/>
  <c r="G1669" i="13"/>
  <c r="G1711" i="13"/>
  <c r="G2047" i="13"/>
  <c r="G417" i="13"/>
  <c r="G155" i="13"/>
  <c r="G667" i="13"/>
  <c r="G508" i="13"/>
  <c r="G349" i="13"/>
  <c r="G310" i="13"/>
  <c r="G447" i="13"/>
  <c r="G907" i="13"/>
  <c r="G574" i="13"/>
  <c r="G2288" i="13"/>
  <c r="G1832" i="13"/>
  <c r="G2355" i="13"/>
  <c r="G2685" i="13"/>
  <c r="G1798" i="13"/>
  <c r="G2278" i="13"/>
  <c r="G1559" i="13"/>
  <c r="G2232" i="13"/>
  <c r="G1595" i="13"/>
  <c r="G1683" i="13"/>
  <c r="G2846" i="13"/>
  <c r="G2632" i="13"/>
  <c r="G2554" i="13"/>
  <c r="G2029" i="13"/>
  <c r="G2182" i="13"/>
  <c r="G2339" i="13"/>
  <c r="G2704" i="13"/>
  <c r="G1752" i="13"/>
  <c r="G2023" i="13"/>
  <c r="G2542" i="13"/>
  <c r="G2147" i="13"/>
  <c r="G991" i="13"/>
  <c r="G706" i="13"/>
  <c r="G2002" i="13"/>
  <c r="G1247" i="13"/>
  <c r="G1735" i="13"/>
  <c r="G2328" i="13"/>
  <c r="G2396" i="13"/>
  <c r="G1999" i="13"/>
  <c r="G1822" i="13"/>
  <c r="G1400" i="13"/>
  <c r="G2477" i="13"/>
  <c r="G1540" i="13"/>
  <c r="G1085" i="13"/>
  <c r="G1542" i="13"/>
  <c r="G1299" i="13"/>
  <c r="G1770" i="13"/>
  <c r="G2127" i="13"/>
  <c r="G3174" i="13"/>
  <c r="G2849" i="13"/>
  <c r="G2068" i="13"/>
  <c r="G3835" i="13"/>
  <c r="G2925" i="13"/>
  <c r="G4033" i="13"/>
  <c r="G4276" i="13"/>
  <c r="G3341" i="13"/>
  <c r="G3224" i="13"/>
  <c r="G3378" i="13"/>
  <c r="G3603" i="13"/>
  <c r="G2268" i="13"/>
  <c r="G3045" i="13"/>
  <c r="G2531" i="13"/>
  <c r="G3881" i="13"/>
  <c r="G2067" i="13"/>
  <c r="G2204" i="13"/>
  <c r="G2933" i="13"/>
  <c r="G4530" i="13"/>
  <c r="G4327" i="13"/>
  <c r="G4398" i="13"/>
  <c r="G5632" i="13"/>
  <c r="G4667" i="13"/>
  <c r="G3517" i="13"/>
  <c r="G3701" i="13"/>
  <c r="G4525" i="13"/>
  <c r="G4669" i="13"/>
  <c r="G7635" i="13"/>
  <c r="G6766" i="13"/>
  <c r="G9" i="5"/>
  <c r="H20" i="5"/>
  <c r="H5" i="5"/>
  <c r="H15" i="5"/>
  <c r="H18" i="5"/>
  <c r="G10" i="5"/>
  <c r="G26" i="5"/>
  <c r="H17" i="5"/>
  <c r="G8" i="5"/>
  <c r="G7" i="5"/>
  <c r="G27" i="5"/>
  <c r="G19" i="5"/>
  <c r="G13" i="5"/>
  <c r="H6" i="5"/>
  <c r="G20" i="5"/>
  <c r="G5" i="5"/>
  <c r="G6" i="5"/>
  <c r="G15" i="5"/>
  <c r="H16" i="5"/>
  <c r="H7" i="5"/>
  <c r="H23" i="5"/>
  <c r="H9" i="5"/>
  <c r="H14" i="5"/>
  <c r="H19" i="5"/>
  <c r="G14" i="5"/>
  <c r="G23" i="5"/>
  <c r="G4" i="5"/>
  <c r="H27" i="5"/>
  <c r="G21" i="5"/>
  <c r="H10" i="5"/>
  <c r="G18" i="5"/>
  <c r="H11" i="5"/>
  <c r="G17" i="5"/>
  <c r="H21" i="5"/>
  <c r="G16" i="5"/>
  <c r="G11" i="5"/>
  <c r="G25" i="5"/>
  <c r="H13" i="5"/>
  <c r="H25" i="5"/>
  <c r="H22" i="5"/>
  <c r="G22" i="5"/>
  <c r="G12" i="5"/>
  <c r="H26" i="5"/>
  <c r="H4" i="5"/>
  <c r="G24" i="5"/>
  <c r="H24" i="5"/>
  <c r="H12" i="5"/>
  <c r="I15" i="13"/>
  <c r="M16" i="13" l="1"/>
  <c r="M17" i="13" s="1" a="1"/>
  <c r="M17" i="13" s="1"/>
  <c r="M9" i="13" s="1"/>
  <c r="R20" i="15" s="1"/>
  <c r="F2" i="13"/>
  <c r="F3" i="13"/>
  <c r="F11" i="13"/>
  <c r="F19" i="13"/>
  <c r="F27" i="13"/>
  <c r="F35" i="13"/>
  <c r="F43" i="13"/>
  <c r="F51" i="13"/>
  <c r="F59" i="13"/>
  <c r="F67" i="13"/>
  <c r="F75" i="13"/>
  <c r="F83" i="13"/>
  <c r="F91" i="13"/>
  <c r="F99" i="13"/>
  <c r="F107" i="13"/>
  <c r="F115" i="13"/>
  <c r="F123" i="13"/>
  <c r="F131" i="13"/>
  <c r="F139" i="13"/>
  <c r="F147" i="13"/>
  <c r="F155" i="13"/>
  <c r="F163" i="13"/>
  <c r="F171" i="13"/>
  <c r="F179" i="13"/>
  <c r="F187" i="13"/>
  <c r="F195" i="13"/>
  <c r="F203" i="13"/>
  <c r="F211" i="13"/>
  <c r="F219" i="13"/>
  <c r="F227" i="13"/>
  <c r="F235" i="13"/>
  <c r="F243" i="13"/>
  <c r="F251" i="13"/>
  <c r="F259" i="13"/>
  <c r="F267" i="13"/>
  <c r="F275" i="13"/>
  <c r="F283" i="13"/>
  <c r="F291" i="13"/>
  <c r="F299" i="13"/>
  <c r="F307" i="13"/>
  <c r="F315" i="13"/>
  <c r="F323" i="13"/>
  <c r="F331" i="13"/>
  <c r="F339" i="13"/>
  <c r="F347" i="13"/>
  <c r="F355" i="13"/>
  <c r="F363" i="13"/>
  <c r="F371" i="13"/>
  <c r="F379" i="13"/>
  <c r="F387" i="13"/>
  <c r="F395" i="13"/>
  <c r="F403" i="13"/>
  <c r="F411" i="13"/>
  <c r="F419" i="13"/>
  <c r="F427" i="13"/>
  <c r="F435" i="13"/>
  <c r="F443" i="13"/>
  <c r="F451" i="13"/>
  <c r="F459" i="13"/>
  <c r="F4" i="13"/>
  <c r="F12" i="13"/>
  <c r="F20" i="13"/>
  <c r="F28" i="13"/>
  <c r="F36" i="13"/>
  <c r="F44" i="13"/>
  <c r="F52" i="13"/>
  <c r="F60" i="13"/>
  <c r="F68" i="13"/>
  <c r="F76" i="13"/>
  <c r="F84" i="13"/>
  <c r="F92" i="13"/>
  <c r="F100" i="13"/>
  <c r="F108" i="13"/>
  <c r="F116" i="13"/>
  <c r="F124" i="13"/>
  <c r="F132" i="13"/>
  <c r="F140" i="13"/>
  <c r="F148" i="13"/>
  <c r="F156" i="13"/>
  <c r="F164" i="13"/>
  <c r="F172" i="13"/>
  <c r="F180" i="13"/>
  <c r="F188" i="13"/>
  <c r="F196" i="13"/>
  <c r="F204" i="13"/>
  <c r="F212" i="13"/>
  <c r="F220" i="13"/>
  <c r="F228" i="13"/>
  <c r="F236" i="13"/>
  <c r="F244" i="13"/>
  <c r="F252" i="13"/>
  <c r="F260" i="13"/>
  <c r="F268" i="13"/>
  <c r="F276" i="13"/>
  <c r="F284" i="13"/>
  <c r="F292" i="13"/>
  <c r="F300" i="13"/>
  <c r="F308" i="13"/>
  <c r="F316" i="13"/>
  <c r="F324" i="13"/>
  <c r="F332" i="13"/>
  <c r="F340" i="13"/>
  <c r="F348" i="13"/>
  <c r="F356" i="13"/>
  <c r="F364" i="13"/>
  <c r="F372" i="13"/>
  <c r="F380" i="13"/>
  <c r="F388" i="13"/>
  <c r="F396" i="13"/>
  <c r="F404" i="13"/>
  <c r="F412" i="13"/>
  <c r="F420" i="13"/>
  <c r="F428" i="13"/>
  <c r="F436" i="13"/>
  <c r="F444" i="13"/>
  <c r="F452" i="13"/>
  <c r="F460" i="13"/>
  <c r="F468" i="13"/>
  <c r="F476" i="13"/>
  <c r="F484" i="13"/>
  <c r="F492" i="13"/>
  <c r="F500" i="13"/>
  <c r="F508" i="13"/>
  <c r="F516" i="13"/>
  <c r="F524" i="13"/>
  <c r="F532" i="13"/>
  <c r="F5" i="13"/>
  <c r="F13" i="13"/>
  <c r="F21" i="13"/>
  <c r="F29" i="13"/>
  <c r="F37" i="13"/>
  <c r="F45" i="13"/>
  <c r="F53" i="13"/>
  <c r="F61" i="13"/>
  <c r="F69" i="13"/>
  <c r="F77" i="13"/>
  <c r="F85" i="13"/>
  <c r="F93" i="13"/>
  <c r="F101" i="13"/>
  <c r="F109" i="13"/>
  <c r="F117" i="13"/>
  <c r="F125" i="13"/>
  <c r="F133" i="13"/>
  <c r="F141" i="13"/>
  <c r="F149" i="13"/>
  <c r="F157" i="13"/>
  <c r="F165" i="13"/>
  <c r="F173" i="13"/>
  <c r="F181" i="13"/>
  <c r="F189" i="13"/>
  <c r="F197" i="13"/>
  <c r="F205" i="13"/>
  <c r="F213" i="13"/>
  <c r="F221" i="13"/>
  <c r="F229" i="13"/>
  <c r="F237" i="13"/>
  <c r="F245" i="13"/>
  <c r="F253" i="13"/>
  <c r="F261" i="13"/>
  <c r="F269" i="13"/>
  <c r="F277" i="13"/>
  <c r="F285" i="13"/>
  <c r="F293" i="13"/>
  <c r="F301" i="13"/>
  <c r="F309" i="13"/>
  <c r="F317" i="13"/>
  <c r="F325" i="13"/>
  <c r="F333" i="13"/>
  <c r="F341" i="13"/>
  <c r="F349" i="13"/>
  <c r="F357" i="13"/>
  <c r="F365" i="13"/>
  <c r="F373" i="13"/>
  <c r="F381" i="13"/>
  <c r="F389" i="13"/>
  <c r="F397" i="13"/>
  <c r="F405" i="13"/>
  <c r="F413" i="13"/>
  <c r="F421" i="13"/>
  <c r="F429" i="13"/>
  <c r="F437" i="13"/>
  <c r="F445" i="13"/>
  <c r="F453" i="13"/>
  <c r="F461" i="13"/>
  <c r="F469" i="13"/>
  <c r="F477" i="13"/>
  <c r="F485" i="13"/>
  <c r="F493" i="13"/>
  <c r="F501" i="13"/>
  <c r="F509" i="13"/>
  <c r="F517" i="13"/>
  <c r="F525" i="13"/>
  <c r="F533" i="13"/>
  <c r="F541" i="13"/>
  <c r="F549" i="13"/>
  <c r="F557" i="13"/>
  <c r="F565" i="13"/>
  <c r="F573" i="13"/>
  <c r="F581" i="13"/>
  <c r="F589" i="13"/>
  <c r="F597" i="13"/>
  <c r="F605" i="13"/>
  <c r="F613" i="13"/>
  <c r="F621" i="13"/>
  <c r="F629" i="13"/>
  <c r="F637" i="13"/>
  <c r="F645" i="13"/>
  <c r="F653" i="13"/>
  <c r="F661" i="13"/>
  <c r="F669" i="13"/>
  <c r="F677" i="13"/>
  <c r="F6" i="13"/>
  <c r="F14" i="13"/>
  <c r="F22" i="13"/>
  <c r="F30" i="13"/>
  <c r="F38" i="13"/>
  <c r="F46" i="13"/>
  <c r="F54" i="13"/>
  <c r="F62" i="13"/>
  <c r="F70" i="13"/>
  <c r="F78" i="13"/>
  <c r="F86" i="13"/>
  <c r="F94" i="13"/>
  <c r="F102" i="13"/>
  <c r="F110" i="13"/>
  <c r="F118" i="13"/>
  <c r="F126" i="13"/>
  <c r="F134" i="13"/>
  <c r="F142" i="13"/>
  <c r="F150" i="13"/>
  <c r="F158" i="13"/>
  <c r="F166" i="13"/>
  <c r="F174" i="13"/>
  <c r="F182" i="13"/>
  <c r="F190" i="13"/>
  <c r="F198" i="13"/>
  <c r="F206" i="13"/>
  <c r="F214" i="13"/>
  <c r="F222" i="13"/>
  <c r="F230" i="13"/>
  <c r="F238" i="13"/>
  <c r="F246" i="13"/>
  <c r="F254" i="13"/>
  <c r="F262" i="13"/>
  <c r="F270" i="13"/>
  <c r="F278" i="13"/>
  <c r="F286" i="13"/>
  <c r="F294" i="13"/>
  <c r="F302" i="13"/>
  <c r="F310" i="13"/>
  <c r="F318" i="13"/>
  <c r="F326" i="13"/>
  <c r="F334" i="13"/>
  <c r="F342" i="13"/>
  <c r="F350" i="13"/>
  <c r="F358" i="13"/>
  <c r="F366" i="13"/>
  <c r="F374" i="13"/>
  <c r="F382" i="13"/>
  <c r="F390" i="13"/>
  <c r="F398" i="13"/>
  <c r="F406" i="13"/>
  <c r="F414" i="13"/>
  <c r="F422" i="13"/>
  <c r="F430" i="13"/>
  <c r="F438" i="13"/>
  <c r="F446" i="13"/>
  <c r="F454" i="13"/>
  <c r="F462" i="13"/>
  <c r="F470" i="13"/>
  <c r="F478" i="13"/>
  <c r="F486" i="13"/>
  <c r="F494" i="13"/>
  <c r="F502" i="13"/>
  <c r="F510" i="13"/>
  <c r="F518" i="13"/>
  <c r="F526" i="13"/>
  <c r="F534" i="13"/>
  <c r="F7" i="13"/>
  <c r="F15" i="13"/>
  <c r="F23" i="13"/>
  <c r="F31" i="13"/>
  <c r="F39" i="13"/>
  <c r="F47" i="13"/>
  <c r="F55" i="13"/>
  <c r="F63" i="13"/>
  <c r="F71" i="13"/>
  <c r="F79" i="13"/>
  <c r="F87" i="13"/>
  <c r="F95" i="13"/>
  <c r="F103" i="13"/>
  <c r="F111" i="13"/>
  <c r="F119" i="13"/>
  <c r="F127" i="13"/>
  <c r="F135" i="13"/>
  <c r="F143" i="13"/>
  <c r="F151" i="13"/>
  <c r="F159" i="13"/>
  <c r="F167" i="13"/>
  <c r="F175" i="13"/>
  <c r="F183" i="13"/>
  <c r="F191" i="13"/>
  <c r="F199" i="13"/>
  <c r="F207" i="13"/>
  <c r="F215" i="13"/>
  <c r="F223" i="13"/>
  <c r="F231" i="13"/>
  <c r="F239" i="13"/>
  <c r="F247" i="13"/>
  <c r="F255" i="13"/>
  <c r="F263" i="13"/>
  <c r="F271" i="13"/>
  <c r="F279" i="13"/>
  <c r="F287" i="13"/>
  <c r="F295" i="13"/>
  <c r="F303" i="13"/>
  <c r="F311" i="13"/>
  <c r="F319" i="13"/>
  <c r="F327" i="13"/>
  <c r="F335" i="13"/>
  <c r="F343" i="13"/>
  <c r="F8" i="13"/>
  <c r="F16" i="13"/>
  <c r="F24" i="13"/>
  <c r="F32" i="13"/>
  <c r="F40" i="13"/>
  <c r="F48" i="13"/>
  <c r="F56" i="13"/>
  <c r="F64" i="13"/>
  <c r="F72" i="13"/>
  <c r="F80" i="13"/>
  <c r="F88" i="13"/>
  <c r="F96" i="13"/>
  <c r="F104" i="13"/>
  <c r="F112" i="13"/>
  <c r="F120" i="13"/>
  <c r="F128" i="13"/>
  <c r="F136" i="13"/>
  <c r="F144" i="13"/>
  <c r="F152" i="13"/>
  <c r="F160" i="13"/>
  <c r="F168" i="13"/>
  <c r="F176" i="13"/>
  <c r="F184" i="13"/>
  <c r="F192" i="13"/>
  <c r="F200" i="13"/>
  <c r="F208" i="13"/>
  <c r="F216" i="13"/>
  <c r="F224" i="13"/>
  <c r="F232" i="13"/>
  <c r="F240" i="13"/>
  <c r="F248" i="13"/>
  <c r="F256" i="13"/>
  <c r="F264" i="13"/>
  <c r="F272" i="13"/>
  <c r="F280" i="13"/>
  <c r="F288" i="13"/>
  <c r="F296" i="13"/>
  <c r="F304" i="13"/>
  <c r="F312" i="13"/>
  <c r="F320" i="13"/>
  <c r="F328" i="13"/>
  <c r="F336" i="13"/>
  <c r="F344" i="13"/>
  <c r="F352" i="13"/>
  <c r="F360" i="13"/>
  <c r="F368" i="13"/>
  <c r="F376" i="13"/>
  <c r="F384" i="13"/>
  <c r="F392" i="13"/>
  <c r="F400" i="13"/>
  <c r="F408" i="13"/>
  <c r="F416" i="13"/>
  <c r="F424" i="13"/>
  <c r="F432" i="13"/>
  <c r="F34" i="13"/>
  <c r="F66" i="13"/>
  <c r="F98" i="13"/>
  <c r="F130" i="13"/>
  <c r="F162" i="13"/>
  <c r="F194" i="13"/>
  <c r="F226" i="13"/>
  <c r="F258" i="13"/>
  <c r="F290" i="13"/>
  <c r="F322" i="13"/>
  <c r="F353" i="13"/>
  <c r="F375" i="13"/>
  <c r="F394" i="13"/>
  <c r="F417" i="13"/>
  <c r="F439" i="13"/>
  <c r="F455" i="13"/>
  <c r="F467" i="13"/>
  <c r="F481" i="13"/>
  <c r="F495" i="13"/>
  <c r="F506" i="13"/>
  <c r="F520" i="13"/>
  <c r="F531" i="13"/>
  <c r="F543" i="13"/>
  <c r="F552" i="13"/>
  <c r="F561" i="13"/>
  <c r="F570" i="13"/>
  <c r="F579" i="13"/>
  <c r="F588" i="13"/>
  <c r="F598" i="13"/>
  <c r="F607" i="13"/>
  <c r="F616" i="13"/>
  <c r="F625" i="13"/>
  <c r="F634" i="13"/>
  <c r="F643" i="13"/>
  <c r="F652" i="13"/>
  <c r="F662" i="13"/>
  <c r="F671" i="13"/>
  <c r="F680" i="13"/>
  <c r="F688" i="13"/>
  <c r="F696" i="13"/>
  <c r="F704" i="13"/>
  <c r="F712" i="13"/>
  <c r="F720" i="13"/>
  <c r="F728" i="13"/>
  <c r="F736" i="13"/>
  <c r="F744" i="13"/>
  <c r="F752" i="13"/>
  <c r="F760" i="13"/>
  <c r="F768" i="13"/>
  <c r="F776" i="13"/>
  <c r="F784" i="13"/>
  <c r="F792" i="13"/>
  <c r="F800" i="13"/>
  <c r="F808" i="13"/>
  <c r="F816" i="13"/>
  <c r="F824" i="13"/>
  <c r="F832" i="13"/>
  <c r="F840" i="13"/>
  <c r="F848" i="13"/>
  <c r="F856" i="13"/>
  <c r="F864" i="13"/>
  <c r="F872" i="13"/>
  <c r="F880" i="13"/>
  <c r="F888" i="13"/>
  <c r="F896" i="13"/>
  <c r="F904" i="13"/>
  <c r="F912" i="13"/>
  <c r="F920" i="13"/>
  <c r="F928" i="13"/>
  <c r="F936" i="13"/>
  <c r="F944" i="13"/>
  <c r="F952" i="13"/>
  <c r="F960" i="13"/>
  <c r="F968" i="13"/>
  <c r="F976" i="13"/>
  <c r="F984" i="13"/>
  <c r="F992" i="13"/>
  <c r="F1000" i="13"/>
  <c r="F1008" i="13"/>
  <c r="F1016" i="13"/>
  <c r="F1024" i="13"/>
  <c r="F1032" i="13"/>
  <c r="F1040" i="13"/>
  <c r="F1048" i="13"/>
  <c r="F1056" i="13"/>
  <c r="F9" i="13"/>
  <c r="F41" i="13"/>
  <c r="F73" i="13"/>
  <c r="F105" i="13"/>
  <c r="F137" i="13"/>
  <c r="F169" i="13"/>
  <c r="F201" i="13"/>
  <c r="F233" i="13"/>
  <c r="F265" i="13"/>
  <c r="F297" i="13"/>
  <c r="F329" i="13"/>
  <c r="F354" i="13"/>
  <c r="F377" i="13"/>
  <c r="F399" i="13"/>
  <c r="F418" i="13"/>
  <c r="F440" i="13"/>
  <c r="F456" i="13"/>
  <c r="F471" i="13"/>
  <c r="F482" i="13"/>
  <c r="F496" i="13"/>
  <c r="F507" i="13"/>
  <c r="F521" i="13"/>
  <c r="F535" i="13"/>
  <c r="F544" i="13"/>
  <c r="F553" i="13"/>
  <c r="F562" i="13"/>
  <c r="F571" i="13"/>
  <c r="F580" i="13"/>
  <c r="F590" i="13"/>
  <c r="F599" i="13"/>
  <c r="F608" i="13"/>
  <c r="F617" i="13"/>
  <c r="F626" i="13"/>
  <c r="F635" i="13"/>
  <c r="F644" i="13"/>
  <c r="F654" i="13"/>
  <c r="F663" i="13"/>
  <c r="F672" i="13"/>
  <c r="F681" i="13"/>
  <c r="F689" i="13"/>
  <c r="F697" i="13"/>
  <c r="F705" i="13"/>
  <c r="F713" i="13"/>
  <c r="F721" i="13"/>
  <c r="F729" i="13"/>
  <c r="F737" i="13"/>
  <c r="F745" i="13"/>
  <c r="F753" i="13"/>
  <c r="F761" i="13"/>
  <c r="F769" i="13"/>
  <c r="F777" i="13"/>
  <c r="F785" i="13"/>
  <c r="F793" i="13"/>
  <c r="F801" i="13"/>
  <c r="F809" i="13"/>
  <c r="F817" i="13"/>
  <c r="F825" i="13"/>
  <c r="F833" i="13"/>
  <c r="F841" i="13"/>
  <c r="F849" i="13"/>
  <c r="F857" i="13"/>
  <c r="F865" i="13"/>
  <c r="F873" i="13"/>
  <c r="F881" i="13"/>
  <c r="F889" i="13"/>
  <c r="F897" i="13"/>
  <c r="F905" i="13"/>
  <c r="F913" i="13"/>
  <c r="F921" i="13"/>
  <c r="F929" i="13"/>
  <c r="F937" i="13"/>
  <c r="F945" i="13"/>
  <c r="F953" i="13"/>
  <c r="F961" i="13"/>
  <c r="F969" i="13"/>
  <c r="F977" i="13"/>
  <c r="F985" i="13"/>
  <c r="F993" i="13"/>
  <c r="F1001" i="13"/>
  <c r="F1009" i="13"/>
  <c r="F1017" i="13"/>
  <c r="F1025" i="13"/>
  <c r="F1033" i="13"/>
  <c r="F1041" i="13"/>
  <c r="F1049" i="13"/>
  <c r="F10" i="13"/>
  <c r="F42" i="13"/>
  <c r="F74" i="13"/>
  <c r="F106" i="13"/>
  <c r="F138" i="13"/>
  <c r="F170" i="13"/>
  <c r="F202" i="13"/>
  <c r="F234" i="13"/>
  <c r="F266" i="13"/>
  <c r="F298" i="13"/>
  <c r="F330" i="13"/>
  <c r="F359" i="13"/>
  <c r="F378" i="13"/>
  <c r="F401" i="13"/>
  <c r="F423" i="13"/>
  <c r="F441" i="13"/>
  <c r="F457" i="13"/>
  <c r="F472" i="13"/>
  <c r="F483" i="13"/>
  <c r="F497" i="13"/>
  <c r="F511" i="13"/>
  <c r="F522" i="13"/>
  <c r="F536" i="13"/>
  <c r="F545" i="13"/>
  <c r="F554" i="13"/>
  <c r="F563" i="13"/>
  <c r="F572" i="13"/>
  <c r="F582" i="13"/>
  <c r="F591" i="13"/>
  <c r="F600" i="13"/>
  <c r="F609" i="13"/>
  <c r="F618" i="13"/>
  <c r="F627" i="13"/>
  <c r="F636" i="13"/>
  <c r="F646" i="13"/>
  <c r="F655" i="13"/>
  <c r="F664" i="13"/>
  <c r="F673" i="13"/>
  <c r="F682" i="13"/>
  <c r="F690" i="13"/>
  <c r="F698" i="13"/>
  <c r="F706" i="13"/>
  <c r="F714" i="13"/>
  <c r="F722" i="13"/>
  <c r="F730" i="13"/>
  <c r="F738" i="13"/>
  <c r="F746" i="13"/>
  <c r="F754" i="13"/>
  <c r="F762" i="13"/>
  <c r="F770" i="13"/>
  <c r="F778" i="13"/>
  <c r="F786" i="13"/>
  <c r="F794" i="13"/>
  <c r="F802" i="13"/>
  <c r="F810" i="13"/>
  <c r="F818" i="13"/>
  <c r="F826" i="13"/>
  <c r="F834" i="13"/>
  <c r="F842" i="13"/>
  <c r="F850" i="13"/>
  <c r="F858" i="13"/>
  <c r="F866" i="13"/>
  <c r="F874" i="13"/>
  <c r="F882" i="13"/>
  <c r="F890" i="13"/>
  <c r="F898" i="13"/>
  <c r="F906" i="13"/>
  <c r="F914" i="13"/>
  <c r="F922" i="13"/>
  <c r="F930" i="13"/>
  <c r="F938" i="13"/>
  <c r="F946" i="13"/>
  <c r="F954" i="13"/>
  <c r="F962" i="13"/>
  <c r="F970" i="13"/>
  <c r="F978" i="13"/>
  <c r="F986" i="13"/>
  <c r="F994" i="13"/>
  <c r="F1002" i="13"/>
  <c r="F1010" i="13"/>
  <c r="F1018" i="13"/>
  <c r="F1026" i="13"/>
  <c r="F1034" i="13"/>
  <c r="F17" i="13"/>
  <c r="F49" i="13"/>
  <c r="F81" i="13"/>
  <c r="F113" i="13"/>
  <c r="F145" i="13"/>
  <c r="F177" i="13"/>
  <c r="F209" i="13"/>
  <c r="F241" i="13"/>
  <c r="F273" i="13"/>
  <c r="F305" i="13"/>
  <c r="F337" i="13"/>
  <c r="F361" i="13"/>
  <c r="F383" i="13"/>
  <c r="F402" i="13"/>
  <c r="F425" i="13"/>
  <c r="F442" i="13"/>
  <c r="F458" i="13"/>
  <c r="F473" i="13"/>
  <c r="F487" i="13"/>
  <c r="F498" i="13"/>
  <c r="F512" i="13"/>
  <c r="F523" i="13"/>
  <c r="F537" i="13"/>
  <c r="F546" i="13"/>
  <c r="F555" i="13"/>
  <c r="F564" i="13"/>
  <c r="F574" i="13"/>
  <c r="F583" i="13"/>
  <c r="F592" i="13"/>
  <c r="F601" i="13"/>
  <c r="F610" i="13"/>
  <c r="F619" i="13"/>
  <c r="F628" i="13"/>
  <c r="F638" i="13"/>
  <c r="F647" i="13"/>
  <c r="F656" i="13"/>
  <c r="F665" i="13"/>
  <c r="F674" i="13"/>
  <c r="F683" i="13"/>
  <c r="F691" i="13"/>
  <c r="F699" i="13"/>
  <c r="F707" i="13"/>
  <c r="F715" i="13"/>
  <c r="F723" i="13"/>
  <c r="F731" i="13"/>
  <c r="F739" i="13"/>
  <c r="F747" i="13"/>
  <c r="F755" i="13"/>
  <c r="F763" i="13"/>
  <c r="F771" i="13"/>
  <c r="F779" i="13"/>
  <c r="F787" i="13"/>
  <c r="F795" i="13"/>
  <c r="F803" i="13"/>
  <c r="F811" i="13"/>
  <c r="F819" i="13"/>
  <c r="F827" i="13"/>
  <c r="F835" i="13"/>
  <c r="F843" i="13"/>
  <c r="F851" i="13"/>
  <c r="F859" i="13"/>
  <c r="F867" i="13"/>
  <c r="F875" i="13"/>
  <c r="F883" i="13"/>
  <c r="F891" i="13"/>
  <c r="F899" i="13"/>
  <c r="F907" i="13"/>
  <c r="F915" i="13"/>
  <c r="F923" i="13"/>
  <c r="F931" i="13"/>
  <c r="F939" i="13"/>
  <c r="F947" i="13"/>
  <c r="F955" i="13"/>
  <c r="F963" i="13"/>
  <c r="F971" i="13"/>
  <c r="F979" i="13"/>
  <c r="F987" i="13"/>
  <c r="F995" i="13"/>
  <c r="F1003" i="13"/>
  <c r="F1011" i="13"/>
  <c r="F18" i="13"/>
  <c r="F50" i="13"/>
  <c r="F82" i="13"/>
  <c r="F114" i="13"/>
  <c r="F146" i="13"/>
  <c r="F178" i="13"/>
  <c r="F210" i="13"/>
  <c r="F242" i="13"/>
  <c r="F274" i="13"/>
  <c r="F306" i="13"/>
  <c r="F338" i="13"/>
  <c r="F362" i="13"/>
  <c r="F385" i="13"/>
  <c r="F407" i="13"/>
  <c r="F426" i="13"/>
  <c r="F447" i="13"/>
  <c r="F463" i="13"/>
  <c r="F474" i="13"/>
  <c r="F488" i="13"/>
  <c r="F499" i="13"/>
  <c r="F513" i="13"/>
  <c r="F527" i="13"/>
  <c r="F538" i="13"/>
  <c r="F547" i="13"/>
  <c r="F556" i="13"/>
  <c r="F566" i="13"/>
  <c r="F575" i="13"/>
  <c r="F584" i="13"/>
  <c r="F593" i="13"/>
  <c r="F602" i="13"/>
  <c r="F611" i="13"/>
  <c r="F620" i="13"/>
  <c r="F630" i="13"/>
  <c r="F639" i="13"/>
  <c r="F648" i="13"/>
  <c r="F657" i="13"/>
  <c r="F666" i="13"/>
  <c r="F675" i="13"/>
  <c r="F684" i="13"/>
  <c r="F692" i="13"/>
  <c r="F700" i="13"/>
  <c r="F708" i="13"/>
  <c r="F716" i="13"/>
  <c r="F724" i="13"/>
  <c r="F732" i="13"/>
  <c r="F740" i="13"/>
  <c r="F748" i="13"/>
  <c r="F756" i="13"/>
  <c r="F764" i="13"/>
  <c r="F772" i="13"/>
  <c r="F780" i="13"/>
  <c r="F788" i="13"/>
  <c r="F796" i="13"/>
  <c r="F804" i="13"/>
  <c r="F812" i="13"/>
  <c r="F820" i="13"/>
  <c r="F828" i="13"/>
  <c r="F836" i="13"/>
  <c r="F844" i="13"/>
  <c r="F852" i="13"/>
  <c r="F860" i="13"/>
  <c r="F868" i="13"/>
  <c r="F876" i="13"/>
  <c r="F884" i="13"/>
  <c r="F892" i="13"/>
  <c r="F900" i="13"/>
  <c r="F908" i="13"/>
  <c r="F916" i="13"/>
  <c r="F924" i="13"/>
  <c r="F932" i="13"/>
  <c r="F940" i="13"/>
  <c r="F948" i="13"/>
  <c r="F956" i="13"/>
  <c r="F964" i="13"/>
  <c r="F972" i="13"/>
  <c r="F980" i="13"/>
  <c r="F988" i="13"/>
  <c r="F996" i="13"/>
  <c r="F1004" i="13"/>
  <c r="F1012" i="13"/>
  <c r="F1020" i="13"/>
  <c r="F1028" i="13"/>
  <c r="F1036" i="13"/>
  <c r="F1044" i="13"/>
  <c r="F1052" i="13"/>
  <c r="F25" i="13"/>
  <c r="F57" i="13"/>
  <c r="F89" i="13"/>
  <c r="F121" i="13"/>
  <c r="F153" i="13"/>
  <c r="F185" i="13"/>
  <c r="F217" i="13"/>
  <c r="F249" i="13"/>
  <c r="F281" i="13"/>
  <c r="F313" i="13"/>
  <c r="F345" i="13"/>
  <c r="F367" i="13"/>
  <c r="F386" i="13"/>
  <c r="F409" i="13"/>
  <c r="F431" i="13"/>
  <c r="F448" i="13"/>
  <c r="F464" i="13"/>
  <c r="F475" i="13"/>
  <c r="F489" i="13"/>
  <c r="F503" i="13"/>
  <c r="F514" i="13"/>
  <c r="F528" i="13"/>
  <c r="F539" i="13"/>
  <c r="F548" i="13"/>
  <c r="F558" i="13"/>
  <c r="F567" i="13"/>
  <c r="F576" i="13"/>
  <c r="F585" i="13"/>
  <c r="F594" i="13"/>
  <c r="F603" i="13"/>
  <c r="F612" i="13"/>
  <c r="F622" i="13"/>
  <c r="F631" i="13"/>
  <c r="F640" i="13"/>
  <c r="F649" i="13"/>
  <c r="F658" i="13"/>
  <c r="F667" i="13"/>
  <c r="F676" i="13"/>
  <c r="F685" i="13"/>
  <c r="F693" i="13"/>
  <c r="F701" i="13"/>
  <c r="F709" i="13"/>
  <c r="F717" i="13"/>
  <c r="F725" i="13"/>
  <c r="F733" i="13"/>
  <c r="F741" i="13"/>
  <c r="F749" i="13"/>
  <c r="F757" i="13"/>
  <c r="F765" i="13"/>
  <c r="F773" i="13"/>
  <c r="F781" i="13"/>
  <c r="F789" i="13"/>
  <c r="F797" i="13"/>
  <c r="F805" i="13"/>
  <c r="F813" i="13"/>
  <c r="F821" i="13"/>
  <c r="F829" i="13"/>
  <c r="F837" i="13"/>
  <c r="F845" i="13"/>
  <c r="F853" i="13"/>
  <c r="F861" i="13"/>
  <c r="F869" i="13"/>
  <c r="F877" i="13"/>
  <c r="F885" i="13"/>
  <c r="F893" i="13"/>
  <c r="F901" i="13"/>
  <c r="F909" i="13"/>
  <c r="F917" i="13"/>
  <c r="F925" i="13"/>
  <c r="F933" i="13"/>
  <c r="F941" i="13"/>
  <c r="F949" i="13"/>
  <c r="F957" i="13"/>
  <c r="F965" i="13"/>
  <c r="F973" i="13"/>
  <c r="F981" i="13"/>
  <c r="F26" i="13"/>
  <c r="F58" i="13"/>
  <c r="F90" i="13"/>
  <c r="F122" i="13"/>
  <c r="F154" i="13"/>
  <c r="F186" i="13"/>
  <c r="F218" i="13"/>
  <c r="F250" i="13"/>
  <c r="F282" i="13"/>
  <c r="F314" i="13"/>
  <c r="F346" i="13"/>
  <c r="F369" i="13"/>
  <c r="F391" i="13"/>
  <c r="F410" i="13"/>
  <c r="F433" i="13"/>
  <c r="F449" i="13"/>
  <c r="F465" i="13"/>
  <c r="F479" i="13"/>
  <c r="F490" i="13"/>
  <c r="F504" i="13"/>
  <c r="F515" i="13"/>
  <c r="F529" i="13"/>
  <c r="F540" i="13"/>
  <c r="F550" i="13"/>
  <c r="F559" i="13"/>
  <c r="F568" i="13"/>
  <c r="F577" i="13"/>
  <c r="F586" i="13"/>
  <c r="F595" i="13"/>
  <c r="F604" i="13"/>
  <c r="F614" i="13"/>
  <c r="F623" i="13"/>
  <c r="F632" i="13"/>
  <c r="F641" i="13"/>
  <c r="F650" i="13"/>
  <c r="F659" i="13"/>
  <c r="F668" i="13"/>
  <c r="F678" i="13"/>
  <c r="F686" i="13"/>
  <c r="F694" i="13"/>
  <c r="F702" i="13"/>
  <c r="F710" i="13"/>
  <c r="F718" i="13"/>
  <c r="F726" i="13"/>
  <c r="F734" i="13"/>
  <c r="F742" i="13"/>
  <c r="F750" i="13"/>
  <c r="F758" i="13"/>
  <c r="F766" i="13"/>
  <c r="F774" i="13"/>
  <c r="F782" i="13"/>
  <c r="F790" i="13"/>
  <c r="F798" i="13"/>
  <c r="F806" i="13"/>
  <c r="F814" i="13"/>
  <c r="F822" i="13"/>
  <c r="F830" i="13"/>
  <c r="F838" i="13"/>
  <c r="F846" i="13"/>
  <c r="F854" i="13"/>
  <c r="F862" i="13"/>
  <c r="F870" i="13"/>
  <c r="F878" i="13"/>
  <c r="F886" i="13"/>
  <c r="F894" i="13"/>
  <c r="F902" i="13"/>
  <c r="F910" i="13"/>
  <c r="F918" i="13"/>
  <c r="F926" i="13"/>
  <c r="F934" i="13"/>
  <c r="F942" i="13"/>
  <c r="F950" i="13"/>
  <c r="F958" i="13"/>
  <c r="F966" i="13"/>
  <c r="F974" i="13"/>
  <c r="F982" i="13"/>
  <c r="F990" i="13"/>
  <c r="F998" i="13"/>
  <c r="F1006" i="13"/>
  <c r="F1014" i="13"/>
  <c r="F1022" i="13"/>
  <c r="F1030" i="13"/>
  <c r="F1038" i="13"/>
  <c r="F1046" i="13"/>
  <c r="F1054" i="13"/>
  <c r="F257" i="13"/>
  <c r="F450" i="13"/>
  <c r="F551" i="13"/>
  <c r="F624" i="13"/>
  <c r="F695" i="13"/>
  <c r="F759" i="13"/>
  <c r="F823" i="13"/>
  <c r="F887" i="13"/>
  <c r="F951" i="13"/>
  <c r="F999" i="13"/>
  <c r="F1027" i="13"/>
  <c r="F1045" i="13"/>
  <c r="F1059" i="13"/>
  <c r="F1067" i="13"/>
  <c r="F1075" i="13"/>
  <c r="F1083" i="13"/>
  <c r="F1091" i="13"/>
  <c r="F1099" i="13"/>
  <c r="F1107" i="13"/>
  <c r="F1115" i="13"/>
  <c r="F97" i="13"/>
  <c r="F351" i="13"/>
  <c r="F491" i="13"/>
  <c r="F578" i="13"/>
  <c r="F651" i="13"/>
  <c r="F719" i="13"/>
  <c r="F783" i="13"/>
  <c r="F847" i="13"/>
  <c r="F911" i="13"/>
  <c r="F975" i="13"/>
  <c r="F1013" i="13"/>
  <c r="F1035" i="13"/>
  <c r="F1051" i="13"/>
  <c r="F1062" i="13"/>
  <c r="F1070" i="13"/>
  <c r="F1078" i="13"/>
  <c r="F1086" i="13"/>
  <c r="F1094" i="13"/>
  <c r="F1102" i="13"/>
  <c r="F1110" i="13"/>
  <c r="F1118" i="13"/>
  <c r="F1126" i="13"/>
  <c r="F1134" i="13"/>
  <c r="F1142" i="13"/>
  <c r="F1150" i="13"/>
  <c r="F1158" i="13"/>
  <c r="F1166" i="13"/>
  <c r="F1174" i="13"/>
  <c r="F1182" i="13"/>
  <c r="F1190" i="13"/>
  <c r="F1198" i="13"/>
  <c r="F1206" i="13"/>
  <c r="F1214" i="13"/>
  <c r="F1222" i="13"/>
  <c r="F1230" i="13"/>
  <c r="F1238" i="13"/>
  <c r="F1246" i="13"/>
  <c r="F1254" i="13"/>
  <c r="F1262" i="13"/>
  <c r="F1270" i="13"/>
  <c r="F1278" i="13"/>
  <c r="F1286" i="13"/>
  <c r="F1294" i="13"/>
  <c r="F1302" i="13"/>
  <c r="F1310" i="13"/>
  <c r="F1318" i="13"/>
  <c r="F1326" i="13"/>
  <c r="F1334" i="13"/>
  <c r="F1342" i="13"/>
  <c r="F1350" i="13"/>
  <c r="F1358" i="13"/>
  <c r="F1366" i="13"/>
  <c r="F1374" i="13"/>
  <c r="F1382" i="13"/>
  <c r="F1390" i="13"/>
  <c r="F1398" i="13"/>
  <c r="F1406" i="13"/>
  <c r="F1414" i="13"/>
  <c r="F1422" i="13"/>
  <c r="F1430" i="13"/>
  <c r="F1438" i="13"/>
  <c r="F1446" i="13"/>
  <c r="F1454" i="13"/>
  <c r="F1462" i="13"/>
  <c r="F1470" i="13"/>
  <c r="F1478" i="13"/>
  <c r="F1486" i="13"/>
  <c r="F1494" i="13"/>
  <c r="F1502" i="13"/>
  <c r="F1510" i="13"/>
  <c r="F1518" i="13"/>
  <c r="F1526" i="13"/>
  <c r="F1534" i="13"/>
  <c r="F1542" i="13"/>
  <c r="F1550" i="13"/>
  <c r="F1558" i="13"/>
  <c r="F1566" i="13"/>
  <c r="F1574" i="13"/>
  <c r="F1582" i="13"/>
  <c r="F129" i="13"/>
  <c r="F370" i="13"/>
  <c r="F505" i="13"/>
  <c r="F587" i="13"/>
  <c r="F660" i="13"/>
  <c r="F727" i="13"/>
  <c r="F791" i="13"/>
  <c r="F855" i="13"/>
  <c r="F919" i="13"/>
  <c r="F983" i="13"/>
  <c r="F1015" i="13"/>
  <c r="F1037" i="13"/>
  <c r="F1053" i="13"/>
  <c r="F1063" i="13"/>
  <c r="F1071" i="13"/>
  <c r="F1079" i="13"/>
  <c r="F1087" i="13"/>
  <c r="F1095" i="13"/>
  <c r="F1103" i="13"/>
  <c r="F1111" i="13"/>
  <c r="F1119" i="13"/>
  <c r="F1127" i="13"/>
  <c r="F1135" i="13"/>
  <c r="F1143" i="13"/>
  <c r="F1151" i="13"/>
  <c r="F1159" i="13"/>
  <c r="F1167" i="13"/>
  <c r="F1175" i="13"/>
  <c r="F1183" i="13"/>
  <c r="F1191" i="13"/>
  <c r="F1199" i="13"/>
  <c r="F1207" i="13"/>
  <c r="F1215" i="13"/>
  <c r="F1223" i="13"/>
  <c r="F1231" i="13"/>
  <c r="F1239" i="13"/>
  <c r="F1247" i="13"/>
  <c r="F1255" i="13"/>
  <c r="F1263" i="13"/>
  <c r="F1271" i="13"/>
  <c r="F1279" i="13"/>
  <c r="F1287" i="13"/>
  <c r="F1295" i="13"/>
  <c r="F1303" i="13"/>
  <c r="F1311" i="13"/>
  <c r="F1319" i="13"/>
  <c r="F1327" i="13"/>
  <c r="F1335" i="13"/>
  <c r="F1343" i="13"/>
  <c r="F1351" i="13"/>
  <c r="F1359" i="13"/>
  <c r="F1367" i="13"/>
  <c r="F1375" i="13"/>
  <c r="F1383" i="13"/>
  <c r="F1391" i="13"/>
  <c r="F1399" i="13"/>
  <c r="F1407" i="13"/>
  <c r="F1415" i="13"/>
  <c r="F1423" i="13"/>
  <c r="F1431" i="13"/>
  <c r="F1439" i="13"/>
  <c r="F1447" i="13"/>
  <c r="F1455" i="13"/>
  <c r="F1463" i="13"/>
  <c r="F1471" i="13"/>
  <c r="F1479" i="13"/>
  <c r="F1487" i="13"/>
  <c r="F1495" i="13"/>
  <c r="F1503" i="13"/>
  <c r="F1511" i="13"/>
  <c r="F1519" i="13"/>
  <c r="F1527" i="13"/>
  <c r="F1535" i="13"/>
  <c r="F1543" i="13"/>
  <c r="F1551" i="13"/>
  <c r="F1559" i="13"/>
  <c r="F1567" i="13"/>
  <c r="F1575" i="13"/>
  <c r="F1583" i="13"/>
  <c r="F1591" i="13"/>
  <c r="F1599" i="13"/>
  <c r="F1607" i="13"/>
  <c r="F1615" i="13"/>
  <c r="F1623" i="13"/>
  <c r="F1631" i="13"/>
  <c r="F161" i="13"/>
  <c r="F393" i="13"/>
  <c r="F519" i="13"/>
  <c r="F596" i="13"/>
  <c r="F670" i="13"/>
  <c r="F735" i="13"/>
  <c r="F799" i="13"/>
  <c r="F863" i="13"/>
  <c r="F927" i="13"/>
  <c r="F989" i="13"/>
  <c r="F1019" i="13"/>
  <c r="F1039" i="13"/>
  <c r="F1055" i="13"/>
  <c r="F1064" i="13"/>
  <c r="F1072" i="13"/>
  <c r="F1080" i="13"/>
  <c r="F1088" i="13"/>
  <c r="F1096" i="13"/>
  <c r="F1104" i="13"/>
  <c r="F1112" i="13"/>
  <c r="F225" i="13"/>
  <c r="F434" i="13"/>
  <c r="F542" i="13"/>
  <c r="F615" i="13"/>
  <c r="F687" i="13"/>
  <c r="F751" i="13"/>
  <c r="F815" i="13"/>
  <c r="F879" i="13"/>
  <c r="F943" i="13"/>
  <c r="F997" i="13"/>
  <c r="F1023" i="13"/>
  <c r="F1043" i="13"/>
  <c r="F1058" i="13"/>
  <c r="F1066" i="13"/>
  <c r="F1074" i="13"/>
  <c r="F1082" i="13"/>
  <c r="F1090" i="13"/>
  <c r="F1098" i="13"/>
  <c r="F1106" i="13"/>
  <c r="F1114" i="13"/>
  <c r="F1122" i="13"/>
  <c r="F1130" i="13"/>
  <c r="F1138" i="13"/>
  <c r="F1146" i="13"/>
  <c r="F1154" i="13"/>
  <c r="F1162" i="13"/>
  <c r="F1170" i="13"/>
  <c r="F1178" i="13"/>
  <c r="F1186" i="13"/>
  <c r="F1194" i="13"/>
  <c r="F1202" i="13"/>
  <c r="F1210" i="13"/>
  <c r="F1218" i="13"/>
  <c r="F1226" i="13"/>
  <c r="F1234" i="13"/>
  <c r="F1242" i="13"/>
  <c r="F1250" i="13"/>
  <c r="F1258" i="13"/>
  <c r="F1266" i="13"/>
  <c r="F1274" i="13"/>
  <c r="F1282" i="13"/>
  <c r="F1290" i="13"/>
  <c r="F1298" i="13"/>
  <c r="F1306" i="13"/>
  <c r="F1314" i="13"/>
  <c r="F1322" i="13"/>
  <c r="F1330" i="13"/>
  <c r="F1338" i="13"/>
  <c r="F1346" i="13"/>
  <c r="F1354" i="13"/>
  <c r="F1362" i="13"/>
  <c r="F1370" i="13"/>
  <c r="F1378" i="13"/>
  <c r="F1386" i="13"/>
  <c r="F1394" i="13"/>
  <c r="F1402" i="13"/>
  <c r="F1410" i="13"/>
  <c r="F1418" i="13"/>
  <c r="F1426" i="13"/>
  <c r="F1434" i="13"/>
  <c r="F1442" i="13"/>
  <c r="F1450" i="13"/>
  <c r="F1458" i="13"/>
  <c r="F1466" i="13"/>
  <c r="F1474" i="13"/>
  <c r="F1482" i="13"/>
  <c r="F1490" i="13"/>
  <c r="F1498" i="13"/>
  <c r="F1506" i="13"/>
  <c r="F1514" i="13"/>
  <c r="F1522" i="13"/>
  <c r="F1530" i="13"/>
  <c r="F1538" i="13"/>
  <c r="F1546" i="13"/>
  <c r="F1554" i="13"/>
  <c r="F1562" i="13"/>
  <c r="F1570" i="13"/>
  <c r="F1578" i="13"/>
  <c r="F1586" i="13"/>
  <c r="F1594" i="13"/>
  <c r="F1602" i="13"/>
  <c r="F1610" i="13"/>
  <c r="F1618" i="13"/>
  <c r="F480" i="13"/>
  <c r="F703" i="13"/>
  <c r="F871" i="13"/>
  <c r="F1007" i="13"/>
  <c r="F1060" i="13"/>
  <c r="F1081" i="13"/>
  <c r="F1101" i="13"/>
  <c r="F1121" i="13"/>
  <c r="F1133" i="13"/>
  <c r="F1147" i="13"/>
  <c r="F1160" i="13"/>
  <c r="F1172" i="13"/>
  <c r="F1185" i="13"/>
  <c r="F1197" i="13"/>
  <c r="F1211" i="13"/>
  <c r="F1224" i="13"/>
  <c r="F1236" i="13"/>
  <c r="F1249" i="13"/>
  <c r="F1261" i="13"/>
  <c r="F1275" i="13"/>
  <c r="F1288" i="13"/>
  <c r="F1300" i="13"/>
  <c r="F1313" i="13"/>
  <c r="F1325" i="13"/>
  <c r="F1339" i="13"/>
  <c r="F1352" i="13"/>
  <c r="F1364" i="13"/>
  <c r="F1377" i="13"/>
  <c r="F1389" i="13"/>
  <c r="F1403" i="13"/>
  <c r="F1416" i="13"/>
  <c r="F1428" i="13"/>
  <c r="F1441" i="13"/>
  <c r="F1453" i="13"/>
  <c r="F1467" i="13"/>
  <c r="F1480" i="13"/>
  <c r="F1492" i="13"/>
  <c r="F1505" i="13"/>
  <c r="F1517" i="13"/>
  <c r="F1531" i="13"/>
  <c r="F1544" i="13"/>
  <c r="F1556" i="13"/>
  <c r="F1569" i="13"/>
  <c r="F1581" i="13"/>
  <c r="F1593" i="13"/>
  <c r="F1604" i="13"/>
  <c r="F1614" i="13"/>
  <c r="F1625" i="13"/>
  <c r="F1634" i="13"/>
  <c r="F1642" i="13"/>
  <c r="F1650" i="13"/>
  <c r="F1658" i="13"/>
  <c r="F1666" i="13"/>
  <c r="F1674" i="13"/>
  <c r="F1682" i="13"/>
  <c r="F1690" i="13"/>
  <c r="F1698" i="13"/>
  <c r="F1706" i="13"/>
  <c r="F1714" i="13"/>
  <c r="F1722" i="13"/>
  <c r="F1730" i="13"/>
  <c r="F1738" i="13"/>
  <c r="F1746" i="13"/>
  <c r="F1754" i="13"/>
  <c r="F1762" i="13"/>
  <c r="F1770" i="13"/>
  <c r="F1778" i="13"/>
  <c r="F1786" i="13"/>
  <c r="F1794" i="13"/>
  <c r="F1802" i="13"/>
  <c r="F1810" i="13"/>
  <c r="F1818" i="13"/>
  <c r="F1826" i="13"/>
  <c r="F1834" i="13"/>
  <c r="F1842" i="13"/>
  <c r="F1850" i="13"/>
  <c r="F1858" i="13"/>
  <c r="F1866" i="13"/>
  <c r="F1874" i="13"/>
  <c r="F1882" i="13"/>
  <c r="F1890" i="13"/>
  <c r="F1898" i="13"/>
  <c r="F1906" i="13"/>
  <c r="F1914" i="13"/>
  <c r="F33" i="13"/>
  <c r="F530" i="13"/>
  <c r="F711" i="13"/>
  <c r="F895" i="13"/>
  <c r="F1021" i="13"/>
  <c r="F1061" i="13"/>
  <c r="F1084" i="13"/>
  <c r="F1105" i="13"/>
  <c r="F1123" i="13"/>
  <c r="F1136" i="13"/>
  <c r="F1148" i="13"/>
  <c r="F1161" i="13"/>
  <c r="F1173" i="13"/>
  <c r="F1187" i="13"/>
  <c r="F1200" i="13"/>
  <c r="F1212" i="13"/>
  <c r="F1225" i="13"/>
  <c r="F1237" i="13"/>
  <c r="F1251" i="13"/>
  <c r="F1264" i="13"/>
  <c r="F1276" i="13"/>
  <c r="F1289" i="13"/>
  <c r="F1301" i="13"/>
  <c r="F1315" i="13"/>
  <c r="F1328" i="13"/>
  <c r="F1340" i="13"/>
  <c r="F1353" i="13"/>
  <c r="F1365" i="13"/>
  <c r="F1379" i="13"/>
  <c r="F1392" i="13"/>
  <c r="F1404" i="13"/>
  <c r="F1417" i="13"/>
  <c r="F1429" i="13"/>
  <c r="F1443" i="13"/>
  <c r="F1456" i="13"/>
  <c r="F1468" i="13"/>
  <c r="F1481" i="13"/>
  <c r="F1493" i="13"/>
  <c r="F1507" i="13"/>
  <c r="F1520" i="13"/>
  <c r="F1532" i="13"/>
  <c r="F1545" i="13"/>
  <c r="F1557" i="13"/>
  <c r="F1571" i="13"/>
  <c r="F1584" i="13"/>
  <c r="F1595" i="13"/>
  <c r="F1605" i="13"/>
  <c r="F1616" i="13"/>
  <c r="F1626" i="13"/>
  <c r="F1635" i="13"/>
  <c r="F1643" i="13"/>
  <c r="F1651" i="13"/>
  <c r="F1659" i="13"/>
  <c r="F1667" i="13"/>
  <c r="F1675" i="13"/>
  <c r="F1683" i="13"/>
  <c r="F1691" i="13"/>
  <c r="F1699" i="13"/>
  <c r="F1707" i="13"/>
  <c r="F1715" i="13"/>
  <c r="F1723" i="13"/>
  <c r="F1731" i="13"/>
  <c r="F1739" i="13"/>
  <c r="F1747" i="13"/>
  <c r="F1755" i="13"/>
  <c r="F1763" i="13"/>
  <c r="F1771" i="13"/>
  <c r="F1779" i="13"/>
  <c r="F1787" i="13"/>
  <c r="F1795" i="13"/>
  <c r="F1803" i="13"/>
  <c r="F1811" i="13"/>
  <c r="F1819" i="13"/>
  <c r="F1827" i="13"/>
  <c r="F1835" i="13"/>
  <c r="F1843" i="13"/>
  <c r="F1851" i="13"/>
  <c r="F1859" i="13"/>
  <c r="F1867" i="13"/>
  <c r="F1875" i="13"/>
  <c r="F1883" i="13"/>
  <c r="F1891" i="13"/>
  <c r="F1899" i="13"/>
  <c r="F1907" i="13"/>
  <c r="F1915" i="13"/>
  <c r="F65" i="13"/>
  <c r="F560" i="13"/>
  <c r="F743" i="13"/>
  <c r="F903" i="13"/>
  <c r="F1029" i="13"/>
  <c r="F1065" i="13"/>
  <c r="F1085" i="13"/>
  <c r="F1108" i="13"/>
  <c r="F1124" i="13"/>
  <c r="F1137" i="13"/>
  <c r="F1149" i="13"/>
  <c r="F1163" i="13"/>
  <c r="F1176" i="13"/>
  <c r="F1188" i="13"/>
  <c r="F1201" i="13"/>
  <c r="F1213" i="13"/>
  <c r="F1227" i="13"/>
  <c r="F1240" i="13"/>
  <c r="F1252" i="13"/>
  <c r="F1265" i="13"/>
  <c r="F1277" i="13"/>
  <c r="F1291" i="13"/>
  <c r="F1304" i="13"/>
  <c r="F1316" i="13"/>
  <c r="F1329" i="13"/>
  <c r="F1341" i="13"/>
  <c r="F1355" i="13"/>
  <c r="F1368" i="13"/>
  <c r="F1380" i="13"/>
  <c r="F1393" i="13"/>
  <c r="F1405" i="13"/>
  <c r="F1419" i="13"/>
  <c r="F1432" i="13"/>
  <c r="F1444" i="13"/>
  <c r="F1457" i="13"/>
  <c r="F1469" i="13"/>
  <c r="F1483" i="13"/>
  <c r="F1496" i="13"/>
  <c r="F1508" i="13"/>
  <c r="F1521" i="13"/>
  <c r="F1533" i="13"/>
  <c r="F1547" i="13"/>
  <c r="F1560" i="13"/>
  <c r="F1572" i="13"/>
  <c r="F1585" i="13"/>
  <c r="F1596" i="13"/>
  <c r="F1606" i="13"/>
  <c r="F1617" i="13"/>
  <c r="F1627" i="13"/>
  <c r="F1636" i="13"/>
  <c r="F1644" i="13"/>
  <c r="F1652" i="13"/>
  <c r="F1660" i="13"/>
  <c r="F1668" i="13"/>
  <c r="F1676" i="13"/>
  <c r="F1684" i="13"/>
  <c r="F1692" i="13"/>
  <c r="F1700" i="13"/>
  <c r="F1708" i="13"/>
  <c r="F1716" i="13"/>
  <c r="F1724" i="13"/>
  <c r="F1732" i="13"/>
  <c r="F1740" i="13"/>
  <c r="F1748" i="13"/>
  <c r="F1756" i="13"/>
  <c r="F1764" i="13"/>
  <c r="F1772" i="13"/>
  <c r="F1780" i="13"/>
  <c r="F1788" i="13"/>
  <c r="F1796" i="13"/>
  <c r="F1804" i="13"/>
  <c r="F1812" i="13"/>
  <c r="F1820" i="13"/>
  <c r="F1828" i="13"/>
  <c r="F1836" i="13"/>
  <c r="F1844" i="13"/>
  <c r="F1852" i="13"/>
  <c r="F1860" i="13"/>
  <c r="F1868" i="13"/>
  <c r="F1876" i="13"/>
  <c r="F1884" i="13"/>
  <c r="F1892" i="13"/>
  <c r="F1900" i="13"/>
  <c r="F1908" i="13"/>
  <c r="F1916" i="13"/>
  <c r="F193" i="13"/>
  <c r="F569" i="13"/>
  <c r="F767" i="13"/>
  <c r="F935" i="13"/>
  <c r="F1031" i="13"/>
  <c r="F1068" i="13"/>
  <c r="F1089" i="13"/>
  <c r="F1109" i="13"/>
  <c r="F1125" i="13"/>
  <c r="F1139" i="13"/>
  <c r="F1152" i="13"/>
  <c r="F1164" i="13"/>
  <c r="F1177" i="13"/>
  <c r="F1189" i="13"/>
  <c r="F1203" i="13"/>
  <c r="F1216" i="13"/>
  <c r="F1228" i="13"/>
  <c r="F1241" i="13"/>
  <c r="F1253" i="13"/>
  <c r="F1267" i="13"/>
  <c r="F1280" i="13"/>
  <c r="F1292" i="13"/>
  <c r="F1305" i="13"/>
  <c r="F1317" i="13"/>
  <c r="F1331" i="13"/>
  <c r="F1344" i="13"/>
  <c r="F1356" i="13"/>
  <c r="F1369" i="13"/>
  <c r="F1381" i="13"/>
  <c r="F1395" i="13"/>
  <c r="F1408" i="13"/>
  <c r="F1420" i="13"/>
  <c r="F1433" i="13"/>
  <c r="F1445" i="13"/>
  <c r="F1459" i="13"/>
  <c r="F1472" i="13"/>
  <c r="F1484" i="13"/>
  <c r="F1497" i="13"/>
  <c r="F1509" i="13"/>
  <c r="F1523" i="13"/>
  <c r="F1536" i="13"/>
  <c r="F1548" i="13"/>
  <c r="F1561" i="13"/>
  <c r="F1573" i="13"/>
  <c r="F1587" i="13"/>
  <c r="F1597" i="13"/>
  <c r="F1608" i="13"/>
  <c r="F1619" i="13"/>
  <c r="F1628" i="13"/>
  <c r="F1637" i="13"/>
  <c r="F1645" i="13"/>
  <c r="F1653" i="13"/>
  <c r="F1661" i="13"/>
  <c r="F1669" i="13"/>
  <c r="F1677" i="13"/>
  <c r="F1685" i="13"/>
  <c r="F1693" i="13"/>
  <c r="F1701" i="13"/>
  <c r="F289" i="13"/>
  <c r="F606" i="13"/>
  <c r="F775" i="13"/>
  <c r="F959" i="13"/>
  <c r="F1042" i="13"/>
  <c r="F1069" i="13"/>
  <c r="F1092" i="13"/>
  <c r="F1113" i="13"/>
  <c r="F1128" i="13"/>
  <c r="F1140" i="13"/>
  <c r="F1153" i="13"/>
  <c r="F1165" i="13"/>
  <c r="F1179" i="13"/>
  <c r="F1192" i="13"/>
  <c r="F1204" i="13"/>
  <c r="F1217" i="13"/>
  <c r="F1229" i="13"/>
  <c r="F1243" i="13"/>
  <c r="F1256" i="13"/>
  <c r="F1268" i="13"/>
  <c r="F1281" i="13"/>
  <c r="F1293" i="13"/>
  <c r="F1307" i="13"/>
  <c r="F1320" i="13"/>
  <c r="F1332" i="13"/>
  <c r="F1345" i="13"/>
  <c r="F1357" i="13"/>
  <c r="F1371" i="13"/>
  <c r="F1384" i="13"/>
  <c r="F1396" i="13"/>
  <c r="F1409" i="13"/>
  <c r="F1421" i="13"/>
  <c r="F1435" i="13"/>
  <c r="F1448" i="13"/>
  <c r="F1460" i="13"/>
  <c r="F1473" i="13"/>
  <c r="F1485" i="13"/>
  <c r="F1499" i="13"/>
  <c r="F1512" i="13"/>
  <c r="F1524" i="13"/>
  <c r="F1537" i="13"/>
  <c r="F1549" i="13"/>
  <c r="F1563" i="13"/>
  <c r="F1576" i="13"/>
  <c r="F1588" i="13"/>
  <c r="F1598" i="13"/>
  <c r="F1609" i="13"/>
  <c r="F1620" i="13"/>
  <c r="F1629" i="13"/>
  <c r="F1638" i="13"/>
  <c r="F1646" i="13"/>
  <c r="F1654" i="13"/>
  <c r="F1662" i="13"/>
  <c r="F1670" i="13"/>
  <c r="F1678" i="13"/>
  <c r="F1686" i="13"/>
  <c r="F1694" i="13"/>
  <c r="F1702" i="13"/>
  <c r="F1710" i="13"/>
  <c r="F1718" i="13"/>
  <c r="F1726" i="13"/>
  <c r="F1734" i="13"/>
  <c r="F1742" i="13"/>
  <c r="F321" i="13"/>
  <c r="F415" i="13"/>
  <c r="F642" i="13"/>
  <c r="F831" i="13"/>
  <c r="F991" i="13"/>
  <c r="F1050" i="13"/>
  <c r="F1076" i="13"/>
  <c r="F1097" i="13"/>
  <c r="F1117" i="13"/>
  <c r="F1131" i="13"/>
  <c r="F1144" i="13"/>
  <c r="F1156" i="13"/>
  <c r="F1169" i="13"/>
  <c r="F1181" i="13"/>
  <c r="F1195" i="13"/>
  <c r="F1208" i="13"/>
  <c r="F1220" i="13"/>
  <c r="F1233" i="13"/>
  <c r="F1245" i="13"/>
  <c r="F1259" i="13"/>
  <c r="F1272" i="13"/>
  <c r="F1284" i="13"/>
  <c r="F1297" i="13"/>
  <c r="F1309" i="13"/>
  <c r="F1323" i="13"/>
  <c r="F1336" i="13"/>
  <c r="F1348" i="13"/>
  <c r="F1361" i="13"/>
  <c r="F1373" i="13"/>
  <c r="F1387" i="13"/>
  <c r="F1400" i="13"/>
  <c r="F1412" i="13"/>
  <c r="F1425" i="13"/>
  <c r="F1437" i="13"/>
  <c r="F1451" i="13"/>
  <c r="F1464" i="13"/>
  <c r="F1476" i="13"/>
  <c r="F1489" i="13"/>
  <c r="F1501" i="13"/>
  <c r="F1515" i="13"/>
  <c r="F1528" i="13"/>
  <c r="F1540" i="13"/>
  <c r="F1553" i="13"/>
  <c r="F1565" i="13"/>
  <c r="F1579" i="13"/>
  <c r="F1590" i="13"/>
  <c r="F1601" i="13"/>
  <c r="F1612" i="13"/>
  <c r="F1622" i="13"/>
  <c r="F1632" i="13"/>
  <c r="F1640" i="13"/>
  <c r="F1648" i="13"/>
  <c r="F1656" i="13"/>
  <c r="F1664" i="13"/>
  <c r="F1672" i="13"/>
  <c r="F1680" i="13"/>
  <c r="F1688" i="13"/>
  <c r="F1696" i="13"/>
  <c r="F1704" i="13"/>
  <c r="F1712" i="13"/>
  <c r="F1720" i="13"/>
  <c r="F1728" i="13"/>
  <c r="F1736" i="13"/>
  <c r="F1744" i="13"/>
  <c r="F1752" i="13"/>
  <c r="F1760" i="13"/>
  <c r="F1768" i="13"/>
  <c r="F1776" i="13"/>
  <c r="F1784" i="13"/>
  <c r="F1792" i="13"/>
  <c r="F1800" i="13"/>
  <c r="F1808" i="13"/>
  <c r="F1816" i="13"/>
  <c r="F1824" i="13"/>
  <c r="F1832" i="13"/>
  <c r="F1840" i="13"/>
  <c r="F1848" i="13"/>
  <c r="F1856" i="13"/>
  <c r="F466" i="13"/>
  <c r="F1057" i="13"/>
  <c r="F1132" i="13"/>
  <c r="F1184" i="13"/>
  <c r="F1235" i="13"/>
  <c r="F1285" i="13"/>
  <c r="F1337" i="13"/>
  <c r="F1388" i="13"/>
  <c r="F1440" i="13"/>
  <c r="F1491" i="13"/>
  <c r="F1541" i="13"/>
  <c r="F1592" i="13"/>
  <c r="F1633" i="13"/>
  <c r="F1665" i="13"/>
  <c r="F1697" i="13"/>
  <c r="F1721" i="13"/>
  <c r="F1743" i="13"/>
  <c r="F1759" i="13"/>
  <c r="F1775" i="13"/>
  <c r="F1791" i="13"/>
  <c r="F1807" i="13"/>
  <c r="F1823" i="13"/>
  <c r="F1839" i="13"/>
  <c r="F1855" i="13"/>
  <c r="F1870" i="13"/>
  <c r="F1881" i="13"/>
  <c r="F1895" i="13"/>
  <c r="F1909" i="13"/>
  <c r="F1920" i="13"/>
  <c r="F1928" i="13"/>
  <c r="F1936" i="13"/>
  <c r="F1944" i="13"/>
  <c r="F1952" i="13"/>
  <c r="F1960" i="13"/>
  <c r="F1968" i="13"/>
  <c r="F1976" i="13"/>
  <c r="F1984" i="13"/>
  <c r="F1992" i="13"/>
  <c r="F2000" i="13"/>
  <c r="F2008" i="13"/>
  <c r="F2016" i="13"/>
  <c r="F2024" i="13"/>
  <c r="F2032" i="13"/>
  <c r="F2040" i="13"/>
  <c r="F2048" i="13"/>
  <c r="F2056" i="13"/>
  <c r="F2064" i="13"/>
  <c r="F2072" i="13"/>
  <c r="F2080" i="13"/>
  <c r="F2088" i="13"/>
  <c r="F2096" i="13"/>
  <c r="F2104" i="13"/>
  <c r="F2112" i="13"/>
  <c r="F2120" i="13"/>
  <c r="F2128" i="13"/>
  <c r="F2136" i="13"/>
  <c r="F2144" i="13"/>
  <c r="F2152" i="13"/>
  <c r="F2160" i="13"/>
  <c r="F2168" i="13"/>
  <c r="F2176" i="13"/>
  <c r="F2184" i="13"/>
  <c r="F2192" i="13"/>
  <c r="F2200" i="13"/>
  <c r="F2208" i="13"/>
  <c r="F2216" i="13"/>
  <c r="F2224" i="13"/>
  <c r="F2232" i="13"/>
  <c r="F2240" i="13"/>
  <c r="F2248" i="13"/>
  <c r="F2256" i="13"/>
  <c r="F2264" i="13"/>
  <c r="F2272" i="13"/>
  <c r="F2280" i="13"/>
  <c r="F2288" i="13"/>
  <c r="F2296" i="13"/>
  <c r="F2304" i="13"/>
  <c r="F2312" i="13"/>
  <c r="F633" i="13"/>
  <c r="F1073" i="13"/>
  <c r="F1141" i="13"/>
  <c r="F1193" i="13"/>
  <c r="F1244" i="13"/>
  <c r="F1296" i="13"/>
  <c r="F1347" i="13"/>
  <c r="F1397" i="13"/>
  <c r="F1449" i="13"/>
  <c r="F1500" i="13"/>
  <c r="F1552" i="13"/>
  <c r="F1600" i="13"/>
  <c r="F1639" i="13"/>
  <c r="F1671" i="13"/>
  <c r="F1703" i="13"/>
  <c r="F1725" i="13"/>
  <c r="F1745" i="13"/>
  <c r="F1761" i="13"/>
  <c r="F1777" i="13"/>
  <c r="F1793" i="13"/>
  <c r="F1809" i="13"/>
  <c r="F1825" i="13"/>
  <c r="F1841" i="13"/>
  <c r="F1857" i="13"/>
  <c r="F1871" i="13"/>
  <c r="F1885" i="13"/>
  <c r="F1896" i="13"/>
  <c r="F1910" i="13"/>
  <c r="F1921" i="13"/>
  <c r="F1929" i="13"/>
  <c r="F1937" i="13"/>
  <c r="F1945" i="13"/>
  <c r="F1953" i="13"/>
  <c r="F1961" i="13"/>
  <c r="F1969" i="13"/>
  <c r="F1977" i="13"/>
  <c r="F1985" i="13"/>
  <c r="F1993" i="13"/>
  <c r="F2001" i="13"/>
  <c r="F2009" i="13"/>
  <c r="F2017" i="13"/>
  <c r="F2025" i="13"/>
  <c r="F2033" i="13"/>
  <c r="F2041" i="13"/>
  <c r="F2049" i="13"/>
  <c r="F2057" i="13"/>
  <c r="F2065" i="13"/>
  <c r="F2073" i="13"/>
  <c r="F2081" i="13"/>
  <c r="F2089" i="13"/>
  <c r="F2097" i="13"/>
  <c r="F2105" i="13"/>
  <c r="F2113" i="13"/>
  <c r="F2121" i="13"/>
  <c r="F2129" i="13"/>
  <c r="F2137" i="13"/>
  <c r="F2145" i="13"/>
  <c r="F2153" i="13"/>
  <c r="F2161" i="13"/>
  <c r="F2169" i="13"/>
  <c r="F2177" i="13"/>
  <c r="F2185" i="13"/>
  <c r="F2193" i="13"/>
  <c r="F2201" i="13"/>
  <c r="F2209" i="13"/>
  <c r="F2217" i="13"/>
  <c r="F2225" i="13"/>
  <c r="F2233" i="13"/>
  <c r="F2241" i="13"/>
  <c r="F2249" i="13"/>
  <c r="F2257" i="13"/>
  <c r="F2265" i="13"/>
  <c r="F2273" i="13"/>
  <c r="F2281" i="13"/>
  <c r="F2289" i="13"/>
  <c r="F2297" i="13"/>
  <c r="F2305" i="13"/>
  <c r="F2313" i="13"/>
  <c r="F2321" i="13"/>
  <c r="F2329" i="13"/>
  <c r="F2337" i="13"/>
  <c r="F2345" i="13"/>
  <c r="F2353" i="13"/>
  <c r="F2361" i="13"/>
  <c r="F2369" i="13"/>
  <c r="F679" i="13"/>
  <c r="F1077" i="13"/>
  <c r="F1145" i="13"/>
  <c r="F1196" i="13"/>
  <c r="F1248" i="13"/>
  <c r="F1299" i="13"/>
  <c r="F1349" i="13"/>
  <c r="F1401" i="13"/>
  <c r="F1452" i="13"/>
  <c r="F1504" i="13"/>
  <c r="F1555" i="13"/>
  <c r="F1603" i="13"/>
  <c r="F1641" i="13"/>
  <c r="F1673" i="13"/>
  <c r="F1705" i="13"/>
  <c r="F1727" i="13"/>
  <c r="F1749" i="13"/>
  <c r="F1765" i="13"/>
  <c r="F1781" i="13"/>
  <c r="F1797" i="13"/>
  <c r="F1813" i="13"/>
  <c r="F1829" i="13"/>
  <c r="F1845" i="13"/>
  <c r="F1861" i="13"/>
  <c r="F1872" i="13"/>
  <c r="F1886" i="13"/>
  <c r="F1897" i="13"/>
  <c r="F1911" i="13"/>
  <c r="F1922" i="13"/>
  <c r="F1930" i="13"/>
  <c r="F1938" i="13"/>
  <c r="F1946" i="13"/>
  <c r="F1954" i="13"/>
  <c r="F1962" i="13"/>
  <c r="F1970" i="13"/>
  <c r="F1978" i="13"/>
  <c r="F1986" i="13"/>
  <c r="F1994" i="13"/>
  <c r="F2002" i="13"/>
  <c r="F2010" i="13"/>
  <c r="F2018" i="13"/>
  <c r="F2026" i="13"/>
  <c r="F2034" i="13"/>
  <c r="F2042" i="13"/>
  <c r="F2050" i="13"/>
  <c r="F2058" i="13"/>
  <c r="F2066" i="13"/>
  <c r="F2074" i="13"/>
  <c r="F2082" i="13"/>
  <c r="F2090" i="13"/>
  <c r="F2098" i="13"/>
  <c r="F2106" i="13"/>
  <c r="F2114" i="13"/>
  <c r="F2122" i="13"/>
  <c r="F2130" i="13"/>
  <c r="F2138" i="13"/>
  <c r="F2146" i="13"/>
  <c r="F2154" i="13"/>
  <c r="F2162" i="13"/>
  <c r="F2170" i="13"/>
  <c r="F2178" i="13"/>
  <c r="F2186" i="13"/>
  <c r="F2194" i="13"/>
  <c r="F2202" i="13"/>
  <c r="F2210" i="13"/>
  <c r="F2218" i="13"/>
  <c r="F2226" i="13"/>
  <c r="F2234" i="13"/>
  <c r="F2242" i="13"/>
  <c r="F807" i="13"/>
  <c r="F1093" i="13"/>
  <c r="F1155" i="13"/>
  <c r="F1205" i="13"/>
  <c r="F1257" i="13"/>
  <c r="F1308" i="13"/>
  <c r="F1360" i="13"/>
  <c r="F1411" i="13"/>
  <c r="F1461" i="13"/>
  <c r="F1513" i="13"/>
  <c r="F1564" i="13"/>
  <c r="F1611" i="13"/>
  <c r="F1647" i="13"/>
  <c r="F1679" i="13"/>
  <c r="F1709" i="13"/>
  <c r="F1729" i="13"/>
  <c r="F1750" i="13"/>
  <c r="F1766" i="13"/>
  <c r="F1782" i="13"/>
  <c r="F1798" i="13"/>
  <c r="F1814" i="13"/>
  <c r="F1830" i="13"/>
  <c r="F1846" i="13"/>
  <c r="F1862" i="13"/>
  <c r="F1873" i="13"/>
  <c r="F1887" i="13"/>
  <c r="F1901" i="13"/>
  <c r="F1912" i="13"/>
  <c r="F1923" i="13"/>
  <c r="F1931" i="13"/>
  <c r="F1939" i="13"/>
  <c r="F1947" i="13"/>
  <c r="F1955" i="13"/>
  <c r="F1963" i="13"/>
  <c r="F1971" i="13"/>
  <c r="F1979" i="13"/>
  <c r="F1987" i="13"/>
  <c r="F1995" i="13"/>
  <c r="F2003" i="13"/>
  <c r="F2011" i="13"/>
  <c r="F2019" i="13"/>
  <c r="F2027" i="13"/>
  <c r="F2035" i="13"/>
  <c r="F2043" i="13"/>
  <c r="F2051" i="13"/>
  <c r="F2059" i="13"/>
  <c r="F2067" i="13"/>
  <c r="F2075" i="13"/>
  <c r="F2083" i="13"/>
  <c r="F2091" i="13"/>
  <c r="F2099" i="13"/>
  <c r="F2107" i="13"/>
  <c r="F2115" i="13"/>
  <c r="F2123" i="13"/>
  <c r="F2131" i="13"/>
  <c r="F2139" i="13"/>
  <c r="F2147" i="13"/>
  <c r="F2155" i="13"/>
  <c r="F2163" i="13"/>
  <c r="F2171" i="13"/>
  <c r="F2179" i="13"/>
  <c r="F2187" i="13"/>
  <c r="F2195" i="13"/>
  <c r="F2203" i="13"/>
  <c r="F2211" i="13"/>
  <c r="F2219" i="13"/>
  <c r="F2227" i="13"/>
  <c r="F2235" i="13"/>
  <c r="F2243" i="13"/>
  <c r="F2251" i="13"/>
  <c r="F2259" i="13"/>
  <c r="F2267" i="13"/>
  <c r="F2275" i="13"/>
  <c r="F2283" i="13"/>
  <c r="F2291" i="13"/>
  <c r="F2299" i="13"/>
  <c r="F2307" i="13"/>
  <c r="F2315" i="13"/>
  <c r="F2323" i="13"/>
  <c r="F2331" i="13"/>
  <c r="F2339" i="13"/>
  <c r="F2347" i="13"/>
  <c r="F2355" i="13"/>
  <c r="F2363" i="13"/>
  <c r="F2371" i="13"/>
  <c r="F2379" i="13"/>
  <c r="F967" i="13"/>
  <c r="F1116" i="13"/>
  <c r="F1168" i="13"/>
  <c r="F1219" i="13"/>
  <c r="F1269" i="13"/>
  <c r="F1321" i="13"/>
  <c r="F1372" i="13"/>
  <c r="F1424" i="13"/>
  <c r="F1475" i="13"/>
  <c r="F1525" i="13"/>
  <c r="F1577" i="13"/>
  <c r="F1621" i="13"/>
  <c r="F1655" i="13"/>
  <c r="F1687" i="13"/>
  <c r="F1713" i="13"/>
  <c r="F1735" i="13"/>
  <c r="F1753" i="13"/>
  <c r="F1769" i="13"/>
  <c r="F1785" i="13"/>
  <c r="F1801" i="13"/>
  <c r="F1817" i="13"/>
  <c r="F1833" i="13"/>
  <c r="F1849" i="13"/>
  <c r="F1864" i="13"/>
  <c r="F1878" i="13"/>
  <c r="F1889" i="13"/>
  <c r="F1903" i="13"/>
  <c r="F1917" i="13"/>
  <c r="F1925" i="13"/>
  <c r="F1933" i="13"/>
  <c r="F1941" i="13"/>
  <c r="F1949" i="13"/>
  <c r="F1957" i="13"/>
  <c r="F1965" i="13"/>
  <c r="F1973" i="13"/>
  <c r="F1981" i="13"/>
  <c r="F1989" i="13"/>
  <c r="F1997" i="13"/>
  <c r="F2005" i="13"/>
  <c r="F2013" i="13"/>
  <c r="F2021" i="13"/>
  <c r="F2029" i="13"/>
  <c r="F2037" i="13"/>
  <c r="F2045" i="13"/>
  <c r="F2053" i="13"/>
  <c r="F2061" i="13"/>
  <c r="F2069" i="13"/>
  <c r="F2077" i="13"/>
  <c r="F2085" i="13"/>
  <c r="F2093" i="13"/>
  <c r="F2101" i="13"/>
  <c r="F2109" i="13"/>
  <c r="F2117" i="13"/>
  <c r="F2125" i="13"/>
  <c r="F2133" i="13"/>
  <c r="F2141" i="13"/>
  <c r="F2149" i="13"/>
  <c r="F2157" i="13"/>
  <c r="F2165" i="13"/>
  <c r="F2173" i="13"/>
  <c r="F2181" i="13"/>
  <c r="F2189" i="13"/>
  <c r="F2197" i="13"/>
  <c r="F2205" i="13"/>
  <c r="F2213" i="13"/>
  <c r="F2221" i="13"/>
  <c r="F2229" i="13"/>
  <c r="F2237" i="13"/>
  <c r="F2245" i="13"/>
  <c r="F2253" i="13"/>
  <c r="F2261" i="13"/>
  <c r="F2269" i="13"/>
  <c r="F2277" i="13"/>
  <c r="F2285" i="13"/>
  <c r="F2293" i="13"/>
  <c r="F1005" i="13"/>
  <c r="F1120" i="13"/>
  <c r="F1171" i="13"/>
  <c r="F1221" i="13"/>
  <c r="F1273" i="13"/>
  <c r="F1324" i="13"/>
  <c r="F1376" i="13"/>
  <c r="F1427" i="13"/>
  <c r="F1477" i="13"/>
  <c r="F1529" i="13"/>
  <c r="F1580" i="13"/>
  <c r="F1624" i="13"/>
  <c r="F1657" i="13"/>
  <c r="F1689" i="13"/>
  <c r="F1717" i="13"/>
  <c r="F1737" i="13"/>
  <c r="F1757" i="13"/>
  <c r="F1773" i="13"/>
  <c r="F1789" i="13"/>
  <c r="F1805" i="13"/>
  <c r="F1821" i="13"/>
  <c r="F1837" i="13"/>
  <c r="F1853" i="13"/>
  <c r="F1865" i="13"/>
  <c r="F1879" i="13"/>
  <c r="F1893" i="13"/>
  <c r="F1904" i="13"/>
  <c r="F1918" i="13"/>
  <c r="F1926" i="13"/>
  <c r="F1934" i="13"/>
  <c r="F1942" i="13"/>
  <c r="F1950" i="13"/>
  <c r="F1958" i="13"/>
  <c r="F1966" i="13"/>
  <c r="F1974" i="13"/>
  <c r="F1982" i="13"/>
  <c r="F1990" i="13"/>
  <c r="F1998" i="13"/>
  <c r="F2006" i="13"/>
  <c r="F2014" i="13"/>
  <c r="F2022" i="13"/>
  <c r="F2030" i="13"/>
  <c r="F2038" i="13"/>
  <c r="F2046" i="13"/>
  <c r="F2054" i="13"/>
  <c r="F2062" i="13"/>
  <c r="F2070" i="13"/>
  <c r="F2078" i="13"/>
  <c r="F2086" i="13"/>
  <c r="F2094" i="13"/>
  <c r="F2102" i="13"/>
  <c r="F2110" i="13"/>
  <c r="F2118" i="13"/>
  <c r="F2126" i="13"/>
  <c r="F2134" i="13"/>
  <c r="F2142" i="13"/>
  <c r="F2150" i="13"/>
  <c r="F2158" i="13"/>
  <c r="F2166" i="13"/>
  <c r="F2174" i="13"/>
  <c r="F2182" i="13"/>
  <c r="F2190" i="13"/>
  <c r="F2198" i="13"/>
  <c r="F2206" i="13"/>
  <c r="F2214" i="13"/>
  <c r="F2222" i="13"/>
  <c r="F2230" i="13"/>
  <c r="F2238" i="13"/>
  <c r="F2246" i="13"/>
  <c r="F2254" i="13"/>
  <c r="F2262" i="13"/>
  <c r="F2270" i="13"/>
  <c r="F2278" i="13"/>
  <c r="F2286" i="13"/>
  <c r="F2294" i="13"/>
  <c r="F2302" i="13"/>
  <c r="F2310" i="13"/>
  <c r="F2318" i="13"/>
  <c r="F2326" i="13"/>
  <c r="F2334" i="13"/>
  <c r="F1232" i="13"/>
  <c r="F1436" i="13"/>
  <c r="F1630" i="13"/>
  <c r="F1741" i="13"/>
  <c r="F1806" i="13"/>
  <c r="F1869" i="13"/>
  <c r="F1919" i="13"/>
  <c r="F1951" i="13"/>
  <c r="F1983" i="13"/>
  <c r="F2015" i="13"/>
  <c r="F2047" i="13"/>
  <c r="F2079" i="13"/>
  <c r="F2111" i="13"/>
  <c r="F2143" i="13"/>
  <c r="F2175" i="13"/>
  <c r="F2207" i="13"/>
  <c r="F2239" i="13"/>
  <c r="F2263" i="13"/>
  <c r="F2284" i="13"/>
  <c r="F2303" i="13"/>
  <c r="F2319" i="13"/>
  <c r="F2332" i="13"/>
  <c r="F2343" i="13"/>
  <c r="F2354" i="13"/>
  <c r="F2365" i="13"/>
  <c r="F2375" i="13"/>
  <c r="F2384" i="13"/>
  <c r="F2392" i="13"/>
  <c r="F2400" i="13"/>
  <c r="F2408" i="13"/>
  <c r="F2416" i="13"/>
  <c r="F2424" i="13"/>
  <c r="F2432" i="13"/>
  <c r="F2440" i="13"/>
  <c r="F2448" i="13"/>
  <c r="F2456" i="13"/>
  <c r="F2464" i="13"/>
  <c r="F2472" i="13"/>
  <c r="F2480" i="13"/>
  <c r="F2488" i="13"/>
  <c r="F2496" i="13"/>
  <c r="F2504" i="13"/>
  <c r="F2512" i="13"/>
  <c r="F2520" i="13"/>
  <c r="F2528" i="13"/>
  <c r="F2536" i="13"/>
  <c r="F2544" i="13"/>
  <c r="F2552" i="13"/>
  <c r="F2560" i="13"/>
  <c r="F2568" i="13"/>
  <c r="F2576" i="13"/>
  <c r="F2584" i="13"/>
  <c r="F2592" i="13"/>
  <c r="F2600" i="13"/>
  <c r="F2608" i="13"/>
  <c r="F2616" i="13"/>
  <c r="F2624" i="13"/>
  <c r="F2632" i="13"/>
  <c r="F2640" i="13"/>
  <c r="F2648" i="13"/>
  <c r="F2656" i="13"/>
  <c r="F2664" i="13"/>
  <c r="F2672" i="13"/>
  <c r="F2680" i="13"/>
  <c r="F2688" i="13"/>
  <c r="F2696" i="13"/>
  <c r="F2704" i="13"/>
  <c r="F2712" i="13"/>
  <c r="F2720" i="13"/>
  <c r="F2728" i="13"/>
  <c r="F2736" i="13"/>
  <c r="F2744" i="13"/>
  <c r="F2752" i="13"/>
  <c r="F2760" i="13"/>
  <c r="F2768" i="13"/>
  <c r="F2776" i="13"/>
  <c r="F2784" i="13"/>
  <c r="F2792" i="13"/>
  <c r="F2800" i="13"/>
  <c r="F2808" i="13"/>
  <c r="F2816" i="13"/>
  <c r="F2824" i="13"/>
  <c r="F2832" i="13"/>
  <c r="F2840" i="13"/>
  <c r="F2848" i="13"/>
  <c r="F839" i="13"/>
  <c r="F1260" i="13"/>
  <c r="F1465" i="13"/>
  <c r="F1649" i="13"/>
  <c r="F1751" i="13"/>
  <c r="F1815" i="13"/>
  <c r="F1877" i="13"/>
  <c r="F1924" i="13"/>
  <c r="F1956" i="13"/>
  <c r="F1988" i="13"/>
  <c r="F2020" i="13"/>
  <c r="F2052" i="13"/>
  <c r="F2084" i="13"/>
  <c r="F2116" i="13"/>
  <c r="F2148" i="13"/>
  <c r="F2180" i="13"/>
  <c r="F2212" i="13"/>
  <c r="F2244" i="13"/>
  <c r="F2266" i="13"/>
  <c r="F2287" i="13"/>
  <c r="F2306" i="13"/>
  <c r="F2320" i="13"/>
  <c r="F2333" i="13"/>
  <c r="F2344" i="13"/>
  <c r="F2356" i="13"/>
  <c r="F2366" i="13"/>
  <c r="F2376" i="13"/>
  <c r="F2385" i="13"/>
  <c r="F2393" i="13"/>
  <c r="F2401" i="13"/>
  <c r="F2409" i="13"/>
  <c r="F2417" i="13"/>
  <c r="F2425" i="13"/>
  <c r="F2433" i="13"/>
  <c r="F2441" i="13"/>
  <c r="F2449" i="13"/>
  <c r="F2457" i="13"/>
  <c r="F2465" i="13"/>
  <c r="F2473" i="13"/>
  <c r="F2481" i="13"/>
  <c r="F2489" i="13"/>
  <c r="F2497" i="13"/>
  <c r="F2505" i="13"/>
  <c r="F2513" i="13"/>
  <c r="F2521" i="13"/>
  <c r="F2529" i="13"/>
  <c r="F2537" i="13"/>
  <c r="F2545" i="13"/>
  <c r="F2553" i="13"/>
  <c r="F2561" i="13"/>
  <c r="F2569" i="13"/>
  <c r="F2577" i="13"/>
  <c r="F2585" i="13"/>
  <c r="F2593" i="13"/>
  <c r="F2601" i="13"/>
  <c r="F2609" i="13"/>
  <c r="F2617" i="13"/>
  <c r="F2625" i="13"/>
  <c r="F2633" i="13"/>
  <c r="F2641" i="13"/>
  <c r="F2649" i="13"/>
  <c r="F2657" i="13"/>
  <c r="F2665" i="13"/>
  <c r="F2673" i="13"/>
  <c r="F2681" i="13"/>
  <c r="F2689" i="13"/>
  <c r="F2697" i="13"/>
  <c r="F2705" i="13"/>
  <c r="F2713" i="13"/>
  <c r="F2721" i="13"/>
  <c r="F2729" i="13"/>
  <c r="F2737" i="13"/>
  <c r="F2745" i="13"/>
  <c r="F2753" i="13"/>
  <c r="F2761" i="13"/>
  <c r="F2769" i="13"/>
  <c r="F2777" i="13"/>
  <c r="F2785" i="13"/>
  <c r="F2793" i="13"/>
  <c r="F2801" i="13"/>
  <c r="F2809" i="13"/>
  <c r="F2817" i="13"/>
  <c r="F2825" i="13"/>
  <c r="F2833" i="13"/>
  <c r="F2841" i="13"/>
  <c r="F2849" i="13"/>
  <c r="F2857" i="13"/>
  <c r="F1047" i="13"/>
  <c r="F1283" i="13"/>
  <c r="F1488" i="13"/>
  <c r="F1663" i="13"/>
  <c r="F1758" i="13"/>
  <c r="F1822" i="13"/>
  <c r="F1880" i="13"/>
  <c r="F1927" i="13"/>
  <c r="F1959" i="13"/>
  <c r="F1991" i="13"/>
  <c r="F2023" i="13"/>
  <c r="F2055" i="13"/>
  <c r="F2087" i="13"/>
  <c r="F2119" i="13"/>
  <c r="F2151" i="13"/>
  <c r="F2183" i="13"/>
  <c r="F2215" i="13"/>
  <c r="F2247" i="13"/>
  <c r="F2268" i="13"/>
  <c r="F2290" i="13"/>
  <c r="F2308" i="13"/>
  <c r="F2322" i="13"/>
  <c r="F2335" i="13"/>
  <c r="F2346" i="13"/>
  <c r="F2357" i="13"/>
  <c r="F2367" i="13"/>
  <c r="F2377" i="13"/>
  <c r="F2386" i="13"/>
  <c r="F1100" i="13"/>
  <c r="F1312" i="13"/>
  <c r="F1516" i="13"/>
  <c r="F1681" i="13"/>
  <c r="F1767" i="13"/>
  <c r="F1831" i="13"/>
  <c r="F1888" i="13"/>
  <c r="F1932" i="13"/>
  <c r="F1964" i="13"/>
  <c r="F1996" i="13"/>
  <c r="F2028" i="13"/>
  <c r="F2060" i="13"/>
  <c r="F2092" i="13"/>
  <c r="F2124" i="13"/>
  <c r="F2156" i="13"/>
  <c r="F2188" i="13"/>
  <c r="F2220" i="13"/>
  <c r="F2250" i="13"/>
  <c r="F2271" i="13"/>
  <c r="F2292" i="13"/>
  <c r="F2309" i="13"/>
  <c r="F2324" i="13"/>
  <c r="F2336" i="13"/>
  <c r="F2348" i="13"/>
  <c r="F2358" i="13"/>
  <c r="F2368" i="13"/>
  <c r="F2378" i="13"/>
  <c r="F2387" i="13"/>
  <c r="F2395" i="13"/>
  <c r="F2403" i="13"/>
  <c r="F2411" i="13"/>
  <c r="F2419" i="13"/>
  <c r="F2427" i="13"/>
  <c r="F2435" i="13"/>
  <c r="F2443" i="13"/>
  <c r="F2451" i="13"/>
  <c r="F2459" i="13"/>
  <c r="F2467" i="13"/>
  <c r="F2475" i="13"/>
  <c r="F2483" i="13"/>
  <c r="F2491" i="13"/>
  <c r="F2499" i="13"/>
  <c r="F2507" i="13"/>
  <c r="F2515" i="13"/>
  <c r="F2523" i="13"/>
  <c r="F2531" i="13"/>
  <c r="F2539" i="13"/>
  <c r="F2547" i="13"/>
  <c r="F2555" i="13"/>
  <c r="F2563" i="13"/>
  <c r="F2571" i="13"/>
  <c r="F2579" i="13"/>
  <c r="F2587" i="13"/>
  <c r="F2595" i="13"/>
  <c r="F2603" i="13"/>
  <c r="F2611" i="13"/>
  <c r="F2619" i="13"/>
  <c r="F2627" i="13"/>
  <c r="F2635" i="13"/>
  <c r="F2643" i="13"/>
  <c r="F2651" i="13"/>
  <c r="F2659" i="13"/>
  <c r="F2667" i="13"/>
  <c r="F2675" i="13"/>
  <c r="F1129" i="13"/>
  <c r="F1333" i="13"/>
  <c r="F1539" i="13"/>
  <c r="F1695" i="13"/>
  <c r="F1774" i="13"/>
  <c r="F1838" i="13"/>
  <c r="F1894" i="13"/>
  <c r="F1935" i="13"/>
  <c r="F1967" i="13"/>
  <c r="F1999" i="13"/>
  <c r="F2031" i="13"/>
  <c r="F2063" i="13"/>
  <c r="F2095" i="13"/>
  <c r="F2127" i="13"/>
  <c r="F2159" i="13"/>
  <c r="F2191" i="13"/>
  <c r="F2223" i="13"/>
  <c r="F2252" i="13"/>
  <c r="F2274" i="13"/>
  <c r="F2295" i="13"/>
  <c r="F2311" i="13"/>
  <c r="F2325" i="13"/>
  <c r="F2338" i="13"/>
  <c r="F2349" i="13"/>
  <c r="F2359" i="13"/>
  <c r="F2370" i="13"/>
  <c r="F2380" i="13"/>
  <c r="F2388" i="13"/>
  <c r="F2396" i="13"/>
  <c r="F2404" i="13"/>
  <c r="F2412" i="13"/>
  <c r="F2420" i="13"/>
  <c r="F2428" i="13"/>
  <c r="F2436" i="13"/>
  <c r="F2444" i="13"/>
  <c r="F2452" i="13"/>
  <c r="F2460" i="13"/>
  <c r="F2468" i="13"/>
  <c r="F2476" i="13"/>
  <c r="F2484" i="13"/>
  <c r="F2492" i="13"/>
  <c r="F2500" i="13"/>
  <c r="F1180" i="13"/>
  <c r="F1385" i="13"/>
  <c r="F1589" i="13"/>
  <c r="F1719" i="13"/>
  <c r="F1790" i="13"/>
  <c r="F1854" i="13"/>
  <c r="F1905" i="13"/>
  <c r="F1943" i="13"/>
  <c r="F1975" i="13"/>
  <c r="F2007" i="13"/>
  <c r="F2039" i="13"/>
  <c r="F2071" i="13"/>
  <c r="F2103" i="13"/>
  <c r="F2135" i="13"/>
  <c r="F2167" i="13"/>
  <c r="F2199" i="13"/>
  <c r="F2231" i="13"/>
  <c r="F2258" i="13"/>
  <c r="F2279" i="13"/>
  <c r="F2300" i="13"/>
  <c r="F2316" i="13"/>
  <c r="F2328" i="13"/>
  <c r="F2341" i="13"/>
  <c r="F2351" i="13"/>
  <c r="F2362" i="13"/>
  <c r="F2373" i="13"/>
  <c r="F2382" i="13"/>
  <c r="F2390" i="13"/>
  <c r="F2398" i="13"/>
  <c r="F2406" i="13"/>
  <c r="F2414" i="13"/>
  <c r="F2422" i="13"/>
  <c r="F2430" i="13"/>
  <c r="F2438" i="13"/>
  <c r="F2446" i="13"/>
  <c r="F2454" i="13"/>
  <c r="F2462" i="13"/>
  <c r="F2470" i="13"/>
  <c r="F2478" i="13"/>
  <c r="F2486" i="13"/>
  <c r="F2494" i="13"/>
  <c r="F2502" i="13"/>
  <c r="F2510" i="13"/>
  <c r="F2518" i="13"/>
  <c r="F2526" i="13"/>
  <c r="F2534" i="13"/>
  <c r="F2542" i="13"/>
  <c r="F2550" i="13"/>
  <c r="F1733" i="13"/>
  <c r="F1948" i="13"/>
  <c r="F2076" i="13"/>
  <c r="F2204" i="13"/>
  <c r="F2301" i="13"/>
  <c r="F2352" i="13"/>
  <c r="F2391" i="13"/>
  <c r="F2413" i="13"/>
  <c r="F2434" i="13"/>
  <c r="F2455" i="13"/>
  <c r="F2477" i="13"/>
  <c r="F2498" i="13"/>
  <c r="F2516" i="13"/>
  <c r="F2532" i="13"/>
  <c r="F2548" i="13"/>
  <c r="F2562" i="13"/>
  <c r="F2574" i="13"/>
  <c r="F2588" i="13"/>
  <c r="F2599" i="13"/>
  <c r="F2613" i="13"/>
  <c r="F2626" i="13"/>
  <c r="F2638" i="13"/>
  <c r="F2652" i="13"/>
  <c r="F2663" i="13"/>
  <c r="F2677" i="13"/>
  <c r="F2687" i="13"/>
  <c r="F2699" i="13"/>
  <c r="F2709" i="13"/>
  <c r="F1157" i="13"/>
  <c r="F1783" i="13"/>
  <c r="F1972" i="13"/>
  <c r="F2100" i="13"/>
  <c r="F2228" i="13"/>
  <c r="F2314" i="13"/>
  <c r="F2360" i="13"/>
  <c r="F2394" i="13"/>
  <c r="F2415" i="13"/>
  <c r="F2437" i="13"/>
  <c r="F2458" i="13"/>
  <c r="F2479" i="13"/>
  <c r="F2501" i="13"/>
  <c r="F2517" i="13"/>
  <c r="F2533" i="13"/>
  <c r="F2549" i="13"/>
  <c r="F2564" i="13"/>
  <c r="F2575" i="13"/>
  <c r="F2589" i="13"/>
  <c r="F2602" i="13"/>
  <c r="F2614" i="13"/>
  <c r="F2628" i="13"/>
  <c r="F2639" i="13"/>
  <c r="F2653" i="13"/>
  <c r="F2666" i="13"/>
  <c r="F2678" i="13"/>
  <c r="F2690" i="13"/>
  <c r="F2700" i="13"/>
  <c r="F2710" i="13"/>
  <c r="F1209" i="13"/>
  <c r="F1799" i="13"/>
  <c r="F1980" i="13"/>
  <c r="F2108" i="13"/>
  <c r="F2236" i="13"/>
  <c r="F2317" i="13"/>
  <c r="F2364" i="13"/>
  <c r="F2397" i="13"/>
  <c r="F2418" i="13"/>
  <c r="F2439" i="13"/>
  <c r="F2461" i="13"/>
  <c r="F2482" i="13"/>
  <c r="F2503" i="13"/>
  <c r="F2519" i="13"/>
  <c r="F2535" i="13"/>
  <c r="F2551" i="13"/>
  <c r="F2565" i="13"/>
  <c r="F2578" i="13"/>
  <c r="F2590" i="13"/>
  <c r="F2604" i="13"/>
  <c r="F2615" i="13"/>
  <c r="F2629" i="13"/>
  <c r="F2642" i="13"/>
  <c r="F2654" i="13"/>
  <c r="F2668" i="13"/>
  <c r="F2679" i="13"/>
  <c r="F2691" i="13"/>
  <c r="F2701" i="13"/>
  <c r="F2711" i="13"/>
  <c r="F2723" i="13"/>
  <c r="F2733" i="13"/>
  <c r="F2743" i="13"/>
  <c r="F2755" i="13"/>
  <c r="F2765" i="13"/>
  <c r="F2775" i="13"/>
  <c r="F2787" i="13"/>
  <c r="F2797" i="13"/>
  <c r="F2807" i="13"/>
  <c r="F2819" i="13"/>
  <c r="F2829" i="13"/>
  <c r="F2839" i="13"/>
  <c r="F2851" i="13"/>
  <c r="F2860" i="13"/>
  <c r="F2868" i="13"/>
  <c r="F2876" i="13"/>
  <c r="F2884" i="13"/>
  <c r="F2892" i="13"/>
  <c r="F2900" i="13"/>
  <c r="F2908" i="13"/>
  <c r="F2916" i="13"/>
  <c r="F2924" i="13"/>
  <c r="F2932" i="13"/>
  <c r="F2940" i="13"/>
  <c r="F2948" i="13"/>
  <c r="F2956" i="13"/>
  <c r="F2964" i="13"/>
  <c r="F2972" i="13"/>
  <c r="F2980" i="13"/>
  <c r="F2988" i="13"/>
  <c r="F2996" i="13"/>
  <c r="F3004" i="13"/>
  <c r="F3012" i="13"/>
  <c r="F3020" i="13"/>
  <c r="F3028" i="13"/>
  <c r="F3036" i="13"/>
  <c r="F3044" i="13"/>
  <c r="F3052" i="13"/>
  <c r="F3060" i="13"/>
  <c r="F3068" i="13"/>
  <c r="F3076" i="13"/>
  <c r="F3084" i="13"/>
  <c r="F3092" i="13"/>
  <c r="F3100" i="13"/>
  <c r="F3108" i="13"/>
  <c r="F3116" i="13"/>
  <c r="F3124" i="13"/>
  <c r="F3132" i="13"/>
  <c r="F3140" i="13"/>
  <c r="F3148" i="13"/>
  <c r="F3156" i="13"/>
  <c r="F3164" i="13"/>
  <c r="F3172" i="13"/>
  <c r="F3180" i="13"/>
  <c r="F3188" i="13"/>
  <c r="F3196" i="13"/>
  <c r="F3204" i="13"/>
  <c r="F1363" i="13"/>
  <c r="F1847" i="13"/>
  <c r="F2004" i="13"/>
  <c r="F2132" i="13"/>
  <c r="F2255" i="13"/>
  <c r="F2327" i="13"/>
  <c r="F2372" i="13"/>
  <c r="F2399" i="13"/>
  <c r="F2421" i="13"/>
  <c r="F2442" i="13"/>
  <c r="F2463" i="13"/>
  <c r="F2485" i="13"/>
  <c r="F2506" i="13"/>
  <c r="F2522" i="13"/>
  <c r="F2538" i="13"/>
  <c r="F2554" i="13"/>
  <c r="F2566" i="13"/>
  <c r="F2580" i="13"/>
  <c r="F2591" i="13"/>
  <c r="F2605" i="13"/>
  <c r="F2618" i="13"/>
  <c r="F2630" i="13"/>
  <c r="F2644" i="13"/>
  <c r="F2655" i="13"/>
  <c r="F2669" i="13"/>
  <c r="F2682" i="13"/>
  <c r="F2692" i="13"/>
  <c r="F2702" i="13"/>
  <c r="F2714" i="13"/>
  <c r="F2724" i="13"/>
  <c r="F2734" i="13"/>
  <c r="F2746" i="13"/>
  <c r="F2756" i="13"/>
  <c r="F2766" i="13"/>
  <c r="F2778" i="13"/>
  <c r="F2788" i="13"/>
  <c r="F2798" i="13"/>
  <c r="F2810" i="13"/>
  <c r="F2820" i="13"/>
  <c r="F2830" i="13"/>
  <c r="F2842" i="13"/>
  <c r="F2852" i="13"/>
  <c r="F2861" i="13"/>
  <c r="F2869" i="13"/>
  <c r="F2877" i="13"/>
  <c r="F2885" i="13"/>
  <c r="F2893" i="13"/>
  <c r="F2901" i="13"/>
  <c r="F2909" i="13"/>
  <c r="F2917" i="13"/>
  <c r="F2925" i="13"/>
  <c r="F2933" i="13"/>
  <c r="F2941" i="13"/>
  <c r="F2949" i="13"/>
  <c r="F2957" i="13"/>
  <c r="F2965" i="13"/>
  <c r="F2973" i="13"/>
  <c r="F2981" i="13"/>
  <c r="F2989" i="13"/>
  <c r="F2997" i="13"/>
  <c r="F3005" i="13"/>
  <c r="F3013" i="13"/>
  <c r="F3021" i="13"/>
  <c r="F3029" i="13"/>
  <c r="F3037" i="13"/>
  <c r="F3045" i="13"/>
  <c r="F3053" i="13"/>
  <c r="F3061" i="13"/>
  <c r="F3069" i="13"/>
  <c r="F3077" i="13"/>
  <c r="F3085" i="13"/>
  <c r="F3093" i="13"/>
  <c r="F3101" i="13"/>
  <c r="F3109" i="13"/>
  <c r="F3117" i="13"/>
  <c r="F3125" i="13"/>
  <c r="F3133" i="13"/>
  <c r="F3141" i="13"/>
  <c r="F3149" i="13"/>
  <c r="F3157" i="13"/>
  <c r="F3165" i="13"/>
  <c r="F3173" i="13"/>
  <c r="F3181" i="13"/>
  <c r="F3189" i="13"/>
  <c r="F3197" i="13"/>
  <c r="F3205" i="13"/>
  <c r="F1413" i="13"/>
  <c r="F1863" i="13"/>
  <c r="F2012" i="13"/>
  <c r="F2140" i="13"/>
  <c r="F2260" i="13"/>
  <c r="F2330" i="13"/>
  <c r="F2374" i="13"/>
  <c r="F2402" i="13"/>
  <c r="F2423" i="13"/>
  <c r="F2445" i="13"/>
  <c r="F2466" i="13"/>
  <c r="F2487" i="13"/>
  <c r="F2508" i="13"/>
  <c r="F2524" i="13"/>
  <c r="F2540" i="13"/>
  <c r="F2556" i="13"/>
  <c r="F2567" i="13"/>
  <c r="F2581" i="13"/>
  <c r="F2594" i="13"/>
  <c r="F2606" i="13"/>
  <c r="F2620" i="13"/>
  <c r="F2631" i="13"/>
  <c r="F2645" i="13"/>
  <c r="F2658" i="13"/>
  <c r="F2670" i="13"/>
  <c r="F2683" i="13"/>
  <c r="F2693" i="13"/>
  <c r="F2703" i="13"/>
  <c r="F2715" i="13"/>
  <c r="F2725" i="13"/>
  <c r="F2735" i="13"/>
  <c r="F2747" i="13"/>
  <c r="F2757" i="13"/>
  <c r="F2767" i="13"/>
  <c r="F2779" i="13"/>
  <c r="F2789" i="13"/>
  <c r="F2799" i="13"/>
  <c r="F2811" i="13"/>
  <c r="F2821" i="13"/>
  <c r="F2831" i="13"/>
  <c r="F2843" i="13"/>
  <c r="F2853" i="13"/>
  <c r="F2862" i="13"/>
  <c r="F2870" i="13"/>
  <c r="F2878" i="13"/>
  <c r="F2886" i="13"/>
  <c r="F2894" i="13"/>
  <c r="F2902" i="13"/>
  <c r="F2910" i="13"/>
  <c r="F2918" i="13"/>
  <c r="F2926" i="13"/>
  <c r="F2934" i="13"/>
  <c r="F2942" i="13"/>
  <c r="F2950" i="13"/>
  <c r="F2958" i="13"/>
  <c r="F2966" i="13"/>
  <c r="F2974" i="13"/>
  <c r="F2982" i="13"/>
  <c r="F2990" i="13"/>
  <c r="F2998" i="13"/>
  <c r="F3006" i="13"/>
  <c r="F3014" i="13"/>
  <c r="F3022" i="13"/>
  <c r="F3030" i="13"/>
  <c r="F3038" i="13"/>
  <c r="F3046" i="13"/>
  <c r="F3054" i="13"/>
  <c r="F3062" i="13"/>
  <c r="F3070" i="13"/>
  <c r="F3078" i="13"/>
  <c r="F3086" i="13"/>
  <c r="F3094" i="13"/>
  <c r="F3102" i="13"/>
  <c r="F3110" i="13"/>
  <c r="F3118" i="13"/>
  <c r="F3126" i="13"/>
  <c r="F3134" i="13"/>
  <c r="F3142" i="13"/>
  <c r="F3150" i="13"/>
  <c r="F3158" i="13"/>
  <c r="F3166" i="13"/>
  <c r="F3174" i="13"/>
  <c r="F3182" i="13"/>
  <c r="F3190" i="13"/>
  <c r="F3198" i="13"/>
  <c r="F3206" i="13"/>
  <c r="F1568" i="13"/>
  <c r="F1902" i="13"/>
  <c r="F2036" i="13"/>
  <c r="F2164" i="13"/>
  <c r="F2276" i="13"/>
  <c r="F2340" i="13"/>
  <c r="F2381" i="13"/>
  <c r="F2405" i="13"/>
  <c r="F2426" i="13"/>
  <c r="F2447" i="13"/>
  <c r="F2469" i="13"/>
  <c r="F2490" i="13"/>
  <c r="F2509" i="13"/>
  <c r="F2525" i="13"/>
  <c r="F2541" i="13"/>
  <c r="F2557" i="13"/>
  <c r="F2570" i="13"/>
  <c r="F2582" i="13"/>
  <c r="F2596" i="13"/>
  <c r="F2607" i="13"/>
  <c r="F2621" i="13"/>
  <c r="F2634" i="13"/>
  <c r="F2646" i="13"/>
  <c r="F2660" i="13"/>
  <c r="F2671" i="13"/>
  <c r="F2684" i="13"/>
  <c r="F2694" i="13"/>
  <c r="F2706" i="13"/>
  <c r="F2716" i="13"/>
  <c r="F2726" i="13"/>
  <c r="F2738" i="13"/>
  <c r="F2748" i="13"/>
  <c r="F2758" i="13"/>
  <c r="F2770" i="13"/>
  <c r="F2780" i="13"/>
  <c r="F2790" i="13"/>
  <c r="F2802" i="13"/>
  <c r="F2812" i="13"/>
  <c r="F2822" i="13"/>
  <c r="F2834" i="13"/>
  <c r="F2844" i="13"/>
  <c r="F2854" i="13"/>
  <c r="F2863" i="13"/>
  <c r="F2871" i="13"/>
  <c r="F2879" i="13"/>
  <c r="F2887" i="13"/>
  <c r="F2895" i="13"/>
  <c r="F2903" i="13"/>
  <c r="F2911" i="13"/>
  <c r="F2919" i="13"/>
  <c r="F2927" i="13"/>
  <c r="F2935" i="13"/>
  <c r="F2943" i="13"/>
  <c r="F2951" i="13"/>
  <c r="F2959" i="13"/>
  <c r="F2967" i="13"/>
  <c r="F2975" i="13"/>
  <c r="F2983" i="13"/>
  <c r="F2991" i="13"/>
  <c r="F2999" i="13"/>
  <c r="F3007" i="13"/>
  <c r="F3015" i="13"/>
  <c r="F3023" i="13"/>
  <c r="F3031" i="13"/>
  <c r="F3039" i="13"/>
  <c r="F3047" i="13"/>
  <c r="F3055" i="13"/>
  <c r="F3063" i="13"/>
  <c r="F3071" i="13"/>
  <c r="F3079" i="13"/>
  <c r="F3087" i="13"/>
  <c r="F3095" i="13"/>
  <c r="F3103" i="13"/>
  <c r="F3111" i="13"/>
  <c r="F3119" i="13"/>
  <c r="F3127" i="13"/>
  <c r="F3135" i="13"/>
  <c r="F3143" i="13"/>
  <c r="F3151" i="13"/>
  <c r="F3159" i="13"/>
  <c r="F3167" i="13"/>
  <c r="F3175" i="13"/>
  <c r="F3183" i="13"/>
  <c r="F3191" i="13"/>
  <c r="F3199" i="13"/>
  <c r="F1613" i="13"/>
  <c r="F1913" i="13"/>
  <c r="F2044" i="13"/>
  <c r="F2172" i="13"/>
  <c r="F2282" i="13"/>
  <c r="F2342" i="13"/>
  <c r="F2383" i="13"/>
  <c r="F2407" i="13"/>
  <c r="F2429" i="13"/>
  <c r="F2450" i="13"/>
  <c r="F2471" i="13"/>
  <c r="F2493" i="13"/>
  <c r="F2511" i="13"/>
  <c r="F2527" i="13"/>
  <c r="F2543" i="13"/>
  <c r="F2558" i="13"/>
  <c r="F2572" i="13"/>
  <c r="F2583" i="13"/>
  <c r="F2597" i="13"/>
  <c r="F2610" i="13"/>
  <c r="F2622" i="13"/>
  <c r="F2636" i="13"/>
  <c r="F2647" i="13"/>
  <c r="F2661" i="13"/>
  <c r="F2674" i="13"/>
  <c r="F2685" i="13"/>
  <c r="F2695" i="13"/>
  <c r="F2707" i="13"/>
  <c r="F2717" i="13"/>
  <c r="F2727" i="13"/>
  <c r="F2739" i="13"/>
  <c r="F2749" i="13"/>
  <c r="F2759" i="13"/>
  <c r="F2771" i="13"/>
  <c r="F2781" i="13"/>
  <c r="F2791" i="13"/>
  <c r="F2803" i="13"/>
  <c r="F2813" i="13"/>
  <c r="F2823" i="13"/>
  <c r="F2835" i="13"/>
  <c r="F2845" i="13"/>
  <c r="F2855" i="13"/>
  <c r="F2864" i="13"/>
  <c r="F2872" i="13"/>
  <c r="F2880" i="13"/>
  <c r="F2888" i="13"/>
  <c r="F2896" i="13"/>
  <c r="F2904" i="13"/>
  <c r="F2912" i="13"/>
  <c r="F2920" i="13"/>
  <c r="F2928" i="13"/>
  <c r="F2936" i="13"/>
  <c r="F2944" i="13"/>
  <c r="F2952" i="13"/>
  <c r="F2960" i="13"/>
  <c r="F2968" i="13"/>
  <c r="F2976" i="13"/>
  <c r="F2984" i="13"/>
  <c r="F2992" i="13"/>
  <c r="F3000" i="13"/>
  <c r="F3008" i="13"/>
  <c r="F3016" i="13"/>
  <c r="F3024" i="13"/>
  <c r="F3032" i="13"/>
  <c r="F3040" i="13"/>
  <c r="F3048" i="13"/>
  <c r="F3056" i="13"/>
  <c r="F3064" i="13"/>
  <c r="F3072" i="13"/>
  <c r="F3080" i="13"/>
  <c r="F3088" i="13"/>
  <c r="F3096" i="13"/>
  <c r="F3104" i="13"/>
  <c r="F3112" i="13"/>
  <c r="F3120" i="13"/>
  <c r="F3128" i="13"/>
  <c r="F3136" i="13"/>
  <c r="F2410" i="13"/>
  <c r="F2559" i="13"/>
  <c r="F2662" i="13"/>
  <c r="F2730" i="13"/>
  <c r="F2754" i="13"/>
  <c r="F2783" i="13"/>
  <c r="F2814" i="13"/>
  <c r="F2838" i="13"/>
  <c r="F2866" i="13"/>
  <c r="F2889" i="13"/>
  <c r="F2907" i="13"/>
  <c r="F2930" i="13"/>
  <c r="F2953" i="13"/>
  <c r="F2971" i="13"/>
  <c r="F2994" i="13"/>
  <c r="F3017" i="13"/>
  <c r="F3035" i="13"/>
  <c r="F3058" i="13"/>
  <c r="F3081" i="13"/>
  <c r="F3099" i="13"/>
  <c r="F3122" i="13"/>
  <c r="F3144" i="13"/>
  <c r="F3160" i="13"/>
  <c r="F3176" i="13"/>
  <c r="F3192" i="13"/>
  <c r="F3207" i="13"/>
  <c r="F3215" i="13"/>
  <c r="F3223" i="13"/>
  <c r="F3231" i="13"/>
  <c r="F3239" i="13"/>
  <c r="F3247" i="13"/>
  <c r="F3255" i="13"/>
  <c r="F3263" i="13"/>
  <c r="F3271" i="13"/>
  <c r="F3279" i="13"/>
  <c r="F3287" i="13"/>
  <c r="F3295" i="13"/>
  <c r="F3303" i="13"/>
  <c r="F3311" i="13"/>
  <c r="F3319" i="13"/>
  <c r="F3327" i="13"/>
  <c r="F3335" i="13"/>
  <c r="F3343" i="13"/>
  <c r="F3351" i="13"/>
  <c r="F3359" i="13"/>
  <c r="F3367" i="13"/>
  <c r="F3375" i="13"/>
  <c r="F3383" i="13"/>
  <c r="F3391" i="13"/>
  <c r="F3399" i="13"/>
  <c r="F3407" i="13"/>
  <c r="F3415" i="13"/>
  <c r="F3423" i="13"/>
  <c r="F3431" i="13"/>
  <c r="F3439" i="13"/>
  <c r="F3447" i="13"/>
  <c r="F3455" i="13"/>
  <c r="F3463" i="13"/>
  <c r="F3471" i="13"/>
  <c r="F3479" i="13"/>
  <c r="F3487" i="13"/>
  <c r="F3495" i="13"/>
  <c r="F3503" i="13"/>
  <c r="F3511" i="13"/>
  <c r="F3519" i="13"/>
  <c r="F3527" i="13"/>
  <c r="F3535" i="13"/>
  <c r="F3543" i="13"/>
  <c r="F3551" i="13"/>
  <c r="F3559" i="13"/>
  <c r="F3567" i="13"/>
  <c r="F3575" i="13"/>
  <c r="F3583" i="13"/>
  <c r="F3591" i="13"/>
  <c r="F3599" i="13"/>
  <c r="F3607" i="13"/>
  <c r="F3615" i="13"/>
  <c r="F3623" i="13"/>
  <c r="F3631" i="13"/>
  <c r="F3639" i="13"/>
  <c r="F3647" i="13"/>
  <c r="F3655" i="13"/>
  <c r="F3663" i="13"/>
  <c r="F3671" i="13"/>
  <c r="F3679" i="13"/>
  <c r="F3687" i="13"/>
  <c r="F3695" i="13"/>
  <c r="F3703" i="13"/>
  <c r="F3711" i="13"/>
  <c r="F3719" i="13"/>
  <c r="F3727" i="13"/>
  <c r="F3735" i="13"/>
  <c r="F3743" i="13"/>
  <c r="F3751" i="13"/>
  <c r="F3759" i="13"/>
  <c r="F3767" i="13"/>
  <c r="F3775" i="13"/>
  <c r="F1711" i="13"/>
  <c r="F2431" i="13"/>
  <c r="F2573" i="13"/>
  <c r="F2676" i="13"/>
  <c r="F2731" i="13"/>
  <c r="F2762" i="13"/>
  <c r="F2786" i="13"/>
  <c r="F2815" i="13"/>
  <c r="F2846" i="13"/>
  <c r="F2867" i="13"/>
  <c r="F2890" i="13"/>
  <c r="F2913" i="13"/>
  <c r="F2931" i="13"/>
  <c r="F2954" i="13"/>
  <c r="F2977" i="13"/>
  <c r="F2995" i="13"/>
  <c r="F3018" i="13"/>
  <c r="F3041" i="13"/>
  <c r="F3059" i="13"/>
  <c r="F3082" i="13"/>
  <c r="F3105" i="13"/>
  <c r="F3123" i="13"/>
  <c r="F3145" i="13"/>
  <c r="F3161" i="13"/>
  <c r="F3177" i="13"/>
  <c r="F3193" i="13"/>
  <c r="F3208" i="13"/>
  <c r="F3216" i="13"/>
  <c r="F3224" i="13"/>
  <c r="F3232" i="13"/>
  <c r="F3240" i="13"/>
  <c r="F3248" i="13"/>
  <c r="F3256" i="13"/>
  <c r="F3264" i="13"/>
  <c r="F3272" i="13"/>
  <c r="F3280" i="13"/>
  <c r="F3288" i="13"/>
  <c r="F3296" i="13"/>
  <c r="F3304" i="13"/>
  <c r="F3312" i="13"/>
  <c r="F3320" i="13"/>
  <c r="F3328" i="13"/>
  <c r="F3336" i="13"/>
  <c r="F3344" i="13"/>
  <c r="F3352" i="13"/>
  <c r="F3360" i="13"/>
  <c r="F3368" i="13"/>
  <c r="F3376" i="13"/>
  <c r="F3384" i="13"/>
  <c r="F3392" i="13"/>
  <c r="F3400" i="13"/>
  <c r="F3408" i="13"/>
  <c r="F3416" i="13"/>
  <c r="F3424" i="13"/>
  <c r="F3432" i="13"/>
  <c r="F3440" i="13"/>
  <c r="F3448" i="13"/>
  <c r="F3456" i="13"/>
  <c r="F3464" i="13"/>
  <c r="F3472" i="13"/>
  <c r="F3480" i="13"/>
  <c r="F3488" i="13"/>
  <c r="F3496" i="13"/>
  <c r="F3504" i="13"/>
  <c r="F3512" i="13"/>
  <c r="F3520" i="13"/>
  <c r="F3528" i="13"/>
  <c r="F3536" i="13"/>
  <c r="F3544" i="13"/>
  <c r="F3552" i="13"/>
  <c r="F3560" i="13"/>
  <c r="F3568" i="13"/>
  <c r="F3576" i="13"/>
  <c r="F3584" i="13"/>
  <c r="F3592" i="13"/>
  <c r="F3600" i="13"/>
  <c r="F3608" i="13"/>
  <c r="F3616" i="13"/>
  <c r="F3624" i="13"/>
  <c r="F3632" i="13"/>
  <c r="F3640" i="13"/>
  <c r="F3648" i="13"/>
  <c r="F3656" i="13"/>
  <c r="F3664" i="13"/>
  <c r="F3672" i="13"/>
  <c r="F3680" i="13"/>
  <c r="F3688" i="13"/>
  <c r="F3696" i="13"/>
  <c r="F3704" i="13"/>
  <c r="F3712" i="13"/>
  <c r="F3720" i="13"/>
  <c r="F3728" i="13"/>
  <c r="F3736" i="13"/>
  <c r="F3744" i="13"/>
  <c r="F3752" i="13"/>
  <c r="F3760" i="13"/>
  <c r="F3768" i="13"/>
  <c r="F3776" i="13"/>
  <c r="F1940" i="13"/>
  <c r="F2453" i="13"/>
  <c r="F2586" i="13"/>
  <c r="F2686" i="13"/>
  <c r="F2732" i="13"/>
  <c r="F2763" i="13"/>
  <c r="F2794" i="13"/>
  <c r="F2818" i="13"/>
  <c r="F2847" i="13"/>
  <c r="F2873" i="13"/>
  <c r="F2891" i="13"/>
  <c r="F2914" i="13"/>
  <c r="F2937" i="13"/>
  <c r="F2955" i="13"/>
  <c r="F2978" i="13"/>
  <c r="F3001" i="13"/>
  <c r="F3019" i="13"/>
  <c r="F3042" i="13"/>
  <c r="F3065" i="13"/>
  <c r="F3083" i="13"/>
  <c r="F3106" i="13"/>
  <c r="F3129" i="13"/>
  <c r="F3146" i="13"/>
  <c r="F3162" i="13"/>
  <c r="F3178" i="13"/>
  <c r="F3194" i="13"/>
  <c r="F3209" i="13"/>
  <c r="F3217" i="13"/>
  <c r="F3225" i="13"/>
  <c r="F3233" i="13"/>
  <c r="F3241" i="13"/>
  <c r="F3249" i="13"/>
  <c r="F3257" i="13"/>
  <c r="F3265" i="13"/>
  <c r="F3273" i="13"/>
  <c r="F3281" i="13"/>
  <c r="F3289" i="13"/>
  <c r="F3297" i="13"/>
  <c r="F3305" i="13"/>
  <c r="F3313" i="13"/>
  <c r="F3321" i="13"/>
  <c r="F3329" i="13"/>
  <c r="F3337" i="13"/>
  <c r="F3345" i="13"/>
  <c r="F3353" i="13"/>
  <c r="F3361" i="13"/>
  <c r="F3369" i="13"/>
  <c r="F3377" i="13"/>
  <c r="F3385" i="13"/>
  <c r="F3393" i="13"/>
  <c r="F3401" i="13"/>
  <c r="F3409" i="13"/>
  <c r="F3417" i="13"/>
  <c r="F3425" i="13"/>
  <c r="F3433" i="13"/>
  <c r="F3441" i="13"/>
  <c r="F3449" i="13"/>
  <c r="F3457" i="13"/>
  <c r="F3465" i="13"/>
  <c r="F3473" i="13"/>
  <c r="F3481" i="13"/>
  <c r="F3489" i="13"/>
  <c r="F3497" i="13"/>
  <c r="F3505" i="13"/>
  <c r="F3513" i="13"/>
  <c r="F3521" i="13"/>
  <c r="F3529" i="13"/>
  <c r="F3537" i="13"/>
  <c r="F3545" i="13"/>
  <c r="F3553" i="13"/>
  <c r="F3561" i="13"/>
  <c r="F3569" i="13"/>
  <c r="F3577" i="13"/>
  <c r="F3585" i="13"/>
  <c r="F3593" i="13"/>
  <c r="F3601" i="13"/>
  <c r="F3609" i="13"/>
  <c r="F3617" i="13"/>
  <c r="F3625" i="13"/>
  <c r="F3633" i="13"/>
  <c r="F3641" i="13"/>
  <c r="F3649" i="13"/>
  <c r="F3657" i="13"/>
  <c r="F3665" i="13"/>
  <c r="F3673" i="13"/>
  <c r="F3681" i="13"/>
  <c r="F3689" i="13"/>
  <c r="F3697" i="13"/>
  <c r="F3705" i="13"/>
  <c r="F3713" i="13"/>
  <c r="F3721" i="13"/>
  <c r="F3729" i="13"/>
  <c r="F3737" i="13"/>
  <c r="F3745" i="13"/>
  <c r="F3753" i="13"/>
  <c r="F3761" i="13"/>
  <c r="F3769" i="13"/>
  <c r="F3777" i="13"/>
  <c r="F3785" i="13"/>
  <c r="F3793" i="13"/>
  <c r="F3801" i="13"/>
  <c r="F3809" i="13"/>
  <c r="F3817" i="13"/>
  <c r="F3825" i="13"/>
  <c r="F3833" i="13"/>
  <c r="F3841" i="13"/>
  <c r="F3849" i="13"/>
  <c r="F3857" i="13"/>
  <c r="F3865" i="13"/>
  <c r="F3873" i="13"/>
  <c r="F3881" i="13"/>
  <c r="F3889" i="13"/>
  <c r="F3897" i="13"/>
  <c r="F3905" i="13"/>
  <c r="F3913" i="13"/>
  <c r="F3921" i="13"/>
  <c r="F3929" i="13"/>
  <c r="F3937" i="13"/>
  <c r="F3945" i="13"/>
  <c r="F3953" i="13"/>
  <c r="F3961" i="13"/>
  <c r="F3969" i="13"/>
  <c r="F3977" i="13"/>
  <c r="F3985" i="13"/>
  <c r="F3993" i="13"/>
  <c r="F4001" i="13"/>
  <c r="F4009" i="13"/>
  <c r="F4017" i="13"/>
  <c r="F4025" i="13"/>
  <c r="F4033" i="13"/>
  <c r="F4041" i="13"/>
  <c r="F4049" i="13"/>
  <c r="F4057" i="13"/>
  <c r="F4065" i="13"/>
  <c r="F4073" i="13"/>
  <c r="F4081" i="13"/>
  <c r="F4089" i="13"/>
  <c r="F4097" i="13"/>
  <c r="F4105" i="13"/>
  <c r="F4113" i="13"/>
  <c r="F4121" i="13"/>
  <c r="F4129" i="13"/>
  <c r="F4137" i="13"/>
  <c r="F4145" i="13"/>
  <c r="F4153" i="13"/>
  <c r="F4161" i="13"/>
  <c r="F4169" i="13"/>
  <c r="F4177" i="13"/>
  <c r="F4185" i="13"/>
  <c r="F4193" i="13"/>
  <c r="F4201" i="13"/>
  <c r="F4209" i="13"/>
  <c r="F4217" i="13"/>
  <c r="F4225" i="13"/>
  <c r="F4233" i="13"/>
  <c r="F4241" i="13"/>
  <c r="F4249" i="13"/>
  <c r="F4257" i="13"/>
  <c r="F4265" i="13"/>
  <c r="F4273" i="13"/>
  <c r="F4281" i="13"/>
  <c r="F4289" i="13"/>
  <c r="F4297" i="13"/>
  <c r="F4305" i="13"/>
  <c r="F4313" i="13"/>
  <c r="F4321" i="13"/>
  <c r="F4329" i="13"/>
  <c r="F4337" i="13"/>
  <c r="F4345" i="13"/>
  <c r="F4353" i="13"/>
  <c r="F2068" i="13"/>
  <c r="F2474" i="13"/>
  <c r="F2598" i="13"/>
  <c r="F2698" i="13"/>
  <c r="F2740" i="13"/>
  <c r="F2764" i="13"/>
  <c r="F2795" i="13"/>
  <c r="F2826" i="13"/>
  <c r="F2850" i="13"/>
  <c r="F2874" i="13"/>
  <c r="F2897" i="13"/>
  <c r="F2915" i="13"/>
  <c r="F2938" i="13"/>
  <c r="F2961" i="13"/>
  <c r="F2979" i="13"/>
  <c r="F3002" i="13"/>
  <c r="F3025" i="13"/>
  <c r="F3043" i="13"/>
  <c r="F3066" i="13"/>
  <c r="F3089" i="13"/>
  <c r="F3107" i="13"/>
  <c r="F3130" i="13"/>
  <c r="F3147" i="13"/>
  <c r="F3163" i="13"/>
  <c r="F3179" i="13"/>
  <c r="F3195" i="13"/>
  <c r="F3210" i="13"/>
  <c r="F3218" i="13"/>
  <c r="F3226" i="13"/>
  <c r="F3234" i="13"/>
  <c r="F3242" i="13"/>
  <c r="F3250" i="13"/>
  <c r="F3258" i="13"/>
  <c r="F3266" i="13"/>
  <c r="F3274" i="13"/>
  <c r="F3282" i="13"/>
  <c r="F3290" i="13"/>
  <c r="F3298" i="13"/>
  <c r="F3306" i="13"/>
  <c r="F3314" i="13"/>
  <c r="F3322" i="13"/>
  <c r="F3330" i="13"/>
  <c r="F3338" i="13"/>
  <c r="F3346" i="13"/>
  <c r="F3354" i="13"/>
  <c r="F3362" i="13"/>
  <c r="F3370" i="13"/>
  <c r="F3378" i="13"/>
  <c r="F3386" i="13"/>
  <c r="F3394" i="13"/>
  <c r="F3402" i="13"/>
  <c r="F3410" i="13"/>
  <c r="F3418" i="13"/>
  <c r="F3426" i="13"/>
  <c r="F3434" i="13"/>
  <c r="F3442" i="13"/>
  <c r="F3450" i="13"/>
  <c r="F3458" i="13"/>
  <c r="F3466" i="13"/>
  <c r="F3474" i="13"/>
  <c r="F3482" i="13"/>
  <c r="F3490" i="13"/>
  <c r="F3498" i="13"/>
  <c r="F3506" i="13"/>
  <c r="F3514" i="13"/>
  <c r="F3522" i="13"/>
  <c r="F3530" i="13"/>
  <c r="F3538" i="13"/>
  <c r="F3546" i="13"/>
  <c r="F3554" i="13"/>
  <c r="F3562" i="13"/>
  <c r="F3570" i="13"/>
  <c r="F3578" i="13"/>
  <c r="F3586" i="13"/>
  <c r="F3594" i="13"/>
  <c r="F3602" i="13"/>
  <c r="F3610" i="13"/>
  <c r="F3618" i="13"/>
  <c r="F3626" i="13"/>
  <c r="F3634" i="13"/>
  <c r="F3642" i="13"/>
  <c r="F3650" i="13"/>
  <c r="F3658" i="13"/>
  <c r="F3666" i="13"/>
  <c r="F3674" i="13"/>
  <c r="F3682" i="13"/>
  <c r="F3690" i="13"/>
  <c r="F3698" i="13"/>
  <c r="F3706" i="13"/>
  <c r="F3714" i="13"/>
  <c r="F3722" i="13"/>
  <c r="F3730" i="13"/>
  <c r="F3738" i="13"/>
  <c r="F3746" i="13"/>
  <c r="F3754" i="13"/>
  <c r="F3762" i="13"/>
  <c r="F3770" i="13"/>
  <c r="F3778" i="13"/>
  <c r="F3786" i="13"/>
  <c r="F3794" i="13"/>
  <c r="F3802" i="13"/>
  <c r="F3810" i="13"/>
  <c r="F3818" i="13"/>
  <c r="F3826" i="13"/>
  <c r="F3834" i="13"/>
  <c r="F3842" i="13"/>
  <c r="F3850" i="13"/>
  <c r="F3858" i="13"/>
  <c r="F3866" i="13"/>
  <c r="F3874" i="13"/>
  <c r="F3882" i="13"/>
  <c r="F3890" i="13"/>
  <c r="F3898" i="13"/>
  <c r="F3906" i="13"/>
  <c r="F3914" i="13"/>
  <c r="F3922" i="13"/>
  <c r="F3930" i="13"/>
  <c r="F3938" i="13"/>
  <c r="F3946" i="13"/>
  <c r="F3954" i="13"/>
  <c r="F3962" i="13"/>
  <c r="F3970" i="13"/>
  <c r="F3978" i="13"/>
  <c r="F3986" i="13"/>
  <c r="F3994" i="13"/>
  <c r="F4002" i="13"/>
  <c r="F4010" i="13"/>
  <c r="F4018" i="13"/>
  <c r="F4026" i="13"/>
  <c r="F4034" i="13"/>
  <c r="F4042" i="13"/>
  <c r="F4050" i="13"/>
  <c r="F4058" i="13"/>
  <c r="F4066" i="13"/>
  <c r="F4074" i="13"/>
  <c r="F4082" i="13"/>
  <c r="F4090" i="13"/>
  <c r="F4098" i="13"/>
  <c r="F4106" i="13"/>
  <c r="F4114" i="13"/>
  <c r="F4122" i="13"/>
  <c r="F4130" i="13"/>
  <c r="F4138" i="13"/>
  <c r="F4146" i="13"/>
  <c r="F4154" i="13"/>
  <c r="F4162" i="13"/>
  <c r="F4170" i="13"/>
  <c r="F4178" i="13"/>
  <c r="F4186" i="13"/>
  <c r="F4194" i="13"/>
  <c r="F4202" i="13"/>
  <c r="F4210" i="13"/>
  <c r="F4218" i="13"/>
  <c r="F4226" i="13"/>
  <c r="F4234" i="13"/>
  <c r="F4242" i="13"/>
  <c r="F4250" i="13"/>
  <c r="F4258" i="13"/>
  <c r="F4266" i="13"/>
  <c r="F4274" i="13"/>
  <c r="F4282" i="13"/>
  <c r="F4290" i="13"/>
  <c r="F4298" i="13"/>
  <c r="F4306" i="13"/>
  <c r="F4314" i="13"/>
  <c r="F4322" i="13"/>
  <c r="F4330" i="13"/>
  <c r="F4338" i="13"/>
  <c r="F4346" i="13"/>
  <c r="F4354" i="13"/>
  <c r="F2196" i="13"/>
  <c r="F2495" i="13"/>
  <c r="F2612" i="13"/>
  <c r="F2708" i="13"/>
  <c r="F2741" i="13"/>
  <c r="F2772" i="13"/>
  <c r="F2796" i="13"/>
  <c r="F2827" i="13"/>
  <c r="F2856" i="13"/>
  <c r="F2875" i="13"/>
  <c r="F2898" i="13"/>
  <c r="F2921" i="13"/>
  <c r="F2939" i="13"/>
  <c r="F2962" i="13"/>
  <c r="F2985" i="13"/>
  <c r="F3003" i="13"/>
  <c r="F3026" i="13"/>
  <c r="F3049" i="13"/>
  <c r="F3067" i="13"/>
  <c r="F3090" i="13"/>
  <c r="F3113" i="13"/>
  <c r="F3131" i="13"/>
  <c r="F3152" i="13"/>
  <c r="F3168" i="13"/>
  <c r="F3184" i="13"/>
  <c r="F3200" i="13"/>
  <c r="F3211" i="13"/>
  <c r="F3219" i="13"/>
  <c r="F3227" i="13"/>
  <c r="F3235" i="13"/>
  <c r="F3243" i="13"/>
  <c r="F3251" i="13"/>
  <c r="F3259" i="13"/>
  <c r="F3267" i="13"/>
  <c r="F3275" i="13"/>
  <c r="F3283" i="13"/>
  <c r="F3291" i="13"/>
  <c r="F3299" i="13"/>
  <c r="F3307" i="13"/>
  <c r="F3315" i="13"/>
  <c r="F3323" i="13"/>
  <c r="F3331" i="13"/>
  <c r="F3339" i="13"/>
  <c r="F3347" i="13"/>
  <c r="F3355" i="13"/>
  <c r="F3363" i="13"/>
  <c r="F3371" i="13"/>
  <c r="F3379" i="13"/>
  <c r="F3387" i="13"/>
  <c r="F3395" i="13"/>
  <c r="F3403" i="13"/>
  <c r="F3411" i="13"/>
  <c r="F3419" i="13"/>
  <c r="F3427" i="13"/>
  <c r="F3435" i="13"/>
  <c r="F3443" i="13"/>
  <c r="F3451" i="13"/>
  <c r="F3459" i="13"/>
  <c r="F3467" i="13"/>
  <c r="F3475" i="13"/>
  <c r="F3483" i="13"/>
  <c r="F3491" i="13"/>
  <c r="F3499" i="13"/>
  <c r="F3507" i="13"/>
  <c r="F3515" i="13"/>
  <c r="F3523" i="13"/>
  <c r="F3531" i="13"/>
  <c r="F3539" i="13"/>
  <c r="F3547" i="13"/>
  <c r="F3555" i="13"/>
  <c r="F3563" i="13"/>
  <c r="F3571" i="13"/>
  <c r="F3579" i="13"/>
  <c r="F3587" i="13"/>
  <c r="F3595" i="13"/>
  <c r="F3603" i="13"/>
  <c r="F3611" i="13"/>
  <c r="F3619" i="13"/>
  <c r="F3627" i="13"/>
  <c r="F3635" i="13"/>
  <c r="F3643" i="13"/>
  <c r="F3651" i="13"/>
  <c r="F3659" i="13"/>
  <c r="F3667" i="13"/>
  <c r="F3675" i="13"/>
  <c r="F3683" i="13"/>
  <c r="F3691" i="13"/>
  <c r="F3699" i="13"/>
  <c r="F3707" i="13"/>
  <c r="F3715" i="13"/>
  <c r="F3723" i="13"/>
  <c r="F3731" i="13"/>
  <c r="F3739" i="13"/>
  <c r="F3747" i="13"/>
  <c r="F3755" i="13"/>
  <c r="F3763" i="13"/>
  <c r="F3771" i="13"/>
  <c r="F3779" i="13"/>
  <c r="F3787" i="13"/>
  <c r="F3795" i="13"/>
  <c r="F3803" i="13"/>
  <c r="F3811" i="13"/>
  <c r="F3819" i="13"/>
  <c r="F3827" i="13"/>
  <c r="F3835" i="13"/>
  <c r="F3843" i="13"/>
  <c r="F3851" i="13"/>
  <c r="F3859" i="13"/>
  <c r="F3867" i="13"/>
  <c r="F3875" i="13"/>
  <c r="F3883" i="13"/>
  <c r="F3891" i="13"/>
  <c r="F3899" i="13"/>
  <c r="F3907" i="13"/>
  <c r="F3915" i="13"/>
  <c r="F3923" i="13"/>
  <c r="F3931" i="13"/>
  <c r="F3939" i="13"/>
  <c r="F3947" i="13"/>
  <c r="F3955" i="13"/>
  <c r="F3963" i="13"/>
  <c r="F3971" i="13"/>
  <c r="F3979" i="13"/>
  <c r="F3987" i="13"/>
  <c r="F3995" i="13"/>
  <c r="F4003" i="13"/>
  <c r="F4011" i="13"/>
  <c r="F4019" i="13"/>
  <c r="F4027" i="13"/>
  <c r="F4035" i="13"/>
  <c r="F4043" i="13"/>
  <c r="F4051" i="13"/>
  <c r="F4059" i="13"/>
  <c r="F4067" i="13"/>
  <c r="F4075" i="13"/>
  <c r="F4083" i="13"/>
  <c r="F4091" i="13"/>
  <c r="F4099" i="13"/>
  <c r="F4107" i="13"/>
  <c r="F4115" i="13"/>
  <c r="F4123" i="13"/>
  <c r="F4131" i="13"/>
  <c r="F4139" i="13"/>
  <c r="F4147" i="13"/>
  <c r="F4155" i="13"/>
  <c r="F4163" i="13"/>
  <c r="F4171" i="13"/>
  <c r="F4179" i="13"/>
  <c r="F4187" i="13"/>
  <c r="F4195" i="13"/>
  <c r="F4203" i="13"/>
  <c r="F4211" i="13"/>
  <c r="F4219" i="13"/>
  <c r="F4227" i="13"/>
  <c r="F4235" i="13"/>
  <c r="F4243" i="13"/>
  <c r="F4251" i="13"/>
  <c r="F4259" i="13"/>
  <c r="F4267" i="13"/>
  <c r="F4275" i="13"/>
  <c r="F4283" i="13"/>
  <c r="F4291" i="13"/>
  <c r="F4299" i="13"/>
  <c r="F4307" i="13"/>
  <c r="F4315" i="13"/>
  <c r="F4323" i="13"/>
  <c r="F4331" i="13"/>
  <c r="F4339" i="13"/>
  <c r="F4347" i="13"/>
  <c r="F4355" i="13"/>
  <c r="F2298" i="13"/>
  <c r="F2514" i="13"/>
  <c r="F2623" i="13"/>
  <c r="F2718" i="13"/>
  <c r="F2742" i="13"/>
  <c r="F2773" i="13"/>
  <c r="F2804" i="13"/>
  <c r="F2828" i="13"/>
  <c r="F2858" i="13"/>
  <c r="F2881" i="13"/>
  <c r="F2899" i="13"/>
  <c r="F2922" i="13"/>
  <c r="F2945" i="13"/>
  <c r="F2963" i="13"/>
  <c r="F2986" i="13"/>
  <c r="F3009" i="13"/>
  <c r="F3027" i="13"/>
  <c r="F3050" i="13"/>
  <c r="F3073" i="13"/>
  <c r="F3091" i="13"/>
  <c r="F3114" i="13"/>
  <c r="F3137" i="13"/>
  <c r="F3153" i="13"/>
  <c r="F3169" i="13"/>
  <c r="F3185" i="13"/>
  <c r="F3201" i="13"/>
  <c r="F3212" i="13"/>
  <c r="F3220" i="13"/>
  <c r="F3228" i="13"/>
  <c r="F3236" i="13"/>
  <c r="F3244" i="13"/>
  <c r="F3252" i="13"/>
  <c r="F3260" i="13"/>
  <c r="F3268" i="13"/>
  <c r="F3276" i="13"/>
  <c r="F3284" i="13"/>
  <c r="F3292" i="13"/>
  <c r="F3300" i="13"/>
  <c r="F3308" i="13"/>
  <c r="F3316" i="13"/>
  <c r="F3324" i="13"/>
  <c r="F3332" i="13"/>
  <c r="F3340" i="13"/>
  <c r="F3348" i="13"/>
  <c r="F3356" i="13"/>
  <c r="F3364" i="13"/>
  <c r="F3372" i="13"/>
  <c r="F3380" i="13"/>
  <c r="F3388" i="13"/>
  <c r="F3396" i="13"/>
  <c r="F3404" i="13"/>
  <c r="F3412" i="13"/>
  <c r="F3420" i="13"/>
  <c r="F3428" i="13"/>
  <c r="F3436" i="13"/>
  <c r="F3444" i="13"/>
  <c r="F3452" i="13"/>
  <c r="F3460" i="13"/>
  <c r="F3468" i="13"/>
  <c r="F3476" i="13"/>
  <c r="F3484" i="13"/>
  <c r="F3492" i="13"/>
  <c r="F3500" i="13"/>
  <c r="F3508" i="13"/>
  <c r="F3516" i="13"/>
  <c r="F3524" i="13"/>
  <c r="F3532" i="13"/>
  <c r="F3540" i="13"/>
  <c r="F3548" i="13"/>
  <c r="F3556" i="13"/>
  <c r="F3564" i="13"/>
  <c r="F3572" i="13"/>
  <c r="F3580" i="13"/>
  <c r="F3588" i="13"/>
  <c r="F3596" i="13"/>
  <c r="F3604" i="13"/>
  <c r="F3612" i="13"/>
  <c r="F3620" i="13"/>
  <c r="F3628" i="13"/>
  <c r="F3636" i="13"/>
  <c r="F3644" i="13"/>
  <c r="F3652" i="13"/>
  <c r="F3660" i="13"/>
  <c r="F3668" i="13"/>
  <c r="F3676" i="13"/>
  <c r="F3684" i="13"/>
  <c r="F3692" i="13"/>
  <c r="F3700" i="13"/>
  <c r="F3708" i="13"/>
  <c r="F3716" i="13"/>
  <c r="F3724" i="13"/>
  <c r="F3732" i="13"/>
  <c r="F3740" i="13"/>
  <c r="F3748" i="13"/>
  <c r="F3756" i="13"/>
  <c r="F3764" i="13"/>
  <c r="F3772" i="13"/>
  <c r="F3780" i="13"/>
  <c r="F3788" i="13"/>
  <c r="F3796" i="13"/>
  <c r="F3804" i="13"/>
  <c r="F3812" i="13"/>
  <c r="F3820" i="13"/>
  <c r="F3828" i="13"/>
  <c r="F3836" i="13"/>
  <c r="F3844" i="13"/>
  <c r="F3852" i="13"/>
  <c r="F3860" i="13"/>
  <c r="F3868" i="13"/>
  <c r="F3876" i="13"/>
  <c r="F3884" i="13"/>
  <c r="F3892" i="13"/>
  <c r="F3900" i="13"/>
  <c r="F3908" i="13"/>
  <c r="F3916" i="13"/>
  <c r="F3924" i="13"/>
  <c r="F3932" i="13"/>
  <c r="F3940" i="13"/>
  <c r="F3948" i="13"/>
  <c r="F3956" i="13"/>
  <c r="F3964" i="13"/>
  <c r="F3972" i="13"/>
  <c r="F3980" i="13"/>
  <c r="F3988" i="13"/>
  <c r="F3996" i="13"/>
  <c r="F4004" i="13"/>
  <c r="F4012" i="13"/>
  <c r="F4020" i="13"/>
  <c r="F4028" i="13"/>
  <c r="F4036" i="13"/>
  <c r="F4044" i="13"/>
  <c r="F4052" i="13"/>
  <c r="F4060" i="13"/>
  <c r="F4068" i="13"/>
  <c r="F4076" i="13"/>
  <c r="F4084" i="13"/>
  <c r="F4092" i="13"/>
  <c r="F4100" i="13"/>
  <c r="F4108" i="13"/>
  <c r="F4116" i="13"/>
  <c r="F4124" i="13"/>
  <c r="F4132" i="13"/>
  <c r="F4140" i="13"/>
  <c r="F4148" i="13"/>
  <c r="F4156" i="13"/>
  <c r="F4164" i="13"/>
  <c r="F4172" i="13"/>
  <c r="F4180" i="13"/>
  <c r="F4188" i="13"/>
  <c r="F4196" i="13"/>
  <c r="F4204" i="13"/>
  <c r="F4212" i="13"/>
  <c r="F4220" i="13"/>
  <c r="F4228" i="13"/>
  <c r="F4236" i="13"/>
  <c r="F4244" i="13"/>
  <c r="F4252" i="13"/>
  <c r="F4260" i="13"/>
  <c r="F4268" i="13"/>
  <c r="F4276" i="13"/>
  <c r="F4284" i="13"/>
  <c r="F4292" i="13"/>
  <c r="F4300" i="13"/>
  <c r="F4308" i="13"/>
  <c r="F4316" i="13"/>
  <c r="F4324" i="13"/>
  <c r="F4332" i="13"/>
  <c r="F4340" i="13"/>
  <c r="F4348" i="13"/>
  <c r="F4356" i="13"/>
  <c r="F2350" i="13"/>
  <c r="F2530" i="13"/>
  <c r="F2637" i="13"/>
  <c r="F2719" i="13"/>
  <c r="F2750" i="13"/>
  <c r="F2774" i="13"/>
  <c r="F2805" i="13"/>
  <c r="F2836" i="13"/>
  <c r="F2859" i="13"/>
  <c r="F2882" i="13"/>
  <c r="F2905" i="13"/>
  <c r="F2923" i="13"/>
  <c r="F2946" i="13"/>
  <c r="F2969" i="13"/>
  <c r="F2987" i="13"/>
  <c r="F3010" i="13"/>
  <c r="F3033" i="13"/>
  <c r="F3051" i="13"/>
  <c r="F3074" i="13"/>
  <c r="F3097" i="13"/>
  <c r="F3115" i="13"/>
  <c r="F3138" i="13"/>
  <c r="F3154" i="13"/>
  <c r="F3170" i="13"/>
  <c r="F3186" i="13"/>
  <c r="F3202" i="13"/>
  <c r="F3213" i="13"/>
  <c r="F3221" i="13"/>
  <c r="F3229" i="13"/>
  <c r="F3237" i="13"/>
  <c r="F3245" i="13"/>
  <c r="F3253" i="13"/>
  <c r="F3261" i="13"/>
  <c r="F3269" i="13"/>
  <c r="F3277" i="13"/>
  <c r="F3285" i="13"/>
  <c r="F3293" i="13"/>
  <c r="F3301" i="13"/>
  <c r="F3309" i="13"/>
  <c r="F3317" i="13"/>
  <c r="F3325" i="13"/>
  <c r="F2837" i="13"/>
  <c r="F3011" i="13"/>
  <c r="F3171" i="13"/>
  <c r="F3254" i="13"/>
  <c r="F3318" i="13"/>
  <c r="F3357" i="13"/>
  <c r="F3389" i="13"/>
  <c r="F3421" i="13"/>
  <c r="F3453" i="13"/>
  <c r="F3485" i="13"/>
  <c r="F3517" i="13"/>
  <c r="F3549" i="13"/>
  <c r="F3581" i="13"/>
  <c r="F3613" i="13"/>
  <c r="F3645" i="13"/>
  <c r="F3677" i="13"/>
  <c r="F3709" i="13"/>
  <c r="F3741" i="13"/>
  <c r="F3773" i="13"/>
  <c r="F3791" i="13"/>
  <c r="F3807" i="13"/>
  <c r="F3823" i="13"/>
  <c r="F3839" i="13"/>
  <c r="F3855" i="13"/>
  <c r="F3871" i="13"/>
  <c r="F3887" i="13"/>
  <c r="F3903" i="13"/>
  <c r="F3919" i="13"/>
  <c r="F3935" i="13"/>
  <c r="F3951" i="13"/>
  <c r="F3967" i="13"/>
  <c r="F3983" i="13"/>
  <c r="F3999" i="13"/>
  <c r="F4015" i="13"/>
  <c r="F4031" i="13"/>
  <c r="F4047" i="13"/>
  <c r="F4063" i="13"/>
  <c r="F4079" i="13"/>
  <c r="F4095" i="13"/>
  <c r="F4111" i="13"/>
  <c r="F4127" i="13"/>
  <c r="F4143" i="13"/>
  <c r="F4159" i="13"/>
  <c r="F4175" i="13"/>
  <c r="F4191" i="13"/>
  <c r="F2389" i="13"/>
  <c r="F2865" i="13"/>
  <c r="F3034" i="13"/>
  <c r="F3187" i="13"/>
  <c r="F3262" i="13"/>
  <c r="F3326" i="13"/>
  <c r="F3358" i="13"/>
  <c r="F3390" i="13"/>
  <c r="F3422" i="13"/>
  <c r="F3454" i="13"/>
  <c r="F3486" i="13"/>
  <c r="F3518" i="13"/>
  <c r="F3550" i="13"/>
  <c r="F3582" i="13"/>
  <c r="F3614" i="13"/>
  <c r="F3646" i="13"/>
  <c r="F3678" i="13"/>
  <c r="F3710" i="13"/>
  <c r="F3742" i="13"/>
  <c r="F3774" i="13"/>
  <c r="F3792" i="13"/>
  <c r="F3808" i="13"/>
  <c r="F3824" i="13"/>
  <c r="F3840" i="13"/>
  <c r="F3856" i="13"/>
  <c r="F3872" i="13"/>
  <c r="F3888" i="13"/>
  <c r="F3904" i="13"/>
  <c r="F3920" i="13"/>
  <c r="F3936" i="13"/>
  <c r="F3952" i="13"/>
  <c r="F3968" i="13"/>
  <c r="F3984" i="13"/>
  <c r="F4000" i="13"/>
  <c r="F4016" i="13"/>
  <c r="F4032" i="13"/>
  <c r="F4048" i="13"/>
  <c r="F4064" i="13"/>
  <c r="F4080" i="13"/>
  <c r="F4096" i="13"/>
  <c r="F4112" i="13"/>
  <c r="F4128" i="13"/>
  <c r="F4144" i="13"/>
  <c r="F4160" i="13"/>
  <c r="F4176" i="13"/>
  <c r="F4192" i="13"/>
  <c r="F2546" i="13"/>
  <c r="F2883" i="13"/>
  <c r="F3057" i="13"/>
  <c r="F3203" i="13"/>
  <c r="F3270" i="13"/>
  <c r="F3333" i="13"/>
  <c r="F3365" i="13"/>
  <c r="F3397" i="13"/>
  <c r="F3429" i="13"/>
  <c r="F3461" i="13"/>
  <c r="F3493" i="13"/>
  <c r="F3525" i="13"/>
  <c r="F3557" i="13"/>
  <c r="F3589" i="13"/>
  <c r="F3621" i="13"/>
  <c r="F3653" i="13"/>
  <c r="F3685" i="13"/>
  <c r="F3717" i="13"/>
  <c r="F3749" i="13"/>
  <c r="F3781" i="13"/>
  <c r="F3797" i="13"/>
  <c r="F3813" i="13"/>
  <c r="F3829" i="13"/>
  <c r="F3845" i="13"/>
  <c r="F3861" i="13"/>
  <c r="F3877" i="13"/>
  <c r="F3893" i="13"/>
  <c r="F3909" i="13"/>
  <c r="F3925" i="13"/>
  <c r="F3941" i="13"/>
  <c r="F3957" i="13"/>
  <c r="F3973" i="13"/>
  <c r="F3989" i="13"/>
  <c r="F4005" i="13"/>
  <c r="F4021" i="13"/>
  <c r="F4037" i="13"/>
  <c r="F4053" i="13"/>
  <c r="F4069" i="13"/>
  <c r="F4085" i="13"/>
  <c r="F4101" i="13"/>
  <c r="F4117" i="13"/>
  <c r="F4133" i="13"/>
  <c r="F4149" i="13"/>
  <c r="F4165" i="13"/>
  <c r="F4181" i="13"/>
  <c r="F4197" i="13"/>
  <c r="F4213" i="13"/>
  <c r="F4229" i="13"/>
  <c r="F4245" i="13"/>
  <c r="F4261" i="13"/>
  <c r="F4277" i="13"/>
  <c r="F4293" i="13"/>
  <c r="F4309" i="13"/>
  <c r="F4325" i="13"/>
  <c r="F4341" i="13"/>
  <c r="F4357" i="13"/>
  <c r="F4365" i="13"/>
  <c r="F4373" i="13"/>
  <c r="F4381" i="13"/>
  <c r="F4389" i="13"/>
  <c r="F4397" i="13"/>
  <c r="F4405" i="13"/>
  <c r="F4413" i="13"/>
  <c r="F4421" i="13"/>
  <c r="F4429" i="13"/>
  <c r="F4437" i="13"/>
  <c r="F4445" i="13"/>
  <c r="F4453" i="13"/>
  <c r="F4461" i="13"/>
  <c r="F4469" i="13"/>
  <c r="F4477" i="13"/>
  <c r="F4485" i="13"/>
  <c r="F4493" i="13"/>
  <c r="F4501" i="13"/>
  <c r="F4509" i="13"/>
  <c r="F4517" i="13"/>
  <c r="F4525" i="13"/>
  <c r="F4533" i="13"/>
  <c r="F4541" i="13"/>
  <c r="F4549" i="13"/>
  <c r="F4557" i="13"/>
  <c r="F4565" i="13"/>
  <c r="F4573" i="13"/>
  <c r="F4581" i="13"/>
  <c r="F4589" i="13"/>
  <c r="F4597" i="13"/>
  <c r="F4605" i="13"/>
  <c r="F4613" i="13"/>
  <c r="F4621" i="13"/>
  <c r="F4629" i="13"/>
  <c r="F4637" i="13"/>
  <c r="F4645" i="13"/>
  <c r="F4653" i="13"/>
  <c r="F4661" i="13"/>
  <c r="F4669" i="13"/>
  <c r="F4677" i="13"/>
  <c r="F4685" i="13"/>
  <c r="F4693" i="13"/>
  <c r="F4701" i="13"/>
  <c r="F4709" i="13"/>
  <c r="F4717" i="13"/>
  <c r="F4725" i="13"/>
  <c r="F4733" i="13"/>
  <c r="F2650" i="13"/>
  <c r="F2906" i="13"/>
  <c r="F3075" i="13"/>
  <c r="F3214" i="13"/>
  <c r="F3278" i="13"/>
  <c r="F3334" i="13"/>
  <c r="F3366" i="13"/>
  <c r="F3398" i="13"/>
  <c r="F3430" i="13"/>
  <c r="F3462" i="13"/>
  <c r="F3494" i="13"/>
  <c r="F3526" i="13"/>
  <c r="F3558" i="13"/>
  <c r="F3590" i="13"/>
  <c r="F3622" i="13"/>
  <c r="F3654" i="13"/>
  <c r="F3686" i="13"/>
  <c r="F3718" i="13"/>
  <c r="F3750" i="13"/>
  <c r="F3782" i="13"/>
  <c r="F3798" i="13"/>
  <c r="F3814" i="13"/>
  <c r="F3830" i="13"/>
  <c r="F3846" i="13"/>
  <c r="F3862" i="13"/>
  <c r="F3878" i="13"/>
  <c r="F3894" i="13"/>
  <c r="F3910" i="13"/>
  <c r="F3926" i="13"/>
  <c r="F3942" i="13"/>
  <c r="F3958" i="13"/>
  <c r="F3974" i="13"/>
  <c r="F3990" i="13"/>
  <c r="F4006" i="13"/>
  <c r="F4022" i="13"/>
  <c r="F4038" i="13"/>
  <c r="F4054" i="13"/>
  <c r="F4070" i="13"/>
  <c r="F4086" i="13"/>
  <c r="F4102" i="13"/>
  <c r="F4118" i="13"/>
  <c r="F4134" i="13"/>
  <c r="F4150" i="13"/>
  <c r="F4166" i="13"/>
  <c r="F4182" i="13"/>
  <c r="F4198" i="13"/>
  <c r="F4214" i="13"/>
  <c r="F4230" i="13"/>
  <c r="F4246" i="13"/>
  <c r="F4262" i="13"/>
  <c r="F4278" i="13"/>
  <c r="F4294" i="13"/>
  <c r="F4310" i="13"/>
  <c r="F4326" i="13"/>
  <c r="F4342" i="13"/>
  <c r="F4358" i="13"/>
  <c r="F4366" i="13"/>
  <c r="F4374" i="13"/>
  <c r="F4382" i="13"/>
  <c r="F4390" i="13"/>
  <c r="F4398" i="13"/>
  <c r="F4406" i="13"/>
  <c r="F4414" i="13"/>
  <c r="F4422" i="13"/>
  <c r="F4430" i="13"/>
  <c r="F4438" i="13"/>
  <c r="F4446" i="13"/>
  <c r="F4454" i="13"/>
  <c r="F4462" i="13"/>
  <c r="F4470" i="13"/>
  <c r="F4478" i="13"/>
  <c r="F4486" i="13"/>
  <c r="F4494" i="13"/>
  <c r="F4502" i="13"/>
  <c r="F4510" i="13"/>
  <c r="F4518" i="13"/>
  <c r="F4526" i="13"/>
  <c r="F4534" i="13"/>
  <c r="F4542" i="13"/>
  <c r="F4550" i="13"/>
  <c r="F4558" i="13"/>
  <c r="F4566" i="13"/>
  <c r="F4574" i="13"/>
  <c r="F4582" i="13"/>
  <c r="F4590" i="13"/>
  <c r="F4598" i="13"/>
  <c r="F4606" i="13"/>
  <c r="F4614" i="13"/>
  <c r="F4622" i="13"/>
  <c r="F4630" i="13"/>
  <c r="F4638" i="13"/>
  <c r="F4646" i="13"/>
  <c r="F4654" i="13"/>
  <c r="F4662" i="13"/>
  <c r="F4670" i="13"/>
  <c r="F4678" i="13"/>
  <c r="F4686" i="13"/>
  <c r="F4694" i="13"/>
  <c r="F4702" i="13"/>
  <c r="F4710" i="13"/>
  <c r="F4718" i="13"/>
  <c r="F4726" i="13"/>
  <c r="F4734" i="13"/>
  <c r="F2722" i="13"/>
  <c r="F2929" i="13"/>
  <c r="F3098" i="13"/>
  <c r="F3222" i="13"/>
  <c r="F3286" i="13"/>
  <c r="F3341" i="13"/>
  <c r="F3373" i="13"/>
  <c r="F3405" i="13"/>
  <c r="F3437" i="13"/>
  <c r="F3469" i="13"/>
  <c r="F3501" i="13"/>
  <c r="F3533" i="13"/>
  <c r="F3565" i="13"/>
  <c r="F3597" i="13"/>
  <c r="F3629" i="13"/>
  <c r="F3661" i="13"/>
  <c r="F3693" i="13"/>
  <c r="F3725" i="13"/>
  <c r="F3757" i="13"/>
  <c r="F3783" i="13"/>
  <c r="F3799" i="13"/>
  <c r="F3815" i="13"/>
  <c r="F3831" i="13"/>
  <c r="F3847" i="13"/>
  <c r="F3863" i="13"/>
  <c r="F3879" i="13"/>
  <c r="F3895" i="13"/>
  <c r="F3911" i="13"/>
  <c r="F3927" i="13"/>
  <c r="F3943" i="13"/>
  <c r="F3959" i="13"/>
  <c r="F3975" i="13"/>
  <c r="F3991" i="13"/>
  <c r="F4007" i="13"/>
  <c r="F4023" i="13"/>
  <c r="F4039" i="13"/>
  <c r="F4055" i="13"/>
  <c r="F4071" i="13"/>
  <c r="F4087" i="13"/>
  <c r="F4103" i="13"/>
  <c r="F4119" i="13"/>
  <c r="F4135" i="13"/>
  <c r="F4151" i="13"/>
  <c r="F4167" i="13"/>
  <c r="F4183" i="13"/>
  <c r="F4199" i="13"/>
  <c r="F4215" i="13"/>
  <c r="F4231" i="13"/>
  <c r="F4247" i="13"/>
  <c r="F4263" i="13"/>
  <c r="F4279" i="13"/>
  <c r="F4295" i="13"/>
  <c r="F4311" i="13"/>
  <c r="F4327" i="13"/>
  <c r="F4343" i="13"/>
  <c r="F4359" i="13"/>
  <c r="F4367" i="13"/>
  <c r="F4375" i="13"/>
  <c r="F4383" i="13"/>
  <c r="F4391" i="13"/>
  <c r="F4399" i="13"/>
  <c r="F4407" i="13"/>
  <c r="F4415" i="13"/>
  <c r="F4423" i="13"/>
  <c r="F4431" i="13"/>
  <c r="F4439" i="13"/>
  <c r="F4447" i="13"/>
  <c r="F4455" i="13"/>
  <c r="F4463" i="13"/>
  <c r="F4471" i="13"/>
  <c r="F4479" i="13"/>
  <c r="F4487" i="13"/>
  <c r="F4495" i="13"/>
  <c r="F4503" i="13"/>
  <c r="F4511" i="13"/>
  <c r="F4519" i="13"/>
  <c r="F4527" i="13"/>
  <c r="F4535" i="13"/>
  <c r="F4543" i="13"/>
  <c r="F4551" i="13"/>
  <c r="F4559" i="13"/>
  <c r="F4567" i="13"/>
  <c r="F4575" i="13"/>
  <c r="F4583" i="13"/>
  <c r="F4591" i="13"/>
  <c r="F4599" i="13"/>
  <c r="F4607" i="13"/>
  <c r="F4615" i="13"/>
  <c r="F4623" i="13"/>
  <c r="F4631" i="13"/>
  <c r="F4639" i="13"/>
  <c r="F2751" i="13"/>
  <c r="F2947" i="13"/>
  <c r="F3121" i="13"/>
  <c r="F3230" i="13"/>
  <c r="F3294" i="13"/>
  <c r="F3342" i="13"/>
  <c r="F3374" i="13"/>
  <c r="F3406" i="13"/>
  <c r="F3438" i="13"/>
  <c r="F3470" i="13"/>
  <c r="F3502" i="13"/>
  <c r="F3534" i="13"/>
  <c r="F3566" i="13"/>
  <c r="F3598" i="13"/>
  <c r="F3630" i="13"/>
  <c r="F3662" i="13"/>
  <c r="F3694" i="13"/>
  <c r="F3726" i="13"/>
  <c r="F3758" i="13"/>
  <c r="F3784" i="13"/>
  <c r="F3800" i="13"/>
  <c r="F3816" i="13"/>
  <c r="F3832" i="13"/>
  <c r="F3848" i="13"/>
  <c r="F3864" i="13"/>
  <c r="F3880" i="13"/>
  <c r="F3896" i="13"/>
  <c r="F3912" i="13"/>
  <c r="F3928" i="13"/>
  <c r="F3944" i="13"/>
  <c r="F3960" i="13"/>
  <c r="F3976" i="13"/>
  <c r="F3992" i="13"/>
  <c r="F4008" i="13"/>
  <c r="F4024" i="13"/>
  <c r="F4040" i="13"/>
  <c r="F4056" i="13"/>
  <c r="F4072" i="13"/>
  <c r="F4088" i="13"/>
  <c r="F4104" i="13"/>
  <c r="F4120" i="13"/>
  <c r="F4136" i="13"/>
  <c r="F4152" i="13"/>
  <c r="F4168" i="13"/>
  <c r="F4184" i="13"/>
  <c r="F4200" i="13"/>
  <c r="F4216" i="13"/>
  <c r="F4232" i="13"/>
  <c r="F4248" i="13"/>
  <c r="F4264" i="13"/>
  <c r="F4280" i="13"/>
  <c r="F4296" i="13"/>
  <c r="F4312" i="13"/>
  <c r="F4328" i="13"/>
  <c r="F4344" i="13"/>
  <c r="F4360" i="13"/>
  <c r="F4368" i="13"/>
  <c r="F4376" i="13"/>
  <c r="F4384" i="13"/>
  <c r="F4392" i="13"/>
  <c r="F4400" i="13"/>
  <c r="F4408" i="13"/>
  <c r="F4416" i="13"/>
  <c r="F4424" i="13"/>
  <c r="F4432" i="13"/>
  <c r="F4440" i="13"/>
  <c r="F4448" i="13"/>
  <c r="F4456" i="13"/>
  <c r="F4464" i="13"/>
  <c r="F4472" i="13"/>
  <c r="F4480" i="13"/>
  <c r="F4488" i="13"/>
  <c r="F4496" i="13"/>
  <c r="F4504" i="13"/>
  <c r="F4512" i="13"/>
  <c r="F4520" i="13"/>
  <c r="F4528" i="13"/>
  <c r="F4536" i="13"/>
  <c r="F4544" i="13"/>
  <c r="F4552" i="13"/>
  <c r="F4560" i="13"/>
  <c r="F4568" i="13"/>
  <c r="F4576" i="13"/>
  <c r="F4584" i="13"/>
  <c r="F4592" i="13"/>
  <c r="F4600" i="13"/>
  <c r="F4608" i="13"/>
  <c r="F4616" i="13"/>
  <c r="F4624" i="13"/>
  <c r="F4632" i="13"/>
  <c r="F4640" i="13"/>
  <c r="F4648" i="13"/>
  <c r="F4656" i="13"/>
  <c r="F4664" i="13"/>
  <c r="F4672" i="13"/>
  <c r="F4680" i="13"/>
  <c r="F4688" i="13"/>
  <c r="F4696" i="13"/>
  <c r="F4704" i="13"/>
  <c r="F4712" i="13"/>
  <c r="F4720" i="13"/>
  <c r="F2806" i="13"/>
  <c r="F2993" i="13"/>
  <c r="F3155" i="13"/>
  <c r="F3246" i="13"/>
  <c r="F3310" i="13"/>
  <c r="F3350" i="13"/>
  <c r="F3382" i="13"/>
  <c r="F3414" i="13"/>
  <c r="F3446" i="13"/>
  <c r="F3478" i="13"/>
  <c r="F3510" i="13"/>
  <c r="F3542" i="13"/>
  <c r="F3574" i="13"/>
  <c r="F3606" i="13"/>
  <c r="F3638" i="13"/>
  <c r="F3670" i="13"/>
  <c r="F3702" i="13"/>
  <c r="F3734" i="13"/>
  <c r="F3766" i="13"/>
  <c r="F3790" i="13"/>
  <c r="F3806" i="13"/>
  <c r="F3822" i="13"/>
  <c r="F3838" i="13"/>
  <c r="F3854" i="13"/>
  <c r="F3870" i="13"/>
  <c r="F3886" i="13"/>
  <c r="F3902" i="13"/>
  <c r="F3918" i="13"/>
  <c r="F3934" i="13"/>
  <c r="F3950" i="13"/>
  <c r="F3966" i="13"/>
  <c r="F3982" i="13"/>
  <c r="F3998" i="13"/>
  <c r="F4014" i="13"/>
  <c r="F4030" i="13"/>
  <c r="F4046" i="13"/>
  <c r="F4062" i="13"/>
  <c r="F4078" i="13"/>
  <c r="F4094" i="13"/>
  <c r="F4110" i="13"/>
  <c r="F4126" i="13"/>
  <c r="F4142" i="13"/>
  <c r="F4158" i="13"/>
  <c r="F4174" i="13"/>
  <c r="F4190" i="13"/>
  <c r="F4206" i="13"/>
  <c r="F4222" i="13"/>
  <c r="F4238" i="13"/>
  <c r="F4254" i="13"/>
  <c r="F4270" i="13"/>
  <c r="F4286" i="13"/>
  <c r="F4302" i="13"/>
  <c r="F4318" i="13"/>
  <c r="F4334" i="13"/>
  <c r="F4350" i="13"/>
  <c r="F4362" i="13"/>
  <c r="F4370" i="13"/>
  <c r="F4378" i="13"/>
  <c r="F4386" i="13"/>
  <c r="F4394" i="13"/>
  <c r="F4402" i="13"/>
  <c r="F4410" i="13"/>
  <c r="F4418" i="13"/>
  <c r="F4426" i="13"/>
  <c r="F4434" i="13"/>
  <c r="F4442" i="13"/>
  <c r="F4450" i="13"/>
  <c r="F4458" i="13"/>
  <c r="F4466" i="13"/>
  <c r="F4474" i="13"/>
  <c r="F4482" i="13"/>
  <c r="F4490" i="13"/>
  <c r="F4498" i="13"/>
  <c r="F4506" i="13"/>
  <c r="F4514" i="13"/>
  <c r="F4522" i="13"/>
  <c r="F4530" i="13"/>
  <c r="F4538" i="13"/>
  <c r="F4546" i="13"/>
  <c r="F4554" i="13"/>
  <c r="F4562" i="13"/>
  <c r="F4570" i="13"/>
  <c r="F4578" i="13"/>
  <c r="F4586" i="13"/>
  <c r="F4594" i="13"/>
  <c r="F3413" i="13"/>
  <c r="F3669" i="13"/>
  <c r="F3853" i="13"/>
  <c r="F3981" i="13"/>
  <c r="F4109" i="13"/>
  <c r="F4208" i="13"/>
  <c r="F4255" i="13"/>
  <c r="F4301" i="13"/>
  <c r="F4336" i="13"/>
  <c r="F4371" i="13"/>
  <c r="F4393" i="13"/>
  <c r="F4412" i="13"/>
  <c r="F4435" i="13"/>
  <c r="F4457" i="13"/>
  <c r="F4476" i="13"/>
  <c r="F4499" i="13"/>
  <c r="F4521" i="13"/>
  <c r="F4540" i="13"/>
  <c r="F4563" i="13"/>
  <c r="F4585" i="13"/>
  <c r="F4603" i="13"/>
  <c r="F4619" i="13"/>
  <c r="F4635" i="13"/>
  <c r="F4650" i="13"/>
  <c r="F4663" i="13"/>
  <c r="F4675" i="13"/>
  <c r="F4689" i="13"/>
  <c r="F4700" i="13"/>
  <c r="F4714" i="13"/>
  <c r="F4727" i="13"/>
  <c r="F4737" i="13"/>
  <c r="F4745" i="13"/>
  <c r="F4753" i="13"/>
  <c r="F4761" i="13"/>
  <c r="F4769" i="13"/>
  <c r="F4777" i="13"/>
  <c r="F4785" i="13"/>
  <c r="F4793" i="13"/>
  <c r="F4801" i="13"/>
  <c r="F4809" i="13"/>
  <c r="F4817" i="13"/>
  <c r="F4825" i="13"/>
  <c r="F4833" i="13"/>
  <c r="F4841" i="13"/>
  <c r="F4849" i="13"/>
  <c r="F4857" i="13"/>
  <c r="F4865" i="13"/>
  <c r="F4873" i="13"/>
  <c r="F4881" i="13"/>
  <c r="F4889" i="13"/>
  <c r="F4897" i="13"/>
  <c r="F4905" i="13"/>
  <c r="F4913" i="13"/>
  <c r="F4921" i="13"/>
  <c r="F4929" i="13"/>
  <c r="F4937" i="13"/>
  <c r="F4945" i="13"/>
  <c r="F4953" i="13"/>
  <c r="F4961" i="13"/>
  <c r="F4969" i="13"/>
  <c r="F4977" i="13"/>
  <c r="F4985" i="13"/>
  <c r="F4993" i="13"/>
  <c r="F5001" i="13"/>
  <c r="F5009" i="13"/>
  <c r="F5017" i="13"/>
  <c r="F5025" i="13"/>
  <c r="F5033" i="13"/>
  <c r="F5041" i="13"/>
  <c r="F5049" i="13"/>
  <c r="F5057" i="13"/>
  <c r="F5065" i="13"/>
  <c r="F5073" i="13"/>
  <c r="F5081" i="13"/>
  <c r="F5089" i="13"/>
  <c r="F5097" i="13"/>
  <c r="F5105" i="13"/>
  <c r="F5113" i="13"/>
  <c r="F5121" i="13"/>
  <c r="F5129" i="13"/>
  <c r="F5137" i="13"/>
  <c r="F5145" i="13"/>
  <c r="F5153" i="13"/>
  <c r="F5161" i="13"/>
  <c r="F5169" i="13"/>
  <c r="F5177" i="13"/>
  <c r="F5185" i="13"/>
  <c r="F5193" i="13"/>
  <c r="F5201" i="13"/>
  <c r="F5209" i="13"/>
  <c r="F5217" i="13"/>
  <c r="F5225" i="13"/>
  <c r="F5233" i="13"/>
  <c r="F5241" i="13"/>
  <c r="F5249" i="13"/>
  <c r="F5257" i="13"/>
  <c r="F5265" i="13"/>
  <c r="F5273" i="13"/>
  <c r="F5281" i="13"/>
  <c r="F5289" i="13"/>
  <c r="F5297" i="13"/>
  <c r="F5305" i="13"/>
  <c r="F5313" i="13"/>
  <c r="F5321" i="13"/>
  <c r="F5329" i="13"/>
  <c r="F5337" i="13"/>
  <c r="F5345" i="13"/>
  <c r="F5353" i="13"/>
  <c r="F5361" i="13"/>
  <c r="F5369" i="13"/>
  <c r="F5377" i="13"/>
  <c r="F5385" i="13"/>
  <c r="F5393" i="13"/>
  <c r="F5401" i="13"/>
  <c r="F5409" i="13"/>
  <c r="F5417" i="13"/>
  <c r="F5425" i="13"/>
  <c r="F5433" i="13"/>
  <c r="F5441" i="13"/>
  <c r="F5449" i="13"/>
  <c r="F5457" i="13"/>
  <c r="F5465" i="13"/>
  <c r="F5473" i="13"/>
  <c r="F5481" i="13"/>
  <c r="F5489" i="13"/>
  <c r="F5497" i="13"/>
  <c r="F5505" i="13"/>
  <c r="F5513" i="13"/>
  <c r="F5521" i="13"/>
  <c r="F5529" i="13"/>
  <c r="F5537" i="13"/>
  <c r="F5545" i="13"/>
  <c r="F5553" i="13"/>
  <c r="F5561" i="13"/>
  <c r="F5569" i="13"/>
  <c r="F5577" i="13"/>
  <c r="F5585" i="13"/>
  <c r="F5593" i="13"/>
  <c r="F5601" i="13"/>
  <c r="F5609" i="13"/>
  <c r="F5617" i="13"/>
  <c r="F5625" i="13"/>
  <c r="F5633" i="13"/>
  <c r="F5641" i="13"/>
  <c r="F5649" i="13"/>
  <c r="F5657" i="13"/>
  <c r="F5665" i="13"/>
  <c r="F5673" i="13"/>
  <c r="F5681" i="13"/>
  <c r="F5689" i="13"/>
  <c r="F5697" i="13"/>
  <c r="F5705" i="13"/>
  <c r="F5713" i="13"/>
  <c r="F5721" i="13"/>
  <c r="F5729" i="13"/>
  <c r="F5737" i="13"/>
  <c r="F5745" i="13"/>
  <c r="F5753" i="13"/>
  <c r="F5761" i="13"/>
  <c r="F5769" i="13"/>
  <c r="F5777" i="13"/>
  <c r="F5785" i="13"/>
  <c r="F5793" i="13"/>
  <c r="F5801" i="13"/>
  <c r="F5809" i="13"/>
  <c r="F5817" i="13"/>
  <c r="F5825" i="13"/>
  <c r="F2782" i="13"/>
  <c r="F3445" i="13"/>
  <c r="F3701" i="13"/>
  <c r="F3869" i="13"/>
  <c r="F3997" i="13"/>
  <c r="F4125" i="13"/>
  <c r="F4221" i="13"/>
  <c r="F4256" i="13"/>
  <c r="F4303" i="13"/>
  <c r="F4349" i="13"/>
  <c r="F4372" i="13"/>
  <c r="F4395" i="13"/>
  <c r="F4417" i="13"/>
  <c r="F4436" i="13"/>
  <c r="F4459" i="13"/>
  <c r="F4481" i="13"/>
  <c r="F4500" i="13"/>
  <c r="F4523" i="13"/>
  <c r="F4545" i="13"/>
  <c r="F4564" i="13"/>
  <c r="F4587" i="13"/>
  <c r="F4604" i="13"/>
  <c r="F4620" i="13"/>
  <c r="F4636" i="13"/>
  <c r="F4651" i="13"/>
  <c r="F4665" i="13"/>
  <c r="F4676" i="13"/>
  <c r="F4690" i="13"/>
  <c r="F4703" i="13"/>
  <c r="F4715" i="13"/>
  <c r="F4728" i="13"/>
  <c r="F4738" i="13"/>
  <c r="F4746" i="13"/>
  <c r="F4754" i="13"/>
  <c r="F4762" i="13"/>
  <c r="F4770" i="13"/>
  <c r="F4778" i="13"/>
  <c r="F4786" i="13"/>
  <c r="F4794" i="13"/>
  <c r="F4802" i="13"/>
  <c r="F4810" i="13"/>
  <c r="F4818" i="13"/>
  <c r="F4826" i="13"/>
  <c r="F4834" i="13"/>
  <c r="F4842" i="13"/>
  <c r="F4850" i="13"/>
  <c r="F4858" i="13"/>
  <c r="F4866" i="13"/>
  <c r="F4874" i="13"/>
  <c r="F4882" i="13"/>
  <c r="F4890" i="13"/>
  <c r="F4898" i="13"/>
  <c r="F4906" i="13"/>
  <c r="F4914" i="13"/>
  <c r="F4922" i="13"/>
  <c r="F4930" i="13"/>
  <c r="F4938" i="13"/>
  <c r="F4946" i="13"/>
  <c r="F4954" i="13"/>
  <c r="F4962" i="13"/>
  <c r="F4970" i="13"/>
  <c r="F4978" i="13"/>
  <c r="F4986" i="13"/>
  <c r="F4994" i="13"/>
  <c r="F5002" i="13"/>
  <c r="F5010" i="13"/>
  <c r="F5018" i="13"/>
  <c r="F5026" i="13"/>
  <c r="F5034" i="13"/>
  <c r="F5042" i="13"/>
  <c r="F5050" i="13"/>
  <c r="F5058" i="13"/>
  <c r="F5066" i="13"/>
  <c r="F5074" i="13"/>
  <c r="F5082" i="13"/>
  <c r="F5090" i="13"/>
  <c r="F5098" i="13"/>
  <c r="F5106" i="13"/>
  <c r="F5114" i="13"/>
  <c r="F5122" i="13"/>
  <c r="F5130" i="13"/>
  <c r="F5138" i="13"/>
  <c r="F5146" i="13"/>
  <c r="F5154" i="13"/>
  <c r="F5162" i="13"/>
  <c r="F5170" i="13"/>
  <c r="F5178" i="13"/>
  <c r="F5186" i="13"/>
  <c r="F5194" i="13"/>
  <c r="F5202" i="13"/>
  <c r="F5210" i="13"/>
  <c r="F5218" i="13"/>
  <c r="F5226" i="13"/>
  <c r="F5234" i="13"/>
  <c r="F5242" i="13"/>
  <c r="F5250" i="13"/>
  <c r="F5258" i="13"/>
  <c r="F5266" i="13"/>
  <c r="F5274" i="13"/>
  <c r="F5282" i="13"/>
  <c r="F5290" i="13"/>
  <c r="F5298" i="13"/>
  <c r="F5306" i="13"/>
  <c r="F5314" i="13"/>
  <c r="F5322" i="13"/>
  <c r="F5330" i="13"/>
  <c r="F5338" i="13"/>
  <c r="F5346" i="13"/>
  <c r="F5354" i="13"/>
  <c r="F5362" i="13"/>
  <c r="F5370" i="13"/>
  <c r="F5378" i="13"/>
  <c r="F5386" i="13"/>
  <c r="F5394" i="13"/>
  <c r="F5402" i="13"/>
  <c r="F5410" i="13"/>
  <c r="F5418" i="13"/>
  <c r="F5426" i="13"/>
  <c r="F5434" i="13"/>
  <c r="F5442" i="13"/>
  <c r="F5450" i="13"/>
  <c r="F5458" i="13"/>
  <c r="F5466" i="13"/>
  <c r="F5474" i="13"/>
  <c r="F5482" i="13"/>
  <c r="F5490" i="13"/>
  <c r="F5498" i="13"/>
  <c r="F5506" i="13"/>
  <c r="F5514" i="13"/>
  <c r="F5522" i="13"/>
  <c r="F5530" i="13"/>
  <c r="F5538" i="13"/>
  <c r="F5546" i="13"/>
  <c r="F5554" i="13"/>
  <c r="F5562" i="13"/>
  <c r="F5570" i="13"/>
  <c r="F5578" i="13"/>
  <c r="F5586" i="13"/>
  <c r="F5594" i="13"/>
  <c r="F5602" i="13"/>
  <c r="F5610" i="13"/>
  <c r="F5618" i="13"/>
  <c r="F5626" i="13"/>
  <c r="F5634" i="13"/>
  <c r="F5642" i="13"/>
  <c r="F5650" i="13"/>
  <c r="F5658" i="13"/>
  <c r="F5666" i="13"/>
  <c r="F5674" i="13"/>
  <c r="F5682" i="13"/>
  <c r="F5690" i="13"/>
  <c r="F5698" i="13"/>
  <c r="F5706" i="13"/>
  <c r="F5714" i="13"/>
  <c r="F5722" i="13"/>
  <c r="F5730" i="13"/>
  <c r="F5738" i="13"/>
  <c r="F5746" i="13"/>
  <c r="F5754" i="13"/>
  <c r="F5762" i="13"/>
  <c r="F5770" i="13"/>
  <c r="F5778" i="13"/>
  <c r="F5786" i="13"/>
  <c r="F5794" i="13"/>
  <c r="F5802" i="13"/>
  <c r="F5810" i="13"/>
  <c r="F5818" i="13"/>
  <c r="F5826" i="13"/>
  <c r="F5834" i="13"/>
  <c r="F5842" i="13"/>
  <c r="F2970" i="13"/>
  <c r="F3477" i="13"/>
  <c r="F3733" i="13"/>
  <c r="F3885" i="13"/>
  <c r="F4013" i="13"/>
  <c r="F4141" i="13"/>
  <c r="F4223" i="13"/>
  <c r="F4269" i="13"/>
  <c r="F4304" i="13"/>
  <c r="F4351" i="13"/>
  <c r="F4377" i="13"/>
  <c r="F4396" i="13"/>
  <c r="F4419" i="13"/>
  <c r="F4441" i="13"/>
  <c r="F4460" i="13"/>
  <c r="F4483" i="13"/>
  <c r="F4505" i="13"/>
  <c r="F4524" i="13"/>
  <c r="F4547" i="13"/>
  <c r="F4569" i="13"/>
  <c r="F4588" i="13"/>
  <c r="F4609" i="13"/>
  <c r="F4625" i="13"/>
  <c r="F4641" i="13"/>
  <c r="F4652" i="13"/>
  <c r="F4666" i="13"/>
  <c r="F4679" i="13"/>
  <c r="F4691" i="13"/>
  <c r="F4705" i="13"/>
  <c r="F4716" i="13"/>
  <c r="F4729" i="13"/>
  <c r="F4739" i="13"/>
  <c r="F4747" i="13"/>
  <c r="F4755" i="13"/>
  <c r="F4763" i="13"/>
  <c r="F4771" i="13"/>
  <c r="F4779" i="13"/>
  <c r="F4787" i="13"/>
  <c r="F4795" i="13"/>
  <c r="F4803" i="13"/>
  <c r="F4811" i="13"/>
  <c r="F4819" i="13"/>
  <c r="F4827" i="13"/>
  <c r="F4835" i="13"/>
  <c r="F4843" i="13"/>
  <c r="F4851" i="13"/>
  <c r="F4859" i="13"/>
  <c r="F4867" i="13"/>
  <c r="F4875" i="13"/>
  <c r="F4883" i="13"/>
  <c r="F4891" i="13"/>
  <c r="F4899" i="13"/>
  <c r="F4907" i="13"/>
  <c r="F4915" i="13"/>
  <c r="F4923" i="13"/>
  <c r="F4931" i="13"/>
  <c r="F4939" i="13"/>
  <c r="F4947" i="13"/>
  <c r="F4955" i="13"/>
  <c r="F4963" i="13"/>
  <c r="F4971" i="13"/>
  <c r="F4979" i="13"/>
  <c r="F4987" i="13"/>
  <c r="F4995" i="13"/>
  <c r="F5003" i="13"/>
  <c r="F5011" i="13"/>
  <c r="F5019" i="13"/>
  <c r="F5027" i="13"/>
  <c r="F5035" i="13"/>
  <c r="F5043" i="13"/>
  <c r="F5051" i="13"/>
  <c r="F5059" i="13"/>
  <c r="F5067" i="13"/>
  <c r="F5075" i="13"/>
  <c r="F5083" i="13"/>
  <c r="F5091" i="13"/>
  <c r="F5099" i="13"/>
  <c r="F5107" i="13"/>
  <c r="F5115" i="13"/>
  <c r="F5123" i="13"/>
  <c r="F5131" i="13"/>
  <c r="F5139" i="13"/>
  <c r="F5147" i="13"/>
  <c r="F5155" i="13"/>
  <c r="F5163" i="13"/>
  <c r="F5171" i="13"/>
  <c r="F5179" i="13"/>
  <c r="F5187" i="13"/>
  <c r="F5195" i="13"/>
  <c r="F5203" i="13"/>
  <c r="F5211" i="13"/>
  <c r="F5219" i="13"/>
  <c r="F5227" i="13"/>
  <c r="F5235" i="13"/>
  <c r="F5243" i="13"/>
  <c r="F5251" i="13"/>
  <c r="F5259" i="13"/>
  <c r="F5267" i="13"/>
  <c r="F5275" i="13"/>
  <c r="F5283" i="13"/>
  <c r="F5291" i="13"/>
  <c r="F5299" i="13"/>
  <c r="F5307" i="13"/>
  <c r="F5315" i="13"/>
  <c r="F5323" i="13"/>
  <c r="F5331" i="13"/>
  <c r="F5339" i="13"/>
  <c r="F5347" i="13"/>
  <c r="F5355" i="13"/>
  <c r="F5363" i="13"/>
  <c r="F5371" i="13"/>
  <c r="F5379" i="13"/>
  <c r="F5387" i="13"/>
  <c r="F5395" i="13"/>
  <c r="F5403" i="13"/>
  <c r="F5411" i="13"/>
  <c r="F5419" i="13"/>
  <c r="F5427" i="13"/>
  <c r="F5435" i="13"/>
  <c r="F5443" i="13"/>
  <c r="F5451" i="13"/>
  <c r="F5459" i="13"/>
  <c r="F5467" i="13"/>
  <c r="F5475" i="13"/>
  <c r="F5483" i="13"/>
  <c r="F5491" i="13"/>
  <c r="F5499" i="13"/>
  <c r="F5507" i="13"/>
  <c r="F5515" i="13"/>
  <c r="F5523" i="13"/>
  <c r="F5531" i="13"/>
  <c r="F5539" i="13"/>
  <c r="F5547" i="13"/>
  <c r="F5555" i="13"/>
  <c r="F5563" i="13"/>
  <c r="F5571" i="13"/>
  <c r="F5579" i="13"/>
  <c r="F5587" i="13"/>
  <c r="F5595" i="13"/>
  <c r="F5603" i="13"/>
  <c r="F5611" i="13"/>
  <c r="F5619" i="13"/>
  <c r="F5627" i="13"/>
  <c r="F5635" i="13"/>
  <c r="F5643" i="13"/>
  <c r="F5651" i="13"/>
  <c r="F5659" i="13"/>
  <c r="F5667" i="13"/>
  <c r="F5675" i="13"/>
  <c r="F5683" i="13"/>
  <c r="F5691" i="13"/>
  <c r="F5699" i="13"/>
  <c r="F5707" i="13"/>
  <c r="F5715" i="13"/>
  <c r="F5723" i="13"/>
  <c r="F5731" i="13"/>
  <c r="F5739" i="13"/>
  <c r="F5747" i="13"/>
  <c r="F5755" i="13"/>
  <c r="F5763" i="13"/>
  <c r="F5771" i="13"/>
  <c r="F5779" i="13"/>
  <c r="F5787" i="13"/>
  <c r="F5795" i="13"/>
  <c r="F5803" i="13"/>
  <c r="F5811" i="13"/>
  <c r="F5819" i="13"/>
  <c r="F5827" i="13"/>
  <c r="F5835" i="13"/>
  <c r="F5843" i="13"/>
  <c r="F5851" i="13"/>
  <c r="F3139" i="13"/>
  <c r="F3509" i="13"/>
  <c r="F3765" i="13"/>
  <c r="F3901" i="13"/>
  <c r="F4029" i="13"/>
  <c r="F4157" i="13"/>
  <c r="F4224" i="13"/>
  <c r="F4271" i="13"/>
  <c r="F4317" i="13"/>
  <c r="F4352" i="13"/>
  <c r="F4379" i="13"/>
  <c r="F4401" i="13"/>
  <c r="F4420" i="13"/>
  <c r="F4443" i="13"/>
  <c r="F4465" i="13"/>
  <c r="F4484" i="13"/>
  <c r="F4507" i="13"/>
  <c r="F4529" i="13"/>
  <c r="F4548" i="13"/>
  <c r="F4571" i="13"/>
  <c r="F4593" i="13"/>
  <c r="F4610" i="13"/>
  <c r="F4626" i="13"/>
  <c r="F4642" i="13"/>
  <c r="F4655" i="13"/>
  <c r="F4667" i="13"/>
  <c r="F4681" i="13"/>
  <c r="F4692" i="13"/>
  <c r="F4706" i="13"/>
  <c r="F4719" i="13"/>
  <c r="F4730" i="13"/>
  <c r="F4740" i="13"/>
  <c r="F4748" i="13"/>
  <c r="F4756" i="13"/>
  <c r="F4764" i="13"/>
  <c r="F4772" i="13"/>
  <c r="F4780" i="13"/>
  <c r="F4788" i="13"/>
  <c r="F4796" i="13"/>
  <c r="F4804" i="13"/>
  <c r="F4812" i="13"/>
  <c r="F4820" i="13"/>
  <c r="F4828" i="13"/>
  <c r="F4836" i="13"/>
  <c r="F4844" i="13"/>
  <c r="F4852" i="13"/>
  <c r="F4860" i="13"/>
  <c r="F4868" i="13"/>
  <c r="F4876" i="13"/>
  <c r="F4884" i="13"/>
  <c r="F4892" i="13"/>
  <c r="F4900" i="13"/>
  <c r="F4908" i="13"/>
  <c r="F4916" i="13"/>
  <c r="F4924" i="13"/>
  <c r="F4932" i="13"/>
  <c r="F4940" i="13"/>
  <c r="F4948" i="13"/>
  <c r="F4956" i="13"/>
  <c r="F4964" i="13"/>
  <c r="F4972" i="13"/>
  <c r="F4980" i="13"/>
  <c r="F4988" i="13"/>
  <c r="F4996" i="13"/>
  <c r="F5004" i="13"/>
  <c r="F5012" i="13"/>
  <c r="F5020" i="13"/>
  <c r="F5028" i="13"/>
  <c r="F5036" i="13"/>
  <c r="F5044" i="13"/>
  <c r="F5052" i="13"/>
  <c r="F5060" i="13"/>
  <c r="F5068" i="13"/>
  <c r="F5076" i="13"/>
  <c r="F5084" i="13"/>
  <c r="F5092" i="13"/>
  <c r="F5100" i="13"/>
  <c r="F5108" i="13"/>
  <c r="F5116" i="13"/>
  <c r="F5124" i="13"/>
  <c r="F5132" i="13"/>
  <c r="F5140" i="13"/>
  <c r="F5148" i="13"/>
  <c r="F5156" i="13"/>
  <c r="F5164" i="13"/>
  <c r="F5172" i="13"/>
  <c r="F5180" i="13"/>
  <c r="F5188" i="13"/>
  <c r="F5196" i="13"/>
  <c r="F5204" i="13"/>
  <c r="F5212" i="13"/>
  <c r="F5220" i="13"/>
  <c r="F5228" i="13"/>
  <c r="F5236" i="13"/>
  <c r="F5244" i="13"/>
  <c r="F5252" i="13"/>
  <c r="F5260" i="13"/>
  <c r="F5268" i="13"/>
  <c r="F5276" i="13"/>
  <c r="F5284" i="13"/>
  <c r="F5292" i="13"/>
  <c r="F5300" i="13"/>
  <c r="F5308" i="13"/>
  <c r="F5316" i="13"/>
  <c r="F5324" i="13"/>
  <c r="F5332" i="13"/>
  <c r="F5340" i="13"/>
  <c r="F5348" i="13"/>
  <c r="F5356" i="13"/>
  <c r="F5364" i="13"/>
  <c r="F5372" i="13"/>
  <c r="F3238" i="13"/>
  <c r="F3541" i="13"/>
  <c r="F3789" i="13"/>
  <c r="F3917" i="13"/>
  <c r="F4045" i="13"/>
  <c r="F4173" i="13"/>
  <c r="F4237" i="13"/>
  <c r="F4272" i="13"/>
  <c r="F4319" i="13"/>
  <c r="F4361" i="13"/>
  <c r="F4380" i="13"/>
  <c r="F4403" i="13"/>
  <c r="F4425" i="13"/>
  <c r="F4444" i="13"/>
  <c r="F4467" i="13"/>
  <c r="F4489" i="13"/>
  <c r="F4508" i="13"/>
  <c r="F4531" i="13"/>
  <c r="F4553" i="13"/>
  <c r="F4572" i="13"/>
  <c r="F4595" i="13"/>
  <c r="F4611" i="13"/>
  <c r="F4627" i="13"/>
  <c r="F4643" i="13"/>
  <c r="F4657" i="13"/>
  <c r="F4668" i="13"/>
  <c r="F4682" i="13"/>
  <c r="F4695" i="13"/>
  <c r="F4707" i="13"/>
  <c r="F4721" i="13"/>
  <c r="F4731" i="13"/>
  <c r="F4741" i="13"/>
  <c r="F4749" i="13"/>
  <c r="F4757" i="13"/>
  <c r="F4765" i="13"/>
  <c r="F4773" i="13"/>
  <c r="F4781" i="13"/>
  <c r="F4789" i="13"/>
  <c r="F4797" i="13"/>
  <c r="F4805" i="13"/>
  <c r="F4813" i="13"/>
  <c r="F4821" i="13"/>
  <c r="F4829" i="13"/>
  <c r="F4837" i="13"/>
  <c r="F4845" i="13"/>
  <c r="F4853" i="13"/>
  <c r="F4861" i="13"/>
  <c r="F4869" i="13"/>
  <c r="F4877" i="13"/>
  <c r="F4885" i="13"/>
  <c r="F4893" i="13"/>
  <c r="F4901" i="13"/>
  <c r="F4909" i="13"/>
  <c r="F4917" i="13"/>
  <c r="F4925" i="13"/>
  <c r="F4933" i="13"/>
  <c r="F4941" i="13"/>
  <c r="F4949" i="13"/>
  <c r="F4957" i="13"/>
  <c r="F4965" i="13"/>
  <c r="F4973" i="13"/>
  <c r="F4981" i="13"/>
  <c r="F4989" i="13"/>
  <c r="F4997" i="13"/>
  <c r="F5005" i="13"/>
  <c r="F5013" i="13"/>
  <c r="F5021" i="13"/>
  <c r="F5029" i="13"/>
  <c r="F5037" i="13"/>
  <c r="F5045" i="13"/>
  <c r="F5053" i="13"/>
  <c r="F5061" i="13"/>
  <c r="F5069" i="13"/>
  <c r="F5077" i="13"/>
  <c r="F5085" i="13"/>
  <c r="F5093" i="13"/>
  <c r="F5101" i="13"/>
  <c r="F5109" i="13"/>
  <c r="F5117" i="13"/>
  <c r="F5125" i="13"/>
  <c r="F5133" i="13"/>
  <c r="F5141" i="13"/>
  <c r="F5149" i="13"/>
  <c r="F5157" i="13"/>
  <c r="F5165" i="13"/>
  <c r="F5173" i="13"/>
  <c r="F5181" i="13"/>
  <c r="F5189" i="13"/>
  <c r="F5197" i="13"/>
  <c r="F5205" i="13"/>
  <c r="F5213" i="13"/>
  <c r="F5221" i="13"/>
  <c r="F5229" i="13"/>
  <c r="F5237" i="13"/>
  <c r="F5245" i="13"/>
  <c r="F5253" i="13"/>
  <c r="F5261" i="13"/>
  <c r="F5269" i="13"/>
  <c r="F5277" i="13"/>
  <c r="F5285" i="13"/>
  <c r="F5293" i="13"/>
  <c r="F5301" i="13"/>
  <c r="F5309" i="13"/>
  <c r="F5317" i="13"/>
  <c r="F5325" i="13"/>
  <c r="F5333" i="13"/>
  <c r="F5341" i="13"/>
  <c r="F5349" i="13"/>
  <c r="F5357" i="13"/>
  <c r="F5365" i="13"/>
  <c r="F5373" i="13"/>
  <c r="F5381" i="13"/>
  <c r="F5389" i="13"/>
  <c r="F5397" i="13"/>
  <c r="F5405" i="13"/>
  <c r="F5413" i="13"/>
  <c r="F5421" i="13"/>
  <c r="F5429" i="13"/>
  <c r="F5437" i="13"/>
  <c r="F5445" i="13"/>
  <c r="F5453" i="13"/>
  <c r="F5461" i="13"/>
  <c r="F5469" i="13"/>
  <c r="F5477" i="13"/>
  <c r="F5485" i="13"/>
  <c r="F5493" i="13"/>
  <c r="F5501" i="13"/>
  <c r="F5509" i="13"/>
  <c r="F3302" i="13"/>
  <c r="F3573" i="13"/>
  <c r="F3805" i="13"/>
  <c r="F3933" i="13"/>
  <c r="F4061" i="13"/>
  <c r="F4189" i="13"/>
  <c r="F4239" i="13"/>
  <c r="F4285" i="13"/>
  <c r="F4320" i="13"/>
  <c r="F4363" i="13"/>
  <c r="F4385" i="13"/>
  <c r="F4404" i="13"/>
  <c r="F4427" i="13"/>
  <c r="F4449" i="13"/>
  <c r="F4468" i="13"/>
  <c r="F4491" i="13"/>
  <c r="F4513" i="13"/>
  <c r="F4532" i="13"/>
  <c r="F4555" i="13"/>
  <c r="F4577" i="13"/>
  <c r="F4596" i="13"/>
  <c r="F4612" i="13"/>
  <c r="F4628" i="13"/>
  <c r="F4644" i="13"/>
  <c r="F4658" i="13"/>
  <c r="F4671" i="13"/>
  <c r="F4683" i="13"/>
  <c r="F4697" i="13"/>
  <c r="F4708" i="13"/>
  <c r="F4722" i="13"/>
  <c r="F4732" i="13"/>
  <c r="F4742" i="13"/>
  <c r="F4750" i="13"/>
  <c r="F4758" i="13"/>
  <c r="F4766" i="13"/>
  <c r="F4774" i="13"/>
  <c r="F4782" i="13"/>
  <c r="F4790" i="13"/>
  <c r="F4798" i="13"/>
  <c r="F4806" i="13"/>
  <c r="F4814" i="13"/>
  <c r="F4822" i="13"/>
  <c r="F4830" i="13"/>
  <c r="F4838" i="13"/>
  <c r="F4846" i="13"/>
  <c r="F4854" i="13"/>
  <c r="F4862" i="13"/>
  <c r="F4870" i="13"/>
  <c r="F4878" i="13"/>
  <c r="F4886" i="13"/>
  <c r="F4894" i="13"/>
  <c r="F4902" i="13"/>
  <c r="F4910" i="13"/>
  <c r="F4918" i="13"/>
  <c r="F4926" i="13"/>
  <c r="F4934" i="13"/>
  <c r="F4942" i="13"/>
  <c r="F4950" i="13"/>
  <c r="F4958" i="13"/>
  <c r="F4966" i="13"/>
  <c r="F4974" i="13"/>
  <c r="F4982" i="13"/>
  <c r="F4990" i="13"/>
  <c r="F4998" i="13"/>
  <c r="F5006" i="13"/>
  <c r="F5014" i="13"/>
  <c r="F5022" i="13"/>
  <c r="F5030" i="13"/>
  <c r="F5038" i="13"/>
  <c r="F5046" i="13"/>
  <c r="F5054" i="13"/>
  <c r="F5062" i="13"/>
  <c r="F5070" i="13"/>
  <c r="F5078" i="13"/>
  <c r="F5086" i="13"/>
  <c r="F5094" i="13"/>
  <c r="F5102" i="13"/>
  <c r="F5110" i="13"/>
  <c r="F5118" i="13"/>
  <c r="F5126" i="13"/>
  <c r="F5134" i="13"/>
  <c r="F5142" i="13"/>
  <c r="F5150" i="13"/>
  <c r="F5158" i="13"/>
  <c r="F5166" i="13"/>
  <c r="F5174" i="13"/>
  <c r="F5182" i="13"/>
  <c r="F5190" i="13"/>
  <c r="F5198" i="13"/>
  <c r="F5206" i="13"/>
  <c r="F5214" i="13"/>
  <c r="F5222" i="13"/>
  <c r="F5230" i="13"/>
  <c r="F5238" i="13"/>
  <c r="F5246" i="13"/>
  <c r="F5254" i="13"/>
  <c r="F5262" i="13"/>
  <c r="F5270" i="13"/>
  <c r="F5278" i="13"/>
  <c r="F5286" i="13"/>
  <c r="F5294" i="13"/>
  <c r="F5302" i="13"/>
  <c r="F5310" i="13"/>
  <c r="F5318" i="13"/>
  <c r="F5326" i="13"/>
  <c r="F5334" i="13"/>
  <c r="F5342" i="13"/>
  <c r="F5350" i="13"/>
  <c r="F5358" i="13"/>
  <c r="F5366" i="13"/>
  <c r="F5374" i="13"/>
  <c r="F5382" i="13"/>
  <c r="F5390" i="13"/>
  <c r="F5398" i="13"/>
  <c r="F5406" i="13"/>
  <c r="F5414" i="13"/>
  <c r="F5422" i="13"/>
  <c r="F5430" i="13"/>
  <c r="F5438" i="13"/>
  <c r="F5446" i="13"/>
  <c r="F5454" i="13"/>
  <c r="F5462" i="13"/>
  <c r="F5470" i="13"/>
  <c r="F5478" i="13"/>
  <c r="F5486" i="13"/>
  <c r="F5494" i="13"/>
  <c r="F5502" i="13"/>
  <c r="F5510" i="13"/>
  <c r="F5518" i="13"/>
  <c r="F5526" i="13"/>
  <c r="F5534" i="13"/>
  <c r="F5542" i="13"/>
  <c r="F5550" i="13"/>
  <c r="F5558" i="13"/>
  <c r="F5566" i="13"/>
  <c r="F5574" i="13"/>
  <c r="F5582" i="13"/>
  <c r="F5590" i="13"/>
  <c r="F5598" i="13"/>
  <c r="F5606" i="13"/>
  <c r="F5614" i="13"/>
  <c r="F5622" i="13"/>
  <c r="F5630" i="13"/>
  <c r="F5638" i="13"/>
  <c r="F5646" i="13"/>
  <c r="F5654" i="13"/>
  <c r="F5662" i="13"/>
  <c r="F5670" i="13"/>
  <c r="F5678" i="13"/>
  <c r="F5686" i="13"/>
  <c r="F5694" i="13"/>
  <c r="F5702" i="13"/>
  <c r="F5710" i="13"/>
  <c r="F5718" i="13"/>
  <c r="F5726" i="13"/>
  <c r="F5734" i="13"/>
  <c r="F5742" i="13"/>
  <c r="F5750" i="13"/>
  <c r="F5758" i="13"/>
  <c r="F5766" i="13"/>
  <c r="F5774" i="13"/>
  <c r="F5782" i="13"/>
  <c r="F5790" i="13"/>
  <c r="F5798" i="13"/>
  <c r="F5806" i="13"/>
  <c r="F5814" i="13"/>
  <c r="F5822" i="13"/>
  <c r="F5830" i="13"/>
  <c r="F5838" i="13"/>
  <c r="F5846" i="13"/>
  <c r="F3381" i="13"/>
  <c r="F3637" i="13"/>
  <c r="F3837" i="13"/>
  <c r="F3965" i="13"/>
  <c r="F4093" i="13"/>
  <c r="F4207" i="13"/>
  <c r="F4253" i="13"/>
  <c r="F4288" i="13"/>
  <c r="F4335" i="13"/>
  <c r="F4369" i="13"/>
  <c r="F4388" i="13"/>
  <c r="F4411" i="13"/>
  <c r="F4433" i="13"/>
  <c r="F4452" i="13"/>
  <c r="F4475" i="13"/>
  <c r="F4497" i="13"/>
  <c r="F4516" i="13"/>
  <c r="F4539" i="13"/>
  <c r="F4561" i="13"/>
  <c r="F4580" i="13"/>
  <c r="F4602" i="13"/>
  <c r="F4618" i="13"/>
  <c r="F4634" i="13"/>
  <c r="F4649" i="13"/>
  <c r="F4660" i="13"/>
  <c r="F4674" i="13"/>
  <c r="F4687" i="13"/>
  <c r="F4699" i="13"/>
  <c r="F4713" i="13"/>
  <c r="F4724" i="13"/>
  <c r="F4736" i="13"/>
  <c r="F4744" i="13"/>
  <c r="F4752" i="13"/>
  <c r="F4760" i="13"/>
  <c r="F4768" i="13"/>
  <c r="F4776" i="13"/>
  <c r="F4784" i="13"/>
  <c r="F4792" i="13"/>
  <c r="F4800" i="13"/>
  <c r="F4287" i="13"/>
  <c r="F4492" i="13"/>
  <c r="F4647" i="13"/>
  <c r="F4743" i="13"/>
  <c r="F4807" i="13"/>
  <c r="F4839" i="13"/>
  <c r="F4871" i="13"/>
  <c r="F4903" i="13"/>
  <c r="F4935" i="13"/>
  <c r="F4967" i="13"/>
  <c r="F4999" i="13"/>
  <c r="F5031" i="13"/>
  <c r="F5063" i="13"/>
  <c r="F5095" i="13"/>
  <c r="F5127" i="13"/>
  <c r="F5159" i="13"/>
  <c r="F5191" i="13"/>
  <c r="F5223" i="13"/>
  <c r="F5255" i="13"/>
  <c r="F5287" i="13"/>
  <c r="F5319" i="13"/>
  <c r="F5351" i="13"/>
  <c r="F5380" i="13"/>
  <c r="F5400" i="13"/>
  <c r="F5423" i="13"/>
  <c r="F5444" i="13"/>
  <c r="F5464" i="13"/>
  <c r="F5487" i="13"/>
  <c r="F5508" i="13"/>
  <c r="F5525" i="13"/>
  <c r="F5541" i="13"/>
  <c r="F5557" i="13"/>
  <c r="F5573" i="13"/>
  <c r="F5589" i="13"/>
  <c r="F5605" i="13"/>
  <c r="F5621" i="13"/>
  <c r="F5637" i="13"/>
  <c r="F5653" i="13"/>
  <c r="F5669" i="13"/>
  <c r="F5685" i="13"/>
  <c r="F5701" i="13"/>
  <c r="F5717" i="13"/>
  <c r="F5733" i="13"/>
  <c r="F5749" i="13"/>
  <c r="F5765" i="13"/>
  <c r="F5781" i="13"/>
  <c r="F5797" i="13"/>
  <c r="F5813" i="13"/>
  <c r="F5829" i="13"/>
  <c r="F5841" i="13"/>
  <c r="F5853" i="13"/>
  <c r="F5861" i="13"/>
  <c r="F5869" i="13"/>
  <c r="F5877" i="13"/>
  <c r="F5885" i="13"/>
  <c r="F5893" i="13"/>
  <c r="F5901" i="13"/>
  <c r="F5909" i="13"/>
  <c r="F5917" i="13"/>
  <c r="F5925" i="13"/>
  <c r="F5933" i="13"/>
  <c r="F5941" i="13"/>
  <c r="F5949" i="13"/>
  <c r="F5957" i="13"/>
  <c r="F5965" i="13"/>
  <c r="F5973" i="13"/>
  <c r="F5981" i="13"/>
  <c r="F5989" i="13"/>
  <c r="F5997" i="13"/>
  <c r="F6005" i="13"/>
  <c r="F6013" i="13"/>
  <c r="F6021" i="13"/>
  <c r="F6029" i="13"/>
  <c r="F6037" i="13"/>
  <c r="F6045" i="13"/>
  <c r="F6053" i="13"/>
  <c r="F6061" i="13"/>
  <c r="F6069" i="13"/>
  <c r="F6077" i="13"/>
  <c r="F6085" i="13"/>
  <c r="F6093" i="13"/>
  <c r="F6101" i="13"/>
  <c r="F6109" i="13"/>
  <c r="F6117" i="13"/>
  <c r="F6125" i="13"/>
  <c r="F6133" i="13"/>
  <c r="F6141" i="13"/>
  <c r="F6149" i="13"/>
  <c r="F6157" i="13"/>
  <c r="F6165" i="13"/>
  <c r="F6173" i="13"/>
  <c r="F6181" i="13"/>
  <c r="F6189" i="13"/>
  <c r="F6197" i="13"/>
  <c r="F6205" i="13"/>
  <c r="F6213" i="13"/>
  <c r="F6221" i="13"/>
  <c r="F6229" i="13"/>
  <c r="F6237" i="13"/>
  <c r="F6245" i="13"/>
  <c r="F6253" i="13"/>
  <c r="F6261" i="13"/>
  <c r="F6269" i="13"/>
  <c r="F6277" i="13"/>
  <c r="F6285" i="13"/>
  <c r="F6293" i="13"/>
  <c r="F6301" i="13"/>
  <c r="F6309" i="13"/>
  <c r="F6317" i="13"/>
  <c r="F6325" i="13"/>
  <c r="F6333" i="13"/>
  <c r="F6341" i="13"/>
  <c r="F6349" i="13"/>
  <c r="F6357" i="13"/>
  <c r="F6365" i="13"/>
  <c r="F6373" i="13"/>
  <c r="F6381" i="13"/>
  <c r="F6389" i="13"/>
  <c r="F6397" i="13"/>
  <c r="F6405" i="13"/>
  <c r="F6413" i="13"/>
  <c r="F6421" i="13"/>
  <c r="F6429" i="13"/>
  <c r="F6437" i="13"/>
  <c r="F6445" i="13"/>
  <c r="F6453" i="13"/>
  <c r="F6461" i="13"/>
  <c r="F6469" i="13"/>
  <c r="F6477" i="13"/>
  <c r="F6485" i="13"/>
  <c r="F6493" i="13"/>
  <c r="F6501" i="13"/>
  <c r="F6509" i="13"/>
  <c r="F6517" i="13"/>
  <c r="F6525" i="13"/>
  <c r="F6533" i="13"/>
  <c r="F6541" i="13"/>
  <c r="F6549" i="13"/>
  <c r="F6557" i="13"/>
  <c r="F6565" i="13"/>
  <c r="F6573" i="13"/>
  <c r="F3349" i="13"/>
  <c r="F4333" i="13"/>
  <c r="F4515" i="13"/>
  <c r="F4659" i="13"/>
  <c r="F4751" i="13"/>
  <c r="F4808" i="13"/>
  <c r="F4840" i="13"/>
  <c r="F4872" i="13"/>
  <c r="F4904" i="13"/>
  <c r="F4936" i="13"/>
  <c r="F4968" i="13"/>
  <c r="F5000" i="13"/>
  <c r="F5032" i="13"/>
  <c r="F5064" i="13"/>
  <c r="F5096" i="13"/>
  <c r="F5128" i="13"/>
  <c r="F5160" i="13"/>
  <c r="F5192" i="13"/>
  <c r="F5224" i="13"/>
  <c r="F5256" i="13"/>
  <c r="F5288" i="13"/>
  <c r="F5320" i="13"/>
  <c r="F5352" i="13"/>
  <c r="F5383" i="13"/>
  <c r="F5404" i="13"/>
  <c r="F5424" i="13"/>
  <c r="F5447" i="13"/>
  <c r="F5468" i="13"/>
  <c r="F5488" i="13"/>
  <c r="F5511" i="13"/>
  <c r="F5527" i="13"/>
  <c r="F5543" i="13"/>
  <c r="F5559" i="13"/>
  <c r="F5575" i="13"/>
  <c r="F5591" i="13"/>
  <c r="F5607" i="13"/>
  <c r="F5623" i="13"/>
  <c r="F5639" i="13"/>
  <c r="F5655" i="13"/>
  <c r="F5671" i="13"/>
  <c r="F5687" i="13"/>
  <c r="F5703" i="13"/>
  <c r="F5719" i="13"/>
  <c r="F5735" i="13"/>
  <c r="F5751" i="13"/>
  <c r="F5767" i="13"/>
  <c r="F5783" i="13"/>
  <c r="F5799" i="13"/>
  <c r="F5815" i="13"/>
  <c r="F5831" i="13"/>
  <c r="F5844" i="13"/>
  <c r="F5854" i="13"/>
  <c r="F5862" i="13"/>
  <c r="F5870" i="13"/>
  <c r="F5878" i="13"/>
  <c r="F5886" i="13"/>
  <c r="F5894" i="13"/>
  <c r="F5902" i="13"/>
  <c r="F5910" i="13"/>
  <c r="F5918" i="13"/>
  <c r="F5926" i="13"/>
  <c r="F5934" i="13"/>
  <c r="F5942" i="13"/>
  <c r="F5950" i="13"/>
  <c r="F5958" i="13"/>
  <c r="F5966" i="13"/>
  <c r="F5974" i="13"/>
  <c r="F5982" i="13"/>
  <c r="F5990" i="13"/>
  <c r="F5998" i="13"/>
  <c r="F6006" i="13"/>
  <c r="F6014" i="13"/>
  <c r="F6022" i="13"/>
  <c r="F6030" i="13"/>
  <c r="F6038" i="13"/>
  <c r="F6046" i="13"/>
  <c r="F6054" i="13"/>
  <c r="F6062" i="13"/>
  <c r="F6070" i="13"/>
  <c r="F6078" i="13"/>
  <c r="F6086" i="13"/>
  <c r="F6094" i="13"/>
  <c r="F6102" i="13"/>
  <c r="F6110" i="13"/>
  <c r="F6118" i="13"/>
  <c r="F6126" i="13"/>
  <c r="F6134" i="13"/>
  <c r="F6142" i="13"/>
  <c r="F6150" i="13"/>
  <c r="F6158" i="13"/>
  <c r="F6166" i="13"/>
  <c r="F6174" i="13"/>
  <c r="F6182" i="13"/>
  <c r="F6190" i="13"/>
  <c r="F6198" i="13"/>
  <c r="F6206" i="13"/>
  <c r="F6214" i="13"/>
  <c r="F6222" i="13"/>
  <c r="F6230" i="13"/>
  <c r="F6238" i="13"/>
  <c r="F6246" i="13"/>
  <c r="F6254" i="13"/>
  <c r="F6262" i="13"/>
  <c r="F6270" i="13"/>
  <c r="F6278" i="13"/>
  <c r="F6286" i="13"/>
  <c r="F6294" i="13"/>
  <c r="F6302" i="13"/>
  <c r="F6310" i="13"/>
  <c r="F6318" i="13"/>
  <c r="F6326" i="13"/>
  <c r="F6334" i="13"/>
  <c r="F6342" i="13"/>
  <c r="F6350" i="13"/>
  <c r="F6358" i="13"/>
  <c r="F6366" i="13"/>
  <c r="F6374" i="13"/>
  <c r="F6382" i="13"/>
  <c r="F6390" i="13"/>
  <c r="F6398" i="13"/>
  <c r="F6406" i="13"/>
  <c r="F6414" i="13"/>
  <c r="F6422" i="13"/>
  <c r="F6430" i="13"/>
  <c r="F6438" i="13"/>
  <c r="F6446" i="13"/>
  <c r="F6454" i="13"/>
  <c r="F6462" i="13"/>
  <c r="F6470" i="13"/>
  <c r="F6478" i="13"/>
  <c r="F6486" i="13"/>
  <c r="F6494" i="13"/>
  <c r="F6502" i="13"/>
  <c r="F6510" i="13"/>
  <c r="F6518" i="13"/>
  <c r="F6526" i="13"/>
  <c r="F6534" i="13"/>
  <c r="F6542" i="13"/>
  <c r="F6550" i="13"/>
  <c r="F6558" i="13"/>
  <c r="F6566" i="13"/>
  <c r="F6574" i="13"/>
  <c r="F3605" i="13"/>
  <c r="F4364" i="13"/>
  <c r="F4537" i="13"/>
  <c r="F4673" i="13"/>
  <c r="F4759" i="13"/>
  <c r="F4815" i="13"/>
  <c r="F4847" i="13"/>
  <c r="F4879" i="13"/>
  <c r="F4911" i="13"/>
  <c r="F4943" i="13"/>
  <c r="F4975" i="13"/>
  <c r="F5007" i="13"/>
  <c r="F5039" i="13"/>
  <c r="F5071" i="13"/>
  <c r="F5103" i="13"/>
  <c r="F5135" i="13"/>
  <c r="F5167" i="13"/>
  <c r="F5199" i="13"/>
  <c r="F5231" i="13"/>
  <c r="F5263" i="13"/>
  <c r="F5295" i="13"/>
  <c r="F5327" i="13"/>
  <c r="F5359" i="13"/>
  <c r="F5384" i="13"/>
  <c r="F5407" i="13"/>
  <c r="F5428" i="13"/>
  <c r="F5448" i="13"/>
  <c r="F5471" i="13"/>
  <c r="F5492" i="13"/>
  <c r="F5512" i="13"/>
  <c r="F5528" i="13"/>
  <c r="F5544" i="13"/>
  <c r="F5560" i="13"/>
  <c r="F5576" i="13"/>
  <c r="F5592" i="13"/>
  <c r="F5608" i="13"/>
  <c r="F5624" i="13"/>
  <c r="F5640" i="13"/>
  <c r="F5656" i="13"/>
  <c r="F5672" i="13"/>
  <c r="F5688" i="13"/>
  <c r="F5704" i="13"/>
  <c r="F5720" i="13"/>
  <c r="F5736" i="13"/>
  <c r="F5752" i="13"/>
  <c r="F5768" i="13"/>
  <c r="F5784" i="13"/>
  <c r="F5800" i="13"/>
  <c r="F5816" i="13"/>
  <c r="F5832" i="13"/>
  <c r="F5845" i="13"/>
  <c r="F5855" i="13"/>
  <c r="F5863" i="13"/>
  <c r="F5871" i="13"/>
  <c r="F5879" i="13"/>
  <c r="F5887" i="13"/>
  <c r="F5895" i="13"/>
  <c r="F5903" i="13"/>
  <c r="F5911" i="13"/>
  <c r="F5919" i="13"/>
  <c r="F5927" i="13"/>
  <c r="F5935" i="13"/>
  <c r="F5943" i="13"/>
  <c r="F5951" i="13"/>
  <c r="F5959" i="13"/>
  <c r="F5967" i="13"/>
  <c r="F5975" i="13"/>
  <c r="F5983" i="13"/>
  <c r="F5991" i="13"/>
  <c r="F5999" i="13"/>
  <c r="F6007" i="13"/>
  <c r="F6015" i="13"/>
  <c r="F6023" i="13"/>
  <c r="F6031" i="13"/>
  <c r="F6039" i="13"/>
  <c r="F6047" i="13"/>
  <c r="F6055" i="13"/>
  <c r="F6063" i="13"/>
  <c r="F6071" i="13"/>
  <c r="F6079" i="13"/>
  <c r="F6087" i="13"/>
  <c r="F6095" i="13"/>
  <c r="F6103" i="13"/>
  <c r="F6111" i="13"/>
  <c r="F6119" i="13"/>
  <c r="F6127" i="13"/>
  <c r="F6135" i="13"/>
  <c r="F6143" i="13"/>
  <c r="F6151" i="13"/>
  <c r="F6159" i="13"/>
  <c r="F6167" i="13"/>
  <c r="F6175" i="13"/>
  <c r="F6183" i="13"/>
  <c r="F6191" i="13"/>
  <c r="F6199" i="13"/>
  <c r="F6207" i="13"/>
  <c r="F6215" i="13"/>
  <c r="F6223" i="13"/>
  <c r="F6231" i="13"/>
  <c r="F6239" i="13"/>
  <c r="F6247" i="13"/>
  <c r="F6255" i="13"/>
  <c r="F6263" i="13"/>
  <c r="F6271" i="13"/>
  <c r="F6279" i="13"/>
  <c r="F6287" i="13"/>
  <c r="F6295" i="13"/>
  <c r="F6303" i="13"/>
  <c r="F6311" i="13"/>
  <c r="F6319" i="13"/>
  <c r="F6327" i="13"/>
  <c r="F6335" i="13"/>
  <c r="F6343" i="13"/>
  <c r="F6351" i="13"/>
  <c r="F6359" i="13"/>
  <c r="F6367" i="13"/>
  <c r="F6375" i="13"/>
  <c r="F6383" i="13"/>
  <c r="F6391" i="13"/>
  <c r="F6399" i="13"/>
  <c r="F6407" i="13"/>
  <c r="F6415" i="13"/>
  <c r="F6423" i="13"/>
  <c r="F6431" i="13"/>
  <c r="F6439" i="13"/>
  <c r="F6447" i="13"/>
  <c r="F6455" i="13"/>
  <c r="F6463" i="13"/>
  <c r="F6471" i="13"/>
  <c r="F6479" i="13"/>
  <c r="F6487" i="13"/>
  <c r="F6495" i="13"/>
  <c r="F6503" i="13"/>
  <c r="F6511" i="13"/>
  <c r="F6519" i="13"/>
  <c r="F6527" i="13"/>
  <c r="F6535" i="13"/>
  <c r="F6543" i="13"/>
  <c r="F6551" i="13"/>
  <c r="F6559" i="13"/>
  <c r="F6567" i="13"/>
  <c r="F6575" i="13"/>
  <c r="F6583" i="13"/>
  <c r="F6591" i="13"/>
  <c r="F6599" i="13"/>
  <c r="F6607" i="13"/>
  <c r="F6615" i="13"/>
  <c r="F6623" i="13"/>
  <c r="F6631" i="13"/>
  <c r="F6639" i="13"/>
  <c r="F6647" i="13"/>
  <c r="F6655" i="13"/>
  <c r="F6663" i="13"/>
  <c r="F6671" i="13"/>
  <c r="F6679" i="13"/>
  <c r="F6687" i="13"/>
  <c r="F6695" i="13"/>
  <c r="F6703" i="13"/>
  <c r="F6711" i="13"/>
  <c r="F6719" i="13"/>
  <c r="F6727" i="13"/>
  <c r="F6735" i="13"/>
  <c r="F6743" i="13"/>
  <c r="F6751" i="13"/>
  <c r="F6759" i="13"/>
  <c r="F6767" i="13"/>
  <c r="F6775" i="13"/>
  <c r="F3821" i="13"/>
  <c r="F4387" i="13"/>
  <c r="F4556" i="13"/>
  <c r="F4684" i="13"/>
  <c r="F4767" i="13"/>
  <c r="F4816" i="13"/>
  <c r="F4848" i="13"/>
  <c r="F4880" i="13"/>
  <c r="F4912" i="13"/>
  <c r="F4944" i="13"/>
  <c r="F4976" i="13"/>
  <c r="F5008" i="13"/>
  <c r="F5040" i="13"/>
  <c r="F5072" i="13"/>
  <c r="F5104" i="13"/>
  <c r="F5136" i="13"/>
  <c r="F5168" i="13"/>
  <c r="F5200" i="13"/>
  <c r="F5232" i="13"/>
  <c r="F5264" i="13"/>
  <c r="F5296" i="13"/>
  <c r="F5328" i="13"/>
  <c r="F5360" i="13"/>
  <c r="F5388" i="13"/>
  <c r="F5408" i="13"/>
  <c r="F5431" i="13"/>
  <c r="F5452" i="13"/>
  <c r="F5472" i="13"/>
  <c r="F5495" i="13"/>
  <c r="F5516" i="13"/>
  <c r="F5532" i="13"/>
  <c r="F5548" i="13"/>
  <c r="F5564" i="13"/>
  <c r="F5580" i="13"/>
  <c r="F5596" i="13"/>
  <c r="F5612" i="13"/>
  <c r="F5628" i="13"/>
  <c r="F5644" i="13"/>
  <c r="F5660" i="13"/>
  <c r="F5676" i="13"/>
  <c r="F5692" i="13"/>
  <c r="F5708" i="13"/>
  <c r="F5724" i="13"/>
  <c r="F5740" i="13"/>
  <c r="F5756" i="13"/>
  <c r="F5772" i="13"/>
  <c r="F5788" i="13"/>
  <c r="F5804" i="13"/>
  <c r="F5820" i="13"/>
  <c r="F5833" i="13"/>
  <c r="F5847" i="13"/>
  <c r="F5856" i="13"/>
  <c r="F5864" i="13"/>
  <c r="F5872" i="13"/>
  <c r="F5880" i="13"/>
  <c r="F5888" i="13"/>
  <c r="F5896" i="13"/>
  <c r="F5904" i="13"/>
  <c r="F5912" i="13"/>
  <c r="F5920" i="13"/>
  <c r="F5928" i="13"/>
  <c r="F5936" i="13"/>
  <c r="F5944" i="13"/>
  <c r="F5952" i="13"/>
  <c r="F5960" i="13"/>
  <c r="F5968" i="13"/>
  <c r="F5976" i="13"/>
  <c r="F5984" i="13"/>
  <c r="F5992" i="13"/>
  <c r="F6000" i="13"/>
  <c r="F6008" i="13"/>
  <c r="F6016" i="13"/>
  <c r="F6024" i="13"/>
  <c r="F6032" i="13"/>
  <c r="F6040" i="13"/>
  <c r="F6048" i="13"/>
  <c r="F6056" i="13"/>
  <c r="F6064" i="13"/>
  <c r="F6072" i="13"/>
  <c r="F6080" i="13"/>
  <c r="F6088" i="13"/>
  <c r="F6096" i="13"/>
  <c r="F6104" i="13"/>
  <c r="F6112" i="13"/>
  <c r="F6120" i="13"/>
  <c r="F6128" i="13"/>
  <c r="F6136" i="13"/>
  <c r="F6144" i="13"/>
  <c r="F6152" i="13"/>
  <c r="F6160" i="13"/>
  <c r="F6168" i="13"/>
  <c r="F6176" i="13"/>
  <c r="F6184" i="13"/>
  <c r="F6192" i="13"/>
  <c r="F6200" i="13"/>
  <c r="F6208" i="13"/>
  <c r="F6216" i="13"/>
  <c r="F6224" i="13"/>
  <c r="F6232" i="13"/>
  <c r="F6240" i="13"/>
  <c r="F6248" i="13"/>
  <c r="F6256" i="13"/>
  <c r="F6264" i="13"/>
  <c r="F6272" i="13"/>
  <c r="F6280" i="13"/>
  <c r="F6288" i="13"/>
  <c r="F6296" i="13"/>
  <c r="F6304" i="13"/>
  <c r="F6312" i="13"/>
  <c r="F6320" i="13"/>
  <c r="F6328" i="13"/>
  <c r="F6336" i="13"/>
  <c r="F6344" i="13"/>
  <c r="F6352" i="13"/>
  <c r="F6360" i="13"/>
  <c r="F6368" i="13"/>
  <c r="F6376" i="13"/>
  <c r="F6384" i="13"/>
  <c r="F6392" i="13"/>
  <c r="F6400" i="13"/>
  <c r="F6408" i="13"/>
  <c r="F6416" i="13"/>
  <c r="F6424" i="13"/>
  <c r="F6432" i="13"/>
  <c r="F6440" i="13"/>
  <c r="F6448" i="13"/>
  <c r="F6456" i="13"/>
  <c r="F6464" i="13"/>
  <c r="F6472" i="13"/>
  <c r="F6480" i="13"/>
  <c r="F6488" i="13"/>
  <c r="F6496" i="13"/>
  <c r="F6504" i="13"/>
  <c r="F6512" i="13"/>
  <c r="F6520" i="13"/>
  <c r="F6528" i="13"/>
  <c r="F6536" i="13"/>
  <c r="F6544" i="13"/>
  <c r="F6552" i="13"/>
  <c r="F6560" i="13"/>
  <c r="F6568" i="13"/>
  <c r="F6576" i="13"/>
  <c r="F6584" i="13"/>
  <c r="F6592" i="13"/>
  <c r="F6600" i="13"/>
  <c r="F6608" i="13"/>
  <c r="F6616" i="13"/>
  <c r="F6624" i="13"/>
  <c r="F6632" i="13"/>
  <c r="F6640" i="13"/>
  <c r="F6648" i="13"/>
  <c r="F6656" i="13"/>
  <c r="F6664" i="13"/>
  <c r="F6672" i="13"/>
  <c r="F6680" i="13"/>
  <c r="F3949" i="13"/>
  <c r="F4409" i="13"/>
  <c r="F4579" i="13"/>
  <c r="F4698" i="13"/>
  <c r="F4775" i="13"/>
  <c r="F4823" i="13"/>
  <c r="F4855" i="13"/>
  <c r="F4887" i="13"/>
  <c r="F4919" i="13"/>
  <c r="F4951" i="13"/>
  <c r="F4983" i="13"/>
  <c r="F5015" i="13"/>
  <c r="F5047" i="13"/>
  <c r="F5079" i="13"/>
  <c r="F5111" i="13"/>
  <c r="F5143" i="13"/>
  <c r="F5175" i="13"/>
  <c r="F5207" i="13"/>
  <c r="F5239" i="13"/>
  <c r="F5271" i="13"/>
  <c r="F5303" i="13"/>
  <c r="F5335" i="13"/>
  <c r="F5367" i="13"/>
  <c r="F5391" i="13"/>
  <c r="F5412" i="13"/>
  <c r="F5432" i="13"/>
  <c r="F5455" i="13"/>
  <c r="F5476" i="13"/>
  <c r="F5496" i="13"/>
  <c r="F5517" i="13"/>
  <c r="F5533" i="13"/>
  <c r="F5549" i="13"/>
  <c r="F5565" i="13"/>
  <c r="F5581" i="13"/>
  <c r="F5597" i="13"/>
  <c r="F5613" i="13"/>
  <c r="F5629" i="13"/>
  <c r="F5645" i="13"/>
  <c r="F5661" i="13"/>
  <c r="F5677" i="13"/>
  <c r="F5693" i="13"/>
  <c r="F5709" i="13"/>
  <c r="F5725" i="13"/>
  <c r="F5741" i="13"/>
  <c r="F5757" i="13"/>
  <c r="F5773" i="13"/>
  <c r="F5789" i="13"/>
  <c r="F5805" i="13"/>
  <c r="F5821" i="13"/>
  <c r="F5836" i="13"/>
  <c r="F5848" i="13"/>
  <c r="F5857" i="13"/>
  <c r="F5865" i="13"/>
  <c r="F5873" i="13"/>
  <c r="F5881" i="13"/>
  <c r="F5889" i="13"/>
  <c r="F5897" i="13"/>
  <c r="F5905" i="13"/>
  <c r="F5913" i="13"/>
  <c r="F5921" i="13"/>
  <c r="F5929" i="13"/>
  <c r="F5937" i="13"/>
  <c r="F5945" i="13"/>
  <c r="F5953" i="13"/>
  <c r="F5961" i="13"/>
  <c r="F5969" i="13"/>
  <c r="F5977" i="13"/>
  <c r="F5985" i="13"/>
  <c r="F5993" i="13"/>
  <c r="F6001" i="13"/>
  <c r="F6009" i="13"/>
  <c r="F6017" i="13"/>
  <c r="F6025" i="13"/>
  <c r="F6033" i="13"/>
  <c r="F6041" i="13"/>
  <c r="F6049" i="13"/>
  <c r="F6057" i="13"/>
  <c r="F6065" i="13"/>
  <c r="F6073" i="13"/>
  <c r="F6081" i="13"/>
  <c r="F6089" i="13"/>
  <c r="F6097" i="13"/>
  <c r="F6105" i="13"/>
  <c r="F6113" i="13"/>
  <c r="F4077" i="13"/>
  <c r="F4428" i="13"/>
  <c r="F4601" i="13"/>
  <c r="F4711" i="13"/>
  <c r="F4783" i="13"/>
  <c r="F4824" i="13"/>
  <c r="F4856" i="13"/>
  <c r="F4888" i="13"/>
  <c r="F4920" i="13"/>
  <c r="F4952" i="13"/>
  <c r="F4984" i="13"/>
  <c r="F5016" i="13"/>
  <c r="F5048" i="13"/>
  <c r="F5080" i="13"/>
  <c r="F5112" i="13"/>
  <c r="F5144" i="13"/>
  <c r="F5176" i="13"/>
  <c r="F5208" i="13"/>
  <c r="F5240" i="13"/>
  <c r="F5272" i="13"/>
  <c r="F5304" i="13"/>
  <c r="F5336" i="13"/>
  <c r="F5368" i="13"/>
  <c r="F5392" i="13"/>
  <c r="F5415" i="13"/>
  <c r="F5436" i="13"/>
  <c r="F5456" i="13"/>
  <c r="F5479" i="13"/>
  <c r="F5500" i="13"/>
  <c r="F5519" i="13"/>
  <c r="F5535" i="13"/>
  <c r="F5551" i="13"/>
  <c r="F5567" i="13"/>
  <c r="F5583" i="13"/>
  <c r="F5599" i="13"/>
  <c r="F5615" i="13"/>
  <c r="F5631" i="13"/>
  <c r="F5647" i="13"/>
  <c r="F5663" i="13"/>
  <c r="F5679" i="13"/>
  <c r="F5695" i="13"/>
  <c r="F5711" i="13"/>
  <c r="F5727" i="13"/>
  <c r="F5743" i="13"/>
  <c r="F5759" i="13"/>
  <c r="F5775" i="13"/>
  <c r="F5791" i="13"/>
  <c r="F5807" i="13"/>
  <c r="F5823" i="13"/>
  <c r="F5837" i="13"/>
  <c r="F5849" i="13"/>
  <c r="F5858" i="13"/>
  <c r="F5866" i="13"/>
  <c r="F5874" i="13"/>
  <c r="F5882" i="13"/>
  <c r="F5890" i="13"/>
  <c r="F5898" i="13"/>
  <c r="F5906" i="13"/>
  <c r="F5914" i="13"/>
  <c r="F5922" i="13"/>
  <c r="F5930" i="13"/>
  <c r="F5938" i="13"/>
  <c r="F5946" i="13"/>
  <c r="F5954" i="13"/>
  <c r="F5962" i="13"/>
  <c r="F5970" i="13"/>
  <c r="F5978" i="13"/>
  <c r="F5986" i="13"/>
  <c r="F5994" i="13"/>
  <c r="F6002" i="13"/>
  <c r="F6010" i="13"/>
  <c r="F6018" i="13"/>
  <c r="F6026" i="13"/>
  <c r="F6034" i="13"/>
  <c r="F6042" i="13"/>
  <c r="F6050" i="13"/>
  <c r="F6058" i="13"/>
  <c r="F6066" i="13"/>
  <c r="F6074" i="13"/>
  <c r="F6082" i="13"/>
  <c r="F6090" i="13"/>
  <c r="F6098" i="13"/>
  <c r="F6106" i="13"/>
  <c r="F6114" i="13"/>
  <c r="F6122" i="13"/>
  <c r="F6130" i="13"/>
  <c r="F6138" i="13"/>
  <c r="F6146" i="13"/>
  <c r="F6154" i="13"/>
  <c r="F6162" i="13"/>
  <c r="F6170" i="13"/>
  <c r="F6178" i="13"/>
  <c r="F6186" i="13"/>
  <c r="F6194" i="13"/>
  <c r="F6202" i="13"/>
  <c r="F6210" i="13"/>
  <c r="F6218" i="13"/>
  <c r="F6226" i="13"/>
  <c r="F6234" i="13"/>
  <c r="F6242" i="13"/>
  <c r="F6250" i="13"/>
  <c r="F6258" i="13"/>
  <c r="F6266" i="13"/>
  <c r="F6274" i="13"/>
  <c r="F6282" i="13"/>
  <c r="F6290" i="13"/>
  <c r="F6298" i="13"/>
  <c r="F6306" i="13"/>
  <c r="F6314" i="13"/>
  <c r="F6322" i="13"/>
  <c r="F6330" i="13"/>
  <c r="F6338" i="13"/>
  <c r="F6346" i="13"/>
  <c r="F6354" i="13"/>
  <c r="F6362" i="13"/>
  <c r="F6370" i="13"/>
  <c r="F6378" i="13"/>
  <c r="F6386" i="13"/>
  <c r="F6394" i="13"/>
  <c r="F6402" i="13"/>
  <c r="F6410" i="13"/>
  <c r="F6418" i="13"/>
  <c r="F6426" i="13"/>
  <c r="F6434" i="13"/>
  <c r="F6442" i="13"/>
  <c r="F4205" i="13"/>
  <c r="F4451" i="13"/>
  <c r="F4617" i="13"/>
  <c r="F4723" i="13"/>
  <c r="F4791" i="13"/>
  <c r="F4831" i="13"/>
  <c r="F4863" i="13"/>
  <c r="F4895" i="13"/>
  <c r="F4927" i="13"/>
  <c r="F4959" i="13"/>
  <c r="F4991" i="13"/>
  <c r="F5023" i="13"/>
  <c r="F5055" i="13"/>
  <c r="F5087" i="13"/>
  <c r="F5119" i="13"/>
  <c r="F5151" i="13"/>
  <c r="F5183" i="13"/>
  <c r="F5215" i="13"/>
  <c r="F5247" i="13"/>
  <c r="F5279" i="13"/>
  <c r="F5311" i="13"/>
  <c r="F5343" i="13"/>
  <c r="F5375" i="13"/>
  <c r="F5396" i="13"/>
  <c r="F5416" i="13"/>
  <c r="F5439" i="13"/>
  <c r="F5460" i="13"/>
  <c r="F5480" i="13"/>
  <c r="F5503" i="13"/>
  <c r="F5520" i="13"/>
  <c r="F5536" i="13"/>
  <c r="F5552" i="13"/>
  <c r="F5568" i="13"/>
  <c r="F5584" i="13"/>
  <c r="F5600" i="13"/>
  <c r="F5616" i="13"/>
  <c r="F5632" i="13"/>
  <c r="F5648" i="13"/>
  <c r="F5664" i="13"/>
  <c r="F5680" i="13"/>
  <c r="F5696" i="13"/>
  <c r="F5712" i="13"/>
  <c r="F5728" i="13"/>
  <c r="F5744" i="13"/>
  <c r="F5760" i="13"/>
  <c r="F5776" i="13"/>
  <c r="F5792" i="13"/>
  <c r="F5808" i="13"/>
  <c r="F5824" i="13"/>
  <c r="F5839" i="13"/>
  <c r="F5850" i="13"/>
  <c r="F5859" i="13"/>
  <c r="F5867" i="13"/>
  <c r="F5875" i="13"/>
  <c r="F5883" i="13"/>
  <c r="F5891" i="13"/>
  <c r="F5899" i="13"/>
  <c r="F5907" i="13"/>
  <c r="F5915" i="13"/>
  <c r="F5923" i="13"/>
  <c r="F5931" i="13"/>
  <c r="F5939" i="13"/>
  <c r="F5947" i="13"/>
  <c r="F5955" i="13"/>
  <c r="F5963" i="13"/>
  <c r="F5971" i="13"/>
  <c r="F5979" i="13"/>
  <c r="F5987" i="13"/>
  <c r="F5995" i="13"/>
  <c r="F6003" i="13"/>
  <c r="F6011" i="13"/>
  <c r="F6019" i="13"/>
  <c r="F6027" i="13"/>
  <c r="F6035" i="13"/>
  <c r="F6043" i="13"/>
  <c r="F6051" i="13"/>
  <c r="F6059" i="13"/>
  <c r="F6067" i="13"/>
  <c r="F6075" i="13"/>
  <c r="F6083" i="13"/>
  <c r="F6091" i="13"/>
  <c r="F6099" i="13"/>
  <c r="F6107" i="13"/>
  <c r="F6115" i="13"/>
  <c r="F6123" i="13"/>
  <c r="F6131" i="13"/>
  <c r="F6139" i="13"/>
  <c r="F6147" i="13"/>
  <c r="F6155" i="13"/>
  <c r="F6163" i="13"/>
  <c r="F6171" i="13"/>
  <c r="F6179" i="13"/>
  <c r="F6187" i="13"/>
  <c r="F6195" i="13"/>
  <c r="F6203" i="13"/>
  <c r="F6211" i="13"/>
  <c r="F6219" i="13"/>
  <c r="F6227" i="13"/>
  <c r="F6235" i="13"/>
  <c r="F6243" i="13"/>
  <c r="F6251" i="13"/>
  <c r="F6259" i="13"/>
  <c r="F6267" i="13"/>
  <c r="F6275" i="13"/>
  <c r="F6283" i="13"/>
  <c r="F6291" i="13"/>
  <c r="F6299" i="13"/>
  <c r="F6307" i="13"/>
  <c r="F6315" i="13"/>
  <c r="F6323" i="13"/>
  <c r="F6331" i="13"/>
  <c r="F6339" i="13"/>
  <c r="F6347" i="13"/>
  <c r="F6355" i="13"/>
  <c r="F6363" i="13"/>
  <c r="F6371" i="13"/>
  <c r="F6379" i="13"/>
  <c r="F6387" i="13"/>
  <c r="F6395" i="13"/>
  <c r="F6403" i="13"/>
  <c r="F6411" i="13"/>
  <c r="F6419" i="13"/>
  <c r="F6427" i="13"/>
  <c r="F6435" i="13"/>
  <c r="F6443" i="13"/>
  <c r="F6451" i="13"/>
  <c r="F6459" i="13"/>
  <c r="F6467" i="13"/>
  <c r="F6475" i="13"/>
  <c r="F6483" i="13"/>
  <c r="F6491" i="13"/>
  <c r="F6499" i="13"/>
  <c r="F6507" i="13"/>
  <c r="F6515" i="13"/>
  <c r="F6523" i="13"/>
  <c r="F6531" i="13"/>
  <c r="F6539" i="13"/>
  <c r="F6547" i="13"/>
  <c r="F6555" i="13"/>
  <c r="F6563" i="13"/>
  <c r="F6571" i="13"/>
  <c r="F6579" i="13"/>
  <c r="F6587" i="13"/>
  <c r="F6595" i="13"/>
  <c r="F6603" i="13"/>
  <c r="F6611" i="13"/>
  <c r="F6619" i="13"/>
  <c r="F6627" i="13"/>
  <c r="F6635" i="13"/>
  <c r="F6643" i="13"/>
  <c r="F6651" i="13"/>
  <c r="F6659" i="13"/>
  <c r="F6667" i="13"/>
  <c r="F6675" i="13"/>
  <c r="F6683" i="13"/>
  <c r="F6691" i="13"/>
  <c r="F6699" i="13"/>
  <c r="F6707" i="13"/>
  <c r="F6715" i="13"/>
  <c r="F6723" i="13"/>
  <c r="F6731" i="13"/>
  <c r="F6739" i="13"/>
  <c r="F6747" i="13"/>
  <c r="F6755" i="13"/>
  <c r="F6763" i="13"/>
  <c r="F6771" i="13"/>
  <c r="F6779" i="13"/>
  <c r="F6787" i="13"/>
  <c r="F6795" i="13"/>
  <c r="F6803" i="13"/>
  <c r="F4896" i="13"/>
  <c r="F5152" i="13"/>
  <c r="F5399" i="13"/>
  <c r="F5556" i="13"/>
  <c r="F5684" i="13"/>
  <c r="F5812" i="13"/>
  <c r="F5892" i="13"/>
  <c r="F5956" i="13"/>
  <c r="F6020" i="13"/>
  <c r="F6084" i="13"/>
  <c r="F6132" i="13"/>
  <c r="F6164" i="13"/>
  <c r="F6196" i="13"/>
  <c r="F6228" i="13"/>
  <c r="F6260" i="13"/>
  <c r="F6292" i="13"/>
  <c r="F6324" i="13"/>
  <c r="F6356" i="13"/>
  <c r="F6388" i="13"/>
  <c r="F6420" i="13"/>
  <c r="F6450" i="13"/>
  <c r="F6473" i="13"/>
  <c r="F6492" i="13"/>
  <c r="F6514" i="13"/>
  <c r="F6537" i="13"/>
  <c r="F6556" i="13"/>
  <c r="F6578" i="13"/>
  <c r="F6590" i="13"/>
  <c r="F6604" i="13"/>
  <c r="F6617" i="13"/>
  <c r="F6629" i="13"/>
  <c r="F6642" i="13"/>
  <c r="F6654" i="13"/>
  <c r="F6668" i="13"/>
  <c r="F6681" i="13"/>
  <c r="F6692" i="13"/>
  <c r="F6702" i="13"/>
  <c r="F6713" i="13"/>
  <c r="F6724" i="13"/>
  <c r="F6734" i="13"/>
  <c r="F6745" i="13"/>
  <c r="F6756" i="13"/>
  <c r="F6766" i="13"/>
  <c r="F6777" i="13"/>
  <c r="F6786" i="13"/>
  <c r="F6796" i="13"/>
  <c r="F6805" i="13"/>
  <c r="F6813" i="13"/>
  <c r="F6821" i="13"/>
  <c r="F6829" i="13"/>
  <c r="F6837" i="13"/>
  <c r="F6845" i="13"/>
  <c r="F6853" i="13"/>
  <c r="F6861" i="13"/>
  <c r="F6869" i="13"/>
  <c r="F6877" i="13"/>
  <c r="F6885" i="13"/>
  <c r="F6893" i="13"/>
  <c r="F6901" i="13"/>
  <c r="F6909" i="13"/>
  <c r="F6917" i="13"/>
  <c r="F6925" i="13"/>
  <c r="F6933" i="13"/>
  <c r="F6941" i="13"/>
  <c r="F6949" i="13"/>
  <c r="F6957" i="13"/>
  <c r="F6965" i="13"/>
  <c r="F6973" i="13"/>
  <c r="F6981" i="13"/>
  <c r="F6989" i="13"/>
  <c r="F6997" i="13"/>
  <c r="F7005" i="13"/>
  <c r="F7013" i="13"/>
  <c r="F7021" i="13"/>
  <c r="F7029" i="13"/>
  <c r="F7037" i="13"/>
  <c r="F7045" i="13"/>
  <c r="F7053" i="13"/>
  <c r="F7061" i="13"/>
  <c r="F7069" i="13"/>
  <c r="F7077" i="13"/>
  <c r="F7085" i="13"/>
  <c r="F7093" i="13"/>
  <c r="F7101" i="13"/>
  <c r="F7109" i="13"/>
  <c r="F7117" i="13"/>
  <c r="F7125" i="13"/>
  <c r="F7133" i="13"/>
  <c r="F7141" i="13"/>
  <c r="F7149" i="13"/>
  <c r="F7157" i="13"/>
  <c r="F7165" i="13"/>
  <c r="F7173" i="13"/>
  <c r="F7181" i="13"/>
  <c r="F7189" i="13"/>
  <c r="F7197" i="13"/>
  <c r="F7205" i="13"/>
  <c r="F7213" i="13"/>
  <c r="F7221" i="13"/>
  <c r="F7229" i="13"/>
  <c r="F7237" i="13"/>
  <c r="F7245" i="13"/>
  <c r="F7253" i="13"/>
  <c r="F7261" i="13"/>
  <c r="F7269" i="13"/>
  <c r="F7277" i="13"/>
  <c r="F7285" i="13"/>
  <c r="F7293" i="13"/>
  <c r="F7301" i="13"/>
  <c r="F7309" i="13"/>
  <c r="F7317" i="13"/>
  <c r="F7325" i="13"/>
  <c r="F7333" i="13"/>
  <c r="F7341" i="13"/>
  <c r="F7349" i="13"/>
  <c r="F7357" i="13"/>
  <c r="F7365" i="13"/>
  <c r="F7373" i="13"/>
  <c r="F7381" i="13"/>
  <c r="F7389" i="13"/>
  <c r="F7397" i="13"/>
  <c r="F7405" i="13"/>
  <c r="F7413" i="13"/>
  <c r="F7421" i="13"/>
  <c r="F7429" i="13"/>
  <c r="F7437" i="13"/>
  <c r="F7445" i="13"/>
  <c r="F7453" i="13"/>
  <c r="F7461" i="13"/>
  <c r="F7469" i="13"/>
  <c r="F7477" i="13"/>
  <c r="F7485" i="13"/>
  <c r="F7493" i="13"/>
  <c r="F7501" i="13"/>
  <c r="F4240" i="13"/>
  <c r="F4928" i="13"/>
  <c r="F5184" i="13"/>
  <c r="F5420" i="13"/>
  <c r="F5572" i="13"/>
  <c r="F5700" i="13"/>
  <c r="F5828" i="13"/>
  <c r="F5900" i="13"/>
  <c r="F5964" i="13"/>
  <c r="F6028" i="13"/>
  <c r="F6092" i="13"/>
  <c r="F6137" i="13"/>
  <c r="F6169" i="13"/>
  <c r="F6201" i="13"/>
  <c r="F6233" i="13"/>
  <c r="F6265" i="13"/>
  <c r="F6297" i="13"/>
  <c r="F6329" i="13"/>
  <c r="F6361" i="13"/>
  <c r="F6393" i="13"/>
  <c r="F6425" i="13"/>
  <c r="F6452" i="13"/>
  <c r="F6474" i="13"/>
  <c r="F6497" i="13"/>
  <c r="F6516" i="13"/>
  <c r="F6538" i="13"/>
  <c r="F6561" i="13"/>
  <c r="F6580" i="13"/>
  <c r="F6593" i="13"/>
  <c r="F6605" i="13"/>
  <c r="F6618" i="13"/>
  <c r="F6630" i="13"/>
  <c r="F6644" i="13"/>
  <c r="F6657" i="13"/>
  <c r="F6669" i="13"/>
  <c r="F6682" i="13"/>
  <c r="F6693" i="13"/>
  <c r="F6704" i="13"/>
  <c r="F6714" i="13"/>
  <c r="F6725" i="13"/>
  <c r="F6736" i="13"/>
  <c r="F6746" i="13"/>
  <c r="F6757" i="13"/>
  <c r="F6768" i="13"/>
  <c r="F6778" i="13"/>
  <c r="F6788" i="13"/>
  <c r="F6797" i="13"/>
  <c r="F6806" i="13"/>
  <c r="F6814" i="13"/>
  <c r="F6822" i="13"/>
  <c r="F6830" i="13"/>
  <c r="F6838" i="13"/>
  <c r="F6846" i="13"/>
  <c r="F6854" i="13"/>
  <c r="F6862" i="13"/>
  <c r="F6870" i="13"/>
  <c r="F6878" i="13"/>
  <c r="F6886" i="13"/>
  <c r="F6894" i="13"/>
  <c r="F6902" i="13"/>
  <c r="F6910" i="13"/>
  <c r="F6918" i="13"/>
  <c r="F6926" i="13"/>
  <c r="F6934" i="13"/>
  <c r="F6942" i="13"/>
  <c r="F6950" i="13"/>
  <c r="F6958" i="13"/>
  <c r="F6966" i="13"/>
  <c r="F6974" i="13"/>
  <c r="F6982" i="13"/>
  <c r="F6990" i="13"/>
  <c r="F6998" i="13"/>
  <c r="F7006" i="13"/>
  <c r="F7014" i="13"/>
  <c r="F7022" i="13"/>
  <c r="F7030" i="13"/>
  <c r="F7038" i="13"/>
  <c r="F7046" i="13"/>
  <c r="F7054" i="13"/>
  <c r="F7062" i="13"/>
  <c r="F7070" i="13"/>
  <c r="F7078" i="13"/>
  <c r="F7086" i="13"/>
  <c r="F7094" i="13"/>
  <c r="F7102" i="13"/>
  <c r="F7110" i="13"/>
  <c r="F7118" i="13"/>
  <c r="F7126" i="13"/>
  <c r="F7134" i="13"/>
  <c r="F7142" i="13"/>
  <c r="F7150" i="13"/>
  <c r="F7158" i="13"/>
  <c r="F7166" i="13"/>
  <c r="F7174" i="13"/>
  <c r="F7182" i="13"/>
  <c r="F7190" i="13"/>
  <c r="F7198" i="13"/>
  <c r="F7206" i="13"/>
  <c r="F7214" i="13"/>
  <c r="F7222" i="13"/>
  <c r="F7230" i="13"/>
  <c r="F7238" i="13"/>
  <c r="F7246" i="13"/>
  <c r="F7254" i="13"/>
  <c r="F7262" i="13"/>
  <c r="F7270" i="13"/>
  <c r="F7278" i="13"/>
  <c r="F7286" i="13"/>
  <c r="F7294" i="13"/>
  <c r="F7302" i="13"/>
  <c r="F7310" i="13"/>
  <c r="F7318" i="13"/>
  <c r="F7326" i="13"/>
  <c r="F7334" i="13"/>
  <c r="F7342" i="13"/>
  <c r="F7350" i="13"/>
  <c r="F7358" i="13"/>
  <c r="F7366" i="13"/>
  <c r="F7374" i="13"/>
  <c r="F7382" i="13"/>
  <c r="F7390" i="13"/>
  <c r="F7398" i="13"/>
  <c r="F7406" i="13"/>
  <c r="F7414" i="13"/>
  <c r="F7422" i="13"/>
  <c r="F7430" i="13"/>
  <c r="F7438" i="13"/>
  <c r="F7446" i="13"/>
  <c r="F7454" i="13"/>
  <c r="F7462" i="13"/>
  <c r="F7470" i="13"/>
  <c r="F7478" i="13"/>
  <c r="F7486" i="13"/>
  <c r="F7494" i="13"/>
  <c r="F7502" i="13"/>
  <c r="F7510" i="13"/>
  <c r="F7518" i="13"/>
  <c r="F7526" i="13"/>
  <c r="F7534" i="13"/>
  <c r="F7542" i="13"/>
  <c r="F7550" i="13"/>
  <c r="F7558" i="13"/>
  <c r="F7566" i="13"/>
  <c r="F7574" i="13"/>
  <c r="F7582" i="13"/>
  <c r="F7590" i="13"/>
  <c r="F7598" i="13"/>
  <c r="F7606" i="13"/>
  <c r="F7614" i="13"/>
  <c r="F7622" i="13"/>
  <c r="F7630" i="13"/>
  <c r="F7638" i="13"/>
  <c r="F7646" i="13"/>
  <c r="F7654" i="13"/>
  <c r="F7662" i="13"/>
  <c r="F7670" i="13"/>
  <c r="F7678" i="13"/>
  <c r="F7686" i="13"/>
  <c r="F7694" i="13"/>
  <c r="F7702" i="13"/>
  <c r="F7710" i="13"/>
  <c r="F7718" i="13"/>
  <c r="F7726" i="13"/>
  <c r="F7734" i="13"/>
  <c r="F7742" i="13"/>
  <c r="F7750" i="13"/>
  <c r="F7758" i="13"/>
  <c r="F7766" i="13"/>
  <c r="F4473" i="13"/>
  <c r="F4960" i="13"/>
  <c r="F5216" i="13"/>
  <c r="F5440" i="13"/>
  <c r="F5588" i="13"/>
  <c r="F5716" i="13"/>
  <c r="F5840" i="13"/>
  <c r="F5908" i="13"/>
  <c r="F5972" i="13"/>
  <c r="F6036" i="13"/>
  <c r="F6100" i="13"/>
  <c r="F6140" i="13"/>
  <c r="F6172" i="13"/>
  <c r="F6204" i="13"/>
  <c r="F6236" i="13"/>
  <c r="F6268" i="13"/>
  <c r="F6300" i="13"/>
  <c r="F6332" i="13"/>
  <c r="F6364" i="13"/>
  <c r="F6396" i="13"/>
  <c r="F6428" i="13"/>
  <c r="F6457" i="13"/>
  <c r="F6476" i="13"/>
  <c r="F6498" i="13"/>
  <c r="F6521" i="13"/>
  <c r="F6540" i="13"/>
  <c r="F6562" i="13"/>
  <c r="F6581" i="13"/>
  <c r="F6594" i="13"/>
  <c r="F6606" i="13"/>
  <c r="F6620" i="13"/>
  <c r="F6633" i="13"/>
  <c r="F6645" i="13"/>
  <c r="F6658" i="13"/>
  <c r="F6670" i="13"/>
  <c r="F6684" i="13"/>
  <c r="F6694" i="13"/>
  <c r="F6705" i="13"/>
  <c r="F6716" i="13"/>
  <c r="F6726" i="13"/>
  <c r="F6737" i="13"/>
  <c r="F6748" i="13"/>
  <c r="F6758" i="13"/>
  <c r="F6769" i="13"/>
  <c r="F6780" i="13"/>
  <c r="F6789" i="13"/>
  <c r="F6798" i="13"/>
  <c r="F6807" i="13"/>
  <c r="F6815" i="13"/>
  <c r="F6823" i="13"/>
  <c r="F6831" i="13"/>
  <c r="F6839" i="13"/>
  <c r="F6847" i="13"/>
  <c r="F6855" i="13"/>
  <c r="F6863" i="13"/>
  <c r="F6871" i="13"/>
  <c r="F6879" i="13"/>
  <c r="F6887" i="13"/>
  <c r="F6895" i="13"/>
  <c r="F6903" i="13"/>
  <c r="F6911" i="13"/>
  <c r="F6919" i="13"/>
  <c r="F6927" i="13"/>
  <c r="F6935" i="13"/>
  <c r="F6943" i="13"/>
  <c r="F6951" i="13"/>
  <c r="F6959" i="13"/>
  <c r="F6967" i="13"/>
  <c r="F6975" i="13"/>
  <c r="F6983" i="13"/>
  <c r="F6991" i="13"/>
  <c r="F6999" i="13"/>
  <c r="F7007" i="13"/>
  <c r="F7015" i="13"/>
  <c r="F7023" i="13"/>
  <c r="F7031" i="13"/>
  <c r="F7039" i="13"/>
  <c r="F7047" i="13"/>
  <c r="F7055" i="13"/>
  <c r="F7063" i="13"/>
  <c r="F7071" i="13"/>
  <c r="F7079" i="13"/>
  <c r="F7087" i="13"/>
  <c r="F7095" i="13"/>
  <c r="F7103" i="13"/>
  <c r="F7111" i="13"/>
  <c r="F7119" i="13"/>
  <c r="F7127" i="13"/>
  <c r="F7135" i="13"/>
  <c r="F7143" i="13"/>
  <c r="F7151" i="13"/>
  <c r="F7159" i="13"/>
  <c r="F7167" i="13"/>
  <c r="F7175" i="13"/>
  <c r="F7183" i="13"/>
  <c r="F7191" i="13"/>
  <c r="F7199" i="13"/>
  <c r="F7207" i="13"/>
  <c r="F7215" i="13"/>
  <c r="F7223" i="13"/>
  <c r="F7231" i="13"/>
  <c r="F7239" i="13"/>
  <c r="F7247" i="13"/>
  <c r="F7255" i="13"/>
  <c r="F7263" i="13"/>
  <c r="F7271" i="13"/>
  <c r="F7279" i="13"/>
  <c r="F7287" i="13"/>
  <c r="F7295" i="13"/>
  <c r="F7303" i="13"/>
  <c r="F7311" i="13"/>
  <c r="F7319" i="13"/>
  <c r="F7327" i="13"/>
  <c r="F7335" i="13"/>
  <c r="F7343" i="13"/>
  <c r="F7351" i="13"/>
  <c r="F7359" i="13"/>
  <c r="F7367" i="13"/>
  <c r="F7375" i="13"/>
  <c r="F7383" i="13"/>
  <c r="F7391" i="13"/>
  <c r="F7399" i="13"/>
  <c r="F7407" i="13"/>
  <c r="F7415" i="13"/>
  <c r="F7423" i="13"/>
  <c r="F7431" i="13"/>
  <c r="F7439" i="13"/>
  <c r="F7447" i="13"/>
  <c r="F7455" i="13"/>
  <c r="F7463" i="13"/>
  <c r="F7471" i="13"/>
  <c r="F7479" i="13"/>
  <c r="F7487" i="13"/>
  <c r="F7495" i="13"/>
  <c r="F7503" i="13"/>
  <c r="F7511" i="13"/>
  <c r="F7519" i="13"/>
  <c r="F7527" i="13"/>
  <c r="F7535" i="13"/>
  <c r="F7543" i="13"/>
  <c r="F7551" i="13"/>
  <c r="F7559" i="13"/>
  <c r="F7567" i="13"/>
  <c r="F7575" i="13"/>
  <c r="F7583" i="13"/>
  <c r="F7591" i="13"/>
  <c r="F7599" i="13"/>
  <c r="F7607" i="13"/>
  <c r="F7615" i="13"/>
  <c r="F7623" i="13"/>
  <c r="F7631" i="13"/>
  <c r="F7639" i="13"/>
  <c r="F7647" i="13"/>
  <c r="F7655" i="13"/>
  <c r="F7663" i="13"/>
  <c r="F7671" i="13"/>
  <c r="F7679" i="13"/>
  <c r="F7687" i="13"/>
  <c r="F7695" i="13"/>
  <c r="F7703" i="13"/>
  <c r="F7711" i="13"/>
  <c r="F7719" i="13"/>
  <c r="F7727" i="13"/>
  <c r="F7735" i="13"/>
  <c r="F7743" i="13"/>
  <c r="F7751" i="13"/>
  <c r="F7759" i="13"/>
  <c r="F7767" i="13"/>
  <c r="F7775" i="13"/>
  <c r="F7783" i="13"/>
  <c r="F7791" i="13"/>
  <c r="F4633" i="13"/>
  <c r="F4992" i="13"/>
  <c r="F5248" i="13"/>
  <c r="F5463" i="13"/>
  <c r="F5604" i="13"/>
  <c r="F5732" i="13"/>
  <c r="F5852" i="13"/>
  <c r="F5916" i="13"/>
  <c r="F5980" i="13"/>
  <c r="F6044" i="13"/>
  <c r="F6108" i="13"/>
  <c r="F6145" i="13"/>
  <c r="F6177" i="13"/>
  <c r="F6209" i="13"/>
  <c r="F6241" i="13"/>
  <c r="F6273" i="13"/>
  <c r="F6305" i="13"/>
  <c r="F6337" i="13"/>
  <c r="F6369" i="13"/>
  <c r="F6401" i="13"/>
  <c r="F6433" i="13"/>
  <c r="F6458" i="13"/>
  <c r="F6481" i="13"/>
  <c r="F6500" i="13"/>
  <c r="F6522" i="13"/>
  <c r="F6545" i="13"/>
  <c r="F6564" i="13"/>
  <c r="F6582" i="13"/>
  <c r="F6596" i="13"/>
  <c r="F6609" i="13"/>
  <c r="F6621" i="13"/>
  <c r="F6634" i="13"/>
  <c r="F6646" i="13"/>
  <c r="F6660" i="13"/>
  <c r="F6673" i="13"/>
  <c r="F6685" i="13"/>
  <c r="F6696" i="13"/>
  <c r="F6706" i="13"/>
  <c r="F6717" i="13"/>
  <c r="F6728" i="13"/>
  <c r="F6738" i="13"/>
  <c r="F6749" i="13"/>
  <c r="F6760" i="13"/>
  <c r="F6770" i="13"/>
  <c r="F6781" i="13"/>
  <c r="F6790" i="13"/>
  <c r="F6799" i="13"/>
  <c r="F6808" i="13"/>
  <c r="F6816" i="13"/>
  <c r="F6824" i="13"/>
  <c r="F6832" i="13"/>
  <c r="F6840" i="13"/>
  <c r="F6848" i="13"/>
  <c r="F6856" i="13"/>
  <c r="F6864" i="13"/>
  <c r="F6872" i="13"/>
  <c r="F6880" i="13"/>
  <c r="F6888" i="13"/>
  <c r="F6896" i="13"/>
  <c r="F6904" i="13"/>
  <c r="F6912" i="13"/>
  <c r="F6920" i="13"/>
  <c r="F6928" i="13"/>
  <c r="F6936" i="13"/>
  <c r="F6944" i="13"/>
  <c r="F6952" i="13"/>
  <c r="F6960" i="13"/>
  <c r="F6968" i="13"/>
  <c r="F6976" i="13"/>
  <c r="F6984" i="13"/>
  <c r="F6992" i="13"/>
  <c r="F7000" i="13"/>
  <c r="F7008" i="13"/>
  <c r="F7016" i="13"/>
  <c r="F7024" i="13"/>
  <c r="F7032" i="13"/>
  <c r="F7040" i="13"/>
  <c r="F7048" i="13"/>
  <c r="F7056" i="13"/>
  <c r="F7064" i="13"/>
  <c r="F7072" i="13"/>
  <c r="F7080" i="13"/>
  <c r="F7088" i="13"/>
  <c r="F7096" i="13"/>
  <c r="F7104" i="13"/>
  <c r="F7112" i="13"/>
  <c r="F7120" i="13"/>
  <c r="F7128" i="13"/>
  <c r="F7136" i="13"/>
  <c r="F7144" i="13"/>
  <c r="F7152" i="13"/>
  <c r="F7160" i="13"/>
  <c r="F7168" i="13"/>
  <c r="F7176" i="13"/>
  <c r="F7184" i="13"/>
  <c r="F7192" i="13"/>
  <c r="F7200" i="13"/>
  <c r="F7208" i="13"/>
  <c r="F7216" i="13"/>
  <c r="F7224" i="13"/>
  <c r="F7232" i="13"/>
  <c r="F7240" i="13"/>
  <c r="F7248" i="13"/>
  <c r="F7256" i="13"/>
  <c r="F7264" i="13"/>
  <c r="F7272" i="13"/>
  <c r="F7280" i="13"/>
  <c r="F7288" i="13"/>
  <c r="F7296" i="13"/>
  <c r="F7304" i="13"/>
  <c r="F7312" i="13"/>
  <c r="F7320" i="13"/>
  <c r="F7328" i="13"/>
  <c r="F7336" i="13"/>
  <c r="F7344" i="13"/>
  <c r="F7352" i="13"/>
  <c r="F7360" i="13"/>
  <c r="F7368" i="13"/>
  <c r="F7376" i="13"/>
  <c r="F7384" i="13"/>
  <c r="F7392" i="13"/>
  <c r="F7400" i="13"/>
  <c r="F7408" i="13"/>
  <c r="F7416" i="13"/>
  <c r="F7424" i="13"/>
  <c r="F7432" i="13"/>
  <c r="F7440" i="13"/>
  <c r="F7448" i="13"/>
  <c r="F7456" i="13"/>
  <c r="F7464" i="13"/>
  <c r="F7472" i="13"/>
  <c r="F7480" i="13"/>
  <c r="F7488" i="13"/>
  <c r="F7496" i="13"/>
  <c r="F7504" i="13"/>
  <c r="F7512" i="13"/>
  <c r="F7520" i="13"/>
  <c r="F7528" i="13"/>
  <c r="F7536" i="13"/>
  <c r="F7544" i="13"/>
  <c r="F7552" i="13"/>
  <c r="F7560" i="13"/>
  <c r="F7568" i="13"/>
  <c r="F7576" i="13"/>
  <c r="F7584" i="13"/>
  <c r="F7592" i="13"/>
  <c r="F7600" i="13"/>
  <c r="F7608" i="13"/>
  <c r="F7616" i="13"/>
  <c r="F7624" i="13"/>
  <c r="F7632" i="13"/>
  <c r="F7640" i="13"/>
  <c r="F7648" i="13"/>
  <c r="F7656" i="13"/>
  <c r="F7664" i="13"/>
  <c r="F7672" i="13"/>
  <c r="F7680" i="13"/>
  <c r="F7688" i="13"/>
  <c r="F7696" i="13"/>
  <c r="F7704" i="13"/>
  <c r="F7712" i="13"/>
  <c r="F7720" i="13"/>
  <c r="F7728" i="13"/>
  <c r="F7736" i="13"/>
  <c r="F7744" i="13"/>
  <c r="F7752" i="13"/>
  <c r="F7760" i="13"/>
  <c r="F7768" i="13"/>
  <c r="F7776" i="13"/>
  <c r="F7784" i="13"/>
  <c r="F4735" i="13"/>
  <c r="F5024" i="13"/>
  <c r="F5280" i="13"/>
  <c r="F5484" i="13"/>
  <c r="F5620" i="13"/>
  <c r="F5748" i="13"/>
  <c r="F5860" i="13"/>
  <c r="F5924" i="13"/>
  <c r="F5988" i="13"/>
  <c r="F6052" i="13"/>
  <c r="F6116" i="13"/>
  <c r="F6148" i="13"/>
  <c r="F6180" i="13"/>
  <c r="F6212" i="13"/>
  <c r="F6244" i="13"/>
  <c r="F6276" i="13"/>
  <c r="F6308" i="13"/>
  <c r="F6340" i="13"/>
  <c r="F6372" i="13"/>
  <c r="F6404" i="13"/>
  <c r="F6436" i="13"/>
  <c r="F6460" i="13"/>
  <c r="F6482" i="13"/>
  <c r="F6505" i="13"/>
  <c r="F6524" i="13"/>
  <c r="F6546" i="13"/>
  <c r="F6569" i="13"/>
  <c r="F6585" i="13"/>
  <c r="F6597" i="13"/>
  <c r="F6610" i="13"/>
  <c r="F6622" i="13"/>
  <c r="F6636" i="13"/>
  <c r="F6649" i="13"/>
  <c r="F6661" i="13"/>
  <c r="F6674" i="13"/>
  <c r="F6686" i="13"/>
  <c r="F6697" i="13"/>
  <c r="F6708" i="13"/>
  <c r="F6718" i="13"/>
  <c r="F6729" i="13"/>
  <c r="F6740" i="13"/>
  <c r="F6750" i="13"/>
  <c r="F6761" i="13"/>
  <c r="F6772" i="13"/>
  <c r="F6782" i="13"/>
  <c r="F6791" i="13"/>
  <c r="F6800" i="13"/>
  <c r="F6809" i="13"/>
  <c r="F6817" i="13"/>
  <c r="F6825" i="13"/>
  <c r="F6833" i="13"/>
  <c r="F6841" i="13"/>
  <c r="F6849" i="13"/>
  <c r="F6857" i="13"/>
  <c r="F6865" i="13"/>
  <c r="F6873" i="13"/>
  <c r="F6881" i="13"/>
  <c r="F6889" i="13"/>
  <c r="F6897" i="13"/>
  <c r="F6905" i="13"/>
  <c r="F6913" i="13"/>
  <c r="F6921" i="13"/>
  <c r="F6929" i="13"/>
  <c r="F6937" i="13"/>
  <c r="F6945" i="13"/>
  <c r="F6953" i="13"/>
  <c r="F6961" i="13"/>
  <c r="F6969" i="13"/>
  <c r="F6977" i="13"/>
  <c r="F6985" i="13"/>
  <c r="F6993" i="13"/>
  <c r="F7001" i="13"/>
  <c r="F7009" i="13"/>
  <c r="F7017" i="13"/>
  <c r="F7025" i="13"/>
  <c r="F7033" i="13"/>
  <c r="F7041" i="13"/>
  <c r="F7049" i="13"/>
  <c r="F7057" i="13"/>
  <c r="F7065" i="13"/>
  <c r="F7073" i="13"/>
  <c r="F7081" i="13"/>
  <c r="F7089" i="13"/>
  <c r="F7097" i="13"/>
  <c r="F7105" i="13"/>
  <c r="F7113" i="13"/>
  <c r="F7121" i="13"/>
  <c r="F7129" i="13"/>
  <c r="F7137" i="13"/>
  <c r="F7145" i="13"/>
  <c r="F7153" i="13"/>
  <c r="F7161" i="13"/>
  <c r="F7169" i="13"/>
  <c r="F7177" i="13"/>
  <c r="F7185" i="13"/>
  <c r="F7193" i="13"/>
  <c r="F7201" i="13"/>
  <c r="F7209" i="13"/>
  <c r="F7217" i="13"/>
  <c r="F7225" i="13"/>
  <c r="F7233" i="13"/>
  <c r="F7241" i="13"/>
  <c r="F7249" i="13"/>
  <c r="F7257" i="13"/>
  <c r="F7265" i="13"/>
  <c r="F7273" i="13"/>
  <c r="F7281" i="13"/>
  <c r="F7289" i="13"/>
  <c r="F7297" i="13"/>
  <c r="F7305" i="13"/>
  <c r="F7313" i="13"/>
  <c r="F7321" i="13"/>
  <c r="F7329" i="13"/>
  <c r="F7337" i="13"/>
  <c r="F7345" i="13"/>
  <c r="F7353" i="13"/>
  <c r="F7361" i="13"/>
  <c r="F7369" i="13"/>
  <c r="F7377" i="13"/>
  <c r="F7385" i="13"/>
  <c r="F7393" i="13"/>
  <c r="F7401" i="13"/>
  <c r="F7409" i="13"/>
  <c r="F7417" i="13"/>
  <c r="F7425" i="13"/>
  <c r="F7433" i="13"/>
  <c r="F7441" i="13"/>
  <c r="F7449" i="13"/>
  <c r="F7457" i="13"/>
  <c r="F7465" i="13"/>
  <c r="F7473" i="13"/>
  <c r="F7481" i="13"/>
  <c r="F7489" i="13"/>
  <c r="F7497" i="13"/>
  <c r="F7505" i="13"/>
  <c r="F7513" i="13"/>
  <c r="F7521" i="13"/>
  <c r="F7529" i="13"/>
  <c r="F7537" i="13"/>
  <c r="F7545" i="13"/>
  <c r="F7553" i="13"/>
  <c r="F7561" i="13"/>
  <c r="F7569" i="13"/>
  <c r="F7577" i="13"/>
  <c r="F7585" i="13"/>
  <c r="F7593" i="13"/>
  <c r="F7601" i="13"/>
  <c r="F7609" i="13"/>
  <c r="F4799" i="13"/>
  <c r="F5056" i="13"/>
  <c r="F5312" i="13"/>
  <c r="F5504" i="13"/>
  <c r="F5636" i="13"/>
  <c r="F5764" i="13"/>
  <c r="F5868" i="13"/>
  <c r="F5932" i="13"/>
  <c r="F5996" i="13"/>
  <c r="F6060" i="13"/>
  <c r="F6121" i="13"/>
  <c r="F6153" i="13"/>
  <c r="F6185" i="13"/>
  <c r="F6217" i="13"/>
  <c r="F6249" i="13"/>
  <c r="F6281" i="13"/>
  <c r="F6313" i="13"/>
  <c r="F6345" i="13"/>
  <c r="F6377" i="13"/>
  <c r="F6409" i="13"/>
  <c r="F6441" i="13"/>
  <c r="F6465" i="13"/>
  <c r="F6484" i="13"/>
  <c r="F6506" i="13"/>
  <c r="F6529" i="13"/>
  <c r="F6548" i="13"/>
  <c r="F6570" i="13"/>
  <c r="F6586" i="13"/>
  <c r="F6598" i="13"/>
  <c r="F6612" i="13"/>
  <c r="F6625" i="13"/>
  <c r="F6637" i="13"/>
  <c r="F6650" i="13"/>
  <c r="F6662" i="13"/>
  <c r="F6676" i="13"/>
  <c r="F6688" i="13"/>
  <c r="F6698" i="13"/>
  <c r="F6709" i="13"/>
  <c r="F6720" i="13"/>
  <c r="F6730" i="13"/>
  <c r="F6741" i="13"/>
  <c r="F6752" i="13"/>
  <c r="F6762" i="13"/>
  <c r="F6773" i="13"/>
  <c r="F6783" i="13"/>
  <c r="F6792" i="13"/>
  <c r="F6801" i="13"/>
  <c r="F6810" i="13"/>
  <c r="F6818" i="13"/>
  <c r="F6826" i="13"/>
  <c r="F6834" i="13"/>
  <c r="F6842" i="13"/>
  <c r="F6850" i="13"/>
  <c r="F6858" i="13"/>
  <c r="F6866" i="13"/>
  <c r="F6874" i="13"/>
  <c r="F6882" i="13"/>
  <c r="F6890" i="13"/>
  <c r="F6898" i="13"/>
  <c r="F6906" i="13"/>
  <c r="F6914" i="13"/>
  <c r="F6922" i="13"/>
  <c r="F6930" i="13"/>
  <c r="F6938" i="13"/>
  <c r="F6946" i="13"/>
  <c r="F6954" i="13"/>
  <c r="F6962" i="13"/>
  <c r="F6970" i="13"/>
  <c r="F6978" i="13"/>
  <c r="F6986" i="13"/>
  <c r="F6994" i="13"/>
  <c r="F7002" i="13"/>
  <c r="F7010" i="13"/>
  <c r="F7018" i="13"/>
  <c r="F7026" i="13"/>
  <c r="F7034" i="13"/>
  <c r="F7042" i="13"/>
  <c r="F7050" i="13"/>
  <c r="F7058" i="13"/>
  <c r="F7066" i="13"/>
  <c r="F7074" i="13"/>
  <c r="F7082" i="13"/>
  <c r="F7090" i="13"/>
  <c r="F7098" i="13"/>
  <c r="F7106" i="13"/>
  <c r="F7114" i="13"/>
  <c r="F7122" i="13"/>
  <c r="F7130" i="13"/>
  <c r="F7138" i="13"/>
  <c r="F7146" i="13"/>
  <c r="F7154" i="13"/>
  <c r="F7162" i="13"/>
  <c r="F7170" i="13"/>
  <c r="F7178" i="13"/>
  <c r="F7186" i="13"/>
  <c r="F7194" i="13"/>
  <c r="F7202" i="13"/>
  <c r="F7210" i="13"/>
  <c r="F7218" i="13"/>
  <c r="F7226" i="13"/>
  <c r="F7234" i="13"/>
  <c r="F7242" i="13"/>
  <c r="F7250" i="13"/>
  <c r="F7258" i="13"/>
  <c r="F7266" i="13"/>
  <c r="F7274" i="13"/>
  <c r="F7282" i="13"/>
  <c r="F7290" i="13"/>
  <c r="F7298" i="13"/>
  <c r="F7306" i="13"/>
  <c r="F7314" i="13"/>
  <c r="F7322" i="13"/>
  <c r="F7330" i="13"/>
  <c r="F7338" i="13"/>
  <c r="F7346" i="13"/>
  <c r="F7354" i="13"/>
  <c r="F7362" i="13"/>
  <c r="F7370" i="13"/>
  <c r="F7378" i="13"/>
  <c r="F7386" i="13"/>
  <c r="F7394" i="13"/>
  <c r="F7402" i="13"/>
  <c r="F7410" i="13"/>
  <c r="F7418" i="13"/>
  <c r="F7426" i="13"/>
  <c r="F7434" i="13"/>
  <c r="F7442" i="13"/>
  <c r="F7450" i="13"/>
  <c r="F7458" i="13"/>
  <c r="F7466" i="13"/>
  <c r="F7474" i="13"/>
  <c r="F7482" i="13"/>
  <c r="F7490" i="13"/>
  <c r="F7498" i="13"/>
  <c r="F7506" i="13"/>
  <c r="F7514" i="13"/>
  <c r="F7522" i="13"/>
  <c r="F7530" i="13"/>
  <c r="F7538" i="13"/>
  <c r="F7546" i="13"/>
  <c r="F7554" i="13"/>
  <c r="F7562" i="13"/>
  <c r="F7570" i="13"/>
  <c r="F7578" i="13"/>
  <c r="F7586" i="13"/>
  <c r="F7594" i="13"/>
  <c r="F7602" i="13"/>
  <c r="F7610" i="13"/>
  <c r="F7618" i="13"/>
  <c r="F7626" i="13"/>
  <c r="F7634" i="13"/>
  <c r="F7642" i="13"/>
  <c r="F7650" i="13"/>
  <c r="F7658" i="13"/>
  <c r="F7666" i="13"/>
  <c r="F7674" i="13"/>
  <c r="F7682" i="13"/>
  <c r="F7690" i="13"/>
  <c r="F7698" i="13"/>
  <c r="F7706" i="13"/>
  <c r="F7714" i="13"/>
  <c r="F7722" i="13"/>
  <c r="F7730" i="13"/>
  <c r="F7738" i="13"/>
  <c r="F7746" i="13"/>
  <c r="F7754" i="13"/>
  <c r="F7762" i="13"/>
  <c r="F7770" i="13"/>
  <c r="F7778" i="13"/>
  <c r="F4864" i="13"/>
  <c r="F5120" i="13"/>
  <c r="F5376" i="13"/>
  <c r="F5540" i="13"/>
  <c r="F5668" i="13"/>
  <c r="F5796" i="13"/>
  <c r="F5884" i="13"/>
  <c r="F5948" i="13"/>
  <c r="F6012" i="13"/>
  <c r="F6076" i="13"/>
  <c r="F6129" i="13"/>
  <c r="F6161" i="13"/>
  <c r="F6193" i="13"/>
  <c r="F6225" i="13"/>
  <c r="F6257" i="13"/>
  <c r="F6289" i="13"/>
  <c r="F6321" i="13"/>
  <c r="F6353" i="13"/>
  <c r="F6385" i="13"/>
  <c r="F6417" i="13"/>
  <c r="F6449" i="13"/>
  <c r="F6468" i="13"/>
  <c r="F6490" i="13"/>
  <c r="F6513" i="13"/>
  <c r="F6532" i="13"/>
  <c r="F6554" i="13"/>
  <c r="F6577" i="13"/>
  <c r="F6589" i="13"/>
  <c r="F6602" i="13"/>
  <c r="F6614" i="13"/>
  <c r="F6628" i="13"/>
  <c r="F6641" i="13"/>
  <c r="F6653" i="13"/>
  <c r="F6666" i="13"/>
  <c r="F6678" i="13"/>
  <c r="F6690" i="13"/>
  <c r="F6701" i="13"/>
  <c r="F6712" i="13"/>
  <c r="F6722" i="13"/>
  <c r="F6733" i="13"/>
  <c r="F6744" i="13"/>
  <c r="F6754" i="13"/>
  <c r="F6765" i="13"/>
  <c r="F6776" i="13"/>
  <c r="F6785" i="13"/>
  <c r="F6794" i="13"/>
  <c r="F6804" i="13"/>
  <c r="F6812" i="13"/>
  <c r="F6820" i="13"/>
  <c r="F6828" i="13"/>
  <c r="F6836" i="13"/>
  <c r="F6844" i="13"/>
  <c r="F6852" i="13"/>
  <c r="F6860" i="13"/>
  <c r="F6868" i="13"/>
  <c r="F6876" i="13"/>
  <c r="F6884" i="13"/>
  <c r="F6892" i="13"/>
  <c r="F6900" i="13"/>
  <c r="F6908" i="13"/>
  <c r="F6916" i="13"/>
  <c r="F6924" i="13"/>
  <c r="F6932" i="13"/>
  <c r="F6940" i="13"/>
  <c r="F6948" i="13"/>
  <c r="F6956" i="13"/>
  <c r="F6964" i="13"/>
  <c r="F6972" i="13"/>
  <c r="F6980" i="13"/>
  <c r="F6988" i="13"/>
  <c r="F6996" i="13"/>
  <c r="F7004" i="13"/>
  <c r="F7012" i="13"/>
  <c r="F7020" i="13"/>
  <c r="F7028" i="13"/>
  <c r="F7036" i="13"/>
  <c r="F7044" i="13"/>
  <c r="F7052" i="13"/>
  <c r="F7060" i="13"/>
  <c r="F7068" i="13"/>
  <c r="F7076" i="13"/>
  <c r="F7084" i="13"/>
  <c r="F7092" i="13"/>
  <c r="F7100" i="13"/>
  <c r="F7108" i="13"/>
  <c r="F7116" i="13"/>
  <c r="F7124" i="13"/>
  <c r="F7132" i="13"/>
  <c r="F7140" i="13"/>
  <c r="F7148" i="13"/>
  <c r="F7156" i="13"/>
  <c r="F7164" i="13"/>
  <c r="F7172" i="13"/>
  <c r="F7180" i="13"/>
  <c r="F7188" i="13"/>
  <c r="F7196" i="13"/>
  <c r="F7204" i="13"/>
  <c r="F7212" i="13"/>
  <c r="F7220" i="13"/>
  <c r="F7228" i="13"/>
  <c r="F7236" i="13"/>
  <c r="F7244" i="13"/>
  <c r="F7252" i="13"/>
  <c r="F7260" i="13"/>
  <c r="F7268" i="13"/>
  <c r="F7276" i="13"/>
  <c r="F7284" i="13"/>
  <c r="F7292" i="13"/>
  <c r="F7300" i="13"/>
  <c r="F7308" i="13"/>
  <c r="F7316" i="13"/>
  <c r="F7324" i="13"/>
  <c r="F7332" i="13"/>
  <c r="F7340" i="13"/>
  <c r="F7348" i="13"/>
  <c r="F7356" i="13"/>
  <c r="F7364" i="13"/>
  <c r="F7372" i="13"/>
  <c r="F7380" i="13"/>
  <c r="F7388" i="13"/>
  <c r="F7396" i="13"/>
  <c r="F7404" i="13"/>
  <c r="F7412" i="13"/>
  <c r="F7420" i="13"/>
  <c r="F7428" i="13"/>
  <c r="F7436" i="13"/>
  <c r="F7444" i="13"/>
  <c r="F7452" i="13"/>
  <c r="F7460" i="13"/>
  <c r="F7468" i="13"/>
  <c r="F7476" i="13"/>
  <c r="F7484" i="13"/>
  <c r="F7492" i="13"/>
  <c r="F7500" i="13"/>
  <c r="F7508" i="13"/>
  <c r="F7516" i="13"/>
  <c r="F7524" i="13"/>
  <c r="F7532" i="13"/>
  <c r="F7540" i="13"/>
  <c r="F7548" i="13"/>
  <c r="F7556" i="13"/>
  <c r="F7564" i="13"/>
  <c r="F7572" i="13"/>
  <c r="F7580" i="13"/>
  <c r="F7588" i="13"/>
  <c r="F7596" i="13"/>
  <c r="F7604" i="13"/>
  <c r="F7612" i="13"/>
  <c r="F7620" i="13"/>
  <c r="F7628" i="13"/>
  <c r="F7636" i="13"/>
  <c r="F7644" i="13"/>
  <c r="F7652" i="13"/>
  <c r="F7660" i="13"/>
  <c r="F7668" i="13"/>
  <c r="F7676" i="13"/>
  <c r="F7684" i="13"/>
  <c r="F7692" i="13"/>
  <c r="F5940" i="13"/>
  <c r="F6284" i="13"/>
  <c r="F6508" i="13"/>
  <c r="F6638" i="13"/>
  <c r="F6732" i="13"/>
  <c r="F6811" i="13"/>
  <c r="F6875" i="13"/>
  <c r="F6939" i="13"/>
  <c r="F7003" i="13"/>
  <c r="F7067" i="13"/>
  <c r="F7131" i="13"/>
  <c r="F7195" i="13"/>
  <c r="F7259" i="13"/>
  <c r="F7323" i="13"/>
  <c r="F7387" i="13"/>
  <c r="F7451" i="13"/>
  <c r="F7509" i="13"/>
  <c r="F7541" i="13"/>
  <c r="F7573" i="13"/>
  <c r="F7605" i="13"/>
  <c r="F7629" i="13"/>
  <c r="F7651" i="13"/>
  <c r="F7673" i="13"/>
  <c r="F7693" i="13"/>
  <c r="F7709" i="13"/>
  <c r="F7725" i="13"/>
  <c r="F7741" i="13"/>
  <c r="F7757" i="13"/>
  <c r="F7773" i="13"/>
  <c r="F7786" i="13"/>
  <c r="F7795" i="13"/>
  <c r="F7803" i="13"/>
  <c r="F7811" i="13"/>
  <c r="F7819" i="13"/>
  <c r="F7827" i="13"/>
  <c r="F7835" i="13"/>
  <c r="F7843" i="13"/>
  <c r="F7851" i="13"/>
  <c r="F7859" i="13"/>
  <c r="F7867" i="13"/>
  <c r="F7875" i="13"/>
  <c r="F7883" i="13"/>
  <c r="F7891" i="13"/>
  <c r="F7899" i="13"/>
  <c r="F7907" i="13"/>
  <c r="F7915" i="13"/>
  <c r="F7923" i="13"/>
  <c r="F7931" i="13"/>
  <c r="F7939" i="13"/>
  <c r="F7947" i="13"/>
  <c r="F7955" i="13"/>
  <c r="F7963" i="13"/>
  <c r="F7971" i="13"/>
  <c r="F7979" i="13"/>
  <c r="F7987" i="13"/>
  <c r="F7995" i="13"/>
  <c r="F8003" i="13"/>
  <c r="F8011" i="13"/>
  <c r="F8019" i="13"/>
  <c r="F8027" i="13"/>
  <c r="F8035" i="13"/>
  <c r="F8043" i="13"/>
  <c r="F8051" i="13"/>
  <c r="F8059" i="13"/>
  <c r="F8067" i="13"/>
  <c r="F8075" i="13"/>
  <c r="F8083" i="13"/>
  <c r="F8091" i="13"/>
  <c r="F8099" i="13"/>
  <c r="F8107" i="13"/>
  <c r="F8115" i="13"/>
  <c r="F8123" i="13"/>
  <c r="F8131" i="13"/>
  <c r="F8139" i="13"/>
  <c r="F8147" i="13"/>
  <c r="F8155" i="13"/>
  <c r="F8163" i="13"/>
  <c r="F8171" i="13"/>
  <c r="F8179" i="13"/>
  <c r="F8187" i="13"/>
  <c r="F8195" i="13"/>
  <c r="F8203" i="13"/>
  <c r="F8211" i="13"/>
  <c r="F8219" i="13"/>
  <c r="F8227" i="13"/>
  <c r="F8235" i="13"/>
  <c r="F8243" i="13"/>
  <c r="F8251" i="13"/>
  <c r="F8259" i="13"/>
  <c r="F8267" i="13"/>
  <c r="F8275" i="13"/>
  <c r="F8283" i="13"/>
  <c r="F8291" i="13"/>
  <c r="F8299" i="13"/>
  <c r="F8307" i="13"/>
  <c r="F8315" i="13"/>
  <c r="F8323" i="13"/>
  <c r="F8331" i="13"/>
  <c r="F8339" i="13"/>
  <c r="F8347" i="13"/>
  <c r="F8355" i="13"/>
  <c r="F8363" i="13"/>
  <c r="F8371" i="13"/>
  <c r="F8379" i="13"/>
  <c r="F8387" i="13"/>
  <c r="F8395" i="13"/>
  <c r="F8403" i="13"/>
  <c r="F8411" i="13"/>
  <c r="F8419" i="13"/>
  <c r="F8427" i="13"/>
  <c r="F8435" i="13"/>
  <c r="F8443" i="13"/>
  <c r="F8451" i="13"/>
  <c r="F8459" i="13"/>
  <c r="F8467" i="13"/>
  <c r="F8475" i="13"/>
  <c r="F8483" i="13"/>
  <c r="F8491" i="13"/>
  <c r="F8499" i="13"/>
  <c r="F8507" i="13"/>
  <c r="F8515" i="13"/>
  <c r="F8523" i="13"/>
  <c r="F8531" i="13"/>
  <c r="F8539" i="13"/>
  <c r="F8547" i="13"/>
  <c r="F8555" i="13"/>
  <c r="F8563" i="13"/>
  <c r="F8571" i="13"/>
  <c r="F8579" i="13"/>
  <c r="F8587" i="13"/>
  <c r="F8595" i="13"/>
  <c r="F8603" i="13"/>
  <c r="F8611" i="13"/>
  <c r="F8619" i="13"/>
  <c r="F8627" i="13"/>
  <c r="F8635" i="13"/>
  <c r="F8643" i="13"/>
  <c r="F8651" i="13"/>
  <c r="F8659" i="13"/>
  <c r="F8667" i="13"/>
  <c r="F8675" i="13"/>
  <c r="F8683" i="13"/>
  <c r="F8691" i="13"/>
  <c r="F8699" i="13"/>
  <c r="F8707" i="13"/>
  <c r="F8715" i="13"/>
  <c r="F8723" i="13"/>
  <c r="F8731" i="13"/>
  <c r="F8739" i="13"/>
  <c r="F8747" i="13"/>
  <c r="F8755" i="13"/>
  <c r="F8763" i="13"/>
  <c r="F8771" i="13"/>
  <c r="F8779" i="13"/>
  <c r="F6626" i="13"/>
  <c r="F6995" i="13"/>
  <c r="F7251" i="13"/>
  <c r="F7379" i="13"/>
  <c r="F7603" i="13"/>
  <c r="F7649" i="13"/>
  <c r="F7724" i="13"/>
  <c r="F7794" i="13"/>
  <c r="F7834" i="13"/>
  <c r="F7874" i="13"/>
  <c r="F7922" i="13"/>
  <c r="F7970" i="13"/>
  <c r="F8018" i="13"/>
  <c r="F8066" i="13"/>
  <c r="F8106" i="13"/>
  <c r="F8154" i="13"/>
  <c r="F4832" i="13"/>
  <c r="F6004" i="13"/>
  <c r="F6316" i="13"/>
  <c r="F6530" i="13"/>
  <c r="F6652" i="13"/>
  <c r="F6742" i="13"/>
  <c r="F6819" i="13"/>
  <c r="F6883" i="13"/>
  <c r="F6947" i="13"/>
  <c r="F7011" i="13"/>
  <c r="F7075" i="13"/>
  <c r="F7139" i="13"/>
  <c r="F7203" i="13"/>
  <c r="F7267" i="13"/>
  <c r="F7331" i="13"/>
  <c r="F7395" i="13"/>
  <c r="F7459" i="13"/>
  <c r="F7515" i="13"/>
  <c r="F7547" i="13"/>
  <c r="F7579" i="13"/>
  <c r="F7611" i="13"/>
  <c r="F7633" i="13"/>
  <c r="F7653" i="13"/>
  <c r="F7675" i="13"/>
  <c r="F7697" i="13"/>
  <c r="F7713" i="13"/>
  <c r="F7729" i="13"/>
  <c r="F7745" i="13"/>
  <c r="F7761" i="13"/>
  <c r="F7774" i="13"/>
  <c r="F7787" i="13"/>
  <c r="F7796" i="13"/>
  <c r="F7804" i="13"/>
  <c r="F7812" i="13"/>
  <c r="F7820" i="13"/>
  <c r="F7828" i="13"/>
  <c r="F7836" i="13"/>
  <c r="F7844" i="13"/>
  <c r="F7852" i="13"/>
  <c r="F7860" i="13"/>
  <c r="F7868" i="13"/>
  <c r="F7876" i="13"/>
  <c r="F7884" i="13"/>
  <c r="F7892" i="13"/>
  <c r="F7900" i="13"/>
  <c r="F7908" i="13"/>
  <c r="F7916" i="13"/>
  <c r="F7924" i="13"/>
  <c r="F7932" i="13"/>
  <c r="F7940" i="13"/>
  <c r="F7948" i="13"/>
  <c r="F7956" i="13"/>
  <c r="F7964" i="13"/>
  <c r="F7972" i="13"/>
  <c r="F7980" i="13"/>
  <c r="F7988" i="13"/>
  <c r="F7996" i="13"/>
  <c r="F8004" i="13"/>
  <c r="F8012" i="13"/>
  <c r="F8020" i="13"/>
  <c r="F8028" i="13"/>
  <c r="F8036" i="13"/>
  <c r="F8044" i="13"/>
  <c r="F8052" i="13"/>
  <c r="F8060" i="13"/>
  <c r="F8068" i="13"/>
  <c r="F8076" i="13"/>
  <c r="F8084" i="13"/>
  <c r="F8092" i="13"/>
  <c r="F8100" i="13"/>
  <c r="F8108" i="13"/>
  <c r="F8116" i="13"/>
  <c r="F8124" i="13"/>
  <c r="F8132" i="13"/>
  <c r="F8140" i="13"/>
  <c r="F8148" i="13"/>
  <c r="F8156" i="13"/>
  <c r="F8164" i="13"/>
  <c r="F8172" i="13"/>
  <c r="F8180" i="13"/>
  <c r="F8188" i="13"/>
  <c r="F8196" i="13"/>
  <c r="F8204" i="13"/>
  <c r="F8212" i="13"/>
  <c r="F8220" i="13"/>
  <c r="F8228" i="13"/>
  <c r="F8236" i="13"/>
  <c r="F8244" i="13"/>
  <c r="F8252" i="13"/>
  <c r="F8260" i="13"/>
  <c r="F8268" i="13"/>
  <c r="F8276" i="13"/>
  <c r="F8284" i="13"/>
  <c r="F8292" i="13"/>
  <c r="F8300" i="13"/>
  <c r="F8308" i="13"/>
  <c r="F8316" i="13"/>
  <c r="F8324" i="13"/>
  <c r="F8332" i="13"/>
  <c r="F8340" i="13"/>
  <c r="F8348" i="13"/>
  <c r="F8356" i="13"/>
  <c r="F8364" i="13"/>
  <c r="F8372" i="13"/>
  <c r="F8380" i="13"/>
  <c r="F8388" i="13"/>
  <c r="F8396" i="13"/>
  <c r="F8404" i="13"/>
  <c r="F8412" i="13"/>
  <c r="F8420" i="13"/>
  <c r="F8428" i="13"/>
  <c r="F8436" i="13"/>
  <c r="F8444" i="13"/>
  <c r="F8452" i="13"/>
  <c r="F8460" i="13"/>
  <c r="F8468" i="13"/>
  <c r="F8476" i="13"/>
  <c r="F8484" i="13"/>
  <c r="F8492" i="13"/>
  <c r="F8500" i="13"/>
  <c r="F8508" i="13"/>
  <c r="F8516" i="13"/>
  <c r="F8524" i="13"/>
  <c r="F8532" i="13"/>
  <c r="F8540" i="13"/>
  <c r="F8548" i="13"/>
  <c r="F8556" i="13"/>
  <c r="F8564" i="13"/>
  <c r="F8572" i="13"/>
  <c r="F8580" i="13"/>
  <c r="F8588" i="13"/>
  <c r="F8596" i="13"/>
  <c r="F8604" i="13"/>
  <c r="F8612" i="13"/>
  <c r="F8620" i="13"/>
  <c r="F8628" i="13"/>
  <c r="F8636" i="13"/>
  <c r="F8644" i="13"/>
  <c r="F8652" i="13"/>
  <c r="F8660" i="13"/>
  <c r="F8668" i="13"/>
  <c r="F8676" i="13"/>
  <c r="F8684" i="13"/>
  <c r="F8692" i="13"/>
  <c r="F8700" i="13"/>
  <c r="F8708" i="13"/>
  <c r="F8716" i="13"/>
  <c r="F8724" i="13"/>
  <c r="F8732" i="13"/>
  <c r="F8740" i="13"/>
  <c r="F8748" i="13"/>
  <c r="F8756" i="13"/>
  <c r="F8764" i="13"/>
  <c r="F8772" i="13"/>
  <c r="F8780" i="13"/>
  <c r="F6252" i="13"/>
  <c r="F7123" i="13"/>
  <c r="F7507" i="13"/>
  <c r="F7691" i="13"/>
  <c r="F7772" i="13"/>
  <c r="F7818" i="13"/>
  <c r="F7858" i="13"/>
  <c r="F7914" i="13"/>
  <c r="F7962" i="13"/>
  <c r="F7994" i="13"/>
  <c r="F8042" i="13"/>
  <c r="F8082" i="13"/>
  <c r="F8130" i="13"/>
  <c r="F8170" i="13"/>
  <c r="F5088" i="13"/>
  <c r="F6068" i="13"/>
  <c r="F6348" i="13"/>
  <c r="F6553" i="13"/>
  <c r="F6665" i="13"/>
  <c r="F6753" i="13"/>
  <c r="F6827" i="13"/>
  <c r="F6891" i="13"/>
  <c r="F6955" i="13"/>
  <c r="F7019" i="13"/>
  <c r="F7083" i="13"/>
  <c r="F7147" i="13"/>
  <c r="F7211" i="13"/>
  <c r="F7275" i="13"/>
  <c r="F7339" i="13"/>
  <c r="F7403" i="13"/>
  <c r="F7467" i="13"/>
  <c r="F7517" i="13"/>
  <c r="F7549" i="13"/>
  <c r="F7581" i="13"/>
  <c r="F7613" i="13"/>
  <c r="F7635" i="13"/>
  <c r="F7657" i="13"/>
  <c r="F7677" i="13"/>
  <c r="F7699" i="13"/>
  <c r="F7715" i="13"/>
  <c r="F7731" i="13"/>
  <c r="F7747" i="13"/>
  <c r="F7763" i="13"/>
  <c r="F7777" i="13"/>
  <c r="F7788" i="13"/>
  <c r="F7797" i="13"/>
  <c r="F7805" i="13"/>
  <c r="F7813" i="13"/>
  <c r="F7821" i="13"/>
  <c r="F7829" i="13"/>
  <c r="F7837" i="13"/>
  <c r="F7845" i="13"/>
  <c r="F7853" i="13"/>
  <c r="F7861" i="13"/>
  <c r="F7869" i="13"/>
  <c r="F7877" i="13"/>
  <c r="F7885" i="13"/>
  <c r="F7893" i="13"/>
  <c r="F7901" i="13"/>
  <c r="F7909" i="13"/>
  <c r="F7917" i="13"/>
  <c r="F7925" i="13"/>
  <c r="F7933" i="13"/>
  <c r="F7941" i="13"/>
  <c r="F7949" i="13"/>
  <c r="F7957" i="13"/>
  <c r="F7965" i="13"/>
  <c r="F7973" i="13"/>
  <c r="F7981" i="13"/>
  <c r="F7989" i="13"/>
  <c r="F7997" i="13"/>
  <c r="F8005" i="13"/>
  <c r="F8013" i="13"/>
  <c r="F8021" i="13"/>
  <c r="F8029" i="13"/>
  <c r="F8037" i="13"/>
  <c r="F8045" i="13"/>
  <c r="F8053" i="13"/>
  <c r="F8061" i="13"/>
  <c r="F8069" i="13"/>
  <c r="F8077" i="13"/>
  <c r="F8085" i="13"/>
  <c r="F8093" i="13"/>
  <c r="F8101" i="13"/>
  <c r="F8109" i="13"/>
  <c r="F8117" i="13"/>
  <c r="F8125" i="13"/>
  <c r="F8133" i="13"/>
  <c r="F8141" i="13"/>
  <c r="F8149" i="13"/>
  <c r="F8157" i="13"/>
  <c r="F8165" i="13"/>
  <c r="F8173" i="13"/>
  <c r="F8181" i="13"/>
  <c r="F8189" i="13"/>
  <c r="F8197" i="13"/>
  <c r="F8205" i="13"/>
  <c r="F8213" i="13"/>
  <c r="F8221" i="13"/>
  <c r="F8229" i="13"/>
  <c r="F8237" i="13"/>
  <c r="F8245" i="13"/>
  <c r="F8253" i="13"/>
  <c r="F8261" i="13"/>
  <c r="F8269" i="13"/>
  <c r="F8277" i="13"/>
  <c r="F8285" i="13"/>
  <c r="F8293" i="13"/>
  <c r="F8301" i="13"/>
  <c r="F8309" i="13"/>
  <c r="F8317" i="13"/>
  <c r="F8325" i="13"/>
  <c r="F8333" i="13"/>
  <c r="F8341" i="13"/>
  <c r="F8349" i="13"/>
  <c r="F8357" i="13"/>
  <c r="F8365" i="13"/>
  <c r="F8373" i="13"/>
  <c r="F8381" i="13"/>
  <c r="F8389" i="13"/>
  <c r="F8397" i="13"/>
  <c r="F8405" i="13"/>
  <c r="F8413" i="13"/>
  <c r="F8421" i="13"/>
  <c r="F8429" i="13"/>
  <c r="F8437" i="13"/>
  <c r="F8445" i="13"/>
  <c r="F8453" i="13"/>
  <c r="F8461" i="13"/>
  <c r="F8469" i="13"/>
  <c r="F8477" i="13"/>
  <c r="F8485" i="13"/>
  <c r="F8493" i="13"/>
  <c r="F8501" i="13"/>
  <c r="F8509" i="13"/>
  <c r="F8517" i="13"/>
  <c r="F8525" i="13"/>
  <c r="F8533" i="13"/>
  <c r="F8541" i="13"/>
  <c r="F8549" i="13"/>
  <c r="F8557" i="13"/>
  <c r="F8565" i="13"/>
  <c r="F8573" i="13"/>
  <c r="F8581" i="13"/>
  <c r="F8589" i="13"/>
  <c r="F8597" i="13"/>
  <c r="F8605" i="13"/>
  <c r="F8613" i="13"/>
  <c r="F8621" i="13"/>
  <c r="F8629" i="13"/>
  <c r="F8637" i="13"/>
  <c r="F8645" i="13"/>
  <c r="F8653" i="13"/>
  <c r="F8661" i="13"/>
  <c r="F8669" i="13"/>
  <c r="F8677" i="13"/>
  <c r="F8685" i="13"/>
  <c r="F8693" i="13"/>
  <c r="F8701" i="13"/>
  <c r="F8709" i="13"/>
  <c r="F8717" i="13"/>
  <c r="F8725" i="13"/>
  <c r="F8733" i="13"/>
  <c r="F8741" i="13"/>
  <c r="F8749" i="13"/>
  <c r="F8757" i="13"/>
  <c r="F8765" i="13"/>
  <c r="F8773" i="13"/>
  <c r="F8781" i="13"/>
  <c r="F6867" i="13"/>
  <c r="F7785" i="13"/>
  <c r="F7890" i="13"/>
  <c r="F7946" i="13"/>
  <c r="F8002" i="13"/>
  <c r="F8050" i="13"/>
  <c r="F8098" i="13"/>
  <c r="F8146" i="13"/>
  <c r="F8194" i="13"/>
  <c r="F5344" i="13"/>
  <c r="F6124" i="13"/>
  <c r="F6380" i="13"/>
  <c r="F6572" i="13"/>
  <c r="F6677" i="13"/>
  <c r="F6764" i="13"/>
  <c r="F6835" i="13"/>
  <c r="F6899" i="13"/>
  <c r="F6963" i="13"/>
  <c r="F7027" i="13"/>
  <c r="F7091" i="13"/>
  <c r="F7155" i="13"/>
  <c r="F7219" i="13"/>
  <c r="F7283" i="13"/>
  <c r="F7347" i="13"/>
  <c r="F7411" i="13"/>
  <c r="F7475" i="13"/>
  <c r="F7523" i="13"/>
  <c r="F7555" i="13"/>
  <c r="F7587" i="13"/>
  <c r="F7617" i="13"/>
  <c r="F7637" i="13"/>
  <c r="F7659" i="13"/>
  <c r="F7681" i="13"/>
  <c r="F7700" i="13"/>
  <c r="F7716" i="13"/>
  <c r="F7732" i="13"/>
  <c r="F7748" i="13"/>
  <c r="F7764" i="13"/>
  <c r="F7779" i="13"/>
  <c r="F7789" i="13"/>
  <c r="F7798" i="13"/>
  <c r="F7806" i="13"/>
  <c r="F7814" i="13"/>
  <c r="F7822" i="13"/>
  <c r="F7830" i="13"/>
  <c r="F7838" i="13"/>
  <c r="F7846" i="13"/>
  <c r="F7854" i="13"/>
  <c r="F7862" i="13"/>
  <c r="F7870" i="13"/>
  <c r="F7878" i="13"/>
  <c r="F7886" i="13"/>
  <c r="F7894" i="13"/>
  <c r="F7902" i="13"/>
  <c r="F7910" i="13"/>
  <c r="F7918" i="13"/>
  <c r="F7926" i="13"/>
  <c r="F7934" i="13"/>
  <c r="F7942" i="13"/>
  <c r="F7950" i="13"/>
  <c r="F7958" i="13"/>
  <c r="F7966" i="13"/>
  <c r="F7974" i="13"/>
  <c r="F7982" i="13"/>
  <c r="F7990" i="13"/>
  <c r="F7998" i="13"/>
  <c r="F8006" i="13"/>
  <c r="F8014" i="13"/>
  <c r="F8022" i="13"/>
  <c r="F8030" i="13"/>
  <c r="F8038" i="13"/>
  <c r="F8046" i="13"/>
  <c r="F8054" i="13"/>
  <c r="F8062" i="13"/>
  <c r="F8070" i="13"/>
  <c r="F8078" i="13"/>
  <c r="F8086" i="13"/>
  <c r="F8094" i="13"/>
  <c r="F8102" i="13"/>
  <c r="F8110" i="13"/>
  <c r="F8118" i="13"/>
  <c r="F8126" i="13"/>
  <c r="F8134" i="13"/>
  <c r="F8142" i="13"/>
  <c r="F8150" i="13"/>
  <c r="F8158" i="13"/>
  <c r="F8166" i="13"/>
  <c r="F8174" i="13"/>
  <c r="F8182" i="13"/>
  <c r="F8190" i="13"/>
  <c r="F8198" i="13"/>
  <c r="F8206" i="13"/>
  <c r="F8214" i="13"/>
  <c r="F8222" i="13"/>
  <c r="F8230" i="13"/>
  <c r="F8238" i="13"/>
  <c r="F8246" i="13"/>
  <c r="F8254" i="13"/>
  <c r="F8262" i="13"/>
  <c r="F8270" i="13"/>
  <c r="F8278" i="13"/>
  <c r="F8286" i="13"/>
  <c r="F8294" i="13"/>
  <c r="F8302" i="13"/>
  <c r="F8310" i="13"/>
  <c r="F8318" i="13"/>
  <c r="F8326" i="13"/>
  <c r="F8334" i="13"/>
  <c r="F8342" i="13"/>
  <c r="F8350" i="13"/>
  <c r="F8358" i="13"/>
  <c r="F8366" i="13"/>
  <c r="F8374" i="13"/>
  <c r="F8382" i="13"/>
  <c r="F8390" i="13"/>
  <c r="F8398" i="13"/>
  <c r="F8406" i="13"/>
  <c r="F8414" i="13"/>
  <c r="F8422" i="13"/>
  <c r="F8430" i="13"/>
  <c r="F8438" i="13"/>
  <c r="F8446" i="13"/>
  <c r="F8454" i="13"/>
  <c r="F8462" i="13"/>
  <c r="F8470" i="13"/>
  <c r="F8478" i="13"/>
  <c r="F8486" i="13"/>
  <c r="F8494" i="13"/>
  <c r="F8502" i="13"/>
  <c r="F8510" i="13"/>
  <c r="F8518" i="13"/>
  <c r="F8526" i="13"/>
  <c r="F8534" i="13"/>
  <c r="F8542" i="13"/>
  <c r="F8550" i="13"/>
  <c r="F8558" i="13"/>
  <c r="F8566" i="13"/>
  <c r="F8574" i="13"/>
  <c r="F8582" i="13"/>
  <c r="F8590" i="13"/>
  <c r="F8598" i="13"/>
  <c r="F8606" i="13"/>
  <c r="F8614" i="13"/>
  <c r="F8622" i="13"/>
  <c r="F8630" i="13"/>
  <c r="F8638" i="13"/>
  <c r="F8646" i="13"/>
  <c r="F8654" i="13"/>
  <c r="F8662" i="13"/>
  <c r="F8670" i="13"/>
  <c r="F8678" i="13"/>
  <c r="F8686" i="13"/>
  <c r="F8694" i="13"/>
  <c r="F8702" i="13"/>
  <c r="F8710" i="13"/>
  <c r="F8718" i="13"/>
  <c r="F8726" i="13"/>
  <c r="F8734" i="13"/>
  <c r="F8742" i="13"/>
  <c r="F8750" i="13"/>
  <c r="F8758" i="13"/>
  <c r="F8766" i="13"/>
  <c r="F8774" i="13"/>
  <c r="F8782" i="13"/>
  <c r="F6721" i="13"/>
  <c r="F6931" i="13"/>
  <c r="F7187" i="13"/>
  <c r="F7443" i="13"/>
  <c r="F7571" i="13"/>
  <c r="F7669" i="13"/>
  <c r="F7740" i="13"/>
  <c r="F7810" i="13"/>
  <c r="F7842" i="13"/>
  <c r="F7882" i="13"/>
  <c r="F7930" i="13"/>
  <c r="F7978" i="13"/>
  <c r="F8010" i="13"/>
  <c r="F8058" i="13"/>
  <c r="F8114" i="13"/>
  <c r="F8162" i="13"/>
  <c r="F8202" i="13"/>
  <c r="F5524" i="13"/>
  <c r="F6156" i="13"/>
  <c r="F6412" i="13"/>
  <c r="F6588" i="13"/>
  <c r="F6689" i="13"/>
  <c r="F6774" i="13"/>
  <c r="F6843" i="13"/>
  <c r="F6907" i="13"/>
  <c r="F6971" i="13"/>
  <c r="F7035" i="13"/>
  <c r="F7099" i="13"/>
  <c r="F7163" i="13"/>
  <c r="F7227" i="13"/>
  <c r="F7291" i="13"/>
  <c r="F7355" i="13"/>
  <c r="F7419" i="13"/>
  <c r="F7483" i="13"/>
  <c r="F7525" i="13"/>
  <c r="F7557" i="13"/>
  <c r="F7589" i="13"/>
  <c r="F7619" i="13"/>
  <c r="F7641" i="13"/>
  <c r="F7661" i="13"/>
  <c r="F7683" i="13"/>
  <c r="F7701" i="13"/>
  <c r="F7717" i="13"/>
  <c r="F7733" i="13"/>
  <c r="F7749" i="13"/>
  <c r="F7765" i="13"/>
  <c r="F7780" i="13"/>
  <c r="F7790" i="13"/>
  <c r="F7799" i="13"/>
  <c r="F7807" i="13"/>
  <c r="F7815" i="13"/>
  <c r="F7823" i="13"/>
  <c r="F7831" i="13"/>
  <c r="F7839" i="13"/>
  <c r="F7847" i="13"/>
  <c r="F7855" i="13"/>
  <c r="F7863" i="13"/>
  <c r="F7871" i="13"/>
  <c r="F7879" i="13"/>
  <c r="F7887" i="13"/>
  <c r="F7895" i="13"/>
  <c r="F7903" i="13"/>
  <c r="F7911" i="13"/>
  <c r="F7919" i="13"/>
  <c r="F7927" i="13"/>
  <c r="F7935" i="13"/>
  <c r="F7943" i="13"/>
  <c r="F7951" i="13"/>
  <c r="F7959" i="13"/>
  <c r="F7967" i="13"/>
  <c r="F7975" i="13"/>
  <c r="F7983" i="13"/>
  <c r="F7991" i="13"/>
  <c r="F7999" i="13"/>
  <c r="F8007" i="13"/>
  <c r="F8015" i="13"/>
  <c r="F8023" i="13"/>
  <c r="F8031" i="13"/>
  <c r="F8039" i="13"/>
  <c r="F8047" i="13"/>
  <c r="F8055" i="13"/>
  <c r="F8063" i="13"/>
  <c r="F8071" i="13"/>
  <c r="F8079" i="13"/>
  <c r="F8087" i="13"/>
  <c r="F8095" i="13"/>
  <c r="F8103" i="13"/>
  <c r="F8111" i="13"/>
  <c r="F8119" i="13"/>
  <c r="F8127" i="13"/>
  <c r="F8135" i="13"/>
  <c r="F8143" i="13"/>
  <c r="F8151" i="13"/>
  <c r="F8159" i="13"/>
  <c r="F8167" i="13"/>
  <c r="F8175" i="13"/>
  <c r="F8183" i="13"/>
  <c r="F8191" i="13"/>
  <c r="F8199" i="13"/>
  <c r="F8207" i="13"/>
  <c r="F8215" i="13"/>
  <c r="F8223" i="13"/>
  <c r="F8231" i="13"/>
  <c r="F8239" i="13"/>
  <c r="F8247" i="13"/>
  <c r="F8255" i="13"/>
  <c r="F8263" i="13"/>
  <c r="F8271" i="13"/>
  <c r="F8279" i="13"/>
  <c r="F8287" i="13"/>
  <c r="F8295" i="13"/>
  <c r="F8303" i="13"/>
  <c r="F8311" i="13"/>
  <c r="F8319" i="13"/>
  <c r="F8327" i="13"/>
  <c r="F8335" i="13"/>
  <c r="F8343" i="13"/>
  <c r="F8351" i="13"/>
  <c r="F8359" i="13"/>
  <c r="F8367" i="13"/>
  <c r="F8375" i="13"/>
  <c r="F8383" i="13"/>
  <c r="F8391" i="13"/>
  <c r="F8399" i="13"/>
  <c r="F8407" i="13"/>
  <c r="F8415" i="13"/>
  <c r="F8423" i="13"/>
  <c r="F8431" i="13"/>
  <c r="F8439" i="13"/>
  <c r="F8447" i="13"/>
  <c r="F8455" i="13"/>
  <c r="F8463" i="13"/>
  <c r="F8471" i="13"/>
  <c r="F8479" i="13"/>
  <c r="F8487" i="13"/>
  <c r="F8495" i="13"/>
  <c r="F8503" i="13"/>
  <c r="F8511" i="13"/>
  <c r="F8519" i="13"/>
  <c r="F8527" i="13"/>
  <c r="F8535" i="13"/>
  <c r="F8543" i="13"/>
  <c r="F8551" i="13"/>
  <c r="F8559" i="13"/>
  <c r="F8567" i="13"/>
  <c r="F8575" i="13"/>
  <c r="F8583" i="13"/>
  <c r="F8591" i="13"/>
  <c r="F8599" i="13"/>
  <c r="F8607" i="13"/>
  <c r="F8615" i="13"/>
  <c r="F8623" i="13"/>
  <c r="F8631" i="13"/>
  <c r="F8639" i="13"/>
  <c r="F8647" i="13"/>
  <c r="F8655" i="13"/>
  <c r="F8663" i="13"/>
  <c r="F8671" i="13"/>
  <c r="F8679" i="13"/>
  <c r="F8687" i="13"/>
  <c r="F8695" i="13"/>
  <c r="F8703" i="13"/>
  <c r="F8711" i="13"/>
  <c r="F8719" i="13"/>
  <c r="F8727" i="13"/>
  <c r="F8735" i="13"/>
  <c r="F8743" i="13"/>
  <c r="F8751" i="13"/>
  <c r="F8759" i="13"/>
  <c r="F8767" i="13"/>
  <c r="F8775" i="13"/>
  <c r="F8783" i="13"/>
  <c r="F6489" i="13"/>
  <c r="F7059" i="13"/>
  <c r="F7539" i="13"/>
  <c r="F7627" i="13"/>
  <c r="F7756" i="13"/>
  <c r="F7826" i="13"/>
  <c r="F7866" i="13"/>
  <c r="F7906" i="13"/>
  <c r="F7954" i="13"/>
  <c r="F8026" i="13"/>
  <c r="F8074" i="13"/>
  <c r="F8122" i="13"/>
  <c r="F8186" i="13"/>
  <c r="F5652" i="13"/>
  <c r="F6188" i="13"/>
  <c r="F6444" i="13"/>
  <c r="F6601" i="13"/>
  <c r="F6700" i="13"/>
  <c r="F6784" i="13"/>
  <c r="F6851" i="13"/>
  <c r="F6915" i="13"/>
  <c r="F6979" i="13"/>
  <c r="F7043" i="13"/>
  <c r="F7107" i="13"/>
  <c r="F7171" i="13"/>
  <c r="F7235" i="13"/>
  <c r="F7299" i="13"/>
  <c r="F7363" i="13"/>
  <c r="F7427" i="13"/>
  <c r="F7491" i="13"/>
  <c r="F7531" i="13"/>
  <c r="F7563" i="13"/>
  <c r="F7595" i="13"/>
  <c r="F7621" i="13"/>
  <c r="F7643" i="13"/>
  <c r="F7665" i="13"/>
  <c r="F7685" i="13"/>
  <c r="F7705" i="13"/>
  <c r="F7721" i="13"/>
  <c r="F7737" i="13"/>
  <c r="F7753" i="13"/>
  <c r="F7769" i="13"/>
  <c r="F7781" i="13"/>
  <c r="F7792" i="13"/>
  <c r="F7800" i="13"/>
  <c r="F7808" i="13"/>
  <c r="F7816" i="13"/>
  <c r="F7824" i="13"/>
  <c r="F7832" i="13"/>
  <c r="F7840" i="13"/>
  <c r="F7848" i="13"/>
  <c r="F7856" i="13"/>
  <c r="F7864" i="13"/>
  <c r="F7872" i="13"/>
  <c r="F7880" i="13"/>
  <c r="F7888" i="13"/>
  <c r="F7896" i="13"/>
  <c r="F7904" i="13"/>
  <c r="F7912" i="13"/>
  <c r="F7920" i="13"/>
  <c r="F7928" i="13"/>
  <c r="F7936" i="13"/>
  <c r="F7944" i="13"/>
  <c r="F7952" i="13"/>
  <c r="F7960" i="13"/>
  <c r="F7968" i="13"/>
  <c r="F7976" i="13"/>
  <c r="F7984" i="13"/>
  <c r="F7992" i="13"/>
  <c r="F8000" i="13"/>
  <c r="F8008" i="13"/>
  <c r="F8016" i="13"/>
  <c r="F8024" i="13"/>
  <c r="F8032" i="13"/>
  <c r="F8040" i="13"/>
  <c r="F8048" i="13"/>
  <c r="F8056" i="13"/>
  <c r="F8064" i="13"/>
  <c r="F8072" i="13"/>
  <c r="F8080" i="13"/>
  <c r="F8088" i="13"/>
  <c r="F8096" i="13"/>
  <c r="F8104" i="13"/>
  <c r="F8112" i="13"/>
  <c r="F8120" i="13"/>
  <c r="F8128" i="13"/>
  <c r="F8136" i="13"/>
  <c r="F8144" i="13"/>
  <c r="F8152" i="13"/>
  <c r="F8160" i="13"/>
  <c r="F8168" i="13"/>
  <c r="F8176" i="13"/>
  <c r="F8184" i="13"/>
  <c r="F8192" i="13"/>
  <c r="F8200" i="13"/>
  <c r="F8208" i="13"/>
  <c r="F8216" i="13"/>
  <c r="F8224" i="13"/>
  <c r="F8232" i="13"/>
  <c r="F8240" i="13"/>
  <c r="F8248" i="13"/>
  <c r="F8256" i="13"/>
  <c r="F8264" i="13"/>
  <c r="F8272" i="13"/>
  <c r="F8280" i="13"/>
  <c r="F8288" i="13"/>
  <c r="F8296" i="13"/>
  <c r="F8304" i="13"/>
  <c r="F8312" i="13"/>
  <c r="F8320" i="13"/>
  <c r="F8328" i="13"/>
  <c r="F8336" i="13"/>
  <c r="F8344" i="13"/>
  <c r="F8352" i="13"/>
  <c r="F8360" i="13"/>
  <c r="F8368" i="13"/>
  <c r="F8376" i="13"/>
  <c r="F8384" i="13"/>
  <c r="F8392" i="13"/>
  <c r="F8400" i="13"/>
  <c r="F8408" i="13"/>
  <c r="F8416" i="13"/>
  <c r="F8424" i="13"/>
  <c r="F8432" i="13"/>
  <c r="F8440" i="13"/>
  <c r="F8448" i="13"/>
  <c r="F8456" i="13"/>
  <c r="F8464" i="13"/>
  <c r="F8472" i="13"/>
  <c r="F8480" i="13"/>
  <c r="F8488" i="13"/>
  <c r="F8496" i="13"/>
  <c r="F8504" i="13"/>
  <c r="F8512" i="13"/>
  <c r="F8520" i="13"/>
  <c r="F8528" i="13"/>
  <c r="F8536" i="13"/>
  <c r="F8544" i="13"/>
  <c r="F8552" i="13"/>
  <c r="F8560" i="13"/>
  <c r="F8568" i="13"/>
  <c r="F8576" i="13"/>
  <c r="F8584" i="13"/>
  <c r="F8592" i="13"/>
  <c r="F8600" i="13"/>
  <c r="F8608" i="13"/>
  <c r="F8616" i="13"/>
  <c r="F8624" i="13"/>
  <c r="F8632" i="13"/>
  <c r="F8640" i="13"/>
  <c r="F8648" i="13"/>
  <c r="F8656" i="13"/>
  <c r="F8664" i="13"/>
  <c r="F8672" i="13"/>
  <c r="F8680" i="13"/>
  <c r="F8688" i="13"/>
  <c r="F8696" i="13"/>
  <c r="F8704" i="13"/>
  <c r="F8712" i="13"/>
  <c r="F8720" i="13"/>
  <c r="F8728" i="13"/>
  <c r="F8736" i="13"/>
  <c r="F8744" i="13"/>
  <c r="F8752" i="13"/>
  <c r="F8760" i="13"/>
  <c r="F8768" i="13"/>
  <c r="F8776" i="13"/>
  <c r="F8784" i="13"/>
  <c r="F5780" i="13"/>
  <c r="F6220" i="13"/>
  <c r="F6466" i="13"/>
  <c r="F6613" i="13"/>
  <c r="F6710" i="13"/>
  <c r="F6793" i="13"/>
  <c r="F6859" i="13"/>
  <c r="F6923" i="13"/>
  <c r="F6987" i="13"/>
  <c r="F7051" i="13"/>
  <c r="F7115" i="13"/>
  <c r="F7179" i="13"/>
  <c r="F7243" i="13"/>
  <c r="F7307" i="13"/>
  <c r="F7371" i="13"/>
  <c r="F7435" i="13"/>
  <c r="F7499" i="13"/>
  <c r="F7533" i="13"/>
  <c r="F7565" i="13"/>
  <c r="F7597" i="13"/>
  <c r="F7625" i="13"/>
  <c r="F7645" i="13"/>
  <c r="F7667" i="13"/>
  <c r="F7689" i="13"/>
  <c r="F7707" i="13"/>
  <c r="F7723" i="13"/>
  <c r="F7739" i="13"/>
  <c r="F7755" i="13"/>
  <c r="F7771" i="13"/>
  <c r="F7782" i="13"/>
  <c r="F7793" i="13"/>
  <c r="F7801" i="13"/>
  <c r="F7809" i="13"/>
  <c r="F7817" i="13"/>
  <c r="F7825" i="13"/>
  <c r="F7833" i="13"/>
  <c r="F7841" i="13"/>
  <c r="F7849" i="13"/>
  <c r="F7857" i="13"/>
  <c r="F7865" i="13"/>
  <c r="F7873" i="13"/>
  <c r="F7881" i="13"/>
  <c r="F7889" i="13"/>
  <c r="F7897" i="13"/>
  <c r="F7905" i="13"/>
  <c r="F7913" i="13"/>
  <c r="F7921" i="13"/>
  <c r="F7929" i="13"/>
  <c r="F7937" i="13"/>
  <c r="F7945" i="13"/>
  <c r="F7953" i="13"/>
  <c r="F7961" i="13"/>
  <c r="F7969" i="13"/>
  <c r="F7977" i="13"/>
  <c r="F7985" i="13"/>
  <c r="F7993" i="13"/>
  <c r="F8001" i="13"/>
  <c r="F8009" i="13"/>
  <c r="F8017" i="13"/>
  <c r="F8025" i="13"/>
  <c r="F8033" i="13"/>
  <c r="F8041" i="13"/>
  <c r="F8049" i="13"/>
  <c r="F8057" i="13"/>
  <c r="F8065" i="13"/>
  <c r="F8073" i="13"/>
  <c r="F8081" i="13"/>
  <c r="F8089" i="13"/>
  <c r="F8097" i="13"/>
  <c r="F8105" i="13"/>
  <c r="F8113" i="13"/>
  <c r="F8121" i="13"/>
  <c r="F8129" i="13"/>
  <c r="F8137" i="13"/>
  <c r="F8145" i="13"/>
  <c r="F8153" i="13"/>
  <c r="F8161" i="13"/>
  <c r="F8169" i="13"/>
  <c r="F8177" i="13"/>
  <c r="F8185" i="13"/>
  <c r="F8193" i="13"/>
  <c r="F8201" i="13"/>
  <c r="F8209" i="13"/>
  <c r="F8217" i="13"/>
  <c r="F8225" i="13"/>
  <c r="F8233" i="13"/>
  <c r="F8241" i="13"/>
  <c r="F8249" i="13"/>
  <c r="F8257" i="13"/>
  <c r="F8265" i="13"/>
  <c r="F8273" i="13"/>
  <c r="F8281" i="13"/>
  <c r="F8289" i="13"/>
  <c r="F8297" i="13"/>
  <c r="F8305" i="13"/>
  <c r="F8313" i="13"/>
  <c r="F8321" i="13"/>
  <c r="F8329" i="13"/>
  <c r="F8337" i="13"/>
  <c r="F8345" i="13"/>
  <c r="F8353" i="13"/>
  <c r="F8361" i="13"/>
  <c r="F8369" i="13"/>
  <c r="F8377" i="13"/>
  <c r="F8385" i="13"/>
  <c r="F8393" i="13"/>
  <c r="F8401" i="13"/>
  <c r="F8409" i="13"/>
  <c r="F8417" i="13"/>
  <c r="F8425" i="13"/>
  <c r="F8433" i="13"/>
  <c r="F8441" i="13"/>
  <c r="F8449" i="13"/>
  <c r="F8457" i="13"/>
  <c r="F8465" i="13"/>
  <c r="F8473" i="13"/>
  <c r="F8481" i="13"/>
  <c r="F8489" i="13"/>
  <c r="F8497" i="13"/>
  <c r="F8505" i="13"/>
  <c r="F8513" i="13"/>
  <c r="F8521" i="13"/>
  <c r="F8529" i="13"/>
  <c r="F8537" i="13"/>
  <c r="F8545" i="13"/>
  <c r="F8553" i="13"/>
  <c r="F8561" i="13"/>
  <c r="F8569" i="13"/>
  <c r="F8577" i="13"/>
  <c r="F8585" i="13"/>
  <c r="F8593" i="13"/>
  <c r="F8601" i="13"/>
  <c r="F8609" i="13"/>
  <c r="F8617" i="13"/>
  <c r="F8625" i="13"/>
  <c r="F8633" i="13"/>
  <c r="F8641" i="13"/>
  <c r="F8649" i="13"/>
  <c r="F8657" i="13"/>
  <c r="F8665" i="13"/>
  <c r="F8673" i="13"/>
  <c r="F8681" i="13"/>
  <c r="F8689" i="13"/>
  <c r="F8697" i="13"/>
  <c r="F8705" i="13"/>
  <c r="F8713" i="13"/>
  <c r="F8721" i="13"/>
  <c r="F8729" i="13"/>
  <c r="F8737" i="13"/>
  <c r="F8745" i="13"/>
  <c r="F8753" i="13"/>
  <c r="F8761" i="13"/>
  <c r="F8769" i="13"/>
  <c r="F8777" i="13"/>
  <c r="F8785" i="13"/>
  <c r="F5876" i="13"/>
  <c r="F7315" i="13"/>
  <c r="F7708" i="13"/>
  <c r="F7802" i="13"/>
  <c r="F7850" i="13"/>
  <c r="F7898" i="13"/>
  <c r="F7938" i="13"/>
  <c r="F7986" i="13"/>
  <c r="F8034" i="13"/>
  <c r="F8090" i="13"/>
  <c r="F8138" i="13"/>
  <c r="F8178" i="13"/>
  <c r="F8258" i="13"/>
  <c r="F8322" i="13"/>
  <c r="F8386" i="13"/>
  <c r="F8450" i="13"/>
  <c r="F8514" i="13"/>
  <c r="F8578" i="13"/>
  <c r="F8642" i="13"/>
  <c r="F8706" i="13"/>
  <c r="F8770" i="13"/>
  <c r="F8314" i="13"/>
  <c r="F6802" i="13"/>
  <c r="F8266" i="13"/>
  <c r="F8330" i="13"/>
  <c r="F8394" i="13"/>
  <c r="F8458" i="13"/>
  <c r="F8522" i="13"/>
  <c r="F8586" i="13"/>
  <c r="F8650" i="13"/>
  <c r="F8714" i="13"/>
  <c r="F8778" i="13"/>
  <c r="F8442" i="13"/>
  <c r="F8210" i="13"/>
  <c r="F8274" i="13"/>
  <c r="F8338" i="13"/>
  <c r="F8402" i="13"/>
  <c r="F8466" i="13"/>
  <c r="F8530" i="13"/>
  <c r="F8594" i="13"/>
  <c r="F8658" i="13"/>
  <c r="F8722" i="13"/>
  <c r="F8634" i="13"/>
  <c r="F8218" i="13"/>
  <c r="F8282" i="13"/>
  <c r="F8346" i="13"/>
  <c r="F8410" i="13"/>
  <c r="F8474" i="13"/>
  <c r="F8538" i="13"/>
  <c r="F8602" i="13"/>
  <c r="F8666" i="13"/>
  <c r="F8730" i="13"/>
  <c r="F8378" i="13"/>
  <c r="F8226" i="13"/>
  <c r="F8290" i="13"/>
  <c r="F8354" i="13"/>
  <c r="F8418" i="13"/>
  <c r="F8482" i="13"/>
  <c r="F8546" i="13"/>
  <c r="F8610" i="13"/>
  <c r="F8674" i="13"/>
  <c r="F8738" i="13"/>
  <c r="F8506" i="13"/>
  <c r="F8234" i="13"/>
  <c r="F8298" i="13"/>
  <c r="F8362" i="13"/>
  <c r="F8426" i="13"/>
  <c r="F8490" i="13"/>
  <c r="F8554" i="13"/>
  <c r="F8618" i="13"/>
  <c r="F8682" i="13"/>
  <c r="F8746" i="13"/>
  <c r="F8570" i="13"/>
  <c r="F8242" i="13"/>
  <c r="F8306" i="13"/>
  <c r="F8370" i="13"/>
  <c r="F8434" i="13"/>
  <c r="F8498" i="13"/>
  <c r="F8562" i="13"/>
  <c r="F8626" i="13"/>
  <c r="F8690" i="13"/>
  <c r="F8754" i="13"/>
  <c r="F8250" i="13"/>
  <c r="F8698" i="13"/>
  <c r="F8762" i="13"/>
  <c r="I16" i="13" l="1"/>
  <c r="I17" i="13" l="1" a="1"/>
  <c r="I17" i="13" s="1"/>
  <c r="I9" i="13" s="1"/>
  <c r="D37"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A005B89-FB74-4F7F-AC47-20C24F7C7403}" name="Query - Data folder" description="Connection to the 'Data folder' query in the workbook." type="100" refreshedVersion="7" minRefreshableVersion="5">
    <extLst>
      <ext xmlns:x15="http://schemas.microsoft.com/office/spreadsheetml/2010/11/main" uri="{DE250136-89BD-433C-8126-D09CA5730AF9}">
        <x15:connection id="33859d08-3a0a-49e2-9d98-8dcf1c759778"/>
      </ext>
    </extLst>
  </connection>
  <connection id="2" xr16:uid="{58930658-3ACC-4E8B-977D-4FC1428D8475}"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CDDD78EC-C10A-4A58-99BE-DD4EC874C3DE}"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4" xr16:uid="{E4E435FA-199B-4CC7-9FF6-4049AD0DA4A8}"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5" xr16:uid="{599581D9-BE0F-4D0C-9048-1F033945C48E}"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6" xr16:uid="{55431DC5-4843-47B8-9F90-16948113241E}"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7" xr16:uid="{EDC26A88-8200-4A04-AD2C-DDE4C9FBF924}" name="WorksheetConnection_RWZI_Tool Final.xlsx!Data_Warmte" type="102" refreshedVersion="7" minRefreshableVersion="5">
    <extLst>
      <ext xmlns:x15="http://schemas.microsoft.com/office/spreadsheetml/2010/11/main" uri="{DE250136-89BD-433C-8126-D09CA5730AF9}">
        <x15:connection id="Data_Warmte">
          <x15:rangePr sourceName="_xlcn.WorksheetConnection_RWZI_ToolFinal.xlsxData_Warmte"/>
        </x15:connection>
      </ext>
    </extLst>
  </connection>
  <connection id="8" xr16:uid="{8A16B859-A463-4110-B526-C3BF94884177}" name="WorksheetConnection_RWZI_Tool Final.xlsx!Table3" type="102" refreshedVersion="7" minRefreshableVersion="5">
    <extLst>
      <ext xmlns:x15="http://schemas.microsoft.com/office/spreadsheetml/2010/11/main" uri="{DE250136-89BD-433C-8126-D09CA5730AF9}">
        <x15:connection id="Table3">
          <x15:rangePr sourceName="_xlcn.WorksheetConnection_RWZI_ToolFinal.xlsxTable3"/>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<sst xmlns="http://schemas.openxmlformats.org/spreadsheetml/2006/main" count="207" uniqueCount="106">
  <si>
    <t>Naam</t>
  </si>
  <si>
    <t>Waarde</t>
  </si>
  <si>
    <t>Eenheid</t>
  </si>
  <si>
    <t>Dichtheid Water</t>
  </si>
  <si>
    <t>kg/m3</t>
  </si>
  <si>
    <t>Warmte capaciteit</t>
  </si>
  <si>
    <t>J/kg/K</t>
  </si>
  <si>
    <t>kW</t>
  </si>
  <si>
    <t>Aanpasbare Variabelen</t>
  </si>
  <si>
    <t>Delta Temperatuur</t>
  </si>
  <si>
    <t>COP Warmtepomp</t>
  </si>
  <si>
    <t>-</t>
  </si>
  <si>
    <t>Berekeningen Debiet/Vermogen</t>
  </si>
  <si>
    <t>m3/uur</t>
  </si>
  <si>
    <t>Bronvermogen</t>
  </si>
  <si>
    <t>Max Piekvermogen</t>
  </si>
  <si>
    <t>Berekeningen Gelijktijdigheid</t>
  </si>
  <si>
    <t>Gelijktijdigheid_RV</t>
  </si>
  <si>
    <t>Bronzijdig_RV/woning</t>
  </si>
  <si>
    <t>Gelijktijdigheid_TW</t>
  </si>
  <si>
    <t>Bronzijdig_TP/woning</t>
  </si>
  <si>
    <t>Bronzijdig_tot/woning</t>
  </si>
  <si>
    <t>Aantal Woningen</t>
  </si>
  <si>
    <t>m3</t>
  </si>
  <si>
    <t>Row Labels</t>
  </si>
  <si>
    <t>Grand Total</t>
  </si>
  <si>
    <t>Average of Totaaldebiet</t>
  </si>
  <si>
    <t>Median</t>
  </si>
  <si>
    <t>Date_Match</t>
  </si>
  <si>
    <t>Fractie</t>
  </si>
  <si>
    <t>Genormaliseerd</t>
  </si>
  <si>
    <t>Datumtijd</t>
  </si>
  <si>
    <t>Max of Warmte_nor</t>
  </si>
  <si>
    <t>Time</t>
  </si>
  <si>
    <t>Debiet</t>
  </si>
  <si>
    <t>Warmtevraag</t>
  </si>
  <si>
    <t>Leverbaar vermogen</t>
  </si>
  <si>
    <t>Percentile.Graph</t>
  </si>
  <si>
    <t>Percentile.Debiet</t>
  </si>
  <si>
    <t>Graph</t>
  </si>
  <si>
    <t>K</t>
  </si>
  <si>
    <t>Aanpassen Debiet</t>
  </si>
  <si>
    <t>%</t>
  </si>
  <si>
    <t>Percentage Duurzame Warmte</t>
  </si>
  <si>
    <r>
      <rPr>
        <sz val="15"/>
        <color theme="1"/>
        <rFont val="Calibri"/>
        <family val="2"/>
      </rPr>
      <t>°</t>
    </r>
    <r>
      <rPr>
        <sz val="11"/>
        <color theme="1"/>
        <rFont val="Calibri"/>
        <family val="2"/>
      </rPr>
      <t>C</t>
    </r>
  </si>
  <si>
    <t>Sum_Area</t>
  </si>
  <si>
    <t>Area_Sustainable</t>
  </si>
  <si>
    <t>Area_Gas</t>
  </si>
  <si>
    <t>Transpose X</t>
  </si>
  <si>
    <t>Row</t>
  </si>
  <si>
    <t>Waarde X</t>
  </si>
  <si>
    <t>Integraal test_Dx</t>
  </si>
  <si>
    <t>Integraal_test</t>
  </si>
  <si>
    <t>SUMINT</t>
  </si>
  <si>
    <t>Greater_test</t>
  </si>
  <si>
    <t>Variabele</t>
  </si>
  <si>
    <t>Berekeningen Woningen/Buffer</t>
  </si>
  <si>
    <t>Capaciteit Ruimteverwarming</t>
  </si>
  <si>
    <t>Capaciteit Tapwater</t>
  </si>
  <si>
    <t>Sum of Buffer Benodigdheid</t>
  </si>
  <si>
    <t>feb</t>
  </si>
  <si>
    <t>mrt</t>
  </si>
  <si>
    <t>Buffer/dag</t>
  </si>
  <si>
    <t>Buffer_totaal</t>
  </si>
  <si>
    <t>Benodigde buffer capaciteit*</t>
  </si>
  <si>
    <t>Vaste Input Variabelen</t>
  </si>
  <si>
    <t>Debiet Effluent</t>
  </si>
  <si>
    <t>=</t>
  </si>
  <si>
    <t>Temperatuur_Delta</t>
  </si>
  <si>
    <t>Temperatuur_Effluent</t>
  </si>
  <si>
    <t>°C</t>
  </si>
  <si>
    <t>Temperatuur_netwerk</t>
  </si>
  <si>
    <t>Temperatuur_warmtebron</t>
  </si>
  <si>
    <t>Bron vermogen</t>
  </si>
  <si>
    <t>Piek vermogen</t>
  </si>
  <si>
    <t>Percentage Duurzaamheid</t>
  </si>
  <si>
    <t>Temperatuur_Warmtenet</t>
  </si>
  <si>
    <t>Berekeningen Duurzaamheid_Advanced</t>
  </si>
  <si>
    <t>Berekeningen Duurzaamheid_Normaal</t>
  </si>
  <si>
    <t>Groter dan test_Normaal</t>
  </si>
  <si>
    <t>*Bij elke verandering van het debiet  moet de buffercapaciteit opnieuw worden berekend.        Ga via het tabblad  "Data"  en klik op "Refresh All" om deze waarde te berekenen.</t>
  </si>
  <si>
    <t>Debiet Warmtebron</t>
  </si>
  <si>
    <t>Aantal Huizen</t>
  </si>
  <si>
    <t>Vermogen</t>
  </si>
  <si>
    <t>Gj/jaar</t>
  </si>
  <si>
    <t>W</t>
  </si>
  <si>
    <t>Vollasturen</t>
  </si>
  <si>
    <t>2021</t>
  </si>
  <si>
    <t>Onderdeel</t>
  </si>
  <si>
    <t>Kosten</t>
  </si>
  <si>
    <t>Voorfilter en pompput</t>
  </si>
  <si>
    <t>Pompen</t>
  </si>
  <si>
    <t>Leidingwerk</t>
  </si>
  <si>
    <t>Regeltechniek</t>
  </si>
  <si>
    <t>Totaal</t>
  </si>
  <si>
    <t>Warmte uitkoppeling</t>
  </si>
  <si>
    <t>Leidingwerk 2 x 120 meter</t>
  </si>
  <si>
    <t>Shell in tube</t>
  </si>
  <si>
    <t>3,5 MW</t>
  </si>
  <si>
    <t>5,5 MW</t>
  </si>
  <si>
    <t>0 MW</t>
  </si>
  <si>
    <t>X-axis (log)</t>
  </si>
  <si>
    <t>X-axis (lin)</t>
  </si>
  <si>
    <t>Warmtewisselaar</t>
  </si>
  <si>
    <t>Kosten indicatie warmteuitkoppeling (inclusief installatie &amp; btw)</t>
  </si>
  <si>
    <t>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</si>
</sst>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d/mm/yy\ h:mm;@"/>
    <numFmt numFmtId="166" formatCode="0.000000"/>
    <numFmt numFmtId="167" formatCode="0.000"/>
    <numFmt numFmtId="168" formatCode="0.0000"/>
    <numFmt numFmtId="169" formatCode="&quot;€&quot;\ #,##0.00"/>
  </numFmts>
  <fonts count="20" x14ac:knownFonts="1">
    <font>
      <sz val="11"/>
      <color theme="1"/>
      <name val="Calibri"/>
      <family val="2"/>
      <scheme val="minor"/>
    </font>
    <font>
      <b/>
      <sz val="11"/>
      <name val="Avenir Next LT Pro"/>
      <family val="2"/>
    </font>
    <font>
      <sz val="11"/>
      <name val="Avenir Next LT Pro"/>
      <family val="2"/>
    </font>
    <font>
      <sz val="11"/>
      <color theme="1"/>
      <name val="Avenir Next LT Pro"/>
      <family val="2"/>
    </font>
    <font>
      <b/>
      <sz val="11"/>
      <color theme="1"/>
      <name val="Calibri"/>
      <family val="2"/>
      <scheme val="minor"/>
    </font>
    <font>
      <b/>
      <sz val="11"/>
      <color rgb="FF000000"/>
      <name val="Avenir Next LT Pro"/>
      <family val="2"/>
    </font>
    <font>
      <sz val="11"/>
      <color rgb="FF000000"/>
      <name val="Avenir Next LT Pro"/>
      <family val="2"/>
    </font>
    <font>
      <sz val="11"/>
      <color theme="1"/>
      <name val="Calibri"/>
      <family val="2"/>
    </font>
    <font>
      <sz val="15"/>
      <color theme="1"/>
      <name val="Calibri"/>
      <family val="2"/>
    </font>
    <font>
      <b/>
      <sz val="20"/>
      <color theme="1"/>
      <name val="Calibri"/>
      <family val="2"/>
      <scheme val="minor"/>
    </font>
    <font>
      <b/>
      <sz val="16"/>
      <color theme="0"/>
      <name val="Avenir Next LT Pro"/>
      <family val="2"/>
    </font>
    <font>
      <b/>
      <sz val="11"/>
      <color theme="0"/>
      <name val="Avenir Next LT Pro"/>
      <family val="2"/>
    </font>
    <font>
      <sz val="11"/>
      <color theme="0"/>
      <name val="Avenir Next LT Pro"/>
      <family val="2"/>
    </font>
    <font>
      <b/>
      <sz val="14"/>
      <name val="Avenir Next LT Pro"/>
      <family val="2"/>
    </font>
    <font>
      <sz val="14"/>
      <color rgb="FF000000"/>
      <name val="Avenir Next LT Pro"/>
      <family val="2"/>
    </font>
    <font>
      <sz val="14"/>
      <color theme="1"/>
      <name val="Avenir Next LT Pro"/>
      <family val="2"/>
    </font>
    <font>
      <b/>
      <sz val="14"/>
      <color theme="1"/>
      <name val="Avenir Next LT Pro"/>
      <family val="2"/>
    </font>
    <font>
      <b/>
      <sz val="14"/>
      <color rgb="FF000000"/>
      <name val="Avenir Next LT Pro"/>
      <family val="2"/>
    </font>
    <font>
      <b/>
      <sz val="14"/>
      <color theme="1"/>
      <name val="Calibri"/>
      <family val="2"/>
      <scheme val="minor"/>
    </font>
    <font>
      <b/>
      <sz val="19"/>
      <color theme="0"/>
      <name val="Avenir Next LT Pro"/>
      <family val="2"/>
    </font>
  </fonts>
  <fills count="13">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EAB8FE"/>
        <bgColor rgb="FF000000"/>
      </patternFill>
    </fill>
    <fill>
      <patternFill patternType="solid">
        <fgColor theme="7" tint="0.59999389629810485"/>
        <bgColor indexed="64"/>
      </patternFill>
    </fill>
    <fill>
      <patternFill patternType="solid">
        <fgColor rgb="FF027AC7"/>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27AC7"/>
        <bgColor rgb="FF000000"/>
      </patternFill>
    </fill>
    <fill>
      <patternFill patternType="solid">
        <fgColor rgb="FFC291FD"/>
        <bgColor indexed="64"/>
      </patternFill>
    </fill>
    <fill>
      <patternFill patternType="solid">
        <fgColor theme="4" tint="0.79998168889431442"/>
        <bgColor theme="4" tint="0.79998168889431442"/>
      </patternFill>
    </fill>
  </fills>
  <borders count="9">
    <border>
      <left/>
      <right/>
      <top/>
      <bottom/>
      <diagonal/>
    </border>
    <border>
      <left/>
      <right/>
      <top style="thin">
        <color indexed="64"/>
      </top>
      <bottom/>
      <diagonal/>
    </border>
    <border>
      <left/>
      <right/>
      <top/>
      <bottom style="thin">
        <color indexed="64"/>
      </bottom>
      <diagonal/>
    </border>
    <border>
      <left/>
      <right/>
      <top/>
      <bottom style="thick">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s>
  <cellStyleXfs count="1">
    <xf numFmtId="0" fontId="0" fillId="0" borderId="0"/>
  </cellStyleXfs>
  <cellXfs count="89">
    <xf numFmtId="0" fontId="0" fillId="0" borderId="0" xfId="0"/>
    <xf numFmtId="0" fontId="3" fillId="2" borderId="1" xfId="0" applyFont="1" applyFill="1" applyBorder="1" applyAlignment="1">
      <alignment horizontal="left"/>
    </xf>
    <xf numFmtId="0" fontId="3" fillId="2" borderId="0" xfId="0" applyFont="1" applyFill="1"/>
    <xf numFmtId="0" fontId="3" fillId="2" borderId="0" xfId="0" applyFont="1" applyFill="1" applyAlignment="1">
      <alignment horizontal="left"/>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0" fillId="0" borderId="0" xfId="0" applyAlignment="1">
      <alignment horizontal="right"/>
    </xf>
    <xf numFmtId="0" fontId="4" fillId="0" borderId="0" xfId="0" applyFont="1"/>
    <xf numFmtId="165" fontId="0" fillId="0" borderId="0" xfId="0" applyNumberFormat="1" applyAlignment="1">
      <alignment horizontal="right"/>
    </xf>
    <xf numFmtId="166" fontId="0" fillId="0" borderId="0" xfId="0" applyNumberFormat="1"/>
    <xf numFmtId="164" fontId="0" fillId="0" borderId="0" xfId="0" applyNumberFormat="1"/>
    <xf numFmtId="1" fontId="0" fillId="0" borderId="0" xfId="0" applyNumberFormat="1"/>
    <xf numFmtId="0" fontId="0" fillId="0" borderId="0" xfId="0" applyAlignment="1">
      <alignment horizontal="left" indent="1"/>
    </xf>
    <xf numFmtId="0" fontId="0" fillId="0" borderId="0" xfId="0" applyAlignment="1">
      <alignment horizontal="left" indent="2"/>
    </xf>
    <xf numFmtId="0" fontId="5" fillId="3" borderId="2" xfId="0" applyFont="1" applyFill="1" applyBorder="1"/>
    <xf numFmtId="0" fontId="6" fillId="3" borderId="0" xfId="0" applyFont="1" applyFill="1"/>
    <xf numFmtId="1" fontId="6" fillId="3" borderId="0" xfId="0" applyNumberFormat="1" applyFont="1" applyFill="1" applyAlignment="1">
      <alignment horizontal="left"/>
    </xf>
    <xf numFmtId="2" fontId="6" fillId="3" borderId="0" xfId="0" applyNumberFormat="1" applyFont="1" applyFill="1" applyAlignment="1">
      <alignment horizontal="left"/>
    </xf>
    <xf numFmtId="164" fontId="6" fillId="3" borderId="0" xfId="0" applyNumberFormat="1" applyFont="1" applyFill="1" applyAlignment="1">
      <alignment horizontal="left"/>
    </xf>
    <xf numFmtId="0" fontId="1" fillId="4" borderId="0" xfId="0" applyFont="1" applyFill="1" applyAlignment="1">
      <alignment vertical="center"/>
    </xf>
    <xf numFmtId="0" fontId="2" fillId="4" borderId="0" xfId="0" applyFont="1" applyFill="1" applyAlignment="1">
      <alignment vertical="center"/>
    </xf>
    <xf numFmtId="9" fontId="0" fillId="0" borderId="0" xfId="0" applyNumberFormat="1"/>
    <xf numFmtId="0" fontId="3" fillId="0" borderId="0" xfId="0" applyFont="1"/>
    <xf numFmtId="0" fontId="1" fillId="2" borderId="0" xfId="0" applyFont="1" applyFill="1" applyAlignment="1"/>
    <xf numFmtId="0" fontId="3" fillId="2" borderId="1" xfId="0" applyFont="1" applyFill="1" applyBorder="1" applyAlignment="1"/>
    <xf numFmtId="0" fontId="3" fillId="2" borderId="0" xfId="0" applyFont="1" applyFill="1" applyAlignment="1"/>
    <xf numFmtId="0" fontId="1" fillId="2" borderId="2" xfId="0" applyFont="1" applyFill="1" applyBorder="1" applyAlignment="1"/>
    <xf numFmtId="0" fontId="3" fillId="0" borderId="0" xfId="0" applyFont="1" applyAlignment="1"/>
    <xf numFmtId="0" fontId="5" fillId="3" borderId="2" xfId="0" applyFont="1" applyFill="1" applyBorder="1" applyAlignment="1"/>
    <xf numFmtId="0" fontId="6" fillId="3" borderId="0" xfId="0" applyFont="1" applyFill="1" applyAlignment="1"/>
    <xf numFmtId="0" fontId="1" fillId="3" borderId="2" xfId="0" applyFont="1" applyFill="1" applyBorder="1" applyAlignment="1"/>
    <xf numFmtId="0" fontId="7" fillId="0" borderId="0" xfId="0" applyFont="1"/>
    <xf numFmtId="164" fontId="3" fillId="2" borderId="0" xfId="0" applyNumberFormat="1" applyFont="1" applyFill="1" applyAlignment="1">
      <alignment horizontal="left"/>
    </xf>
    <xf numFmtId="167" fontId="0" fillId="0" borderId="0" xfId="0" applyNumberFormat="1"/>
    <xf numFmtId="0" fontId="0" fillId="2" borderId="0" xfId="0" applyFill="1"/>
    <xf numFmtId="2" fontId="0" fillId="2" borderId="0" xfId="0" applyNumberFormat="1" applyFill="1"/>
    <xf numFmtId="0" fontId="3" fillId="6" borderId="0" xfId="0" applyFont="1" applyFill="1"/>
    <xf numFmtId="0" fontId="3" fillId="6" borderId="0" xfId="0" applyFont="1" applyFill="1" applyAlignment="1"/>
    <xf numFmtId="0" fontId="0" fillId="6" borderId="0" xfId="0" applyFill="1"/>
    <xf numFmtId="0" fontId="10" fillId="6" borderId="0" xfId="0" applyFont="1" applyFill="1" applyAlignment="1">
      <alignment vertical="center"/>
    </xf>
    <xf numFmtId="0" fontId="11" fillId="6" borderId="0" xfId="0" applyFont="1" applyFill="1" applyAlignment="1">
      <alignment vertical="center"/>
    </xf>
    <xf numFmtId="0" fontId="12" fillId="6" borderId="0" xfId="0" applyFont="1" applyFill="1" applyAlignment="1">
      <alignment vertical="center"/>
    </xf>
    <xf numFmtId="0" fontId="10" fillId="10" borderId="0" xfId="0" applyFont="1" applyFill="1" applyAlignment="1">
      <alignment vertical="center"/>
    </xf>
    <xf numFmtId="0" fontId="11" fillId="10" borderId="0" xfId="0" applyFont="1" applyFill="1" applyAlignment="1">
      <alignment vertical="center"/>
    </xf>
    <xf numFmtId="0" fontId="12" fillId="10" borderId="0" xfId="0" applyFont="1" applyFill="1" applyAlignment="1">
      <alignment vertical="center"/>
    </xf>
    <xf numFmtId="0" fontId="9" fillId="0" borderId="0" xfId="0" applyFont="1"/>
    <xf numFmtId="1" fontId="3" fillId="5" borderId="0" xfId="0" applyNumberFormat="1" applyFont="1" applyFill="1" applyAlignment="1" applyProtection="1">
      <alignment horizontal="left"/>
      <protection locked="0"/>
    </xf>
    <xf numFmtId="0" fontId="0" fillId="0" borderId="0" xfId="0" applyAlignment="1">
      <alignment horizontal="left" vertical="center"/>
    </xf>
    <xf numFmtId="0" fontId="0" fillId="0" borderId="0" xfId="0" applyAlignment="1">
      <alignment horizontal="left" vertical="center" indent="1"/>
    </xf>
    <xf numFmtId="0" fontId="9" fillId="2" borderId="0" xfId="0" applyFont="1" applyFill="1" applyAlignment="1">
      <alignment horizontal="left" vertical="center"/>
    </xf>
    <xf numFmtId="1" fontId="9" fillId="2" borderId="0" xfId="0" applyNumberFormat="1" applyFont="1" applyFill="1" applyAlignment="1">
      <alignment horizontal="left" vertical="center"/>
    </xf>
    <xf numFmtId="168" fontId="0" fillId="0" borderId="0" xfId="0" applyNumberFormat="1"/>
    <xf numFmtId="3" fontId="0" fillId="0" borderId="0" xfId="0" applyNumberFormat="1"/>
    <xf numFmtId="0" fontId="13" fillId="2" borderId="3" xfId="0" applyFont="1" applyFill="1" applyBorder="1" applyAlignment="1"/>
    <xf numFmtId="0" fontId="17" fillId="3" borderId="3" xfId="0" applyFont="1" applyFill="1" applyBorder="1" applyAlignment="1">
      <alignment horizontal="left"/>
    </xf>
    <xf numFmtId="0" fontId="0" fillId="11" borderId="0" xfId="0" applyFill="1"/>
    <xf numFmtId="0" fontId="0" fillId="12" borderId="4" xfId="0" applyFont="1" applyFill="1" applyBorder="1"/>
    <xf numFmtId="0" fontId="0" fillId="12" borderId="5" xfId="0" applyFont="1" applyFill="1" applyBorder="1"/>
    <xf numFmtId="0" fontId="0" fillId="12" borderId="6" xfId="0" applyFont="1" applyFill="1" applyBorder="1"/>
    <xf numFmtId="0" fontId="0" fillId="0" borderId="4" xfId="0" applyFont="1" applyBorder="1"/>
    <xf numFmtId="0" fontId="0" fillId="0" borderId="5" xfId="0" applyFont="1" applyBorder="1"/>
    <xf numFmtId="0" fontId="0" fillId="0" borderId="6" xfId="0" applyFont="1" applyBorder="1"/>
    <xf numFmtId="169" fontId="15" fillId="0" borderId="0" xfId="0" applyNumberFormat="1" applyFont="1" applyAlignment="1">
      <alignment horizontal="left"/>
    </xf>
    <xf numFmtId="0" fontId="0" fillId="0" borderId="7" xfId="0" applyFont="1" applyFill="1" applyBorder="1"/>
    <xf numFmtId="0" fontId="0" fillId="0" borderId="0" xfId="0" applyFont="1" applyFill="1" applyBorder="1"/>
    <xf numFmtId="0" fontId="0" fillId="0" borderId="8" xfId="0" applyFont="1" applyFill="1" applyBorder="1"/>
    <xf numFmtId="0" fontId="0" fillId="12" borderId="7" xfId="0" applyFont="1" applyFill="1" applyBorder="1"/>
    <xf numFmtId="0" fontId="18" fillId="0" borderId="3" xfId="0" applyFont="1" applyBorder="1" applyAlignment="1">
      <alignment vertical="center"/>
    </xf>
    <xf numFmtId="169" fontId="16" fillId="0" borderId="3" xfId="0" applyNumberFormat="1" applyFont="1" applyBorder="1" applyAlignment="1">
      <alignment horizontal="left"/>
    </xf>
    <xf numFmtId="0" fontId="9" fillId="8" borderId="0" xfId="0" applyFont="1" applyFill="1" applyAlignment="1">
      <alignment horizontal="left" vertical="center"/>
    </xf>
    <xf numFmtId="0" fontId="9" fillId="9" borderId="0" xfId="0" applyFont="1" applyFill="1" applyAlignment="1">
      <alignment horizontal="left" vertical="center" indent="1"/>
    </xf>
    <xf numFmtId="0" fontId="9" fillId="8" borderId="0" xfId="0" applyFont="1" applyFill="1" applyAlignment="1">
      <alignment horizontal="left" vertical="center" indent="1"/>
    </xf>
    <xf numFmtId="0" fontId="9" fillId="9" borderId="0" xfId="0" applyFont="1" applyFill="1" applyAlignment="1">
      <alignment horizontal="left" vertical="center"/>
    </xf>
    <xf numFmtId="1" fontId="9" fillId="8" borderId="0" xfId="0" applyNumberFormat="1" applyFont="1" applyFill="1" applyAlignment="1">
      <alignment horizontal="left" vertical="center" indent="1"/>
    </xf>
    <xf numFmtId="0" fontId="9" fillId="9" borderId="0" xfId="0" applyFont="1" applyFill="1" applyAlignment="1" applyProtection="1">
      <alignment horizontal="left" vertical="center" indent="1"/>
      <protection locked="0"/>
    </xf>
    <xf numFmtId="0" fontId="9" fillId="7" borderId="0" xfId="0" applyFont="1" applyFill="1" applyAlignment="1">
      <alignment horizontal="left" vertical="center" indent="1"/>
    </xf>
    <xf numFmtId="0" fontId="9" fillId="7" borderId="0" xfId="0" applyFont="1" applyFill="1" applyAlignment="1">
      <alignment horizontal="left" vertical="center"/>
    </xf>
    <xf numFmtId="1" fontId="9" fillId="7" borderId="0" xfId="0" applyNumberFormat="1" applyFont="1" applyFill="1" applyAlignment="1">
      <alignment horizontal="left" vertical="center" indent="1"/>
    </xf>
    <xf numFmtId="0" fontId="19" fillId="10" borderId="0" xfId="0" applyFont="1" applyFill="1" applyBorder="1" applyAlignment="1">
      <alignment horizontal="left" vertical="center"/>
    </xf>
    <xf numFmtId="49" fontId="16" fillId="0" borderId="3" xfId="0" applyNumberFormat="1" applyFont="1" applyBorder="1" applyAlignment="1">
      <alignment horizontal="left"/>
    </xf>
    <xf numFmtId="169" fontId="16" fillId="0" borderId="3" xfId="0" applyNumberFormat="1" applyFont="1" applyBorder="1" applyAlignment="1">
      <alignment horizontal="left"/>
    </xf>
    <xf numFmtId="0" fontId="14" fillId="3" borderId="0" xfId="0" applyFont="1" applyFill="1" applyBorder="1" applyAlignment="1">
      <alignment horizontal="left"/>
    </xf>
    <xf numFmtId="0" fontId="14" fillId="3" borderId="0" xfId="0" applyFont="1" applyFill="1" applyAlignment="1">
      <alignment horizontal="left"/>
    </xf>
    <xf numFmtId="0" fontId="15" fillId="2" borderId="0" xfId="0" applyFont="1" applyFill="1" applyAlignment="1">
      <alignment horizontal="left"/>
    </xf>
    <xf numFmtId="169" fontId="15" fillId="0" borderId="0" xfId="0" applyNumberFormat="1" applyFont="1" applyBorder="1" applyAlignment="1">
      <alignment horizontal="left"/>
    </xf>
    <xf numFmtId="0" fontId="3" fillId="0" borderId="0" xfId="0" applyFont="1" applyAlignment="1">
      <alignment horizontal="left" vertical="top" wrapText="1"/>
    </xf>
    <xf numFmtId="0" fontId="3" fillId="6" borderId="0" xfId="0" applyFont="1" applyFill="1" applyAlignment="1">
      <alignment horizontal="center"/>
    </xf>
  </cellXfs>
  <cellStyles count="1">
    <cellStyle name="Standaard" xfId="0" builtinId="0"/>
  </cellStyles>
  <dxfs count="10">
    <dxf>
      <numFmt numFmtId="2" formatCode="0.00"/>
    </dxf>
    <dxf>
      <numFmt numFmtId="166" formatCode="0.000000"/>
    </dxf>
    <dxf>
      <numFmt numFmtId="165" formatCode="d/mm/yy\ h:mm;@"/>
      <alignment horizontal="right" vertical="bottom" textRotation="0" wrapText="0" indent="0" justifyLastLine="0" shrinkToFit="0" readingOrder="0"/>
    </dxf>
    <dxf>
      <numFmt numFmtId="165" formatCode="d/mm/yy\ h:mm;@"/>
      <alignment horizontal="righ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dxf>
    <dxf>
      <fill>
        <patternFill patternType="solid">
          <fgColor indexed="64"/>
          <bgColor rgb="FFC291FD"/>
        </patternFill>
      </fill>
    </dxf>
    <dxf>
      <numFmt numFmtId="164" formatCode="0.0"/>
    </dxf>
    <dxf>
      <font>
        <b/>
        <color theme="1"/>
      </font>
      <border>
        <bottom style="thin">
          <color rgb="FFC291FD"/>
        </bottom>
        <vertical/>
        <horizontal/>
      </border>
    </dxf>
    <dxf>
      <font>
        <color theme="1"/>
      </font>
      <fill>
        <patternFill>
          <bgColor theme="0"/>
        </patternFill>
      </fill>
      <border diagonalDown="1">
        <left style="thin">
          <color rgb="FFC291FD"/>
        </left>
        <right style="thin">
          <color rgb="FFC291FD"/>
        </right>
        <top style="thin">
          <color rgb="FFC291FD"/>
        </top>
        <bottom style="thin">
          <color rgb="FFC291FD"/>
        </bottom>
        <diagonal style="thin">
          <color rgb="FFC291FD"/>
        </diagonal>
        <vertical/>
        <horizontal/>
      </border>
    </dxf>
    <dxf>
      <fill>
        <patternFill>
          <bgColor rgb="FFFF99FF"/>
        </patternFill>
      </fill>
    </dxf>
  </dxfs>
  <tableStyles count="3" defaultTableStyle="TableStyleMedium2" defaultPivotStyle="PivotStyleLight16">
    <tableStyle name="Slicer Style 1" pivot="0" table="0" count="1" xr9:uid="{53CF26B8-54F9-4966-8933-F5E6BCEE094C}">
      <tableStyleElement type="wholeTable" dxfId="9"/>
    </tableStyle>
    <tableStyle name="Syntraal" pivot="0" table="0" count="0" xr9:uid="{66335A56-8949-449E-99B5-F8C67669743D}"/>
    <tableStyle name="Syntraal 2" pivot="0" table="0" count="10" xr9:uid="{2C86CFF5-ED7C-4FC1-8F3A-403BE1E8F173}">
      <tableStyleElement type="wholeTable" dxfId="8"/>
      <tableStyleElement type="headerRow" dxfId="7"/>
    </tableStyle>
  </tableStyles>
  <colors>
    <mruColors>
      <color rgb="FF027AC7"/>
      <color rgb="FFC291FD"/>
      <color rgb="FFF1D3FF"/>
      <color rgb="FFC6A0FE"/>
      <color rgb="FFEBA9FD"/>
      <color rgb="FF3399FF"/>
      <color rgb="FFFF99FF"/>
      <color rgb="FF002494"/>
      <color rgb="FF3364FF"/>
      <color rgb="FF66CC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1D3FF"/>
              <bgColor rgb="FFF1D3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rgb="FFC6A0FE"/>
              <bgColor rgb="FFC291FD"/>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 Style 1"/>
        <x14:slicerStyle name="Syntraal"/>
        <x14:slicerStyle name="Syntraal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microsoft.com/office/2007/relationships/slicerCache" Target="slicerCaches/slicerCache4.xml"/><Relationship Id="rId26" Type="http://schemas.openxmlformats.org/officeDocument/2006/relationships/pivotTable" Target="pivotTables/pivotTable3.xml"/><Relationship Id="rId39" Type="http://schemas.openxmlformats.org/officeDocument/2006/relationships/customXml" Target="../customXml/item5.xml"/><Relationship Id="rId21" Type="http://schemas.openxmlformats.org/officeDocument/2006/relationships/pivotCacheDefinition" Target="pivotCache/pivotCacheDefinition7.xml"/><Relationship Id="rId34" Type="http://schemas.openxmlformats.org/officeDocument/2006/relationships/calcChain" Target="calcChain.xml"/><Relationship Id="rId42" Type="http://schemas.openxmlformats.org/officeDocument/2006/relationships/customXml" Target="../customXml/item8.xml"/><Relationship Id="rId47" Type="http://schemas.openxmlformats.org/officeDocument/2006/relationships/customXml" Target="../customXml/item13.xml"/><Relationship Id="rId50" Type="http://schemas.openxmlformats.org/officeDocument/2006/relationships/customXml" Target="../customXml/item16.xml"/><Relationship Id="rId55" Type="http://schemas.openxmlformats.org/officeDocument/2006/relationships/customXml" Target="../customXml/item21.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pivotCacheDefinition" Target="pivotCache/pivotCacheDefinition6.xml"/><Relationship Id="rId29" Type="http://schemas.openxmlformats.org/officeDocument/2006/relationships/connections" Target="connections.xml"/><Relationship Id="rId41" Type="http://schemas.openxmlformats.org/officeDocument/2006/relationships/customXml" Target="../customXml/item7.xml"/><Relationship Id="rId54" Type="http://schemas.openxmlformats.org/officeDocument/2006/relationships/customXml" Target="../customXml/item20.xml"/><Relationship Id="rId62" Type="http://schemas.openxmlformats.org/officeDocument/2006/relationships/customXml" Target="../customXml/item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Table" Target="pivotTables/pivotTable1.xml"/><Relationship Id="rId32" Type="http://schemas.openxmlformats.org/officeDocument/2006/relationships/sheetMetadata" Target="metadata.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3" Type="http://schemas.openxmlformats.org/officeDocument/2006/relationships/customXml" Target="../customXml/item19.xml"/><Relationship Id="rId58" Type="http://schemas.openxmlformats.org/officeDocument/2006/relationships/customXml" Target="../customXml/item24.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pivotCacheDefinition" Target="pivotCache/pivotCacheDefinition9.xml"/><Relationship Id="rId28" Type="http://schemas.openxmlformats.org/officeDocument/2006/relationships/theme" Target="theme/theme1.xml"/><Relationship Id="rId36" Type="http://schemas.openxmlformats.org/officeDocument/2006/relationships/customXml" Target="../customXml/item2.xml"/><Relationship Id="rId49" Type="http://schemas.openxmlformats.org/officeDocument/2006/relationships/customXml" Target="../customXml/item15.xml"/><Relationship Id="rId57" Type="http://schemas.openxmlformats.org/officeDocument/2006/relationships/customXml" Target="../customXml/item23.xml"/><Relationship Id="rId61" Type="http://schemas.openxmlformats.org/officeDocument/2006/relationships/customXml" Target="../customXml/item27.xml"/><Relationship Id="rId10" Type="http://schemas.openxmlformats.org/officeDocument/2006/relationships/pivotCacheDefinition" Target="pivotCache/pivotCacheDefinition1.xml"/><Relationship Id="rId19" Type="http://schemas.microsoft.com/office/2007/relationships/slicerCache" Target="slicerCaches/slicerCache5.xml"/><Relationship Id="rId31" Type="http://schemas.openxmlformats.org/officeDocument/2006/relationships/sharedStrings" Target="sharedStrings.xml"/><Relationship Id="rId44" Type="http://schemas.openxmlformats.org/officeDocument/2006/relationships/customXml" Target="../customXml/item10.xml"/><Relationship Id="rId52" Type="http://schemas.openxmlformats.org/officeDocument/2006/relationships/customXml" Target="../customXml/item18.xml"/><Relationship Id="rId60"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8.xml"/><Relationship Id="rId27" Type="http://schemas.openxmlformats.org/officeDocument/2006/relationships/pivotTable" Target="pivotTables/pivotTable4.xml"/><Relationship Id="rId30" Type="http://schemas.openxmlformats.org/officeDocument/2006/relationships/styles" Target="styles.xml"/><Relationship Id="rId35" Type="http://schemas.openxmlformats.org/officeDocument/2006/relationships/customXml" Target="../customXml/item1.xml"/><Relationship Id="rId43" Type="http://schemas.openxmlformats.org/officeDocument/2006/relationships/customXml" Target="../customXml/item9.xml"/><Relationship Id="rId48" Type="http://schemas.openxmlformats.org/officeDocument/2006/relationships/customXml" Target="../customXml/item14.xml"/><Relationship Id="rId56" Type="http://schemas.openxmlformats.org/officeDocument/2006/relationships/customXml" Target="../customXml/item22.xml"/><Relationship Id="rId8" Type="http://schemas.openxmlformats.org/officeDocument/2006/relationships/worksheet" Target="worksheets/sheet8.xml"/><Relationship Id="rId51" Type="http://schemas.openxmlformats.org/officeDocument/2006/relationships/customXml" Target="../customXml/item17.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microsoft.com/office/2007/relationships/slicerCache" Target="slicerCaches/slicerCache3.xml"/><Relationship Id="rId25" Type="http://schemas.openxmlformats.org/officeDocument/2006/relationships/pivotTable" Target="pivotTables/pivotTable2.xml"/><Relationship Id="rId33" Type="http://schemas.openxmlformats.org/officeDocument/2006/relationships/powerPivotData" Target="model/item.data"/><Relationship Id="rId38" Type="http://schemas.openxmlformats.org/officeDocument/2006/relationships/customXml" Target="../customXml/item4.xml"/><Relationship Id="rId46" Type="http://schemas.openxmlformats.org/officeDocument/2006/relationships/customXml" Target="../customXml/item12.xml"/><Relationship Id="rId59" Type="http://schemas.openxmlformats.org/officeDocument/2006/relationships/customXml" Target="../customXml/item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a:latin typeface="Avenir Next LT Pro" panose="020B0504020202020204" pitchFamily="34" charset="0"/>
              </a:rPr>
              <a:t>Dagprofiel</a:t>
            </a:r>
            <a:r>
              <a:rPr lang="nl-NL" sz="2000" b="1" baseline="0">
                <a:latin typeface="Avenir Next LT Pro" panose="020B0504020202020204" pitchFamily="34" charset="0"/>
              </a:rPr>
              <a:t> debiet [m3/uur] </a:t>
            </a:r>
            <a:endParaRPr lang="nl-NL" sz="2000" b="1">
              <a:latin typeface="Avenir Next LT Pro" panose="020B0504020202020204" pitchFamily="34" charset="0"/>
            </a:endParaRPr>
          </a:p>
        </c:rich>
      </c:tx>
      <c:layout>
        <c:manualLayout>
          <c:xMode val="edge"/>
          <c:yMode val="edge"/>
          <c:x val="3.1093292565502102E-2"/>
          <c:y val="4.031739709770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rgbClr val="3399F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6"/>
            </a:solidFill>
            <a:round/>
          </a:ln>
          <a:effectLst/>
        </c:spPr>
        <c:marker>
          <c:symbol val="none"/>
        </c:marker>
      </c:pivotFmt>
      <c:pivotFmt>
        <c:idx val="4"/>
        <c:spPr>
          <a:solidFill>
            <a:schemeClr val="accent1"/>
          </a:solidFill>
          <a:ln w="28575" cap="rnd">
            <a:solidFill>
              <a:srgbClr val="3399F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rgbClr val="3399F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484201388888882E-2"/>
          <c:y val="0.21357199889503184"/>
          <c:w val="0.88226232638888891"/>
          <c:h val="0.68056706564091318"/>
        </c:manualLayout>
      </c:layout>
      <c:lineChart>
        <c:grouping val="standard"/>
        <c:varyColors val="0"/>
        <c:ser>
          <c:idx val="0"/>
          <c:order val="0"/>
          <c:tx>
            <c:v>Average of Totaaldebiet</c:v>
          </c:tx>
          <c:spPr>
            <a:ln w="28575" cap="rnd">
              <a:solidFill>
                <a:srgbClr val="3399FF"/>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1880.7620465517241</c:v>
              </c:pt>
              <c:pt idx="1">
                <c:v>1811.3468553571424</c:v>
              </c:pt>
              <c:pt idx="2">
                <c:v>1645.3275035087718</c:v>
              </c:pt>
              <c:pt idx="3">
                <c:v>1669.3107705263162</c:v>
              </c:pt>
              <c:pt idx="4">
                <c:v>1595.3109736842105</c:v>
              </c:pt>
              <c:pt idx="5">
                <c:v>1526.7438301724135</c:v>
              </c:pt>
              <c:pt idx="6">
                <c:v>1479.6994217543861</c:v>
              </c:pt>
              <c:pt idx="7">
                <c:v>1396.6678530357137</c:v>
              </c:pt>
              <c:pt idx="8">
                <c:v>1404.8821712068966</c:v>
              </c:pt>
              <c:pt idx="9">
                <c:v>1388.4459836842104</c:v>
              </c:pt>
              <c:pt idx="10">
                <c:v>1533.1296284210528</c:v>
              </c:pt>
              <c:pt idx="11">
                <c:v>1578.9489594736845</c:v>
              </c:pt>
              <c:pt idx="12">
                <c:v>1627.575901639344</c:v>
              </c:pt>
              <c:pt idx="13">
                <c:v>1616.4056398275857</c:v>
              </c:pt>
              <c:pt idx="14">
                <c:v>1668.6507581818184</c:v>
              </c:pt>
              <c:pt idx="15">
                <c:v>1743.3105614035096</c:v>
              </c:pt>
              <c:pt idx="16">
                <c:v>1684.8456781034483</c:v>
              </c:pt>
              <c:pt idx="17">
                <c:v>1655.5857612500006</c:v>
              </c:pt>
              <c:pt idx="18">
                <c:v>1604.3837035087722</c:v>
              </c:pt>
              <c:pt idx="19">
                <c:v>1692.5171228070178</c:v>
              </c:pt>
              <c:pt idx="20">
                <c:v>1744.2473964912281</c:v>
              </c:pt>
              <c:pt idx="21">
                <c:v>1791.7066357142855</c:v>
              </c:pt>
              <c:pt idx="22">
                <c:v>1868.5506054545449</c:v>
              </c:pt>
              <c:pt idx="23">
                <c:v>1859.3142754385965</c:v>
              </c:pt>
            </c:numLit>
          </c:val>
          <c:smooth val="0"/>
          <c:extLst>
            <c:ext xmlns:c16="http://schemas.microsoft.com/office/drawing/2014/chart" uri="{C3380CC4-5D6E-409C-BE32-E72D297353CC}">
              <c16:uniqueId val="{00000010-2D61-44D1-964A-2CDE3292B925}"/>
            </c:ext>
          </c:extLst>
        </c:ser>
        <c:ser>
          <c:idx val="1"/>
          <c:order val="1"/>
          <c:tx>
            <c:v>Median</c:v>
          </c:tx>
          <c:spPr>
            <a:ln w="28575" cap="rnd">
              <a:solidFill>
                <a:schemeClr val="accent2"/>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0.00</c:formatCode>
              <c:ptCount val="24"/>
              <c:pt idx="0">
                <c:v>1312.8744000000002</c:v>
              </c:pt>
              <c:pt idx="1">
                <c:v>1084.4949999999999</c:v>
              </c:pt>
              <c:pt idx="2">
                <c:v>983.67530000000011</c:v>
              </c:pt>
              <c:pt idx="3">
                <c:v>973.66650000000004</c:v>
              </c:pt>
              <c:pt idx="4">
                <c:v>960.74330000000009</c:v>
              </c:pt>
              <c:pt idx="5">
                <c:v>958.35235</c:v>
              </c:pt>
              <c:pt idx="6">
                <c:v>953.79349999999999</c:v>
              </c:pt>
              <c:pt idx="7">
                <c:v>949.94974999999999</c:v>
              </c:pt>
              <c:pt idx="8">
                <c:v>946.60635000000002</c:v>
              </c:pt>
              <c:pt idx="9">
                <c:v>947.0449000000001</c:v>
              </c:pt>
              <c:pt idx="10">
                <c:v>952.27919999999995</c:v>
              </c:pt>
              <c:pt idx="11">
                <c:v>951.01679999999999</c:v>
              </c:pt>
              <c:pt idx="12">
                <c:v>969.60840000000007</c:v>
              </c:pt>
              <c:pt idx="13">
                <c:v>964.88294999999994</c:v>
              </c:pt>
              <c:pt idx="14">
                <c:v>974.846</c:v>
              </c:pt>
              <c:pt idx="15">
                <c:v>1398.1853000000001</c:v>
              </c:pt>
              <c:pt idx="16">
                <c:v>1205.11205</c:v>
              </c:pt>
              <c:pt idx="17">
                <c:v>1081.40915</c:v>
              </c:pt>
              <c:pt idx="18">
                <c:v>982.96990000000005</c:v>
              </c:pt>
              <c:pt idx="19">
                <c:v>1103.5767000000001</c:v>
              </c:pt>
              <c:pt idx="20">
                <c:v>1066.2275999999999</c:v>
              </c:pt>
              <c:pt idx="21">
                <c:v>1210.6105499999999</c:v>
              </c:pt>
              <c:pt idx="22">
                <c:v>1358.799</c:v>
              </c:pt>
              <c:pt idx="23">
                <c:v>1245.7053000000001</c:v>
              </c:pt>
            </c:numLit>
          </c:val>
          <c:smooth val="0"/>
          <c:extLst>
            <c:ext xmlns:c16="http://schemas.microsoft.com/office/drawing/2014/chart" uri="{C3380CC4-5D6E-409C-BE32-E72D297353CC}">
              <c16:uniqueId val="{00000011-2D61-44D1-964A-2CDE3292B925}"/>
            </c:ext>
          </c:extLst>
        </c:ser>
        <c:ser>
          <c:idx val="2"/>
          <c:order val="2"/>
          <c:tx>
            <c:v>Percentile.Graph</c:v>
          </c:tx>
          <c:spPr>
            <a:ln w="28575" cap="rnd">
              <a:solidFill>
                <a:schemeClr val="accent6"/>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951.02154499999995</c:v>
              </c:pt>
              <c:pt idx="1">
                <c:v>952.65639999999996</c:v>
              </c:pt>
              <c:pt idx="2">
                <c:v>943.91216999999995</c:v>
              </c:pt>
              <c:pt idx="3">
                <c:v>935.11297999999999</c:v>
              </c:pt>
              <c:pt idx="4">
                <c:v>932.06312000000003</c:v>
              </c:pt>
              <c:pt idx="5">
                <c:v>930.32801500000005</c:v>
              </c:pt>
              <c:pt idx="6">
                <c:v>920.38979000000006</c:v>
              </c:pt>
              <c:pt idx="7">
                <c:v>910.25985000000003</c:v>
              </c:pt>
              <c:pt idx="8">
                <c:v>816.12107500000002</c:v>
              </c:pt>
              <c:pt idx="9">
                <c:v>236.57013699999999</c:v>
              </c:pt>
              <c:pt idx="10">
                <c:v>760.82230999999979</c:v>
              </c:pt>
              <c:pt idx="11">
                <c:v>903.93312000000003</c:v>
              </c:pt>
              <c:pt idx="12">
                <c:v>921.19362999999998</c:v>
              </c:pt>
              <c:pt idx="13">
                <c:v>938.28692999999998</c:v>
              </c:pt>
              <c:pt idx="14">
                <c:v>936.96492000000001</c:v>
              </c:pt>
              <c:pt idx="15">
                <c:v>948.37176999999997</c:v>
              </c:pt>
              <c:pt idx="16">
                <c:v>938.42903000000001</c:v>
              </c:pt>
              <c:pt idx="17">
                <c:v>940.15407999999991</c:v>
              </c:pt>
              <c:pt idx="18">
                <c:v>938.59084999999993</c:v>
              </c:pt>
              <c:pt idx="19">
                <c:v>953.27189999999996</c:v>
              </c:pt>
              <c:pt idx="20">
                <c:v>950.22649999999999</c:v>
              </c:pt>
              <c:pt idx="21">
                <c:v>949.2565800000001</c:v>
              </c:pt>
              <c:pt idx="22">
                <c:v>940.51612</c:v>
              </c:pt>
              <c:pt idx="23">
                <c:v>948.90800000000002</c:v>
              </c:pt>
            </c:numLit>
          </c:val>
          <c:smooth val="0"/>
          <c:extLst>
            <c:ext xmlns:c16="http://schemas.microsoft.com/office/drawing/2014/chart" uri="{C3380CC4-5D6E-409C-BE32-E72D297353CC}">
              <c16:uniqueId val="{00000012-2D61-44D1-964A-2CDE3292B925}"/>
            </c:ext>
          </c:extLst>
        </c:ser>
        <c:dLbls>
          <c:showLegendKey val="0"/>
          <c:showVal val="0"/>
          <c:showCatName val="0"/>
          <c:showSerName val="0"/>
          <c:showPercent val="0"/>
          <c:showBubbleSize val="0"/>
        </c:dLbls>
        <c:smooth val="0"/>
        <c:axId val="520304912"/>
        <c:axId val="520305568"/>
      </c:lineChart>
      <c:catAx>
        <c:axId val="5203049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05568"/>
        <c:crosses val="autoZero"/>
        <c:auto val="1"/>
        <c:lblAlgn val="ctr"/>
        <c:lblOffset val="100"/>
        <c:noMultiLvlLbl val="0"/>
        <c:extLst>
          <c:ext xmlns:c15="http://schemas.microsoft.com/office/drawing/2012/chart" uri="{F40574EE-89B7-4290-83BB-5DA773EAF853}">
            <c15:numFmt c:formatCode="General" c:sourceLinked="1"/>
          </c:ext>
        </c:extLst>
      </c:catAx>
      <c:valAx>
        <c:axId val="52030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04912"/>
        <c:crosses val="autoZero"/>
        <c:crossBetween val="between"/>
        <c:extLst>
          <c:ext xmlns:c15="http://schemas.microsoft.com/office/drawing/2012/chart" uri="{F40574EE-89B7-4290-83BB-5DA773EAF853}">
            <c15:numFmt c:formatCode="General" c:sourceLinked="1"/>
          </c:ext>
        </c:extLst>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alpha val="77000"/>
        </a:srgb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[RVO_Rekentool warmtepotentie waterzuiveringsinstallaties.xlsx]PivotChartTable4</c15:name>
        <c15:fmtId val="2"/>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1"/>
          <c:tx>
            <c:strRef>
              <c:f>Kostenkentallen!$D$10</c:f>
              <c:strCache>
                <c:ptCount val="1"/>
                <c:pt idx="0">
                  <c:v>Leidingwerk 2 x 120 meter</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layout>
                <c:manualLayout>
                  <c:x val="-0.19643228161823634"/>
                  <c:y val="-1.281936732416052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Kostenkentallen!$G$11:$G$13</c:f>
              <c:numCache>
                <c:formatCode>General</c:formatCode>
                <c:ptCount val="3"/>
                <c:pt idx="0">
                  <c:v>0.2</c:v>
                </c:pt>
                <c:pt idx="1">
                  <c:v>3.5</c:v>
                </c:pt>
                <c:pt idx="2">
                  <c:v>5.5</c:v>
                </c:pt>
              </c:numCache>
              <c:extLst xmlns:c15="http://schemas.microsoft.com/office/drawing/2012/chart"/>
            </c:numRef>
          </c:xVal>
          <c:yVal>
            <c:numRef>
              <c:f>Kostenkentallen!$D$11:$D$13</c:f>
              <c:numCache>
                <c:formatCode>General</c:formatCode>
                <c:ptCount val="3"/>
                <c:pt idx="0">
                  <c:v>0</c:v>
                </c:pt>
                <c:pt idx="1">
                  <c:v>96000</c:v>
                </c:pt>
                <c:pt idx="2">
                  <c:v>150000</c:v>
                </c:pt>
              </c:numCache>
              <c:extLst xmlns:c15="http://schemas.microsoft.com/office/drawing/2012/chart"/>
            </c:numRef>
          </c:yVal>
          <c:smooth val="0"/>
          <c:extLst>
            <c:ext xmlns:c16="http://schemas.microsoft.com/office/drawing/2014/chart" uri="{C3380CC4-5D6E-409C-BE32-E72D297353CC}">
              <c16:uniqueId val="{00000003-2048-41FF-877F-7F860A1A12D1}"/>
            </c:ext>
          </c:extLst>
        </c:ser>
        <c:dLbls>
          <c:showLegendKey val="0"/>
          <c:showVal val="0"/>
          <c:showCatName val="0"/>
          <c:showSerName val="0"/>
          <c:showPercent val="0"/>
          <c:showBubbleSize val="0"/>
        </c:dLbls>
        <c:axId val="1317198464"/>
        <c:axId val="1317198792"/>
        <c:extLst>
          <c:ext xmlns:c15="http://schemas.microsoft.com/office/drawing/2012/chart" uri="{02D57815-91ED-43cb-92C2-25804820EDAC}">
            <c15:filteredScatterSeries>
              <c15:ser>
                <c:idx val="1"/>
                <c:order val="0"/>
                <c:tx>
                  <c:strRef>
                    <c:extLst>
                      <c:ext uri="{02D57815-91ED-43cb-92C2-25804820EDAC}">
                        <c15:formulaRef>
                          <c15:sqref>Kostenkentallen!$C$10</c15:sqref>
                        </c15:formulaRef>
                      </c:ext>
                    </c:extLst>
                    <c:strCache>
                      <c:ptCount val="1"/>
                      <c:pt idx="0">
                        <c:v>Pompen</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og"/>
                  <c:dispRSqr val="0"/>
                  <c:dispEq val="1"/>
                  <c:trendlineLbl>
                    <c:layout>
                      <c:manualLayout>
                        <c:x val="0.3786373064475802"/>
                        <c:y val="4.238364986121970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extLst>
                      <c:ext uri="{02D57815-91ED-43cb-92C2-25804820EDAC}">
                        <c15:formulaRef>
                          <c15:sqref>Kostenkentallen!$H$11:$H$13</c15:sqref>
                        </c15:formulaRef>
                      </c:ext>
                    </c:extLst>
                    <c:numCache>
                      <c:formatCode>General</c:formatCode>
                      <c:ptCount val="3"/>
                      <c:pt idx="0">
                        <c:v>0</c:v>
                      </c:pt>
                      <c:pt idx="1">
                        <c:v>3.5</c:v>
                      </c:pt>
                      <c:pt idx="2">
                        <c:v>5.5</c:v>
                      </c:pt>
                    </c:numCache>
                  </c:numRef>
                </c:xVal>
                <c:yVal>
                  <c:numRef>
                    <c:extLst>
                      <c:ext uri="{02D57815-91ED-43cb-92C2-25804820EDAC}">
                        <c15:formulaRef>
                          <c15:sqref>Kostenkentallen!$C$11:$C$13</c15:sqref>
                        </c15:formulaRef>
                      </c:ext>
                    </c:extLst>
                    <c:numCache>
                      <c:formatCode>General</c:formatCode>
                      <c:ptCount val="3"/>
                      <c:pt idx="0">
                        <c:v>0</c:v>
                      </c:pt>
                      <c:pt idx="1">
                        <c:v>65000</c:v>
                      </c:pt>
                      <c:pt idx="2">
                        <c:v>75000</c:v>
                      </c:pt>
                    </c:numCache>
                  </c:numRef>
                </c:yVal>
                <c:smooth val="0"/>
                <c:extLst>
                  <c:ext xmlns:c16="http://schemas.microsoft.com/office/drawing/2014/chart" uri="{C3380CC4-5D6E-409C-BE32-E72D297353CC}">
                    <c16:uniqueId val="{00000001-2048-41FF-877F-7F860A1A12D1}"/>
                  </c:ext>
                </c:extLst>
              </c15:ser>
            </c15:filteredScatterSeries>
          </c:ext>
        </c:extLst>
      </c:scatterChart>
      <c:valAx>
        <c:axId val="1317198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792"/>
        <c:crosses val="autoZero"/>
        <c:crossBetween val="midCat"/>
      </c:valAx>
      <c:valAx>
        <c:axId val="1317198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4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baseline="0">
                <a:latin typeface="Avenir Next LT Pro" panose="020B0504020202020204" pitchFamily="34" charset="0"/>
              </a:rPr>
              <a:t>Warmte aanbod/vraag</a:t>
            </a:r>
            <a:r>
              <a:rPr lang="nl-NL" sz="2000" b="1">
                <a:latin typeface="Avenir Next LT Pro" panose="020B0504020202020204" pitchFamily="34" charset="0"/>
              </a:rPr>
              <a:t> [kW]</a:t>
            </a:r>
          </a:p>
        </c:rich>
      </c:tx>
      <c:layout>
        <c:manualLayout>
          <c:xMode val="edge"/>
          <c:yMode val="edge"/>
          <c:x val="2.7950173611111115E-2"/>
          <c:y val="4.36772486772486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689062500000005E-2"/>
          <c:y val="0.20423304731831896"/>
          <c:w val="0.88005746527777773"/>
          <c:h val="0.68990562194928307"/>
        </c:manualLayout>
      </c:layout>
      <c:lineChart>
        <c:grouping val="standard"/>
        <c:varyColors val="0"/>
        <c:ser>
          <c:idx val="0"/>
          <c:order val="0"/>
          <c:tx>
            <c:strRef>
              <c:f>Pivot.Match!$G$3</c:f>
              <c:strCache>
                <c:ptCount val="1"/>
                <c:pt idx="0">
                  <c:v>Warmtevraag</c:v>
                </c:pt>
              </c:strCache>
            </c:strRef>
          </c:tx>
          <c:spPr>
            <a:ln w="28575" cap="rnd">
              <a:solidFill>
                <a:srgbClr val="7030A0"/>
              </a:solidFill>
              <a:round/>
            </a:ln>
            <a:effectLst/>
          </c:spPr>
          <c:marker>
            <c:symbol val="none"/>
          </c:marker>
          <c:cat>
            <c:numRef>
              <c:f>Pivot.Match!$F$4:$F$27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Pivot.Match!$G$4:$G$27</c:f>
              <c:numCache>
                <c:formatCode>0</c:formatCode>
                <c:ptCount val="24"/>
                <c:pt idx="0">
                  <c:v>2647.461536191101</c:v>
                </c:pt>
                <c:pt idx="1">
                  <c:v>2062.7767979536711</c:v>
                </c:pt>
                <c:pt idx="2">
                  <c:v>1953.0696209903322</c:v>
                </c:pt>
                <c:pt idx="3">
                  <c:v>2084.8403838871473</c:v>
                </c:pt>
                <c:pt idx="4">
                  <c:v>2295.7625778970446</c:v>
                </c:pt>
                <c:pt idx="5">
                  <c:v>2795.3168665152007</c:v>
                </c:pt>
                <c:pt idx="6">
                  <c:v>4017.5178005552293</c:v>
                </c:pt>
                <c:pt idx="7">
                  <c:v>5626.3348295791511</c:v>
                </c:pt>
                <c:pt idx="8">
                  <c:v>6832.8411531234378</c:v>
                </c:pt>
                <c:pt idx="9">
                  <c:v>7513.5125184611597</c:v>
                </c:pt>
                <c:pt idx="10">
                  <c:v>7898.650861634319</c:v>
                </c:pt>
                <c:pt idx="11">
                  <c:v>7304.9358460345566</c:v>
                </c:pt>
                <c:pt idx="12">
                  <c:v>6610.2077278468623</c:v>
                </c:pt>
                <c:pt idx="13">
                  <c:v>6038.3472550626311</c:v>
                </c:pt>
                <c:pt idx="14">
                  <c:v>5623.2899287164628</c:v>
                </c:pt>
                <c:pt idx="15">
                  <c:v>5375.1663443703083</c:v>
                </c:pt>
                <c:pt idx="16">
                  <c:v>5493.0441209150777</c:v>
                </c:pt>
                <c:pt idx="17">
                  <c:v>6249.4557575472318</c:v>
                </c:pt>
                <c:pt idx="18">
                  <c:v>6813.4797144058075</c:v>
                </c:pt>
                <c:pt idx="19">
                  <c:v>6578.0771262859234</c:v>
                </c:pt>
                <c:pt idx="20">
                  <c:v>6354.0973477298912</c:v>
                </c:pt>
                <c:pt idx="21">
                  <c:v>5722.9069700761602</c:v>
                </c:pt>
                <c:pt idx="22">
                  <c:v>4927.3944443982264</c:v>
                </c:pt>
                <c:pt idx="23">
                  <c:v>3970.3748204622789</c:v>
                </c:pt>
              </c:numCache>
            </c:numRef>
          </c:val>
          <c:smooth val="0"/>
          <c:extLst>
            <c:ext xmlns:c16="http://schemas.microsoft.com/office/drawing/2014/chart" uri="{C3380CC4-5D6E-409C-BE32-E72D297353CC}">
              <c16:uniqueId val="{00000000-FE7E-4071-83D5-8D950A6F4F3C}"/>
            </c:ext>
          </c:extLst>
        </c:ser>
        <c:ser>
          <c:idx val="1"/>
          <c:order val="1"/>
          <c:tx>
            <c:strRef>
              <c:f>Pivot.Match!$H$3</c:f>
              <c:strCache>
                <c:ptCount val="1"/>
                <c:pt idx="0">
                  <c:v>Leverbaar vermogen</c:v>
                </c:pt>
              </c:strCache>
            </c:strRef>
          </c:tx>
          <c:spPr>
            <a:ln w="28575" cap="rnd">
              <a:solidFill>
                <a:schemeClr val="accent4"/>
              </a:solidFill>
              <a:round/>
            </a:ln>
            <a:effectLst/>
          </c:spPr>
          <c:marker>
            <c:symbol val="none"/>
          </c:marker>
          <c:cat>
            <c:numRef>
              <c:f>Pivot.Match!$F$4:$F$27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Pivot.Match!$H$4:$H$27</c:f>
              <c:numCache>
                <c:formatCode>0</c:formatCode>
                <c:ptCount val="24"/>
                <c:pt idx="0">
                  <c:v>8023.0690509921524</c:v>
                </c:pt>
                <c:pt idx="1">
                  <c:v>8036.8611197652735</c:v>
                </c:pt>
                <c:pt idx="2">
                  <c:v>7963.0924849150961</c:v>
                </c:pt>
                <c:pt idx="3">
                  <c:v>7888.8601929823199</c:v>
                </c:pt>
                <c:pt idx="4">
                  <c:v>7863.1307681291128</c:v>
                </c:pt>
                <c:pt idx="5">
                  <c:v>7848.4929638659914</c:v>
                </c:pt>
                <c:pt idx="6">
                  <c:v>7764.6514716952788</c:v>
                </c:pt>
                <c:pt idx="7">
                  <c:v>7679.192621125907</c:v>
                </c:pt>
                <c:pt idx="8">
                  <c:v>6885.0130400515227</c:v>
                </c:pt>
                <c:pt idx="9">
                  <c:v>1995.7681868854754</c:v>
                </c:pt>
                <c:pt idx="10">
                  <c:v>6418.4980463984712</c:v>
                </c:pt>
                <c:pt idx="11">
                  <c:v>7625.8186550745031</c:v>
                </c:pt>
                <c:pt idx="12">
                  <c:v>7771.4328783414858</c:v>
                </c:pt>
                <c:pt idx="13">
                  <c:v>7915.6364738649963</c:v>
                </c:pt>
                <c:pt idx="14">
                  <c:v>7904.4836481778539</c:v>
                </c:pt>
                <c:pt idx="15">
                  <c:v>8000.7148489171695</c:v>
                </c:pt>
                <c:pt idx="16">
                  <c:v>7916.8352670134163</c:v>
                </c:pt>
                <c:pt idx="17">
                  <c:v>7931.3882446396101</c:v>
                </c:pt>
                <c:pt idx="18">
                  <c:v>7918.2004232926374</c:v>
                </c:pt>
                <c:pt idx="19">
                  <c:v>8042.0536404046306</c:v>
                </c:pt>
                <c:pt idx="20">
                  <c:v>8016.3618412899314</c:v>
                </c:pt>
                <c:pt idx="21">
                  <c:v>8008.1793398788432</c:v>
                </c:pt>
                <c:pt idx="22">
                  <c:v>7934.4425097448475</c:v>
                </c:pt>
                <c:pt idx="23">
                  <c:v>8005.2386268902692</c:v>
                </c:pt>
              </c:numCache>
            </c:numRef>
          </c:val>
          <c:smooth val="0"/>
          <c:extLst>
            <c:ext xmlns:c16="http://schemas.microsoft.com/office/drawing/2014/chart" uri="{C3380CC4-5D6E-409C-BE32-E72D297353CC}">
              <c16:uniqueId val="{00000001-FE7E-4071-83D5-8D950A6F4F3C}"/>
            </c:ext>
          </c:extLst>
        </c:ser>
        <c:dLbls>
          <c:showLegendKey val="0"/>
          <c:showVal val="0"/>
          <c:showCatName val="0"/>
          <c:showSerName val="0"/>
          <c:showPercent val="0"/>
          <c:showBubbleSize val="0"/>
        </c:dLbls>
        <c:smooth val="0"/>
        <c:axId val="94014615"/>
        <c:axId val="94020519"/>
      </c:lineChart>
      <c:catAx>
        <c:axId val="94014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20519"/>
        <c:crosses val="autoZero"/>
        <c:auto val="1"/>
        <c:lblAlgn val="ctr"/>
        <c:lblOffset val="100"/>
        <c:noMultiLvlLbl val="0"/>
      </c:catAx>
      <c:valAx>
        <c:axId val="940205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14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alpha val="77000"/>
        </a:srgb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a:latin typeface="Avenir Next LT Pro" panose="020B0504020202020204" pitchFamily="34" charset="0"/>
              </a:rPr>
              <a:t>Dagprofielen debiet [m3/uur]</a:t>
            </a:r>
          </a:p>
        </c:rich>
      </c:tx>
      <c:layout>
        <c:manualLayout>
          <c:xMode val="edge"/>
          <c:yMode val="edge"/>
          <c:x val="2.3362681159420289E-2"/>
          <c:y val="3.51129281535773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pivotFmt>
      <c:pivotFmt>
        <c:idx val="8"/>
        <c:spPr>
          <a:solidFill>
            <a:schemeClr val="accent1"/>
          </a:solidFill>
          <a:ln w="28575" cap="rnd">
            <a:solidFill>
              <a:schemeClr val="accent1"/>
            </a:solidFill>
            <a:round/>
          </a:ln>
          <a:effectLst/>
        </c:spPr>
      </c:pivotFmt>
      <c:pivotFmt>
        <c:idx val="9"/>
        <c:spPr>
          <a:solidFill>
            <a:schemeClr val="accent1"/>
          </a:solidFill>
          <a:ln w="28575" cap="rnd">
            <a:solidFill>
              <a:schemeClr val="accent1"/>
            </a:solidFill>
            <a:round/>
          </a:ln>
          <a:effectLst/>
        </c:spPr>
      </c:pivotFmt>
      <c:pivotFmt>
        <c:idx val="10"/>
        <c:spPr>
          <a:solidFill>
            <a:schemeClr val="accent1"/>
          </a:solidFill>
          <a:ln w="28575" cap="rnd">
            <a:solidFill>
              <a:schemeClr val="accent1"/>
            </a:solidFill>
            <a:round/>
          </a:ln>
          <a:effectLst/>
        </c:spPr>
      </c:pivotFmt>
      <c:pivotFmt>
        <c:idx val="11"/>
        <c:spPr>
          <a:solidFill>
            <a:schemeClr val="accent1"/>
          </a:solidFill>
          <a:ln w="28575" cap="rnd">
            <a:solidFill>
              <a:schemeClr val="accent1"/>
            </a:solidFill>
            <a:round/>
          </a:ln>
          <a:effectLst/>
        </c:spPr>
      </c:pivotFmt>
      <c:pivotFmt>
        <c:idx val="12"/>
        <c:spPr>
          <a:solidFill>
            <a:schemeClr val="accent1"/>
          </a:solidFill>
          <a:ln w="28575" cap="rnd">
            <a:solidFill>
              <a:schemeClr val="accent1"/>
            </a:solidFill>
            <a:round/>
          </a:ln>
          <a:effectLst/>
        </c:spPr>
      </c:pivotFmt>
      <c:pivotFmt>
        <c:idx val="13"/>
        <c:spPr>
          <a:solidFill>
            <a:schemeClr val="accent1"/>
          </a:solidFill>
          <a:ln w="28575" cap="rnd">
            <a:solidFill>
              <a:schemeClr val="accent1"/>
            </a:solidFill>
            <a:round/>
          </a:ln>
          <a:effectLst/>
        </c:spPr>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006763285024158E-2"/>
          <c:y val="0.16618447281828841"/>
          <c:w val="0.91212125603864735"/>
          <c:h val="0.75729876915165362"/>
        </c:manualLayout>
      </c:layout>
      <c:lineChart>
        <c:grouping val="standard"/>
        <c:varyColors val="0"/>
        <c:ser>
          <c:idx val="0"/>
          <c:order val="0"/>
          <c:tx>
            <c:v>32</c:v>
          </c:tx>
          <c:spPr>
            <a:ln w="28575" cap="rnd">
              <a:solidFill>
                <a:schemeClr val="accent1"/>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3331.3180000000002</c:v>
              </c:pt>
              <c:pt idx="1">
                <c:v>3267.5619999999999</c:v>
              </c:pt>
              <c:pt idx="2">
                <c:v>3363.297</c:v>
              </c:pt>
              <c:pt idx="3">
                <c:v>2717.4944</c:v>
              </c:pt>
              <c:pt idx="4">
                <c:v>2037.3017</c:v>
              </c:pt>
              <c:pt idx="5">
                <c:v>2031.4715000000001</c:v>
              </c:pt>
              <c:pt idx="6">
                <c:v>2057.8029000000001</c:v>
              </c:pt>
              <c:pt idx="7">
                <c:v>2033.4958000000001</c:v>
              </c:pt>
              <c:pt idx="8">
                <c:v>843.93190000000004</c:v>
              </c:pt>
              <c:pt idx="9">
                <c:v>927.01350000000002</c:v>
              </c:pt>
              <c:pt idx="10">
                <c:v>959.79089999999997</c:v>
              </c:pt>
              <c:pt idx="11">
                <c:v>943.00080000000003</c:v>
              </c:pt>
              <c:pt idx="12">
                <c:v>1387.22</c:v>
              </c:pt>
              <c:pt idx="13">
                <c:v>1613.0128</c:v>
              </c:pt>
              <c:pt idx="14">
                <c:v>1583.9748</c:v>
              </c:pt>
              <c:pt idx="15">
                <c:v>1587.1985999999999</c:v>
              </c:pt>
              <c:pt idx="16">
                <c:v>1591.5239000000001</c:v>
              </c:pt>
              <c:pt idx="17">
                <c:v>1492.6413</c:v>
              </c:pt>
              <c:pt idx="18">
                <c:v>1546.1254000000001</c:v>
              </c:pt>
              <c:pt idx="19">
                <c:v>1454.9493</c:v>
              </c:pt>
              <c:pt idx="20">
                <c:v>1602.8703</c:v>
              </c:pt>
              <c:pt idx="21">
                <c:v>1591.4850000000001</c:v>
              </c:pt>
              <c:pt idx="22">
                <c:v>1588.6375</c:v>
              </c:pt>
              <c:pt idx="23">
                <c:v>1567.4286000000002</c:v>
              </c:pt>
            </c:numLit>
          </c:val>
          <c:smooth val="0"/>
          <c:extLst>
            <c:ext xmlns:c16="http://schemas.microsoft.com/office/drawing/2014/chart" uri="{C3380CC4-5D6E-409C-BE32-E72D297353CC}">
              <c16:uniqueId val="{000000FD-90F2-44A7-8D9D-2DBD11443A05}"/>
            </c:ext>
          </c:extLst>
        </c:ser>
        <c:ser>
          <c:idx val="1"/>
          <c:order val="1"/>
          <c:tx>
            <c:v>33</c:v>
          </c:tx>
          <c:spPr>
            <a:ln w="28575" cap="rnd">
              <a:solidFill>
                <a:schemeClr val="accent2"/>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1591.6076</c:v>
              </c:pt>
              <c:pt idx="1">
                <c:v>1596.3489</c:v>
              </c:pt>
              <c:pt idx="2">
                <c:v>1601.8427000000001</c:v>
              </c:pt>
              <c:pt idx="3">
                <c:v>983.48839999999996</c:v>
              </c:pt>
              <c:pt idx="4">
                <c:v>944.61670000000004</c:v>
              </c:pt>
              <c:pt idx="5">
                <c:v>1027.0323000000001</c:v>
              </c:pt>
              <c:pt idx="6">
                <c:v>946.798</c:v>
              </c:pt>
              <c:pt idx="7">
                <c:v>947.97400000000005</c:v>
              </c:pt>
              <c:pt idx="8">
                <c:v>951.23919999999998</c:v>
              </c:pt>
              <c:pt idx="9">
                <c:v>1443.9108999999999</c:v>
              </c:pt>
              <c:pt idx="10">
                <c:v>3345.61</c:v>
              </c:pt>
              <c:pt idx="11">
                <c:v>3735.4970000000003</c:v>
              </c:pt>
              <c:pt idx="12">
                <c:v>3677.049</c:v>
              </c:pt>
              <c:pt idx="13">
                <c:v>3794.1390000000001</c:v>
              </c:pt>
              <c:pt idx="14">
                <c:v>3719.3159999999998</c:v>
              </c:pt>
              <c:pt idx="15">
                <c:v>3726.6979999999999</c:v>
              </c:pt>
              <c:pt idx="16">
                <c:v>3353.6390000000001</c:v>
              </c:pt>
              <c:pt idx="17">
                <c:v>3331.3159999999998</c:v>
              </c:pt>
              <c:pt idx="18">
                <c:v>2671.1657</c:v>
              </c:pt>
              <c:pt idx="19">
                <c:v>2045.4027000000001</c:v>
              </c:pt>
              <c:pt idx="20">
                <c:v>2473.0839000000001</c:v>
              </c:pt>
              <c:pt idx="21">
                <c:v>2698.7391000000002</c:v>
              </c:pt>
              <c:pt idx="22">
                <c:v>2664.2921000000001</c:v>
              </c:pt>
              <c:pt idx="23">
                <c:v>2697.2514000000001</c:v>
              </c:pt>
            </c:numLit>
          </c:val>
          <c:smooth val="0"/>
          <c:extLst>
            <c:ext xmlns:c16="http://schemas.microsoft.com/office/drawing/2014/chart" uri="{C3380CC4-5D6E-409C-BE32-E72D297353CC}">
              <c16:uniqueId val="{000000FE-90F2-44A7-8D9D-2DBD11443A05}"/>
            </c:ext>
          </c:extLst>
        </c:ser>
        <c:ser>
          <c:idx val="2"/>
          <c:order val="2"/>
          <c:tx>
            <c:v>34</c:v>
          </c:tx>
          <c:spPr>
            <a:ln w="28575" cap="rnd">
              <a:solidFill>
                <a:schemeClr val="accent3"/>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1823.2159000000001</c:v>
              </c:pt>
              <c:pt idx="1">
                <c:v>1497.18165</c:v>
              </c:pt>
              <c:pt idx="2">
                <c:v>1503.8769500000001</c:v>
              </c:pt>
              <c:pt idx="3">
                <c:v>1509.4431999999999</c:v>
              </c:pt>
              <c:pt idx="4">
                <c:v>1458.7528499999999</c:v>
              </c:pt>
              <c:pt idx="5">
                <c:v>1464.5455999999999</c:v>
              </c:pt>
              <c:pt idx="6">
                <c:v>1453.4827499999999</c:v>
              </c:pt>
              <c:pt idx="7">
                <c:v>415.46744999999999</c:v>
              </c:pt>
              <c:pt idx="8">
                <c:v>544.60812499999997</c:v>
              </c:pt>
              <c:pt idx="9">
                <c:v>667.37963999999999</c:v>
              </c:pt>
              <c:pt idx="10">
                <c:v>2341.7620499999998</c:v>
              </c:pt>
              <c:pt idx="11">
                <c:v>2438.0553999999997</c:v>
              </c:pt>
              <c:pt idx="12">
                <c:v>2584.7137499999999</c:v>
              </c:pt>
              <c:pt idx="13">
                <c:v>2533.0815499999999</c:v>
              </c:pt>
              <c:pt idx="14">
                <c:v>2506.6471999999999</c:v>
              </c:pt>
              <c:pt idx="15">
                <c:v>2570.8879999999999</c:v>
              </c:pt>
              <c:pt idx="16">
                <c:v>2550.8502000000003</c:v>
              </c:pt>
              <c:pt idx="17">
                <c:v>2564.3015499999997</c:v>
              </c:pt>
              <c:pt idx="18">
                <c:v>2333.6305000000002</c:v>
              </c:pt>
              <c:pt idx="19">
                <c:v>3216.5473499999998</c:v>
              </c:pt>
              <c:pt idx="20">
                <c:v>3513.7200000000003</c:v>
              </c:pt>
              <c:pt idx="21">
                <c:v>3951.0929999999998</c:v>
              </c:pt>
              <c:pt idx="22">
                <c:v>3969.3035</c:v>
              </c:pt>
              <c:pt idx="23">
                <c:v>4051.645</c:v>
              </c:pt>
            </c:numLit>
          </c:val>
          <c:smooth val="0"/>
          <c:extLst>
            <c:ext xmlns:c16="http://schemas.microsoft.com/office/drawing/2014/chart" uri="{C3380CC4-5D6E-409C-BE32-E72D297353CC}">
              <c16:uniqueId val="{0000011F-90F2-44A7-8D9D-2DBD11443A05}"/>
            </c:ext>
          </c:extLst>
        </c:ser>
        <c:ser>
          <c:idx val="3"/>
          <c:order val="3"/>
          <c:tx>
            <c:v>35</c:v>
          </c:tx>
          <c:spPr>
            <a:ln w="28575" cap="rnd">
              <a:solidFill>
                <a:schemeClr val="accent4"/>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4093.1504999999997</c:v>
              </c:pt>
              <c:pt idx="1">
                <c:v>4045.1619999999998</c:v>
              </c:pt>
              <c:pt idx="2">
                <c:v>4067.1085000000003</c:v>
              </c:pt>
              <c:pt idx="3">
                <c:v>4303.5929999999998</c:v>
              </c:pt>
              <c:pt idx="4">
                <c:v>3871.0430000000001</c:v>
              </c:pt>
              <c:pt idx="5">
                <c:v>3838.297</c:v>
              </c:pt>
              <c:pt idx="6">
                <c:v>3668.8960000000002</c:v>
              </c:pt>
              <c:pt idx="7">
                <c:v>3744.0625</c:v>
              </c:pt>
              <c:pt idx="8">
                <c:v>3803.3015</c:v>
              </c:pt>
              <c:pt idx="9">
                <c:v>2663.0691500000003</c:v>
              </c:pt>
              <c:pt idx="10">
                <c:v>2982.9170999999997</c:v>
              </c:pt>
              <c:pt idx="11">
                <c:v>3376.8856500000002</c:v>
              </c:pt>
              <c:pt idx="12">
                <c:v>3422.9738500000003</c:v>
              </c:pt>
              <c:pt idx="13">
                <c:v>3403.0463</c:v>
              </c:pt>
              <c:pt idx="14">
                <c:v>3110.1345499999998</c:v>
              </c:pt>
              <c:pt idx="15">
                <c:v>3021.2741999999998</c:v>
              </c:pt>
              <c:pt idx="16">
                <c:v>3142.9118500000004</c:v>
              </c:pt>
              <c:pt idx="17">
                <c:v>2584.0392999999999</c:v>
              </c:pt>
              <c:pt idx="18">
                <c:v>2698.1556999999998</c:v>
              </c:pt>
              <c:pt idx="19">
                <c:v>2688.0960500000001</c:v>
              </c:pt>
              <c:pt idx="20">
                <c:v>2831.3658999999998</c:v>
              </c:pt>
              <c:pt idx="21">
                <c:v>2676.4177500000001</c:v>
              </c:pt>
              <c:pt idx="22">
                <c:v>2657.1339499999999</c:v>
              </c:pt>
              <c:pt idx="23">
                <c:v>2656.3479000000002</c:v>
              </c:pt>
            </c:numLit>
          </c:val>
          <c:smooth val="0"/>
          <c:extLst>
            <c:ext xmlns:c16="http://schemas.microsoft.com/office/drawing/2014/chart" uri="{C3380CC4-5D6E-409C-BE32-E72D297353CC}">
              <c16:uniqueId val="{00000120-90F2-44A7-8D9D-2DBD11443A05}"/>
            </c:ext>
          </c:extLst>
        </c:ser>
        <c:ser>
          <c:idx val="4"/>
          <c:order val="4"/>
          <c:tx>
            <c:v>36</c:v>
          </c:tx>
          <c:spPr>
            <a:ln w="28575" cap="rnd">
              <a:solidFill>
                <a:schemeClr val="accent5"/>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2667.6445999999996</c:v>
              </c:pt>
              <c:pt idx="1">
                <c:v>1676.2220499999999</c:v>
              </c:pt>
              <c:pt idx="2">
                <c:v>1481.8551</c:v>
              </c:pt>
              <c:pt idx="3">
                <c:v>1489.08275</c:v>
              </c:pt>
              <c:pt idx="4">
                <c:v>1491.5604499999999</c:v>
              </c:pt>
              <c:pt idx="5">
                <c:v>1461.2651499999999</c:v>
              </c:pt>
              <c:pt idx="6">
                <c:v>1494.9104</c:v>
              </c:pt>
              <c:pt idx="7">
                <c:v>1490.4767999999999</c:v>
              </c:pt>
              <c:pt idx="8">
                <c:v>1502.5054</c:v>
              </c:pt>
              <c:pt idx="9">
                <c:v>1458.9349</c:v>
              </c:pt>
              <c:pt idx="10">
                <c:v>1511.88265</c:v>
              </c:pt>
              <c:pt idx="11">
                <c:v>1151.0426500000001</c:v>
              </c:pt>
              <c:pt idx="12">
                <c:v>868.96605</c:v>
              </c:pt>
              <c:pt idx="13">
                <c:v>1175.7406999999998</c:v>
              </c:pt>
              <c:pt idx="14">
                <c:v>1283.0451</c:v>
              </c:pt>
              <c:pt idx="15">
                <c:v>1218.3130000000001</c:v>
              </c:pt>
              <c:pt idx="16">
                <c:v>1024.2849999999999</c:v>
              </c:pt>
              <c:pt idx="17">
                <c:v>1042.7744</c:v>
              </c:pt>
              <c:pt idx="18">
                <c:v>1074.4922999999999</c:v>
              </c:pt>
              <c:pt idx="19">
                <c:v>1233.2026500000002</c:v>
              </c:pt>
              <c:pt idx="20">
                <c:v>1191.05935</c:v>
              </c:pt>
              <c:pt idx="21">
                <c:v>1190.5565999999999</c:v>
              </c:pt>
              <c:pt idx="22">
                <c:v>1079.6838499999999</c:v>
              </c:pt>
              <c:pt idx="23">
                <c:v>1091.3686</c:v>
              </c:pt>
            </c:numLit>
          </c:val>
          <c:smooth val="0"/>
          <c:extLst>
            <c:ext xmlns:c16="http://schemas.microsoft.com/office/drawing/2014/chart" uri="{C3380CC4-5D6E-409C-BE32-E72D297353CC}">
              <c16:uniqueId val="{00000121-90F2-44A7-8D9D-2DBD11443A05}"/>
            </c:ext>
          </c:extLst>
        </c:ser>
        <c:ser>
          <c:idx val="5"/>
          <c:order val="5"/>
          <c:tx>
            <c:v>37</c:v>
          </c:tx>
          <c:spPr>
            <a:ln w="28575" cap="rnd">
              <a:solidFill>
                <a:schemeClr val="accent6"/>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1103.9632000000001</c:v>
              </c:pt>
              <c:pt idx="1">
                <c:v>1156.44085</c:v>
              </c:pt>
              <c:pt idx="2">
                <c:v>978.50160000000005</c:v>
              </c:pt>
              <c:pt idx="3">
                <c:v>959.24530000000004</c:v>
              </c:pt>
              <c:pt idx="4">
                <c:v>952.02940000000001</c:v>
              </c:pt>
              <c:pt idx="5">
                <c:v>946.81134999999995</c:v>
              </c:pt>
              <c:pt idx="6">
                <c:v>948.21040000000005</c:v>
              </c:pt>
              <c:pt idx="7">
                <c:v>965.68454999999994</c:v>
              </c:pt>
              <c:pt idx="8">
                <c:v>978.13945000000012</c:v>
              </c:pt>
              <c:pt idx="9">
                <c:v>946.91090000000008</c:v>
              </c:pt>
              <c:pt idx="10">
                <c:v>968.93309999999997</c:v>
              </c:pt>
              <c:pt idx="11">
                <c:v>953.99929999999995</c:v>
              </c:pt>
              <c:pt idx="12">
                <c:v>1107.4705666666666</c:v>
              </c:pt>
              <c:pt idx="13">
                <c:v>1268.39615</c:v>
              </c:pt>
              <c:pt idx="14">
                <c:v>1618.7224999999999</c:v>
              </c:pt>
              <c:pt idx="15">
                <c:v>1285.8651500000001</c:v>
              </c:pt>
              <c:pt idx="16">
                <c:v>1294.4447</c:v>
              </c:pt>
              <c:pt idx="17">
                <c:v>1283.6396500000001</c:v>
              </c:pt>
              <c:pt idx="18">
                <c:v>1283.5754999999999</c:v>
              </c:pt>
              <c:pt idx="19">
                <c:v>1286.32035</c:v>
              </c:pt>
              <c:pt idx="20">
                <c:v>1561.1475999999998</c:v>
              </c:pt>
              <c:pt idx="21">
                <c:v>2497.31005</c:v>
              </c:pt>
              <c:pt idx="22">
                <c:v>2494.6333500000001</c:v>
              </c:pt>
              <c:pt idx="23">
                <c:v>2650.7526500000004</c:v>
              </c:pt>
            </c:numLit>
          </c:val>
          <c:smooth val="0"/>
          <c:extLst>
            <c:ext xmlns:c16="http://schemas.microsoft.com/office/drawing/2014/chart" uri="{C3380CC4-5D6E-409C-BE32-E72D297353CC}">
              <c16:uniqueId val="{00000122-90F2-44A7-8D9D-2DBD11443A05}"/>
            </c:ext>
          </c:extLst>
        </c:ser>
        <c:ser>
          <c:idx val="6"/>
          <c:order val="6"/>
          <c:tx>
            <c:v>38</c:v>
          </c:tx>
          <c:spPr>
            <a:ln w="28575" cap="rnd">
              <a:solidFill>
                <a:schemeClr val="accent1">
                  <a:lumMod val="60000"/>
                </a:schemeClr>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2531.6332000000002</c:v>
              </c:pt>
              <c:pt idx="1">
                <c:v>2593.7302500000001</c:v>
              </c:pt>
              <c:pt idx="2">
                <c:v>2527.60185</c:v>
              </c:pt>
              <c:pt idx="3">
                <c:v>2521.04385</c:v>
              </c:pt>
              <c:pt idx="4">
                <c:v>2507.7042000000001</c:v>
              </c:pt>
              <c:pt idx="5">
                <c:v>2522.8738999999996</c:v>
              </c:pt>
              <c:pt idx="6">
                <c:v>2528.8840999999998</c:v>
              </c:pt>
              <c:pt idx="7">
                <c:v>2534.2759000000001</c:v>
              </c:pt>
              <c:pt idx="8">
                <c:v>2475.4246499999999</c:v>
              </c:pt>
              <c:pt idx="9">
                <c:v>2561.8844000000004</c:v>
              </c:pt>
              <c:pt idx="10">
                <c:v>2619.0047500000001</c:v>
              </c:pt>
              <c:pt idx="11">
                <c:v>2591.5882499999998</c:v>
              </c:pt>
              <c:pt idx="12">
                <c:v>2579.3594499999999</c:v>
              </c:pt>
              <c:pt idx="13">
                <c:v>2580.3925999999997</c:v>
              </c:pt>
              <c:pt idx="14">
                <c:v>2563.3200999999999</c:v>
              </c:pt>
              <c:pt idx="15">
                <c:v>2561.96155</c:v>
              </c:pt>
              <c:pt idx="16">
                <c:v>2525.596</c:v>
              </c:pt>
              <c:pt idx="17">
                <c:v>2421.5639000000001</c:v>
              </c:pt>
              <c:pt idx="18">
                <c:v>1848.0736999999999</c:v>
              </c:pt>
              <c:pt idx="19">
                <c:v>2139.4533500000002</c:v>
              </c:pt>
              <c:pt idx="20">
                <c:v>2168.9401499999999</c:v>
              </c:pt>
              <c:pt idx="21">
                <c:v>2167.8198500000003</c:v>
              </c:pt>
              <c:pt idx="22">
                <c:v>2141.4059999999999</c:v>
              </c:pt>
              <c:pt idx="23">
                <c:v>2129.1378</c:v>
              </c:pt>
            </c:numLit>
          </c:val>
          <c:smooth val="0"/>
          <c:extLst>
            <c:ext xmlns:c16="http://schemas.microsoft.com/office/drawing/2014/chart" uri="{C3380CC4-5D6E-409C-BE32-E72D297353CC}">
              <c16:uniqueId val="{00000123-90F2-44A7-8D9D-2DBD11443A05}"/>
            </c:ext>
          </c:extLst>
        </c:ser>
        <c:ser>
          <c:idx val="7"/>
          <c:order val="7"/>
          <c:tx>
            <c:v>39</c:v>
          </c:tx>
          <c:spPr>
            <a:ln w="28575" cap="rnd">
              <a:solidFill>
                <a:schemeClr val="accent2">
                  <a:lumMod val="60000"/>
                </a:schemeClr>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1006.9092000000001</c:v>
              </c:pt>
              <c:pt idx="1">
                <c:v>948.62889999999993</c:v>
              </c:pt>
              <c:pt idx="2">
                <c:v>934.19589999999994</c:v>
              </c:pt>
              <c:pt idx="3">
                <c:v>926.33219999999994</c:v>
              </c:pt>
              <c:pt idx="4">
                <c:v>932.35130000000004</c:v>
              </c:pt>
              <c:pt idx="5">
                <c:v>950.12929999999994</c:v>
              </c:pt>
              <c:pt idx="6">
                <c:v>925.5367</c:v>
              </c:pt>
              <c:pt idx="7">
                <c:v>908.13850000000002</c:v>
              </c:pt>
              <c:pt idx="8">
                <c:v>914.87829999999997</c:v>
              </c:pt>
              <c:pt idx="9">
                <c:v>938.12840000000006</c:v>
              </c:pt>
              <c:pt idx="10">
                <c:v>951.60050000000001</c:v>
              </c:pt>
              <c:pt idx="11">
                <c:v>930.5027</c:v>
              </c:pt>
              <c:pt idx="12">
                <c:v>933.24180000000001</c:v>
              </c:pt>
              <c:pt idx="13">
                <c:v>918.46220000000005</c:v>
              </c:pt>
              <c:pt idx="14">
                <c:v>918.63729999999998</c:v>
              </c:pt>
              <c:pt idx="15">
                <c:v>950.28250000000003</c:v>
              </c:pt>
              <c:pt idx="16">
                <c:v>956.3732</c:v>
              </c:pt>
              <c:pt idx="17">
                <c:v>951.31610000000001</c:v>
              </c:pt>
              <c:pt idx="18">
                <c:v>930.50670000000002</c:v>
              </c:pt>
              <c:pt idx="19">
                <c:v>926.22029999999995</c:v>
              </c:pt>
              <c:pt idx="20">
                <c:v>952.8261</c:v>
              </c:pt>
              <c:pt idx="21">
                <c:v>952.95659999999998</c:v>
              </c:pt>
              <c:pt idx="22">
                <c:v>1428.674</c:v>
              </c:pt>
              <c:pt idx="23">
                <c:v>977.97299999999996</c:v>
              </c:pt>
            </c:numLit>
          </c:val>
          <c:smooth val="0"/>
          <c:extLst>
            <c:ext xmlns:c16="http://schemas.microsoft.com/office/drawing/2014/chart" uri="{C3380CC4-5D6E-409C-BE32-E72D297353CC}">
              <c16:uniqueId val="{000000A2-4751-4223-8239-139E97A29B68}"/>
            </c:ext>
          </c:extLst>
        </c:ser>
        <c:ser>
          <c:idx val="8"/>
          <c:order val="8"/>
          <c:tx>
            <c:v>40</c:v>
          </c:tx>
          <c:spPr>
            <a:ln w="28575" cap="rnd">
              <a:solidFill>
                <a:schemeClr val="accent3">
                  <a:lumMod val="60000"/>
                </a:schemeClr>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927.10169999999994</c:v>
              </c:pt>
              <c:pt idx="1">
                <c:v>958.56590000000006</c:v>
              </c:pt>
              <c:pt idx="2">
                <c:v>943.322</c:v>
              </c:pt>
              <c:pt idx="3">
                <c:v>946.02520000000004</c:v>
              </c:pt>
              <c:pt idx="4">
                <c:v>922.58630000000005</c:v>
              </c:pt>
              <c:pt idx="5">
                <c:v>932.7559</c:v>
              </c:pt>
              <c:pt idx="6">
                <c:v>947.43219999999997</c:v>
              </c:pt>
              <c:pt idx="7">
                <c:v>944.29290000000003</c:v>
              </c:pt>
              <c:pt idx="8">
                <c:v>937.94299999999998</c:v>
              </c:pt>
              <c:pt idx="9">
                <c:v>951.41660000000002</c:v>
              </c:pt>
              <c:pt idx="10">
                <c:v>917.07439999999997</c:v>
              </c:pt>
              <c:pt idx="11">
                <c:v>899.31970000000001</c:v>
              </c:pt>
              <c:pt idx="12">
                <c:v>969.60840000000007</c:v>
              </c:pt>
              <c:pt idx="13">
                <c:v>944.82539999999995</c:v>
              </c:pt>
              <c:pt idx="14">
                <c:v>955.32010000000002</c:v>
              </c:pt>
              <c:pt idx="15">
                <c:v>932.67089999999996</c:v>
              </c:pt>
              <c:pt idx="16">
                <c:v>930.11979999999994</c:v>
              </c:pt>
              <c:pt idx="17">
                <c:v>943.97379999999998</c:v>
              </c:pt>
              <c:pt idx="18">
                <c:v>930.37369999999999</c:v>
              </c:pt>
              <c:pt idx="19">
                <c:v>958.7731</c:v>
              </c:pt>
              <c:pt idx="20">
                <c:v>949.26019999999994</c:v>
              </c:pt>
              <c:pt idx="21">
                <c:v>908.58400000000006</c:v>
              </c:pt>
              <c:pt idx="22">
                <c:v>958.26150000000007</c:v>
              </c:pt>
              <c:pt idx="23">
                <c:v>1271.9817</c:v>
              </c:pt>
            </c:numLit>
          </c:val>
          <c:smooth val="0"/>
          <c:extLst>
            <c:ext xmlns:c16="http://schemas.microsoft.com/office/drawing/2014/chart" uri="{C3380CC4-5D6E-409C-BE32-E72D297353CC}">
              <c16:uniqueId val="{000000A3-4751-4223-8239-139E97A29B68}"/>
            </c:ext>
          </c:extLst>
        </c:ser>
        <c:dLbls>
          <c:showLegendKey val="0"/>
          <c:showVal val="0"/>
          <c:showCatName val="0"/>
          <c:showSerName val="0"/>
          <c:showPercent val="0"/>
          <c:showBubbleSize val="0"/>
        </c:dLbls>
        <c:smooth val="0"/>
        <c:axId val="626152424"/>
        <c:axId val="626154064"/>
      </c:lineChart>
      <c:catAx>
        <c:axId val="6261524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154064"/>
        <c:crosses val="autoZero"/>
        <c:auto val="1"/>
        <c:lblAlgn val="ctr"/>
        <c:lblOffset val="100"/>
        <c:noMultiLvlLbl val="0"/>
        <c:extLst>
          <c:ext xmlns:c15="http://schemas.microsoft.com/office/drawing/2012/chart" uri="{F40574EE-89B7-4290-83BB-5DA773EAF853}">
            <c15:numFmt c:formatCode="General" c:sourceLinked="1"/>
          </c:ext>
        </c:extLst>
      </c:catAx>
      <c:valAx>
        <c:axId val="626154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15242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C291FD"/>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[RVO_Rekentool warmtepotentie waterzuiveringsinstallaties.xlsx]PivotChartTable2</c15:name>
        <c15:fmtId val="0"/>
      </c15:pivotSource>
      <c15:pivotOptions>
        <c15:dropZonesVisible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i="0" u="none">
                <a:latin typeface="Avenir Next LT Pro" panose="020B0504020202020204" pitchFamily="34" charset="0"/>
              </a:rPr>
              <a:t>Weekprofielen debiet [m3/uur]</a:t>
            </a:r>
          </a:p>
        </c:rich>
      </c:tx>
      <c:layout>
        <c:manualLayout>
          <c:xMode val="edge"/>
          <c:yMode val="edge"/>
          <c:x val="2.5882004830917873E-2"/>
          <c:y val="4.53789589717437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2701570048309183E-2"/>
          <c:y val="0.19768849190791526"/>
          <c:w val="0.90636268115942042"/>
          <c:h val="0.67825921072769702"/>
        </c:manualLayout>
      </c:layout>
      <c:lineChart>
        <c:grouping val="standard"/>
        <c:varyColors val="0"/>
        <c:ser>
          <c:idx val="0"/>
          <c:order val="0"/>
          <c:tx>
            <c:v>6</c:v>
          </c:tx>
          <c:spPr>
            <a:ln w="28575" cap="rnd">
              <a:solidFill>
                <a:schemeClr val="accent1"/>
              </a:solidFill>
              <a:round/>
            </a:ln>
            <a:effectLst/>
          </c:spPr>
          <c:marker>
            <c:symbol val="none"/>
          </c:marker>
          <c:cat>
            <c:strLit>
              <c:ptCount val="168"/>
              <c:pt idx="0">
                <c:v>0
maandag</c:v>
              </c:pt>
              <c:pt idx="1">
                <c:v>1
maandag</c:v>
              </c:pt>
              <c:pt idx="2">
                <c:v>2
maandag</c:v>
              </c:pt>
              <c:pt idx="3">
                <c:v>3
maandag</c:v>
              </c:pt>
              <c:pt idx="4">
                <c:v>4
maandag</c:v>
              </c:pt>
              <c:pt idx="5">
                <c:v>5
maandag</c:v>
              </c:pt>
              <c:pt idx="6">
                <c:v>6
maandag</c:v>
              </c:pt>
              <c:pt idx="7">
                <c:v>7
maandag</c:v>
              </c:pt>
              <c:pt idx="8">
                <c:v>8
maandag</c:v>
              </c:pt>
              <c:pt idx="9">
                <c:v>9
maandag</c:v>
              </c:pt>
              <c:pt idx="10">
                <c:v>10
maandag</c:v>
              </c:pt>
              <c:pt idx="11">
                <c:v>11
maandag</c:v>
              </c:pt>
              <c:pt idx="12">
                <c:v>12
maandag</c:v>
              </c:pt>
              <c:pt idx="13">
                <c:v>13
maandag</c:v>
              </c:pt>
              <c:pt idx="14">
                <c:v>14
maandag</c:v>
              </c:pt>
              <c:pt idx="15">
                <c:v>15
maandag</c:v>
              </c:pt>
              <c:pt idx="16">
                <c:v>16
maandag</c:v>
              </c:pt>
              <c:pt idx="17">
                <c:v>17
maandag</c:v>
              </c:pt>
              <c:pt idx="18">
                <c:v>18
maandag</c:v>
              </c:pt>
              <c:pt idx="19">
                <c:v>19
maandag</c:v>
              </c:pt>
              <c:pt idx="20">
                <c:v>20
maandag</c:v>
              </c:pt>
              <c:pt idx="21">
                <c:v>21
maandag</c:v>
              </c:pt>
              <c:pt idx="22">
                <c:v>22
maandag</c:v>
              </c:pt>
              <c:pt idx="23">
                <c:v>23
maandag</c:v>
              </c:pt>
              <c:pt idx="24">
                <c:v>0
dinsdag</c:v>
              </c:pt>
              <c:pt idx="25">
                <c:v>1
dinsdag</c:v>
              </c:pt>
              <c:pt idx="26">
                <c:v>2
dinsdag</c:v>
              </c:pt>
              <c:pt idx="27">
                <c:v>3
dinsdag</c:v>
              </c:pt>
              <c:pt idx="28">
                <c:v>4
dinsdag</c:v>
              </c:pt>
              <c:pt idx="29">
                <c:v>5
dinsdag</c:v>
              </c:pt>
              <c:pt idx="30">
                <c:v>6
dinsdag</c:v>
              </c:pt>
              <c:pt idx="31">
                <c:v>7
dinsdag</c:v>
              </c:pt>
              <c:pt idx="32">
                <c:v>8
dinsdag</c:v>
              </c:pt>
              <c:pt idx="33">
                <c:v>9
dinsdag</c:v>
              </c:pt>
              <c:pt idx="34">
                <c:v>10
dinsdag</c:v>
              </c:pt>
              <c:pt idx="35">
                <c:v>11
dinsdag</c:v>
              </c:pt>
              <c:pt idx="36">
                <c:v>12
dinsdag</c:v>
              </c:pt>
              <c:pt idx="37">
                <c:v>13
dinsdag</c:v>
              </c:pt>
              <c:pt idx="38">
                <c:v>14
dinsdag</c:v>
              </c:pt>
              <c:pt idx="39">
                <c:v>15
dinsdag</c:v>
              </c:pt>
              <c:pt idx="40">
                <c:v>16
dinsdag</c:v>
              </c:pt>
              <c:pt idx="41">
                <c:v>17
dinsdag</c:v>
              </c:pt>
              <c:pt idx="42">
                <c:v>18
dinsdag</c:v>
              </c:pt>
              <c:pt idx="43">
                <c:v>19
dinsdag</c:v>
              </c:pt>
              <c:pt idx="44">
                <c:v>20
dinsdag</c:v>
              </c:pt>
              <c:pt idx="45">
                <c:v>21
dinsdag</c:v>
              </c:pt>
              <c:pt idx="46">
                <c:v>22
dinsdag</c:v>
              </c:pt>
              <c:pt idx="47">
                <c:v>23
dinsdag</c:v>
              </c:pt>
              <c:pt idx="48">
                <c:v>0
woensdag</c:v>
              </c:pt>
              <c:pt idx="49">
                <c:v>1
woensdag</c:v>
              </c:pt>
              <c:pt idx="50">
                <c:v>2
woensdag</c:v>
              </c:pt>
              <c:pt idx="51">
                <c:v>3
woensdag</c:v>
              </c:pt>
              <c:pt idx="52">
                <c:v>4
woensdag</c:v>
              </c:pt>
              <c:pt idx="53">
                <c:v>5
woensdag</c:v>
              </c:pt>
              <c:pt idx="54">
                <c:v>6
woensdag</c:v>
              </c:pt>
              <c:pt idx="55">
                <c:v>7
woensdag</c:v>
              </c:pt>
              <c:pt idx="56">
                <c:v>8
woensdag</c:v>
              </c:pt>
              <c:pt idx="57">
                <c:v>9
woensdag</c:v>
              </c:pt>
              <c:pt idx="58">
                <c:v>10
woensdag</c:v>
              </c:pt>
              <c:pt idx="59">
                <c:v>11
woensdag</c:v>
              </c:pt>
              <c:pt idx="60">
                <c:v>12
woensdag</c:v>
              </c:pt>
              <c:pt idx="61">
                <c:v>13
woensdag</c:v>
              </c:pt>
              <c:pt idx="62">
                <c:v>14
woensdag</c:v>
              </c:pt>
              <c:pt idx="63">
                <c:v>15
woensdag</c:v>
              </c:pt>
              <c:pt idx="64">
                <c:v>16
woensdag</c:v>
              </c:pt>
              <c:pt idx="65">
                <c:v>17
woensdag</c:v>
              </c:pt>
              <c:pt idx="66">
                <c:v>18
woensdag</c:v>
              </c:pt>
              <c:pt idx="67">
                <c:v>19
woensdag</c:v>
              </c:pt>
              <c:pt idx="68">
                <c:v>20
woensdag</c:v>
              </c:pt>
              <c:pt idx="69">
                <c:v>21
woensdag</c:v>
              </c:pt>
              <c:pt idx="70">
                <c:v>22
woensdag</c:v>
              </c:pt>
              <c:pt idx="71">
                <c:v>23
woensdag</c:v>
              </c:pt>
              <c:pt idx="72">
                <c:v>0
donderdag</c:v>
              </c:pt>
              <c:pt idx="73">
                <c:v>1
donderdag</c:v>
              </c:pt>
              <c:pt idx="74">
                <c:v>2
donderdag</c:v>
              </c:pt>
              <c:pt idx="75">
                <c:v>3
donderdag</c:v>
              </c:pt>
              <c:pt idx="76">
                <c:v>4
donderdag</c:v>
              </c:pt>
              <c:pt idx="77">
                <c:v>5
donderdag</c:v>
              </c:pt>
              <c:pt idx="78">
                <c:v>6
donderdag</c:v>
              </c:pt>
              <c:pt idx="79">
                <c:v>7
donderdag</c:v>
              </c:pt>
              <c:pt idx="80">
                <c:v>8
donderdag</c:v>
              </c:pt>
              <c:pt idx="81">
                <c:v>9
donderdag</c:v>
              </c:pt>
              <c:pt idx="82">
                <c:v>10
donderdag</c:v>
              </c:pt>
              <c:pt idx="83">
                <c:v>11
donderdag</c:v>
              </c:pt>
              <c:pt idx="84">
                <c:v>12
donderdag</c:v>
              </c:pt>
              <c:pt idx="85">
                <c:v>13
donderdag</c:v>
              </c:pt>
              <c:pt idx="86">
                <c:v>14
donderdag</c:v>
              </c:pt>
              <c:pt idx="87">
                <c:v>15
donderdag</c:v>
              </c:pt>
              <c:pt idx="88">
                <c:v>16
donderdag</c:v>
              </c:pt>
              <c:pt idx="89">
                <c:v>17
donderdag</c:v>
              </c:pt>
              <c:pt idx="90">
                <c:v>18
donderdag</c:v>
              </c:pt>
              <c:pt idx="91">
                <c:v>19
donderdag</c:v>
              </c:pt>
              <c:pt idx="92">
                <c:v>20
donderdag</c:v>
              </c:pt>
              <c:pt idx="93">
                <c:v>21
donderdag</c:v>
              </c:pt>
              <c:pt idx="94">
                <c:v>22
donderdag</c:v>
              </c:pt>
              <c:pt idx="95">
                <c:v>23
donderdag</c:v>
              </c:pt>
              <c:pt idx="96">
                <c:v>0
vrijdag</c:v>
              </c:pt>
              <c:pt idx="97">
                <c:v>1
vrijdag</c:v>
              </c:pt>
              <c:pt idx="98">
                <c:v>2
vrijdag</c:v>
              </c:pt>
              <c:pt idx="99">
                <c:v>3
vrijdag</c:v>
              </c:pt>
              <c:pt idx="100">
                <c:v>4
vrijdag</c:v>
              </c:pt>
              <c:pt idx="101">
                <c:v>5
vrijdag</c:v>
              </c:pt>
              <c:pt idx="102">
                <c:v>6
vrijdag</c:v>
              </c:pt>
              <c:pt idx="103">
                <c:v>7
vrijdag</c:v>
              </c:pt>
              <c:pt idx="104">
                <c:v>8
vrijdag</c:v>
              </c:pt>
              <c:pt idx="105">
                <c:v>9
vrijdag</c:v>
              </c:pt>
              <c:pt idx="106">
                <c:v>10
vrijdag</c:v>
              </c:pt>
              <c:pt idx="107">
                <c:v>11
vrijdag</c:v>
              </c:pt>
              <c:pt idx="108">
                <c:v>12
vrijdag</c:v>
              </c:pt>
              <c:pt idx="109">
                <c:v>13
vrijdag</c:v>
              </c:pt>
              <c:pt idx="110">
                <c:v>14
vrijdag</c:v>
              </c:pt>
              <c:pt idx="111">
                <c:v>15
vrijdag</c:v>
              </c:pt>
              <c:pt idx="112">
                <c:v>16
vrijdag</c:v>
              </c:pt>
              <c:pt idx="113">
                <c:v>17
vrijdag</c:v>
              </c:pt>
              <c:pt idx="114">
                <c:v>18
vrijdag</c:v>
              </c:pt>
              <c:pt idx="115">
                <c:v>19
vrijdag</c:v>
              </c:pt>
              <c:pt idx="116">
                <c:v>20
vrijdag</c:v>
              </c:pt>
              <c:pt idx="117">
                <c:v>21
vrijdag</c:v>
              </c:pt>
              <c:pt idx="118">
                <c:v>22
vrijdag</c:v>
              </c:pt>
              <c:pt idx="119">
                <c:v>23
vrijdag</c:v>
              </c:pt>
              <c:pt idx="120">
                <c:v>0
zaterdag</c:v>
              </c:pt>
              <c:pt idx="121">
                <c:v>1
zaterdag</c:v>
              </c:pt>
              <c:pt idx="122">
                <c:v>2
zaterdag</c:v>
              </c:pt>
              <c:pt idx="123">
                <c:v>3
zaterdag</c:v>
              </c:pt>
              <c:pt idx="124">
                <c:v>4
zaterdag</c:v>
              </c:pt>
              <c:pt idx="125">
                <c:v>5
zaterdag</c:v>
              </c:pt>
              <c:pt idx="126">
                <c:v>6
zaterdag</c:v>
              </c:pt>
              <c:pt idx="127">
                <c:v>7
zaterdag</c:v>
              </c:pt>
              <c:pt idx="128">
                <c:v>8
zaterdag</c:v>
              </c:pt>
              <c:pt idx="129">
                <c:v>9
zaterdag</c:v>
              </c:pt>
              <c:pt idx="130">
                <c:v>10
zaterdag</c:v>
              </c:pt>
              <c:pt idx="131">
                <c:v>11
zaterdag</c:v>
              </c:pt>
              <c:pt idx="132">
                <c:v>12
zaterdag</c:v>
              </c:pt>
              <c:pt idx="133">
                <c:v>13
zaterdag</c:v>
              </c:pt>
              <c:pt idx="134">
                <c:v>14
zaterdag</c:v>
              </c:pt>
              <c:pt idx="135">
                <c:v>15
zaterdag</c:v>
              </c:pt>
              <c:pt idx="136">
                <c:v>16
zaterdag</c:v>
              </c:pt>
              <c:pt idx="137">
                <c:v>17
zaterdag</c:v>
              </c:pt>
              <c:pt idx="138">
                <c:v>18
zaterdag</c:v>
              </c:pt>
              <c:pt idx="139">
                <c:v>19
zaterdag</c:v>
              </c:pt>
              <c:pt idx="140">
                <c:v>20
zaterdag</c:v>
              </c:pt>
              <c:pt idx="141">
                <c:v>21
zaterdag</c:v>
              </c:pt>
              <c:pt idx="142">
                <c:v>22
zaterdag</c:v>
              </c:pt>
              <c:pt idx="143">
                <c:v>23
zaterdag</c:v>
              </c:pt>
              <c:pt idx="144">
                <c:v>0
zondag</c:v>
              </c:pt>
              <c:pt idx="145">
                <c:v>1
zondag</c:v>
              </c:pt>
              <c:pt idx="146">
                <c:v>2
zondag</c:v>
              </c:pt>
              <c:pt idx="147">
                <c:v>3
zondag</c:v>
              </c:pt>
              <c:pt idx="148">
                <c:v>4
zondag</c:v>
              </c:pt>
              <c:pt idx="149">
                <c:v>5
zondag</c:v>
              </c:pt>
              <c:pt idx="150">
                <c:v>6
zondag</c:v>
              </c:pt>
              <c:pt idx="151">
                <c:v>7
zondag</c:v>
              </c:pt>
              <c:pt idx="152">
                <c:v>8
zondag</c:v>
              </c:pt>
              <c:pt idx="153">
                <c:v>9
zondag</c:v>
              </c:pt>
              <c:pt idx="154">
                <c:v>10
zondag</c:v>
              </c:pt>
              <c:pt idx="155">
                <c:v>11
zondag</c:v>
              </c:pt>
              <c:pt idx="156">
                <c:v>12
zondag</c:v>
              </c:pt>
              <c:pt idx="157">
                <c:v>13
zondag</c:v>
              </c:pt>
              <c:pt idx="158">
                <c:v>14
zondag</c:v>
              </c:pt>
              <c:pt idx="159">
                <c:v>15
zondag</c:v>
              </c:pt>
              <c:pt idx="160">
                <c:v>16
zondag</c:v>
              </c:pt>
              <c:pt idx="161">
                <c:v>17
zondag</c:v>
              </c:pt>
              <c:pt idx="162">
                <c:v>18
zondag</c:v>
              </c:pt>
              <c:pt idx="163">
                <c:v>19
zondag</c:v>
              </c:pt>
              <c:pt idx="164">
                <c:v>20
zondag</c:v>
              </c:pt>
              <c:pt idx="165">
                <c:v>21
zondag</c:v>
              </c:pt>
              <c:pt idx="166">
                <c:v>22
zondag</c:v>
              </c:pt>
              <c:pt idx="167">
                <c:v>23
zondag</c:v>
              </c:pt>
            </c:strLit>
          </c:cat>
          <c:val>
            <c:numLit>
              <c:formatCode>General</c:formatCode>
              <c:ptCount val="168"/>
              <c:pt idx="0">
                <c:v>2126.9809500000001</c:v>
              </c:pt>
              <c:pt idx="1">
                <c:v>2091.2607499999999</c:v>
              </c:pt>
              <c:pt idx="2">
                <c:v>2149.3795</c:v>
              </c:pt>
              <c:pt idx="3">
                <c:v>1824.7021500000001</c:v>
              </c:pt>
              <c:pt idx="4">
                <c:v>1471.1426999999999</c:v>
              </c:pt>
              <c:pt idx="5">
                <c:v>1472.8742999999999</c:v>
              </c:pt>
              <c:pt idx="6">
                <c:v>1477.9882</c:v>
              </c:pt>
              <c:pt idx="7">
                <c:v>1277.3403499999999</c:v>
              </c:pt>
              <c:pt idx="8">
                <c:v>492.46207500000003</c:v>
              </c:pt>
              <c:pt idx="9">
                <c:v>526.28969000000006</c:v>
              </c:pt>
              <c:pt idx="10">
                <c:v>925.91100000000006</c:v>
              </c:pt>
              <c:pt idx="11">
                <c:v>942.88879999999995</c:v>
              </c:pt>
              <c:pt idx="12">
                <c:v>1163.10275</c:v>
              </c:pt>
              <c:pt idx="13">
                <c:v>1272.19345</c:v>
              </c:pt>
              <c:pt idx="14">
                <c:v>1259.9650999999999</c:v>
              </c:pt>
              <c:pt idx="15">
                <c:v>1267.8247999999999</c:v>
              </c:pt>
              <c:pt idx="16">
                <c:v>1248.8786500000001</c:v>
              </c:pt>
              <c:pt idx="17">
                <c:v>1210.0672</c:v>
              </c:pt>
              <c:pt idx="18">
                <c:v>1253.1212</c:v>
              </c:pt>
              <c:pt idx="19">
                <c:v>2077.6115</c:v>
              </c:pt>
              <c:pt idx="20">
                <c:v>2461.2836500000003</c:v>
              </c:pt>
              <c:pt idx="21">
                <c:v>2873.5114999999996</c:v>
              </c:pt>
              <c:pt idx="22">
                <c:v>2907.36375</c:v>
              </c:pt>
              <c:pt idx="23">
                <c:v>2980.4863</c:v>
              </c:pt>
              <c:pt idx="24">
                <c:v>3001.9728</c:v>
              </c:pt>
              <c:pt idx="25">
                <c:v>3005.1514499999998</c:v>
              </c:pt>
              <c:pt idx="26">
                <c:v>2999.0313500000002</c:v>
              </c:pt>
              <c:pt idx="27">
                <c:v>2679.8532</c:v>
              </c:pt>
              <c:pt idx="28">
                <c:v>2670.5893500000002</c:v>
              </c:pt>
              <c:pt idx="29">
                <c:v>2683.9826499999999</c:v>
              </c:pt>
              <c:pt idx="30">
                <c:v>2489.7269999999999</c:v>
              </c:pt>
              <c:pt idx="31">
                <c:v>2555.3834999999999</c:v>
              </c:pt>
              <c:pt idx="32">
                <c:v>2587.4721</c:v>
              </c:pt>
              <c:pt idx="33">
                <c:v>2077.76755</c:v>
              </c:pt>
              <c:pt idx="34">
                <c:v>3342.4925000000003</c:v>
              </c:pt>
              <c:pt idx="35">
                <c:v>3925.28</c:v>
              </c:pt>
              <c:pt idx="36">
                <c:v>3915.8685</c:v>
              </c:pt>
              <c:pt idx="37">
                <c:v>3973.7885000000001</c:v>
              </c:pt>
              <c:pt idx="38">
                <c:v>3930.7559999999999</c:v>
              </c:pt>
              <c:pt idx="39">
                <c:v>3811.1684999999998</c:v>
              </c:pt>
              <c:pt idx="40">
                <c:v>3789.6640000000002</c:v>
              </c:pt>
              <c:pt idx="41">
                <c:v>3242.6295999999998</c:v>
              </c:pt>
              <c:pt idx="42">
                <c:v>2999.5433499999999</c:v>
              </c:pt>
              <c:pt idx="43">
                <c:v>2692.0248499999998</c:v>
              </c:pt>
              <c:pt idx="44">
                <c:v>2912.0554499999998</c:v>
              </c:pt>
              <c:pt idx="45">
                <c:v>3013.0340500000002</c:v>
              </c:pt>
              <c:pt idx="46">
                <c:v>2961.8175499999998</c:v>
              </c:pt>
              <c:pt idx="47">
                <c:v>2992.9767000000002</c:v>
              </c:pt>
              <c:pt idx="48">
                <c:v>3013.9194500000003</c:v>
              </c:pt>
              <c:pt idx="49">
                <c:v>2267.8531499999999</c:v>
              </c:pt>
              <c:pt idx="50">
                <c:v>2079.8069999999998</c:v>
              </c:pt>
              <c:pt idx="51">
                <c:v>2060.43595</c:v>
              </c:pt>
              <c:pt idx="52">
                <c:v>2022.5891000000001</c:v>
              </c:pt>
              <c:pt idx="53">
                <c:v>1991.3831</c:v>
              </c:pt>
              <c:pt idx="54">
                <c:v>2026.6559499999998</c:v>
              </c:pt>
              <c:pt idx="55">
                <c:v>1171.3526999999999</c:v>
              </c:pt>
              <c:pt idx="56">
                <c:v>1496.0614</c:v>
              </c:pt>
              <c:pt idx="57">
                <c:v>1599.2271000000001</c:v>
              </c:pt>
              <c:pt idx="58">
                <c:v>2930.4680499999999</c:v>
              </c:pt>
              <c:pt idx="59">
                <c:v>2645.5834999999997</c:v>
              </c:pt>
              <c:pt idx="60">
                <c:v>2519.9736000000003</c:v>
              </c:pt>
              <c:pt idx="61">
                <c:v>2536.8266999999996</c:v>
              </c:pt>
              <c:pt idx="62">
                <c:v>2516.1005999999998</c:v>
              </c:pt>
              <c:pt idx="63">
                <c:v>2581.6826000000001</c:v>
              </c:pt>
              <c:pt idx="64">
                <c:v>2562.8722500000003</c:v>
              </c:pt>
              <c:pt idx="65">
                <c:v>2569.62345</c:v>
              </c:pt>
              <c:pt idx="66">
                <c:v>2317.9927000000002</c:v>
              </c:pt>
              <c:pt idx="67">
                <c:v>2334.4686499999998</c:v>
              </c:pt>
              <c:pt idx="68">
                <c:v>2332.0978500000001</c:v>
              </c:pt>
              <c:pt idx="69">
                <c:v>2346.1176500000001</c:v>
              </c:pt>
              <c:pt idx="70">
                <c:v>2416.5563499999998</c:v>
              </c:pt>
              <c:pt idx="71">
                <c:v>2360.0945000000002</c:v>
              </c:pt>
              <c:pt idx="72">
                <c:v>2376.6857</c:v>
              </c:pt>
              <c:pt idx="73">
                <c:v>2391.3202499999998</c:v>
              </c:pt>
              <c:pt idx="74">
                <c:v>2339.7332499999998</c:v>
              </c:pt>
              <c:pt idx="75">
                <c:v>2592.59665</c:v>
              </c:pt>
              <c:pt idx="76">
                <c:v>2145.2602999999999</c:v>
              </c:pt>
              <c:pt idx="77">
                <c:v>2142.3669</c:v>
              </c:pt>
              <c:pt idx="78">
                <c:v>2127.0643</c:v>
              </c:pt>
              <c:pt idx="79">
                <c:v>2148.6637000000001</c:v>
              </c:pt>
              <c:pt idx="80">
                <c:v>2187.4901</c:v>
              </c:pt>
              <c:pt idx="81">
                <c:v>1779.2262000000001</c:v>
              </c:pt>
              <c:pt idx="82">
                <c:v>1806.8951</c:v>
              </c:pt>
              <c:pt idx="83">
                <c:v>1791.76575</c:v>
              </c:pt>
              <c:pt idx="84">
                <c:v>1540.3748333333333</c:v>
              </c:pt>
              <c:pt idx="85">
                <c:v>1802.1325999999999</c:v>
              </c:pt>
              <c:pt idx="86">
                <c:v>2078.0731000000001</c:v>
              </c:pt>
              <c:pt idx="87">
                <c:v>1567.78595</c:v>
              </c:pt>
              <c:pt idx="88">
                <c:v>1521.03865</c:v>
              </c:pt>
              <c:pt idx="89">
                <c:v>1492.70795</c:v>
              </c:pt>
              <c:pt idx="90">
                <c:v>1514.4821999999999</c:v>
              </c:pt>
              <c:pt idx="91">
                <c:v>1491.5374000000002</c:v>
              </c:pt>
              <c:pt idx="92">
                <c:v>1660.9654499999999</c:v>
              </c:pt>
              <c:pt idx="93">
                <c:v>1582.5627999999999</c:v>
              </c:pt>
              <c:pt idx="94">
                <c:v>1546.0183</c:v>
              </c:pt>
              <c:pt idx="95">
                <c:v>1634.8495499999999</c:v>
              </c:pt>
              <c:pt idx="96">
                <c:v>1509.5482999999999</c:v>
              </c:pt>
              <c:pt idx="97">
                <c:v>979.43054999999993</c:v>
              </c:pt>
              <c:pt idx="98">
                <c:v>916.71339999999998</c:v>
              </c:pt>
              <c:pt idx="99">
                <c:v>950.86189999999999</c:v>
              </c:pt>
              <c:pt idx="100">
                <c:v>946.79555000000005</c:v>
              </c:pt>
              <c:pt idx="101">
                <c:v>945.09249999999997</c:v>
              </c:pt>
              <c:pt idx="102">
                <c:v>948.25604999999996</c:v>
              </c:pt>
              <c:pt idx="103">
                <c:v>941.92650000000003</c:v>
              </c:pt>
              <c:pt idx="104">
                <c:v>936.21115000000009</c:v>
              </c:pt>
              <c:pt idx="105">
                <c:v>924.2319</c:v>
              </c:pt>
              <c:pt idx="106">
                <c:v>954.28634999999997</c:v>
              </c:pt>
              <c:pt idx="107">
                <c:v>939.71889999999996</c:v>
              </c:pt>
              <c:pt idx="108">
                <c:v>927.75139999999988</c:v>
              </c:pt>
              <c:pt idx="109">
                <c:v>1172.0101</c:v>
              </c:pt>
              <c:pt idx="110">
                <c:v>1266.4046000000001</c:v>
              </c:pt>
              <c:pt idx="111">
                <c:v>1202.97695</c:v>
              </c:pt>
              <c:pt idx="112">
                <c:v>1036.90625</c:v>
              </c:pt>
              <c:pt idx="113">
                <c:v>1039.95785</c:v>
              </c:pt>
              <c:pt idx="114">
                <c:v>1070.0980999999999</c:v>
              </c:pt>
              <c:pt idx="115">
                <c:v>1233.13085</c:v>
              </c:pt>
              <c:pt idx="116">
                <c:v>1195.1016500000001</c:v>
              </c:pt>
              <c:pt idx="117">
                <c:v>1191.2248</c:v>
              </c:pt>
              <c:pt idx="118">
                <c:v>993.42</c:v>
              </c:pt>
              <c:pt idx="119">
                <c:v>1061.4029</c:v>
              </c:pt>
              <c:pt idx="120">
                <c:v>1117.7136</c:v>
              </c:pt>
              <c:pt idx="121">
                <c:v>1077.62005</c:v>
              </c:pt>
              <c:pt idx="122">
                <c:v>974.86480000000006</c:v>
              </c:pt>
              <c:pt idx="123">
                <c:v>945.29874999999993</c:v>
              </c:pt>
              <c:pt idx="124">
                <c:v>945.70675000000006</c:v>
              </c:pt>
              <c:pt idx="125">
                <c:v>947.33960000000002</c:v>
              </c:pt>
              <c:pt idx="126">
                <c:v>936.48244999999997</c:v>
              </c:pt>
              <c:pt idx="127">
                <c:v>933.75610000000006</c:v>
              </c:pt>
              <c:pt idx="128">
                <c:v>939.53750000000002</c:v>
              </c:pt>
              <c:pt idx="129">
                <c:v>944.00594999999998</c:v>
              </c:pt>
              <c:pt idx="130">
                <c:v>951.06785000000002</c:v>
              </c:pt>
              <c:pt idx="131">
                <c:v>946.83905000000004</c:v>
              </c:pt>
              <c:pt idx="132">
                <c:v>1162.89435</c:v>
              </c:pt>
              <c:pt idx="133">
                <c:v>1251.82195</c:v>
              </c:pt>
              <c:pt idx="134">
                <c:v>1268.6798999999999</c:v>
              </c:pt>
              <c:pt idx="135">
                <c:v>1266.67515</c:v>
              </c:pt>
              <c:pt idx="136">
                <c:v>1281.6600000000001</c:v>
              </c:pt>
              <c:pt idx="137">
                <c:v>1273.6574499999999</c:v>
              </c:pt>
              <c:pt idx="138">
                <c:v>1268.5418500000001</c:v>
              </c:pt>
              <c:pt idx="139">
                <c:v>1276.6656499999999</c:v>
              </c:pt>
              <c:pt idx="140">
                <c:v>1532.4476</c:v>
              </c:pt>
              <c:pt idx="141">
                <c:v>2403.9787999999999</c:v>
              </c:pt>
              <c:pt idx="142">
                <c:v>2690.4144999999999</c:v>
              </c:pt>
              <c:pt idx="143">
                <c:v>2516.8865000000001</c:v>
              </c:pt>
              <c:pt idx="144">
                <c:v>2501.2548499999998</c:v>
              </c:pt>
              <c:pt idx="145">
                <c:v>2541.6534499999998</c:v>
              </c:pt>
              <c:pt idx="146">
                <c:v>2520.7435</c:v>
              </c:pt>
              <c:pt idx="147">
                <c:v>2515.3296</c:v>
              </c:pt>
              <c:pt idx="148">
                <c:v>2497.43415</c:v>
              </c:pt>
              <c:pt idx="149">
                <c:v>2521.4484499999999</c:v>
              </c:pt>
              <c:pt idx="150">
                <c:v>2526.9946</c:v>
              </c:pt>
              <c:pt idx="151">
                <c:v>2538.4949500000002</c:v>
              </c:pt>
              <c:pt idx="152">
                <c:v>2488.741</c:v>
              </c:pt>
              <c:pt idx="153">
                <c:v>2577.6653000000006</c:v>
              </c:pt>
              <c:pt idx="154">
                <c:v>2600.4166999999998</c:v>
              </c:pt>
              <c:pt idx="155">
                <c:v>2573.65535</c:v>
              </c:pt>
              <c:pt idx="156">
                <c:v>2600.6257000000001</c:v>
              </c:pt>
              <c:pt idx="157">
                <c:v>2587.1036999999997</c:v>
              </c:pt>
              <c:pt idx="158">
                <c:v>2580.1895500000001</c:v>
              </c:pt>
              <c:pt idx="159">
                <c:v>2558.6129500000002</c:v>
              </c:pt>
              <c:pt idx="160">
                <c:v>2512.8959</c:v>
              </c:pt>
              <c:pt idx="161">
                <c:v>2427.2988999999998</c:v>
              </c:pt>
              <c:pt idx="162">
                <c:v>1853.23405</c:v>
              </c:pt>
              <c:pt idx="163">
                <c:v>2150.8535500000003</c:v>
              </c:pt>
              <c:pt idx="164">
                <c:v>2161.3015999999998</c:v>
              </c:pt>
              <c:pt idx="165">
                <c:v>2148.65</c:v>
              </c:pt>
              <c:pt idx="166">
                <c:v>2146.5027499999997</c:v>
              </c:pt>
              <c:pt idx="167">
                <c:v>2289.8728500000002</c:v>
              </c:pt>
            </c:numLit>
          </c:val>
          <c:smooth val="0"/>
          <c:extLst>
            <c:ext xmlns:c16="http://schemas.microsoft.com/office/drawing/2014/chart" uri="{C3380CC4-5D6E-409C-BE32-E72D297353CC}">
              <c16:uniqueId val="{0000002C-D5CB-4E06-AE38-12760826910D}"/>
            </c:ext>
          </c:extLst>
        </c:ser>
        <c:dLbls>
          <c:showLegendKey val="0"/>
          <c:showVal val="0"/>
          <c:showCatName val="0"/>
          <c:showSerName val="0"/>
          <c:showPercent val="0"/>
          <c:showBubbleSize val="0"/>
        </c:dLbls>
        <c:smooth val="0"/>
        <c:axId val="2039498376"/>
        <c:axId val="2039496080"/>
      </c:lineChart>
      <c:catAx>
        <c:axId val="203949837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9496080"/>
        <c:crosses val="autoZero"/>
        <c:auto val="1"/>
        <c:lblAlgn val="ctr"/>
        <c:lblOffset val="100"/>
        <c:tickLblSkip val="4"/>
        <c:tickMarkSkip val="1"/>
        <c:noMultiLvlLbl val="0"/>
        <c:extLst>
          <c:ext xmlns:c15="http://schemas.microsoft.com/office/drawing/2012/chart" uri="{F40574EE-89B7-4290-83BB-5DA773EAF853}">
            <c15:numFmt c:formatCode="General" c:sourceLinked="1"/>
          </c:ext>
        </c:extLst>
      </c:catAx>
      <c:valAx>
        <c:axId val="203949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949837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C291FD"/>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[RVO_Rekentool warmtepotentie waterzuiveringsinstallaties.xlsx]PivotChartTable1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a:latin typeface="Avenir Next LT Pro" panose="020B0504020202020204" pitchFamily="34" charset="0"/>
              </a:rPr>
              <a:t>Dagprofiel</a:t>
            </a:r>
            <a:r>
              <a:rPr lang="nl-NL" sz="2000" b="1" baseline="0">
                <a:latin typeface="Avenir Next LT Pro" panose="020B0504020202020204" pitchFamily="34" charset="0"/>
              </a:rPr>
              <a:t> debiet [m3/uur] </a:t>
            </a:r>
            <a:endParaRPr lang="nl-NL" sz="2000" b="1">
              <a:latin typeface="Avenir Next LT Pro" panose="020B0504020202020204" pitchFamily="34" charset="0"/>
            </a:endParaRPr>
          </a:p>
        </c:rich>
      </c:tx>
      <c:layout>
        <c:manualLayout>
          <c:xMode val="edge"/>
          <c:yMode val="edge"/>
          <c:x val="3.1093292565502102E-2"/>
          <c:y val="4.031739709770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rgbClr val="3399F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6"/>
            </a:solidFill>
            <a:round/>
          </a:ln>
          <a:effectLst/>
        </c:spPr>
        <c:marker>
          <c:symbol val="none"/>
        </c:marker>
      </c:pivotFmt>
    </c:pivotFmts>
    <c:plotArea>
      <c:layout>
        <c:manualLayout>
          <c:layoutTarget val="inner"/>
          <c:xMode val="edge"/>
          <c:yMode val="edge"/>
          <c:x val="9.3484201388888882E-2"/>
          <c:y val="0.18954259259259257"/>
          <c:w val="0.88226232638888891"/>
          <c:h val="0.70459629629629628"/>
        </c:manualLayout>
      </c:layout>
      <c:lineChart>
        <c:grouping val="standard"/>
        <c:varyColors val="0"/>
        <c:ser>
          <c:idx val="0"/>
          <c:order val="0"/>
          <c:tx>
            <c:v>Average of Totaaldebiet</c:v>
          </c:tx>
          <c:spPr>
            <a:ln w="28575" cap="rnd">
              <a:solidFill>
                <a:srgbClr val="3399FF"/>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1880.7620465517241</c:v>
              </c:pt>
              <c:pt idx="1">
                <c:v>1811.3468553571424</c:v>
              </c:pt>
              <c:pt idx="2">
                <c:v>1645.3275035087718</c:v>
              </c:pt>
              <c:pt idx="3">
                <c:v>1669.3107705263162</c:v>
              </c:pt>
              <c:pt idx="4">
                <c:v>1595.3109736842105</c:v>
              </c:pt>
              <c:pt idx="5">
                <c:v>1526.7438301724135</c:v>
              </c:pt>
              <c:pt idx="6">
                <c:v>1479.6994217543861</c:v>
              </c:pt>
              <c:pt idx="7">
                <c:v>1396.6678530357137</c:v>
              </c:pt>
              <c:pt idx="8">
                <c:v>1404.8821712068966</c:v>
              </c:pt>
              <c:pt idx="9">
                <c:v>1388.4459836842104</c:v>
              </c:pt>
              <c:pt idx="10">
                <c:v>1533.1296284210528</c:v>
              </c:pt>
              <c:pt idx="11">
                <c:v>1578.9489594736845</c:v>
              </c:pt>
              <c:pt idx="12">
                <c:v>1627.575901639344</c:v>
              </c:pt>
              <c:pt idx="13">
                <c:v>1616.4056398275857</c:v>
              </c:pt>
              <c:pt idx="14">
                <c:v>1668.6507581818184</c:v>
              </c:pt>
              <c:pt idx="15">
                <c:v>1743.3105614035096</c:v>
              </c:pt>
              <c:pt idx="16">
                <c:v>1684.8456781034483</c:v>
              </c:pt>
              <c:pt idx="17">
                <c:v>1655.5857612500006</c:v>
              </c:pt>
              <c:pt idx="18">
                <c:v>1604.3837035087722</c:v>
              </c:pt>
              <c:pt idx="19">
                <c:v>1692.5171228070178</c:v>
              </c:pt>
              <c:pt idx="20">
                <c:v>1744.2473964912281</c:v>
              </c:pt>
              <c:pt idx="21">
                <c:v>1791.7066357142855</c:v>
              </c:pt>
              <c:pt idx="22">
                <c:v>1868.5506054545449</c:v>
              </c:pt>
              <c:pt idx="23">
                <c:v>1859.3142754385965</c:v>
              </c:pt>
            </c:numLit>
          </c:val>
          <c:smooth val="0"/>
          <c:extLst>
            <c:ext xmlns:c16="http://schemas.microsoft.com/office/drawing/2014/chart" uri="{C3380CC4-5D6E-409C-BE32-E72D297353CC}">
              <c16:uniqueId val="{00000010-C5D9-43F5-B596-C772CCE2C7F6}"/>
            </c:ext>
          </c:extLst>
        </c:ser>
        <c:ser>
          <c:idx val="1"/>
          <c:order val="1"/>
          <c:tx>
            <c:v>Median</c:v>
          </c:tx>
          <c:spPr>
            <a:ln w="28575" cap="rnd">
              <a:solidFill>
                <a:schemeClr val="accent2"/>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0.00</c:formatCode>
              <c:ptCount val="24"/>
              <c:pt idx="0">
                <c:v>1312.8744000000002</c:v>
              </c:pt>
              <c:pt idx="1">
                <c:v>1084.4949999999999</c:v>
              </c:pt>
              <c:pt idx="2">
                <c:v>983.67530000000011</c:v>
              </c:pt>
              <c:pt idx="3">
                <c:v>973.66650000000004</c:v>
              </c:pt>
              <c:pt idx="4">
                <c:v>960.74330000000009</c:v>
              </c:pt>
              <c:pt idx="5">
                <c:v>958.35235</c:v>
              </c:pt>
              <c:pt idx="6">
                <c:v>953.79349999999999</c:v>
              </c:pt>
              <c:pt idx="7">
                <c:v>949.94974999999999</c:v>
              </c:pt>
              <c:pt idx="8">
                <c:v>946.60635000000002</c:v>
              </c:pt>
              <c:pt idx="9">
                <c:v>947.0449000000001</c:v>
              </c:pt>
              <c:pt idx="10">
                <c:v>952.27919999999995</c:v>
              </c:pt>
              <c:pt idx="11">
                <c:v>951.01679999999999</c:v>
              </c:pt>
              <c:pt idx="12">
                <c:v>969.60840000000007</c:v>
              </c:pt>
              <c:pt idx="13">
                <c:v>964.88294999999994</c:v>
              </c:pt>
              <c:pt idx="14">
                <c:v>974.846</c:v>
              </c:pt>
              <c:pt idx="15">
                <c:v>1398.1853000000001</c:v>
              </c:pt>
              <c:pt idx="16">
                <c:v>1205.11205</c:v>
              </c:pt>
              <c:pt idx="17">
                <c:v>1081.40915</c:v>
              </c:pt>
              <c:pt idx="18">
                <c:v>982.96990000000005</c:v>
              </c:pt>
              <c:pt idx="19">
                <c:v>1103.5767000000001</c:v>
              </c:pt>
              <c:pt idx="20">
                <c:v>1066.2275999999999</c:v>
              </c:pt>
              <c:pt idx="21">
                <c:v>1210.6105499999999</c:v>
              </c:pt>
              <c:pt idx="22">
                <c:v>1358.799</c:v>
              </c:pt>
              <c:pt idx="23">
                <c:v>1245.7053000000001</c:v>
              </c:pt>
            </c:numLit>
          </c:val>
          <c:smooth val="0"/>
          <c:extLst>
            <c:ext xmlns:c16="http://schemas.microsoft.com/office/drawing/2014/chart" uri="{C3380CC4-5D6E-409C-BE32-E72D297353CC}">
              <c16:uniqueId val="{00000011-C5D9-43F5-B596-C772CCE2C7F6}"/>
            </c:ext>
          </c:extLst>
        </c:ser>
        <c:ser>
          <c:idx val="2"/>
          <c:order val="2"/>
          <c:tx>
            <c:v>Percentile.Graph</c:v>
          </c:tx>
          <c:spPr>
            <a:ln w="28575" cap="rnd">
              <a:solidFill>
                <a:schemeClr val="accent6"/>
              </a:solidFill>
              <a:round/>
            </a:ln>
            <a:effectLst/>
          </c:spPr>
          <c:marker>
            <c:symbol val="none"/>
          </c:marker>
          <c:cat>
            <c:strLit>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Lit>
          </c:cat>
          <c:val>
            <c:numLit>
              <c:formatCode>General</c:formatCode>
              <c:ptCount val="24"/>
              <c:pt idx="0">
                <c:v>951.02154499999995</c:v>
              </c:pt>
              <c:pt idx="1">
                <c:v>952.65639999999996</c:v>
              </c:pt>
              <c:pt idx="2">
                <c:v>943.91216999999995</c:v>
              </c:pt>
              <c:pt idx="3">
                <c:v>935.11297999999999</c:v>
              </c:pt>
              <c:pt idx="4">
                <c:v>932.06312000000003</c:v>
              </c:pt>
              <c:pt idx="5">
                <c:v>930.32801500000005</c:v>
              </c:pt>
              <c:pt idx="6">
                <c:v>920.38979000000006</c:v>
              </c:pt>
              <c:pt idx="7">
                <c:v>910.25985000000003</c:v>
              </c:pt>
              <c:pt idx="8">
                <c:v>816.12107500000002</c:v>
              </c:pt>
              <c:pt idx="9">
                <c:v>236.57013699999999</c:v>
              </c:pt>
              <c:pt idx="10">
                <c:v>760.82230999999979</c:v>
              </c:pt>
              <c:pt idx="11">
                <c:v>903.93312000000003</c:v>
              </c:pt>
              <c:pt idx="12">
                <c:v>921.19362999999998</c:v>
              </c:pt>
              <c:pt idx="13">
                <c:v>938.28692999999998</c:v>
              </c:pt>
              <c:pt idx="14">
                <c:v>936.96492000000001</c:v>
              </c:pt>
              <c:pt idx="15">
                <c:v>948.37176999999997</c:v>
              </c:pt>
              <c:pt idx="16">
                <c:v>938.42903000000001</c:v>
              </c:pt>
              <c:pt idx="17">
                <c:v>940.15407999999991</c:v>
              </c:pt>
              <c:pt idx="18">
                <c:v>938.59084999999993</c:v>
              </c:pt>
              <c:pt idx="19">
                <c:v>953.27189999999996</c:v>
              </c:pt>
              <c:pt idx="20">
                <c:v>950.22649999999999</c:v>
              </c:pt>
              <c:pt idx="21">
                <c:v>949.2565800000001</c:v>
              </c:pt>
              <c:pt idx="22">
                <c:v>940.51612</c:v>
              </c:pt>
              <c:pt idx="23">
                <c:v>948.90800000000002</c:v>
              </c:pt>
            </c:numLit>
          </c:val>
          <c:smooth val="0"/>
          <c:extLst>
            <c:ext xmlns:c16="http://schemas.microsoft.com/office/drawing/2014/chart" uri="{C3380CC4-5D6E-409C-BE32-E72D297353CC}">
              <c16:uniqueId val="{00000012-C5D9-43F5-B596-C772CCE2C7F6}"/>
            </c:ext>
          </c:extLst>
        </c:ser>
        <c:dLbls>
          <c:showLegendKey val="0"/>
          <c:showVal val="0"/>
          <c:showCatName val="0"/>
          <c:showSerName val="0"/>
          <c:showPercent val="0"/>
          <c:showBubbleSize val="0"/>
        </c:dLbls>
        <c:smooth val="0"/>
        <c:axId val="520304912"/>
        <c:axId val="520305568"/>
      </c:lineChart>
      <c:catAx>
        <c:axId val="5203049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05568"/>
        <c:crosses val="autoZero"/>
        <c:auto val="1"/>
        <c:lblAlgn val="ctr"/>
        <c:lblOffset val="100"/>
        <c:noMultiLvlLbl val="0"/>
        <c:extLst>
          <c:ext xmlns:c15="http://schemas.microsoft.com/office/drawing/2012/chart" uri="{F40574EE-89B7-4290-83BB-5DA773EAF853}">
            <c15:numFmt c:formatCode="General" c:sourceLinked="1"/>
          </c:ext>
        </c:extLst>
      </c:catAx>
      <c:valAx>
        <c:axId val="52030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04912"/>
        <c:crosses val="autoZero"/>
        <c:crossBetween val="between"/>
        <c:extLst>
          <c:ext xmlns:c15="http://schemas.microsoft.com/office/drawing/2012/chart" uri="{F40574EE-89B7-4290-83BB-5DA773EAF853}">
            <c15:numFmt c:formatCode="General" c:sourceLinked="1"/>
          </c:ext>
        </c:extLst>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3364FF">
          <a:alpha val="77000"/>
        </a:srgb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[RVO_Rekentool warmtepotentie waterzuiveringsinstallaties.xlsx]PivotChartTable3</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2000" b="1" baseline="0">
                <a:latin typeface="Avenir Next LT Pro" panose="020B0504020202020204" pitchFamily="34" charset="0"/>
              </a:rPr>
              <a:t>Warmte aanbod/vraag</a:t>
            </a:r>
            <a:r>
              <a:rPr lang="nl-NL" sz="2000" b="1">
                <a:latin typeface="Avenir Next LT Pro" panose="020B0504020202020204" pitchFamily="34" charset="0"/>
              </a:rPr>
              <a:t> [kW]</a:t>
            </a:r>
          </a:p>
        </c:rich>
      </c:tx>
      <c:layout>
        <c:manualLayout>
          <c:xMode val="edge"/>
          <c:yMode val="edge"/>
          <c:x val="2.7950173611111115E-2"/>
          <c:y val="4.36772486772486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689062500000005E-2"/>
          <c:y val="0.1962621693121693"/>
          <c:w val="0.88005746527777773"/>
          <c:h val="0.6978767195767196"/>
        </c:manualLayout>
      </c:layout>
      <c:lineChart>
        <c:grouping val="standard"/>
        <c:varyColors val="0"/>
        <c:ser>
          <c:idx val="0"/>
          <c:order val="0"/>
          <c:tx>
            <c:strRef>
              <c:f>Pivot.Match!$G$3</c:f>
              <c:strCache>
                <c:ptCount val="1"/>
                <c:pt idx="0">
                  <c:v>Warmtevraag</c:v>
                </c:pt>
              </c:strCache>
            </c:strRef>
          </c:tx>
          <c:spPr>
            <a:ln w="28575" cap="rnd">
              <a:solidFill>
                <a:srgbClr val="7030A0"/>
              </a:solidFill>
              <a:round/>
            </a:ln>
            <a:effectLst/>
          </c:spPr>
          <c:marker>
            <c:symbol val="none"/>
          </c:marker>
          <c:cat>
            <c:numRef>
              <c:f>Pivot.Match!$F$4:$F$27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Pivot.Match!$G$4:$G$27</c:f>
              <c:numCache>
                <c:formatCode>0</c:formatCode>
                <c:ptCount val="24"/>
                <c:pt idx="0">
                  <c:v>2647.461536191101</c:v>
                </c:pt>
                <c:pt idx="1">
                  <c:v>2062.7767979536711</c:v>
                </c:pt>
                <c:pt idx="2">
                  <c:v>1953.0696209903322</c:v>
                </c:pt>
                <c:pt idx="3">
                  <c:v>2084.8403838871473</c:v>
                </c:pt>
                <c:pt idx="4">
                  <c:v>2295.7625778970446</c:v>
                </c:pt>
                <c:pt idx="5">
                  <c:v>2795.3168665152007</c:v>
                </c:pt>
                <c:pt idx="6">
                  <c:v>4017.5178005552293</c:v>
                </c:pt>
                <c:pt idx="7">
                  <c:v>5626.3348295791511</c:v>
                </c:pt>
                <c:pt idx="8">
                  <c:v>6832.8411531234378</c:v>
                </c:pt>
                <c:pt idx="9">
                  <c:v>7513.5125184611597</c:v>
                </c:pt>
                <c:pt idx="10">
                  <c:v>7898.650861634319</c:v>
                </c:pt>
                <c:pt idx="11">
                  <c:v>7304.9358460345566</c:v>
                </c:pt>
                <c:pt idx="12">
                  <c:v>6610.2077278468623</c:v>
                </c:pt>
                <c:pt idx="13">
                  <c:v>6038.3472550626311</c:v>
                </c:pt>
                <c:pt idx="14">
                  <c:v>5623.2899287164628</c:v>
                </c:pt>
                <c:pt idx="15">
                  <c:v>5375.1663443703083</c:v>
                </c:pt>
                <c:pt idx="16">
                  <c:v>5493.0441209150777</c:v>
                </c:pt>
                <c:pt idx="17">
                  <c:v>6249.4557575472318</c:v>
                </c:pt>
                <c:pt idx="18">
                  <c:v>6813.4797144058075</c:v>
                </c:pt>
                <c:pt idx="19">
                  <c:v>6578.0771262859234</c:v>
                </c:pt>
                <c:pt idx="20">
                  <c:v>6354.0973477298912</c:v>
                </c:pt>
                <c:pt idx="21">
                  <c:v>5722.9069700761602</c:v>
                </c:pt>
                <c:pt idx="22">
                  <c:v>4927.3944443982264</c:v>
                </c:pt>
                <c:pt idx="23">
                  <c:v>3970.3748204622789</c:v>
                </c:pt>
              </c:numCache>
            </c:numRef>
          </c:val>
          <c:smooth val="0"/>
          <c:extLst>
            <c:ext xmlns:c16="http://schemas.microsoft.com/office/drawing/2014/chart" uri="{C3380CC4-5D6E-409C-BE32-E72D297353CC}">
              <c16:uniqueId val="{00000000-4C4C-432B-BA30-95D86F5F72C4}"/>
            </c:ext>
          </c:extLst>
        </c:ser>
        <c:ser>
          <c:idx val="1"/>
          <c:order val="1"/>
          <c:tx>
            <c:strRef>
              <c:f>Pivot.Match!$H$3</c:f>
              <c:strCache>
                <c:ptCount val="1"/>
                <c:pt idx="0">
                  <c:v>Leverbaar vermogen</c:v>
                </c:pt>
              </c:strCache>
            </c:strRef>
          </c:tx>
          <c:spPr>
            <a:ln w="28575" cap="rnd">
              <a:solidFill>
                <a:schemeClr val="accent4"/>
              </a:solidFill>
              <a:round/>
            </a:ln>
            <a:effectLst/>
          </c:spPr>
          <c:marker>
            <c:symbol val="none"/>
          </c:marker>
          <c:cat>
            <c:numRef>
              <c:f>Pivot.Match!$F$4:$F$27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Pivot.Match!$H$4:$H$27</c:f>
              <c:numCache>
                <c:formatCode>0</c:formatCode>
                <c:ptCount val="24"/>
                <c:pt idx="0">
                  <c:v>8023.0690509921524</c:v>
                </c:pt>
                <c:pt idx="1">
                  <c:v>8036.8611197652735</c:v>
                </c:pt>
                <c:pt idx="2">
                  <c:v>7963.0924849150961</c:v>
                </c:pt>
                <c:pt idx="3">
                  <c:v>7888.8601929823199</c:v>
                </c:pt>
                <c:pt idx="4">
                  <c:v>7863.1307681291128</c:v>
                </c:pt>
                <c:pt idx="5">
                  <c:v>7848.4929638659914</c:v>
                </c:pt>
                <c:pt idx="6">
                  <c:v>7764.6514716952788</c:v>
                </c:pt>
                <c:pt idx="7">
                  <c:v>7679.192621125907</c:v>
                </c:pt>
                <c:pt idx="8">
                  <c:v>6885.0130400515227</c:v>
                </c:pt>
                <c:pt idx="9">
                  <c:v>1995.7681868854754</c:v>
                </c:pt>
                <c:pt idx="10">
                  <c:v>6418.4980463984712</c:v>
                </c:pt>
                <c:pt idx="11">
                  <c:v>7625.8186550745031</c:v>
                </c:pt>
                <c:pt idx="12">
                  <c:v>7771.4328783414858</c:v>
                </c:pt>
                <c:pt idx="13">
                  <c:v>7915.6364738649963</c:v>
                </c:pt>
                <c:pt idx="14">
                  <c:v>7904.4836481778539</c:v>
                </c:pt>
                <c:pt idx="15">
                  <c:v>8000.7148489171695</c:v>
                </c:pt>
                <c:pt idx="16">
                  <c:v>7916.8352670134163</c:v>
                </c:pt>
                <c:pt idx="17">
                  <c:v>7931.3882446396101</c:v>
                </c:pt>
                <c:pt idx="18">
                  <c:v>7918.2004232926374</c:v>
                </c:pt>
                <c:pt idx="19">
                  <c:v>8042.0536404046306</c:v>
                </c:pt>
                <c:pt idx="20">
                  <c:v>8016.3618412899314</c:v>
                </c:pt>
                <c:pt idx="21">
                  <c:v>8008.1793398788432</c:v>
                </c:pt>
                <c:pt idx="22">
                  <c:v>7934.4425097448475</c:v>
                </c:pt>
                <c:pt idx="23">
                  <c:v>8005.2386268902692</c:v>
                </c:pt>
              </c:numCache>
            </c:numRef>
          </c:val>
          <c:smooth val="0"/>
          <c:extLst>
            <c:ext xmlns:c16="http://schemas.microsoft.com/office/drawing/2014/chart" uri="{C3380CC4-5D6E-409C-BE32-E72D297353CC}">
              <c16:uniqueId val="{00000001-4C4C-432B-BA30-95D86F5F72C4}"/>
            </c:ext>
          </c:extLst>
        </c:ser>
        <c:dLbls>
          <c:showLegendKey val="0"/>
          <c:showVal val="0"/>
          <c:showCatName val="0"/>
          <c:showSerName val="0"/>
          <c:showPercent val="0"/>
          <c:showBubbleSize val="0"/>
        </c:dLbls>
        <c:smooth val="0"/>
        <c:axId val="94014615"/>
        <c:axId val="94020519"/>
      </c:lineChart>
      <c:catAx>
        <c:axId val="94014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20519"/>
        <c:crosses val="autoZero"/>
        <c:auto val="1"/>
        <c:lblAlgn val="ctr"/>
        <c:lblOffset val="100"/>
        <c:noMultiLvlLbl val="0"/>
      </c:catAx>
      <c:valAx>
        <c:axId val="940205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14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3399FF">
          <a:alpha val="77000"/>
        </a:srgb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Calculations!$A$1</c:f>
              <c:strCache>
                <c:ptCount val="1"/>
                <c:pt idx="0">
                  <c:v>Genormaliseerd</c:v>
                </c:pt>
              </c:strCache>
            </c:strRef>
          </c:tx>
          <c:spPr>
            <a:ln w="28575" cap="rnd">
              <a:solidFill>
                <a:schemeClr val="accent1"/>
              </a:solidFill>
              <a:round/>
            </a:ln>
            <a:effectLst/>
          </c:spPr>
          <c:marker>
            <c:symbol val="none"/>
          </c:marker>
          <c:trendline>
            <c:spPr>
              <a:ln w="19050" cap="rnd">
                <a:solidFill>
                  <a:srgbClr val="FF0000"/>
                </a:solidFill>
                <a:prstDash val="sysDot"/>
              </a:ln>
              <a:effectLst/>
            </c:spPr>
            <c:trendlineType val="poly"/>
            <c:order val="6"/>
            <c:intercept val="0.9"/>
            <c:dispRSqr val="0"/>
            <c:dispEq val="1"/>
            <c:trendlineLbl>
              <c:layout>
                <c:manualLayout>
                  <c:x val="-0.43223117431663338"/>
                  <c:y val="-0.800368836683276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2000" baseline="0"/>
                      <a:t>y = 4E-23x</a:t>
                    </a:r>
                    <a:r>
                      <a:rPr lang="en-US" sz="2000" baseline="30000"/>
                      <a:t>6</a:t>
                    </a:r>
                    <a:r>
                      <a:rPr lang="en-US" sz="2000" baseline="0"/>
                      <a:t> - 1E-18x</a:t>
                    </a:r>
                    <a:r>
                      <a:rPr lang="en-US" sz="2000" baseline="30000"/>
                      <a:t>5</a:t>
                    </a:r>
                    <a:r>
                      <a:rPr lang="en-US" sz="2000" baseline="0"/>
                      <a:t> + 1E-14x</a:t>
                    </a:r>
                    <a:r>
                      <a:rPr lang="en-US" sz="2000" baseline="30000"/>
                      <a:t>4</a:t>
                    </a:r>
                    <a:r>
                      <a:rPr lang="en-US" sz="2000" baseline="0"/>
                      <a:t> - 4E-11x</a:t>
                    </a:r>
                    <a:r>
                      <a:rPr lang="en-US" sz="2000" baseline="30000"/>
                      <a:t>3</a:t>
                    </a:r>
                    <a:r>
                      <a:rPr lang="en-US" sz="2000" baseline="0"/>
                      <a:t> + 1E-07x</a:t>
                    </a:r>
                    <a:r>
                      <a:rPr lang="en-US" sz="2000" baseline="30000"/>
                      <a:t>2</a:t>
                    </a:r>
                    <a:r>
                      <a:rPr lang="en-US" sz="2000" baseline="0"/>
                      <a:t> - 0,0003x + 0,9</a:t>
                    </a:r>
                    <a:endParaRPr lang="en-US" sz="2000"/>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val>
            <c:numRef>
              <c:f>Calculations!$A$2:$A$8786</c:f>
              <c:numCache>
                <c:formatCode>0.00</c:formatCode>
                <c:ptCount val="8785"/>
                <c:pt idx="0">
                  <c:v>1</c:v>
                </c:pt>
                <c:pt idx="1">
                  <c:v>0.99966778544353085</c:v>
                </c:pt>
                <c:pt idx="2">
                  <c:v>0.99254001342997089</c:v>
                </c:pt>
                <c:pt idx="3">
                  <c:v>0.99090908254551213</c:v>
                </c:pt>
                <c:pt idx="4">
                  <c:v>0.99002339495483194</c:v>
                </c:pt>
                <c:pt idx="5">
                  <c:v>0.96725326108703735</c:v>
                </c:pt>
                <c:pt idx="6">
                  <c:v>0.96666640196673326</c:v>
                </c:pt>
                <c:pt idx="7">
                  <c:v>0.95674848283359593</c:v>
                </c:pt>
                <c:pt idx="8">
                  <c:v>0.94862568924473178</c:v>
                </c:pt>
                <c:pt idx="9">
                  <c:v>0.94826326015929641</c:v>
                </c:pt>
                <c:pt idx="10">
                  <c:v>0.94592395835895593</c:v>
                </c:pt>
                <c:pt idx="11">
                  <c:v>0.94414374639628795</c:v>
                </c:pt>
                <c:pt idx="12">
                  <c:v>0.94395137087772629</c:v>
                </c:pt>
                <c:pt idx="13">
                  <c:v>0.94343087235349299</c:v>
                </c:pt>
                <c:pt idx="14">
                  <c:v>0.94330940897863458</c:v>
                </c:pt>
                <c:pt idx="15">
                  <c:v>0.94200795687999339</c:v>
                </c:pt>
                <c:pt idx="16">
                  <c:v>0.94047456953496156</c:v>
                </c:pt>
                <c:pt idx="17">
                  <c:v>0.93539702762634469</c:v>
                </c:pt>
                <c:pt idx="18">
                  <c:v>0.93233514342894996</c:v>
                </c:pt>
                <c:pt idx="19">
                  <c:v>0.93032703934996919</c:v>
                </c:pt>
                <c:pt idx="20">
                  <c:v>0.92746135590797663</c:v>
                </c:pt>
                <c:pt idx="21">
                  <c:v>0.92599706492966682</c:v>
                </c:pt>
                <c:pt idx="22">
                  <c:v>0.92259328203190372</c:v>
                </c:pt>
                <c:pt idx="23">
                  <c:v>0.91793411935010094</c:v>
                </c:pt>
                <c:pt idx="24">
                  <c:v>0.91735132757023474</c:v>
                </c:pt>
                <c:pt idx="25">
                  <c:v>0.9165427741857135</c:v>
                </c:pt>
                <c:pt idx="26">
                  <c:v>0.9121069036518713</c:v>
                </c:pt>
                <c:pt idx="27">
                  <c:v>0.91140516637456048</c:v>
                </c:pt>
                <c:pt idx="28">
                  <c:v>0.91129004611395648</c:v>
                </c:pt>
                <c:pt idx="29">
                  <c:v>0.91126690101003671</c:v>
                </c:pt>
                <c:pt idx="30">
                  <c:v>0.91005873142750671</c:v>
                </c:pt>
                <c:pt idx="31">
                  <c:v>0.90861780344635423</c:v>
                </c:pt>
                <c:pt idx="32">
                  <c:v>0.90784370140375548</c:v>
                </c:pt>
                <c:pt idx="33">
                  <c:v>0.90275371537022786</c:v>
                </c:pt>
                <c:pt idx="34">
                  <c:v>0.89897290454010104</c:v>
                </c:pt>
                <c:pt idx="35">
                  <c:v>0.89892581539038996</c:v>
                </c:pt>
                <c:pt idx="36">
                  <c:v>0.89656191586454514</c:v>
                </c:pt>
                <c:pt idx="37">
                  <c:v>0.89573455103049937</c:v>
                </c:pt>
                <c:pt idx="38">
                  <c:v>0.89463668384698347</c:v>
                </c:pt>
                <c:pt idx="39">
                  <c:v>0.89452771301775547</c:v>
                </c:pt>
                <c:pt idx="40">
                  <c:v>0.89378433392167733</c:v>
                </c:pt>
                <c:pt idx="41">
                  <c:v>0.89348720017648386</c:v>
                </c:pt>
                <c:pt idx="42">
                  <c:v>0.89263039554498402</c:v>
                </c:pt>
                <c:pt idx="43">
                  <c:v>0.8916329287233451</c:v>
                </c:pt>
                <c:pt idx="44">
                  <c:v>0.89107173258437455</c:v>
                </c:pt>
                <c:pt idx="45">
                  <c:v>0.88991442896767603</c:v>
                </c:pt>
                <c:pt idx="46">
                  <c:v>0.88847981989041813</c:v>
                </c:pt>
                <c:pt idx="47">
                  <c:v>0.88796094346028798</c:v>
                </c:pt>
                <c:pt idx="48">
                  <c:v>0.88744042072569473</c:v>
                </c:pt>
                <c:pt idx="49">
                  <c:v>0.88627895292711956</c:v>
                </c:pt>
                <c:pt idx="50">
                  <c:v>0.88554324851508193</c:v>
                </c:pt>
                <c:pt idx="51">
                  <c:v>0.8851516701565092</c:v>
                </c:pt>
                <c:pt idx="52">
                  <c:v>0.8851516701565092</c:v>
                </c:pt>
                <c:pt idx="53">
                  <c:v>0.88505356977880834</c:v>
                </c:pt>
                <c:pt idx="54">
                  <c:v>0.88474241823532029</c:v>
                </c:pt>
                <c:pt idx="55">
                  <c:v>0.88426963833015149</c:v>
                </c:pt>
                <c:pt idx="56">
                  <c:v>0.88421054084200534</c:v>
                </c:pt>
                <c:pt idx="57">
                  <c:v>0.88196483629245259</c:v>
                </c:pt>
                <c:pt idx="58">
                  <c:v>0.88166934885172188</c:v>
                </c:pt>
                <c:pt idx="59">
                  <c:v>0.88012659209746746</c:v>
                </c:pt>
                <c:pt idx="60">
                  <c:v>0.87957650851362124</c:v>
                </c:pt>
                <c:pt idx="61">
                  <c:v>0.87623237994227865</c:v>
                </c:pt>
                <c:pt idx="62">
                  <c:v>0.87590055275156542</c:v>
                </c:pt>
                <c:pt idx="63">
                  <c:v>0.87509013516934364</c:v>
                </c:pt>
                <c:pt idx="64">
                  <c:v>0.87327750553497241</c:v>
                </c:pt>
                <c:pt idx="65">
                  <c:v>0.87319870081399098</c:v>
                </c:pt>
                <c:pt idx="66">
                  <c:v>0.87306537436285592</c:v>
                </c:pt>
                <c:pt idx="67">
                  <c:v>0.87246834689145769</c:v>
                </c:pt>
                <c:pt idx="68">
                  <c:v>0.87245014070092675</c:v>
                </c:pt>
                <c:pt idx="69">
                  <c:v>0.87227030614871459</c:v>
                </c:pt>
                <c:pt idx="70">
                  <c:v>0.87221612336359755</c:v>
                </c:pt>
                <c:pt idx="71">
                  <c:v>0.87145340019008055</c:v>
                </c:pt>
                <c:pt idx="72">
                  <c:v>0.87066675718113162</c:v>
                </c:pt>
                <c:pt idx="73">
                  <c:v>0.87038172861581231</c:v>
                </c:pt>
                <c:pt idx="74">
                  <c:v>0.86945280132262159</c:v>
                </c:pt>
                <c:pt idx="75">
                  <c:v>0.8693444357523874</c:v>
                </c:pt>
                <c:pt idx="76">
                  <c:v>0.8684085600859488</c:v>
                </c:pt>
                <c:pt idx="77">
                  <c:v>0.86801782908996739</c:v>
                </c:pt>
                <c:pt idx="78">
                  <c:v>0.86798986612445794</c:v>
                </c:pt>
                <c:pt idx="79">
                  <c:v>0.86707226927962944</c:v>
                </c:pt>
                <c:pt idx="80">
                  <c:v>0.86609346864535675</c:v>
                </c:pt>
                <c:pt idx="81">
                  <c:v>0.86516204768511196</c:v>
                </c:pt>
                <c:pt idx="82">
                  <c:v>0.86490144737277896</c:v>
                </c:pt>
                <c:pt idx="83">
                  <c:v>0.86357263756762204</c:v>
                </c:pt>
                <c:pt idx="84">
                  <c:v>0.86339352932620239</c:v>
                </c:pt>
                <c:pt idx="85">
                  <c:v>0.86267007535619744</c:v>
                </c:pt>
                <c:pt idx="86">
                  <c:v>0.86249847232629984</c:v>
                </c:pt>
                <c:pt idx="87">
                  <c:v>0.86237858262482525</c:v>
                </c:pt>
                <c:pt idx="88">
                  <c:v>0.86231887987768541</c:v>
                </c:pt>
                <c:pt idx="89">
                  <c:v>0.86224649090203731</c:v>
                </c:pt>
                <c:pt idx="90">
                  <c:v>0.86217865347402201</c:v>
                </c:pt>
                <c:pt idx="91">
                  <c:v>0.86210808027535502</c:v>
                </c:pt>
                <c:pt idx="92">
                  <c:v>0.86068974055984793</c:v>
                </c:pt>
                <c:pt idx="93">
                  <c:v>0.86062100734852198</c:v>
                </c:pt>
                <c:pt idx="94">
                  <c:v>0.86045335060726358</c:v>
                </c:pt>
                <c:pt idx="95">
                  <c:v>0.85987106724495221</c:v>
                </c:pt>
                <c:pt idx="96">
                  <c:v>0.85968508326136384</c:v>
                </c:pt>
                <c:pt idx="97">
                  <c:v>0.85937480329082705</c:v>
                </c:pt>
                <c:pt idx="98">
                  <c:v>0.85868042596287986</c:v>
                </c:pt>
                <c:pt idx="99">
                  <c:v>0.8586109664407614</c:v>
                </c:pt>
                <c:pt idx="100">
                  <c:v>0.85844403601029529</c:v>
                </c:pt>
                <c:pt idx="101">
                  <c:v>0.85843820131359616</c:v>
                </c:pt>
                <c:pt idx="102">
                  <c:v>0.85826674354585708</c:v>
                </c:pt>
                <c:pt idx="103">
                  <c:v>0.85729355971504606</c:v>
                </c:pt>
                <c:pt idx="104">
                  <c:v>0.85724414637079938</c:v>
                </c:pt>
                <c:pt idx="105">
                  <c:v>0.856915030740378</c:v>
                </c:pt>
                <c:pt idx="106">
                  <c:v>0.85677402960520255</c:v>
                </c:pt>
                <c:pt idx="107">
                  <c:v>0.85617801896891377</c:v>
                </c:pt>
                <c:pt idx="108">
                  <c:v>0.85593644799934321</c:v>
                </c:pt>
                <c:pt idx="109">
                  <c:v>0.85572949784421282</c:v>
                </c:pt>
                <c:pt idx="110">
                  <c:v>0.85569037390285907</c:v>
                </c:pt>
                <c:pt idx="111">
                  <c:v>0.85537096662669687</c:v>
                </c:pt>
                <c:pt idx="112">
                  <c:v>0.8553113365106364</c:v>
                </c:pt>
                <c:pt idx="113">
                  <c:v>0.8548390892333817</c:v>
                </c:pt>
                <c:pt idx="114">
                  <c:v>0.85472089425708953</c:v>
                </c:pt>
                <c:pt idx="115">
                  <c:v>0.85461722549664654</c:v>
                </c:pt>
                <c:pt idx="116">
                  <c:v>0.85419930626666762</c:v>
                </c:pt>
                <c:pt idx="117">
                  <c:v>0.85302031016763447</c:v>
                </c:pt>
                <c:pt idx="118">
                  <c:v>0.85271032072141451</c:v>
                </c:pt>
                <c:pt idx="119">
                  <c:v>0.8526470348410321</c:v>
                </c:pt>
                <c:pt idx="120">
                  <c:v>0.85259338468382917</c:v>
                </c:pt>
                <c:pt idx="121">
                  <c:v>0.85246792659961246</c:v>
                </c:pt>
                <c:pt idx="122">
                  <c:v>0.85170692236163725</c:v>
                </c:pt>
                <c:pt idx="123">
                  <c:v>0.85164782487349122</c:v>
                </c:pt>
                <c:pt idx="124">
                  <c:v>0.85158875159570491</c:v>
                </c:pt>
                <c:pt idx="125">
                  <c:v>0.85125307495779168</c:v>
                </c:pt>
                <c:pt idx="126">
                  <c:v>0.85047531715087066</c:v>
                </c:pt>
                <c:pt idx="127">
                  <c:v>0.8504658751105687</c:v>
                </c:pt>
                <c:pt idx="128">
                  <c:v>0.85017486658639141</c:v>
                </c:pt>
                <c:pt idx="129">
                  <c:v>0.84910767392867725</c:v>
                </c:pt>
                <c:pt idx="130">
                  <c:v>0.84859635113078846</c:v>
                </c:pt>
                <c:pt idx="131">
                  <c:v>0.84857475548989281</c:v>
                </c:pt>
                <c:pt idx="132">
                  <c:v>0.84757230133414585</c:v>
                </c:pt>
                <c:pt idx="133">
                  <c:v>0.84729204220969689</c:v>
                </c:pt>
                <c:pt idx="134">
                  <c:v>0.84697837278879518</c:v>
                </c:pt>
                <c:pt idx="135">
                  <c:v>0.8466836358692168</c:v>
                </c:pt>
                <c:pt idx="136">
                  <c:v>0.84620838650735353</c:v>
                </c:pt>
                <c:pt idx="137">
                  <c:v>0.84615175847590163</c:v>
                </c:pt>
                <c:pt idx="138">
                  <c:v>0.84540455414298321</c:v>
                </c:pt>
                <c:pt idx="139">
                  <c:v>0.84496980871297922</c:v>
                </c:pt>
                <c:pt idx="140">
                  <c:v>0.84490356916870724</c:v>
                </c:pt>
                <c:pt idx="141">
                  <c:v>0.84416081954198263</c:v>
                </c:pt>
                <c:pt idx="142">
                  <c:v>0.84404107510266646</c:v>
                </c:pt>
                <c:pt idx="143">
                  <c:v>0.84402424890264116</c:v>
                </c:pt>
                <c:pt idx="144">
                  <c:v>0.84375132551719623</c:v>
                </c:pt>
                <c:pt idx="145">
                  <c:v>0.84345569281430721</c:v>
                </c:pt>
                <c:pt idx="146">
                  <c:v>0.84321400079293762</c:v>
                </c:pt>
                <c:pt idx="147">
                  <c:v>0.84272410416342647</c:v>
                </c:pt>
                <c:pt idx="148">
                  <c:v>0.84236140876403409</c:v>
                </c:pt>
                <c:pt idx="149">
                  <c:v>0.84195145474241251</c:v>
                </c:pt>
                <c:pt idx="150">
                  <c:v>0.84181958091286224</c:v>
                </c:pt>
                <c:pt idx="151">
                  <c:v>0.84160284977239352</c:v>
                </c:pt>
                <c:pt idx="152">
                  <c:v>0.84118756947162732</c:v>
                </c:pt>
                <c:pt idx="153">
                  <c:v>0.84106470189590377</c:v>
                </c:pt>
                <c:pt idx="154">
                  <c:v>0.84035664571469859</c:v>
                </c:pt>
                <c:pt idx="155">
                  <c:v>0.84034826893022574</c:v>
                </c:pt>
                <c:pt idx="156">
                  <c:v>0.83994652222055866</c:v>
                </c:pt>
                <c:pt idx="157">
                  <c:v>0.83981815889317213</c:v>
                </c:pt>
                <c:pt idx="158">
                  <c:v>0.8392605943081638</c:v>
                </c:pt>
                <c:pt idx="159">
                  <c:v>0.83891540299886935</c:v>
                </c:pt>
                <c:pt idx="160">
                  <c:v>0.83850760369926536</c:v>
                </c:pt>
                <c:pt idx="161">
                  <c:v>0.83831837552747113</c:v>
                </c:pt>
                <c:pt idx="162">
                  <c:v>0.83831837552747113</c:v>
                </c:pt>
                <c:pt idx="163">
                  <c:v>0.83802678595466007</c:v>
                </c:pt>
                <c:pt idx="164">
                  <c:v>0.83781901264729819</c:v>
                </c:pt>
                <c:pt idx="165">
                  <c:v>0.83752689044657258</c:v>
                </c:pt>
                <c:pt idx="166">
                  <c:v>0.83743077531837107</c:v>
                </c:pt>
                <c:pt idx="167">
                  <c:v>0.83737659253325392</c:v>
                </c:pt>
                <c:pt idx="168">
                  <c:v>0.83737659253325392</c:v>
                </c:pt>
                <c:pt idx="169">
                  <c:v>0.83648342394141173</c:v>
                </c:pt>
                <c:pt idx="170">
                  <c:v>0.83614946623904063</c:v>
                </c:pt>
                <c:pt idx="171">
                  <c:v>0.8361093738832972</c:v>
                </c:pt>
                <c:pt idx="172">
                  <c:v>0.83610518549106061</c:v>
                </c:pt>
                <c:pt idx="173">
                  <c:v>0.83545264366475902</c:v>
                </c:pt>
                <c:pt idx="174">
                  <c:v>0.83542601226903557</c:v>
                </c:pt>
                <c:pt idx="175">
                  <c:v>0.83520928112856685</c:v>
                </c:pt>
                <c:pt idx="176">
                  <c:v>0.83485561619336079</c:v>
                </c:pt>
                <c:pt idx="177">
                  <c:v>0.83485329199882474</c:v>
                </c:pt>
                <c:pt idx="178">
                  <c:v>0.83459036749195581</c:v>
                </c:pt>
                <c:pt idx="179">
                  <c:v>0.83456441398630532</c:v>
                </c:pt>
                <c:pt idx="180">
                  <c:v>0.83380052871552035</c:v>
                </c:pt>
                <c:pt idx="181">
                  <c:v>0.8327731863099519</c:v>
                </c:pt>
                <c:pt idx="182">
                  <c:v>0.83277105579829402</c:v>
                </c:pt>
                <c:pt idx="183">
                  <c:v>0.83267753117858545</c:v>
                </c:pt>
                <c:pt idx="184">
                  <c:v>0.83238204373785485</c:v>
                </c:pt>
                <c:pt idx="185">
                  <c:v>0.83137738643937076</c:v>
                </c:pt>
                <c:pt idx="186">
                  <c:v>0.83109540837937979</c:v>
                </c:pt>
                <c:pt idx="187">
                  <c:v>0.83072731406976341</c:v>
                </c:pt>
                <c:pt idx="188">
                  <c:v>0.83069908479029653</c:v>
                </c:pt>
                <c:pt idx="189">
                  <c:v>0.83063497575768275</c:v>
                </c:pt>
                <c:pt idx="190">
                  <c:v>0.83022582067793271</c:v>
                </c:pt>
                <c:pt idx="191">
                  <c:v>0.83020848606035269</c:v>
                </c:pt>
                <c:pt idx="192">
                  <c:v>0.83019543667644824</c:v>
                </c:pt>
                <c:pt idx="193">
                  <c:v>0.83001969367503381</c:v>
                </c:pt>
                <c:pt idx="194">
                  <c:v>0.82986503789696031</c:v>
                </c:pt>
                <c:pt idx="195">
                  <c:v>0.82979100261684935</c:v>
                </c:pt>
                <c:pt idx="196">
                  <c:v>0.82957427147638074</c:v>
                </c:pt>
                <c:pt idx="197">
                  <c:v>0.82882563873223725</c:v>
                </c:pt>
                <c:pt idx="198">
                  <c:v>0.82840771950225833</c:v>
                </c:pt>
                <c:pt idx="199">
                  <c:v>0.82816890851369906</c:v>
                </c:pt>
                <c:pt idx="200">
                  <c:v>0.82764916051061777</c:v>
                </c:pt>
                <c:pt idx="201">
                  <c:v>0.82751217829516099</c:v>
                </c:pt>
                <c:pt idx="202">
                  <c:v>0.82727336730660139</c:v>
                </c:pt>
                <c:pt idx="203">
                  <c:v>0.82724441171634211</c:v>
                </c:pt>
                <c:pt idx="204">
                  <c:v>0.82712466727702594</c:v>
                </c:pt>
                <c:pt idx="205">
                  <c:v>0.82706326980470368</c:v>
                </c:pt>
                <c:pt idx="206">
                  <c:v>0.82702768057587339</c:v>
                </c:pt>
                <c:pt idx="207">
                  <c:v>0.82675521718726364</c:v>
                </c:pt>
                <c:pt idx="208">
                  <c:v>0.82673318575989241</c:v>
                </c:pt>
                <c:pt idx="209">
                  <c:v>0.82659746248314248</c:v>
                </c:pt>
                <c:pt idx="210">
                  <c:v>0.82594402487352991</c:v>
                </c:pt>
                <c:pt idx="211">
                  <c:v>0.82542258214526654</c:v>
                </c:pt>
                <c:pt idx="212">
                  <c:v>0.82529383145212387</c:v>
                </c:pt>
                <c:pt idx="213">
                  <c:v>0.82505146154068143</c:v>
                </c:pt>
                <c:pt idx="214">
                  <c:v>0.82502332910265364</c:v>
                </c:pt>
                <c:pt idx="215">
                  <c:v>0.82491455195630359</c:v>
                </c:pt>
                <c:pt idx="216">
                  <c:v>0.82459923623093889</c:v>
                </c:pt>
                <c:pt idx="217">
                  <c:v>0.82444022258811067</c:v>
                </c:pt>
                <c:pt idx="218">
                  <c:v>0.82404929790925141</c:v>
                </c:pt>
                <c:pt idx="219">
                  <c:v>0.82393688920893915</c:v>
                </c:pt>
                <c:pt idx="220">
                  <c:v>0.82393001346677053</c:v>
                </c:pt>
                <c:pt idx="221">
                  <c:v>0.82338978349934222</c:v>
                </c:pt>
                <c:pt idx="222">
                  <c:v>0.82326430120476568</c:v>
                </c:pt>
                <c:pt idx="223">
                  <c:v>0.82293022245059577</c:v>
                </c:pt>
                <c:pt idx="224">
                  <c:v>0.82292644563447503</c:v>
                </c:pt>
                <c:pt idx="225">
                  <c:v>0.82269305776649948</c:v>
                </c:pt>
                <c:pt idx="226">
                  <c:v>0.82165448175400768</c:v>
                </c:pt>
                <c:pt idx="227">
                  <c:v>0.82055019882515845</c:v>
                </c:pt>
                <c:pt idx="228">
                  <c:v>0.82007799996862341</c:v>
                </c:pt>
                <c:pt idx="229">
                  <c:v>0.81953462265442789</c:v>
                </c:pt>
                <c:pt idx="230">
                  <c:v>0.819445915896309</c:v>
                </c:pt>
                <c:pt idx="231">
                  <c:v>0.81943594122809271</c:v>
                </c:pt>
                <c:pt idx="232">
                  <c:v>0.81940688879639456</c:v>
                </c:pt>
                <c:pt idx="233">
                  <c:v>0.81890781644053867</c:v>
                </c:pt>
                <c:pt idx="234">
                  <c:v>0.81890355541722304</c:v>
                </c:pt>
                <c:pt idx="235">
                  <c:v>0.81849706347704554</c:v>
                </c:pt>
                <c:pt idx="236">
                  <c:v>0.81849548980366171</c:v>
                </c:pt>
                <c:pt idx="237">
                  <c:v>0.81834429610703219</c:v>
                </c:pt>
                <c:pt idx="238">
                  <c:v>0.81830713320481829</c:v>
                </c:pt>
                <c:pt idx="239">
                  <c:v>0.81820130972235749</c:v>
                </c:pt>
                <c:pt idx="240">
                  <c:v>0.8179735386578435</c:v>
                </c:pt>
                <c:pt idx="241">
                  <c:v>0.81766567972328141</c:v>
                </c:pt>
                <c:pt idx="242">
                  <c:v>0.81744342862079011</c:v>
                </c:pt>
                <c:pt idx="243">
                  <c:v>0.8170722838058454</c:v>
                </c:pt>
                <c:pt idx="244">
                  <c:v>0.8168954997589617</c:v>
                </c:pt>
                <c:pt idx="245">
                  <c:v>0.81666990762682501</c:v>
                </c:pt>
                <c:pt idx="246">
                  <c:v>0.81660633122212534</c:v>
                </c:pt>
                <c:pt idx="247">
                  <c:v>0.81646717007429093</c:v>
                </c:pt>
                <c:pt idx="248">
                  <c:v>0.8164074673271513</c:v>
                </c:pt>
                <c:pt idx="249">
                  <c:v>0.8161167009065714</c:v>
                </c:pt>
                <c:pt idx="250">
                  <c:v>0.81582762921117424</c:v>
                </c:pt>
                <c:pt idx="251">
                  <c:v>0.81581043985575286</c:v>
                </c:pt>
                <c:pt idx="252">
                  <c:v>0.81566779241611442</c:v>
                </c:pt>
                <c:pt idx="253">
                  <c:v>0.81553468385821737</c:v>
                </c:pt>
                <c:pt idx="254">
                  <c:v>0.81551192612005374</c:v>
                </c:pt>
                <c:pt idx="255">
                  <c:v>0.8151846746873328</c:v>
                </c:pt>
                <c:pt idx="256">
                  <c:v>0.81499910227986061</c:v>
                </c:pt>
                <c:pt idx="257">
                  <c:v>0.81476585967404325</c:v>
                </c:pt>
                <c:pt idx="258">
                  <c:v>0.81408651697950007</c:v>
                </c:pt>
                <c:pt idx="259">
                  <c:v>0.81403945204014894</c:v>
                </c:pt>
                <c:pt idx="260">
                  <c:v>0.81400272492441039</c:v>
                </c:pt>
                <c:pt idx="261">
                  <c:v>0.81364453265193115</c:v>
                </c:pt>
                <c:pt idx="262">
                  <c:v>0.81342232997015929</c:v>
                </c:pt>
                <c:pt idx="263">
                  <c:v>0.8134059879773291</c:v>
                </c:pt>
                <c:pt idx="264">
                  <c:v>0.81303133266022076</c:v>
                </c:pt>
                <c:pt idx="265">
                  <c:v>0.81275170300512534</c:v>
                </c:pt>
                <c:pt idx="266">
                  <c:v>0.81263985114308723</c:v>
                </c:pt>
                <c:pt idx="267">
                  <c:v>0.81245212401359734</c:v>
                </c:pt>
                <c:pt idx="268">
                  <c:v>0.8122899630240018</c:v>
                </c:pt>
                <c:pt idx="269">
                  <c:v>0.81142952683853953</c:v>
                </c:pt>
                <c:pt idx="270">
                  <c:v>0.8111931610963149</c:v>
                </c:pt>
                <c:pt idx="271">
                  <c:v>0.81055906756414131</c:v>
                </c:pt>
                <c:pt idx="272">
                  <c:v>0.81051466576436271</c:v>
                </c:pt>
                <c:pt idx="273">
                  <c:v>0.81033938275978357</c:v>
                </c:pt>
                <c:pt idx="274">
                  <c:v>0.810176834404432</c:v>
                </c:pt>
                <c:pt idx="275">
                  <c:v>0.80987519753232518</c:v>
                </c:pt>
                <c:pt idx="276">
                  <c:v>0.80958886160757959</c:v>
                </c:pt>
                <c:pt idx="277">
                  <c:v>0.80942476378920403</c:v>
                </c:pt>
                <c:pt idx="278">
                  <c:v>0.80942289959150349</c:v>
                </c:pt>
                <c:pt idx="279">
                  <c:v>0.80889259587157192</c:v>
                </c:pt>
                <c:pt idx="280">
                  <c:v>0.808576529625055</c:v>
                </c:pt>
                <c:pt idx="281">
                  <c:v>0.80842712749504708</c:v>
                </c:pt>
                <c:pt idx="282">
                  <c:v>0.80838846355052851</c:v>
                </c:pt>
                <c:pt idx="283">
                  <c:v>0.8081927470023218</c:v>
                </c:pt>
                <c:pt idx="284">
                  <c:v>0.80810985073054276</c:v>
                </c:pt>
                <c:pt idx="285">
                  <c:v>0.80784697464439337</c:v>
                </c:pt>
                <c:pt idx="286">
                  <c:v>0.80745205525617558</c:v>
                </c:pt>
                <c:pt idx="287">
                  <c:v>0.80692586729740134</c:v>
                </c:pt>
                <c:pt idx="288">
                  <c:v>0.8067415780389956</c:v>
                </c:pt>
                <c:pt idx="289">
                  <c:v>0.8067415780389956</c:v>
                </c:pt>
                <c:pt idx="290">
                  <c:v>0.80649681130193829</c:v>
                </c:pt>
                <c:pt idx="291">
                  <c:v>0.80626095397726816</c:v>
                </c:pt>
                <c:pt idx="292">
                  <c:v>0.80615244314487533</c:v>
                </c:pt>
                <c:pt idx="293">
                  <c:v>0.80601918932481953</c:v>
                </c:pt>
                <c:pt idx="294">
                  <c:v>0.80552026223112216</c:v>
                </c:pt>
                <c:pt idx="295">
                  <c:v>0.80551711488435485</c:v>
                </c:pt>
                <c:pt idx="296">
                  <c:v>0.80524620095876909</c:v>
                </c:pt>
                <c:pt idx="297">
                  <c:v>0.80509023782126909</c:v>
                </c:pt>
                <c:pt idx="298">
                  <c:v>0.80488483712916259</c:v>
                </c:pt>
                <c:pt idx="299">
                  <c:v>0.80478351677361504</c:v>
                </c:pt>
                <c:pt idx="300">
                  <c:v>0.80464602614060332</c:v>
                </c:pt>
                <c:pt idx="301">
                  <c:v>0.80463266202202199</c:v>
                </c:pt>
                <c:pt idx="302">
                  <c:v>0.80444403910922146</c:v>
                </c:pt>
                <c:pt idx="303">
                  <c:v>0.80394581411595678</c:v>
                </c:pt>
                <c:pt idx="304">
                  <c:v>0.80372303038555082</c:v>
                </c:pt>
                <c:pt idx="305">
                  <c:v>0.80372303038555082</c:v>
                </c:pt>
                <c:pt idx="306">
                  <c:v>0.80307651693882665</c:v>
                </c:pt>
                <c:pt idx="307">
                  <c:v>0.80252883018059573</c:v>
                </c:pt>
                <c:pt idx="308">
                  <c:v>0.80234584828161637</c:v>
                </c:pt>
                <c:pt idx="309">
                  <c:v>0.80212577611150238</c:v>
                </c:pt>
                <c:pt idx="310">
                  <c:v>0.80212412980703951</c:v>
                </c:pt>
                <c:pt idx="311">
                  <c:v>0.80156651680131175</c:v>
                </c:pt>
                <c:pt idx="312">
                  <c:v>0.80086562688659224</c:v>
                </c:pt>
                <c:pt idx="313">
                  <c:v>0.80070564482937423</c:v>
                </c:pt>
                <c:pt idx="314">
                  <c:v>0.80051535140175056</c:v>
                </c:pt>
                <c:pt idx="315">
                  <c:v>0.80031556751310606</c:v>
                </c:pt>
                <c:pt idx="316">
                  <c:v>0.80004208728938675</c:v>
                </c:pt>
                <c:pt idx="317">
                  <c:v>0.80000059073277785</c:v>
                </c:pt>
                <c:pt idx="318">
                  <c:v>0.79997374144381683</c:v>
                </c:pt>
                <c:pt idx="319">
                  <c:v>0.79985242333111695</c:v>
                </c:pt>
                <c:pt idx="320">
                  <c:v>0.79983293399151933</c:v>
                </c:pt>
                <c:pt idx="321">
                  <c:v>0.79967399297977049</c:v>
                </c:pt>
                <c:pt idx="322">
                  <c:v>0.79957581997099025</c:v>
                </c:pt>
                <c:pt idx="323">
                  <c:v>0.79951623827564899</c:v>
                </c:pt>
                <c:pt idx="324">
                  <c:v>0.79930589867015389</c:v>
                </c:pt>
                <c:pt idx="325">
                  <c:v>0.79930589867015389</c:v>
                </c:pt>
                <c:pt idx="326">
                  <c:v>0.79899038926191124</c:v>
                </c:pt>
                <c:pt idx="327">
                  <c:v>0.79882614618137748</c:v>
                </c:pt>
                <c:pt idx="328">
                  <c:v>0.79851712514954731</c:v>
                </c:pt>
                <c:pt idx="329">
                  <c:v>0.7984522898061408</c:v>
                </c:pt>
                <c:pt idx="330">
                  <c:v>0.79841917003400487</c:v>
                </c:pt>
                <c:pt idx="331">
                  <c:v>0.79832281280220574</c:v>
                </c:pt>
                <c:pt idx="332">
                  <c:v>0.79809910907812953</c:v>
                </c:pt>
                <c:pt idx="333">
                  <c:v>0.79803257900954061</c:v>
                </c:pt>
                <c:pt idx="334">
                  <c:v>0.79778021021952228</c:v>
                </c:pt>
                <c:pt idx="335">
                  <c:v>0.79757362321978786</c:v>
                </c:pt>
                <c:pt idx="336">
                  <c:v>0.79714171040187454</c:v>
                </c:pt>
                <c:pt idx="337">
                  <c:v>0.79708638972984913</c:v>
                </c:pt>
                <c:pt idx="338">
                  <c:v>0.79703651638876727</c:v>
                </c:pt>
                <c:pt idx="339">
                  <c:v>0.79682591046931484</c:v>
                </c:pt>
                <c:pt idx="340">
                  <c:v>0.79651405682539433</c:v>
                </c:pt>
                <c:pt idx="341">
                  <c:v>0.79651112737186458</c:v>
                </c:pt>
                <c:pt idx="342">
                  <c:v>0.79647725707857664</c:v>
                </c:pt>
                <c:pt idx="343">
                  <c:v>0.79636540521653842</c:v>
                </c:pt>
                <c:pt idx="344">
                  <c:v>0.79624880812398957</c:v>
                </c:pt>
                <c:pt idx="345">
                  <c:v>0.79603708852798871</c:v>
                </c:pt>
                <c:pt idx="346">
                  <c:v>0.79546720086986855</c:v>
                </c:pt>
                <c:pt idx="347">
                  <c:v>0.79407926936620576</c:v>
                </c:pt>
                <c:pt idx="348">
                  <c:v>0.79390466425169948</c:v>
                </c:pt>
                <c:pt idx="349">
                  <c:v>0.79379281238966126</c:v>
                </c:pt>
                <c:pt idx="350">
                  <c:v>0.79373228649028993</c:v>
                </c:pt>
                <c:pt idx="351">
                  <c:v>0.79320605011079626</c:v>
                </c:pt>
                <c:pt idx="352">
                  <c:v>0.79289252595205306</c:v>
                </c:pt>
                <c:pt idx="353">
                  <c:v>0.7926802010970585</c:v>
                </c:pt>
                <c:pt idx="354">
                  <c:v>0.7926183678382609</c:v>
                </c:pt>
                <c:pt idx="355">
                  <c:v>0.79243945327971932</c:v>
                </c:pt>
                <c:pt idx="356">
                  <c:v>0.79238413260769403</c:v>
                </c:pt>
                <c:pt idx="357">
                  <c:v>0.79236469168881585</c:v>
                </c:pt>
                <c:pt idx="358">
                  <c:v>0.79231365625046601</c:v>
                </c:pt>
                <c:pt idx="359">
                  <c:v>0.79221817059161792</c:v>
                </c:pt>
                <c:pt idx="360">
                  <c:v>0.79205910852807015</c:v>
                </c:pt>
                <c:pt idx="361">
                  <c:v>0.79194401247782564</c:v>
                </c:pt>
                <c:pt idx="362">
                  <c:v>0.79178938091011197</c:v>
                </c:pt>
                <c:pt idx="363">
                  <c:v>0.79178780723672837</c:v>
                </c:pt>
                <c:pt idx="364">
                  <c:v>0.79164632189435791</c:v>
                </c:pt>
                <c:pt idx="365">
                  <c:v>0.79157952551181188</c:v>
                </c:pt>
                <c:pt idx="366">
                  <c:v>0.79122239849516152</c:v>
                </c:pt>
                <c:pt idx="367">
                  <c:v>0.79120782385859301</c:v>
                </c:pt>
                <c:pt idx="368">
                  <c:v>0.791167077823136</c:v>
                </c:pt>
                <c:pt idx="369">
                  <c:v>0.79115344739059767</c:v>
                </c:pt>
                <c:pt idx="370">
                  <c:v>0.79090248280144471</c:v>
                </c:pt>
                <c:pt idx="371">
                  <c:v>0.79077281211463157</c:v>
                </c:pt>
                <c:pt idx="372">
                  <c:v>0.79068197484485525</c:v>
                </c:pt>
                <c:pt idx="373">
                  <c:v>0.79055617781560195</c:v>
                </c:pt>
                <c:pt idx="374">
                  <c:v>0.78972874035047691</c:v>
                </c:pt>
                <c:pt idx="375">
                  <c:v>0.78937645540577639</c:v>
                </c:pt>
                <c:pt idx="376">
                  <c:v>0.7891137245817853</c:v>
                </c:pt>
                <c:pt idx="377">
                  <c:v>0.78903910825304047</c:v>
                </c:pt>
                <c:pt idx="378">
                  <c:v>0.78884150329677316</c:v>
                </c:pt>
                <c:pt idx="379">
                  <c:v>0.78853577487386883</c:v>
                </c:pt>
                <c:pt idx="380">
                  <c:v>0.78832676683815994</c:v>
                </c:pt>
                <c:pt idx="381">
                  <c:v>0.7881680679300086</c:v>
                </c:pt>
                <c:pt idx="382">
                  <c:v>0.7881244408617416</c:v>
                </c:pt>
                <c:pt idx="383">
                  <c:v>0.78806960439691121</c:v>
                </c:pt>
                <c:pt idx="384">
                  <c:v>0.78803244149469731</c:v>
                </c:pt>
                <c:pt idx="385">
                  <c:v>0.7878646637016401</c:v>
                </c:pt>
                <c:pt idx="386">
                  <c:v>0.78758503404654467</c:v>
                </c:pt>
                <c:pt idx="387">
                  <c:v>0.78740263319619963</c:v>
                </c:pt>
                <c:pt idx="388">
                  <c:v>0.78721282397577108</c:v>
                </c:pt>
                <c:pt idx="389">
                  <c:v>0.78705361665006468</c:v>
                </c:pt>
                <c:pt idx="390">
                  <c:v>0.78693607535348564</c:v>
                </c:pt>
                <c:pt idx="391">
                  <c:v>0.78685799694329683</c:v>
                </c:pt>
                <c:pt idx="392">
                  <c:v>0.78680531520048391</c:v>
                </c:pt>
                <c:pt idx="393">
                  <c:v>0.78616780800758612</c:v>
                </c:pt>
                <c:pt idx="394">
                  <c:v>0.78601044066922088</c:v>
                </c:pt>
                <c:pt idx="395">
                  <c:v>0.78586096590813348</c:v>
                </c:pt>
                <c:pt idx="396">
                  <c:v>0.78572025529727518</c:v>
                </c:pt>
                <c:pt idx="397">
                  <c:v>0.7853030865884485</c:v>
                </c:pt>
                <c:pt idx="398">
                  <c:v>0.78517893586365806</c:v>
                </c:pt>
                <c:pt idx="399">
                  <c:v>0.78484466342661041</c:v>
                </c:pt>
                <c:pt idx="400">
                  <c:v>0.78469511603444364</c:v>
                </c:pt>
                <c:pt idx="401">
                  <c:v>0.78456503377151499</c:v>
                </c:pt>
                <c:pt idx="402">
                  <c:v>0.78442437158137612</c:v>
                </c:pt>
                <c:pt idx="403">
                  <c:v>0.78378207073724804</c:v>
                </c:pt>
                <c:pt idx="404">
                  <c:v>0.78325423647401082</c:v>
                </c:pt>
                <c:pt idx="405">
                  <c:v>0.78291744615954939</c:v>
                </c:pt>
                <c:pt idx="406">
                  <c:v>0.78288725584094299</c:v>
                </c:pt>
                <c:pt idx="407">
                  <c:v>0.78261571244600381</c:v>
                </c:pt>
                <c:pt idx="408">
                  <c:v>0.78245081568575647</c:v>
                </c:pt>
                <c:pt idx="409">
                  <c:v>0.78221580572367777</c:v>
                </c:pt>
                <c:pt idx="410">
                  <c:v>0.7820405227190983</c:v>
                </c:pt>
                <c:pt idx="411">
                  <c:v>0.78176878564128105</c:v>
                </c:pt>
                <c:pt idx="412">
                  <c:v>0.78166121901291841</c:v>
                </c:pt>
                <c:pt idx="413">
                  <c:v>0.78143063954667369</c:v>
                </c:pt>
                <c:pt idx="414">
                  <c:v>0.78133634019545317</c:v>
                </c:pt>
                <c:pt idx="415">
                  <c:v>0.7813042614687864</c:v>
                </c:pt>
                <c:pt idx="416">
                  <c:v>0.7812036190033117</c:v>
                </c:pt>
                <c:pt idx="417">
                  <c:v>0.78074558320722964</c:v>
                </c:pt>
                <c:pt idx="418">
                  <c:v>0.7806382586824645</c:v>
                </c:pt>
                <c:pt idx="419">
                  <c:v>0.78045677782578948</c:v>
                </c:pt>
                <c:pt idx="420">
                  <c:v>0.78031715668111978</c:v>
                </c:pt>
                <c:pt idx="421">
                  <c:v>0.77938377468173548</c:v>
                </c:pt>
                <c:pt idx="422">
                  <c:v>0.77937622104949378</c:v>
                </c:pt>
                <c:pt idx="423">
                  <c:v>0.77932252247157174</c:v>
                </c:pt>
                <c:pt idx="424">
                  <c:v>0.77900812673987752</c:v>
                </c:pt>
                <c:pt idx="425">
                  <c:v>0.77888446022228208</c:v>
                </c:pt>
                <c:pt idx="426">
                  <c:v>0.77885131623978643</c:v>
                </c:pt>
                <c:pt idx="427">
                  <c:v>0.77860928527338047</c:v>
                </c:pt>
                <c:pt idx="428">
                  <c:v>0.77854832358753367</c:v>
                </c:pt>
                <c:pt idx="429">
                  <c:v>0.77807762577330308</c:v>
                </c:pt>
                <c:pt idx="430">
                  <c:v>0.77795514556333534</c:v>
                </c:pt>
                <c:pt idx="431">
                  <c:v>0.77783540112401928</c:v>
                </c:pt>
                <c:pt idx="432">
                  <c:v>0.77758833440278563</c:v>
                </c:pt>
                <c:pt idx="433">
                  <c:v>0.77739223048882267</c:v>
                </c:pt>
                <c:pt idx="434">
                  <c:v>0.77705720753062268</c:v>
                </c:pt>
                <c:pt idx="435">
                  <c:v>0.77700498578464527</c:v>
                </c:pt>
                <c:pt idx="436">
                  <c:v>0.77686764041379175</c:v>
                </c:pt>
                <c:pt idx="437">
                  <c:v>0.77667306175249307</c:v>
                </c:pt>
                <c:pt idx="438">
                  <c:v>0.77628581704831556</c:v>
                </c:pt>
                <c:pt idx="439">
                  <c:v>0.77617517570426486</c:v>
                </c:pt>
                <c:pt idx="440">
                  <c:v>0.77590561755882481</c:v>
                </c:pt>
                <c:pt idx="441">
                  <c:v>0.77561112274284405</c:v>
                </c:pt>
                <c:pt idx="442">
                  <c:v>0.77552309387479823</c:v>
                </c:pt>
                <c:pt idx="443">
                  <c:v>0.7752745987423395</c:v>
                </c:pt>
                <c:pt idx="444">
                  <c:v>0.77518695724004993</c:v>
                </c:pt>
                <c:pt idx="445">
                  <c:v>0.77489602134695212</c:v>
                </c:pt>
                <c:pt idx="446">
                  <c:v>0.77429059288072088</c:v>
                </c:pt>
                <c:pt idx="447">
                  <c:v>0.77407821960500722</c:v>
                </c:pt>
                <c:pt idx="448">
                  <c:v>0.77406650179088876</c:v>
                </c:pt>
                <c:pt idx="449">
                  <c:v>0.7738984334735145</c:v>
                </c:pt>
                <c:pt idx="450">
                  <c:v>0.7729548589126759</c:v>
                </c:pt>
                <c:pt idx="451">
                  <c:v>0.77292176335089979</c:v>
                </c:pt>
                <c:pt idx="452">
                  <c:v>0.77272384365995561</c:v>
                </c:pt>
                <c:pt idx="453">
                  <c:v>0.77269253966480078</c:v>
                </c:pt>
                <c:pt idx="454">
                  <c:v>0.77254095860241534</c:v>
                </c:pt>
                <c:pt idx="455">
                  <c:v>0.77249786416206301</c:v>
                </c:pt>
                <c:pt idx="456">
                  <c:v>0.77229483608521188</c:v>
                </c:pt>
                <c:pt idx="457">
                  <c:v>0.77222036501862545</c:v>
                </c:pt>
                <c:pt idx="458">
                  <c:v>0.77216790116905043</c:v>
                </c:pt>
                <c:pt idx="459">
                  <c:v>0.7721617275273146</c:v>
                </c:pt>
                <c:pt idx="460">
                  <c:v>0.77201050962032536</c:v>
                </c:pt>
                <c:pt idx="461">
                  <c:v>0.77192531336437031</c:v>
                </c:pt>
                <c:pt idx="462">
                  <c:v>0.77114281032693865</c:v>
                </c:pt>
                <c:pt idx="463">
                  <c:v>0.77080725474082412</c:v>
                </c:pt>
                <c:pt idx="464">
                  <c:v>0.7706775840540111</c:v>
                </c:pt>
                <c:pt idx="465">
                  <c:v>0.77054195761870004</c:v>
                </c:pt>
                <c:pt idx="466">
                  <c:v>0.77036650514160254</c:v>
                </c:pt>
                <c:pt idx="467">
                  <c:v>0.77022673873477432</c:v>
                </c:pt>
                <c:pt idx="468">
                  <c:v>0.77002429170655728</c:v>
                </c:pt>
                <c:pt idx="469">
                  <c:v>0.7698648422772536</c:v>
                </c:pt>
                <c:pt idx="470">
                  <c:v>0.76980702793817402</c:v>
                </c:pt>
                <c:pt idx="471">
                  <c:v>0.76980576899946718</c:v>
                </c:pt>
                <c:pt idx="472">
                  <c:v>0.76897641891592206</c:v>
                </c:pt>
                <c:pt idx="473">
                  <c:v>0.76880036117983086</c:v>
                </c:pt>
                <c:pt idx="474">
                  <c:v>0.76839575764771373</c:v>
                </c:pt>
                <c:pt idx="475">
                  <c:v>0.76834675587958279</c:v>
                </c:pt>
                <c:pt idx="476">
                  <c:v>0.76813099315350397</c:v>
                </c:pt>
                <c:pt idx="477">
                  <c:v>0.76797079320304795</c:v>
                </c:pt>
                <c:pt idx="478">
                  <c:v>0.7678075427472637</c:v>
                </c:pt>
                <c:pt idx="479">
                  <c:v>0.76761947667273733</c:v>
                </c:pt>
                <c:pt idx="480">
                  <c:v>0.76760354625602278</c:v>
                </c:pt>
                <c:pt idx="481">
                  <c:v>0.76759720314176882</c:v>
                </c:pt>
                <c:pt idx="482">
                  <c:v>0.76753498251721508</c:v>
                </c:pt>
                <c:pt idx="483">
                  <c:v>0.76749300175341117</c:v>
                </c:pt>
                <c:pt idx="484">
                  <c:v>0.76748079973209782</c:v>
                </c:pt>
                <c:pt idx="485">
                  <c:v>0.76744615470729771</c:v>
                </c:pt>
                <c:pt idx="486">
                  <c:v>0.76728774632346308</c:v>
                </c:pt>
                <c:pt idx="487">
                  <c:v>0.76699194414805583</c:v>
                </c:pt>
                <c:pt idx="488">
                  <c:v>0.76688478909580904</c:v>
                </c:pt>
                <c:pt idx="489">
                  <c:v>0.7668009486199997</c:v>
                </c:pt>
                <c:pt idx="490">
                  <c:v>0.76665919696367224</c:v>
                </c:pt>
                <c:pt idx="491">
                  <c:v>0.76638341675577693</c:v>
                </c:pt>
                <c:pt idx="492">
                  <c:v>0.76577488936349802</c:v>
                </c:pt>
                <c:pt idx="493">
                  <c:v>0.76555360667539663</c:v>
                </c:pt>
                <c:pt idx="494">
                  <c:v>0.76503281762684627</c:v>
                </c:pt>
                <c:pt idx="495">
                  <c:v>0.76498035377727125</c:v>
                </c:pt>
                <c:pt idx="496">
                  <c:v>0.76481020336895877</c:v>
                </c:pt>
                <c:pt idx="497">
                  <c:v>0.76477911726704173</c:v>
                </c:pt>
                <c:pt idx="498">
                  <c:v>0.76444719323488952</c:v>
                </c:pt>
                <c:pt idx="499">
                  <c:v>0.76440884402504783</c:v>
                </c:pt>
                <c:pt idx="500">
                  <c:v>0.76415206894955501</c:v>
                </c:pt>
                <c:pt idx="501">
                  <c:v>0.76375831165860519</c:v>
                </c:pt>
                <c:pt idx="502">
                  <c:v>0.76340643829002031</c:v>
                </c:pt>
                <c:pt idx="503">
                  <c:v>0.76330770844296603</c:v>
                </c:pt>
                <c:pt idx="504">
                  <c:v>0.76330151059087026</c:v>
                </c:pt>
                <c:pt idx="505">
                  <c:v>0.76327086027542868</c:v>
                </c:pt>
                <c:pt idx="506">
                  <c:v>0.76323013845033172</c:v>
                </c:pt>
                <c:pt idx="507">
                  <c:v>0.76309899093157407</c:v>
                </c:pt>
                <c:pt idx="508">
                  <c:v>0.76284289374615422</c:v>
                </c:pt>
                <c:pt idx="509">
                  <c:v>0.762794400395578</c:v>
                </c:pt>
                <c:pt idx="510">
                  <c:v>0.76260434907155206</c:v>
                </c:pt>
                <c:pt idx="511">
                  <c:v>0.76239715681282427</c:v>
                </c:pt>
                <c:pt idx="512">
                  <c:v>0.76217904568184991</c:v>
                </c:pt>
                <c:pt idx="513">
                  <c:v>0.76177296531778815</c:v>
                </c:pt>
                <c:pt idx="514">
                  <c:v>0.76164235042694484</c:v>
                </c:pt>
                <c:pt idx="515">
                  <c:v>0.76160351700990825</c:v>
                </c:pt>
                <c:pt idx="516">
                  <c:v>0.76151519761754571</c:v>
                </c:pt>
                <c:pt idx="517">
                  <c:v>0.76016491322329172</c:v>
                </c:pt>
                <c:pt idx="518">
                  <c:v>0.76001355005414395</c:v>
                </c:pt>
                <c:pt idx="519">
                  <c:v>0.75995762412312506</c:v>
                </c:pt>
                <c:pt idx="520">
                  <c:v>0.75988412147092854</c:v>
                </c:pt>
                <c:pt idx="521">
                  <c:v>0.75944557501444387</c:v>
                </c:pt>
                <c:pt idx="522">
                  <c:v>0.75931425802316799</c:v>
                </c:pt>
                <c:pt idx="523">
                  <c:v>0.75910440262486789</c:v>
                </c:pt>
                <c:pt idx="524">
                  <c:v>0.75897589403532284</c:v>
                </c:pt>
                <c:pt idx="525">
                  <c:v>0.75897044670437941</c:v>
                </c:pt>
                <c:pt idx="526">
                  <c:v>0.75889696826254249</c:v>
                </c:pt>
                <c:pt idx="527">
                  <c:v>0.75882830768229581</c:v>
                </c:pt>
                <c:pt idx="528">
                  <c:v>0.75877531120480635</c:v>
                </c:pt>
                <c:pt idx="529">
                  <c:v>0.75871626213737953</c:v>
                </c:pt>
                <c:pt idx="530">
                  <c:v>0.75864900575799821</c:v>
                </c:pt>
                <c:pt idx="531">
                  <c:v>0.75863222797869245</c:v>
                </c:pt>
                <c:pt idx="532">
                  <c:v>0.75859482297288117</c:v>
                </c:pt>
                <c:pt idx="533">
                  <c:v>0.75819595729602429</c:v>
                </c:pt>
                <c:pt idx="534">
                  <c:v>0.75810758948294221</c:v>
                </c:pt>
                <c:pt idx="535">
                  <c:v>0.75798796609542474</c:v>
                </c:pt>
                <c:pt idx="536">
                  <c:v>0.75720364728101186</c:v>
                </c:pt>
                <c:pt idx="537">
                  <c:v>0.75674352939399148</c:v>
                </c:pt>
                <c:pt idx="538">
                  <c:v>0.75667034147647161</c:v>
                </c:pt>
                <c:pt idx="539">
                  <c:v>0.75664341955643133</c:v>
                </c:pt>
                <c:pt idx="540">
                  <c:v>0.7564275115681941</c:v>
                </c:pt>
                <c:pt idx="541">
                  <c:v>0.75621078042772538</c:v>
                </c:pt>
                <c:pt idx="542">
                  <c:v>0.7560428089517901</c:v>
                </c:pt>
                <c:pt idx="543">
                  <c:v>0.755942505431352</c:v>
                </c:pt>
                <c:pt idx="544">
                  <c:v>0.75589599733027524</c:v>
                </c:pt>
                <c:pt idx="545">
                  <c:v>0.75563007073879751</c:v>
                </c:pt>
                <c:pt idx="546">
                  <c:v>0.75557036799165755</c:v>
                </c:pt>
                <c:pt idx="547">
                  <c:v>0.75539750602305333</c:v>
                </c:pt>
                <c:pt idx="548">
                  <c:v>0.75520864100665519</c:v>
                </c:pt>
                <c:pt idx="549">
                  <c:v>0.75516961390674042</c:v>
                </c:pt>
                <c:pt idx="550">
                  <c:v>0.75516961390674042</c:v>
                </c:pt>
                <c:pt idx="551">
                  <c:v>0.75494060811387942</c:v>
                </c:pt>
                <c:pt idx="552">
                  <c:v>0.75490729465886541</c:v>
                </c:pt>
                <c:pt idx="553">
                  <c:v>0.75484831822251797</c:v>
                </c:pt>
                <c:pt idx="554">
                  <c:v>0.75434648588565079</c:v>
                </c:pt>
                <c:pt idx="555">
                  <c:v>0.75419720480744146</c:v>
                </c:pt>
                <c:pt idx="556">
                  <c:v>0.75412033691523983</c:v>
                </c:pt>
                <c:pt idx="557">
                  <c:v>0.75382705261724647</c:v>
                </c:pt>
                <c:pt idx="558">
                  <c:v>0.75348077184176343</c:v>
                </c:pt>
                <c:pt idx="559">
                  <c:v>0.75345186467222369</c:v>
                </c:pt>
                <c:pt idx="560">
                  <c:v>0.75324452715133738</c:v>
                </c:pt>
                <c:pt idx="561">
                  <c:v>0.75294344711750505</c:v>
                </c:pt>
                <c:pt idx="562">
                  <c:v>0.75287004130674751</c:v>
                </c:pt>
                <c:pt idx="563">
                  <c:v>0.75276826095436478</c:v>
                </c:pt>
                <c:pt idx="564">
                  <c:v>0.75261803567212515</c:v>
                </c:pt>
                <c:pt idx="565">
                  <c:v>0.75215157467085059</c:v>
                </c:pt>
                <c:pt idx="566">
                  <c:v>0.75200050202601965</c:v>
                </c:pt>
                <c:pt idx="567">
                  <c:v>0.75165397914693921</c:v>
                </c:pt>
                <c:pt idx="568">
                  <c:v>0.7516113931241416</c:v>
                </c:pt>
                <c:pt idx="569">
                  <c:v>0.75158369647258927</c:v>
                </c:pt>
                <c:pt idx="570">
                  <c:v>0.75133432976717951</c:v>
                </c:pt>
                <c:pt idx="571">
                  <c:v>0.7512872890381882</c:v>
                </c:pt>
                <c:pt idx="572">
                  <c:v>0.75019160078704983</c:v>
                </c:pt>
                <c:pt idx="573">
                  <c:v>0.75018554819711258</c:v>
                </c:pt>
                <c:pt idx="574">
                  <c:v>0.74982529804405484</c:v>
                </c:pt>
                <c:pt idx="575">
                  <c:v>0.74941648190934129</c:v>
                </c:pt>
                <c:pt idx="576">
                  <c:v>0.74941648190934129</c:v>
                </c:pt>
                <c:pt idx="577">
                  <c:v>0.74936254122782164</c:v>
                </c:pt>
                <c:pt idx="578">
                  <c:v>0.74878163785601581</c:v>
                </c:pt>
                <c:pt idx="579">
                  <c:v>0.74846409477755416</c:v>
                </c:pt>
                <c:pt idx="580">
                  <c:v>0.74824000368772192</c:v>
                </c:pt>
                <c:pt idx="581">
                  <c:v>0.74779182150805745</c:v>
                </c:pt>
                <c:pt idx="582">
                  <c:v>0.7472475726209109</c:v>
                </c:pt>
                <c:pt idx="583">
                  <c:v>0.74600819588466494</c:v>
                </c:pt>
                <c:pt idx="584">
                  <c:v>0.74582705397302673</c:v>
                </c:pt>
                <c:pt idx="585">
                  <c:v>0.74566295615465117</c:v>
                </c:pt>
                <c:pt idx="586">
                  <c:v>0.74560615865068114</c:v>
                </c:pt>
                <c:pt idx="587">
                  <c:v>0.74559047033756409</c:v>
                </c:pt>
                <c:pt idx="588">
                  <c:v>0.74519651936373621</c:v>
                </c:pt>
                <c:pt idx="589">
                  <c:v>0.74470957639811441</c:v>
                </c:pt>
                <c:pt idx="590">
                  <c:v>0.74462176542330649</c:v>
                </c:pt>
                <c:pt idx="591">
                  <c:v>0.74436578928968544</c:v>
                </c:pt>
                <c:pt idx="592">
                  <c:v>0.74396280785167146</c:v>
                </c:pt>
                <c:pt idx="593">
                  <c:v>0.74386862955224975</c:v>
                </c:pt>
                <c:pt idx="594">
                  <c:v>0.74386790324145735</c:v>
                </c:pt>
                <c:pt idx="595">
                  <c:v>0.74357147159669634</c:v>
                </c:pt>
                <c:pt idx="596">
                  <c:v>0.74353409080124466</c:v>
                </c:pt>
                <c:pt idx="597">
                  <c:v>0.74332263751920113</c:v>
                </c:pt>
                <c:pt idx="598">
                  <c:v>0.74319795416649626</c:v>
                </c:pt>
                <c:pt idx="599">
                  <c:v>0.74265084845689944</c:v>
                </c:pt>
                <c:pt idx="600">
                  <c:v>0.74207754713805474</c:v>
                </c:pt>
                <c:pt idx="601">
                  <c:v>0.74153138563248788</c:v>
                </c:pt>
                <c:pt idx="602">
                  <c:v>0.74150206688683251</c:v>
                </c:pt>
                <c:pt idx="603">
                  <c:v>0.74137191199282437</c:v>
                </c:pt>
                <c:pt idx="604">
                  <c:v>0.74135874155712134</c:v>
                </c:pt>
                <c:pt idx="605">
                  <c:v>0.74122243723173709</c:v>
                </c:pt>
                <c:pt idx="606">
                  <c:v>0.74114699775076065</c:v>
                </c:pt>
                <c:pt idx="607">
                  <c:v>0.74106908881308997</c:v>
                </c:pt>
                <c:pt idx="608">
                  <c:v>0.74081294320695068</c:v>
                </c:pt>
                <c:pt idx="609">
                  <c:v>0.74056161546240151</c:v>
                </c:pt>
                <c:pt idx="610">
                  <c:v>0.74026988062743182</c:v>
                </c:pt>
                <c:pt idx="611">
                  <c:v>0.74004765373530013</c:v>
                </c:pt>
                <c:pt idx="612">
                  <c:v>0.73920232481432124</c:v>
                </c:pt>
                <c:pt idx="613">
                  <c:v>0.73871613236985134</c:v>
                </c:pt>
                <c:pt idx="614">
                  <c:v>0.73837999573510293</c:v>
                </c:pt>
                <c:pt idx="615">
                  <c:v>0.73771551820144554</c:v>
                </c:pt>
                <c:pt idx="616">
                  <c:v>0.7371609799114055</c:v>
                </c:pt>
                <c:pt idx="617">
                  <c:v>0.73690669850296697</c:v>
                </c:pt>
                <c:pt idx="618">
                  <c:v>0.73648568034694029</c:v>
                </c:pt>
                <c:pt idx="619">
                  <c:v>0.73646548890690999</c:v>
                </c:pt>
                <c:pt idx="620">
                  <c:v>0.73630918682437341</c:v>
                </c:pt>
                <c:pt idx="621">
                  <c:v>0.7361820340149744</c:v>
                </c:pt>
                <c:pt idx="622">
                  <c:v>0.73585354785390655</c:v>
                </c:pt>
                <c:pt idx="623">
                  <c:v>0.73523335106822885</c:v>
                </c:pt>
                <c:pt idx="624">
                  <c:v>0.73518088721865393</c:v>
                </c:pt>
                <c:pt idx="625">
                  <c:v>0.73482339704660726</c:v>
                </c:pt>
                <c:pt idx="626">
                  <c:v>0.73481364027162854</c:v>
                </c:pt>
                <c:pt idx="627">
                  <c:v>0.73473851552532898</c:v>
                </c:pt>
                <c:pt idx="628">
                  <c:v>0.73418649511270317</c:v>
                </c:pt>
                <c:pt idx="629">
                  <c:v>0.73355450788182797</c:v>
                </c:pt>
                <c:pt idx="630">
                  <c:v>0.73303916616422093</c:v>
                </c:pt>
                <c:pt idx="631">
                  <c:v>0.73302986938607761</c:v>
                </c:pt>
                <c:pt idx="632">
                  <c:v>0.73264126890175418</c:v>
                </c:pt>
                <c:pt idx="633">
                  <c:v>0.7325536273994645</c:v>
                </c:pt>
                <c:pt idx="634">
                  <c:v>0.73236531922134052</c:v>
                </c:pt>
                <c:pt idx="635">
                  <c:v>0.73216146799225812</c:v>
                </c:pt>
                <c:pt idx="636">
                  <c:v>0.73199465861359081</c:v>
                </c:pt>
                <c:pt idx="637">
                  <c:v>0.73194464001035031</c:v>
                </c:pt>
                <c:pt idx="638">
                  <c:v>0.73154083542010495</c:v>
                </c:pt>
                <c:pt idx="639">
                  <c:v>0.73136073455393569</c:v>
                </c:pt>
                <c:pt idx="640">
                  <c:v>0.73077668383536254</c:v>
                </c:pt>
                <c:pt idx="641">
                  <c:v>0.73039471698961034</c:v>
                </c:pt>
                <c:pt idx="642">
                  <c:v>0.73031610595150698</c:v>
                </c:pt>
                <c:pt idx="643">
                  <c:v>0.72995474212190037</c:v>
                </c:pt>
                <c:pt idx="644">
                  <c:v>0.72994641375814706</c:v>
                </c:pt>
                <c:pt idx="645">
                  <c:v>0.72992709389106769</c:v>
                </c:pt>
                <c:pt idx="646">
                  <c:v>0.72989946987059473</c:v>
                </c:pt>
                <c:pt idx="647">
                  <c:v>0.72960427295418084</c:v>
                </c:pt>
                <c:pt idx="648">
                  <c:v>0.729484528514865</c:v>
                </c:pt>
                <c:pt idx="649">
                  <c:v>0.72935739991582549</c:v>
                </c:pt>
                <c:pt idx="650">
                  <c:v>0.72925247221667533</c:v>
                </c:pt>
                <c:pt idx="651">
                  <c:v>0.72911699104352279</c:v>
                </c:pt>
                <c:pt idx="652">
                  <c:v>0.72866595204140783</c:v>
                </c:pt>
                <c:pt idx="653">
                  <c:v>0.72861038926578503</c:v>
                </c:pt>
                <c:pt idx="654">
                  <c:v>0.72857601055494214</c:v>
                </c:pt>
                <c:pt idx="655">
                  <c:v>0.72789250367852198</c:v>
                </c:pt>
                <c:pt idx="656">
                  <c:v>0.72761875714084578</c:v>
                </c:pt>
                <c:pt idx="657">
                  <c:v>0.72759762149678509</c:v>
                </c:pt>
                <c:pt idx="658">
                  <c:v>0.72751249787190941</c:v>
                </c:pt>
                <c:pt idx="659">
                  <c:v>0.72748400227848531</c:v>
                </c:pt>
                <c:pt idx="660">
                  <c:v>0.72712849735593821</c:v>
                </c:pt>
                <c:pt idx="661">
                  <c:v>0.72706044203468512</c:v>
                </c:pt>
                <c:pt idx="662">
                  <c:v>0.72667123629136798</c:v>
                </c:pt>
                <c:pt idx="663">
                  <c:v>0.72629505572159569</c:v>
                </c:pt>
                <c:pt idx="664">
                  <c:v>0.72624210766482566</c:v>
                </c:pt>
                <c:pt idx="665">
                  <c:v>0.72622063307572859</c:v>
                </c:pt>
                <c:pt idx="666">
                  <c:v>0.72610464124217333</c:v>
                </c:pt>
                <c:pt idx="667">
                  <c:v>0.72599896302187117</c:v>
                </c:pt>
                <c:pt idx="668">
                  <c:v>0.72586793655491233</c:v>
                </c:pt>
                <c:pt idx="669">
                  <c:v>0.72537014734812311</c:v>
                </c:pt>
                <c:pt idx="670">
                  <c:v>0.72533705178634678</c:v>
                </c:pt>
                <c:pt idx="671">
                  <c:v>0.72493600717711271</c:v>
                </c:pt>
                <c:pt idx="672">
                  <c:v>0.72493453034516797</c:v>
                </c:pt>
                <c:pt idx="673">
                  <c:v>0.72491114313765104</c:v>
                </c:pt>
                <c:pt idx="674">
                  <c:v>0.72471043925533585</c:v>
                </c:pt>
                <c:pt idx="675">
                  <c:v>0.72470859926799491</c:v>
                </c:pt>
                <c:pt idx="676">
                  <c:v>0.72470404772036234</c:v>
                </c:pt>
                <c:pt idx="677">
                  <c:v>0.72466836165009296</c:v>
                </c:pt>
                <c:pt idx="678">
                  <c:v>0.72435130277882642</c:v>
                </c:pt>
                <c:pt idx="679">
                  <c:v>0.72426225707567116</c:v>
                </c:pt>
                <c:pt idx="680">
                  <c:v>0.72373882909790832</c:v>
                </c:pt>
                <c:pt idx="681">
                  <c:v>0.72339925459207577</c:v>
                </c:pt>
                <c:pt idx="682">
                  <c:v>0.72325384717142616</c:v>
                </c:pt>
                <c:pt idx="683">
                  <c:v>0.72273540652777157</c:v>
                </c:pt>
                <c:pt idx="684">
                  <c:v>0.72238774576178288</c:v>
                </c:pt>
                <c:pt idx="685">
                  <c:v>0.72219597550221482</c:v>
                </c:pt>
                <c:pt idx="686">
                  <c:v>0.7221538494762525</c:v>
                </c:pt>
                <c:pt idx="687">
                  <c:v>0.72158541443971713</c:v>
                </c:pt>
                <c:pt idx="688">
                  <c:v>0.721349072907852</c:v>
                </c:pt>
                <c:pt idx="689">
                  <c:v>0.72106895904556167</c:v>
                </c:pt>
                <c:pt idx="690">
                  <c:v>0.72095439562323183</c:v>
                </c:pt>
                <c:pt idx="691">
                  <c:v>0.72091072013424551</c:v>
                </c:pt>
                <c:pt idx="692">
                  <c:v>0.72045123171657832</c:v>
                </c:pt>
                <c:pt idx="693">
                  <c:v>0.72008001427055446</c:v>
                </c:pt>
                <c:pt idx="694">
                  <c:v>0.72007086275456955</c:v>
                </c:pt>
                <c:pt idx="695">
                  <c:v>0.72005251130188008</c:v>
                </c:pt>
                <c:pt idx="696">
                  <c:v>0.71991465751347206</c:v>
                </c:pt>
                <c:pt idx="697">
                  <c:v>0.71963744889435155</c:v>
                </c:pt>
                <c:pt idx="698">
                  <c:v>0.7194294334833925</c:v>
                </c:pt>
                <c:pt idx="699">
                  <c:v>0.71913726286194735</c:v>
                </c:pt>
                <c:pt idx="700">
                  <c:v>0.71869602905553065</c:v>
                </c:pt>
                <c:pt idx="701">
                  <c:v>0.71854895112005845</c:v>
                </c:pt>
                <c:pt idx="702">
                  <c:v>0.71844223185428702</c:v>
                </c:pt>
                <c:pt idx="703">
                  <c:v>0.71781356144269737</c:v>
                </c:pt>
                <c:pt idx="704">
                  <c:v>0.71768682020941388</c:v>
                </c:pt>
                <c:pt idx="705">
                  <c:v>0.71734254889379001</c:v>
                </c:pt>
                <c:pt idx="706">
                  <c:v>0.71733603630701748</c:v>
                </c:pt>
                <c:pt idx="707">
                  <c:v>0.71708035069771359</c:v>
                </c:pt>
                <c:pt idx="708">
                  <c:v>0.71707817176533628</c:v>
                </c:pt>
                <c:pt idx="709">
                  <c:v>0.71697593141611815</c:v>
                </c:pt>
                <c:pt idx="710">
                  <c:v>0.71692385493229915</c:v>
                </c:pt>
                <c:pt idx="711">
                  <c:v>0.71660442344577724</c:v>
                </c:pt>
                <c:pt idx="712">
                  <c:v>0.71649944732590753</c:v>
                </c:pt>
                <c:pt idx="713">
                  <c:v>0.71641926261442057</c:v>
                </c:pt>
                <c:pt idx="714">
                  <c:v>0.71600570124919638</c:v>
                </c:pt>
                <c:pt idx="715">
                  <c:v>0.71598744663794633</c:v>
                </c:pt>
                <c:pt idx="716">
                  <c:v>0.71588828100441615</c:v>
                </c:pt>
                <c:pt idx="717">
                  <c:v>0.71585908331055959</c:v>
                </c:pt>
                <c:pt idx="718">
                  <c:v>0.7158320645490801</c:v>
                </c:pt>
                <c:pt idx="719">
                  <c:v>0.71582032252460215</c:v>
                </c:pt>
                <c:pt idx="720">
                  <c:v>0.71554844018462627</c:v>
                </c:pt>
                <c:pt idx="721">
                  <c:v>0.71531323653966949</c:v>
                </c:pt>
                <c:pt idx="722">
                  <c:v>0.71488132372175595</c:v>
                </c:pt>
                <c:pt idx="723">
                  <c:v>0.71464563586960428</c:v>
                </c:pt>
                <c:pt idx="724">
                  <c:v>0.71440316911672286</c:v>
                </c:pt>
                <c:pt idx="725">
                  <c:v>0.71431516445903698</c:v>
                </c:pt>
                <c:pt idx="726">
                  <c:v>0.71415694975808042</c:v>
                </c:pt>
                <c:pt idx="727">
                  <c:v>0.71412796995746142</c:v>
                </c:pt>
                <c:pt idx="728">
                  <c:v>0.71410371117699356</c:v>
                </c:pt>
                <c:pt idx="729">
                  <c:v>0.71379810380588793</c:v>
                </c:pt>
                <c:pt idx="730">
                  <c:v>0.71367395308109738</c:v>
                </c:pt>
                <c:pt idx="731">
                  <c:v>0.71339383921880728</c:v>
                </c:pt>
                <c:pt idx="732">
                  <c:v>0.71315735242478373</c:v>
                </c:pt>
                <c:pt idx="733">
                  <c:v>0.71314326199541</c:v>
                </c:pt>
                <c:pt idx="734">
                  <c:v>0.71311701796544269</c:v>
                </c:pt>
                <c:pt idx="735">
                  <c:v>0.71308128347445388</c:v>
                </c:pt>
                <c:pt idx="736">
                  <c:v>0.71300167981160079</c:v>
                </c:pt>
                <c:pt idx="737">
                  <c:v>0.71277274664981893</c:v>
                </c:pt>
                <c:pt idx="738">
                  <c:v>0.71271800702642751</c:v>
                </c:pt>
                <c:pt idx="739">
                  <c:v>0.71265886111756194</c:v>
                </c:pt>
                <c:pt idx="740">
                  <c:v>0.712567781744188</c:v>
                </c:pt>
                <c:pt idx="741">
                  <c:v>0.71255979232547095</c:v>
                </c:pt>
                <c:pt idx="742">
                  <c:v>0.71239044085903003</c:v>
                </c:pt>
                <c:pt idx="743">
                  <c:v>0.71202740651460106</c:v>
                </c:pt>
                <c:pt idx="744">
                  <c:v>0.7120240896953155</c:v>
                </c:pt>
                <c:pt idx="745">
                  <c:v>0.71190766207528489</c:v>
                </c:pt>
                <c:pt idx="746">
                  <c:v>0.71185972556298283</c:v>
                </c:pt>
                <c:pt idx="747">
                  <c:v>0.71159999682360087</c:v>
                </c:pt>
                <c:pt idx="748">
                  <c:v>0.71148281868241814</c:v>
                </c:pt>
                <c:pt idx="749">
                  <c:v>0.71144028108033985</c:v>
                </c:pt>
                <c:pt idx="750">
                  <c:v>0.71136009636885267</c:v>
                </c:pt>
                <c:pt idx="751">
                  <c:v>0.71117558921720936</c:v>
                </c:pt>
                <c:pt idx="752">
                  <c:v>0.71078614137029472</c:v>
                </c:pt>
                <c:pt idx="753">
                  <c:v>0.71033234238716858</c:v>
                </c:pt>
                <c:pt idx="754">
                  <c:v>0.71026356075512309</c:v>
                </c:pt>
                <c:pt idx="755">
                  <c:v>0.70993204829908663</c:v>
                </c:pt>
                <c:pt idx="756">
                  <c:v>0.70978988506664342</c:v>
                </c:pt>
                <c:pt idx="757">
                  <c:v>0.70974754114744332</c:v>
                </c:pt>
                <c:pt idx="758">
                  <c:v>0.70972427499172486</c:v>
                </c:pt>
                <c:pt idx="759">
                  <c:v>0.70957659179725885</c:v>
                </c:pt>
                <c:pt idx="760">
                  <c:v>0.7094592683939176</c:v>
                </c:pt>
                <c:pt idx="761">
                  <c:v>0.7091510220935997</c:v>
                </c:pt>
                <c:pt idx="762">
                  <c:v>0.70912095282679188</c:v>
                </c:pt>
                <c:pt idx="763">
                  <c:v>0.70892659205873065</c:v>
                </c:pt>
                <c:pt idx="764">
                  <c:v>0.70873927650535662</c:v>
                </c:pt>
                <c:pt idx="765">
                  <c:v>0.70852925163453817</c:v>
                </c:pt>
                <c:pt idx="766">
                  <c:v>0.70844959955096554</c:v>
                </c:pt>
                <c:pt idx="767">
                  <c:v>0.70844780798434426</c:v>
                </c:pt>
                <c:pt idx="768">
                  <c:v>0.70808755783128619</c:v>
                </c:pt>
                <c:pt idx="769">
                  <c:v>0.70792803577090335</c:v>
                </c:pt>
                <c:pt idx="770">
                  <c:v>0.70761615791662302</c:v>
                </c:pt>
                <c:pt idx="771">
                  <c:v>0.70757478241181271</c:v>
                </c:pt>
                <c:pt idx="772">
                  <c:v>0.70752587748512097</c:v>
                </c:pt>
                <c:pt idx="773">
                  <c:v>0.70717492411020633</c:v>
                </c:pt>
                <c:pt idx="774">
                  <c:v>0.70700206214160188</c:v>
                </c:pt>
                <c:pt idx="775">
                  <c:v>0.70692175637831611</c:v>
                </c:pt>
                <c:pt idx="776">
                  <c:v>0.70689175974258767</c:v>
                </c:pt>
                <c:pt idx="777">
                  <c:v>0.70661944161613655</c:v>
                </c:pt>
                <c:pt idx="778">
                  <c:v>0.70639050845435458</c:v>
                </c:pt>
                <c:pt idx="779">
                  <c:v>0.70636508757661864</c:v>
                </c:pt>
                <c:pt idx="780">
                  <c:v>0.70631807105798683</c:v>
                </c:pt>
                <c:pt idx="781">
                  <c:v>0.70627763975720692</c:v>
                </c:pt>
                <c:pt idx="782">
                  <c:v>0.70627613871490247</c:v>
                </c:pt>
                <c:pt idx="783">
                  <c:v>0.70622290013381561</c:v>
                </c:pt>
                <c:pt idx="784">
                  <c:v>0.70595769985313039</c:v>
                </c:pt>
                <c:pt idx="785">
                  <c:v>0.70590024866944701</c:v>
                </c:pt>
                <c:pt idx="786">
                  <c:v>0.70585023006620662</c:v>
                </c:pt>
                <c:pt idx="787">
                  <c:v>0.70570414475548415</c:v>
                </c:pt>
                <c:pt idx="788">
                  <c:v>0.70566022716290022</c:v>
                </c:pt>
                <c:pt idx="789">
                  <c:v>0.70526460567424987</c:v>
                </c:pt>
                <c:pt idx="790">
                  <c:v>0.70510488993098885</c:v>
                </c:pt>
                <c:pt idx="791">
                  <c:v>0.70507002701295107</c:v>
                </c:pt>
                <c:pt idx="792">
                  <c:v>0.70502010525114944</c:v>
                </c:pt>
                <c:pt idx="793">
                  <c:v>0.70486578841811243</c:v>
                </c:pt>
                <c:pt idx="794">
                  <c:v>0.70473372090568442</c:v>
                </c:pt>
                <c:pt idx="795">
                  <c:v>0.70457400516242341</c:v>
                </c:pt>
                <c:pt idx="796">
                  <c:v>0.70403803621831085</c:v>
                </c:pt>
                <c:pt idx="797">
                  <c:v>0.70329627921633586</c:v>
                </c:pt>
                <c:pt idx="798">
                  <c:v>0.70276563655136781</c:v>
                </c:pt>
                <c:pt idx="799">
                  <c:v>0.70270627274926467</c:v>
                </c:pt>
                <c:pt idx="800">
                  <c:v>0.70238972229555274</c:v>
                </c:pt>
                <c:pt idx="801">
                  <c:v>0.70235735304456892</c:v>
                </c:pt>
                <c:pt idx="802">
                  <c:v>0.70226675787838999</c:v>
                </c:pt>
                <c:pt idx="803">
                  <c:v>0.70159930247048319</c:v>
                </c:pt>
                <c:pt idx="804">
                  <c:v>0.70159264462155235</c:v>
                </c:pt>
                <c:pt idx="805">
                  <c:v>0.70134083266980818</c:v>
                </c:pt>
                <c:pt idx="806">
                  <c:v>0.70130337924327713</c:v>
                </c:pt>
                <c:pt idx="807">
                  <c:v>0.7011610707486754</c:v>
                </c:pt>
                <c:pt idx="808">
                  <c:v>0.70061924289750366</c:v>
                </c:pt>
                <c:pt idx="809">
                  <c:v>0.7006154660813827</c:v>
                </c:pt>
                <c:pt idx="810">
                  <c:v>0.70047313337642136</c:v>
                </c:pt>
                <c:pt idx="811">
                  <c:v>0.7002259213930293</c:v>
                </c:pt>
                <c:pt idx="812">
                  <c:v>0.70021580146265439</c:v>
                </c:pt>
                <c:pt idx="813">
                  <c:v>0.69997301997509631</c:v>
                </c:pt>
                <c:pt idx="814">
                  <c:v>0.69992518030423312</c:v>
                </c:pt>
                <c:pt idx="815">
                  <c:v>0.69992518030423312</c:v>
                </c:pt>
                <c:pt idx="816">
                  <c:v>0.69989002686187851</c:v>
                </c:pt>
                <c:pt idx="817">
                  <c:v>0.69962131607902955</c:v>
                </c:pt>
                <c:pt idx="818">
                  <c:v>0.69929561410933283</c:v>
                </c:pt>
                <c:pt idx="819">
                  <c:v>0.69921419466949852</c:v>
                </c:pt>
                <c:pt idx="820">
                  <c:v>0.69919838530458278</c:v>
                </c:pt>
                <c:pt idx="821">
                  <c:v>0.69888081801576152</c:v>
                </c:pt>
                <c:pt idx="822">
                  <c:v>0.69841246860642658</c:v>
                </c:pt>
                <c:pt idx="823">
                  <c:v>0.69800706613243757</c:v>
                </c:pt>
                <c:pt idx="824">
                  <c:v>0.69782662632123182</c:v>
                </c:pt>
                <c:pt idx="825">
                  <c:v>0.6976044720601795</c:v>
                </c:pt>
                <c:pt idx="826">
                  <c:v>0.69753992724109004</c:v>
                </c:pt>
                <c:pt idx="827">
                  <c:v>0.69734757593288799</c:v>
                </c:pt>
                <c:pt idx="828">
                  <c:v>0.69727881851120233</c:v>
                </c:pt>
                <c:pt idx="829">
                  <c:v>0.69719214542330266</c:v>
                </c:pt>
                <c:pt idx="830">
                  <c:v>0.69709339136588844</c:v>
                </c:pt>
                <c:pt idx="831">
                  <c:v>0.69706586418685434</c:v>
                </c:pt>
                <c:pt idx="832">
                  <c:v>0.69701412664807183</c:v>
                </c:pt>
                <c:pt idx="833">
                  <c:v>0.69690646317827021</c:v>
                </c:pt>
                <c:pt idx="834">
                  <c:v>0.6968486246288309</c:v>
                </c:pt>
                <c:pt idx="835">
                  <c:v>0.69670345931177891</c:v>
                </c:pt>
                <c:pt idx="836">
                  <c:v>0.69655645400738586</c:v>
                </c:pt>
                <c:pt idx="837">
                  <c:v>0.69631713460127187</c:v>
                </c:pt>
                <c:pt idx="838">
                  <c:v>0.69564229503364172</c:v>
                </c:pt>
                <c:pt idx="839">
                  <c:v>0.69544616690931904</c:v>
                </c:pt>
                <c:pt idx="840">
                  <c:v>0.69538002420648604</c:v>
                </c:pt>
                <c:pt idx="841">
                  <c:v>0.69516355937997465</c:v>
                </c:pt>
                <c:pt idx="842">
                  <c:v>0.69483475848423004</c:v>
                </c:pt>
                <c:pt idx="843">
                  <c:v>0.69472232557355795</c:v>
                </c:pt>
                <c:pt idx="844">
                  <c:v>0.69466361545116784</c:v>
                </c:pt>
                <c:pt idx="845">
                  <c:v>0.69462621044535622</c:v>
                </c:pt>
                <c:pt idx="846">
                  <c:v>0.69458592440673494</c:v>
                </c:pt>
                <c:pt idx="847">
                  <c:v>0.69452312273354722</c:v>
                </c:pt>
                <c:pt idx="848">
                  <c:v>0.69442816970261356</c:v>
                </c:pt>
                <c:pt idx="849">
                  <c:v>0.69359472806827094</c:v>
                </c:pt>
                <c:pt idx="850">
                  <c:v>0.6932379884173766</c:v>
                </c:pt>
                <c:pt idx="851">
                  <c:v>0.69313698279650582</c:v>
                </c:pt>
                <c:pt idx="852">
                  <c:v>0.69294116940685979</c:v>
                </c:pt>
                <c:pt idx="853">
                  <c:v>0.69286151732328716</c:v>
                </c:pt>
                <c:pt idx="854">
                  <c:v>0.69266323447694678</c:v>
                </c:pt>
                <c:pt idx="855">
                  <c:v>0.69265693978341225</c:v>
                </c:pt>
                <c:pt idx="856">
                  <c:v>0.69251615654147469</c:v>
                </c:pt>
                <c:pt idx="857">
                  <c:v>0.69236907860600239</c:v>
                </c:pt>
                <c:pt idx="858">
                  <c:v>0.69222200067053019</c:v>
                </c:pt>
                <c:pt idx="859">
                  <c:v>0.69222091120434148</c:v>
                </c:pt>
                <c:pt idx="860">
                  <c:v>0.69182979284260426</c:v>
                </c:pt>
                <c:pt idx="861">
                  <c:v>0.69169099485016594</c:v>
                </c:pt>
                <c:pt idx="862">
                  <c:v>0.6915437474421755</c:v>
                </c:pt>
                <c:pt idx="863">
                  <c:v>0.69138880113978507</c:v>
                </c:pt>
                <c:pt idx="864">
                  <c:v>0.69137688964278865</c:v>
                </c:pt>
                <c:pt idx="865">
                  <c:v>0.69109658209762048</c:v>
                </c:pt>
                <c:pt idx="866">
                  <c:v>0.69109198212926826</c:v>
                </c:pt>
                <c:pt idx="867">
                  <c:v>0.69105140556632971</c:v>
                </c:pt>
                <c:pt idx="868">
                  <c:v>0.69087115943800204</c:v>
                </c:pt>
                <c:pt idx="869">
                  <c:v>0.69079647047817794</c:v>
                </c:pt>
                <c:pt idx="870">
                  <c:v>0.69042450251100174</c:v>
                </c:pt>
                <c:pt idx="871">
                  <c:v>0.69025282685002498</c:v>
                </c:pt>
                <c:pt idx="872">
                  <c:v>0.69002006845140262</c:v>
                </c:pt>
                <c:pt idx="873">
                  <c:v>0.68975222924150492</c:v>
                </c:pt>
                <c:pt idx="874">
                  <c:v>0.68963802897457116</c:v>
                </c:pt>
                <c:pt idx="875">
                  <c:v>0.68961878173857116</c:v>
                </c:pt>
                <c:pt idx="876">
                  <c:v>0.68935038569039897</c:v>
                </c:pt>
                <c:pt idx="877">
                  <c:v>0.6893477709715462</c:v>
                </c:pt>
                <c:pt idx="878">
                  <c:v>0.6888882341331598</c:v>
                </c:pt>
                <c:pt idx="879">
                  <c:v>0.68883920815466892</c:v>
                </c:pt>
                <c:pt idx="880">
                  <c:v>0.68849924628308035</c:v>
                </c:pt>
                <c:pt idx="881">
                  <c:v>0.68847484224045385</c:v>
                </c:pt>
                <c:pt idx="882">
                  <c:v>0.68845692657423985</c:v>
                </c:pt>
                <c:pt idx="883">
                  <c:v>0.68821283772725539</c:v>
                </c:pt>
                <c:pt idx="884">
                  <c:v>0.68772035058925096</c:v>
                </c:pt>
                <c:pt idx="885">
                  <c:v>0.68745282611403002</c:v>
                </c:pt>
                <c:pt idx="886">
                  <c:v>0.68729284405681179</c:v>
                </c:pt>
                <c:pt idx="887">
                  <c:v>0.68722135086447456</c:v>
                </c:pt>
                <c:pt idx="888">
                  <c:v>0.68700711339105991</c:v>
                </c:pt>
                <c:pt idx="889">
                  <c:v>0.68695053378032767</c:v>
                </c:pt>
                <c:pt idx="890">
                  <c:v>0.68682914303654863</c:v>
                </c:pt>
                <c:pt idx="891">
                  <c:v>0.68676423506206274</c:v>
                </c:pt>
                <c:pt idx="892">
                  <c:v>0.68673757945597957</c:v>
                </c:pt>
                <c:pt idx="893">
                  <c:v>0.68668434087489272</c:v>
                </c:pt>
                <c:pt idx="894">
                  <c:v>0.68664763796951389</c:v>
                </c:pt>
                <c:pt idx="895">
                  <c:v>0.68663260333611009</c:v>
                </c:pt>
                <c:pt idx="896">
                  <c:v>0.6864944348130253</c:v>
                </c:pt>
                <c:pt idx="897">
                  <c:v>0.68645908768779251</c:v>
                </c:pt>
                <c:pt idx="898">
                  <c:v>0.68641502483305028</c:v>
                </c:pt>
                <c:pt idx="899">
                  <c:v>0.68641502483305028</c:v>
                </c:pt>
                <c:pt idx="900">
                  <c:v>0.68631317184958829</c:v>
                </c:pt>
                <c:pt idx="901">
                  <c:v>0.68623211556515007</c:v>
                </c:pt>
                <c:pt idx="902">
                  <c:v>0.68615195506402293</c:v>
                </c:pt>
                <c:pt idx="903">
                  <c:v>0.68551217209730853</c:v>
                </c:pt>
                <c:pt idx="904">
                  <c:v>0.68506904988283146</c:v>
                </c:pt>
                <c:pt idx="905">
                  <c:v>0.6850195396971458</c:v>
                </c:pt>
                <c:pt idx="906">
                  <c:v>0.68486810389691899</c:v>
                </c:pt>
                <c:pt idx="907">
                  <c:v>0.68467199998295603</c:v>
                </c:pt>
                <c:pt idx="908">
                  <c:v>0.68453087779598187</c:v>
                </c:pt>
                <c:pt idx="909">
                  <c:v>0.68434184330706549</c:v>
                </c:pt>
                <c:pt idx="910">
                  <c:v>0.68413411842042315</c:v>
                </c:pt>
                <c:pt idx="911">
                  <c:v>0.68410617966527343</c:v>
                </c:pt>
                <c:pt idx="912">
                  <c:v>0.68392900825263381</c:v>
                </c:pt>
                <c:pt idx="913">
                  <c:v>0.68382945525334793</c:v>
                </c:pt>
                <c:pt idx="914">
                  <c:v>0.68379822388927225</c:v>
                </c:pt>
                <c:pt idx="915">
                  <c:v>0.68370448137632611</c:v>
                </c:pt>
                <c:pt idx="916">
                  <c:v>0.68364974175293458</c:v>
                </c:pt>
                <c:pt idx="917">
                  <c:v>0.68349537649917813</c:v>
                </c:pt>
                <c:pt idx="918">
                  <c:v>0.68325024660672451</c:v>
                </c:pt>
                <c:pt idx="919">
                  <c:v>0.68322383310423884</c:v>
                </c:pt>
                <c:pt idx="920">
                  <c:v>0.68305946897190606</c:v>
                </c:pt>
                <c:pt idx="921">
                  <c:v>0.6830123798221952</c:v>
                </c:pt>
                <c:pt idx="922">
                  <c:v>0.68296916433004418</c:v>
                </c:pt>
                <c:pt idx="923">
                  <c:v>0.68295609073578001</c:v>
                </c:pt>
                <c:pt idx="924">
                  <c:v>0.68289060171266014</c:v>
                </c:pt>
                <c:pt idx="925">
                  <c:v>0.68284189046884625</c:v>
                </c:pt>
                <c:pt idx="926">
                  <c:v>0.68284072837157828</c:v>
                </c:pt>
                <c:pt idx="927">
                  <c:v>0.68282574215889391</c:v>
                </c:pt>
                <c:pt idx="928">
                  <c:v>0.68254175463904387</c:v>
                </c:pt>
                <c:pt idx="929">
                  <c:v>0.68247999401132542</c:v>
                </c:pt>
                <c:pt idx="930">
                  <c:v>0.68245634048985104</c:v>
                </c:pt>
                <c:pt idx="931">
                  <c:v>0.68238399993492249</c:v>
                </c:pt>
                <c:pt idx="932">
                  <c:v>0.68231877722575995</c:v>
                </c:pt>
                <c:pt idx="933">
                  <c:v>0.68226703968697744</c:v>
                </c:pt>
                <c:pt idx="934">
                  <c:v>0.68204892855600308</c:v>
                </c:pt>
                <c:pt idx="935">
                  <c:v>0.68194821345944934</c:v>
                </c:pt>
                <c:pt idx="936">
                  <c:v>0.68175186744188876</c:v>
                </c:pt>
                <c:pt idx="937">
                  <c:v>0.68167729953386336</c:v>
                </c:pt>
                <c:pt idx="938">
                  <c:v>0.68167729953386336</c:v>
                </c:pt>
                <c:pt idx="939">
                  <c:v>0.68140529614208889</c:v>
                </c:pt>
                <c:pt idx="940">
                  <c:v>0.6810236198206534</c:v>
                </c:pt>
                <c:pt idx="941">
                  <c:v>0.68101408093891258</c:v>
                </c:pt>
                <c:pt idx="942">
                  <c:v>0.68091297847660281</c:v>
                </c:pt>
                <c:pt idx="943">
                  <c:v>0.68084797366067817</c:v>
                </c:pt>
                <c:pt idx="944">
                  <c:v>0.68067436117092139</c:v>
                </c:pt>
                <c:pt idx="945">
                  <c:v>0.6805619040498897</c:v>
                </c:pt>
                <c:pt idx="946">
                  <c:v>0.68045576583275214</c:v>
                </c:pt>
                <c:pt idx="947">
                  <c:v>0.68031607205700317</c:v>
                </c:pt>
                <c:pt idx="948">
                  <c:v>0.68013848906824781</c:v>
                </c:pt>
                <c:pt idx="949">
                  <c:v>0.68008396733809429</c:v>
                </c:pt>
                <c:pt idx="950">
                  <c:v>0.68001901094288886</c:v>
                </c:pt>
                <c:pt idx="951">
                  <c:v>0.67975124436407031</c:v>
                </c:pt>
                <c:pt idx="952">
                  <c:v>0.67963070098288236</c:v>
                </c:pt>
                <c:pt idx="953">
                  <c:v>0.67961503688012515</c:v>
                </c:pt>
                <c:pt idx="954">
                  <c:v>0.67955187205154133</c:v>
                </c:pt>
                <c:pt idx="955">
                  <c:v>0.67920384813015644</c:v>
                </c:pt>
                <c:pt idx="956">
                  <c:v>0.6791028909300052</c:v>
                </c:pt>
                <c:pt idx="957">
                  <c:v>0.67904713447150433</c:v>
                </c:pt>
                <c:pt idx="958">
                  <c:v>0.67899973058711671</c:v>
                </c:pt>
                <c:pt idx="959">
                  <c:v>0.67896624765958447</c:v>
                </c:pt>
                <c:pt idx="960">
                  <c:v>0.67869192007327406</c:v>
                </c:pt>
                <c:pt idx="961">
                  <c:v>0.67858321555800316</c:v>
                </c:pt>
                <c:pt idx="962">
                  <c:v>0.6784338860590744</c:v>
                </c:pt>
                <c:pt idx="963">
                  <c:v>0.6783806232676276</c:v>
                </c:pt>
                <c:pt idx="964">
                  <c:v>0.67808588634804934</c:v>
                </c:pt>
                <c:pt idx="965">
                  <c:v>0.67803993508524674</c:v>
                </c:pt>
                <c:pt idx="966">
                  <c:v>0.67800158587540493</c:v>
                </c:pt>
                <c:pt idx="967">
                  <c:v>0.67785738897274295</c:v>
                </c:pt>
                <c:pt idx="968">
                  <c:v>0.6778373912155905</c:v>
                </c:pt>
                <c:pt idx="969">
                  <c:v>0.67772960669399018</c:v>
                </c:pt>
                <c:pt idx="970">
                  <c:v>0.67748450101189617</c:v>
                </c:pt>
                <c:pt idx="971">
                  <c:v>0.67735502400796122</c:v>
                </c:pt>
                <c:pt idx="972">
                  <c:v>0.6773171347949547</c:v>
                </c:pt>
                <c:pt idx="973">
                  <c:v>0.67726111202249673</c:v>
                </c:pt>
                <c:pt idx="974">
                  <c:v>0.67713294237798782</c:v>
                </c:pt>
                <c:pt idx="975">
                  <c:v>0.67706125550277274</c:v>
                </c:pt>
                <c:pt idx="976">
                  <c:v>0.67702394733840032</c:v>
                </c:pt>
                <c:pt idx="977">
                  <c:v>0.67702394733840032</c:v>
                </c:pt>
                <c:pt idx="978">
                  <c:v>0.67684040860114669</c:v>
                </c:pt>
                <c:pt idx="979">
                  <c:v>0.67670303901993367</c:v>
                </c:pt>
                <c:pt idx="980">
                  <c:v>0.67627608932576855</c:v>
                </c:pt>
                <c:pt idx="981">
                  <c:v>0.67625623683077474</c:v>
                </c:pt>
                <c:pt idx="982">
                  <c:v>0.67623650538757984</c:v>
                </c:pt>
                <c:pt idx="983">
                  <c:v>0.67616217958315183</c:v>
                </c:pt>
                <c:pt idx="984">
                  <c:v>0.67601280166350353</c:v>
                </c:pt>
                <c:pt idx="985">
                  <c:v>0.67565121994065946</c:v>
                </c:pt>
                <c:pt idx="986">
                  <c:v>0.67547557378068401</c:v>
                </c:pt>
                <c:pt idx="987">
                  <c:v>0.67545511602669661</c:v>
                </c:pt>
                <c:pt idx="988">
                  <c:v>0.67544037191760975</c:v>
                </c:pt>
                <c:pt idx="989">
                  <c:v>0.67540609004820584</c:v>
                </c:pt>
                <c:pt idx="990">
                  <c:v>0.67526852678411464</c:v>
                </c:pt>
                <c:pt idx="991">
                  <c:v>0.67521603872418001</c:v>
                </c:pt>
                <c:pt idx="992">
                  <c:v>0.67518141790973951</c:v>
                </c:pt>
                <c:pt idx="993">
                  <c:v>0.67513306982132171</c:v>
                </c:pt>
                <c:pt idx="994">
                  <c:v>0.67502509161684343</c:v>
                </c:pt>
                <c:pt idx="995">
                  <c:v>0.6750171264084861</c:v>
                </c:pt>
                <c:pt idx="996">
                  <c:v>0.67496221731257644</c:v>
                </c:pt>
                <c:pt idx="997">
                  <c:v>0.67486995163157482</c:v>
                </c:pt>
                <c:pt idx="998">
                  <c:v>0.67449578052166159</c:v>
                </c:pt>
                <c:pt idx="999">
                  <c:v>0.6744243599604034</c:v>
                </c:pt>
                <c:pt idx="1000">
                  <c:v>0.67412153678066911</c:v>
                </c:pt>
                <c:pt idx="1001">
                  <c:v>0.67407800655384131</c:v>
                </c:pt>
                <c:pt idx="1002">
                  <c:v>0.67400983018078942</c:v>
                </c:pt>
                <c:pt idx="1003">
                  <c:v>0.67390858245632113</c:v>
                </c:pt>
                <c:pt idx="1004">
                  <c:v>0.67380263792206163</c:v>
                </c:pt>
                <c:pt idx="1005">
                  <c:v>0.67325272381073398</c:v>
                </c:pt>
                <c:pt idx="1006">
                  <c:v>0.67308758494688914</c:v>
                </c:pt>
                <c:pt idx="1007">
                  <c:v>0.67306436721189045</c:v>
                </c:pt>
                <c:pt idx="1008">
                  <c:v>0.67274258732047298</c:v>
                </c:pt>
                <c:pt idx="1009">
                  <c:v>0.67254297290434639</c:v>
                </c:pt>
                <c:pt idx="1010">
                  <c:v>0.67243971572001904</c:v>
                </c:pt>
                <c:pt idx="1011">
                  <c:v>0.67236316256249418</c:v>
                </c:pt>
                <c:pt idx="1012">
                  <c:v>0.67233875851986769</c:v>
                </c:pt>
                <c:pt idx="1013">
                  <c:v>0.67199199353718975</c:v>
                </c:pt>
                <c:pt idx="1014">
                  <c:v>0.67195577483900593</c:v>
                </c:pt>
                <c:pt idx="1015">
                  <c:v>0.67183227779392873</c:v>
                </c:pt>
                <c:pt idx="1016">
                  <c:v>0.67179864960423807</c:v>
                </c:pt>
                <c:pt idx="1017">
                  <c:v>0.67172429958945046</c:v>
                </c:pt>
                <c:pt idx="1018">
                  <c:v>0.67161910557634308</c:v>
                </c:pt>
                <c:pt idx="1019">
                  <c:v>0.67154168084586741</c:v>
                </c:pt>
                <c:pt idx="1020">
                  <c:v>0.67122617143762475</c:v>
                </c:pt>
                <c:pt idx="1021">
                  <c:v>0.67114463094599164</c:v>
                </c:pt>
                <c:pt idx="1022">
                  <c:v>0.67099375198403899</c:v>
                </c:pt>
                <c:pt idx="1023">
                  <c:v>0.67092354194076831</c:v>
                </c:pt>
                <c:pt idx="1024">
                  <c:v>0.67087248229205854</c:v>
                </c:pt>
                <c:pt idx="1025">
                  <c:v>0.67062531872938591</c:v>
                </c:pt>
                <c:pt idx="1026">
                  <c:v>0.6701818817802323</c:v>
                </c:pt>
                <c:pt idx="1027">
                  <c:v>0.67001570187091852</c:v>
                </c:pt>
                <c:pt idx="1028">
                  <c:v>0.66988530487331288</c:v>
                </c:pt>
                <c:pt idx="1029">
                  <c:v>0.66962649612760139</c:v>
                </c:pt>
                <c:pt idx="1030">
                  <c:v>0.66957894698105525</c:v>
                </c:pt>
                <c:pt idx="1031">
                  <c:v>0.66949958542179966</c:v>
                </c:pt>
                <c:pt idx="1032">
                  <c:v>0.66933008869320032</c:v>
                </c:pt>
                <c:pt idx="1033">
                  <c:v>0.66915860671510163</c:v>
                </c:pt>
                <c:pt idx="1034">
                  <c:v>0.66909154401859827</c:v>
                </c:pt>
                <c:pt idx="1035">
                  <c:v>0.66897823953497504</c:v>
                </c:pt>
                <c:pt idx="1036">
                  <c:v>0.66882682794510795</c:v>
                </c:pt>
                <c:pt idx="1037">
                  <c:v>0.66873642646180709</c:v>
                </c:pt>
                <c:pt idx="1038">
                  <c:v>0.66869120150979666</c:v>
                </c:pt>
                <c:pt idx="1039">
                  <c:v>0.66859147903799276</c:v>
                </c:pt>
                <c:pt idx="1040">
                  <c:v>0.66832741664421547</c:v>
                </c:pt>
                <c:pt idx="1041">
                  <c:v>0.66826379181879647</c:v>
                </c:pt>
                <c:pt idx="1042">
                  <c:v>0.66809855611351299</c:v>
                </c:pt>
                <c:pt idx="1043">
                  <c:v>0.66784616311313461</c:v>
                </c:pt>
                <c:pt idx="1044">
                  <c:v>0.66759195433577512</c:v>
                </c:pt>
                <c:pt idx="1045">
                  <c:v>0.66757319130697013</c:v>
                </c:pt>
                <c:pt idx="1046">
                  <c:v>0.66757169026466567</c:v>
                </c:pt>
                <c:pt idx="1047">
                  <c:v>0.66750426441276611</c:v>
                </c:pt>
                <c:pt idx="1048">
                  <c:v>0.6673881999481317</c:v>
                </c:pt>
                <c:pt idx="1049">
                  <c:v>0.66687958871053499</c:v>
                </c:pt>
                <c:pt idx="1050">
                  <c:v>0.66672909711433814</c:v>
                </c:pt>
                <c:pt idx="1051">
                  <c:v>0.66672502977390036</c:v>
                </c:pt>
                <c:pt idx="1052">
                  <c:v>0.66640370987931807</c:v>
                </c:pt>
                <c:pt idx="1053">
                  <c:v>0.66629343169066368</c:v>
                </c:pt>
                <c:pt idx="1054">
                  <c:v>0.66626735713321461</c:v>
                </c:pt>
                <c:pt idx="1055">
                  <c:v>0.66601128415815447</c:v>
                </c:pt>
                <c:pt idx="1056">
                  <c:v>0.66581481708879531</c:v>
                </c:pt>
                <c:pt idx="1057">
                  <c:v>0.66566868335735319</c:v>
                </c:pt>
                <c:pt idx="1058">
                  <c:v>0.66564394036969032</c:v>
                </c:pt>
                <c:pt idx="1059">
                  <c:v>0.66561382268216307</c:v>
                </c:pt>
                <c:pt idx="1060">
                  <c:v>0.66560089435005743</c:v>
                </c:pt>
                <c:pt idx="1061">
                  <c:v>0.6655890796945001</c:v>
                </c:pt>
                <c:pt idx="1062">
                  <c:v>0.66522127590920066</c:v>
                </c:pt>
                <c:pt idx="1063">
                  <c:v>0.66514658694937656</c:v>
                </c:pt>
                <c:pt idx="1064">
                  <c:v>0.66510615564859643</c:v>
                </c:pt>
                <c:pt idx="1065">
                  <c:v>0.66507097799588188</c:v>
                </c:pt>
                <c:pt idx="1066">
                  <c:v>0.66501742468011826</c:v>
                </c:pt>
                <c:pt idx="1067">
                  <c:v>0.6648126534573654</c:v>
                </c:pt>
                <c:pt idx="1068">
                  <c:v>0.66476696850851991</c:v>
                </c:pt>
                <c:pt idx="1069">
                  <c:v>0.6645980044078349</c:v>
                </c:pt>
                <c:pt idx="1070">
                  <c:v>0.66445961799151243</c:v>
                </c:pt>
                <c:pt idx="1071">
                  <c:v>0.66436432601554229</c:v>
                </c:pt>
                <c:pt idx="1072">
                  <c:v>0.66415650428746098</c:v>
                </c:pt>
                <c:pt idx="1073">
                  <c:v>0.66411558877948618</c:v>
                </c:pt>
                <c:pt idx="1074">
                  <c:v>0.66409549418089475</c:v>
                </c:pt>
                <c:pt idx="1075">
                  <c:v>0.66400470533183786</c:v>
                </c:pt>
                <c:pt idx="1076">
                  <c:v>0.66393270372194579</c:v>
                </c:pt>
                <c:pt idx="1077">
                  <c:v>0.66385406847348249</c:v>
                </c:pt>
                <c:pt idx="1078">
                  <c:v>0.66377967003797544</c:v>
                </c:pt>
                <c:pt idx="1079">
                  <c:v>0.66370691790693115</c:v>
                </c:pt>
                <c:pt idx="1080">
                  <c:v>0.66364789304986416</c:v>
                </c:pt>
                <c:pt idx="1081">
                  <c:v>0.6636059607067798</c:v>
                </c:pt>
                <c:pt idx="1082">
                  <c:v>0.66353168332307133</c:v>
                </c:pt>
                <c:pt idx="1083">
                  <c:v>0.66349703829827122</c:v>
                </c:pt>
                <c:pt idx="1084">
                  <c:v>0.6634490291548899</c:v>
                </c:pt>
                <c:pt idx="1085">
                  <c:v>0.66319862140401109</c:v>
                </c:pt>
                <c:pt idx="1086">
                  <c:v>0.66316542900079589</c:v>
                </c:pt>
                <c:pt idx="1087">
                  <c:v>0.66315438907675051</c:v>
                </c:pt>
                <c:pt idx="1088">
                  <c:v>0.66303701725268971</c:v>
                </c:pt>
                <c:pt idx="1089">
                  <c:v>0.66293993371009818</c:v>
                </c:pt>
                <c:pt idx="1090">
                  <c:v>0.66268405441791622</c:v>
                </c:pt>
                <c:pt idx="1091">
                  <c:v>0.66259142558151829</c:v>
                </c:pt>
                <c:pt idx="1092">
                  <c:v>0.66256876468479364</c:v>
                </c:pt>
                <c:pt idx="1093">
                  <c:v>0.66255600582520624</c:v>
                </c:pt>
                <c:pt idx="1094">
                  <c:v>0.66255600582520624</c:v>
                </c:pt>
                <c:pt idx="1095">
                  <c:v>0.66199730335328977</c:v>
                </c:pt>
                <c:pt idx="1096">
                  <c:v>0.66193820586514363</c:v>
                </c:pt>
                <c:pt idx="1097">
                  <c:v>0.66186940002273842</c:v>
                </c:pt>
                <c:pt idx="1098">
                  <c:v>0.66183920970413201</c:v>
                </c:pt>
                <c:pt idx="1099">
                  <c:v>0.66182342454957599</c:v>
                </c:pt>
                <c:pt idx="1100">
                  <c:v>0.66173706619635297</c:v>
                </c:pt>
                <c:pt idx="1101">
                  <c:v>0.66170694850882583</c:v>
                </c:pt>
                <c:pt idx="1102">
                  <c:v>0.66165545307364071</c:v>
                </c:pt>
                <c:pt idx="1103">
                  <c:v>0.66158119990029196</c:v>
                </c:pt>
                <c:pt idx="1104">
                  <c:v>0.66135875511492281</c:v>
                </c:pt>
                <c:pt idx="1105">
                  <c:v>0.66135367093937547</c:v>
                </c:pt>
                <c:pt idx="1106">
                  <c:v>0.66120514038231826</c:v>
                </c:pt>
                <c:pt idx="1107">
                  <c:v>0.66118061528789307</c:v>
                </c:pt>
                <c:pt idx="1108">
                  <c:v>0.66109558850445627</c:v>
                </c:pt>
                <c:pt idx="1109">
                  <c:v>0.66106091926929655</c:v>
                </c:pt>
                <c:pt idx="1110">
                  <c:v>0.66083193768679493</c:v>
                </c:pt>
                <c:pt idx="1111">
                  <c:v>0.66054630386248203</c:v>
                </c:pt>
                <c:pt idx="1112">
                  <c:v>0.66001798539204992</c:v>
                </c:pt>
                <c:pt idx="1113">
                  <c:v>0.65998663297617566</c:v>
                </c:pt>
                <c:pt idx="1114">
                  <c:v>0.65992680917723712</c:v>
                </c:pt>
                <c:pt idx="1115">
                  <c:v>0.65979885742596633</c:v>
                </c:pt>
                <c:pt idx="1116">
                  <c:v>0.65956835059080066</c:v>
                </c:pt>
                <c:pt idx="1117">
                  <c:v>0.65947228388331847</c:v>
                </c:pt>
                <c:pt idx="1118">
                  <c:v>0.65941369481272694</c:v>
                </c:pt>
                <c:pt idx="1119">
                  <c:v>0.65932556910324247</c:v>
                </c:pt>
                <c:pt idx="1120">
                  <c:v>0.65931527970034931</c:v>
                </c:pt>
                <c:pt idx="1121">
                  <c:v>0.65922238454999427</c:v>
                </c:pt>
                <c:pt idx="1122">
                  <c:v>0.65917195437063802</c:v>
                </c:pt>
                <c:pt idx="1123">
                  <c:v>0.65877914128371851</c:v>
                </c:pt>
                <c:pt idx="1124">
                  <c:v>0.65854948181114403</c:v>
                </c:pt>
                <c:pt idx="1125">
                  <c:v>0.65851883149570245</c:v>
                </c:pt>
                <c:pt idx="1126">
                  <c:v>0.65849212746889996</c:v>
                </c:pt>
                <c:pt idx="1127">
                  <c:v>0.65839407551191842</c:v>
                </c:pt>
                <c:pt idx="1128">
                  <c:v>0.65828428153045881</c:v>
                </c:pt>
                <c:pt idx="1129">
                  <c:v>0.6582389113162902</c:v>
                </c:pt>
                <c:pt idx="1130">
                  <c:v>0.65819797159795546</c:v>
                </c:pt>
                <c:pt idx="1131">
                  <c:v>0.65818138750152777</c:v>
                </c:pt>
                <c:pt idx="1132">
                  <c:v>0.65809522283118282</c:v>
                </c:pt>
                <c:pt idx="1133">
                  <c:v>0.65793746812706133</c:v>
                </c:pt>
                <c:pt idx="1134">
                  <c:v>0.65793550708792181</c:v>
                </c:pt>
                <c:pt idx="1135">
                  <c:v>0.65748311230566103</c:v>
                </c:pt>
                <c:pt idx="1136">
                  <c:v>0.65714566831148613</c:v>
                </c:pt>
                <c:pt idx="1137">
                  <c:v>0.65700657979473098</c:v>
                </c:pt>
                <c:pt idx="1138">
                  <c:v>0.65660454256074718</c:v>
                </c:pt>
                <c:pt idx="1139">
                  <c:v>0.65630363199943287</c:v>
                </c:pt>
                <c:pt idx="1140">
                  <c:v>0.65610515547021453</c:v>
                </c:pt>
                <c:pt idx="1141">
                  <c:v>0.65603121703154255</c:v>
                </c:pt>
                <c:pt idx="1142">
                  <c:v>0.65596567958770335</c:v>
                </c:pt>
                <c:pt idx="1143">
                  <c:v>0.65595706069963278</c:v>
                </c:pt>
                <c:pt idx="1144">
                  <c:v>0.65584339306061357</c:v>
                </c:pt>
                <c:pt idx="1145">
                  <c:v>0.65580170282112671</c:v>
                </c:pt>
                <c:pt idx="1146">
                  <c:v>0.65574667267341835</c:v>
                </c:pt>
                <c:pt idx="1147">
                  <c:v>0.65550154278096473</c:v>
                </c:pt>
                <c:pt idx="1148">
                  <c:v>0.65517351661673207</c:v>
                </c:pt>
                <c:pt idx="1149">
                  <c:v>0.65496809171426584</c:v>
                </c:pt>
                <c:pt idx="1150">
                  <c:v>0.65492925829722926</c:v>
                </c:pt>
                <c:pt idx="1151">
                  <c:v>0.65491119736885683</c:v>
                </c:pt>
                <c:pt idx="1152">
                  <c:v>0.65483926839004403</c:v>
                </c:pt>
                <c:pt idx="1153">
                  <c:v>0.65479401922767411</c:v>
                </c:pt>
                <c:pt idx="1154">
                  <c:v>0.65479145292954066</c:v>
                </c:pt>
                <c:pt idx="1155">
                  <c:v>0.65462076989331364</c:v>
                </c:pt>
                <c:pt idx="1156">
                  <c:v>0.65451206537804296</c:v>
                </c:pt>
                <c:pt idx="1157">
                  <c:v>0.65412518382926155</c:v>
                </c:pt>
                <c:pt idx="1158">
                  <c:v>0.65405003487260227</c:v>
                </c:pt>
                <c:pt idx="1159">
                  <c:v>0.65394261350639804</c:v>
                </c:pt>
                <c:pt idx="1160">
                  <c:v>0.65373563914090804</c:v>
                </c:pt>
                <c:pt idx="1161">
                  <c:v>0.65370452882863106</c:v>
                </c:pt>
                <c:pt idx="1162">
                  <c:v>0.65366167649187634</c:v>
                </c:pt>
                <c:pt idx="1163">
                  <c:v>0.65363903980551141</c:v>
                </c:pt>
                <c:pt idx="1164">
                  <c:v>0.65363903980551141</c:v>
                </c:pt>
                <c:pt idx="1165">
                  <c:v>0.65350549546113845</c:v>
                </c:pt>
                <c:pt idx="1166">
                  <c:v>0.65343204122966159</c:v>
                </c:pt>
                <c:pt idx="1167">
                  <c:v>0.65338976994154063</c:v>
                </c:pt>
                <c:pt idx="1168">
                  <c:v>0.65313498011554727</c:v>
                </c:pt>
                <c:pt idx="1169">
                  <c:v>0.65289001969561178</c:v>
                </c:pt>
                <c:pt idx="1170">
                  <c:v>0.65277719941918377</c:v>
                </c:pt>
                <c:pt idx="1171">
                  <c:v>0.6526398782586903</c:v>
                </c:pt>
                <c:pt idx="1172">
                  <c:v>0.65251466227807098</c:v>
                </c:pt>
                <c:pt idx="1173">
                  <c:v>0.65239232733026165</c:v>
                </c:pt>
                <c:pt idx="1174">
                  <c:v>0.65231199735661605</c:v>
                </c:pt>
                <c:pt idx="1175">
                  <c:v>0.65227950705383353</c:v>
                </c:pt>
                <c:pt idx="1176">
                  <c:v>0.65204636128945537</c:v>
                </c:pt>
                <c:pt idx="1177">
                  <c:v>0.65169918473066157</c:v>
                </c:pt>
                <c:pt idx="1178">
                  <c:v>0.65125359305949038</c:v>
                </c:pt>
                <c:pt idx="1179">
                  <c:v>0.65125359305949038</c:v>
                </c:pt>
                <c:pt idx="1180">
                  <c:v>0.65115253901789993</c:v>
                </c:pt>
                <c:pt idx="1181">
                  <c:v>0.65108133634987952</c:v>
                </c:pt>
                <c:pt idx="1182">
                  <c:v>0.6508755240816575</c:v>
                </c:pt>
                <c:pt idx="1183">
                  <c:v>0.65085751157400451</c:v>
                </c:pt>
                <c:pt idx="1184">
                  <c:v>0.65083456015296304</c:v>
                </c:pt>
                <c:pt idx="1185">
                  <c:v>0.65082223707985098</c:v>
                </c:pt>
                <c:pt idx="1186">
                  <c:v>0.65073391768748845</c:v>
                </c:pt>
                <c:pt idx="1187">
                  <c:v>0.6505235296612738</c:v>
                </c:pt>
                <c:pt idx="1188">
                  <c:v>0.65006055495180304</c:v>
                </c:pt>
                <c:pt idx="1189">
                  <c:v>0.64986730786029023</c:v>
                </c:pt>
                <c:pt idx="1190">
                  <c:v>0.64971647731905713</c:v>
                </c:pt>
                <c:pt idx="1191">
                  <c:v>0.6496184253620757</c:v>
                </c:pt>
                <c:pt idx="1192">
                  <c:v>0.64956939938358493</c:v>
                </c:pt>
                <c:pt idx="1193">
                  <c:v>0.64941883515630883</c:v>
                </c:pt>
                <c:pt idx="1194">
                  <c:v>0.64939651320462088</c:v>
                </c:pt>
                <c:pt idx="1195">
                  <c:v>0.6493876522129528</c:v>
                </c:pt>
                <c:pt idx="1196">
                  <c:v>0.64922367544637616</c:v>
                </c:pt>
                <c:pt idx="1197">
                  <c:v>0.6492114492147032</c:v>
                </c:pt>
                <c:pt idx="1198">
                  <c:v>0.64900057698129343</c:v>
                </c:pt>
                <c:pt idx="1199">
                  <c:v>0.64888230937392188</c:v>
                </c:pt>
                <c:pt idx="1200">
                  <c:v>0.64856551681661279</c:v>
                </c:pt>
                <c:pt idx="1201">
                  <c:v>0.64856333788423537</c:v>
                </c:pt>
                <c:pt idx="1202">
                  <c:v>0.64824724742735873</c:v>
                </c:pt>
                <c:pt idx="1203">
                  <c:v>0.64810985363578588</c:v>
                </c:pt>
                <c:pt idx="1204">
                  <c:v>0.64802301107536797</c:v>
                </c:pt>
                <c:pt idx="1205">
                  <c:v>0.64791086868901293</c:v>
                </c:pt>
                <c:pt idx="1206">
                  <c:v>0.64783739024717601</c:v>
                </c:pt>
                <c:pt idx="1207">
                  <c:v>0.64740586479501872</c:v>
                </c:pt>
                <c:pt idx="1208">
                  <c:v>0.647355579877821</c:v>
                </c:pt>
                <c:pt idx="1209">
                  <c:v>0.64715444020903035</c:v>
                </c:pt>
                <c:pt idx="1210">
                  <c:v>0.64674610828151202</c:v>
                </c:pt>
                <c:pt idx="1211">
                  <c:v>0.64664914579071908</c:v>
                </c:pt>
                <c:pt idx="1212">
                  <c:v>0.64659334091149889</c:v>
                </c:pt>
                <c:pt idx="1213">
                  <c:v>0.64610453374817622</c:v>
                </c:pt>
                <c:pt idx="1214">
                  <c:v>0.6460805654920253</c:v>
                </c:pt>
                <c:pt idx="1215">
                  <c:v>0.64604795413744398</c:v>
                </c:pt>
                <c:pt idx="1216">
                  <c:v>0.64576297399284421</c:v>
                </c:pt>
                <c:pt idx="1217">
                  <c:v>0.64576244136492977</c:v>
                </c:pt>
                <c:pt idx="1218">
                  <c:v>0.64565894207700469</c:v>
                </c:pt>
                <c:pt idx="1219">
                  <c:v>0.64558510047977191</c:v>
                </c:pt>
                <c:pt idx="1220">
                  <c:v>0.64548368328278549</c:v>
                </c:pt>
                <c:pt idx="1221">
                  <c:v>0.64542519105363305</c:v>
                </c:pt>
                <c:pt idx="1222">
                  <c:v>0.64491662823675555</c:v>
                </c:pt>
                <c:pt idx="1223">
                  <c:v>0.64489922098809649</c:v>
                </c:pt>
                <c:pt idx="1224">
                  <c:v>0.64483261828842831</c:v>
                </c:pt>
                <c:pt idx="1225">
                  <c:v>0.64464900692009552</c:v>
                </c:pt>
                <c:pt idx="1226">
                  <c:v>0.64464711851203516</c:v>
                </c:pt>
                <c:pt idx="1227">
                  <c:v>0.64459787464030671</c:v>
                </c:pt>
                <c:pt idx="1228">
                  <c:v>0.64452204779357425</c:v>
                </c:pt>
                <c:pt idx="1229">
                  <c:v>0.64437264566356645</c:v>
                </c:pt>
                <c:pt idx="1230">
                  <c:v>0.64428819992876329</c:v>
                </c:pt>
                <c:pt idx="1231">
                  <c:v>0.64428570626170933</c:v>
                </c:pt>
                <c:pt idx="1232">
                  <c:v>0.6442567990921696</c:v>
                </c:pt>
                <c:pt idx="1233">
                  <c:v>0.64409497704761054</c:v>
                </c:pt>
                <c:pt idx="1234">
                  <c:v>0.64364434962161154</c:v>
                </c:pt>
                <c:pt idx="1235">
                  <c:v>0.64348899174310503</c:v>
                </c:pt>
                <c:pt idx="1236">
                  <c:v>0.64335467266722046</c:v>
                </c:pt>
                <c:pt idx="1237">
                  <c:v>0.64324834076720505</c:v>
                </c:pt>
                <c:pt idx="1238">
                  <c:v>0.64308344400695783</c:v>
                </c:pt>
                <c:pt idx="1239">
                  <c:v>0.64298079208162406</c:v>
                </c:pt>
                <c:pt idx="1240">
                  <c:v>0.64293588186429063</c:v>
                </c:pt>
                <c:pt idx="1241">
                  <c:v>0.64290767679518357</c:v>
                </c:pt>
                <c:pt idx="1242">
                  <c:v>0.64281323218180475</c:v>
                </c:pt>
                <c:pt idx="1243">
                  <c:v>0.64263707760427458</c:v>
                </c:pt>
                <c:pt idx="1244">
                  <c:v>0.64260279573487078</c:v>
                </c:pt>
                <c:pt idx="1245">
                  <c:v>0.64250333957702366</c:v>
                </c:pt>
                <c:pt idx="1246">
                  <c:v>0.642065761534929</c:v>
                </c:pt>
                <c:pt idx="1247">
                  <c:v>0.64188219858731599</c:v>
                </c:pt>
                <c:pt idx="1248">
                  <c:v>0.64188215016659633</c:v>
                </c:pt>
                <c:pt idx="1249">
                  <c:v>0.64159729107379526</c:v>
                </c:pt>
                <c:pt idx="1250">
                  <c:v>0.64119346227319007</c:v>
                </c:pt>
                <c:pt idx="1251">
                  <c:v>0.64108347460885251</c:v>
                </c:pt>
                <c:pt idx="1252">
                  <c:v>0.64093949559942831</c:v>
                </c:pt>
                <c:pt idx="1253">
                  <c:v>0.64081907327003906</c:v>
                </c:pt>
                <c:pt idx="1254">
                  <c:v>0.64074808849525633</c:v>
                </c:pt>
                <c:pt idx="1255">
                  <c:v>0.64055159721553734</c:v>
                </c:pt>
                <c:pt idx="1256">
                  <c:v>0.64040376875891325</c:v>
                </c:pt>
                <c:pt idx="1257">
                  <c:v>0.6399819758713744</c:v>
                </c:pt>
                <c:pt idx="1258">
                  <c:v>0.63981008231715997</c:v>
                </c:pt>
                <c:pt idx="1259">
                  <c:v>0.63938189789464772</c:v>
                </c:pt>
                <c:pt idx="1260">
                  <c:v>0.63906759900439258</c:v>
                </c:pt>
                <c:pt idx="1261">
                  <c:v>0.63902288246993699</c:v>
                </c:pt>
                <c:pt idx="1262">
                  <c:v>0.638766131604804</c:v>
                </c:pt>
                <c:pt idx="1263">
                  <c:v>0.63873649812447197</c:v>
                </c:pt>
                <c:pt idx="1264">
                  <c:v>0.63839820676770598</c:v>
                </c:pt>
                <c:pt idx="1265">
                  <c:v>0.63836666066895353</c:v>
                </c:pt>
                <c:pt idx="1266">
                  <c:v>0.63831618206887797</c:v>
                </c:pt>
                <c:pt idx="1267">
                  <c:v>0.63798161910751305</c:v>
                </c:pt>
                <c:pt idx="1268">
                  <c:v>0.6379353531100338</c:v>
                </c:pt>
                <c:pt idx="1269">
                  <c:v>0.63763773515764532</c:v>
                </c:pt>
                <c:pt idx="1270">
                  <c:v>0.63760732694580113</c:v>
                </c:pt>
                <c:pt idx="1271">
                  <c:v>0.63742323137027335</c:v>
                </c:pt>
                <c:pt idx="1272">
                  <c:v>0.63709745676949736</c:v>
                </c:pt>
                <c:pt idx="1273">
                  <c:v>0.63706835591707967</c:v>
                </c:pt>
                <c:pt idx="1274">
                  <c:v>0.63691307066965275</c:v>
                </c:pt>
                <c:pt idx="1275">
                  <c:v>0.63684612902494808</c:v>
                </c:pt>
                <c:pt idx="1276">
                  <c:v>0.63669517743191595</c:v>
                </c:pt>
                <c:pt idx="1277">
                  <c:v>0.63638141116957547</c:v>
                </c:pt>
                <c:pt idx="1278">
                  <c:v>0.63628166448741141</c:v>
                </c:pt>
                <c:pt idx="1279">
                  <c:v>0.63613664443251783</c:v>
                </c:pt>
                <c:pt idx="1280">
                  <c:v>0.63576189227397051</c:v>
                </c:pt>
                <c:pt idx="1281">
                  <c:v>0.63574627659193284</c:v>
                </c:pt>
                <c:pt idx="1282">
                  <c:v>0.63573976400516041</c:v>
                </c:pt>
                <c:pt idx="1283">
                  <c:v>0.6355224276056981</c:v>
                </c:pt>
                <c:pt idx="1284">
                  <c:v>0.6350976568439104</c:v>
                </c:pt>
                <c:pt idx="1285">
                  <c:v>0.63505807290572158</c:v>
                </c:pt>
                <c:pt idx="1286">
                  <c:v>0.63490724236448826</c:v>
                </c:pt>
                <c:pt idx="1287">
                  <c:v>0.63463349582681183</c:v>
                </c:pt>
                <c:pt idx="1288">
                  <c:v>0.63435081566638829</c:v>
                </c:pt>
                <c:pt idx="1289">
                  <c:v>0.63411168994315203</c:v>
                </c:pt>
                <c:pt idx="1290">
                  <c:v>0.63397964664108386</c:v>
                </c:pt>
                <c:pt idx="1291">
                  <c:v>0.63395233735528744</c:v>
                </c:pt>
                <c:pt idx="1292">
                  <c:v>0.63372262946199343</c:v>
                </c:pt>
                <c:pt idx="1293">
                  <c:v>0.63347452169529062</c:v>
                </c:pt>
                <c:pt idx="1294">
                  <c:v>0.63333928262573569</c:v>
                </c:pt>
                <c:pt idx="1295">
                  <c:v>0.63323280546356164</c:v>
                </c:pt>
                <c:pt idx="1296">
                  <c:v>0.63299999864421996</c:v>
                </c:pt>
                <c:pt idx="1297">
                  <c:v>0.63294039273851899</c:v>
                </c:pt>
                <c:pt idx="1298">
                  <c:v>0.63280539577256134</c:v>
                </c:pt>
                <c:pt idx="1299">
                  <c:v>0.63268727342734821</c:v>
                </c:pt>
                <c:pt idx="1300">
                  <c:v>0.63259299828648752</c:v>
                </c:pt>
                <c:pt idx="1301">
                  <c:v>0.63256750477767243</c:v>
                </c:pt>
                <c:pt idx="1302">
                  <c:v>0.63256508374169751</c:v>
                </c:pt>
                <c:pt idx="1303">
                  <c:v>0.63221981980132402</c:v>
                </c:pt>
                <c:pt idx="1304">
                  <c:v>0.63210065641064173</c:v>
                </c:pt>
                <c:pt idx="1305">
                  <c:v>0.63184041925370504</c:v>
                </c:pt>
                <c:pt idx="1306">
                  <c:v>0.63182298779468593</c:v>
                </c:pt>
                <c:pt idx="1307">
                  <c:v>0.63169706971363404</c:v>
                </c:pt>
                <c:pt idx="1308">
                  <c:v>0.63135221734937619</c:v>
                </c:pt>
                <c:pt idx="1309">
                  <c:v>0.63127486524997989</c:v>
                </c:pt>
                <c:pt idx="1310">
                  <c:v>0.63104726365798403</c:v>
                </c:pt>
                <c:pt idx="1311">
                  <c:v>0.63099678505790835</c:v>
                </c:pt>
                <c:pt idx="1312">
                  <c:v>0.63088275426349272</c:v>
                </c:pt>
                <c:pt idx="1313">
                  <c:v>0.63076155720259153</c:v>
                </c:pt>
                <c:pt idx="1314">
                  <c:v>0.63070166077257395</c:v>
                </c:pt>
                <c:pt idx="1315">
                  <c:v>0.63065735581423399</c:v>
                </c:pt>
                <c:pt idx="1316">
                  <c:v>0.63051913887042987</c:v>
                </c:pt>
                <c:pt idx="1317">
                  <c:v>0.63039104185700046</c:v>
                </c:pt>
                <c:pt idx="1318">
                  <c:v>0.63003190538049103</c:v>
                </c:pt>
                <c:pt idx="1319">
                  <c:v>0.6299648911047071</c:v>
                </c:pt>
                <c:pt idx="1320">
                  <c:v>0.62992993134523023</c:v>
                </c:pt>
                <c:pt idx="1321">
                  <c:v>0.62977229769290766</c:v>
                </c:pt>
                <c:pt idx="1322">
                  <c:v>0.62966642578972731</c:v>
                </c:pt>
                <c:pt idx="1323">
                  <c:v>0.62950881634776457</c:v>
                </c:pt>
                <c:pt idx="1324">
                  <c:v>0.62936897730985708</c:v>
                </c:pt>
                <c:pt idx="1325">
                  <c:v>0.62929465150542929</c:v>
                </c:pt>
                <c:pt idx="1326">
                  <c:v>0.6281970264255109</c:v>
                </c:pt>
                <c:pt idx="1327">
                  <c:v>0.62806181156631535</c:v>
                </c:pt>
                <c:pt idx="1328">
                  <c:v>0.62801854765344478</c:v>
                </c:pt>
                <c:pt idx="1329">
                  <c:v>0.62796368697825466</c:v>
                </c:pt>
                <c:pt idx="1330">
                  <c:v>0.6279489428691678</c:v>
                </c:pt>
                <c:pt idx="1331">
                  <c:v>0.62775860102082504</c:v>
                </c:pt>
                <c:pt idx="1332">
                  <c:v>0.62764389233633644</c:v>
                </c:pt>
                <c:pt idx="1333">
                  <c:v>0.62744067057660746</c:v>
                </c:pt>
                <c:pt idx="1334">
                  <c:v>0.62731124199339194</c:v>
                </c:pt>
                <c:pt idx="1335">
                  <c:v>0.62695849705185602</c:v>
                </c:pt>
                <c:pt idx="1336">
                  <c:v>0.62693990349556916</c:v>
                </c:pt>
                <c:pt idx="1337">
                  <c:v>0.62688329967447709</c:v>
                </c:pt>
                <c:pt idx="1338">
                  <c:v>0.62684303784621542</c:v>
                </c:pt>
                <c:pt idx="1339">
                  <c:v>0.62683926103009469</c:v>
                </c:pt>
                <c:pt idx="1340">
                  <c:v>0.62669615359362119</c:v>
                </c:pt>
                <c:pt idx="1341">
                  <c:v>0.62665974121255952</c:v>
                </c:pt>
                <c:pt idx="1342">
                  <c:v>0.62652718949293629</c:v>
                </c:pt>
                <c:pt idx="1343">
                  <c:v>0.62639947984526279</c:v>
                </c:pt>
                <c:pt idx="1344">
                  <c:v>0.62637393791572826</c:v>
                </c:pt>
                <c:pt idx="1345">
                  <c:v>0.62636098537326279</c:v>
                </c:pt>
                <c:pt idx="1346">
                  <c:v>0.62614381844631861</c:v>
                </c:pt>
                <c:pt idx="1347">
                  <c:v>0.62607089684275607</c:v>
                </c:pt>
                <c:pt idx="1348">
                  <c:v>0.62598921108896455</c:v>
                </c:pt>
                <c:pt idx="1349">
                  <c:v>0.62578429460405316</c:v>
                </c:pt>
                <c:pt idx="1350">
                  <c:v>0.62564605344988911</c:v>
                </c:pt>
                <c:pt idx="1351">
                  <c:v>0.62563636930598965</c:v>
                </c:pt>
                <c:pt idx="1352">
                  <c:v>0.6255133806784674</c:v>
                </c:pt>
                <c:pt idx="1353">
                  <c:v>0.62529897373253451</c:v>
                </c:pt>
                <c:pt idx="1354">
                  <c:v>0.62505265753245309</c:v>
                </c:pt>
                <c:pt idx="1355">
                  <c:v>0.62488887444875441</c:v>
                </c:pt>
                <c:pt idx="1356">
                  <c:v>0.62467708222167428</c:v>
                </c:pt>
                <c:pt idx="1357">
                  <c:v>0.62463955616406408</c:v>
                </c:pt>
                <c:pt idx="1358">
                  <c:v>0.62422103167509146</c:v>
                </c:pt>
                <c:pt idx="1359">
                  <c:v>0.62412791863149875</c:v>
                </c:pt>
                <c:pt idx="1360">
                  <c:v>0.62397783861141776</c:v>
                </c:pt>
                <c:pt idx="1361">
                  <c:v>0.62382495018960582</c:v>
                </c:pt>
                <c:pt idx="1362">
                  <c:v>0.6237820010114119</c:v>
                </c:pt>
                <c:pt idx="1363">
                  <c:v>0.62372166879491864</c:v>
                </c:pt>
                <c:pt idx="1364">
                  <c:v>0.62349164616694797</c:v>
                </c:pt>
                <c:pt idx="1365">
                  <c:v>0.62331198108725427</c:v>
                </c:pt>
                <c:pt idx="1366">
                  <c:v>0.62309728361700456</c:v>
                </c:pt>
                <c:pt idx="1367">
                  <c:v>0.62293749524266429</c:v>
                </c:pt>
                <c:pt idx="1368">
                  <c:v>0.62285024110613074</c:v>
                </c:pt>
                <c:pt idx="1369">
                  <c:v>0.62280501615412032</c:v>
                </c:pt>
                <c:pt idx="1370">
                  <c:v>0.62251020660346268</c:v>
                </c:pt>
                <c:pt idx="1371">
                  <c:v>0.62241542304504727</c:v>
                </c:pt>
                <c:pt idx="1372">
                  <c:v>0.62237983381621698</c:v>
                </c:pt>
                <c:pt idx="1373">
                  <c:v>0.62221205602315977</c:v>
                </c:pt>
                <c:pt idx="1374">
                  <c:v>0.62202069733970744</c:v>
                </c:pt>
                <c:pt idx="1375">
                  <c:v>0.62201159424444219</c:v>
                </c:pt>
                <c:pt idx="1376">
                  <c:v>0.62200568691666358</c:v>
                </c:pt>
                <c:pt idx="1377">
                  <c:v>0.62165884930290627</c:v>
                </c:pt>
                <c:pt idx="1378">
                  <c:v>0.62148191999386404</c:v>
                </c:pt>
                <c:pt idx="1379">
                  <c:v>0.62131353694181324</c:v>
                </c:pt>
                <c:pt idx="1380">
                  <c:v>0.62107891434549045</c:v>
                </c:pt>
                <c:pt idx="1381">
                  <c:v>0.62107397543210163</c:v>
                </c:pt>
                <c:pt idx="1382">
                  <c:v>0.62100628326624474</c:v>
                </c:pt>
                <c:pt idx="1383">
                  <c:v>0.6209891423315429</c:v>
                </c:pt>
                <c:pt idx="1384">
                  <c:v>0.62089404403845083</c:v>
                </c:pt>
                <c:pt idx="1385">
                  <c:v>0.62055304112139287</c:v>
                </c:pt>
                <c:pt idx="1386">
                  <c:v>0.62046464909795107</c:v>
                </c:pt>
                <c:pt idx="1387">
                  <c:v>0.62034906884051166</c:v>
                </c:pt>
                <c:pt idx="1388">
                  <c:v>0.62034580044194565</c:v>
                </c:pt>
                <c:pt idx="1389">
                  <c:v>0.62007747702485272</c:v>
                </c:pt>
                <c:pt idx="1390">
                  <c:v>0.6200429288414917</c:v>
                </c:pt>
                <c:pt idx="1391">
                  <c:v>0.61971170690977218</c:v>
                </c:pt>
                <c:pt idx="1392">
                  <c:v>0.61971020586746783</c:v>
                </c:pt>
                <c:pt idx="1393">
                  <c:v>0.61968957864096219</c:v>
                </c:pt>
                <c:pt idx="1394">
                  <c:v>0.61943718564058392</c:v>
                </c:pt>
                <c:pt idx="1395">
                  <c:v>0.61933753579985906</c:v>
                </c:pt>
                <c:pt idx="1396">
                  <c:v>0.61917360745400163</c:v>
                </c:pt>
                <c:pt idx="1397">
                  <c:v>0.61915879071383573</c:v>
                </c:pt>
                <c:pt idx="1398">
                  <c:v>0.61897057937715072</c:v>
                </c:pt>
                <c:pt idx="1399">
                  <c:v>0.61883616345982695</c:v>
                </c:pt>
                <c:pt idx="1400">
                  <c:v>0.61883451715536397</c:v>
                </c:pt>
                <c:pt idx="1401">
                  <c:v>0.61863279643793945</c:v>
                </c:pt>
                <c:pt idx="1402">
                  <c:v>0.61843412622584315</c:v>
                </c:pt>
                <c:pt idx="1403">
                  <c:v>0.61843201992454488</c:v>
                </c:pt>
                <c:pt idx="1404">
                  <c:v>0.61831844912696476</c:v>
                </c:pt>
                <c:pt idx="1405">
                  <c:v>0.61831559230451438</c:v>
                </c:pt>
                <c:pt idx="1406">
                  <c:v>0.61818650266633535</c:v>
                </c:pt>
                <c:pt idx="1407">
                  <c:v>0.61808975806878019</c:v>
                </c:pt>
                <c:pt idx="1408">
                  <c:v>0.61802160590608823</c:v>
                </c:pt>
                <c:pt idx="1409">
                  <c:v>0.61789861727856576</c:v>
                </c:pt>
                <c:pt idx="1410">
                  <c:v>0.61783833348279182</c:v>
                </c:pt>
                <c:pt idx="1411">
                  <c:v>0.61775178144669096</c:v>
                </c:pt>
                <c:pt idx="1412">
                  <c:v>0.6177199690339813</c:v>
                </c:pt>
                <c:pt idx="1413">
                  <c:v>0.61736354411776395</c:v>
                </c:pt>
                <c:pt idx="1414">
                  <c:v>0.61708405972482694</c:v>
                </c:pt>
                <c:pt idx="1415">
                  <c:v>0.61697765519373227</c:v>
                </c:pt>
                <c:pt idx="1416">
                  <c:v>0.61689149052338732</c:v>
                </c:pt>
                <c:pt idx="1417">
                  <c:v>0.61661946292125291</c:v>
                </c:pt>
                <c:pt idx="1418">
                  <c:v>0.61641541800929245</c:v>
                </c:pt>
                <c:pt idx="1419">
                  <c:v>0.61626013276186564</c:v>
                </c:pt>
                <c:pt idx="1420">
                  <c:v>0.61595803589292353</c:v>
                </c:pt>
                <c:pt idx="1421">
                  <c:v>0.6158043001085205</c:v>
                </c:pt>
                <c:pt idx="1422">
                  <c:v>0.61568748512273397</c:v>
                </c:pt>
                <c:pt idx="1423">
                  <c:v>0.61562579712609478</c:v>
                </c:pt>
                <c:pt idx="1424">
                  <c:v>0.61557926481465808</c:v>
                </c:pt>
                <c:pt idx="1425">
                  <c:v>0.61534926639704723</c:v>
                </c:pt>
                <c:pt idx="1426">
                  <c:v>0.61524683236495115</c:v>
                </c:pt>
                <c:pt idx="1427">
                  <c:v>0.61506941884871402</c:v>
                </c:pt>
                <c:pt idx="1428">
                  <c:v>0.61504716952810534</c:v>
                </c:pt>
                <c:pt idx="1429">
                  <c:v>0.61501116872315931</c:v>
                </c:pt>
                <c:pt idx="1430">
                  <c:v>0.61493926395470611</c:v>
                </c:pt>
                <c:pt idx="1431">
                  <c:v>0.6147143739230021</c:v>
                </c:pt>
                <c:pt idx="1432">
                  <c:v>0.61470849080558321</c:v>
                </c:pt>
                <c:pt idx="1433">
                  <c:v>0.61456485074119549</c:v>
                </c:pt>
                <c:pt idx="1434">
                  <c:v>0.61444897995943892</c:v>
                </c:pt>
                <c:pt idx="1435">
                  <c:v>0.61422820568889225</c:v>
                </c:pt>
                <c:pt idx="1436">
                  <c:v>0.61421501104282927</c:v>
                </c:pt>
                <c:pt idx="1437">
                  <c:v>0.61408212037816967</c:v>
                </c:pt>
                <c:pt idx="1438">
                  <c:v>0.61407931197643895</c:v>
                </c:pt>
                <c:pt idx="1439">
                  <c:v>0.61384766725436513</c:v>
                </c:pt>
                <c:pt idx="1440">
                  <c:v>0.61380072336681279</c:v>
                </c:pt>
                <c:pt idx="1441">
                  <c:v>0.61378927186665166</c:v>
                </c:pt>
                <c:pt idx="1442">
                  <c:v>0.61362028355560705</c:v>
                </c:pt>
                <c:pt idx="1443">
                  <c:v>0.61359723529312649</c:v>
                </c:pt>
                <c:pt idx="1444">
                  <c:v>0.61347586875970705</c:v>
                </c:pt>
                <c:pt idx="1445">
                  <c:v>0.61332307717933432</c:v>
                </c:pt>
                <c:pt idx="1446">
                  <c:v>0.6131831897207074</c:v>
                </c:pt>
                <c:pt idx="1447">
                  <c:v>0.6130238371328427</c:v>
                </c:pt>
                <c:pt idx="1448">
                  <c:v>0.6130238371328427</c:v>
                </c:pt>
                <c:pt idx="1449">
                  <c:v>0.61289561906761458</c:v>
                </c:pt>
                <c:pt idx="1450">
                  <c:v>0.61250813225983947</c:v>
                </c:pt>
                <c:pt idx="1451">
                  <c:v>0.61245852523271482</c:v>
                </c:pt>
                <c:pt idx="1452">
                  <c:v>0.61193659829725644</c:v>
                </c:pt>
                <c:pt idx="1453">
                  <c:v>0.6118893154646674</c:v>
                </c:pt>
                <c:pt idx="1454">
                  <c:v>0.61175390692259402</c:v>
                </c:pt>
                <c:pt idx="1455">
                  <c:v>0.61155763353611292</c:v>
                </c:pt>
                <c:pt idx="1456">
                  <c:v>0.61145972684128991</c:v>
                </c:pt>
                <c:pt idx="1457">
                  <c:v>0.61108555573137657</c:v>
                </c:pt>
                <c:pt idx="1458">
                  <c:v>0.61053007323730657</c:v>
                </c:pt>
                <c:pt idx="1459">
                  <c:v>0.61051821016102992</c:v>
                </c:pt>
                <c:pt idx="1460">
                  <c:v>0.61040490567740691</c:v>
                </c:pt>
                <c:pt idx="1461">
                  <c:v>0.61036796066843046</c:v>
                </c:pt>
                <c:pt idx="1462">
                  <c:v>0.61029114119694861</c:v>
                </c:pt>
                <c:pt idx="1463">
                  <c:v>0.61024531098594459</c:v>
                </c:pt>
                <c:pt idx="1464">
                  <c:v>0.60999415271391355</c:v>
                </c:pt>
                <c:pt idx="1465">
                  <c:v>0.6099083511989648</c:v>
                </c:pt>
                <c:pt idx="1466">
                  <c:v>0.60970285366541954</c:v>
                </c:pt>
                <c:pt idx="1467">
                  <c:v>0.60951650652643508</c:v>
                </c:pt>
                <c:pt idx="1468">
                  <c:v>0.60928902598623802</c:v>
                </c:pt>
                <c:pt idx="1469">
                  <c:v>0.60926764823858004</c:v>
                </c:pt>
                <c:pt idx="1470">
                  <c:v>0.60918932772479373</c:v>
                </c:pt>
                <c:pt idx="1471">
                  <c:v>0.60900840370639298</c:v>
                </c:pt>
                <c:pt idx="1472">
                  <c:v>0.60894845885565563</c:v>
                </c:pt>
                <c:pt idx="1473">
                  <c:v>0.60892238429820644</c:v>
                </c:pt>
                <c:pt idx="1474">
                  <c:v>0.60884575850960243</c:v>
                </c:pt>
                <c:pt idx="1475">
                  <c:v>0.60878983257858332</c:v>
                </c:pt>
                <c:pt idx="1476">
                  <c:v>0.60877942212389158</c:v>
                </c:pt>
                <c:pt idx="1477">
                  <c:v>0.60869877741556933</c:v>
                </c:pt>
                <c:pt idx="1478">
                  <c:v>0.60853562380122395</c:v>
                </c:pt>
                <c:pt idx="1479">
                  <c:v>0.60842512771933177</c:v>
                </c:pt>
                <c:pt idx="1480">
                  <c:v>0.60828436868775382</c:v>
                </c:pt>
                <c:pt idx="1481">
                  <c:v>0.60816590739750442</c:v>
                </c:pt>
                <c:pt idx="1482">
                  <c:v>0.6078968576696191</c:v>
                </c:pt>
                <c:pt idx="1483">
                  <c:v>0.60778135004325906</c:v>
                </c:pt>
                <c:pt idx="1484">
                  <c:v>0.60744761023412575</c:v>
                </c:pt>
                <c:pt idx="1485">
                  <c:v>0.60694197687077811</c:v>
                </c:pt>
                <c:pt idx="1486">
                  <c:v>0.60693667480199309</c:v>
                </c:pt>
                <c:pt idx="1487">
                  <c:v>0.60683859863465195</c:v>
                </c:pt>
                <c:pt idx="1488">
                  <c:v>0.60679678734336628</c:v>
                </c:pt>
                <c:pt idx="1489">
                  <c:v>0.60642365727892222</c:v>
                </c:pt>
                <c:pt idx="1490">
                  <c:v>0.60597160144169793</c:v>
                </c:pt>
                <c:pt idx="1491">
                  <c:v>0.60575748502008209</c:v>
                </c:pt>
                <c:pt idx="1492">
                  <c:v>0.6055826378019783</c:v>
                </c:pt>
                <c:pt idx="1493">
                  <c:v>0.60546981752555018</c:v>
                </c:pt>
                <c:pt idx="1494">
                  <c:v>0.60538859176859394</c:v>
                </c:pt>
                <c:pt idx="1495">
                  <c:v>0.60533285952045268</c:v>
                </c:pt>
                <c:pt idx="1496">
                  <c:v>0.60531990697798732</c:v>
                </c:pt>
                <c:pt idx="1497">
                  <c:v>0.60486068487427747</c:v>
                </c:pt>
                <c:pt idx="1498">
                  <c:v>0.60485671437527877</c:v>
                </c:pt>
                <c:pt idx="1499">
                  <c:v>0.60476425501139919</c:v>
                </c:pt>
                <c:pt idx="1500">
                  <c:v>0.60476352870060668</c:v>
                </c:pt>
                <c:pt idx="1501">
                  <c:v>0.60451021570655805</c:v>
                </c:pt>
                <c:pt idx="1502">
                  <c:v>0.60436197567381789</c:v>
                </c:pt>
                <c:pt idx="1503">
                  <c:v>0.60404726520744689</c:v>
                </c:pt>
                <c:pt idx="1504">
                  <c:v>0.60383929821720728</c:v>
                </c:pt>
                <c:pt idx="1505">
                  <c:v>0.60378898908964984</c:v>
                </c:pt>
                <c:pt idx="1506">
                  <c:v>0.60374475676238926</c:v>
                </c:pt>
                <c:pt idx="1507">
                  <c:v>0.6036579868330505</c:v>
                </c:pt>
                <c:pt idx="1508">
                  <c:v>0.60354906442454204</c:v>
                </c:pt>
                <c:pt idx="1509">
                  <c:v>0.60350860891340219</c:v>
                </c:pt>
                <c:pt idx="1510">
                  <c:v>0.60347936279882597</c:v>
                </c:pt>
                <c:pt idx="1511">
                  <c:v>0.60343837465977179</c:v>
                </c:pt>
                <c:pt idx="1512">
                  <c:v>0.60328403361637517</c:v>
                </c:pt>
                <c:pt idx="1513">
                  <c:v>0.60325820116252338</c:v>
                </c:pt>
                <c:pt idx="1514">
                  <c:v>0.60325570749546931</c:v>
                </c:pt>
                <c:pt idx="1515">
                  <c:v>0.60312853047571036</c:v>
                </c:pt>
                <c:pt idx="1516">
                  <c:v>0.60304277738148104</c:v>
                </c:pt>
                <c:pt idx="1517">
                  <c:v>0.60293283813786291</c:v>
                </c:pt>
                <c:pt idx="1518">
                  <c:v>0.60219471268985036</c:v>
                </c:pt>
                <c:pt idx="1519">
                  <c:v>0.60211251851850423</c:v>
                </c:pt>
                <c:pt idx="1520">
                  <c:v>0.60148890807210198</c:v>
                </c:pt>
                <c:pt idx="1521">
                  <c:v>0.60140063710045888</c:v>
                </c:pt>
                <c:pt idx="1522">
                  <c:v>0.60138959717641349</c:v>
                </c:pt>
                <c:pt idx="1523">
                  <c:v>0.60130936404420698</c:v>
                </c:pt>
                <c:pt idx="1524">
                  <c:v>0.6011802259853084</c:v>
                </c:pt>
                <c:pt idx="1525">
                  <c:v>0.60093591924508616</c:v>
                </c:pt>
                <c:pt idx="1526">
                  <c:v>0.6007014419109219</c:v>
                </c:pt>
                <c:pt idx="1527">
                  <c:v>0.60062808452088379</c:v>
                </c:pt>
                <c:pt idx="1528">
                  <c:v>0.60059881419594785</c:v>
                </c:pt>
                <c:pt idx="1529">
                  <c:v>0.60048350025246566</c:v>
                </c:pt>
                <c:pt idx="1530">
                  <c:v>0.60039590717089553</c:v>
                </c:pt>
                <c:pt idx="1531">
                  <c:v>0.60028889738080693</c:v>
                </c:pt>
                <c:pt idx="1532">
                  <c:v>0.60008647456294972</c:v>
                </c:pt>
                <c:pt idx="1533">
                  <c:v>0.59996104068909262</c:v>
                </c:pt>
                <c:pt idx="1534">
                  <c:v>0.59978507979444051</c:v>
                </c:pt>
                <c:pt idx="1535">
                  <c:v>0.5997301222778112</c:v>
                </c:pt>
                <c:pt idx="1536">
                  <c:v>0.59970223194338113</c:v>
                </c:pt>
                <c:pt idx="1537">
                  <c:v>0.59946865039252739</c:v>
                </c:pt>
                <c:pt idx="1538">
                  <c:v>0.59932089456698223</c:v>
                </c:pt>
                <c:pt idx="1539">
                  <c:v>0.59852125059484851</c:v>
                </c:pt>
                <c:pt idx="1540">
                  <c:v>0.59794286510045658</c:v>
                </c:pt>
                <c:pt idx="1541">
                  <c:v>0.59777339258221684</c:v>
                </c:pt>
                <c:pt idx="1542">
                  <c:v>0.59774894011887092</c:v>
                </c:pt>
                <c:pt idx="1543">
                  <c:v>0.59737987739486453</c:v>
                </c:pt>
                <c:pt idx="1544">
                  <c:v>0.59669666104276153</c:v>
                </c:pt>
                <c:pt idx="1545">
                  <c:v>0.59669666104276153</c:v>
                </c:pt>
                <c:pt idx="1546">
                  <c:v>0.59664242983692484</c:v>
                </c:pt>
                <c:pt idx="1547">
                  <c:v>0.59642008189299445</c:v>
                </c:pt>
                <c:pt idx="1548">
                  <c:v>0.59602167621297297</c:v>
                </c:pt>
                <c:pt idx="1549">
                  <c:v>0.59498743385487618</c:v>
                </c:pt>
                <c:pt idx="1550">
                  <c:v>0.59476559432850051</c:v>
                </c:pt>
                <c:pt idx="1551">
                  <c:v>0.59416178795637253</c:v>
                </c:pt>
                <c:pt idx="1552">
                  <c:v>0.59411883877817873</c:v>
                </c:pt>
                <c:pt idx="1553">
                  <c:v>0.59369309960200112</c:v>
                </c:pt>
                <c:pt idx="1554">
                  <c:v>0.59368680490846637</c:v>
                </c:pt>
                <c:pt idx="1555">
                  <c:v>0.59349624516688582</c:v>
                </c:pt>
                <c:pt idx="1556">
                  <c:v>0.59348285683794499</c:v>
                </c:pt>
                <c:pt idx="1557">
                  <c:v>0.59322615439353144</c:v>
                </c:pt>
                <c:pt idx="1558">
                  <c:v>0.59306791548221505</c:v>
                </c:pt>
                <c:pt idx="1559">
                  <c:v>0.59280499097534634</c:v>
                </c:pt>
                <c:pt idx="1560">
                  <c:v>0.59268667494725535</c:v>
                </c:pt>
                <c:pt idx="1561">
                  <c:v>0.59233308264312834</c:v>
                </c:pt>
                <c:pt idx="1562">
                  <c:v>0.59221212768582465</c:v>
                </c:pt>
                <c:pt idx="1563">
                  <c:v>0.59170821325801903</c:v>
                </c:pt>
                <c:pt idx="1564">
                  <c:v>0.5917007080464971</c:v>
                </c:pt>
                <c:pt idx="1565">
                  <c:v>0.59145095397533132</c:v>
                </c:pt>
                <c:pt idx="1566">
                  <c:v>0.59074045254779162</c:v>
                </c:pt>
                <c:pt idx="1567">
                  <c:v>0.59064298163944418</c:v>
                </c:pt>
                <c:pt idx="1568">
                  <c:v>0.59042898626962714</c:v>
                </c:pt>
                <c:pt idx="1569">
                  <c:v>0.59037925819070369</c:v>
                </c:pt>
                <c:pt idx="1570">
                  <c:v>0.59014143982689393</c:v>
                </c:pt>
                <c:pt idx="1571">
                  <c:v>0.58998850298436256</c:v>
                </c:pt>
                <c:pt idx="1572">
                  <c:v>0.58981157367532044</c:v>
                </c:pt>
                <c:pt idx="1573">
                  <c:v>0.58972310902079939</c:v>
                </c:pt>
                <c:pt idx="1574">
                  <c:v>0.5897086796463894</c:v>
                </c:pt>
                <c:pt idx="1575">
                  <c:v>0.58958733732332969</c:v>
                </c:pt>
                <c:pt idx="1576">
                  <c:v>0.58942735526611156</c:v>
                </c:pt>
                <c:pt idx="1577">
                  <c:v>0.58934426531145467</c:v>
                </c:pt>
                <c:pt idx="1578">
                  <c:v>0.58932886752265456</c:v>
                </c:pt>
                <c:pt idx="1579">
                  <c:v>0.58932325071919289</c:v>
                </c:pt>
                <c:pt idx="1580">
                  <c:v>0.58927168265292862</c:v>
                </c:pt>
                <c:pt idx="1581">
                  <c:v>0.58923655342093351</c:v>
                </c:pt>
                <c:pt idx="1582">
                  <c:v>0.58917593068012319</c:v>
                </c:pt>
                <c:pt idx="1583">
                  <c:v>0.58909954699511669</c:v>
                </c:pt>
                <c:pt idx="1584">
                  <c:v>0.5887785902559306</c:v>
                </c:pt>
                <c:pt idx="1585">
                  <c:v>0.58852883618476493</c:v>
                </c:pt>
                <c:pt idx="1586">
                  <c:v>0.58831905341754409</c:v>
                </c:pt>
                <c:pt idx="1587">
                  <c:v>0.58774594578157724</c:v>
                </c:pt>
                <c:pt idx="1588">
                  <c:v>0.5876240708306032</c:v>
                </c:pt>
                <c:pt idx="1589">
                  <c:v>0.58735707898329659</c:v>
                </c:pt>
                <c:pt idx="1590">
                  <c:v>0.58706916938516729</c:v>
                </c:pt>
                <c:pt idx="1591">
                  <c:v>0.58698070473064612</c:v>
                </c:pt>
                <c:pt idx="1592">
                  <c:v>0.58689035166806469</c:v>
                </c:pt>
                <c:pt idx="1593">
                  <c:v>0.58679133129669325</c:v>
                </c:pt>
                <c:pt idx="1594">
                  <c:v>0.58678121136631844</c:v>
                </c:pt>
                <c:pt idx="1595">
                  <c:v>0.58677753139163669</c:v>
                </c:pt>
                <c:pt idx="1596">
                  <c:v>0.58670514241598859</c:v>
                </c:pt>
                <c:pt idx="1597">
                  <c:v>0.5866299934593292</c:v>
                </c:pt>
                <c:pt idx="1598">
                  <c:v>0.58647465979118274</c:v>
                </c:pt>
                <c:pt idx="1599">
                  <c:v>0.58638880985551445</c:v>
                </c:pt>
                <c:pt idx="1600">
                  <c:v>0.58633111656823389</c:v>
                </c:pt>
                <c:pt idx="1601">
                  <c:v>0.58627787798714681</c:v>
                </c:pt>
                <c:pt idx="1602">
                  <c:v>0.58601018403940752</c:v>
                </c:pt>
                <c:pt idx="1603">
                  <c:v>0.58597369902726648</c:v>
                </c:pt>
                <c:pt idx="1604">
                  <c:v>0.58545484680749593</c:v>
                </c:pt>
                <c:pt idx="1605">
                  <c:v>0.58542455964745077</c:v>
                </c:pt>
                <c:pt idx="1606">
                  <c:v>0.58516717931296414</c:v>
                </c:pt>
                <c:pt idx="1607">
                  <c:v>0.58511815333447348</c:v>
                </c:pt>
                <c:pt idx="1608">
                  <c:v>0.58500015204105926</c:v>
                </c:pt>
                <c:pt idx="1609">
                  <c:v>0.58493899667233451</c:v>
                </c:pt>
                <c:pt idx="1610">
                  <c:v>0.58485353410242213</c:v>
                </c:pt>
                <c:pt idx="1611">
                  <c:v>0.58482157642755417</c:v>
                </c:pt>
                <c:pt idx="1612">
                  <c:v>0.5848104396620698</c:v>
                </c:pt>
                <c:pt idx="1613">
                  <c:v>0.58476356840559673</c:v>
                </c:pt>
                <c:pt idx="1614">
                  <c:v>0.58458194228676341</c:v>
                </c:pt>
                <c:pt idx="1615">
                  <c:v>0.58458194228676341</c:v>
                </c:pt>
                <c:pt idx="1616">
                  <c:v>0.5845138627551506</c:v>
                </c:pt>
                <c:pt idx="1617">
                  <c:v>0.58432676509501391</c:v>
                </c:pt>
                <c:pt idx="1618">
                  <c:v>0.58395871920611708</c:v>
                </c:pt>
                <c:pt idx="1619">
                  <c:v>0.58386918929576714</c:v>
                </c:pt>
                <c:pt idx="1620">
                  <c:v>0.5838129728404311</c:v>
                </c:pt>
                <c:pt idx="1621">
                  <c:v>0.58360883108703154</c:v>
                </c:pt>
                <c:pt idx="1622">
                  <c:v>0.58314065115021474</c:v>
                </c:pt>
                <c:pt idx="1623">
                  <c:v>0.58308818730063972</c:v>
                </c:pt>
                <c:pt idx="1624">
                  <c:v>0.58302419931982452</c:v>
                </c:pt>
                <c:pt idx="1625">
                  <c:v>0.58275352749783615</c:v>
                </c:pt>
                <c:pt idx="1626">
                  <c:v>0.58273440131363474</c:v>
                </c:pt>
                <c:pt idx="1627">
                  <c:v>0.582710893054319</c:v>
                </c:pt>
                <c:pt idx="1628">
                  <c:v>0.58264593665911357</c:v>
                </c:pt>
                <c:pt idx="1629">
                  <c:v>0.58255747200459262</c:v>
                </c:pt>
                <c:pt idx="1630">
                  <c:v>0.58250876076077862</c:v>
                </c:pt>
                <c:pt idx="1631">
                  <c:v>0.58240380885126886</c:v>
                </c:pt>
                <c:pt idx="1632">
                  <c:v>0.58230055166694139</c:v>
                </c:pt>
                <c:pt idx="1633">
                  <c:v>0.58213737384223641</c:v>
                </c:pt>
                <c:pt idx="1634">
                  <c:v>0.58212376762005769</c:v>
                </c:pt>
                <c:pt idx="1635">
                  <c:v>0.58207203008127517</c:v>
                </c:pt>
                <c:pt idx="1636">
                  <c:v>0.5819382194229451</c:v>
                </c:pt>
                <c:pt idx="1637">
                  <c:v>0.58175635120051428</c:v>
                </c:pt>
                <c:pt idx="1638">
                  <c:v>0.58173504608393567</c:v>
                </c:pt>
                <c:pt idx="1639">
                  <c:v>0.58157036721692623</c:v>
                </c:pt>
                <c:pt idx="1640">
                  <c:v>0.58152799908736641</c:v>
                </c:pt>
                <c:pt idx="1641">
                  <c:v>0.58151792757771092</c:v>
                </c:pt>
                <c:pt idx="1642">
                  <c:v>0.58147570471030952</c:v>
                </c:pt>
                <c:pt idx="1643">
                  <c:v>0.58125195256551365</c:v>
                </c:pt>
                <c:pt idx="1644">
                  <c:v>0.58065908927599197</c:v>
                </c:pt>
                <c:pt idx="1645">
                  <c:v>0.58062238637061325</c:v>
                </c:pt>
                <c:pt idx="1646">
                  <c:v>0.58042933296197874</c:v>
                </c:pt>
                <c:pt idx="1647">
                  <c:v>0.5803900879688263</c:v>
                </c:pt>
                <c:pt idx="1648">
                  <c:v>0.58022620804368874</c:v>
                </c:pt>
                <c:pt idx="1649">
                  <c:v>0.58010283205041024</c:v>
                </c:pt>
                <c:pt idx="1650">
                  <c:v>0.58003576935390677</c:v>
                </c:pt>
                <c:pt idx="1651">
                  <c:v>0.57996292038142361</c:v>
                </c:pt>
                <c:pt idx="1652">
                  <c:v>0.57986196318127226</c:v>
                </c:pt>
                <c:pt idx="1653">
                  <c:v>0.57965835405578725</c:v>
                </c:pt>
                <c:pt idx="1654">
                  <c:v>0.57954967375087607</c:v>
                </c:pt>
                <c:pt idx="1655">
                  <c:v>0.57914390812149108</c:v>
                </c:pt>
                <c:pt idx="1656">
                  <c:v>0.57865047677945658</c:v>
                </c:pt>
                <c:pt idx="1657">
                  <c:v>0.57848809789662325</c:v>
                </c:pt>
                <c:pt idx="1658">
                  <c:v>0.57836467348262521</c:v>
                </c:pt>
                <c:pt idx="1659">
                  <c:v>0.57823735120070796</c:v>
                </c:pt>
                <c:pt idx="1660">
                  <c:v>0.57819834831115302</c:v>
                </c:pt>
                <c:pt idx="1661">
                  <c:v>0.57818411261962099</c:v>
                </c:pt>
                <c:pt idx="1662">
                  <c:v>0.57807410074492382</c:v>
                </c:pt>
                <c:pt idx="1663">
                  <c:v>0.57802589791866443</c:v>
                </c:pt>
                <c:pt idx="1664">
                  <c:v>0.57789523460710168</c:v>
                </c:pt>
                <c:pt idx="1665">
                  <c:v>0.57786884531497573</c:v>
                </c:pt>
                <c:pt idx="1666">
                  <c:v>0.57764768367867303</c:v>
                </c:pt>
                <c:pt idx="1667">
                  <c:v>0.57741737052638564</c:v>
                </c:pt>
                <c:pt idx="1668">
                  <c:v>0.57720935511542626</c:v>
                </c:pt>
                <c:pt idx="1669">
                  <c:v>0.57720705513125026</c:v>
                </c:pt>
                <c:pt idx="1670">
                  <c:v>0.5771616607067217</c:v>
                </c:pt>
                <c:pt idx="1671">
                  <c:v>0.57680584104949773</c:v>
                </c:pt>
                <c:pt idx="1672">
                  <c:v>0.57658845622931587</c:v>
                </c:pt>
                <c:pt idx="1673">
                  <c:v>0.57597172152508225</c:v>
                </c:pt>
                <c:pt idx="1674">
                  <c:v>0.57584945920835218</c:v>
                </c:pt>
                <c:pt idx="1675">
                  <c:v>0.57539183498838575</c:v>
                </c:pt>
                <c:pt idx="1676">
                  <c:v>0.57538747712363114</c:v>
                </c:pt>
                <c:pt idx="1677">
                  <c:v>0.57513067783777849</c:v>
                </c:pt>
                <c:pt idx="1678">
                  <c:v>0.57443165212075975</c:v>
                </c:pt>
                <c:pt idx="1679">
                  <c:v>0.574378195646435</c:v>
                </c:pt>
                <c:pt idx="1680">
                  <c:v>0.57433025913413294</c:v>
                </c:pt>
                <c:pt idx="1681">
                  <c:v>0.5741394814993146</c:v>
                </c:pt>
                <c:pt idx="1682">
                  <c:v>0.57382184157941407</c:v>
                </c:pt>
                <c:pt idx="1683">
                  <c:v>0.57366677422522483</c:v>
                </c:pt>
                <c:pt idx="1684">
                  <c:v>0.5736640868752928</c:v>
                </c:pt>
                <c:pt idx="1685">
                  <c:v>0.57363977967410529</c:v>
                </c:pt>
                <c:pt idx="1686">
                  <c:v>0.57363239551438205</c:v>
                </c:pt>
                <c:pt idx="1687">
                  <c:v>0.57355213817181572</c:v>
                </c:pt>
                <c:pt idx="1688">
                  <c:v>0.57318133230190738</c:v>
                </c:pt>
                <c:pt idx="1689">
                  <c:v>0.57303447225967286</c:v>
                </c:pt>
                <c:pt idx="1690">
                  <c:v>0.57289221218579067</c:v>
                </c:pt>
                <c:pt idx="1691">
                  <c:v>0.57282025899661815</c:v>
                </c:pt>
                <c:pt idx="1692">
                  <c:v>0.57273789535275355</c:v>
                </c:pt>
                <c:pt idx="1693">
                  <c:v>0.57268649675900751</c:v>
                </c:pt>
                <c:pt idx="1694">
                  <c:v>0.57247695609538418</c:v>
                </c:pt>
                <c:pt idx="1695">
                  <c:v>0.57200993825583535</c:v>
                </c:pt>
                <c:pt idx="1696">
                  <c:v>0.57196422909663025</c:v>
                </c:pt>
                <c:pt idx="1697">
                  <c:v>0.57180901648028237</c:v>
                </c:pt>
                <c:pt idx="1698">
                  <c:v>0.57159170429117978</c:v>
                </c:pt>
                <c:pt idx="1699">
                  <c:v>0.57098075586292607</c:v>
                </c:pt>
                <c:pt idx="1700">
                  <c:v>0.57084517784833433</c:v>
                </c:pt>
                <c:pt idx="1701">
                  <c:v>0.57054823778601882</c:v>
                </c:pt>
                <c:pt idx="1702">
                  <c:v>0.57034934968068474</c:v>
                </c:pt>
                <c:pt idx="1703">
                  <c:v>0.57025156403766053</c:v>
                </c:pt>
                <c:pt idx="1704">
                  <c:v>0.57021665269890309</c:v>
                </c:pt>
                <c:pt idx="1705">
                  <c:v>0.57018208030518214</c:v>
                </c:pt>
                <c:pt idx="1706">
                  <c:v>0.56856335144203674</c:v>
                </c:pt>
                <c:pt idx="1707">
                  <c:v>0.567745041282537</c:v>
                </c:pt>
                <c:pt idx="1708">
                  <c:v>0.56768439433136697</c:v>
                </c:pt>
                <c:pt idx="1709">
                  <c:v>0.567338791445957</c:v>
                </c:pt>
                <c:pt idx="1710">
                  <c:v>0.5671744031032645</c:v>
                </c:pt>
                <c:pt idx="1711">
                  <c:v>0.56687942408008862</c:v>
                </c:pt>
                <c:pt idx="1712">
                  <c:v>0.56683872646535138</c:v>
                </c:pt>
                <c:pt idx="1713">
                  <c:v>0.56682153710993</c:v>
                </c:pt>
                <c:pt idx="1714">
                  <c:v>0.56665165301557463</c:v>
                </c:pt>
                <c:pt idx="1715">
                  <c:v>0.56589401401760453</c:v>
                </c:pt>
                <c:pt idx="1716">
                  <c:v>0.5655878982289444</c:v>
                </c:pt>
                <c:pt idx="1717">
                  <c:v>0.56532482845991705</c:v>
                </c:pt>
                <c:pt idx="1718">
                  <c:v>0.56528430031769794</c:v>
                </c:pt>
                <c:pt idx="1719">
                  <c:v>0.56524125429806515</c:v>
                </c:pt>
                <c:pt idx="1720">
                  <c:v>0.56519675565684735</c:v>
                </c:pt>
                <c:pt idx="1721">
                  <c:v>0.56505890186843943</c:v>
                </c:pt>
                <c:pt idx="1722">
                  <c:v>0.56501128009081403</c:v>
                </c:pt>
                <c:pt idx="1723">
                  <c:v>0.56495056050856485</c:v>
                </c:pt>
                <c:pt idx="1724">
                  <c:v>0.56490681238849916</c:v>
                </c:pt>
                <c:pt idx="1725">
                  <c:v>0.56483803075645356</c:v>
                </c:pt>
                <c:pt idx="1726">
                  <c:v>0.56480880885223717</c:v>
                </c:pt>
                <c:pt idx="1727">
                  <c:v>0.56456689893763001</c:v>
                </c:pt>
                <c:pt idx="1728">
                  <c:v>0.56450814039452035</c:v>
                </c:pt>
                <c:pt idx="1729">
                  <c:v>0.56438464334944316</c:v>
                </c:pt>
                <c:pt idx="1730">
                  <c:v>0.56432871741842405</c:v>
                </c:pt>
                <c:pt idx="1731">
                  <c:v>0.56421517083120376</c:v>
                </c:pt>
                <c:pt idx="1732">
                  <c:v>0.56392900437897631</c:v>
                </c:pt>
                <c:pt idx="1733">
                  <c:v>0.56380771047663614</c:v>
                </c:pt>
                <c:pt idx="1734">
                  <c:v>0.56354865962732703</c:v>
                </c:pt>
                <c:pt idx="1735">
                  <c:v>0.56317497272460881</c:v>
                </c:pt>
                <c:pt idx="1736">
                  <c:v>0.56300678335543575</c:v>
                </c:pt>
                <c:pt idx="1737">
                  <c:v>0.56291667239645171</c:v>
                </c:pt>
                <c:pt idx="1738">
                  <c:v>0.5628779116104945</c:v>
                </c:pt>
                <c:pt idx="1739">
                  <c:v>0.56277116813436312</c:v>
                </c:pt>
                <c:pt idx="1740">
                  <c:v>0.56233329956795153</c:v>
                </c:pt>
                <c:pt idx="1741">
                  <c:v>0.5622815378188093</c:v>
                </c:pt>
                <c:pt idx="1742">
                  <c:v>0.56205282255026512</c:v>
                </c:pt>
                <c:pt idx="1743">
                  <c:v>0.56167472936207252</c:v>
                </c:pt>
                <c:pt idx="1744">
                  <c:v>0.56161536555996916</c:v>
                </c:pt>
                <c:pt idx="1745">
                  <c:v>0.5614689413042101</c:v>
                </c:pt>
                <c:pt idx="1746">
                  <c:v>0.56128963937991272</c:v>
                </c:pt>
                <c:pt idx="1747">
                  <c:v>0.56111694688382641</c:v>
                </c:pt>
                <c:pt idx="1748">
                  <c:v>0.56046096718644056</c:v>
                </c:pt>
                <c:pt idx="1749">
                  <c:v>0.56045191251189452</c:v>
                </c:pt>
                <c:pt idx="1750">
                  <c:v>0.56044130837432471</c:v>
                </c:pt>
                <c:pt idx="1751">
                  <c:v>0.56041869589831961</c:v>
                </c:pt>
                <c:pt idx="1752">
                  <c:v>0.55960089415637448</c:v>
                </c:pt>
                <c:pt idx="1753">
                  <c:v>0.55949608750902335</c:v>
                </c:pt>
                <c:pt idx="1754">
                  <c:v>0.55921868520702467</c:v>
                </c:pt>
                <c:pt idx="1755">
                  <c:v>0.55916573715025475</c:v>
                </c:pt>
                <c:pt idx="1756">
                  <c:v>0.55871905601289473</c:v>
                </c:pt>
                <c:pt idx="1757">
                  <c:v>0.55830760094896859</c:v>
                </c:pt>
                <c:pt idx="1758">
                  <c:v>0.55821330159774807</c:v>
                </c:pt>
                <c:pt idx="1759">
                  <c:v>0.55818708177814047</c:v>
                </c:pt>
                <c:pt idx="1760">
                  <c:v>0.55818545968403732</c:v>
                </c:pt>
                <c:pt idx="1761">
                  <c:v>0.55805276270225579</c:v>
                </c:pt>
                <c:pt idx="1762">
                  <c:v>0.55790171426778479</c:v>
                </c:pt>
                <c:pt idx="1763">
                  <c:v>0.55762559511485299</c:v>
                </c:pt>
                <c:pt idx="1764">
                  <c:v>0.55760090054790956</c:v>
                </c:pt>
                <c:pt idx="1765">
                  <c:v>0.55723687357873086</c:v>
                </c:pt>
                <c:pt idx="1766">
                  <c:v>0.55715542992853695</c:v>
                </c:pt>
                <c:pt idx="1767">
                  <c:v>0.557144438425211</c:v>
                </c:pt>
                <c:pt idx="1768">
                  <c:v>0.55708521988526616</c:v>
                </c:pt>
                <c:pt idx="1769">
                  <c:v>0.55692615782171839</c:v>
                </c:pt>
                <c:pt idx="1770">
                  <c:v>0.55672579288443969</c:v>
                </c:pt>
                <c:pt idx="1771">
                  <c:v>0.55641217188425751</c:v>
                </c:pt>
                <c:pt idx="1772">
                  <c:v>0.55627175179771604</c:v>
                </c:pt>
                <c:pt idx="1773">
                  <c:v>0.55626826550591224</c:v>
                </c:pt>
                <c:pt idx="1774">
                  <c:v>0.55594939085766448</c:v>
                </c:pt>
                <c:pt idx="1775">
                  <c:v>0.55586489670214223</c:v>
                </c:pt>
                <c:pt idx="1776">
                  <c:v>0.55575534482428035</c:v>
                </c:pt>
                <c:pt idx="1777">
                  <c:v>0.55505106545919591</c:v>
                </c:pt>
                <c:pt idx="1778">
                  <c:v>0.5549760133439755</c:v>
                </c:pt>
                <c:pt idx="1779">
                  <c:v>0.55459942119808747</c:v>
                </c:pt>
                <c:pt idx="1780">
                  <c:v>0.55445907374262526</c:v>
                </c:pt>
                <c:pt idx="1781">
                  <c:v>0.55393642049637437</c:v>
                </c:pt>
                <c:pt idx="1782">
                  <c:v>0.55371799463072324</c:v>
                </c:pt>
                <c:pt idx="1783">
                  <c:v>0.55367376230346266</c:v>
                </c:pt>
                <c:pt idx="1784">
                  <c:v>0.55354106532168112</c:v>
                </c:pt>
                <c:pt idx="1785">
                  <c:v>0.55333140360625899</c:v>
                </c:pt>
                <c:pt idx="1786">
                  <c:v>0.55330346485110926</c:v>
                </c:pt>
                <c:pt idx="1787">
                  <c:v>0.55328237762776833</c:v>
                </c:pt>
                <c:pt idx="1788">
                  <c:v>0.55326845667091284</c:v>
                </c:pt>
                <c:pt idx="1789">
                  <c:v>0.55305864969333218</c:v>
                </c:pt>
                <c:pt idx="1790">
                  <c:v>0.55291091807814685</c:v>
                </c:pt>
                <c:pt idx="1791">
                  <c:v>0.55255914155100083</c:v>
                </c:pt>
                <c:pt idx="1792">
                  <c:v>0.55234521881226295</c:v>
                </c:pt>
                <c:pt idx="1793">
                  <c:v>0.55216310848623473</c:v>
                </c:pt>
                <c:pt idx="1794">
                  <c:v>0.55205120820347697</c:v>
                </c:pt>
                <c:pt idx="1795">
                  <c:v>0.55196446248449804</c:v>
                </c:pt>
                <c:pt idx="1796">
                  <c:v>0.55177327327356418</c:v>
                </c:pt>
                <c:pt idx="1797">
                  <c:v>0.5517195504852821</c:v>
                </c:pt>
                <c:pt idx="1798">
                  <c:v>0.55156632311843379</c:v>
                </c:pt>
                <c:pt idx="1799">
                  <c:v>0.55102875629057779</c:v>
                </c:pt>
                <c:pt idx="1800">
                  <c:v>0.55065458518066457</c:v>
                </c:pt>
                <c:pt idx="1801">
                  <c:v>0.55053326706796468</c:v>
                </c:pt>
                <c:pt idx="1802">
                  <c:v>0.55043293933716675</c:v>
                </c:pt>
                <c:pt idx="1803">
                  <c:v>0.54980284051435191</c:v>
                </c:pt>
                <c:pt idx="1804">
                  <c:v>0.54914652187192958</c:v>
                </c:pt>
                <c:pt idx="1805">
                  <c:v>0.5491140799898665</c:v>
                </c:pt>
                <c:pt idx="1806">
                  <c:v>0.54908381704018072</c:v>
                </c:pt>
                <c:pt idx="1807">
                  <c:v>0.54900937018395413</c:v>
                </c:pt>
                <c:pt idx="1808">
                  <c:v>0.54888928679960169</c:v>
                </c:pt>
                <c:pt idx="1809">
                  <c:v>0.54861943812984459</c:v>
                </c:pt>
                <c:pt idx="1810">
                  <c:v>0.54856523113436773</c:v>
                </c:pt>
                <c:pt idx="1811">
                  <c:v>0.54799834556085614</c:v>
                </c:pt>
                <c:pt idx="1812">
                  <c:v>0.54771871590576082</c:v>
                </c:pt>
                <c:pt idx="1813">
                  <c:v>0.54749731216586073</c:v>
                </c:pt>
                <c:pt idx="1814">
                  <c:v>0.54747951755144553</c:v>
                </c:pt>
                <c:pt idx="1815">
                  <c:v>0.54712737786890342</c:v>
                </c:pt>
                <c:pt idx="1816">
                  <c:v>0.54709278126482286</c:v>
                </c:pt>
                <c:pt idx="1817">
                  <c:v>0.54698780514495315</c:v>
                </c:pt>
                <c:pt idx="1818">
                  <c:v>0.54678010446867076</c:v>
                </c:pt>
                <c:pt idx="1819">
                  <c:v>0.54664232331134188</c:v>
                </c:pt>
                <c:pt idx="1820">
                  <c:v>0.54661724137864254</c:v>
                </c:pt>
                <c:pt idx="1821">
                  <c:v>0.54615363719981813</c:v>
                </c:pt>
                <c:pt idx="1822">
                  <c:v>0.54559885680618092</c:v>
                </c:pt>
                <c:pt idx="1823">
                  <c:v>0.54559861470258342</c:v>
                </c:pt>
                <c:pt idx="1824">
                  <c:v>0.54537733201448202</c:v>
                </c:pt>
                <c:pt idx="1825">
                  <c:v>0.54505424476363806</c:v>
                </c:pt>
                <c:pt idx="1826">
                  <c:v>0.54503172912907194</c:v>
                </c:pt>
                <c:pt idx="1827">
                  <c:v>0.54492241935480734</c:v>
                </c:pt>
                <c:pt idx="1828">
                  <c:v>0.54492241935480734</c:v>
                </c:pt>
                <c:pt idx="1829">
                  <c:v>0.54481967058803482</c:v>
                </c:pt>
                <c:pt idx="1830">
                  <c:v>0.5445388304149521</c:v>
                </c:pt>
                <c:pt idx="1831">
                  <c:v>0.54452694312831551</c:v>
                </c:pt>
                <c:pt idx="1832">
                  <c:v>0.54446145410519575</c:v>
                </c:pt>
                <c:pt idx="1833">
                  <c:v>0.54436316004461682</c:v>
                </c:pt>
                <c:pt idx="1834">
                  <c:v>0.54430621727848816</c:v>
                </c:pt>
                <c:pt idx="1835">
                  <c:v>0.54426208179266677</c:v>
                </c:pt>
                <c:pt idx="1836">
                  <c:v>0.54417076031569533</c:v>
                </c:pt>
                <c:pt idx="1837">
                  <c:v>0.54376007998328135</c:v>
                </c:pt>
                <c:pt idx="1838">
                  <c:v>0.5431098865618752</c:v>
                </c:pt>
                <c:pt idx="1839">
                  <c:v>0.54299362841436283</c:v>
                </c:pt>
                <c:pt idx="1840">
                  <c:v>0.54250779912528935</c:v>
                </c:pt>
                <c:pt idx="1841">
                  <c:v>0.54221715375650847</c:v>
                </c:pt>
                <c:pt idx="1842">
                  <c:v>0.54215808047872216</c:v>
                </c:pt>
                <c:pt idx="1843">
                  <c:v>0.54207673366996711</c:v>
                </c:pt>
                <c:pt idx="1844">
                  <c:v>0.54191331374166463</c:v>
                </c:pt>
                <c:pt idx="1845">
                  <c:v>0.54185932463942543</c:v>
                </c:pt>
                <c:pt idx="1846">
                  <c:v>0.54127101289753665</c:v>
                </c:pt>
                <c:pt idx="1847">
                  <c:v>0.54094489935172407</c:v>
                </c:pt>
                <c:pt idx="1848">
                  <c:v>0.54054000529528989</c:v>
                </c:pt>
                <c:pt idx="1849">
                  <c:v>0.54046756789892225</c:v>
                </c:pt>
                <c:pt idx="1850">
                  <c:v>0.54022212327179198</c:v>
                </c:pt>
                <c:pt idx="1851">
                  <c:v>0.54016285631112759</c:v>
                </c:pt>
                <c:pt idx="1852">
                  <c:v>0.53988908556309123</c:v>
                </c:pt>
                <c:pt idx="1853">
                  <c:v>0.53985979102779569</c:v>
                </c:pt>
                <c:pt idx="1854">
                  <c:v>0.53964528724042371</c:v>
                </c:pt>
                <c:pt idx="1855">
                  <c:v>0.53956040571914554</c:v>
                </c:pt>
                <c:pt idx="1856">
                  <c:v>0.53954922053294174</c:v>
                </c:pt>
                <c:pt idx="1857">
                  <c:v>0.53926467617481744</c:v>
                </c:pt>
                <c:pt idx="1858">
                  <c:v>0.53896715506386794</c:v>
                </c:pt>
                <c:pt idx="1859">
                  <c:v>0.53893781210785274</c:v>
                </c:pt>
                <c:pt idx="1860">
                  <c:v>0.53886547155292408</c:v>
                </c:pt>
                <c:pt idx="1861">
                  <c:v>0.5387510049720331</c:v>
                </c:pt>
                <c:pt idx="1862">
                  <c:v>0.53866927079752225</c:v>
                </c:pt>
                <c:pt idx="1863">
                  <c:v>0.53814821543501457</c:v>
                </c:pt>
                <c:pt idx="1864">
                  <c:v>0.53814821543501457</c:v>
                </c:pt>
                <c:pt idx="1865">
                  <c:v>0.53807500330713509</c:v>
                </c:pt>
                <c:pt idx="1866">
                  <c:v>0.53763403581467573</c:v>
                </c:pt>
                <c:pt idx="1867">
                  <c:v>0.53754164908187529</c:v>
                </c:pt>
                <c:pt idx="1868">
                  <c:v>0.53733065579666706</c:v>
                </c:pt>
                <c:pt idx="1869">
                  <c:v>0.53652098873559761</c:v>
                </c:pt>
                <c:pt idx="1870">
                  <c:v>0.5364174410269531</c:v>
                </c:pt>
                <c:pt idx="1871">
                  <c:v>0.53617562795378493</c:v>
                </c:pt>
                <c:pt idx="1872">
                  <c:v>0.53613877978624769</c:v>
                </c:pt>
                <c:pt idx="1873">
                  <c:v>0.53594437059746713</c:v>
                </c:pt>
                <c:pt idx="1874">
                  <c:v>0.53586425851705932</c:v>
                </c:pt>
                <c:pt idx="1875">
                  <c:v>0.53579584004040992</c:v>
                </c:pt>
                <c:pt idx="1876">
                  <c:v>0.53579414531522762</c:v>
                </c:pt>
                <c:pt idx="1877">
                  <c:v>0.53561532759812513</c:v>
                </c:pt>
                <c:pt idx="1878">
                  <c:v>0.53560840343523697</c:v>
                </c:pt>
                <c:pt idx="1879">
                  <c:v>0.53550100627939257</c:v>
                </c:pt>
                <c:pt idx="1880">
                  <c:v>0.53543692145713828</c:v>
                </c:pt>
                <c:pt idx="1881">
                  <c:v>0.53520680198772863</c:v>
                </c:pt>
                <c:pt idx="1882">
                  <c:v>0.53509771010670193</c:v>
                </c:pt>
                <c:pt idx="1883">
                  <c:v>0.53501907485823852</c:v>
                </c:pt>
                <c:pt idx="1884">
                  <c:v>0.53497704567371529</c:v>
                </c:pt>
                <c:pt idx="1885">
                  <c:v>0.53384220927086334</c:v>
                </c:pt>
                <c:pt idx="1886">
                  <c:v>0.53356788168455294</c:v>
                </c:pt>
                <c:pt idx="1887">
                  <c:v>0.53314495091010616</c:v>
                </c:pt>
                <c:pt idx="1888">
                  <c:v>0.53314260250521051</c:v>
                </c:pt>
                <c:pt idx="1889">
                  <c:v>0.53299564562153701</c:v>
                </c:pt>
                <c:pt idx="1890">
                  <c:v>0.53279871855534267</c:v>
                </c:pt>
                <c:pt idx="1891">
                  <c:v>0.53279610383648979</c:v>
                </c:pt>
                <c:pt idx="1892">
                  <c:v>0.53250541004698948</c:v>
                </c:pt>
                <c:pt idx="1893">
                  <c:v>0.53240425916396006</c:v>
                </c:pt>
                <c:pt idx="1894">
                  <c:v>0.53216956393655801</c:v>
                </c:pt>
                <c:pt idx="1895">
                  <c:v>0.53182098317689885</c:v>
                </c:pt>
                <c:pt idx="1896">
                  <c:v>0.53173019432784197</c:v>
                </c:pt>
                <c:pt idx="1897">
                  <c:v>0.53169726823858399</c:v>
                </c:pt>
                <c:pt idx="1898">
                  <c:v>0.53088154858757741</c:v>
                </c:pt>
                <c:pt idx="1899">
                  <c:v>0.53080393017422356</c:v>
                </c:pt>
                <c:pt idx="1900">
                  <c:v>0.53060463049277373</c:v>
                </c:pt>
                <c:pt idx="1901">
                  <c:v>0.53058334958655484</c:v>
                </c:pt>
                <c:pt idx="1902">
                  <c:v>0.53057448859488676</c:v>
                </c:pt>
                <c:pt idx="1903">
                  <c:v>0.53024200772446051</c:v>
                </c:pt>
                <c:pt idx="1904">
                  <c:v>0.53004433013711394</c:v>
                </c:pt>
                <c:pt idx="1905">
                  <c:v>0.52997329694161177</c:v>
                </c:pt>
                <c:pt idx="1906">
                  <c:v>0.52968376524937932</c:v>
                </c:pt>
                <c:pt idx="1907">
                  <c:v>0.52883403004292584</c:v>
                </c:pt>
                <c:pt idx="1908">
                  <c:v>0.52878374512572823</c:v>
                </c:pt>
                <c:pt idx="1909">
                  <c:v>0.52867349114743356</c:v>
                </c:pt>
                <c:pt idx="1910">
                  <c:v>0.52858672121809491</c:v>
                </c:pt>
                <c:pt idx="1911">
                  <c:v>0.528474748304258</c:v>
                </c:pt>
                <c:pt idx="1912">
                  <c:v>0.52792372051638181</c:v>
                </c:pt>
                <c:pt idx="1913">
                  <c:v>0.52783789479107335</c:v>
                </c:pt>
                <c:pt idx="1914">
                  <c:v>0.52772146717104274</c:v>
                </c:pt>
                <c:pt idx="1915">
                  <c:v>0.52744568696314742</c:v>
                </c:pt>
                <c:pt idx="1916">
                  <c:v>0.52724955883882474</c:v>
                </c:pt>
                <c:pt idx="1917">
                  <c:v>0.52717859827440172</c:v>
                </c:pt>
                <c:pt idx="1918">
                  <c:v>0.52707463898964169</c:v>
                </c:pt>
                <c:pt idx="1919">
                  <c:v>0.52690712751054158</c:v>
                </c:pt>
                <c:pt idx="1920">
                  <c:v>0.52681684707903953</c:v>
                </c:pt>
                <c:pt idx="1921">
                  <c:v>0.5264934450935187</c:v>
                </c:pt>
                <c:pt idx="1922">
                  <c:v>0.5263197841830427</c:v>
                </c:pt>
                <c:pt idx="1923">
                  <c:v>0.52624645100336442</c:v>
                </c:pt>
                <c:pt idx="1924">
                  <c:v>0.52606835959705434</c:v>
                </c:pt>
                <c:pt idx="1925">
                  <c:v>0.52590760280832416</c:v>
                </c:pt>
                <c:pt idx="1926">
                  <c:v>0.52579393516930484</c:v>
                </c:pt>
                <c:pt idx="1927">
                  <c:v>0.52569842530009703</c:v>
                </c:pt>
                <c:pt idx="1928">
                  <c:v>0.52562785210143015</c:v>
                </c:pt>
                <c:pt idx="1929">
                  <c:v>0.52554200216576197</c:v>
                </c:pt>
                <c:pt idx="1930">
                  <c:v>0.52550999607017446</c:v>
                </c:pt>
                <c:pt idx="1931">
                  <c:v>0.52539555369964319</c:v>
                </c:pt>
                <c:pt idx="1932">
                  <c:v>0.5250112142386355</c:v>
                </c:pt>
                <c:pt idx="1933">
                  <c:v>0.52470555844681055</c:v>
                </c:pt>
                <c:pt idx="1934">
                  <c:v>0.52450412825370296</c:v>
                </c:pt>
                <c:pt idx="1935">
                  <c:v>0.52430947696132491</c:v>
                </c:pt>
                <c:pt idx="1936">
                  <c:v>0.5243068380321122</c:v>
                </c:pt>
                <c:pt idx="1937">
                  <c:v>0.52422222282479125</c:v>
                </c:pt>
                <c:pt idx="1938">
                  <c:v>0.52416578847621742</c:v>
                </c:pt>
                <c:pt idx="1939">
                  <c:v>0.52396016989087324</c:v>
                </c:pt>
                <c:pt idx="1940">
                  <c:v>0.52392857537140147</c:v>
                </c:pt>
                <c:pt idx="1941">
                  <c:v>0.52371692840647988</c:v>
                </c:pt>
                <c:pt idx="1942">
                  <c:v>0.52361463963654242</c:v>
                </c:pt>
                <c:pt idx="1943">
                  <c:v>0.52355750318753591</c:v>
                </c:pt>
                <c:pt idx="1944">
                  <c:v>0.52317062163875472</c:v>
                </c:pt>
                <c:pt idx="1945">
                  <c:v>0.52313786502201498</c:v>
                </c:pt>
                <c:pt idx="1946">
                  <c:v>0.52296120202693008</c:v>
                </c:pt>
                <c:pt idx="1947">
                  <c:v>0.52291738127578524</c:v>
                </c:pt>
                <c:pt idx="1948">
                  <c:v>0.52286978370851955</c:v>
                </c:pt>
                <c:pt idx="1949">
                  <c:v>0.52286039008893725</c:v>
                </c:pt>
                <c:pt idx="1950">
                  <c:v>0.52273604568126886</c:v>
                </c:pt>
                <c:pt idx="1951">
                  <c:v>0.52239601117860102</c:v>
                </c:pt>
                <c:pt idx="1952">
                  <c:v>0.52229793501125976</c:v>
                </c:pt>
                <c:pt idx="1953">
                  <c:v>0.52224893324312882</c:v>
                </c:pt>
                <c:pt idx="1954">
                  <c:v>0.52211054682680635</c:v>
                </c:pt>
                <c:pt idx="1955">
                  <c:v>0.52196567203407107</c:v>
                </c:pt>
                <c:pt idx="1956">
                  <c:v>0.5218984640754093</c:v>
                </c:pt>
                <c:pt idx="1957">
                  <c:v>0.52188384101812113</c:v>
                </c:pt>
                <c:pt idx="1958">
                  <c:v>0.52170008438763005</c:v>
                </c:pt>
                <c:pt idx="1959">
                  <c:v>0.5216278890948598</c:v>
                </c:pt>
                <c:pt idx="1960">
                  <c:v>0.52135876673589543</c:v>
                </c:pt>
                <c:pt idx="1961">
                  <c:v>0.5209742578023695</c:v>
                </c:pt>
                <c:pt idx="1962">
                  <c:v>0.52087610900394898</c:v>
                </c:pt>
                <c:pt idx="1963">
                  <c:v>0.52087550374495528</c:v>
                </c:pt>
                <c:pt idx="1964">
                  <c:v>0.52078916960209209</c:v>
                </c:pt>
                <c:pt idx="1965">
                  <c:v>0.52071757956831566</c:v>
                </c:pt>
                <c:pt idx="1966">
                  <c:v>0.51975575039622668</c:v>
                </c:pt>
                <c:pt idx="1967">
                  <c:v>0.51890715307668156</c:v>
                </c:pt>
                <c:pt idx="1968">
                  <c:v>0.51849075909936693</c:v>
                </c:pt>
                <c:pt idx="1969">
                  <c:v>0.51837856829229223</c:v>
                </c:pt>
                <c:pt idx="1970">
                  <c:v>0.51832552339408322</c:v>
                </c:pt>
                <c:pt idx="1971">
                  <c:v>0.51812104269564729</c:v>
                </c:pt>
                <c:pt idx="1972">
                  <c:v>0.51794902808963417</c:v>
                </c:pt>
                <c:pt idx="1973">
                  <c:v>0.51787654227254709</c:v>
                </c:pt>
                <c:pt idx="1974">
                  <c:v>0.51780134489516816</c:v>
                </c:pt>
                <c:pt idx="1975">
                  <c:v>0.51772462226512506</c:v>
                </c:pt>
                <c:pt idx="1976">
                  <c:v>0.51752089208784136</c:v>
                </c:pt>
                <c:pt idx="1977">
                  <c:v>0.5174508273067292</c:v>
                </c:pt>
                <c:pt idx="1978">
                  <c:v>0.5174145117671064</c:v>
                </c:pt>
                <c:pt idx="1979">
                  <c:v>0.51738565301828621</c:v>
                </c:pt>
                <c:pt idx="1980">
                  <c:v>0.51729307260260782</c:v>
                </c:pt>
                <c:pt idx="1981">
                  <c:v>0.51693245929415377</c:v>
                </c:pt>
                <c:pt idx="1982">
                  <c:v>0.51636881790884848</c:v>
                </c:pt>
                <c:pt idx="1983">
                  <c:v>0.5162745427679879</c:v>
                </c:pt>
                <c:pt idx="1984">
                  <c:v>0.51624609559528345</c:v>
                </c:pt>
                <c:pt idx="1985">
                  <c:v>0.5154625273020228</c:v>
                </c:pt>
                <c:pt idx="1986">
                  <c:v>0.51544591899523529</c:v>
                </c:pt>
                <c:pt idx="1987">
                  <c:v>0.51536408797928523</c:v>
                </c:pt>
                <c:pt idx="1988">
                  <c:v>0.51535767223395179</c:v>
                </c:pt>
                <c:pt idx="1989">
                  <c:v>0.5153130525409354</c:v>
                </c:pt>
                <c:pt idx="1990">
                  <c:v>0.51515156944141283</c:v>
                </c:pt>
                <c:pt idx="1991">
                  <c:v>0.51509639403154595</c:v>
                </c:pt>
                <c:pt idx="1992">
                  <c:v>0.51477984357783402</c:v>
                </c:pt>
                <c:pt idx="1993">
                  <c:v>0.51399375740715958</c:v>
                </c:pt>
                <c:pt idx="1994">
                  <c:v>0.51394969455241724</c:v>
                </c:pt>
                <c:pt idx="1995">
                  <c:v>0.5138445489600294</c:v>
                </c:pt>
                <c:pt idx="1996">
                  <c:v>0.51344684538044061</c:v>
                </c:pt>
                <c:pt idx="1997">
                  <c:v>0.51331470523693323</c:v>
                </c:pt>
                <c:pt idx="1998">
                  <c:v>0.51212960812724351</c:v>
                </c:pt>
                <c:pt idx="1999">
                  <c:v>0.51186375416684504</c:v>
                </c:pt>
                <c:pt idx="2000">
                  <c:v>0.51130539063996494</c:v>
                </c:pt>
                <c:pt idx="2001">
                  <c:v>0.51126096462982651</c:v>
                </c:pt>
                <c:pt idx="2002">
                  <c:v>0.51102970727350872</c:v>
                </c:pt>
                <c:pt idx="2003">
                  <c:v>0.51089170822294216</c:v>
                </c:pt>
                <c:pt idx="2004">
                  <c:v>0.51059140292062166</c:v>
                </c:pt>
                <c:pt idx="2005">
                  <c:v>0.5104161199160423</c:v>
                </c:pt>
                <c:pt idx="2006">
                  <c:v>0.51027511878086707</c:v>
                </c:pt>
                <c:pt idx="2007">
                  <c:v>0.51024163585333471</c:v>
                </c:pt>
                <c:pt idx="2008">
                  <c:v>0.50957718253003681</c:v>
                </c:pt>
                <c:pt idx="2009">
                  <c:v>0.50925838051286842</c:v>
                </c:pt>
                <c:pt idx="2010">
                  <c:v>0.50878809427475347</c:v>
                </c:pt>
                <c:pt idx="2011">
                  <c:v>0.50864963522735174</c:v>
                </c:pt>
                <c:pt idx="2012">
                  <c:v>0.50735341256641631</c:v>
                </c:pt>
                <c:pt idx="2013">
                  <c:v>0.50723008499385736</c:v>
                </c:pt>
                <c:pt idx="2014">
                  <c:v>0.50714636556984705</c:v>
                </c:pt>
                <c:pt idx="2015">
                  <c:v>0.50713472038680796</c:v>
                </c:pt>
                <c:pt idx="2016">
                  <c:v>0.50708644492946942</c:v>
                </c:pt>
                <c:pt idx="2017">
                  <c:v>0.5069528279540173</c:v>
                </c:pt>
                <c:pt idx="2018">
                  <c:v>0.50695241637790167</c:v>
                </c:pt>
                <c:pt idx="2019">
                  <c:v>0.50621247515290768</c:v>
                </c:pt>
                <c:pt idx="2020">
                  <c:v>0.50566793574144431</c:v>
                </c:pt>
                <c:pt idx="2021">
                  <c:v>0.50541585747574269</c:v>
                </c:pt>
                <c:pt idx="2022">
                  <c:v>0.50520459787657712</c:v>
                </c:pt>
                <c:pt idx="2023">
                  <c:v>0.50506180517478039</c:v>
                </c:pt>
                <c:pt idx="2024">
                  <c:v>0.50483902144437443</c:v>
                </c:pt>
                <c:pt idx="2025">
                  <c:v>0.50449741326832309</c:v>
                </c:pt>
                <c:pt idx="2026">
                  <c:v>0.50427942318914742</c:v>
                </c:pt>
                <c:pt idx="2027">
                  <c:v>0.5040000356376495</c:v>
                </c:pt>
                <c:pt idx="2028">
                  <c:v>0.50334047280702077</c:v>
                </c:pt>
                <c:pt idx="2029">
                  <c:v>0.50331062143345084</c:v>
                </c:pt>
                <c:pt idx="2030">
                  <c:v>0.50321484525028581</c:v>
                </c:pt>
                <c:pt idx="2031">
                  <c:v>0.50285302142384425</c:v>
                </c:pt>
                <c:pt idx="2032">
                  <c:v>0.50271453816608269</c:v>
                </c:pt>
                <c:pt idx="2033">
                  <c:v>0.50239999717223005</c:v>
                </c:pt>
                <c:pt idx="2034">
                  <c:v>0.50162703301653921</c:v>
                </c:pt>
                <c:pt idx="2035">
                  <c:v>0.50146797095299134</c:v>
                </c:pt>
                <c:pt idx="2036">
                  <c:v>0.50114815210071351</c:v>
                </c:pt>
                <c:pt idx="2037">
                  <c:v>0.50064157453333558</c:v>
                </c:pt>
                <c:pt idx="2038">
                  <c:v>0.49913530279122198</c:v>
                </c:pt>
                <c:pt idx="2039">
                  <c:v>0.49891506114858991</c:v>
                </c:pt>
                <c:pt idx="2040">
                  <c:v>0.49889673390626021</c:v>
                </c:pt>
                <c:pt idx="2041">
                  <c:v>0.49884199428286879</c:v>
                </c:pt>
                <c:pt idx="2042">
                  <c:v>0.49850215346307891</c:v>
                </c:pt>
                <c:pt idx="2043">
                  <c:v>0.4983625081080495</c:v>
                </c:pt>
                <c:pt idx="2044">
                  <c:v>0.4974669184802325</c:v>
                </c:pt>
                <c:pt idx="2045">
                  <c:v>0.49739341582803592</c:v>
                </c:pt>
                <c:pt idx="2046">
                  <c:v>0.49704982240248496</c:v>
                </c:pt>
                <c:pt idx="2047">
                  <c:v>0.49667359341199302</c:v>
                </c:pt>
                <c:pt idx="2048">
                  <c:v>0.49657244252896382</c:v>
                </c:pt>
                <c:pt idx="2049">
                  <c:v>0.49654987847367821</c:v>
                </c:pt>
                <c:pt idx="2050">
                  <c:v>0.49639464164697072</c:v>
                </c:pt>
                <c:pt idx="2051">
                  <c:v>0.49611733618641124</c:v>
                </c:pt>
                <c:pt idx="2052">
                  <c:v>0.49589063037772618</c:v>
                </c:pt>
                <c:pt idx="2053">
                  <c:v>0.49534906884051161</c:v>
                </c:pt>
                <c:pt idx="2054">
                  <c:v>0.49479114110010708</c:v>
                </c:pt>
                <c:pt idx="2055">
                  <c:v>0.49472025316676344</c:v>
                </c:pt>
                <c:pt idx="2056">
                  <c:v>0.49413743717653741</c:v>
                </c:pt>
                <c:pt idx="2057">
                  <c:v>0.49384717917351245</c:v>
                </c:pt>
                <c:pt idx="2058">
                  <c:v>0.49313500723115017</c:v>
                </c:pt>
                <c:pt idx="2059">
                  <c:v>0.49306954241839024</c:v>
                </c:pt>
                <c:pt idx="2060">
                  <c:v>0.49298865560647048</c:v>
                </c:pt>
                <c:pt idx="2061">
                  <c:v>0.49257148689764374</c:v>
                </c:pt>
                <c:pt idx="2062">
                  <c:v>0.4923678293514393</c:v>
                </c:pt>
                <c:pt idx="2063">
                  <c:v>0.49182728464933423</c:v>
                </c:pt>
                <c:pt idx="2064">
                  <c:v>0.49153373403738349</c:v>
                </c:pt>
                <c:pt idx="2065">
                  <c:v>0.49122398669476097</c:v>
                </c:pt>
                <c:pt idx="2066">
                  <c:v>0.49111743690150783</c:v>
                </c:pt>
                <c:pt idx="2067">
                  <c:v>0.49095559064658895</c:v>
                </c:pt>
                <c:pt idx="2068">
                  <c:v>0.49078805495712924</c:v>
                </c:pt>
                <c:pt idx="2069">
                  <c:v>0.49066777788989857</c:v>
                </c:pt>
                <c:pt idx="2070">
                  <c:v>0.49050999897541758</c:v>
                </c:pt>
                <c:pt idx="2071">
                  <c:v>0.49031120771152253</c:v>
                </c:pt>
                <c:pt idx="2072">
                  <c:v>0.49029232363091868</c:v>
                </c:pt>
                <c:pt idx="2073">
                  <c:v>0.49017470970326033</c:v>
                </c:pt>
                <c:pt idx="2074">
                  <c:v>0.48970352768183484</c:v>
                </c:pt>
                <c:pt idx="2075">
                  <c:v>0.48966759950796795</c:v>
                </c:pt>
                <c:pt idx="2076">
                  <c:v>0.48953662146172855</c:v>
                </c:pt>
                <c:pt idx="2077">
                  <c:v>0.48952824467725553</c:v>
                </c:pt>
                <c:pt idx="2078">
                  <c:v>0.4894901375710114</c:v>
                </c:pt>
                <c:pt idx="2079">
                  <c:v>0.48932112504960701</c:v>
                </c:pt>
                <c:pt idx="2080">
                  <c:v>0.48927149381212254</c:v>
                </c:pt>
                <c:pt idx="2081">
                  <c:v>0.48909318451257477</c:v>
                </c:pt>
                <c:pt idx="2082">
                  <c:v>0.48900556722064492</c:v>
                </c:pt>
                <c:pt idx="2083">
                  <c:v>0.48896186752129883</c:v>
                </c:pt>
                <c:pt idx="2084">
                  <c:v>0.48886681764892614</c:v>
                </c:pt>
                <c:pt idx="2085">
                  <c:v>0.48878426032218369</c:v>
                </c:pt>
                <c:pt idx="2086">
                  <c:v>0.48865337911738332</c:v>
                </c:pt>
                <c:pt idx="2087">
                  <c:v>0.48861263308192654</c:v>
                </c:pt>
                <c:pt idx="2088">
                  <c:v>0.48820016118289106</c:v>
                </c:pt>
                <c:pt idx="2089">
                  <c:v>0.48812510906767065</c:v>
                </c:pt>
                <c:pt idx="2090">
                  <c:v>0.48790278533409998</c:v>
                </c:pt>
                <c:pt idx="2091">
                  <c:v>0.48783932998119917</c:v>
                </c:pt>
                <c:pt idx="2092">
                  <c:v>0.48762206621281606</c:v>
                </c:pt>
                <c:pt idx="2093">
                  <c:v>0.48761330206258702</c:v>
                </c:pt>
                <c:pt idx="2094">
                  <c:v>0.48754643304896167</c:v>
                </c:pt>
                <c:pt idx="2095">
                  <c:v>0.48748648819822432</c:v>
                </c:pt>
                <c:pt idx="2096">
                  <c:v>0.48746419045689604</c:v>
                </c:pt>
                <c:pt idx="2097">
                  <c:v>0.48743182120591227</c:v>
                </c:pt>
                <c:pt idx="2098">
                  <c:v>0.48743056226720521</c:v>
                </c:pt>
                <c:pt idx="2099">
                  <c:v>0.48700581571577728</c:v>
                </c:pt>
                <c:pt idx="2100">
                  <c:v>0.48684631786575416</c:v>
                </c:pt>
                <c:pt idx="2101">
                  <c:v>0.48672083557117757</c:v>
                </c:pt>
                <c:pt idx="2102">
                  <c:v>0.48666919487383398</c:v>
                </c:pt>
                <c:pt idx="2103">
                  <c:v>0.48664759923293827</c:v>
                </c:pt>
                <c:pt idx="2104">
                  <c:v>0.48634516341895984</c:v>
                </c:pt>
                <c:pt idx="2105">
                  <c:v>0.48573985600452746</c:v>
                </c:pt>
                <c:pt idx="2106">
                  <c:v>0.48573031712278669</c:v>
                </c:pt>
                <c:pt idx="2107">
                  <c:v>0.48542069083196276</c:v>
                </c:pt>
                <c:pt idx="2108">
                  <c:v>0.48510104145220323</c:v>
                </c:pt>
                <c:pt idx="2109">
                  <c:v>0.48459606176856879</c:v>
                </c:pt>
                <c:pt idx="2110">
                  <c:v>0.48454795578374849</c:v>
                </c:pt>
                <c:pt idx="2111">
                  <c:v>0.48453267904674713</c:v>
                </c:pt>
                <c:pt idx="2112">
                  <c:v>0.48284463592364163</c:v>
                </c:pt>
                <c:pt idx="2113">
                  <c:v>0.4827637249013621</c:v>
                </c:pt>
                <c:pt idx="2114">
                  <c:v>0.48254558956002802</c:v>
                </c:pt>
                <c:pt idx="2115">
                  <c:v>0.48245833542349448</c:v>
                </c:pt>
                <c:pt idx="2116">
                  <c:v>0.48217352475141279</c:v>
                </c:pt>
                <c:pt idx="2117">
                  <c:v>0.48214544073410465</c:v>
                </c:pt>
                <c:pt idx="2118">
                  <c:v>0.48183252183435499</c:v>
                </c:pt>
                <c:pt idx="2119">
                  <c:v>0.4817077658505709</c:v>
                </c:pt>
                <c:pt idx="2120">
                  <c:v>0.48154216698989105</c:v>
                </c:pt>
                <c:pt idx="2121">
                  <c:v>0.48153083654152878</c:v>
                </c:pt>
                <c:pt idx="2122">
                  <c:v>0.48143571403807683</c:v>
                </c:pt>
                <c:pt idx="2123">
                  <c:v>0.48119978408232766</c:v>
                </c:pt>
                <c:pt idx="2124">
                  <c:v>0.48110589630722289</c:v>
                </c:pt>
                <c:pt idx="2125">
                  <c:v>0.481043312527273</c:v>
                </c:pt>
                <c:pt idx="2126">
                  <c:v>0.48093138803415558</c:v>
                </c:pt>
                <c:pt idx="2127">
                  <c:v>0.48077397227507074</c:v>
                </c:pt>
                <c:pt idx="2128">
                  <c:v>0.48074172407588572</c:v>
                </c:pt>
                <c:pt idx="2129">
                  <c:v>0.4791038448181793</c:v>
                </c:pt>
                <c:pt idx="2130">
                  <c:v>0.47896536156041769</c:v>
                </c:pt>
                <c:pt idx="2131">
                  <c:v>0.47872529163315147</c:v>
                </c:pt>
                <c:pt idx="2132">
                  <c:v>0.47857552634774719</c:v>
                </c:pt>
                <c:pt idx="2133">
                  <c:v>0.47832165651542424</c:v>
                </c:pt>
                <c:pt idx="2134">
                  <c:v>0.47826541584972837</c:v>
                </c:pt>
                <c:pt idx="2135">
                  <c:v>0.47816407128382116</c:v>
                </c:pt>
                <c:pt idx="2136">
                  <c:v>0.47802783958951628</c:v>
                </c:pt>
                <c:pt idx="2137">
                  <c:v>0.4780174533451842</c:v>
                </c:pt>
                <c:pt idx="2138">
                  <c:v>0.4773759998636472</c:v>
                </c:pt>
                <c:pt idx="2139">
                  <c:v>0.47737299777903841</c:v>
                </c:pt>
                <c:pt idx="2140">
                  <c:v>0.47731193925175269</c:v>
                </c:pt>
                <c:pt idx="2141">
                  <c:v>0.47731034136800937</c:v>
                </c:pt>
                <c:pt idx="2142">
                  <c:v>0.47711121115907773</c:v>
                </c:pt>
                <c:pt idx="2143">
                  <c:v>0.47703153486514538</c:v>
                </c:pt>
                <c:pt idx="2144">
                  <c:v>0.47697773944578414</c:v>
                </c:pt>
                <c:pt idx="2145">
                  <c:v>0.47685528344617623</c:v>
                </c:pt>
                <c:pt idx="2146">
                  <c:v>0.4767868165488075</c:v>
                </c:pt>
                <c:pt idx="2147">
                  <c:v>0.4766210482156093</c:v>
                </c:pt>
                <c:pt idx="2148">
                  <c:v>0.47655841601493981</c:v>
                </c:pt>
                <c:pt idx="2149">
                  <c:v>0.47641751172120361</c:v>
                </c:pt>
                <c:pt idx="2150">
                  <c:v>0.47606052996671167</c:v>
                </c:pt>
                <c:pt idx="2151">
                  <c:v>0.47568611675320088</c:v>
                </c:pt>
                <c:pt idx="2152">
                  <c:v>0.47564854227487124</c:v>
                </c:pt>
                <c:pt idx="2153">
                  <c:v>0.47564326441644605</c:v>
                </c:pt>
                <c:pt idx="2154">
                  <c:v>0.47556264391848352</c:v>
                </c:pt>
                <c:pt idx="2155">
                  <c:v>0.47552163156906951</c:v>
                </c:pt>
                <c:pt idx="2156">
                  <c:v>0.47512007854228072</c:v>
                </c:pt>
                <c:pt idx="2157">
                  <c:v>0.47482359847680033</c:v>
                </c:pt>
                <c:pt idx="2158">
                  <c:v>0.47462219249405241</c:v>
                </c:pt>
                <c:pt idx="2159">
                  <c:v>0.47451406902741566</c:v>
                </c:pt>
                <c:pt idx="2160">
                  <c:v>0.47413161797446846</c:v>
                </c:pt>
                <c:pt idx="2161">
                  <c:v>0.4739093184512575</c:v>
                </c:pt>
                <c:pt idx="2162">
                  <c:v>0.47330410787826416</c:v>
                </c:pt>
                <c:pt idx="2163">
                  <c:v>0.47317588981303604</c:v>
                </c:pt>
                <c:pt idx="2164">
                  <c:v>0.47310117664285201</c:v>
                </c:pt>
                <c:pt idx="2165">
                  <c:v>0.4728771097633796</c:v>
                </c:pt>
                <c:pt idx="2166">
                  <c:v>0.47272000873897152</c:v>
                </c:pt>
                <c:pt idx="2167">
                  <c:v>0.47231254838440401</c:v>
                </c:pt>
                <c:pt idx="2168">
                  <c:v>0.4719302183832555</c:v>
                </c:pt>
                <c:pt idx="2169">
                  <c:v>0.47176762160718444</c:v>
                </c:pt>
                <c:pt idx="2170">
                  <c:v>0.47170481993399666</c:v>
                </c:pt>
                <c:pt idx="2171">
                  <c:v>0.47166702756242929</c:v>
                </c:pt>
                <c:pt idx="2172">
                  <c:v>0.4716600791891814</c:v>
                </c:pt>
                <c:pt idx="2173">
                  <c:v>0.4712864164968229</c:v>
                </c:pt>
                <c:pt idx="2174">
                  <c:v>0.47103932556522954</c:v>
                </c:pt>
                <c:pt idx="2175">
                  <c:v>0.47098388384140549</c:v>
                </c:pt>
                <c:pt idx="2176">
                  <c:v>0.47094078940105305</c:v>
                </c:pt>
                <c:pt idx="2177">
                  <c:v>0.47060545170817641</c:v>
                </c:pt>
                <c:pt idx="2178">
                  <c:v>0.4705917728549186</c:v>
                </c:pt>
                <c:pt idx="2179">
                  <c:v>0.47023404057927454</c:v>
                </c:pt>
                <c:pt idx="2180">
                  <c:v>0.46968700750075681</c:v>
                </c:pt>
                <c:pt idx="2181">
                  <c:v>0.46958256400880172</c:v>
                </c:pt>
                <c:pt idx="2182">
                  <c:v>0.46941478621574451</c:v>
                </c:pt>
                <c:pt idx="2183">
                  <c:v>0.4689794839474663</c:v>
                </c:pt>
                <c:pt idx="2184">
                  <c:v>0.46880306305597891</c:v>
                </c:pt>
                <c:pt idx="2185">
                  <c:v>0.46875720863461512</c:v>
                </c:pt>
                <c:pt idx="2186">
                  <c:v>0.46861451277425736</c:v>
                </c:pt>
                <c:pt idx="2187">
                  <c:v>0.46846198750784179</c:v>
                </c:pt>
                <c:pt idx="2188">
                  <c:v>0.46841041944157735</c:v>
                </c:pt>
                <c:pt idx="2189">
                  <c:v>0.46833652942362491</c:v>
                </c:pt>
                <c:pt idx="2190">
                  <c:v>0.46814943176348844</c:v>
                </c:pt>
                <c:pt idx="2191">
                  <c:v>0.46760138184986122</c:v>
                </c:pt>
                <c:pt idx="2192">
                  <c:v>0.46756591367282974</c:v>
                </c:pt>
                <c:pt idx="2193">
                  <c:v>0.46753787807624092</c:v>
                </c:pt>
                <c:pt idx="2194">
                  <c:v>0.46705798032530582</c:v>
                </c:pt>
                <c:pt idx="2195">
                  <c:v>0.46683984498397185</c:v>
                </c:pt>
                <c:pt idx="2196">
                  <c:v>0.46665347363462772</c:v>
                </c:pt>
                <c:pt idx="2197">
                  <c:v>0.46635549252684305</c:v>
                </c:pt>
                <c:pt idx="2198">
                  <c:v>0.46622906602823627</c:v>
                </c:pt>
                <c:pt idx="2199">
                  <c:v>0.46538664235042687</c:v>
                </c:pt>
                <c:pt idx="2200">
                  <c:v>0.46525438115512074</c:v>
                </c:pt>
                <c:pt idx="2201">
                  <c:v>0.46493739491493358</c:v>
                </c:pt>
                <c:pt idx="2202">
                  <c:v>0.46478220650894553</c:v>
                </c:pt>
                <c:pt idx="2203">
                  <c:v>0.46456194065595352</c:v>
                </c:pt>
                <c:pt idx="2204">
                  <c:v>0.46451603781387035</c:v>
                </c:pt>
                <c:pt idx="2205">
                  <c:v>0.46405906727361712</c:v>
                </c:pt>
                <c:pt idx="2206">
                  <c:v>0.46393719232264319</c:v>
                </c:pt>
                <c:pt idx="2207">
                  <c:v>0.46391683141009465</c:v>
                </c:pt>
                <c:pt idx="2208">
                  <c:v>0.463882137964575</c:v>
                </c:pt>
                <c:pt idx="2209">
                  <c:v>0.46365506900049364</c:v>
                </c:pt>
                <c:pt idx="2210">
                  <c:v>0.46361144193222686</c:v>
                </c:pt>
                <c:pt idx="2211">
                  <c:v>0.46356185911546199</c:v>
                </c:pt>
                <c:pt idx="2212">
                  <c:v>0.46356144753934619</c:v>
                </c:pt>
                <c:pt idx="2213">
                  <c:v>0.4634558661604829</c:v>
                </c:pt>
                <c:pt idx="2214">
                  <c:v>0.46336243838221342</c:v>
                </c:pt>
                <c:pt idx="2215">
                  <c:v>0.46302274282458195</c:v>
                </c:pt>
                <c:pt idx="2216">
                  <c:v>0.46284203669941903</c:v>
                </c:pt>
                <c:pt idx="2217">
                  <c:v>0.46282615470342409</c:v>
                </c:pt>
                <c:pt idx="2218">
                  <c:v>0.46242421431087932</c:v>
                </c:pt>
                <c:pt idx="2219">
                  <c:v>0.46235579583422987</c:v>
                </c:pt>
                <c:pt idx="2220">
                  <c:v>0.46219106854650105</c:v>
                </c:pt>
                <c:pt idx="2221">
                  <c:v>0.46200907927227136</c:v>
                </c:pt>
                <c:pt idx="2222">
                  <c:v>0.46195990803162224</c:v>
                </c:pt>
                <c:pt idx="2223">
                  <c:v>0.4619076136545654</c:v>
                </c:pt>
                <c:pt idx="2224">
                  <c:v>0.4618916832378509</c:v>
                </c:pt>
                <c:pt idx="2225">
                  <c:v>0.4618746633549477</c:v>
                </c:pt>
                <c:pt idx="2226">
                  <c:v>0.46071607658918262</c:v>
                </c:pt>
                <c:pt idx="2227">
                  <c:v>0.460480170843793</c:v>
                </c:pt>
                <c:pt idx="2228">
                  <c:v>0.46045968887944577</c:v>
                </c:pt>
                <c:pt idx="2229">
                  <c:v>0.46042666594874876</c:v>
                </c:pt>
                <c:pt idx="2230">
                  <c:v>0.46039998613230604</c:v>
                </c:pt>
                <c:pt idx="2231">
                  <c:v>0.46033941181221522</c:v>
                </c:pt>
                <c:pt idx="2232">
                  <c:v>0.46012239014742945</c:v>
                </c:pt>
                <c:pt idx="2233">
                  <c:v>0.4599903952660806</c:v>
                </c:pt>
                <c:pt idx="2234">
                  <c:v>0.45978150828217046</c:v>
                </c:pt>
                <c:pt idx="2235">
                  <c:v>0.4595104975151455</c:v>
                </c:pt>
                <c:pt idx="2236">
                  <c:v>0.45946759675767113</c:v>
                </c:pt>
                <c:pt idx="2237">
                  <c:v>0.4592035827846136</c:v>
                </c:pt>
                <c:pt idx="2238">
                  <c:v>0.45834556763512629</c:v>
                </c:pt>
                <c:pt idx="2239">
                  <c:v>0.45805855382030758</c:v>
                </c:pt>
                <c:pt idx="2240">
                  <c:v>0.45749375033773454</c:v>
                </c:pt>
                <c:pt idx="2241">
                  <c:v>0.45744051175664752</c:v>
                </c:pt>
                <c:pt idx="2242">
                  <c:v>0.45728551703353759</c:v>
                </c:pt>
                <c:pt idx="2243">
                  <c:v>0.45726694768761045</c:v>
                </c:pt>
                <c:pt idx="2244">
                  <c:v>0.45711100876047034</c:v>
                </c:pt>
                <c:pt idx="2245">
                  <c:v>0.4570673816922034</c:v>
                </c:pt>
                <c:pt idx="2246">
                  <c:v>0.45703794189474922</c:v>
                </c:pt>
                <c:pt idx="2247">
                  <c:v>0.45689609339698267</c:v>
                </c:pt>
                <c:pt idx="2248">
                  <c:v>0.45628209446340062</c:v>
                </c:pt>
                <c:pt idx="2249">
                  <c:v>0.45628054500037668</c:v>
                </c:pt>
                <c:pt idx="2250">
                  <c:v>0.45623059902821544</c:v>
                </c:pt>
                <c:pt idx="2251">
                  <c:v>0.4559937974995153</c:v>
                </c:pt>
                <c:pt idx="2252">
                  <c:v>0.45590412232700683</c:v>
                </c:pt>
                <c:pt idx="2253">
                  <c:v>0.45580219671246558</c:v>
                </c:pt>
                <c:pt idx="2254">
                  <c:v>0.45567073445903111</c:v>
                </c:pt>
                <c:pt idx="2255">
                  <c:v>0.4554968072345979</c:v>
                </c:pt>
                <c:pt idx="2256">
                  <c:v>0.45522187438929362</c:v>
                </c:pt>
                <c:pt idx="2257">
                  <c:v>0.45505162713954211</c:v>
                </c:pt>
                <c:pt idx="2258">
                  <c:v>0.45488602827886232</c:v>
                </c:pt>
                <c:pt idx="2259">
                  <c:v>0.45471152000579501</c:v>
                </c:pt>
                <c:pt idx="2260">
                  <c:v>0.45466789293752818</c:v>
                </c:pt>
                <c:pt idx="2261">
                  <c:v>0.4545698409805467</c:v>
                </c:pt>
                <c:pt idx="2262">
                  <c:v>0.45452800547890126</c:v>
                </c:pt>
                <c:pt idx="2263">
                  <c:v>0.45445915121577646</c:v>
                </c:pt>
                <c:pt idx="2264">
                  <c:v>0.45439436429308944</c:v>
                </c:pt>
                <c:pt idx="2265">
                  <c:v>0.45433282155860871</c:v>
                </c:pt>
                <c:pt idx="2266">
                  <c:v>0.45423249382781089</c:v>
                </c:pt>
                <c:pt idx="2267">
                  <c:v>0.45413407871543326</c:v>
                </c:pt>
                <c:pt idx="2268">
                  <c:v>0.45380353467378665</c:v>
                </c:pt>
                <c:pt idx="2269">
                  <c:v>0.45379716734917286</c:v>
                </c:pt>
                <c:pt idx="2270">
                  <c:v>0.45357721623085767</c:v>
                </c:pt>
                <c:pt idx="2271">
                  <c:v>0.45328790243186279</c:v>
                </c:pt>
                <c:pt idx="2272">
                  <c:v>0.45317183796722837</c:v>
                </c:pt>
                <c:pt idx="2273">
                  <c:v>0.45307327759269228</c:v>
                </c:pt>
                <c:pt idx="2274">
                  <c:v>0.45300098545848316</c:v>
                </c:pt>
                <c:pt idx="2275">
                  <c:v>0.45290380507445255</c:v>
                </c:pt>
                <c:pt idx="2276">
                  <c:v>0.45282584771606232</c:v>
                </c:pt>
                <c:pt idx="2277">
                  <c:v>0.45256575582128405</c:v>
                </c:pt>
                <c:pt idx="2278">
                  <c:v>0.45253016659245388</c:v>
                </c:pt>
                <c:pt idx="2279">
                  <c:v>0.45189517727696982</c:v>
                </c:pt>
                <c:pt idx="2280">
                  <c:v>0.45148311695405013</c:v>
                </c:pt>
                <c:pt idx="2281">
                  <c:v>0.45137651874007739</c:v>
                </c:pt>
                <c:pt idx="2282">
                  <c:v>0.45130492870630107</c:v>
                </c:pt>
                <c:pt idx="2283">
                  <c:v>0.4508783421675322</c:v>
                </c:pt>
                <c:pt idx="2284">
                  <c:v>0.45037588036131149</c:v>
                </c:pt>
                <c:pt idx="2285">
                  <c:v>0.45032559544411382</c:v>
                </c:pt>
                <c:pt idx="2286">
                  <c:v>0.44999979663297818</c:v>
                </c:pt>
                <c:pt idx="2287">
                  <c:v>0.44978166129164399</c:v>
                </c:pt>
                <c:pt idx="2288">
                  <c:v>0.44971319439427526</c:v>
                </c:pt>
                <c:pt idx="2289">
                  <c:v>0.44930154564747121</c:v>
                </c:pt>
                <c:pt idx="2290">
                  <c:v>0.44919393059838902</c:v>
                </c:pt>
                <c:pt idx="2291">
                  <c:v>0.44913379206477377</c:v>
                </c:pt>
                <c:pt idx="2292">
                  <c:v>0.44910854065955597</c:v>
                </c:pt>
                <c:pt idx="2293">
                  <c:v>0.44895981641962085</c:v>
                </c:pt>
                <c:pt idx="2294">
                  <c:v>0.44891033044429496</c:v>
                </c:pt>
                <c:pt idx="2295">
                  <c:v>0.44882772469683302</c:v>
                </c:pt>
                <c:pt idx="2296">
                  <c:v>0.44878073238856114</c:v>
                </c:pt>
                <c:pt idx="2297">
                  <c:v>0.44875899148550707</c:v>
                </c:pt>
                <c:pt idx="2298">
                  <c:v>0.44774668371334231</c:v>
                </c:pt>
                <c:pt idx="2299">
                  <c:v>0.44773612799649204</c:v>
                </c:pt>
                <c:pt idx="2300">
                  <c:v>0.44765739590658982</c:v>
                </c:pt>
                <c:pt idx="2301">
                  <c:v>0.44760803098306262</c:v>
                </c:pt>
                <c:pt idx="2302">
                  <c:v>0.44758771849123358</c:v>
                </c:pt>
                <c:pt idx="2303">
                  <c:v>0.44746966877709987</c:v>
                </c:pt>
                <c:pt idx="2304">
                  <c:v>0.4474227490999072</c:v>
                </c:pt>
                <c:pt idx="2305">
                  <c:v>0.44738217253696877</c:v>
                </c:pt>
                <c:pt idx="2306">
                  <c:v>0.44725078291461351</c:v>
                </c:pt>
                <c:pt idx="2307">
                  <c:v>0.44708627352012248</c:v>
                </c:pt>
                <c:pt idx="2308">
                  <c:v>0.44688293070859464</c:v>
                </c:pt>
                <c:pt idx="2309">
                  <c:v>0.44687385182368899</c:v>
                </c:pt>
                <c:pt idx="2310">
                  <c:v>0.44671038347466696</c:v>
                </c:pt>
                <c:pt idx="2311">
                  <c:v>0.44658419907965768</c:v>
                </c:pt>
                <c:pt idx="2312">
                  <c:v>0.44633328291122415</c:v>
                </c:pt>
                <c:pt idx="2313">
                  <c:v>0.4460931161425189</c:v>
                </c:pt>
                <c:pt idx="2314">
                  <c:v>0.44567478533642424</c:v>
                </c:pt>
                <c:pt idx="2315">
                  <c:v>0.44563505613607696</c:v>
                </c:pt>
                <c:pt idx="2316">
                  <c:v>0.44544979846328125</c:v>
                </c:pt>
                <c:pt idx="2317">
                  <c:v>0.44498268378229344</c:v>
                </c:pt>
                <c:pt idx="2318">
                  <c:v>0.44485967094441131</c:v>
                </c:pt>
                <c:pt idx="2319">
                  <c:v>0.44458432652299146</c:v>
                </c:pt>
                <c:pt idx="2320">
                  <c:v>0.4445083786244603</c:v>
                </c:pt>
                <c:pt idx="2321">
                  <c:v>0.44419129554283404</c:v>
                </c:pt>
                <c:pt idx="2322">
                  <c:v>0.4435868112806331</c:v>
                </c:pt>
                <c:pt idx="2323">
                  <c:v>0.44349103509746801</c:v>
                </c:pt>
                <c:pt idx="2324">
                  <c:v>0.44342765237564641</c:v>
                </c:pt>
                <c:pt idx="2325">
                  <c:v>0.44340983355087149</c:v>
                </c:pt>
                <c:pt idx="2326">
                  <c:v>0.44327996918118046</c:v>
                </c:pt>
                <c:pt idx="2327">
                  <c:v>0.4431708288794341</c:v>
                </c:pt>
                <c:pt idx="2328">
                  <c:v>0.44314589220889322</c:v>
                </c:pt>
                <c:pt idx="2329">
                  <c:v>0.44270398051240356</c:v>
                </c:pt>
                <c:pt idx="2330">
                  <c:v>0.44268981745195063</c:v>
                </c:pt>
                <c:pt idx="2331">
                  <c:v>0.44231968947211536</c:v>
                </c:pt>
                <c:pt idx="2332">
                  <c:v>0.44225252993417297</c:v>
                </c:pt>
                <c:pt idx="2333">
                  <c:v>0.44144809231080911</c:v>
                </c:pt>
                <c:pt idx="2334">
                  <c:v>0.44129510704755831</c:v>
                </c:pt>
                <c:pt idx="2335">
                  <c:v>0.44114120179063698</c:v>
                </c:pt>
                <c:pt idx="2336">
                  <c:v>0.44109786524668709</c:v>
                </c:pt>
                <c:pt idx="2337">
                  <c:v>0.44086931945066116</c:v>
                </c:pt>
                <c:pt idx="2338">
                  <c:v>0.44070723109214482</c:v>
                </c:pt>
                <c:pt idx="2339">
                  <c:v>0.44067498289295981</c:v>
                </c:pt>
                <c:pt idx="2340">
                  <c:v>0.44053272281907752</c:v>
                </c:pt>
                <c:pt idx="2341">
                  <c:v>0.44019167148130023</c:v>
                </c:pt>
                <c:pt idx="2342">
                  <c:v>0.43964705943875737</c:v>
                </c:pt>
                <c:pt idx="2343">
                  <c:v>0.4396104049540982</c:v>
                </c:pt>
                <c:pt idx="2344">
                  <c:v>0.43938704017505831</c:v>
                </c:pt>
                <c:pt idx="2345">
                  <c:v>0.43932322166676124</c:v>
                </c:pt>
                <c:pt idx="2346">
                  <c:v>0.43916648379774925</c:v>
                </c:pt>
                <c:pt idx="2347">
                  <c:v>0.43906794763357287</c:v>
                </c:pt>
                <c:pt idx="2348">
                  <c:v>0.4389987060046921</c:v>
                </c:pt>
                <c:pt idx="2349">
                  <c:v>0.43884482495813065</c:v>
                </c:pt>
                <c:pt idx="2350">
                  <c:v>0.43881267360038456</c:v>
                </c:pt>
                <c:pt idx="2351">
                  <c:v>0.43878151486738814</c:v>
                </c:pt>
                <c:pt idx="2352">
                  <c:v>0.43871694583793897</c:v>
                </c:pt>
                <c:pt idx="2353">
                  <c:v>0.4386647967230406</c:v>
                </c:pt>
                <c:pt idx="2354">
                  <c:v>0.43813086144914698</c:v>
                </c:pt>
                <c:pt idx="2355">
                  <c:v>0.43801939695286468</c:v>
                </c:pt>
                <c:pt idx="2356">
                  <c:v>0.43800763071802706</c:v>
                </c:pt>
                <c:pt idx="2357">
                  <c:v>0.43758753255567073</c:v>
                </c:pt>
                <c:pt idx="2358">
                  <c:v>0.43739927279826635</c:v>
                </c:pt>
                <c:pt idx="2359">
                  <c:v>0.43734794683559947</c:v>
                </c:pt>
                <c:pt idx="2360">
                  <c:v>0.43722106034015751</c:v>
                </c:pt>
                <c:pt idx="2361">
                  <c:v>0.43702301959741463</c:v>
                </c:pt>
                <c:pt idx="2362">
                  <c:v>0.43699689661924596</c:v>
                </c:pt>
                <c:pt idx="2363">
                  <c:v>0.43669354081159723</c:v>
                </c:pt>
                <c:pt idx="2364">
                  <c:v>0.43659461728166465</c:v>
                </c:pt>
                <c:pt idx="2365">
                  <c:v>0.43650249686282167</c:v>
                </c:pt>
                <c:pt idx="2366">
                  <c:v>0.43647540547026298</c:v>
                </c:pt>
                <c:pt idx="2367">
                  <c:v>0.43638284926494442</c:v>
                </c:pt>
                <c:pt idx="2368">
                  <c:v>0.43605201469898103</c:v>
                </c:pt>
                <c:pt idx="2369">
                  <c:v>0.43593379551232897</c:v>
                </c:pt>
                <c:pt idx="2370">
                  <c:v>0.4358668538676243</c:v>
                </c:pt>
                <c:pt idx="2371">
                  <c:v>0.43558804736476042</c:v>
                </c:pt>
                <c:pt idx="2372">
                  <c:v>0.43514163254135763</c:v>
                </c:pt>
                <c:pt idx="2373">
                  <c:v>0.43488783534011394</c:v>
                </c:pt>
                <c:pt idx="2374">
                  <c:v>0.43481680214461177</c:v>
                </c:pt>
                <c:pt idx="2375">
                  <c:v>0.4346644705610741</c:v>
                </c:pt>
                <c:pt idx="2376">
                  <c:v>0.43444110578203432</c:v>
                </c:pt>
                <c:pt idx="2377">
                  <c:v>0.43435903266248677</c:v>
                </c:pt>
                <c:pt idx="2378">
                  <c:v>0.43377101144491498</c:v>
                </c:pt>
                <c:pt idx="2379">
                  <c:v>0.43349382703615413</c:v>
                </c:pt>
                <c:pt idx="2380">
                  <c:v>0.43346513775985218</c:v>
                </c:pt>
                <c:pt idx="2381">
                  <c:v>0.43336713422359013</c:v>
                </c:pt>
                <c:pt idx="2382">
                  <c:v>0.43314899888225616</c:v>
                </c:pt>
                <c:pt idx="2383">
                  <c:v>0.43305206060182311</c:v>
                </c:pt>
                <c:pt idx="2384">
                  <c:v>0.43284564307460721</c:v>
                </c:pt>
                <c:pt idx="2385">
                  <c:v>0.43283876733243865</c:v>
                </c:pt>
                <c:pt idx="2386">
                  <c:v>0.43267433056902666</c:v>
                </c:pt>
                <c:pt idx="2387">
                  <c:v>0.432303185754082</c:v>
                </c:pt>
                <c:pt idx="2388">
                  <c:v>0.43215811727846887</c:v>
                </c:pt>
                <c:pt idx="2389">
                  <c:v>0.43211981648934672</c:v>
                </c:pt>
                <c:pt idx="2390">
                  <c:v>0.4319202747042995</c:v>
                </c:pt>
                <c:pt idx="2391">
                  <c:v>0.43190918635953468</c:v>
                </c:pt>
                <c:pt idx="2392">
                  <c:v>0.43182454694185396</c:v>
                </c:pt>
                <c:pt idx="2393">
                  <c:v>0.4315827096583259</c:v>
                </c:pt>
                <c:pt idx="2394">
                  <c:v>0.43149080713272059</c:v>
                </c:pt>
                <c:pt idx="2395">
                  <c:v>0.43120534278092593</c:v>
                </c:pt>
                <c:pt idx="2396">
                  <c:v>0.43112254335058597</c:v>
                </c:pt>
                <c:pt idx="2397">
                  <c:v>0.43098875690261568</c:v>
                </c:pt>
                <c:pt idx="2398">
                  <c:v>0.43044855114554703</c:v>
                </c:pt>
                <c:pt idx="2399">
                  <c:v>0.42993134523023951</c:v>
                </c:pt>
                <c:pt idx="2400">
                  <c:v>0.42954199422476391</c:v>
                </c:pt>
                <c:pt idx="2401">
                  <c:v>0.42949517138901039</c:v>
                </c:pt>
                <c:pt idx="2402">
                  <c:v>0.42947403574494986</c:v>
                </c:pt>
                <c:pt idx="2403">
                  <c:v>0.42943551706258998</c:v>
                </c:pt>
                <c:pt idx="2404">
                  <c:v>0.42899038538825385</c:v>
                </c:pt>
                <c:pt idx="2405">
                  <c:v>0.42862800472353796</c:v>
                </c:pt>
                <c:pt idx="2406">
                  <c:v>0.42851126236883075</c:v>
                </c:pt>
                <c:pt idx="2407">
                  <c:v>0.42846201849710225</c:v>
                </c:pt>
                <c:pt idx="2408">
                  <c:v>0.4276959542939397</c:v>
                </c:pt>
                <c:pt idx="2409">
                  <c:v>0.42768244491320001</c:v>
                </c:pt>
                <c:pt idx="2410">
                  <c:v>0.42756657413144367</c:v>
                </c:pt>
                <c:pt idx="2411">
                  <c:v>0.42756347520539589</c:v>
                </c:pt>
                <c:pt idx="2412">
                  <c:v>0.42748897992844964</c:v>
                </c:pt>
                <c:pt idx="2413">
                  <c:v>0.42741245098128466</c:v>
                </c:pt>
                <c:pt idx="2414">
                  <c:v>0.42722961434446388</c:v>
                </c:pt>
                <c:pt idx="2415">
                  <c:v>0.42678288478638426</c:v>
                </c:pt>
                <c:pt idx="2416">
                  <c:v>0.42626981884259368</c:v>
                </c:pt>
                <c:pt idx="2417">
                  <c:v>0.42603338046928979</c:v>
                </c:pt>
                <c:pt idx="2418">
                  <c:v>0.42585611221521108</c:v>
                </c:pt>
                <c:pt idx="2419">
                  <c:v>0.42571678159485843</c:v>
                </c:pt>
                <c:pt idx="2420">
                  <c:v>0.42566250196830219</c:v>
                </c:pt>
                <c:pt idx="2421">
                  <c:v>0.42564330315302162</c:v>
                </c:pt>
                <c:pt idx="2422">
                  <c:v>0.42559328454978124</c:v>
                </c:pt>
                <c:pt idx="2423">
                  <c:v>0.42533861577558663</c:v>
                </c:pt>
                <c:pt idx="2424">
                  <c:v>0.42496214468149712</c:v>
                </c:pt>
                <c:pt idx="2425">
                  <c:v>0.42484944545686776</c:v>
                </c:pt>
                <c:pt idx="2426">
                  <c:v>0.42459489773447195</c:v>
                </c:pt>
                <c:pt idx="2427">
                  <c:v>0.42430345342381948</c:v>
                </c:pt>
                <c:pt idx="2428">
                  <c:v>0.42420574041187437</c:v>
                </c:pt>
                <c:pt idx="2429">
                  <c:v>0.42397487042131249</c:v>
                </c:pt>
                <c:pt idx="2430">
                  <c:v>0.42363401276641321</c:v>
                </c:pt>
                <c:pt idx="2431">
                  <c:v>0.42349623160908439</c:v>
                </c:pt>
                <c:pt idx="2432">
                  <c:v>0.42337643874904879</c:v>
                </c:pt>
                <c:pt idx="2433">
                  <c:v>0.42318457164804174</c:v>
                </c:pt>
                <c:pt idx="2434">
                  <c:v>0.42318023799364685</c:v>
                </c:pt>
                <c:pt idx="2435">
                  <c:v>0.4231133205593019</c:v>
                </c:pt>
                <c:pt idx="2436">
                  <c:v>0.42310012591323898</c:v>
                </c:pt>
                <c:pt idx="2437">
                  <c:v>0.4229551784894246</c:v>
                </c:pt>
                <c:pt idx="2438">
                  <c:v>0.42295377428855924</c:v>
                </c:pt>
                <c:pt idx="2439">
                  <c:v>0.42237940771388544</c:v>
                </c:pt>
                <c:pt idx="2440">
                  <c:v>0.42225298121527871</c:v>
                </c:pt>
                <c:pt idx="2441">
                  <c:v>0.42217819541401558</c:v>
                </c:pt>
                <c:pt idx="2442">
                  <c:v>0.42202840591825141</c:v>
                </c:pt>
                <c:pt idx="2443">
                  <c:v>0.42189171422711141</c:v>
                </c:pt>
                <c:pt idx="2444">
                  <c:v>0.42157584166347251</c:v>
                </c:pt>
                <c:pt idx="2445">
                  <c:v>0.42154976710602332</c:v>
                </c:pt>
                <c:pt idx="2446">
                  <c:v>0.42142213008942919</c:v>
                </c:pt>
                <c:pt idx="2447">
                  <c:v>0.42124127870210776</c:v>
                </c:pt>
                <c:pt idx="2448">
                  <c:v>0.42068882250300638</c:v>
                </c:pt>
                <c:pt idx="2449">
                  <c:v>0.42057825379003505</c:v>
                </c:pt>
                <c:pt idx="2450">
                  <c:v>0.42033171969671584</c:v>
                </c:pt>
                <c:pt idx="2451">
                  <c:v>0.42003923434059404</c:v>
                </c:pt>
                <c:pt idx="2452">
                  <c:v>0.41992239514444774</c:v>
                </c:pt>
                <c:pt idx="2453">
                  <c:v>0.41986375765313683</c:v>
                </c:pt>
                <c:pt idx="2454">
                  <c:v>0.41934802856977393</c:v>
                </c:pt>
                <c:pt idx="2455">
                  <c:v>0.41930338466639777</c:v>
                </c:pt>
                <c:pt idx="2456">
                  <c:v>0.41930188362409332</c:v>
                </c:pt>
                <c:pt idx="2457">
                  <c:v>0.41915545936833437</c:v>
                </c:pt>
                <c:pt idx="2458">
                  <c:v>0.41905082219350126</c:v>
                </c:pt>
                <c:pt idx="2459">
                  <c:v>0.41901644348265832</c:v>
                </c:pt>
                <c:pt idx="2460">
                  <c:v>0.41896511751999144</c:v>
                </c:pt>
                <c:pt idx="2461">
                  <c:v>0.41832693243702063</c:v>
                </c:pt>
                <c:pt idx="2462">
                  <c:v>0.41825691607662796</c:v>
                </c:pt>
                <c:pt idx="2463">
                  <c:v>0.41819929542042639</c:v>
                </c:pt>
                <c:pt idx="2464">
                  <c:v>0.41817106614095972</c:v>
                </c:pt>
                <c:pt idx="2465">
                  <c:v>0.41816738616627791</c:v>
                </c:pt>
                <c:pt idx="2466">
                  <c:v>0.41812409804304757</c:v>
                </c:pt>
                <c:pt idx="2467">
                  <c:v>0.41784829362479248</c:v>
                </c:pt>
                <c:pt idx="2468">
                  <c:v>0.41770056200960703</c:v>
                </c:pt>
                <c:pt idx="2469">
                  <c:v>0.41765683809990123</c:v>
                </c:pt>
                <c:pt idx="2470">
                  <c:v>0.41761805310358413</c:v>
                </c:pt>
                <c:pt idx="2471">
                  <c:v>0.41733333927294164</c:v>
                </c:pt>
                <c:pt idx="2472">
                  <c:v>0.41701865301693036</c:v>
                </c:pt>
                <c:pt idx="2473">
                  <c:v>0.41677035156734971</c:v>
                </c:pt>
                <c:pt idx="2474">
                  <c:v>0.41657216556244825</c:v>
                </c:pt>
                <c:pt idx="2475">
                  <c:v>0.41647241888028441</c:v>
                </c:pt>
                <c:pt idx="2476">
                  <c:v>0.41609744882849947</c:v>
                </c:pt>
                <c:pt idx="2477">
                  <c:v>0.41600842733570415</c:v>
                </c:pt>
                <c:pt idx="2478">
                  <c:v>0.41593373837587988</c:v>
                </c:pt>
                <c:pt idx="2479">
                  <c:v>0.41589410601697152</c:v>
                </c:pt>
                <c:pt idx="2480">
                  <c:v>0.41557803977045477</c:v>
                </c:pt>
                <c:pt idx="2481">
                  <c:v>0.41551865175799163</c:v>
                </c:pt>
                <c:pt idx="2482">
                  <c:v>0.41550352028314896</c:v>
                </c:pt>
                <c:pt idx="2483">
                  <c:v>0.41529666696945761</c:v>
                </c:pt>
                <c:pt idx="2484">
                  <c:v>0.41522393904877303</c:v>
                </c:pt>
                <c:pt idx="2485">
                  <c:v>0.41479490726366963</c:v>
                </c:pt>
                <c:pt idx="2486">
                  <c:v>0.41472738457033104</c:v>
                </c:pt>
                <c:pt idx="2487">
                  <c:v>0.41468927746408679</c:v>
                </c:pt>
                <c:pt idx="2488">
                  <c:v>0.41460797907605135</c:v>
                </c:pt>
                <c:pt idx="2489">
                  <c:v>0.41431285479071694</c:v>
                </c:pt>
                <c:pt idx="2490">
                  <c:v>0.41427373084936336</c:v>
                </c:pt>
                <c:pt idx="2491">
                  <c:v>0.41423402585937574</c:v>
                </c:pt>
                <c:pt idx="2492">
                  <c:v>0.41423223429275446</c:v>
                </c:pt>
                <c:pt idx="2493">
                  <c:v>0.41398928333267809</c:v>
                </c:pt>
                <c:pt idx="2494">
                  <c:v>0.41392345536452191</c:v>
                </c:pt>
                <c:pt idx="2495">
                  <c:v>0.41328527028155088</c:v>
                </c:pt>
                <c:pt idx="2496">
                  <c:v>0.41309381475665974</c:v>
                </c:pt>
                <c:pt idx="2497">
                  <c:v>0.41304858980464948</c:v>
                </c:pt>
                <c:pt idx="2498">
                  <c:v>0.41302999624836267</c:v>
                </c:pt>
                <c:pt idx="2499">
                  <c:v>0.4130040427427123</c:v>
                </c:pt>
                <c:pt idx="2500">
                  <c:v>0.41260689600139755</c:v>
                </c:pt>
                <c:pt idx="2501">
                  <c:v>0.41250714931923371</c:v>
                </c:pt>
                <c:pt idx="2502">
                  <c:v>0.41237396813025717</c:v>
                </c:pt>
                <c:pt idx="2503">
                  <c:v>0.41228857819142417</c:v>
                </c:pt>
                <c:pt idx="2504">
                  <c:v>0.41140262428678703</c:v>
                </c:pt>
                <c:pt idx="2505">
                  <c:v>0.4114011958755619</c:v>
                </c:pt>
                <c:pt idx="2506">
                  <c:v>0.41082825771211329</c:v>
                </c:pt>
                <c:pt idx="2507">
                  <c:v>0.41058024678684946</c:v>
                </c:pt>
                <c:pt idx="2508">
                  <c:v>0.41025389113743949</c:v>
                </c:pt>
                <c:pt idx="2509">
                  <c:v>0.41013986034302397</c:v>
                </c:pt>
                <c:pt idx="2510">
                  <c:v>0.40990501985346334</c:v>
                </c:pt>
                <c:pt idx="2511">
                  <c:v>0.40990288934180547</c:v>
                </c:pt>
                <c:pt idx="2512">
                  <c:v>0.40938885498362509</c:v>
                </c:pt>
                <c:pt idx="2513">
                  <c:v>0.40902240697847153</c:v>
                </c:pt>
                <c:pt idx="2514">
                  <c:v>0.40891370246320069</c:v>
                </c:pt>
                <c:pt idx="2515">
                  <c:v>0.40889094472503712</c:v>
                </c:pt>
                <c:pt idx="2516">
                  <c:v>0.4088129873666469</c:v>
                </c:pt>
                <c:pt idx="2517">
                  <c:v>0.40842804264664551</c:v>
                </c:pt>
                <c:pt idx="2518">
                  <c:v>0.4083071118997017</c:v>
                </c:pt>
                <c:pt idx="2519">
                  <c:v>0.4074581756351201</c:v>
                </c:pt>
                <c:pt idx="2520">
                  <c:v>0.40733203966083031</c:v>
                </c:pt>
                <c:pt idx="2521">
                  <c:v>0.4072830136823396</c:v>
                </c:pt>
                <c:pt idx="2522">
                  <c:v>0.40701759550841654</c:v>
                </c:pt>
                <c:pt idx="2523">
                  <c:v>0.40667681048459653</c:v>
                </c:pt>
                <c:pt idx="2524">
                  <c:v>0.40651508528147645</c:v>
                </c:pt>
                <c:pt idx="2525">
                  <c:v>0.40646840770788134</c:v>
                </c:pt>
                <c:pt idx="2526">
                  <c:v>0.40644240578151131</c:v>
                </c:pt>
                <c:pt idx="2527">
                  <c:v>0.4063832114519263</c:v>
                </c:pt>
                <c:pt idx="2528">
                  <c:v>0.40633893070394622</c:v>
                </c:pt>
                <c:pt idx="2529">
                  <c:v>0.40631009616548575</c:v>
                </c:pt>
                <c:pt idx="2530">
                  <c:v>0.40614408572869015</c:v>
                </c:pt>
                <c:pt idx="2531">
                  <c:v>0.40607048623505471</c:v>
                </c:pt>
                <c:pt idx="2532">
                  <c:v>0.40588484119650303</c:v>
                </c:pt>
                <c:pt idx="2533">
                  <c:v>0.40582097426748653</c:v>
                </c:pt>
                <c:pt idx="2534">
                  <c:v>0.40553718043051445</c:v>
                </c:pt>
                <c:pt idx="2535">
                  <c:v>0.40549476388023498</c:v>
                </c:pt>
                <c:pt idx="2536">
                  <c:v>0.4051757197594692</c:v>
                </c:pt>
                <c:pt idx="2537">
                  <c:v>0.40505457111928755</c:v>
                </c:pt>
                <c:pt idx="2538">
                  <c:v>0.4050325639022761</c:v>
                </c:pt>
                <c:pt idx="2539">
                  <c:v>0.40497666218161676</c:v>
                </c:pt>
                <c:pt idx="2540">
                  <c:v>0.40494576976257773</c:v>
                </c:pt>
                <c:pt idx="2541">
                  <c:v>0.40491913836685434</c:v>
                </c:pt>
                <c:pt idx="2542">
                  <c:v>0.4045012433472352</c:v>
                </c:pt>
                <c:pt idx="2543">
                  <c:v>0.40397658064112513</c:v>
                </c:pt>
                <c:pt idx="2544">
                  <c:v>0.40381921330275983</c:v>
                </c:pt>
                <c:pt idx="2545">
                  <c:v>0.40360935790445962</c:v>
                </c:pt>
                <c:pt idx="2546">
                  <c:v>0.40342850651713835</c:v>
                </c:pt>
                <c:pt idx="2547">
                  <c:v>0.40336916692539465</c:v>
                </c:pt>
                <c:pt idx="2548">
                  <c:v>0.40334861232996827</c:v>
                </c:pt>
                <c:pt idx="2549">
                  <c:v>0.4032047543723426</c:v>
                </c:pt>
                <c:pt idx="2550">
                  <c:v>0.4028509441749778</c:v>
                </c:pt>
                <c:pt idx="2551">
                  <c:v>0.40283932320229854</c:v>
                </c:pt>
                <c:pt idx="2552">
                  <c:v>0.40282164963968214</c:v>
                </c:pt>
                <c:pt idx="2553">
                  <c:v>0.40271057250915582</c:v>
                </c:pt>
                <c:pt idx="2554">
                  <c:v>0.40257949762147749</c:v>
                </c:pt>
                <c:pt idx="2555">
                  <c:v>0.40228848909730031</c:v>
                </c:pt>
                <c:pt idx="2556">
                  <c:v>0.402276577600304</c:v>
                </c:pt>
                <c:pt idx="2557">
                  <c:v>0.40212787757072865</c:v>
                </c:pt>
                <c:pt idx="2558">
                  <c:v>0.40208149052145042</c:v>
                </c:pt>
                <c:pt idx="2559">
                  <c:v>0.40186841514530375</c:v>
                </c:pt>
                <c:pt idx="2560">
                  <c:v>0.40185536576139941</c:v>
                </c:pt>
                <c:pt idx="2561">
                  <c:v>0.4017979387880759</c:v>
                </c:pt>
                <c:pt idx="2562">
                  <c:v>0.40169821631627173</c:v>
                </c:pt>
                <c:pt idx="2563">
                  <c:v>0.40151075550073895</c:v>
                </c:pt>
                <c:pt idx="2564">
                  <c:v>0.4013757585347813</c:v>
                </c:pt>
                <c:pt idx="2565">
                  <c:v>0.40130184430646909</c:v>
                </c:pt>
                <c:pt idx="2566">
                  <c:v>0.40121120071957067</c:v>
                </c:pt>
                <c:pt idx="2567">
                  <c:v>0.40111515822244825</c:v>
                </c:pt>
                <c:pt idx="2568">
                  <c:v>0.40100768843552465</c:v>
                </c:pt>
                <c:pt idx="2569">
                  <c:v>0.40068111489287683</c:v>
                </c:pt>
                <c:pt idx="2570">
                  <c:v>0.40056887566508281</c:v>
                </c:pt>
                <c:pt idx="2571">
                  <c:v>0.40041937669363575</c:v>
                </c:pt>
                <c:pt idx="2572">
                  <c:v>0.39997615763771965</c:v>
                </c:pt>
                <c:pt idx="2573">
                  <c:v>0.3999398905188164</c:v>
                </c:pt>
                <c:pt idx="2574">
                  <c:v>0.39975574652256918</c:v>
                </c:pt>
                <c:pt idx="2575">
                  <c:v>0.39962258954395247</c:v>
                </c:pt>
                <c:pt idx="2576">
                  <c:v>0.39928049716070591</c:v>
                </c:pt>
                <c:pt idx="2577">
                  <c:v>0.39878377320974556</c:v>
                </c:pt>
                <c:pt idx="2578">
                  <c:v>0.39878161848772792</c:v>
                </c:pt>
                <c:pt idx="2579">
                  <c:v>0.39865073728292755</c:v>
                </c:pt>
                <c:pt idx="2580">
                  <c:v>0.39860711021466072</c:v>
                </c:pt>
                <c:pt idx="2581">
                  <c:v>0.39855021586925171</c:v>
                </c:pt>
                <c:pt idx="2582">
                  <c:v>0.39842504830935183</c:v>
                </c:pt>
                <c:pt idx="2583">
                  <c:v>0.39792534648414252</c:v>
                </c:pt>
                <c:pt idx="2584">
                  <c:v>0.39782017668139497</c:v>
                </c:pt>
                <c:pt idx="2585">
                  <c:v>0.39778734743357597</c:v>
                </c:pt>
                <c:pt idx="2586">
                  <c:v>0.39762489591966349</c:v>
                </c:pt>
                <c:pt idx="2587">
                  <c:v>0.39757787940103184</c:v>
                </c:pt>
                <c:pt idx="2588">
                  <c:v>0.39726634049178794</c:v>
                </c:pt>
                <c:pt idx="2589">
                  <c:v>0.39720876825630597</c:v>
                </c:pt>
                <c:pt idx="2590">
                  <c:v>0.39695998259953025</c:v>
                </c:pt>
                <c:pt idx="2591">
                  <c:v>0.39691582290334887</c:v>
                </c:pt>
                <c:pt idx="2592">
                  <c:v>0.39673448730883265</c:v>
                </c:pt>
                <c:pt idx="2593">
                  <c:v>0.39615949126480537</c:v>
                </c:pt>
                <c:pt idx="2594">
                  <c:v>0.3960223637871898</c:v>
                </c:pt>
                <c:pt idx="2595">
                  <c:v>0.39588070897230115</c:v>
                </c:pt>
                <c:pt idx="2596">
                  <c:v>0.3957773307361751</c:v>
                </c:pt>
                <c:pt idx="2597">
                  <c:v>0.3957773307361751</c:v>
                </c:pt>
                <c:pt idx="2598">
                  <c:v>0.39534887999970558</c:v>
                </c:pt>
                <c:pt idx="2599">
                  <c:v>0.39496817209266016</c:v>
                </c:pt>
                <c:pt idx="2600">
                  <c:v>0.39495885110415702</c:v>
                </c:pt>
                <c:pt idx="2601">
                  <c:v>0.39453759084453283</c:v>
                </c:pt>
                <c:pt idx="2602">
                  <c:v>0.39450732789484722</c:v>
                </c:pt>
                <c:pt idx="2603">
                  <c:v>0.39449071958805976</c:v>
                </c:pt>
                <c:pt idx="2604">
                  <c:v>0.39430575243958116</c:v>
                </c:pt>
                <c:pt idx="2605">
                  <c:v>0.39425713803720608</c:v>
                </c:pt>
                <c:pt idx="2606">
                  <c:v>0.39420527944662476</c:v>
                </c:pt>
                <c:pt idx="2607">
                  <c:v>0.39420411734935679</c:v>
                </c:pt>
                <c:pt idx="2608">
                  <c:v>0.39396811476252841</c:v>
                </c:pt>
                <c:pt idx="2609">
                  <c:v>0.3939390139101106</c:v>
                </c:pt>
                <c:pt idx="2610">
                  <c:v>0.3938721448964852</c:v>
                </c:pt>
                <c:pt idx="2611">
                  <c:v>0.39369877451032614</c:v>
                </c:pt>
                <c:pt idx="2612">
                  <c:v>0.39360476568342267</c:v>
                </c:pt>
                <c:pt idx="2613">
                  <c:v>0.39329690674886048</c:v>
                </c:pt>
                <c:pt idx="2614">
                  <c:v>0.39326158383398752</c:v>
                </c:pt>
                <c:pt idx="2615">
                  <c:v>0.39288474958450187</c:v>
                </c:pt>
                <c:pt idx="2616">
                  <c:v>0.39239197192218056</c:v>
                </c:pt>
                <c:pt idx="2617">
                  <c:v>0.39235846478428854</c:v>
                </c:pt>
                <c:pt idx="2618">
                  <c:v>0.39185057985748428</c:v>
                </c:pt>
                <c:pt idx="2619">
                  <c:v>0.39184225149373075</c:v>
                </c:pt>
                <c:pt idx="2620">
                  <c:v>0.39184225149373075</c:v>
                </c:pt>
                <c:pt idx="2621">
                  <c:v>0.39176279309303619</c:v>
                </c:pt>
                <c:pt idx="2622">
                  <c:v>0.39155620609330194</c:v>
                </c:pt>
                <c:pt idx="2623">
                  <c:v>0.39141990176791785</c:v>
                </c:pt>
                <c:pt idx="2624">
                  <c:v>0.3913985966513393</c:v>
                </c:pt>
                <c:pt idx="2625">
                  <c:v>0.3910505000988751</c:v>
                </c:pt>
                <c:pt idx="2626">
                  <c:v>0.39098811000180311</c:v>
                </c:pt>
                <c:pt idx="2627">
                  <c:v>0.39084979621655985</c:v>
                </c:pt>
                <c:pt idx="2628">
                  <c:v>0.39084979621655985</c:v>
                </c:pt>
                <c:pt idx="2629">
                  <c:v>0.39081471540528434</c:v>
                </c:pt>
                <c:pt idx="2630">
                  <c:v>0.39080207759749563</c:v>
                </c:pt>
                <c:pt idx="2631">
                  <c:v>0.39041413079288551</c:v>
                </c:pt>
                <c:pt idx="2632">
                  <c:v>0.39039192989299598</c:v>
                </c:pt>
                <c:pt idx="2633">
                  <c:v>0.3903853930958639</c:v>
                </c:pt>
                <c:pt idx="2634">
                  <c:v>0.39027099914605223</c:v>
                </c:pt>
                <c:pt idx="2635">
                  <c:v>0.39024666773450495</c:v>
                </c:pt>
                <c:pt idx="2636">
                  <c:v>0.39019108074852232</c:v>
                </c:pt>
                <c:pt idx="2637">
                  <c:v>0.38947496251752106</c:v>
                </c:pt>
                <c:pt idx="2638">
                  <c:v>0.3893885315332189</c:v>
                </c:pt>
                <c:pt idx="2639">
                  <c:v>0.38930643420331162</c:v>
                </c:pt>
                <c:pt idx="2640">
                  <c:v>0.38925476929560826</c:v>
                </c:pt>
                <c:pt idx="2641">
                  <c:v>0.38916872567706207</c:v>
                </c:pt>
                <c:pt idx="2642">
                  <c:v>0.38875930428335503</c:v>
                </c:pt>
                <c:pt idx="2643">
                  <c:v>0.38867117857387035</c:v>
                </c:pt>
                <c:pt idx="2644">
                  <c:v>0.38828359492465636</c:v>
                </c:pt>
                <c:pt idx="2645">
                  <c:v>0.38821190804944106</c:v>
                </c:pt>
                <c:pt idx="2646">
                  <c:v>0.38818222614838938</c:v>
                </c:pt>
                <c:pt idx="2647">
                  <c:v>0.38804258079336001</c:v>
                </c:pt>
                <c:pt idx="2648">
                  <c:v>0.38801590097691713</c:v>
                </c:pt>
                <c:pt idx="2649">
                  <c:v>0.38800793576855985</c:v>
                </c:pt>
                <c:pt idx="2650">
                  <c:v>0.38784538741320829</c:v>
                </c:pt>
                <c:pt idx="2651">
                  <c:v>0.38716263105794047</c:v>
                </c:pt>
                <c:pt idx="2652">
                  <c:v>0.38702903829284818</c:v>
                </c:pt>
                <c:pt idx="2653">
                  <c:v>0.38677734739290259</c:v>
                </c:pt>
                <c:pt idx="2654">
                  <c:v>0.38677347373534282</c:v>
                </c:pt>
                <c:pt idx="2655">
                  <c:v>0.38672679616174771</c:v>
                </c:pt>
                <c:pt idx="2656">
                  <c:v>0.38666353449172475</c:v>
                </c:pt>
                <c:pt idx="2657">
                  <c:v>0.38652263019798844</c:v>
                </c:pt>
                <c:pt idx="2658">
                  <c:v>0.38643220450432775</c:v>
                </c:pt>
                <c:pt idx="2659">
                  <c:v>0.38635971868724067</c:v>
                </c:pt>
                <c:pt idx="2660">
                  <c:v>0.3863489208667929</c:v>
                </c:pt>
                <c:pt idx="2661">
                  <c:v>0.38626273198608813</c:v>
                </c:pt>
                <c:pt idx="2662">
                  <c:v>0.38587657674809928</c:v>
                </c:pt>
                <c:pt idx="2663">
                  <c:v>0.38581726136671551</c:v>
                </c:pt>
                <c:pt idx="2664">
                  <c:v>0.3855909187134266</c:v>
                </c:pt>
                <c:pt idx="2665">
                  <c:v>0.38554634744112964</c:v>
                </c:pt>
                <c:pt idx="2666">
                  <c:v>0.38549230991817091</c:v>
                </c:pt>
                <c:pt idx="2667">
                  <c:v>0.38525485470975751</c:v>
                </c:pt>
                <c:pt idx="2668">
                  <c:v>0.38511973669200095</c:v>
                </c:pt>
                <c:pt idx="2669">
                  <c:v>0.38487976360617376</c:v>
                </c:pt>
                <c:pt idx="2670">
                  <c:v>0.38470097009943094</c:v>
                </c:pt>
                <c:pt idx="2671">
                  <c:v>0.38466717243722198</c:v>
                </c:pt>
                <c:pt idx="2672">
                  <c:v>0.38451687452390332</c:v>
                </c:pt>
                <c:pt idx="2673">
                  <c:v>0.38442831302794328</c:v>
                </c:pt>
                <c:pt idx="2674">
                  <c:v>0.38409605005075464</c:v>
                </c:pt>
                <c:pt idx="2675">
                  <c:v>0.38400254964140584</c:v>
                </c:pt>
                <c:pt idx="2676">
                  <c:v>0.38392875646489233</c:v>
                </c:pt>
                <c:pt idx="2677">
                  <c:v>0.38388866410914879</c:v>
                </c:pt>
                <c:pt idx="2678">
                  <c:v>0.38355950005800804</c:v>
                </c:pt>
                <c:pt idx="2679">
                  <c:v>0.3833623308882162</c:v>
                </c:pt>
                <c:pt idx="2680">
                  <c:v>0.38288344997239054</c:v>
                </c:pt>
                <c:pt idx="2681">
                  <c:v>0.38285887645724576</c:v>
                </c:pt>
                <c:pt idx="2682">
                  <c:v>0.38279350848592475</c:v>
                </c:pt>
                <c:pt idx="2683">
                  <c:v>0.38274678249161015</c:v>
                </c:pt>
                <c:pt idx="2684">
                  <c:v>0.38257055528300071</c:v>
                </c:pt>
                <c:pt idx="2685">
                  <c:v>0.38220565674087104</c:v>
                </c:pt>
                <c:pt idx="2686">
                  <c:v>0.38218568319407864</c:v>
                </c:pt>
                <c:pt idx="2687">
                  <c:v>0.38214009508667218</c:v>
                </c:pt>
                <c:pt idx="2688">
                  <c:v>0.38102675748327702</c:v>
                </c:pt>
                <c:pt idx="2689">
                  <c:v>0.38098700407256986</c:v>
                </c:pt>
                <c:pt idx="2690">
                  <c:v>0.38083244513593534</c:v>
                </c:pt>
                <c:pt idx="2691">
                  <c:v>0.38068708613600527</c:v>
                </c:pt>
                <c:pt idx="2692">
                  <c:v>0.38041462274739551</c:v>
                </c:pt>
                <c:pt idx="2693">
                  <c:v>0.3799413102143121</c:v>
                </c:pt>
                <c:pt idx="2694">
                  <c:v>0.37971770333167471</c:v>
                </c:pt>
                <c:pt idx="2695">
                  <c:v>0.37962933551859263</c:v>
                </c:pt>
                <c:pt idx="2696">
                  <c:v>0.37945526303200083</c:v>
                </c:pt>
                <c:pt idx="2697">
                  <c:v>0.37933382386750225</c:v>
                </c:pt>
                <c:pt idx="2698">
                  <c:v>0.3790190891907716</c:v>
                </c:pt>
                <c:pt idx="2699">
                  <c:v>0.37875522047987259</c:v>
                </c:pt>
                <c:pt idx="2700">
                  <c:v>0.37868902935632009</c:v>
                </c:pt>
                <c:pt idx="2701">
                  <c:v>0.37852151787722016</c:v>
                </c:pt>
                <c:pt idx="2702">
                  <c:v>0.37835344955984601</c:v>
                </c:pt>
                <c:pt idx="2703">
                  <c:v>0.37780673121600505</c:v>
                </c:pt>
                <c:pt idx="2704">
                  <c:v>0.37775981153881233</c:v>
                </c:pt>
                <c:pt idx="2705">
                  <c:v>0.37752240475111848</c:v>
                </c:pt>
                <c:pt idx="2706">
                  <c:v>0.37750768485239128</c:v>
                </c:pt>
                <c:pt idx="2707">
                  <c:v>0.37731206514562338</c:v>
                </c:pt>
                <c:pt idx="2708">
                  <c:v>0.37720997005856388</c:v>
                </c:pt>
                <c:pt idx="2709">
                  <c:v>0.37715673147747691</c:v>
                </c:pt>
                <c:pt idx="2710">
                  <c:v>0.37696808435431645</c:v>
                </c:pt>
                <c:pt idx="2711">
                  <c:v>0.37643008173998493</c:v>
                </c:pt>
                <c:pt idx="2712">
                  <c:v>0.37642364178429194</c:v>
                </c:pt>
                <c:pt idx="2713">
                  <c:v>0.37636553692089547</c:v>
                </c:pt>
                <c:pt idx="2714">
                  <c:v>0.37632353194673174</c:v>
                </c:pt>
                <c:pt idx="2715">
                  <c:v>0.37631367833031421</c:v>
                </c:pt>
                <c:pt idx="2716">
                  <c:v>0.37625186928187621</c:v>
                </c:pt>
                <c:pt idx="2717">
                  <c:v>0.37607985467586302</c:v>
                </c:pt>
                <c:pt idx="2718">
                  <c:v>0.37604000442371699</c:v>
                </c:pt>
                <c:pt idx="2719">
                  <c:v>0.37587900553138931</c:v>
                </c:pt>
                <c:pt idx="2720">
                  <c:v>0.37574652644284545</c:v>
                </c:pt>
                <c:pt idx="2721">
                  <c:v>0.3757266255271321</c:v>
                </c:pt>
                <c:pt idx="2722">
                  <c:v>0.37570762039472955</c:v>
                </c:pt>
                <c:pt idx="2723">
                  <c:v>0.37557201816977814</c:v>
                </c:pt>
                <c:pt idx="2724">
                  <c:v>0.37530919050434824</c:v>
                </c:pt>
                <c:pt idx="2725">
                  <c:v>0.37529350219123125</c:v>
                </c:pt>
                <c:pt idx="2726">
                  <c:v>0.37501246833527041</c:v>
                </c:pt>
                <c:pt idx="2727">
                  <c:v>0.37481684862850251</c:v>
                </c:pt>
                <c:pt idx="2728">
                  <c:v>0.37465451816638867</c:v>
                </c:pt>
                <c:pt idx="2729">
                  <c:v>0.37447557939748743</c:v>
                </c:pt>
                <c:pt idx="2730">
                  <c:v>0.37433508667986681</c:v>
                </c:pt>
                <c:pt idx="2731">
                  <c:v>0.37423197475769787</c:v>
                </c:pt>
                <c:pt idx="2732">
                  <c:v>0.37378161364565604</c:v>
                </c:pt>
                <c:pt idx="2733">
                  <c:v>0.37373314450543943</c:v>
                </c:pt>
                <c:pt idx="2734">
                  <c:v>0.373497141918611</c:v>
                </c:pt>
                <c:pt idx="2735">
                  <c:v>0.37349004828320465</c:v>
                </c:pt>
                <c:pt idx="2736">
                  <c:v>0.37342271927274401</c:v>
                </c:pt>
                <c:pt idx="2737">
                  <c:v>0.37340606254523706</c:v>
                </c:pt>
                <c:pt idx="2738">
                  <c:v>0.37332253680410477</c:v>
                </c:pt>
                <c:pt idx="2739">
                  <c:v>0.37330186115687952</c:v>
                </c:pt>
                <c:pt idx="2740">
                  <c:v>0.37329343595168696</c:v>
                </c:pt>
                <c:pt idx="2741">
                  <c:v>0.37320826390609169</c:v>
                </c:pt>
                <c:pt idx="2742">
                  <c:v>0.37303012407906222</c:v>
                </c:pt>
                <c:pt idx="2743">
                  <c:v>0.37301327366867709</c:v>
                </c:pt>
                <c:pt idx="2744">
                  <c:v>0.37277988580070154</c:v>
                </c:pt>
                <c:pt idx="2745">
                  <c:v>0.37239813684818696</c:v>
                </c:pt>
                <c:pt idx="2746">
                  <c:v>0.37229773648630982</c:v>
                </c:pt>
                <c:pt idx="2747">
                  <c:v>0.37225636098149961</c:v>
                </c:pt>
                <c:pt idx="2748">
                  <c:v>0.37202883202058307</c:v>
                </c:pt>
                <c:pt idx="2749">
                  <c:v>0.37202660466748622</c:v>
                </c:pt>
                <c:pt idx="2750">
                  <c:v>0.37168635227158059</c:v>
                </c:pt>
                <c:pt idx="2751">
                  <c:v>0.37156229838822924</c:v>
                </c:pt>
                <c:pt idx="2752">
                  <c:v>0.37138038174507892</c:v>
                </c:pt>
                <c:pt idx="2753">
                  <c:v>0.37128194242234142</c:v>
                </c:pt>
                <c:pt idx="2754">
                  <c:v>0.37125412471899033</c:v>
                </c:pt>
                <c:pt idx="2755">
                  <c:v>0.37117919365556873</c:v>
                </c:pt>
                <c:pt idx="2756">
                  <c:v>0.37113372659996102</c:v>
                </c:pt>
                <c:pt idx="2757">
                  <c:v>0.37061063756723461</c:v>
                </c:pt>
                <c:pt idx="2758">
                  <c:v>0.37002242266678476</c:v>
                </c:pt>
                <c:pt idx="2759">
                  <c:v>0.36928240881071156</c:v>
                </c:pt>
                <c:pt idx="2760">
                  <c:v>0.36846162919451747</c:v>
                </c:pt>
                <c:pt idx="2761">
                  <c:v>0.36816606912270761</c:v>
                </c:pt>
                <c:pt idx="2762">
                  <c:v>0.36801344701485289</c:v>
                </c:pt>
                <c:pt idx="2763">
                  <c:v>0.36788583420861853</c:v>
                </c:pt>
                <c:pt idx="2764">
                  <c:v>0.36750251158272035</c:v>
                </c:pt>
                <c:pt idx="2765">
                  <c:v>0.36748653274528631</c:v>
                </c:pt>
                <c:pt idx="2766">
                  <c:v>0.3673378811364304</c:v>
                </c:pt>
                <c:pt idx="2767">
                  <c:v>0.36729657826269946</c:v>
                </c:pt>
                <c:pt idx="2768">
                  <c:v>0.36651741625491296</c:v>
                </c:pt>
                <c:pt idx="2769">
                  <c:v>0.36634779847451493</c:v>
                </c:pt>
                <c:pt idx="2770">
                  <c:v>0.36586061340529552</c:v>
                </c:pt>
                <c:pt idx="2771">
                  <c:v>0.36558708476085688</c:v>
                </c:pt>
                <c:pt idx="2772">
                  <c:v>0.36558093532948066</c:v>
                </c:pt>
                <c:pt idx="2773">
                  <c:v>0.36536662522498686</c:v>
                </c:pt>
                <c:pt idx="2774">
                  <c:v>0.36532471709226216</c:v>
                </c:pt>
                <c:pt idx="2775">
                  <c:v>0.36486639077186311</c:v>
                </c:pt>
                <c:pt idx="2776">
                  <c:v>0.36435206588936558</c:v>
                </c:pt>
                <c:pt idx="2777">
                  <c:v>0.36350257278650966</c:v>
                </c:pt>
                <c:pt idx="2778">
                  <c:v>0.36348732025986824</c:v>
                </c:pt>
                <c:pt idx="2779">
                  <c:v>0.36341957967329186</c:v>
                </c:pt>
                <c:pt idx="2780">
                  <c:v>0.36338437781021748</c:v>
                </c:pt>
                <c:pt idx="2781">
                  <c:v>0.36305129168079742</c:v>
                </c:pt>
                <c:pt idx="2782">
                  <c:v>0.36281325542374998</c:v>
                </c:pt>
                <c:pt idx="2783">
                  <c:v>0.36278284721190596</c:v>
                </c:pt>
                <c:pt idx="2784">
                  <c:v>0.3626824226396691</c:v>
                </c:pt>
                <c:pt idx="2785">
                  <c:v>0.36214333055914893</c:v>
                </c:pt>
                <c:pt idx="2786">
                  <c:v>0.36213938427050996</c:v>
                </c:pt>
                <c:pt idx="2787">
                  <c:v>0.36198845688783771</c:v>
                </c:pt>
                <c:pt idx="2788">
                  <c:v>0.36181704754081817</c:v>
                </c:pt>
                <c:pt idx="2789">
                  <c:v>0.36176802156232746</c:v>
                </c:pt>
                <c:pt idx="2790">
                  <c:v>0.36176499526735884</c:v>
                </c:pt>
                <c:pt idx="2791">
                  <c:v>0.36139583570191353</c:v>
                </c:pt>
                <c:pt idx="2792">
                  <c:v>0.36132545618612455</c:v>
                </c:pt>
                <c:pt idx="2793">
                  <c:v>0.36108783150519297</c:v>
                </c:pt>
                <c:pt idx="2794">
                  <c:v>0.36086969616385883</c:v>
                </c:pt>
                <c:pt idx="2795">
                  <c:v>0.36069518789079158</c:v>
                </c:pt>
                <c:pt idx="2796">
                  <c:v>0.36048489670601591</c:v>
                </c:pt>
                <c:pt idx="2797">
                  <c:v>0.36033183881168579</c:v>
                </c:pt>
                <c:pt idx="2798">
                  <c:v>0.36007135955115155</c:v>
                </c:pt>
                <c:pt idx="2799">
                  <c:v>0.3595247138383898</c:v>
                </c:pt>
                <c:pt idx="2800">
                  <c:v>0.35927268399340784</c:v>
                </c:pt>
                <c:pt idx="2801">
                  <c:v>0.35922000225059508</c:v>
                </c:pt>
                <c:pt idx="2802">
                  <c:v>0.35908098636491914</c:v>
                </c:pt>
                <c:pt idx="2803">
                  <c:v>0.35907900111541968</c:v>
                </c:pt>
                <c:pt idx="2804">
                  <c:v>0.35860578542377525</c:v>
                </c:pt>
                <c:pt idx="2805">
                  <c:v>0.35834951876583726</c:v>
                </c:pt>
                <c:pt idx="2806">
                  <c:v>0.35817881151925046</c:v>
                </c:pt>
                <c:pt idx="2807">
                  <c:v>0.35815343906223401</c:v>
                </c:pt>
                <c:pt idx="2808">
                  <c:v>0.35802149260160465</c:v>
                </c:pt>
                <c:pt idx="2809">
                  <c:v>0.35786482736367203</c:v>
                </c:pt>
                <c:pt idx="2810">
                  <c:v>0.35773832823398594</c:v>
                </c:pt>
                <c:pt idx="2811">
                  <c:v>0.35742315777077976</c:v>
                </c:pt>
                <c:pt idx="2812">
                  <c:v>0.35715456803972984</c:v>
                </c:pt>
                <c:pt idx="2813">
                  <c:v>0.35694071793207116</c:v>
                </c:pt>
                <c:pt idx="2814">
                  <c:v>0.35671645736972069</c:v>
                </c:pt>
                <c:pt idx="2815">
                  <c:v>0.35670829847848545</c:v>
                </c:pt>
                <c:pt idx="2816">
                  <c:v>0.35670636164970548</c:v>
                </c:pt>
                <c:pt idx="2817">
                  <c:v>0.35665421253480722</c:v>
                </c:pt>
                <c:pt idx="2818">
                  <c:v>0.35652708393576782</c:v>
                </c:pt>
                <c:pt idx="2819">
                  <c:v>0.35645733388933232</c:v>
                </c:pt>
                <c:pt idx="2820">
                  <c:v>0.35626948570804368</c:v>
                </c:pt>
                <c:pt idx="2821">
                  <c:v>0.35626343311810649</c:v>
                </c:pt>
                <c:pt idx="2822">
                  <c:v>0.35610030371412099</c:v>
                </c:pt>
                <c:pt idx="2823">
                  <c:v>0.35598346451797463</c:v>
                </c:pt>
                <c:pt idx="2824">
                  <c:v>0.35598346451797463</c:v>
                </c:pt>
                <c:pt idx="2825">
                  <c:v>0.35590836398203474</c:v>
                </c:pt>
                <c:pt idx="2826">
                  <c:v>0.35589277251035667</c:v>
                </c:pt>
                <c:pt idx="2827">
                  <c:v>0.35585979800037926</c:v>
                </c:pt>
                <c:pt idx="2828">
                  <c:v>0.35568843707407927</c:v>
                </c:pt>
                <c:pt idx="2829">
                  <c:v>0.35543539039398775</c:v>
                </c:pt>
                <c:pt idx="2830">
                  <c:v>0.35542115470245567</c:v>
                </c:pt>
                <c:pt idx="2831">
                  <c:v>0.35525180323601485</c:v>
                </c:pt>
                <c:pt idx="2832">
                  <c:v>0.35511419155120427</c:v>
                </c:pt>
                <c:pt idx="2833">
                  <c:v>0.35496014103212442</c:v>
                </c:pt>
                <c:pt idx="2834">
                  <c:v>0.35439124599875388</c:v>
                </c:pt>
                <c:pt idx="2835">
                  <c:v>0.35405118728572621</c:v>
                </c:pt>
                <c:pt idx="2836">
                  <c:v>0.3538914715424652</c:v>
                </c:pt>
                <c:pt idx="2837">
                  <c:v>0.35387943899367019</c:v>
                </c:pt>
                <c:pt idx="2838">
                  <c:v>0.35365573526959387</c:v>
                </c:pt>
                <c:pt idx="2839">
                  <c:v>0.35358397576329936</c:v>
                </c:pt>
                <c:pt idx="2840">
                  <c:v>0.35341595586664476</c:v>
                </c:pt>
                <c:pt idx="2841">
                  <c:v>0.35321113622317224</c:v>
                </c:pt>
                <c:pt idx="2842">
                  <c:v>0.35317273859261117</c:v>
                </c:pt>
                <c:pt idx="2843">
                  <c:v>0.35309647595940324</c:v>
                </c:pt>
                <c:pt idx="2844">
                  <c:v>0.35298752934053501</c:v>
                </c:pt>
                <c:pt idx="2845">
                  <c:v>0.35263783490432743</c:v>
                </c:pt>
                <c:pt idx="2846">
                  <c:v>0.3525936025770669</c:v>
                </c:pt>
                <c:pt idx="2847">
                  <c:v>0.35240539124038195</c:v>
                </c:pt>
                <c:pt idx="2848">
                  <c:v>0.35187288437771336</c:v>
                </c:pt>
                <c:pt idx="2849">
                  <c:v>0.3517879060149961</c:v>
                </c:pt>
                <c:pt idx="2850">
                  <c:v>0.35177350085094578</c:v>
                </c:pt>
                <c:pt idx="2851">
                  <c:v>0.35154604452110838</c:v>
                </c:pt>
                <c:pt idx="2852">
                  <c:v>0.35127208009019428</c:v>
                </c:pt>
                <c:pt idx="2853">
                  <c:v>0.35125794124010112</c:v>
                </c:pt>
                <c:pt idx="2854">
                  <c:v>0.35085687242050717</c:v>
                </c:pt>
                <c:pt idx="2855">
                  <c:v>0.35075843309776977</c:v>
                </c:pt>
                <c:pt idx="2856">
                  <c:v>0.35072240808246402</c:v>
                </c:pt>
                <c:pt idx="2857">
                  <c:v>0.35052872520447587</c:v>
                </c:pt>
                <c:pt idx="2858">
                  <c:v>0.3504559488630718</c:v>
                </c:pt>
                <c:pt idx="2859">
                  <c:v>0.35042752590072707</c:v>
                </c:pt>
                <c:pt idx="2860">
                  <c:v>0.35031194564328766</c:v>
                </c:pt>
                <c:pt idx="2861">
                  <c:v>0.35021917154473142</c:v>
                </c:pt>
                <c:pt idx="2862">
                  <c:v>0.34953041102024585</c:v>
                </c:pt>
                <c:pt idx="2863">
                  <c:v>0.34935786378631822</c:v>
                </c:pt>
                <c:pt idx="2864">
                  <c:v>0.34924339720542713</c:v>
                </c:pt>
                <c:pt idx="2865">
                  <c:v>0.34876475839319909</c:v>
                </c:pt>
                <c:pt idx="2866">
                  <c:v>0.34868302421868813</c:v>
                </c:pt>
                <c:pt idx="2867">
                  <c:v>0.34857737020874552</c:v>
                </c:pt>
                <c:pt idx="2868">
                  <c:v>0.34812657331022823</c:v>
                </c:pt>
                <c:pt idx="2869">
                  <c:v>0.34804333809341287</c:v>
                </c:pt>
                <c:pt idx="2870">
                  <c:v>0.34792238313610929</c:v>
                </c:pt>
                <c:pt idx="2871">
                  <c:v>0.34764793449800013</c:v>
                </c:pt>
                <c:pt idx="2872">
                  <c:v>0.34755026990677462</c:v>
                </c:pt>
                <c:pt idx="2873">
                  <c:v>0.34747303885917685</c:v>
                </c:pt>
                <c:pt idx="2874">
                  <c:v>0.34732748617636883</c:v>
                </c:pt>
                <c:pt idx="2875">
                  <c:v>0.34727521600967176</c:v>
                </c:pt>
                <c:pt idx="2876">
                  <c:v>0.3466587476193953</c:v>
                </c:pt>
                <c:pt idx="2877">
                  <c:v>0.3466363772469877</c:v>
                </c:pt>
                <c:pt idx="2878">
                  <c:v>0.34622300956464158</c:v>
                </c:pt>
                <c:pt idx="2879">
                  <c:v>0.34612631338780597</c:v>
                </c:pt>
                <c:pt idx="2880">
                  <c:v>0.34568747640700442</c:v>
                </c:pt>
                <c:pt idx="2881">
                  <c:v>0.34564278408290866</c:v>
                </c:pt>
                <c:pt idx="2882">
                  <c:v>0.34551001447004781</c:v>
                </c:pt>
                <c:pt idx="2883">
                  <c:v>0.34536501862551394</c:v>
                </c:pt>
                <c:pt idx="2884">
                  <c:v>0.34533913775094288</c:v>
                </c:pt>
                <c:pt idx="2885">
                  <c:v>0.34518610406697253</c:v>
                </c:pt>
                <c:pt idx="2886">
                  <c:v>0.34510013307950549</c:v>
                </c:pt>
                <c:pt idx="2887">
                  <c:v>0.3444106220338678</c:v>
                </c:pt>
                <c:pt idx="2888">
                  <c:v>0.34424093162239039</c:v>
                </c:pt>
                <c:pt idx="2889">
                  <c:v>0.34408724425870685</c:v>
                </c:pt>
                <c:pt idx="2890">
                  <c:v>0.3437230962377294</c:v>
                </c:pt>
                <c:pt idx="2891">
                  <c:v>0.34350612299366334</c:v>
                </c:pt>
                <c:pt idx="2892">
                  <c:v>0.34330481385235434</c:v>
                </c:pt>
                <c:pt idx="2893">
                  <c:v>0.34324225428276423</c:v>
                </c:pt>
                <c:pt idx="2894">
                  <c:v>0.34270986847189444</c:v>
                </c:pt>
                <c:pt idx="2895">
                  <c:v>0.34268556127070687</c:v>
                </c:pt>
                <c:pt idx="2896">
                  <c:v>0.34222907493764865</c:v>
                </c:pt>
                <c:pt idx="2897">
                  <c:v>0.3418553638245706</c:v>
                </c:pt>
                <c:pt idx="2898">
                  <c:v>0.34185081227693787</c:v>
                </c:pt>
                <c:pt idx="2899">
                  <c:v>0.34180481259341566</c:v>
                </c:pt>
                <c:pt idx="2900">
                  <c:v>0.34150813884505737</c:v>
                </c:pt>
                <c:pt idx="2901">
                  <c:v>0.34148944844733153</c:v>
                </c:pt>
                <c:pt idx="2902">
                  <c:v>0.3411816621438486</c:v>
                </c:pt>
                <c:pt idx="2903">
                  <c:v>0.34104053995687461</c:v>
                </c:pt>
                <c:pt idx="2904">
                  <c:v>0.34091508187265773</c:v>
                </c:pt>
                <c:pt idx="2905">
                  <c:v>0.3403065786907386</c:v>
                </c:pt>
                <c:pt idx="2906">
                  <c:v>0.34023060658184778</c:v>
                </c:pt>
                <c:pt idx="2907">
                  <c:v>0.34017453538867021</c:v>
                </c:pt>
                <c:pt idx="2908">
                  <c:v>0.34017201751125642</c:v>
                </c:pt>
                <c:pt idx="2909">
                  <c:v>0.33991945503835991</c:v>
                </c:pt>
                <c:pt idx="2910">
                  <c:v>0.33966611783395145</c:v>
                </c:pt>
                <c:pt idx="2911">
                  <c:v>0.33953746398224777</c:v>
                </c:pt>
                <c:pt idx="2912">
                  <c:v>0.33938653659957557</c:v>
                </c:pt>
                <c:pt idx="2913">
                  <c:v>0.33933588852698171</c:v>
                </c:pt>
                <c:pt idx="2914">
                  <c:v>0.3392931814523853</c:v>
                </c:pt>
                <c:pt idx="2915">
                  <c:v>0.33918505798574838</c:v>
                </c:pt>
                <c:pt idx="2916">
                  <c:v>0.33909978909871419</c:v>
                </c:pt>
                <c:pt idx="2917">
                  <c:v>0.33884274770926426</c:v>
                </c:pt>
                <c:pt idx="2918">
                  <c:v>0.33856396541676004</c:v>
                </c:pt>
                <c:pt idx="2919">
                  <c:v>0.33815638401039383</c:v>
                </c:pt>
                <c:pt idx="2920">
                  <c:v>0.33810333911218476</c:v>
                </c:pt>
                <c:pt idx="2921">
                  <c:v>0.33801487445766371</c:v>
                </c:pt>
                <c:pt idx="2922">
                  <c:v>0.33790345838210106</c:v>
                </c:pt>
                <c:pt idx="2923">
                  <c:v>0.33766314635123734</c:v>
                </c:pt>
                <c:pt idx="2924">
                  <c:v>0.3375976815384773</c:v>
                </c:pt>
                <c:pt idx="2925">
                  <c:v>0.33754170718673876</c:v>
                </c:pt>
                <c:pt idx="2926">
                  <c:v>0.33750079167876373</c:v>
                </c:pt>
                <c:pt idx="2927">
                  <c:v>0.33742283432037357</c:v>
                </c:pt>
                <c:pt idx="2928">
                  <c:v>0.33716078138645567</c:v>
                </c:pt>
                <c:pt idx="2929">
                  <c:v>0.33714509307333856</c:v>
                </c:pt>
                <c:pt idx="2930">
                  <c:v>0.33704735585103379</c:v>
                </c:pt>
                <c:pt idx="2931">
                  <c:v>0.33687495387926469</c:v>
                </c:pt>
                <c:pt idx="2932">
                  <c:v>0.33674668739331703</c:v>
                </c:pt>
                <c:pt idx="2933">
                  <c:v>0.33649591648704197</c:v>
                </c:pt>
                <c:pt idx="2934">
                  <c:v>0.33617677552483699</c:v>
                </c:pt>
                <c:pt idx="2935">
                  <c:v>0.33556899865371032</c:v>
                </c:pt>
                <c:pt idx="2936">
                  <c:v>0.3354599551934031</c:v>
                </c:pt>
                <c:pt idx="2937">
                  <c:v>0.33543823850070853</c:v>
                </c:pt>
                <c:pt idx="2938">
                  <c:v>0.33539734720309339</c:v>
                </c:pt>
                <c:pt idx="2939">
                  <c:v>0.33531202989533954</c:v>
                </c:pt>
                <c:pt idx="2940">
                  <c:v>0.33519136546235301</c:v>
                </c:pt>
                <c:pt idx="2941">
                  <c:v>0.33512270488210621</c:v>
                </c:pt>
                <c:pt idx="2942">
                  <c:v>0.33512183330915524</c:v>
                </c:pt>
                <c:pt idx="2943">
                  <c:v>0.33504075281435747</c:v>
                </c:pt>
                <c:pt idx="2944">
                  <c:v>0.33504075281435747</c:v>
                </c:pt>
                <c:pt idx="2945">
                  <c:v>0.3348137322709957</c:v>
                </c:pt>
                <c:pt idx="2946">
                  <c:v>0.3347246865678406</c:v>
                </c:pt>
                <c:pt idx="2947">
                  <c:v>0.33454480359490912</c:v>
                </c:pt>
                <c:pt idx="2948">
                  <c:v>0.33450475965988519</c:v>
                </c:pt>
                <c:pt idx="2949">
                  <c:v>0.33450258072750771</c:v>
                </c:pt>
                <c:pt idx="2950">
                  <c:v>0.33442120970839295</c:v>
                </c:pt>
                <c:pt idx="2951">
                  <c:v>0.33436647008500159</c:v>
                </c:pt>
                <c:pt idx="2952">
                  <c:v>0.3343256514184656</c:v>
                </c:pt>
                <c:pt idx="2953">
                  <c:v>0.33428773799509942</c:v>
                </c:pt>
                <c:pt idx="2954">
                  <c:v>0.33423171522264139</c:v>
                </c:pt>
                <c:pt idx="2955">
                  <c:v>0.33361217211667693</c:v>
                </c:pt>
                <c:pt idx="2956">
                  <c:v>0.33350821283191667</c:v>
                </c:pt>
                <c:pt idx="2957">
                  <c:v>0.33340086409679187</c:v>
                </c:pt>
                <c:pt idx="2958">
                  <c:v>0.33332377831135251</c:v>
                </c:pt>
                <c:pt idx="2959">
                  <c:v>0.33329283747159399</c:v>
                </c:pt>
                <c:pt idx="2960">
                  <c:v>0.33317512670249677</c:v>
                </c:pt>
                <c:pt idx="2961">
                  <c:v>0.33290585908137371</c:v>
                </c:pt>
                <c:pt idx="2962">
                  <c:v>0.33273943706846237</c:v>
                </c:pt>
                <c:pt idx="2963">
                  <c:v>0.33273328763708632</c:v>
                </c:pt>
                <c:pt idx="2964">
                  <c:v>0.33267852380333518</c:v>
                </c:pt>
                <c:pt idx="2965">
                  <c:v>0.33258676653988828</c:v>
                </c:pt>
                <c:pt idx="2966">
                  <c:v>0.33255398571278888</c:v>
                </c:pt>
                <c:pt idx="2967">
                  <c:v>0.33238916158362092</c:v>
                </c:pt>
                <c:pt idx="2968">
                  <c:v>0.33231490841027228</c:v>
                </c:pt>
                <c:pt idx="2969">
                  <c:v>0.3323089768721339</c:v>
                </c:pt>
                <c:pt idx="2970">
                  <c:v>0.33229202962030985</c:v>
                </c:pt>
                <c:pt idx="2971">
                  <c:v>0.33226038668011865</c:v>
                </c:pt>
                <c:pt idx="2972">
                  <c:v>0.33225946668644812</c:v>
                </c:pt>
                <c:pt idx="2973">
                  <c:v>0.33206914904846496</c:v>
                </c:pt>
                <c:pt idx="2974">
                  <c:v>0.33201239996521459</c:v>
                </c:pt>
                <c:pt idx="2975">
                  <c:v>0.33156632408684816</c:v>
                </c:pt>
                <c:pt idx="2976">
                  <c:v>0.33144936383890311</c:v>
                </c:pt>
                <c:pt idx="2977">
                  <c:v>0.33131170373337304</c:v>
                </c:pt>
                <c:pt idx="2978">
                  <c:v>0.33118515618296757</c:v>
                </c:pt>
                <c:pt idx="2979">
                  <c:v>0.33087034887515759</c:v>
                </c:pt>
                <c:pt idx="2980">
                  <c:v>0.33082173447278262</c:v>
                </c:pt>
                <c:pt idx="2981">
                  <c:v>0.33070228055778339</c:v>
                </c:pt>
                <c:pt idx="2982">
                  <c:v>0.33047743894679904</c:v>
                </c:pt>
                <c:pt idx="2983">
                  <c:v>0.33046463166649198</c:v>
                </c:pt>
                <c:pt idx="2984">
                  <c:v>0.33017914310433755</c:v>
                </c:pt>
                <c:pt idx="2985">
                  <c:v>0.33009784471630199</c:v>
                </c:pt>
                <c:pt idx="2986">
                  <c:v>0.32981773085401167</c:v>
                </c:pt>
                <c:pt idx="2987">
                  <c:v>0.3297671796228569</c:v>
                </c:pt>
                <c:pt idx="2988">
                  <c:v>0.32974819870081395</c:v>
                </c:pt>
                <c:pt idx="2989">
                  <c:v>0.32946987640514508</c:v>
                </c:pt>
                <c:pt idx="2990">
                  <c:v>0.32946401749808596</c:v>
                </c:pt>
                <c:pt idx="2991">
                  <c:v>0.32935308562971827</c:v>
                </c:pt>
                <c:pt idx="2992">
                  <c:v>0.32857544887459589</c:v>
                </c:pt>
                <c:pt idx="2993">
                  <c:v>0.32851661770040702</c:v>
                </c:pt>
                <c:pt idx="2994">
                  <c:v>0.32848659685431897</c:v>
                </c:pt>
                <c:pt idx="2995">
                  <c:v>0.32824149117222495</c:v>
                </c:pt>
                <c:pt idx="2996">
                  <c:v>0.32813312560199059</c:v>
                </c:pt>
                <c:pt idx="2997">
                  <c:v>0.32791196396568789</c:v>
                </c:pt>
                <c:pt idx="2998">
                  <c:v>0.32787741578232682</c:v>
                </c:pt>
                <c:pt idx="2999">
                  <c:v>0.32785780539093046</c:v>
                </c:pt>
                <c:pt idx="3000">
                  <c:v>0.32777926698390636</c:v>
                </c:pt>
                <c:pt idx="3001">
                  <c:v>0.32771312428107335</c:v>
                </c:pt>
                <c:pt idx="3002">
                  <c:v>0.32768949496995881</c:v>
                </c:pt>
                <c:pt idx="3003">
                  <c:v>0.32757984625065778</c:v>
                </c:pt>
                <c:pt idx="3004">
                  <c:v>0.32743978931951262</c:v>
                </c:pt>
                <c:pt idx="3005">
                  <c:v>0.3273409142102997</c:v>
                </c:pt>
                <c:pt idx="3006">
                  <c:v>0.32732692062236501</c:v>
                </c:pt>
                <c:pt idx="3007">
                  <c:v>0.32720942774650558</c:v>
                </c:pt>
                <c:pt idx="3008">
                  <c:v>0.32708941699323213</c:v>
                </c:pt>
                <c:pt idx="3009">
                  <c:v>0.3267439351596208</c:v>
                </c:pt>
                <c:pt idx="3010">
                  <c:v>0.32659542881292342</c:v>
                </c:pt>
                <c:pt idx="3011">
                  <c:v>0.32654013235125784</c:v>
                </c:pt>
                <c:pt idx="3012">
                  <c:v>0.32641196270674921</c:v>
                </c:pt>
                <c:pt idx="3013">
                  <c:v>0.32591284193017389</c:v>
                </c:pt>
                <c:pt idx="3014">
                  <c:v>0.32585391391454593</c:v>
                </c:pt>
                <c:pt idx="3015">
                  <c:v>0.32577999968623372</c:v>
                </c:pt>
                <c:pt idx="3016">
                  <c:v>0.32572627689795181</c:v>
                </c:pt>
                <c:pt idx="3017">
                  <c:v>0.32552281303462527</c:v>
                </c:pt>
                <c:pt idx="3018">
                  <c:v>0.32523558132656893</c:v>
                </c:pt>
                <c:pt idx="3019">
                  <c:v>0.32502959958582855</c:v>
                </c:pt>
                <c:pt idx="3020">
                  <c:v>0.32499008827871895</c:v>
                </c:pt>
                <c:pt idx="3021">
                  <c:v>0.32492854554423822</c:v>
                </c:pt>
                <c:pt idx="3022">
                  <c:v>0.32481141582377493</c:v>
                </c:pt>
                <c:pt idx="3023">
                  <c:v>0.32454563449445578</c:v>
                </c:pt>
                <c:pt idx="3024">
                  <c:v>0.32422034410087475</c:v>
                </c:pt>
                <c:pt idx="3025">
                  <c:v>0.32406835146237356</c:v>
                </c:pt>
                <c:pt idx="3026">
                  <c:v>0.3237637851367372</c:v>
                </c:pt>
                <c:pt idx="3027">
                  <c:v>0.32354664242015285</c:v>
                </c:pt>
                <c:pt idx="3028">
                  <c:v>0.32354567400576284</c:v>
                </c:pt>
                <c:pt idx="3029">
                  <c:v>0.32345040624015242</c:v>
                </c:pt>
                <c:pt idx="3030">
                  <c:v>0.32335603425785275</c:v>
                </c:pt>
                <c:pt idx="3031">
                  <c:v>0.32327512323557311</c:v>
                </c:pt>
                <c:pt idx="3032">
                  <c:v>0.32323202879522078</c:v>
                </c:pt>
                <c:pt idx="3033">
                  <c:v>0.32300626719056602</c:v>
                </c:pt>
                <c:pt idx="3034">
                  <c:v>0.32299191044723508</c:v>
                </c:pt>
                <c:pt idx="3035">
                  <c:v>0.32298823047255332</c:v>
                </c:pt>
                <c:pt idx="3036">
                  <c:v>0.32286209449826359</c:v>
                </c:pt>
                <c:pt idx="3037">
                  <c:v>0.32262647927719101</c:v>
                </c:pt>
                <c:pt idx="3038">
                  <c:v>0.32256529969810649</c:v>
                </c:pt>
                <c:pt idx="3039">
                  <c:v>0.32231750666608044</c:v>
                </c:pt>
                <c:pt idx="3040">
                  <c:v>0.3222638080881583</c:v>
                </c:pt>
                <c:pt idx="3041">
                  <c:v>0.32201727399483915</c:v>
                </c:pt>
                <c:pt idx="3042">
                  <c:v>0.32184184572810137</c:v>
                </c:pt>
                <c:pt idx="3043">
                  <c:v>0.32176822202410621</c:v>
                </c:pt>
                <c:pt idx="3044">
                  <c:v>0.32161591465092826</c:v>
                </c:pt>
                <c:pt idx="3045">
                  <c:v>0.32160998311278988</c:v>
                </c:pt>
                <c:pt idx="3046">
                  <c:v>0.32151948478804987</c:v>
                </c:pt>
                <c:pt idx="3047">
                  <c:v>0.32146767461818809</c:v>
                </c:pt>
                <c:pt idx="3048">
                  <c:v>0.32142491912287224</c:v>
                </c:pt>
                <c:pt idx="3049">
                  <c:v>0.32136722583559157</c:v>
                </c:pt>
                <c:pt idx="3050">
                  <c:v>0.32136153640105064</c:v>
                </c:pt>
                <c:pt idx="3051">
                  <c:v>0.32125898131715591</c:v>
                </c:pt>
                <c:pt idx="3052">
                  <c:v>0.32125094347771943</c:v>
                </c:pt>
                <c:pt idx="3053">
                  <c:v>0.32122266577753311</c:v>
                </c:pt>
                <c:pt idx="3054">
                  <c:v>0.32103561653811608</c:v>
                </c:pt>
                <c:pt idx="3055">
                  <c:v>0.32098852738840522</c:v>
                </c:pt>
                <c:pt idx="3056">
                  <c:v>0.32071652399663064</c:v>
                </c:pt>
                <c:pt idx="3057">
                  <c:v>0.32032634983892366</c:v>
                </c:pt>
                <c:pt idx="3058">
                  <c:v>0.32022059898754213</c:v>
                </c:pt>
                <c:pt idx="3059">
                  <c:v>0.32015227735233182</c:v>
                </c:pt>
                <c:pt idx="3060">
                  <c:v>0.3199487166475663</c:v>
                </c:pt>
                <c:pt idx="3061">
                  <c:v>0.31984991416943254</c:v>
                </c:pt>
                <c:pt idx="3062">
                  <c:v>0.31972261609787495</c:v>
                </c:pt>
                <c:pt idx="3063">
                  <c:v>0.3196990594178396</c:v>
                </c:pt>
                <c:pt idx="3064">
                  <c:v>0.31948842928802756</c:v>
                </c:pt>
                <c:pt idx="3065">
                  <c:v>0.31943376229571546</c:v>
                </c:pt>
                <c:pt idx="3066">
                  <c:v>0.31917945667691699</c:v>
                </c:pt>
                <c:pt idx="3067">
                  <c:v>0.3190543859584562</c:v>
                </c:pt>
                <c:pt idx="3068">
                  <c:v>0.31891435323767081</c:v>
                </c:pt>
                <c:pt idx="3069">
                  <c:v>0.31853715583278891</c:v>
                </c:pt>
                <c:pt idx="3070">
                  <c:v>0.31822162221418648</c:v>
                </c:pt>
                <c:pt idx="3071">
                  <c:v>0.31803854347376825</c:v>
                </c:pt>
                <c:pt idx="3072">
                  <c:v>0.31792322953028612</c:v>
                </c:pt>
                <c:pt idx="3073">
                  <c:v>0.31775225596974205</c:v>
                </c:pt>
                <c:pt idx="3074">
                  <c:v>0.31768170698143494</c:v>
                </c:pt>
                <c:pt idx="3075">
                  <c:v>0.31745592116642024</c:v>
                </c:pt>
                <c:pt idx="3076">
                  <c:v>0.3174225592906868</c:v>
                </c:pt>
                <c:pt idx="3077">
                  <c:v>0.31737394488831183</c:v>
                </c:pt>
                <c:pt idx="3078">
                  <c:v>0.3167216693759673</c:v>
                </c:pt>
                <c:pt idx="3079">
                  <c:v>0.31661867850559716</c:v>
                </c:pt>
                <c:pt idx="3080">
                  <c:v>0.31655001792535042</c:v>
                </c:pt>
                <c:pt idx="3081">
                  <c:v>0.31641269676485684</c:v>
                </c:pt>
                <c:pt idx="3082">
                  <c:v>0.31610832412209844</c:v>
                </c:pt>
                <c:pt idx="3083">
                  <c:v>0.31604728980517244</c:v>
                </c:pt>
                <c:pt idx="3084">
                  <c:v>0.31588980141500833</c:v>
                </c:pt>
                <c:pt idx="3085">
                  <c:v>0.31565743038214217</c:v>
                </c:pt>
                <c:pt idx="3086">
                  <c:v>0.31527747299624898</c:v>
                </c:pt>
                <c:pt idx="3087">
                  <c:v>0.31501590426952603</c:v>
                </c:pt>
                <c:pt idx="3088">
                  <c:v>0.31489199564833315</c:v>
                </c:pt>
                <c:pt idx="3089">
                  <c:v>0.31457820517563256</c:v>
                </c:pt>
                <c:pt idx="3090">
                  <c:v>0.31455886109819353</c:v>
                </c:pt>
                <c:pt idx="3091">
                  <c:v>0.31450961722646509</c:v>
                </c:pt>
                <c:pt idx="3092">
                  <c:v>0.31435287935745321</c:v>
                </c:pt>
                <c:pt idx="3093">
                  <c:v>0.31418122790683622</c:v>
                </c:pt>
                <c:pt idx="3094">
                  <c:v>0.31414689761671288</c:v>
                </c:pt>
                <c:pt idx="3095">
                  <c:v>0.31406017610809356</c:v>
                </c:pt>
                <c:pt idx="3096">
                  <c:v>0.31405785191355784</c:v>
                </c:pt>
                <c:pt idx="3097">
                  <c:v>0.31386068274376583</c:v>
                </c:pt>
                <c:pt idx="3098">
                  <c:v>0.31380359471547886</c:v>
                </c:pt>
                <c:pt idx="3099">
                  <c:v>0.31348101588218974</c:v>
                </c:pt>
                <c:pt idx="3100">
                  <c:v>0.31328994772305435</c:v>
                </c:pt>
                <c:pt idx="3101">
                  <c:v>0.31309224592534801</c:v>
                </c:pt>
                <c:pt idx="3102">
                  <c:v>0.31303980628613282</c:v>
                </c:pt>
                <c:pt idx="3103">
                  <c:v>0.31291149137946561</c:v>
                </c:pt>
                <c:pt idx="3104">
                  <c:v>0.31284234659202387</c:v>
                </c:pt>
                <c:pt idx="3105">
                  <c:v>0.31239484230243231</c:v>
                </c:pt>
                <c:pt idx="3106">
                  <c:v>0.31236690354728258</c:v>
                </c:pt>
                <c:pt idx="3107">
                  <c:v>0.31226894843174008</c:v>
                </c:pt>
                <c:pt idx="3108">
                  <c:v>0.31200747654645605</c:v>
                </c:pt>
                <c:pt idx="3109">
                  <c:v>0.31190104780500166</c:v>
                </c:pt>
                <c:pt idx="3110">
                  <c:v>0.31131581077880083</c:v>
                </c:pt>
                <c:pt idx="3111">
                  <c:v>0.31115033296991973</c:v>
                </c:pt>
                <c:pt idx="3112">
                  <c:v>0.31111559110368053</c:v>
                </c:pt>
                <c:pt idx="3113">
                  <c:v>0.3110962470262415</c:v>
                </c:pt>
                <c:pt idx="3114">
                  <c:v>0.31102284121548401</c:v>
                </c:pt>
                <c:pt idx="3115">
                  <c:v>0.31071720963401878</c:v>
                </c:pt>
                <c:pt idx="3116">
                  <c:v>0.31064520802412671</c:v>
                </c:pt>
                <c:pt idx="3117">
                  <c:v>0.31055524232730131</c:v>
                </c:pt>
                <c:pt idx="3118">
                  <c:v>0.31035173004325523</c:v>
                </c:pt>
                <c:pt idx="3119">
                  <c:v>0.31010129808201659</c:v>
                </c:pt>
                <c:pt idx="3120">
                  <c:v>0.3100877887012769</c:v>
                </c:pt>
                <c:pt idx="3121">
                  <c:v>0.30986573128166345</c:v>
                </c:pt>
                <c:pt idx="3122">
                  <c:v>0.30980847378085824</c:v>
                </c:pt>
                <c:pt idx="3123">
                  <c:v>0.30960062784241726</c:v>
                </c:pt>
                <c:pt idx="3124">
                  <c:v>0.30948746862095272</c:v>
                </c:pt>
                <c:pt idx="3125">
                  <c:v>0.30937934515431587</c:v>
                </c:pt>
                <c:pt idx="3126">
                  <c:v>0.3089341166385407</c:v>
                </c:pt>
                <c:pt idx="3127">
                  <c:v>0.30881841532930254</c:v>
                </c:pt>
                <c:pt idx="3128">
                  <c:v>0.30875629154618783</c:v>
                </c:pt>
                <c:pt idx="3129">
                  <c:v>0.3086048557459608</c:v>
                </c:pt>
                <c:pt idx="3130">
                  <c:v>0.30847896187526858</c:v>
                </c:pt>
                <c:pt idx="3131">
                  <c:v>0.30810476655499563</c:v>
                </c:pt>
                <c:pt idx="3132">
                  <c:v>0.30774950373604593</c:v>
                </c:pt>
                <c:pt idx="3133">
                  <c:v>0.30727752277274861</c:v>
                </c:pt>
                <c:pt idx="3134">
                  <c:v>0.30727001756122652</c:v>
                </c:pt>
                <c:pt idx="3135">
                  <c:v>0.30726645863834345</c:v>
                </c:pt>
                <c:pt idx="3136">
                  <c:v>0.30703549180634276</c:v>
                </c:pt>
                <c:pt idx="3137">
                  <c:v>0.30690320640067681</c:v>
                </c:pt>
                <c:pt idx="3138">
                  <c:v>0.30685158991369299</c:v>
                </c:pt>
                <c:pt idx="3139">
                  <c:v>0.30666734907600673</c:v>
                </c:pt>
                <c:pt idx="3140">
                  <c:v>0.30666541224722693</c:v>
                </c:pt>
                <c:pt idx="3141">
                  <c:v>0.3064193865714625</c:v>
                </c:pt>
                <c:pt idx="3142">
                  <c:v>0.30639483726667749</c:v>
                </c:pt>
                <c:pt idx="3143">
                  <c:v>0.30614794001796214</c:v>
                </c:pt>
                <c:pt idx="3144">
                  <c:v>0.3060854046587318</c:v>
                </c:pt>
                <c:pt idx="3145">
                  <c:v>0.30589729016348577</c:v>
                </c:pt>
                <c:pt idx="3146">
                  <c:v>0.30547445623047798</c:v>
                </c:pt>
                <c:pt idx="3147">
                  <c:v>0.30545530583591696</c:v>
                </c:pt>
                <c:pt idx="3148">
                  <c:v>0.30528786698789623</c:v>
                </c:pt>
                <c:pt idx="3149">
                  <c:v>0.30489122866413632</c:v>
                </c:pt>
                <c:pt idx="3150">
                  <c:v>0.30484338899327323</c:v>
                </c:pt>
                <c:pt idx="3151">
                  <c:v>0.30481975968215863</c:v>
                </c:pt>
                <c:pt idx="3152">
                  <c:v>0.30450119976858775</c:v>
                </c:pt>
                <c:pt idx="3153">
                  <c:v>0.30441748034457733</c:v>
                </c:pt>
                <c:pt idx="3154">
                  <c:v>0.30397941809528772</c:v>
                </c:pt>
                <c:pt idx="3155">
                  <c:v>0.30390501965978056</c:v>
                </c:pt>
                <c:pt idx="3156">
                  <c:v>0.30381410975892487</c:v>
                </c:pt>
                <c:pt idx="3157">
                  <c:v>0.30327029665825372</c:v>
                </c:pt>
                <c:pt idx="3158">
                  <c:v>0.30318948247741317</c:v>
                </c:pt>
                <c:pt idx="3159">
                  <c:v>0.30316357739248229</c:v>
                </c:pt>
                <c:pt idx="3160">
                  <c:v>0.30314648487849982</c:v>
                </c:pt>
                <c:pt idx="3161">
                  <c:v>0.30292089274636314</c:v>
                </c:pt>
                <c:pt idx="3162">
                  <c:v>0.30275384126409838</c:v>
                </c:pt>
                <c:pt idx="3163">
                  <c:v>0.30268058071549947</c:v>
                </c:pt>
                <c:pt idx="3164">
                  <c:v>0.30249633987781321</c:v>
                </c:pt>
                <c:pt idx="3165">
                  <c:v>0.30247038637216284</c:v>
                </c:pt>
                <c:pt idx="3166">
                  <c:v>0.30225019315025003</c:v>
                </c:pt>
                <c:pt idx="3167">
                  <c:v>0.30219995665377192</c:v>
                </c:pt>
                <c:pt idx="3168">
                  <c:v>0.30204438088202795</c:v>
                </c:pt>
                <c:pt idx="3169">
                  <c:v>0.30200821060456368</c:v>
                </c:pt>
                <c:pt idx="3170">
                  <c:v>0.30157208518405393</c:v>
                </c:pt>
                <c:pt idx="3171">
                  <c:v>0.30155644529165632</c:v>
                </c:pt>
                <c:pt idx="3172">
                  <c:v>0.30123430224484266</c:v>
                </c:pt>
                <c:pt idx="3173">
                  <c:v>0.30103272678957654</c:v>
                </c:pt>
                <c:pt idx="3174">
                  <c:v>0.30076917281335425</c:v>
                </c:pt>
                <c:pt idx="3175">
                  <c:v>0.30070796902390995</c:v>
                </c:pt>
                <c:pt idx="3176">
                  <c:v>0.30044659398006496</c:v>
                </c:pt>
                <c:pt idx="3177">
                  <c:v>0.30039945640963461</c:v>
                </c:pt>
                <c:pt idx="3178">
                  <c:v>0.30014079292608148</c:v>
                </c:pt>
                <c:pt idx="3179">
                  <c:v>0.29962196491667087</c:v>
                </c:pt>
                <c:pt idx="3180">
                  <c:v>0.2995850925387738</c:v>
                </c:pt>
                <c:pt idx="3181">
                  <c:v>0.29954654964605421</c:v>
                </c:pt>
                <c:pt idx="3182">
                  <c:v>0.29928338303558788</c:v>
                </c:pt>
                <c:pt idx="3183">
                  <c:v>0.29926868734722051</c:v>
                </c:pt>
                <c:pt idx="3184">
                  <c:v>0.29910543689143626</c:v>
                </c:pt>
                <c:pt idx="3185">
                  <c:v>0.29874475095190289</c:v>
                </c:pt>
                <c:pt idx="3186">
                  <c:v>0.29867996402921582</c:v>
                </c:pt>
                <c:pt idx="3187">
                  <c:v>0.29818077062156129</c:v>
                </c:pt>
                <c:pt idx="3188">
                  <c:v>0.29804708101503002</c:v>
                </c:pt>
                <c:pt idx="3189">
                  <c:v>0.29801166125871792</c:v>
                </c:pt>
                <c:pt idx="3190">
                  <c:v>0.2979227608177214</c:v>
                </c:pt>
                <c:pt idx="3191">
                  <c:v>0.29773670420305404</c:v>
                </c:pt>
                <c:pt idx="3192">
                  <c:v>0.29771605276618857</c:v>
                </c:pt>
                <c:pt idx="3193">
                  <c:v>0.29748540066886436</c:v>
                </c:pt>
                <c:pt idx="3194">
                  <c:v>0.29735938574637344</c:v>
                </c:pt>
                <c:pt idx="3195">
                  <c:v>0.29720879730873762</c:v>
                </c:pt>
                <c:pt idx="3196">
                  <c:v>0.29664663275537717</c:v>
                </c:pt>
                <c:pt idx="3197">
                  <c:v>0.29653064092182202</c:v>
                </c:pt>
                <c:pt idx="3198">
                  <c:v>0.29647236658590731</c:v>
                </c:pt>
                <c:pt idx="3199">
                  <c:v>0.29623258718295808</c:v>
                </c:pt>
                <c:pt idx="3200">
                  <c:v>0.29606139572917634</c:v>
                </c:pt>
                <c:pt idx="3201">
                  <c:v>0.29581965528708748</c:v>
                </c:pt>
                <c:pt idx="3202">
                  <c:v>0.29571029709210339</c:v>
                </c:pt>
                <c:pt idx="3203">
                  <c:v>0.29554917714797696</c:v>
                </c:pt>
                <c:pt idx="3204">
                  <c:v>0.2955105616241781</c:v>
                </c:pt>
                <c:pt idx="3205">
                  <c:v>0.2950318501808708</c:v>
                </c:pt>
                <c:pt idx="3206">
                  <c:v>0.29502332813423926</c:v>
                </c:pt>
                <c:pt idx="3207">
                  <c:v>0.29495273072521266</c:v>
                </c:pt>
                <c:pt idx="3208">
                  <c:v>0.29494919601268932</c:v>
                </c:pt>
                <c:pt idx="3209">
                  <c:v>0.29415466042646254</c:v>
                </c:pt>
                <c:pt idx="3210">
                  <c:v>0.29404980535839176</c:v>
                </c:pt>
                <c:pt idx="3211">
                  <c:v>0.29394872710644177</c:v>
                </c:pt>
                <c:pt idx="3212">
                  <c:v>0.29389962849687173</c:v>
                </c:pt>
                <c:pt idx="3213">
                  <c:v>0.29383423631519096</c:v>
                </c:pt>
                <c:pt idx="3214">
                  <c:v>0.29329199688790353</c:v>
                </c:pt>
                <c:pt idx="3215">
                  <c:v>0.29315975990295717</c:v>
                </c:pt>
                <c:pt idx="3216">
                  <c:v>0.29254065258346812</c:v>
                </c:pt>
                <c:pt idx="3217">
                  <c:v>0.29251876641825547</c:v>
                </c:pt>
                <c:pt idx="3218">
                  <c:v>0.29236357801226753</c:v>
                </c:pt>
                <c:pt idx="3219">
                  <c:v>0.29228227962423198</c:v>
                </c:pt>
                <c:pt idx="3220">
                  <c:v>0.29195163874114649</c:v>
                </c:pt>
                <c:pt idx="3221">
                  <c:v>0.2910744005660188</c:v>
                </c:pt>
                <c:pt idx="3222">
                  <c:v>0.29102341354838851</c:v>
                </c:pt>
                <c:pt idx="3223">
                  <c:v>0.29036765174424017</c:v>
                </c:pt>
                <c:pt idx="3224">
                  <c:v>0.29033663827340234</c:v>
                </c:pt>
                <c:pt idx="3225">
                  <c:v>0.29028078497346249</c:v>
                </c:pt>
                <c:pt idx="3226">
                  <c:v>0.2902478346738448</c:v>
                </c:pt>
                <c:pt idx="3227">
                  <c:v>0.29008707788511462</c:v>
                </c:pt>
                <c:pt idx="3228">
                  <c:v>0.2899017233708801</c:v>
                </c:pt>
                <c:pt idx="3229">
                  <c:v>0.28980672191922691</c:v>
                </c:pt>
                <c:pt idx="3230">
                  <c:v>0.28973806133898011</c:v>
                </c:pt>
                <c:pt idx="3231">
                  <c:v>0.2896369104559508</c:v>
                </c:pt>
                <c:pt idx="3232">
                  <c:v>0.28928590866031684</c:v>
                </c:pt>
                <c:pt idx="3233">
                  <c:v>0.28906779752934247</c:v>
                </c:pt>
                <c:pt idx="3234">
                  <c:v>0.28892338273344254</c:v>
                </c:pt>
                <c:pt idx="3235">
                  <c:v>0.28848423101796428</c:v>
                </c:pt>
                <c:pt idx="3236">
                  <c:v>0.28843612503314403</c:v>
                </c:pt>
                <c:pt idx="3237">
                  <c:v>0.28812807241570387</c:v>
                </c:pt>
                <c:pt idx="3238">
                  <c:v>0.28798060711447571</c:v>
                </c:pt>
                <c:pt idx="3239">
                  <c:v>0.2876634756121299</c:v>
                </c:pt>
                <c:pt idx="3240">
                  <c:v>0.28766265245989842</c:v>
                </c:pt>
                <c:pt idx="3241">
                  <c:v>0.28736171768822438</c:v>
                </c:pt>
                <c:pt idx="3242">
                  <c:v>0.28670605272551514</c:v>
                </c:pt>
                <c:pt idx="3243">
                  <c:v>0.2866149733521412</c:v>
                </c:pt>
                <c:pt idx="3244">
                  <c:v>0.2865810546381336</c:v>
                </c:pt>
                <c:pt idx="3245">
                  <c:v>0.28654316542512714</c:v>
                </c:pt>
                <c:pt idx="3246">
                  <c:v>0.28633592474567993</c:v>
                </c:pt>
                <c:pt idx="3247">
                  <c:v>0.28599252500300698</c:v>
                </c:pt>
                <c:pt idx="3248">
                  <c:v>0.28560053506831873</c:v>
                </c:pt>
                <c:pt idx="3249">
                  <c:v>0.28558409623404951</c:v>
                </c:pt>
                <c:pt idx="3250">
                  <c:v>0.28547306752424279</c:v>
                </c:pt>
                <c:pt idx="3251">
                  <c:v>0.28518031585416376</c:v>
                </c:pt>
                <c:pt idx="3252">
                  <c:v>0.28516961487515491</c:v>
                </c:pt>
                <c:pt idx="3253">
                  <c:v>0.28478629224925672</c:v>
                </c:pt>
                <c:pt idx="3254">
                  <c:v>0.28468017824247899</c:v>
                </c:pt>
                <c:pt idx="3255">
                  <c:v>0.28449971422091352</c:v>
                </c:pt>
                <c:pt idx="3256">
                  <c:v>0.28410409273226306</c:v>
                </c:pt>
                <c:pt idx="3257">
                  <c:v>0.28408470023410448</c:v>
                </c:pt>
                <c:pt idx="3258">
                  <c:v>0.28399996397498467</c:v>
                </c:pt>
                <c:pt idx="3259">
                  <c:v>0.28374113101891335</c:v>
                </c:pt>
                <c:pt idx="3260">
                  <c:v>0.28341460589698508</c:v>
                </c:pt>
                <c:pt idx="3261">
                  <c:v>0.28335262737602895</c:v>
                </c:pt>
                <c:pt idx="3262">
                  <c:v>0.28326629323316571</c:v>
                </c:pt>
                <c:pt idx="3263">
                  <c:v>0.28321266728632277</c:v>
                </c:pt>
                <c:pt idx="3264">
                  <c:v>0.28294066389454819</c:v>
                </c:pt>
                <c:pt idx="3265">
                  <c:v>0.28285350659945352</c:v>
                </c:pt>
                <c:pt idx="3266">
                  <c:v>0.28282087103451253</c:v>
                </c:pt>
                <c:pt idx="3267">
                  <c:v>0.28277005348940043</c:v>
                </c:pt>
                <c:pt idx="3268">
                  <c:v>0.28271478123809457</c:v>
                </c:pt>
                <c:pt idx="3269">
                  <c:v>0.2826751972999057</c:v>
                </c:pt>
                <c:pt idx="3270">
                  <c:v>0.28255213604130403</c:v>
                </c:pt>
                <c:pt idx="3271">
                  <c:v>0.28245621459598047</c:v>
                </c:pt>
                <c:pt idx="3272">
                  <c:v>0.2824442304679049</c:v>
                </c:pt>
                <c:pt idx="3273">
                  <c:v>0.28168235465697888</c:v>
                </c:pt>
                <c:pt idx="3274">
                  <c:v>0.28157030911206277</c:v>
                </c:pt>
                <c:pt idx="3275">
                  <c:v>0.28150237484260848</c:v>
                </c:pt>
                <c:pt idx="3276">
                  <c:v>0.2814987917093657</c:v>
                </c:pt>
                <c:pt idx="3277">
                  <c:v>0.28148550022186375</c:v>
                </c:pt>
                <c:pt idx="3278">
                  <c:v>0.28130537514533482</c:v>
                </c:pt>
                <c:pt idx="3279">
                  <c:v>0.28121385998548543</c:v>
                </c:pt>
                <c:pt idx="3280">
                  <c:v>0.28090360422530819</c:v>
                </c:pt>
                <c:pt idx="3281">
                  <c:v>0.28045067681513297</c:v>
                </c:pt>
                <c:pt idx="3282">
                  <c:v>0.27990458794064549</c:v>
                </c:pt>
                <c:pt idx="3283">
                  <c:v>0.27934416653318683</c:v>
                </c:pt>
                <c:pt idx="3284">
                  <c:v>0.27916646249263283</c:v>
                </c:pt>
                <c:pt idx="3285">
                  <c:v>0.27876917048915967</c:v>
                </c:pt>
                <c:pt idx="3286">
                  <c:v>0.27872806129830668</c:v>
                </c:pt>
                <c:pt idx="3287">
                  <c:v>0.27867373325103101</c:v>
                </c:pt>
                <c:pt idx="3288">
                  <c:v>0.27854868674292993</c:v>
                </c:pt>
                <c:pt idx="3289">
                  <c:v>0.27842293813439617</c:v>
                </c:pt>
                <c:pt idx="3290">
                  <c:v>0.27816829357056122</c:v>
                </c:pt>
                <c:pt idx="3291">
                  <c:v>0.27814858633772599</c:v>
                </c:pt>
                <c:pt idx="3292">
                  <c:v>0.27794083724072399</c:v>
                </c:pt>
                <c:pt idx="3293">
                  <c:v>0.27791229322658045</c:v>
                </c:pt>
                <c:pt idx="3294">
                  <c:v>0.27766367704232303</c:v>
                </c:pt>
                <c:pt idx="3295">
                  <c:v>0.27765469499885631</c:v>
                </c:pt>
                <c:pt idx="3296">
                  <c:v>0.27739419152796235</c:v>
                </c:pt>
                <c:pt idx="3297">
                  <c:v>0.27734032347752186</c:v>
                </c:pt>
                <c:pt idx="3298">
                  <c:v>0.27714935215982561</c:v>
                </c:pt>
                <c:pt idx="3299">
                  <c:v>0.27706466432142524</c:v>
                </c:pt>
                <c:pt idx="3300">
                  <c:v>0.27705560964687931</c:v>
                </c:pt>
                <c:pt idx="3301">
                  <c:v>0.27703246454295977</c:v>
                </c:pt>
                <c:pt idx="3302">
                  <c:v>0.2768561404929113</c:v>
                </c:pt>
                <c:pt idx="3303">
                  <c:v>0.2765332469249453</c:v>
                </c:pt>
                <c:pt idx="3304">
                  <c:v>0.2763002948434452</c:v>
                </c:pt>
                <c:pt idx="3305">
                  <c:v>0.2760716764163399</c:v>
                </c:pt>
                <c:pt idx="3306">
                  <c:v>0.27605867545315499</c:v>
                </c:pt>
                <c:pt idx="3307">
                  <c:v>0.27591033857897584</c:v>
                </c:pt>
                <c:pt idx="3308">
                  <c:v>0.27577565634769485</c:v>
                </c:pt>
                <c:pt idx="3309">
                  <c:v>0.2754969951069895</c:v>
                </c:pt>
                <c:pt idx="3310">
                  <c:v>0.27545242383469243</c:v>
                </c:pt>
                <c:pt idx="3311">
                  <c:v>0.27538821796063934</c:v>
                </c:pt>
                <c:pt idx="3312">
                  <c:v>0.27527549452565031</c:v>
                </c:pt>
                <c:pt idx="3313">
                  <c:v>0.27518201832666128</c:v>
                </c:pt>
                <c:pt idx="3314">
                  <c:v>0.27517838677269901</c:v>
                </c:pt>
                <c:pt idx="3315">
                  <c:v>0.27505413920646965</c:v>
                </c:pt>
                <c:pt idx="3316">
                  <c:v>0.27502823412153876</c:v>
                </c:pt>
                <c:pt idx="3317">
                  <c:v>0.27499540487371976</c:v>
                </c:pt>
                <c:pt idx="3318">
                  <c:v>0.27482820812929648</c:v>
                </c:pt>
                <c:pt idx="3319">
                  <c:v>0.27461200961674226</c:v>
                </c:pt>
                <c:pt idx="3320">
                  <c:v>0.27456598572286028</c:v>
                </c:pt>
                <c:pt idx="3321">
                  <c:v>0.27452168076452055</c:v>
                </c:pt>
                <c:pt idx="3322">
                  <c:v>0.27441595412349884</c:v>
                </c:pt>
                <c:pt idx="3323">
                  <c:v>0.27427553403695748</c:v>
                </c:pt>
                <c:pt idx="3324">
                  <c:v>0.27426463937507051</c:v>
                </c:pt>
                <c:pt idx="3325">
                  <c:v>0.27408475640213914</c:v>
                </c:pt>
                <c:pt idx="3326">
                  <c:v>0.27407582277939196</c:v>
                </c:pt>
                <c:pt idx="3327">
                  <c:v>0.27402909678507725</c:v>
                </c:pt>
                <c:pt idx="3328">
                  <c:v>0.27399735700344696</c:v>
                </c:pt>
                <c:pt idx="3329">
                  <c:v>0.27396527827678019</c:v>
                </c:pt>
                <c:pt idx="3330">
                  <c:v>0.27394390052912226</c:v>
                </c:pt>
                <c:pt idx="3331">
                  <c:v>0.27385289378682759</c:v>
                </c:pt>
                <c:pt idx="3332">
                  <c:v>0.27383035394190175</c:v>
                </c:pt>
                <c:pt idx="3333">
                  <c:v>0.27371385369079188</c:v>
                </c:pt>
                <c:pt idx="3334">
                  <c:v>0.27355295163990323</c:v>
                </c:pt>
                <c:pt idx="3335">
                  <c:v>0.27353154968188553</c:v>
                </c:pt>
                <c:pt idx="3336">
                  <c:v>0.27340703580169895</c:v>
                </c:pt>
                <c:pt idx="3337">
                  <c:v>0.27329557130541682</c:v>
                </c:pt>
                <c:pt idx="3338">
                  <c:v>0.27322649914905428</c:v>
                </c:pt>
                <c:pt idx="3339">
                  <c:v>0.27298904394064089</c:v>
                </c:pt>
                <c:pt idx="3340">
                  <c:v>0.2728218471962176</c:v>
                </c:pt>
                <c:pt idx="3341">
                  <c:v>0.27265958936518303</c:v>
                </c:pt>
                <c:pt idx="3342">
                  <c:v>0.27264920312085095</c:v>
                </c:pt>
                <c:pt idx="3343">
                  <c:v>0.27263382954241061</c:v>
                </c:pt>
                <c:pt idx="3344">
                  <c:v>0.27239748801054564</c:v>
                </c:pt>
                <c:pt idx="3345">
                  <c:v>0.27236352087581855</c:v>
                </c:pt>
                <c:pt idx="3346">
                  <c:v>0.27230674758220824</c:v>
                </c:pt>
                <c:pt idx="3347">
                  <c:v>0.27178569221970073</c:v>
                </c:pt>
                <c:pt idx="3348">
                  <c:v>0.27178331960444535</c:v>
                </c:pt>
                <c:pt idx="3349">
                  <c:v>0.27159094408588363</c:v>
                </c:pt>
                <c:pt idx="3350">
                  <c:v>0.2715891525192623</c:v>
                </c:pt>
                <c:pt idx="3351">
                  <c:v>0.27131707649640846</c:v>
                </c:pt>
                <c:pt idx="3352">
                  <c:v>0.27123403496247106</c:v>
                </c:pt>
                <c:pt idx="3353">
                  <c:v>0.27120202886688349</c:v>
                </c:pt>
                <c:pt idx="3354">
                  <c:v>0.27096854415746885</c:v>
                </c:pt>
                <c:pt idx="3355">
                  <c:v>0.27095590634968009</c:v>
                </c:pt>
                <c:pt idx="3356">
                  <c:v>0.27074566358562407</c:v>
                </c:pt>
                <c:pt idx="3357">
                  <c:v>0.27067806826120616</c:v>
                </c:pt>
                <c:pt idx="3358">
                  <c:v>0.27058175945012658</c:v>
                </c:pt>
                <c:pt idx="3359">
                  <c:v>0.27046661497916258</c:v>
                </c:pt>
                <c:pt idx="3360">
                  <c:v>0.27045581715871481</c:v>
                </c:pt>
                <c:pt idx="3361">
                  <c:v>0.27039843860611085</c:v>
                </c:pt>
                <c:pt idx="3362">
                  <c:v>0.27025237750574804</c:v>
                </c:pt>
                <c:pt idx="3363">
                  <c:v>0.27014669928544577</c:v>
                </c:pt>
                <c:pt idx="3364">
                  <c:v>0.27014548876745831</c:v>
                </c:pt>
                <c:pt idx="3365">
                  <c:v>0.26990725882753297</c:v>
                </c:pt>
                <c:pt idx="3366">
                  <c:v>0.26960378196808532</c:v>
                </c:pt>
                <c:pt idx="3367">
                  <c:v>0.26924943914280602</c:v>
                </c:pt>
                <c:pt idx="3368">
                  <c:v>0.26924936651172687</c:v>
                </c:pt>
                <c:pt idx="3369">
                  <c:v>0.26921300255138447</c:v>
                </c:pt>
                <c:pt idx="3370">
                  <c:v>0.26914492301977172</c:v>
                </c:pt>
                <c:pt idx="3371">
                  <c:v>0.26903958374450593</c:v>
                </c:pt>
                <c:pt idx="3372">
                  <c:v>0.26899917665408574</c:v>
                </c:pt>
                <c:pt idx="3373">
                  <c:v>0.26895027172739366</c:v>
                </c:pt>
                <c:pt idx="3374">
                  <c:v>0.26882481364317684</c:v>
                </c:pt>
                <c:pt idx="3375">
                  <c:v>0.26880912533005985</c:v>
                </c:pt>
                <c:pt idx="3376">
                  <c:v>0.26859561416743771</c:v>
                </c:pt>
                <c:pt idx="3377">
                  <c:v>0.26857646377287664</c:v>
                </c:pt>
                <c:pt idx="3378">
                  <c:v>0.26855481971126149</c:v>
                </c:pt>
                <c:pt idx="3379">
                  <c:v>0.26842393850646096</c:v>
                </c:pt>
                <c:pt idx="3380">
                  <c:v>0.26838486298582687</c:v>
                </c:pt>
                <c:pt idx="3381">
                  <c:v>0.26831997922170087</c:v>
                </c:pt>
                <c:pt idx="3382">
                  <c:v>0.268313708738526</c:v>
                </c:pt>
                <c:pt idx="3383">
                  <c:v>0.26828671418740635</c:v>
                </c:pt>
                <c:pt idx="3384">
                  <c:v>0.26819839479504387</c:v>
                </c:pt>
                <c:pt idx="3385">
                  <c:v>0.2680749219603264</c:v>
                </c:pt>
                <c:pt idx="3386">
                  <c:v>0.26800500244137271</c:v>
                </c:pt>
                <c:pt idx="3387">
                  <c:v>0.26793348503867553</c:v>
                </c:pt>
                <c:pt idx="3388">
                  <c:v>0.267861047642308</c:v>
                </c:pt>
                <c:pt idx="3389">
                  <c:v>0.26777807873944987</c:v>
                </c:pt>
                <c:pt idx="3390">
                  <c:v>0.26755691710314716</c:v>
                </c:pt>
                <c:pt idx="3391">
                  <c:v>0.26750041012349418</c:v>
                </c:pt>
                <c:pt idx="3392">
                  <c:v>0.26722136151703274</c:v>
                </c:pt>
                <c:pt idx="3393">
                  <c:v>0.26714219364065517</c:v>
                </c:pt>
                <c:pt idx="3394">
                  <c:v>0.26694209501733368</c:v>
                </c:pt>
                <c:pt idx="3395">
                  <c:v>0.26671705972347121</c:v>
                </c:pt>
                <c:pt idx="3396">
                  <c:v>0.26652131896490444</c:v>
                </c:pt>
                <c:pt idx="3397">
                  <c:v>0.26651538742676611</c:v>
                </c:pt>
                <c:pt idx="3398">
                  <c:v>0.26646042991013696</c:v>
                </c:pt>
                <c:pt idx="3399">
                  <c:v>0.2662592660309866</c:v>
                </c:pt>
                <c:pt idx="3400">
                  <c:v>0.26619895802485299</c:v>
                </c:pt>
                <c:pt idx="3401">
                  <c:v>0.26596678067486473</c:v>
                </c:pt>
                <c:pt idx="3402">
                  <c:v>0.265767287310537</c:v>
                </c:pt>
                <c:pt idx="3403">
                  <c:v>0.26564047344617431</c:v>
                </c:pt>
                <c:pt idx="3404">
                  <c:v>0.26554338990358273</c:v>
                </c:pt>
                <c:pt idx="3405">
                  <c:v>0.26552092268973615</c:v>
                </c:pt>
                <c:pt idx="3406">
                  <c:v>0.26515757361063041</c:v>
                </c:pt>
                <c:pt idx="3407">
                  <c:v>0.26500969673328645</c:v>
                </c:pt>
                <c:pt idx="3408">
                  <c:v>0.264977400113382</c:v>
                </c:pt>
                <c:pt idx="3409">
                  <c:v>0.26467201063551421</c:v>
                </c:pt>
                <c:pt idx="3410">
                  <c:v>0.26466581278341861</c:v>
                </c:pt>
                <c:pt idx="3411">
                  <c:v>0.26458814594934532</c:v>
                </c:pt>
                <c:pt idx="3412">
                  <c:v>0.26438015474874582</c:v>
                </c:pt>
                <c:pt idx="3413">
                  <c:v>0.26423109156377428</c:v>
                </c:pt>
                <c:pt idx="3414">
                  <c:v>0.26408713676470963</c:v>
                </c:pt>
                <c:pt idx="3415">
                  <c:v>0.26402888663915469</c:v>
                </c:pt>
                <c:pt idx="3416">
                  <c:v>0.26396041974178586</c:v>
                </c:pt>
                <c:pt idx="3417">
                  <c:v>0.26383471955397159</c:v>
                </c:pt>
                <c:pt idx="3418">
                  <c:v>0.26383251641123445</c:v>
                </c:pt>
                <c:pt idx="3419">
                  <c:v>0.26351456175665722</c:v>
                </c:pt>
                <c:pt idx="3420">
                  <c:v>0.26344386750619159</c:v>
                </c:pt>
                <c:pt idx="3421">
                  <c:v>0.26323590051595186</c:v>
                </c:pt>
                <c:pt idx="3422">
                  <c:v>0.26303907029119639</c:v>
                </c:pt>
                <c:pt idx="3423">
                  <c:v>0.26303907029119639</c:v>
                </c:pt>
                <c:pt idx="3424">
                  <c:v>0.26285199684141963</c:v>
                </c:pt>
                <c:pt idx="3425">
                  <c:v>0.26284577477896426</c:v>
                </c:pt>
                <c:pt idx="3426">
                  <c:v>0.26284577477896426</c:v>
                </c:pt>
                <c:pt idx="3427">
                  <c:v>0.26282505071101953</c:v>
                </c:pt>
                <c:pt idx="3428">
                  <c:v>0.26281790865489374</c:v>
                </c:pt>
                <c:pt idx="3429">
                  <c:v>0.26281604445719309</c:v>
                </c:pt>
                <c:pt idx="3430">
                  <c:v>0.26280563400250118</c:v>
                </c:pt>
                <c:pt idx="3431">
                  <c:v>0.26277343422403571</c:v>
                </c:pt>
                <c:pt idx="3432">
                  <c:v>0.26273431028268213</c:v>
                </c:pt>
                <c:pt idx="3433">
                  <c:v>0.26268530851455107</c:v>
                </c:pt>
                <c:pt idx="3434">
                  <c:v>0.26253459902511661</c:v>
                </c:pt>
                <c:pt idx="3435">
                  <c:v>0.262508185522631</c:v>
                </c:pt>
                <c:pt idx="3436">
                  <c:v>0.2623393908944644</c:v>
                </c:pt>
                <c:pt idx="3437">
                  <c:v>0.262298886962605</c:v>
                </c:pt>
                <c:pt idx="3438">
                  <c:v>0.26197986705219889</c:v>
                </c:pt>
                <c:pt idx="3439">
                  <c:v>0.26182293550030905</c:v>
                </c:pt>
                <c:pt idx="3440">
                  <c:v>0.26180961980244738</c:v>
                </c:pt>
                <c:pt idx="3441">
                  <c:v>0.26167225022123425</c:v>
                </c:pt>
                <c:pt idx="3442">
                  <c:v>0.26156296465732948</c:v>
                </c:pt>
                <c:pt idx="3443">
                  <c:v>0.26142704769770131</c:v>
                </c:pt>
                <c:pt idx="3444">
                  <c:v>0.26095204043943548</c:v>
                </c:pt>
                <c:pt idx="3445">
                  <c:v>0.26088337985918869</c:v>
                </c:pt>
                <c:pt idx="3446">
                  <c:v>0.26088216934120123</c:v>
                </c:pt>
                <c:pt idx="3447">
                  <c:v>0.26059212923141406</c:v>
                </c:pt>
                <c:pt idx="3448">
                  <c:v>0.26051518870813334</c:v>
                </c:pt>
                <c:pt idx="3449">
                  <c:v>0.26049330254292058</c:v>
                </c:pt>
                <c:pt idx="3450">
                  <c:v>0.26046342695899094</c:v>
                </c:pt>
                <c:pt idx="3451">
                  <c:v>0.26039796214623095</c:v>
                </c:pt>
                <c:pt idx="3452">
                  <c:v>0.26005916237191029</c:v>
                </c:pt>
                <c:pt idx="3453">
                  <c:v>0.2600096279758648</c:v>
                </c:pt>
                <c:pt idx="3454">
                  <c:v>0.25993936951187463</c:v>
                </c:pt>
                <c:pt idx="3455">
                  <c:v>0.25980258097929543</c:v>
                </c:pt>
                <c:pt idx="3456">
                  <c:v>0.25972476888306378</c:v>
                </c:pt>
                <c:pt idx="3457">
                  <c:v>0.2596133043867816</c:v>
                </c:pt>
                <c:pt idx="3458">
                  <c:v>0.25938872908975436</c:v>
                </c:pt>
                <c:pt idx="3459">
                  <c:v>0.25920736928487831</c:v>
                </c:pt>
                <c:pt idx="3460">
                  <c:v>0.25917470950957755</c:v>
                </c:pt>
                <c:pt idx="3461">
                  <c:v>0.25905598190537082</c:v>
                </c:pt>
                <c:pt idx="3462">
                  <c:v>0.25902845472633679</c:v>
                </c:pt>
                <c:pt idx="3463">
                  <c:v>0.25900049176082723</c:v>
                </c:pt>
                <c:pt idx="3464">
                  <c:v>0.25896291728249754</c:v>
                </c:pt>
                <c:pt idx="3465">
                  <c:v>0.2587281252136564</c:v>
                </c:pt>
                <c:pt idx="3466">
                  <c:v>0.25867570978480087</c:v>
                </c:pt>
                <c:pt idx="3467">
                  <c:v>0.25858225779617161</c:v>
                </c:pt>
                <c:pt idx="3468">
                  <c:v>0.25852652554803057</c:v>
                </c:pt>
                <c:pt idx="3469">
                  <c:v>0.25847079329988948</c:v>
                </c:pt>
                <c:pt idx="3470">
                  <c:v>0.25845629129440006</c:v>
                </c:pt>
                <c:pt idx="3471">
                  <c:v>0.25836584139037966</c:v>
                </c:pt>
                <c:pt idx="3472">
                  <c:v>0.25829805238308379</c:v>
                </c:pt>
                <c:pt idx="3473">
                  <c:v>0.25811056735719129</c:v>
                </c:pt>
                <c:pt idx="3474">
                  <c:v>0.2579302970185039</c:v>
                </c:pt>
                <c:pt idx="3475">
                  <c:v>0.25780372525773859</c:v>
                </c:pt>
                <c:pt idx="3476">
                  <c:v>0.25777670649625928</c:v>
                </c:pt>
                <c:pt idx="3477">
                  <c:v>0.25761556234177319</c:v>
                </c:pt>
                <c:pt idx="3478">
                  <c:v>0.25747790223624312</c:v>
                </c:pt>
                <c:pt idx="3479">
                  <c:v>0.25741188058520897</c:v>
                </c:pt>
                <c:pt idx="3480">
                  <c:v>0.25728760880861978</c:v>
                </c:pt>
                <c:pt idx="3481">
                  <c:v>0.25710535322043304</c:v>
                </c:pt>
                <c:pt idx="3482">
                  <c:v>0.25709433750674737</c:v>
                </c:pt>
                <c:pt idx="3483">
                  <c:v>0.25682669197972763</c:v>
                </c:pt>
                <c:pt idx="3484">
                  <c:v>0.2565698442731556</c:v>
                </c:pt>
                <c:pt idx="3485">
                  <c:v>0.25640870011866951</c:v>
                </c:pt>
                <c:pt idx="3486">
                  <c:v>0.25638083399459899</c:v>
                </c:pt>
                <c:pt idx="3487">
                  <c:v>0.25637560455689329</c:v>
                </c:pt>
                <c:pt idx="3488">
                  <c:v>0.25635923835370328</c:v>
                </c:pt>
                <c:pt idx="3489">
                  <c:v>0.2562693694983168</c:v>
                </c:pt>
                <c:pt idx="3490">
                  <c:v>0.25589328576998338</c:v>
                </c:pt>
                <c:pt idx="3491">
                  <c:v>0.25569911868480028</c:v>
                </c:pt>
                <c:pt idx="3492">
                  <c:v>0.25556855221467656</c:v>
                </c:pt>
                <c:pt idx="3493">
                  <c:v>0.2554055196521301</c:v>
                </c:pt>
                <c:pt idx="3494">
                  <c:v>0.25533959484253482</c:v>
                </c:pt>
                <c:pt idx="3495">
                  <c:v>0.2553350432949022</c:v>
                </c:pt>
                <c:pt idx="3496">
                  <c:v>0.25533233173461028</c:v>
                </c:pt>
                <c:pt idx="3497">
                  <c:v>0.2551547245354952</c:v>
                </c:pt>
                <c:pt idx="3498">
                  <c:v>0.25475549570324219</c:v>
                </c:pt>
                <c:pt idx="3499">
                  <c:v>0.25467831307636396</c:v>
                </c:pt>
                <c:pt idx="3500">
                  <c:v>0.25445644933962858</c:v>
                </c:pt>
                <c:pt idx="3501">
                  <c:v>0.25443020530966115</c:v>
                </c:pt>
                <c:pt idx="3502">
                  <c:v>0.25434353222176148</c:v>
                </c:pt>
                <c:pt idx="3503">
                  <c:v>0.25416640922984135</c:v>
                </c:pt>
                <c:pt idx="3504">
                  <c:v>0.2541263652948173</c:v>
                </c:pt>
                <c:pt idx="3505">
                  <c:v>0.25412367794488522</c:v>
                </c:pt>
                <c:pt idx="3506">
                  <c:v>0.25399044833518919</c:v>
                </c:pt>
                <c:pt idx="3507">
                  <c:v>0.25399044833518919</c:v>
                </c:pt>
                <c:pt idx="3508">
                  <c:v>0.25393156874028078</c:v>
                </c:pt>
                <c:pt idx="3509">
                  <c:v>0.25382848102847161</c:v>
                </c:pt>
                <c:pt idx="3510">
                  <c:v>0.25352996729277244</c:v>
                </c:pt>
                <c:pt idx="3511">
                  <c:v>0.25352827256758997</c:v>
                </c:pt>
                <c:pt idx="3512">
                  <c:v>0.25344678049667652</c:v>
                </c:pt>
                <c:pt idx="3513">
                  <c:v>0.25340794707963987</c:v>
                </c:pt>
                <c:pt idx="3514">
                  <c:v>0.25317269501396356</c:v>
                </c:pt>
                <c:pt idx="3515">
                  <c:v>0.25304793903017953</c:v>
                </c:pt>
                <c:pt idx="3516">
                  <c:v>0.25303902961779201</c:v>
                </c:pt>
                <c:pt idx="3517">
                  <c:v>0.25290020741499414</c:v>
                </c:pt>
                <c:pt idx="3518">
                  <c:v>0.25287744967683046</c:v>
                </c:pt>
                <c:pt idx="3519">
                  <c:v>0.25284314359706678</c:v>
                </c:pt>
                <c:pt idx="3520">
                  <c:v>0.25274777899001738</c:v>
                </c:pt>
                <c:pt idx="3521">
                  <c:v>0.25263127873890756</c:v>
                </c:pt>
                <c:pt idx="3522">
                  <c:v>0.25256501498427586</c:v>
                </c:pt>
                <c:pt idx="3523">
                  <c:v>0.25255872029074128</c:v>
                </c:pt>
                <c:pt idx="3524">
                  <c:v>0.25236104270339466</c:v>
                </c:pt>
                <c:pt idx="3525">
                  <c:v>0.25235237539460464</c:v>
                </c:pt>
                <c:pt idx="3526">
                  <c:v>0.25232555031600334</c:v>
                </c:pt>
                <c:pt idx="3527">
                  <c:v>0.25225584869028739</c:v>
                </c:pt>
                <c:pt idx="3528">
                  <c:v>0.25215999987604298</c:v>
                </c:pt>
                <c:pt idx="3529">
                  <c:v>0.25214518313587686</c:v>
                </c:pt>
                <c:pt idx="3530">
                  <c:v>0.25213937264953729</c:v>
                </c:pt>
                <c:pt idx="3531">
                  <c:v>0.25199052735780336</c:v>
                </c:pt>
                <c:pt idx="3532">
                  <c:v>0.25193636878304587</c:v>
                </c:pt>
                <c:pt idx="3533">
                  <c:v>0.25188826279822557</c:v>
                </c:pt>
                <c:pt idx="3534">
                  <c:v>0.25178292352295983</c:v>
                </c:pt>
                <c:pt idx="3535">
                  <c:v>0.25164102660447379</c:v>
                </c:pt>
                <c:pt idx="3536">
                  <c:v>0.25149813706123808</c:v>
                </c:pt>
                <c:pt idx="3537">
                  <c:v>0.25136919268521746</c:v>
                </c:pt>
                <c:pt idx="3538">
                  <c:v>0.25121310849591877</c:v>
                </c:pt>
                <c:pt idx="3539">
                  <c:v>0.25097916378966889</c:v>
                </c:pt>
                <c:pt idx="3540">
                  <c:v>0.25097536276318844</c:v>
                </c:pt>
                <c:pt idx="3541">
                  <c:v>0.25093093675304989</c:v>
                </c:pt>
                <c:pt idx="3542">
                  <c:v>0.25092260838929636</c:v>
                </c:pt>
                <c:pt idx="3543">
                  <c:v>0.25091904946641336</c:v>
                </c:pt>
                <c:pt idx="3544">
                  <c:v>0.25090200537315038</c:v>
                </c:pt>
                <c:pt idx="3545">
                  <c:v>0.25089907591962085</c:v>
                </c:pt>
                <c:pt idx="3546">
                  <c:v>0.25084222999493133</c:v>
                </c:pt>
                <c:pt idx="3547">
                  <c:v>0.2508165185928784</c:v>
                </c:pt>
                <c:pt idx="3548">
                  <c:v>0.2507672747211499</c:v>
                </c:pt>
                <c:pt idx="3549">
                  <c:v>0.25039835725930204</c:v>
                </c:pt>
                <c:pt idx="3550">
                  <c:v>0.25032688827732447</c:v>
                </c:pt>
                <c:pt idx="3551">
                  <c:v>0.25032069042522886</c:v>
                </c:pt>
                <c:pt idx="3552">
                  <c:v>0.25023670468726122</c:v>
                </c:pt>
                <c:pt idx="3553">
                  <c:v>0.25013574748710998</c:v>
                </c:pt>
                <c:pt idx="3554">
                  <c:v>0.24998322222069425</c:v>
                </c:pt>
                <c:pt idx="3555">
                  <c:v>0.24995581609345896</c:v>
                </c:pt>
                <c:pt idx="3556">
                  <c:v>0.24981847072260563</c:v>
                </c:pt>
                <c:pt idx="3557">
                  <c:v>0.24944793116665459</c:v>
                </c:pt>
                <c:pt idx="3558">
                  <c:v>0.24944216910103451</c:v>
                </c:pt>
                <c:pt idx="3559">
                  <c:v>0.2493741622005009</c:v>
                </c:pt>
                <c:pt idx="3560">
                  <c:v>0.24934987920967314</c:v>
                </c:pt>
                <c:pt idx="3561">
                  <c:v>0.24933070460475235</c:v>
                </c:pt>
                <c:pt idx="3562">
                  <c:v>0.24907802108005708</c:v>
                </c:pt>
                <c:pt idx="3563">
                  <c:v>0.24898800696251211</c:v>
                </c:pt>
                <c:pt idx="3564">
                  <c:v>0.24896626605945796</c:v>
                </c:pt>
                <c:pt idx="3565">
                  <c:v>0.24894193464791067</c:v>
                </c:pt>
                <c:pt idx="3566">
                  <c:v>0.24882497439996556</c:v>
                </c:pt>
                <c:pt idx="3567">
                  <c:v>0.24858107923585906</c:v>
                </c:pt>
                <c:pt idx="3568">
                  <c:v>0.24853164168125261</c:v>
                </c:pt>
                <c:pt idx="3569">
                  <c:v>0.2484761031159895</c:v>
                </c:pt>
                <c:pt idx="3570">
                  <c:v>0.24840439203041442</c:v>
                </c:pt>
                <c:pt idx="3571">
                  <c:v>0.24819746608564383</c:v>
                </c:pt>
                <c:pt idx="3572">
                  <c:v>0.24816543577969655</c:v>
                </c:pt>
                <c:pt idx="3573">
                  <c:v>0.24811585296293162</c:v>
                </c:pt>
                <c:pt idx="3574">
                  <c:v>0.24796526452529588</c:v>
                </c:pt>
                <c:pt idx="3575">
                  <c:v>0.24792207324350454</c:v>
                </c:pt>
                <c:pt idx="3576">
                  <c:v>0.24791301856895859</c:v>
                </c:pt>
                <c:pt idx="3577">
                  <c:v>0.24787418515192194</c:v>
                </c:pt>
                <c:pt idx="3578">
                  <c:v>0.24736935073044594</c:v>
                </c:pt>
                <c:pt idx="3579">
                  <c:v>0.24729333020083555</c:v>
                </c:pt>
                <c:pt idx="3580">
                  <c:v>0.24727226718785439</c:v>
                </c:pt>
                <c:pt idx="3581">
                  <c:v>0.24717445733447035</c:v>
                </c:pt>
                <c:pt idx="3582">
                  <c:v>0.24696208405875641</c:v>
                </c:pt>
                <c:pt idx="3583">
                  <c:v>0.24691903803912363</c:v>
                </c:pt>
                <c:pt idx="3584">
                  <c:v>0.24690635181061538</c:v>
                </c:pt>
                <c:pt idx="3585">
                  <c:v>0.2465926823897136</c:v>
                </c:pt>
                <c:pt idx="3586">
                  <c:v>0.2465660509939902</c:v>
                </c:pt>
                <c:pt idx="3587">
                  <c:v>0.24653360911192723</c:v>
                </c:pt>
                <c:pt idx="3588">
                  <c:v>0.24651654080830451</c:v>
                </c:pt>
                <c:pt idx="3589">
                  <c:v>0.24639851530453047</c:v>
                </c:pt>
                <c:pt idx="3590">
                  <c:v>0.24630143176193897</c:v>
                </c:pt>
                <c:pt idx="3591">
                  <c:v>0.24625344682891748</c:v>
                </c:pt>
                <c:pt idx="3592">
                  <c:v>0.24622202178196384</c:v>
                </c:pt>
                <c:pt idx="3593">
                  <c:v>0.24609823421256968</c:v>
                </c:pt>
                <c:pt idx="3594">
                  <c:v>0.24608077854319099</c:v>
                </c:pt>
                <c:pt idx="3595">
                  <c:v>0.24606223340762368</c:v>
                </c:pt>
                <c:pt idx="3596">
                  <c:v>0.24605581766229029</c:v>
                </c:pt>
                <c:pt idx="3597">
                  <c:v>0.24590481764853878</c:v>
                </c:pt>
                <c:pt idx="3598">
                  <c:v>0.24572106101804755</c:v>
                </c:pt>
                <c:pt idx="3599">
                  <c:v>0.2457085200516978</c:v>
                </c:pt>
                <c:pt idx="3600">
                  <c:v>0.24569472014664118</c:v>
                </c:pt>
                <c:pt idx="3601">
                  <c:v>0.24568406758835182</c:v>
                </c:pt>
                <c:pt idx="3602">
                  <c:v>0.24555899686989102</c:v>
                </c:pt>
                <c:pt idx="3603">
                  <c:v>0.24551081825399146</c:v>
                </c:pt>
                <c:pt idx="3604">
                  <c:v>0.24542162728867792</c:v>
                </c:pt>
                <c:pt idx="3605">
                  <c:v>0.2452529295019503</c:v>
                </c:pt>
                <c:pt idx="3606">
                  <c:v>0.24520291089870991</c:v>
                </c:pt>
                <c:pt idx="3607">
                  <c:v>0.2451199662062114</c:v>
                </c:pt>
                <c:pt idx="3608">
                  <c:v>0.24506462132382639</c:v>
                </c:pt>
                <c:pt idx="3609">
                  <c:v>0.24505968241043766</c:v>
                </c:pt>
                <c:pt idx="3610">
                  <c:v>0.24499620284717707</c:v>
                </c:pt>
                <c:pt idx="3611">
                  <c:v>0.24498966605004496</c:v>
                </c:pt>
                <c:pt idx="3612">
                  <c:v>0.24492538754491258</c:v>
                </c:pt>
                <c:pt idx="3613">
                  <c:v>0.24490621293999182</c:v>
                </c:pt>
                <c:pt idx="3614">
                  <c:v>0.24487398895116658</c:v>
                </c:pt>
                <c:pt idx="3615">
                  <c:v>0.24486200482309101</c:v>
                </c:pt>
                <c:pt idx="3616">
                  <c:v>0.24481336621035632</c:v>
                </c:pt>
                <c:pt idx="3617">
                  <c:v>0.24472267420273838</c:v>
                </c:pt>
                <c:pt idx="3618">
                  <c:v>0.24460995076774925</c:v>
                </c:pt>
                <c:pt idx="3619">
                  <c:v>0.24459372982671776</c:v>
                </c:pt>
                <c:pt idx="3620">
                  <c:v>0.24456559738868999</c:v>
                </c:pt>
                <c:pt idx="3621">
                  <c:v>0.24428463616380847</c:v>
                </c:pt>
                <c:pt idx="3622">
                  <c:v>0.24427604148609777</c:v>
                </c:pt>
                <c:pt idx="3623">
                  <c:v>0.24412528357594376</c:v>
                </c:pt>
                <c:pt idx="3624">
                  <c:v>0.24411092683261285</c:v>
                </c:pt>
                <c:pt idx="3625">
                  <c:v>0.2439747677693872</c:v>
                </c:pt>
                <c:pt idx="3626">
                  <c:v>0.24391094926109014</c:v>
                </c:pt>
                <c:pt idx="3627">
                  <c:v>0.24384713075279305</c:v>
                </c:pt>
                <c:pt idx="3628">
                  <c:v>0.24379074482493882</c:v>
                </c:pt>
                <c:pt idx="3629">
                  <c:v>0.24376554184044058</c:v>
                </c:pt>
                <c:pt idx="3630">
                  <c:v>0.24368937604867175</c:v>
                </c:pt>
                <c:pt idx="3631">
                  <c:v>0.24349879209673145</c:v>
                </c:pt>
                <c:pt idx="3632">
                  <c:v>0.24346131445984073</c:v>
                </c:pt>
                <c:pt idx="3633">
                  <c:v>0.24329111563080871</c:v>
                </c:pt>
                <c:pt idx="3634">
                  <c:v>0.24326504107335956</c:v>
                </c:pt>
                <c:pt idx="3635">
                  <c:v>0.24321519194263735</c:v>
                </c:pt>
                <c:pt idx="3636">
                  <c:v>0.24313515249330872</c:v>
                </c:pt>
                <c:pt idx="3637">
                  <c:v>0.24297722831666921</c:v>
                </c:pt>
                <c:pt idx="3638">
                  <c:v>0.24285881544713925</c:v>
                </c:pt>
                <c:pt idx="3639">
                  <c:v>0.24283429035271395</c:v>
                </c:pt>
                <c:pt idx="3640">
                  <c:v>0.24266765044656494</c:v>
                </c:pt>
                <c:pt idx="3641">
                  <c:v>0.24265559368741019</c:v>
                </c:pt>
                <c:pt idx="3642">
                  <c:v>0.24259228359666782</c:v>
                </c:pt>
                <c:pt idx="3643">
                  <c:v>0.24257076058685134</c:v>
                </c:pt>
                <c:pt idx="3644">
                  <c:v>0.2425313703315406</c:v>
                </c:pt>
                <c:pt idx="3645">
                  <c:v>0.24249575689235048</c:v>
                </c:pt>
                <c:pt idx="3646">
                  <c:v>0.24241252167553512</c:v>
                </c:pt>
                <c:pt idx="3647">
                  <c:v>0.24233311169555999</c:v>
                </c:pt>
                <c:pt idx="3648">
                  <c:v>0.24226142482034463</c:v>
                </c:pt>
                <c:pt idx="3649">
                  <c:v>0.24218644533620348</c:v>
                </c:pt>
                <c:pt idx="3650">
                  <c:v>0.2421658423200575</c:v>
                </c:pt>
                <c:pt idx="3651">
                  <c:v>0.2421470550808926</c:v>
                </c:pt>
                <c:pt idx="3652">
                  <c:v>0.24212683943050262</c:v>
                </c:pt>
                <c:pt idx="3653">
                  <c:v>0.24200908024068585</c:v>
                </c:pt>
                <c:pt idx="3654">
                  <c:v>0.24154433817495333</c:v>
                </c:pt>
                <c:pt idx="3655">
                  <c:v>0.24127492529167191</c:v>
                </c:pt>
                <c:pt idx="3656">
                  <c:v>0.24123367083866043</c:v>
                </c:pt>
                <c:pt idx="3657">
                  <c:v>0.24115249350242363</c:v>
                </c:pt>
                <c:pt idx="3658">
                  <c:v>0.24111121483905246</c:v>
                </c:pt>
                <c:pt idx="3659">
                  <c:v>0.24096183691940409</c:v>
                </c:pt>
                <c:pt idx="3660">
                  <c:v>0.24088605849339126</c:v>
                </c:pt>
                <c:pt idx="3661">
                  <c:v>0.24079248545296322</c:v>
                </c:pt>
                <c:pt idx="3662">
                  <c:v>0.24077989606589403</c:v>
                </c:pt>
                <c:pt idx="3663">
                  <c:v>0.24068431356560691</c:v>
                </c:pt>
                <c:pt idx="3664">
                  <c:v>0.24067368521767732</c:v>
                </c:pt>
                <c:pt idx="3665">
                  <c:v>0.24055321446756875</c:v>
                </c:pt>
                <c:pt idx="3666">
                  <c:v>0.24039228820632033</c:v>
                </c:pt>
                <c:pt idx="3667">
                  <c:v>0.24020473054934863</c:v>
                </c:pt>
                <c:pt idx="3668">
                  <c:v>0.24011805746144887</c:v>
                </c:pt>
                <c:pt idx="3669">
                  <c:v>0.24010788911035449</c:v>
                </c:pt>
                <c:pt idx="3670">
                  <c:v>0.23990917047753868</c:v>
                </c:pt>
                <c:pt idx="3671">
                  <c:v>0.23989575793823803</c:v>
                </c:pt>
                <c:pt idx="3672">
                  <c:v>0.23978412396943763</c:v>
                </c:pt>
                <c:pt idx="3673">
                  <c:v>0.23977627981287911</c:v>
                </c:pt>
                <c:pt idx="3674">
                  <c:v>0.23969975086571405</c:v>
                </c:pt>
                <c:pt idx="3675">
                  <c:v>0.23956465705831731</c:v>
                </c:pt>
                <c:pt idx="3676">
                  <c:v>0.23952144156616623</c:v>
                </c:pt>
                <c:pt idx="3677">
                  <c:v>0.23946708930853089</c:v>
                </c:pt>
                <c:pt idx="3678">
                  <c:v>0.23919835431532233</c:v>
                </c:pt>
                <c:pt idx="3679">
                  <c:v>0.23903222282672801</c:v>
                </c:pt>
                <c:pt idx="3680">
                  <c:v>0.23901929449462231</c:v>
                </c:pt>
                <c:pt idx="3681">
                  <c:v>0.23896056016187245</c:v>
                </c:pt>
                <c:pt idx="3682">
                  <c:v>0.23893741505795282</c:v>
                </c:pt>
                <c:pt idx="3683">
                  <c:v>0.23875758050574086</c:v>
                </c:pt>
                <c:pt idx="3684">
                  <c:v>0.23857033758344581</c:v>
                </c:pt>
                <c:pt idx="3685">
                  <c:v>0.23842996591762392</c:v>
                </c:pt>
                <c:pt idx="3686">
                  <c:v>0.23798410793249533</c:v>
                </c:pt>
                <c:pt idx="3687">
                  <c:v>0.23798098479608773</c:v>
                </c:pt>
                <c:pt idx="3688">
                  <c:v>0.23791242105728</c:v>
                </c:pt>
                <c:pt idx="3689">
                  <c:v>0.2379093947623114</c:v>
                </c:pt>
                <c:pt idx="3690">
                  <c:v>0.23762303462720599</c:v>
                </c:pt>
                <c:pt idx="3691">
                  <c:v>0.23752169006129867</c:v>
                </c:pt>
                <c:pt idx="3692">
                  <c:v>0.23733289767597973</c:v>
                </c:pt>
                <c:pt idx="3693">
                  <c:v>0.23731149571796206</c:v>
                </c:pt>
                <c:pt idx="3694">
                  <c:v>0.2371142781274507</c:v>
                </c:pt>
                <c:pt idx="3695">
                  <c:v>0.23710585292225822</c:v>
                </c:pt>
                <c:pt idx="3696">
                  <c:v>0.23707878574005939</c:v>
                </c:pt>
                <c:pt idx="3697">
                  <c:v>0.23705351012448192</c:v>
                </c:pt>
                <c:pt idx="3698">
                  <c:v>0.2368947385852512</c:v>
                </c:pt>
                <c:pt idx="3699">
                  <c:v>0.23659816167833192</c:v>
                </c:pt>
                <c:pt idx="3700">
                  <c:v>0.23657426605326012</c:v>
                </c:pt>
                <c:pt idx="3701">
                  <c:v>0.23650800229862839</c:v>
                </c:pt>
                <c:pt idx="3702">
                  <c:v>0.23645745106747351</c:v>
                </c:pt>
                <c:pt idx="3703">
                  <c:v>0.23642312077735009</c:v>
                </c:pt>
                <c:pt idx="3704">
                  <c:v>0.2363560580808467</c:v>
                </c:pt>
                <c:pt idx="3705">
                  <c:v>0.23626149241566904</c:v>
                </c:pt>
                <c:pt idx="3706">
                  <c:v>0.23626149241566904</c:v>
                </c:pt>
                <c:pt idx="3707">
                  <c:v>0.23624357674945509</c:v>
                </c:pt>
                <c:pt idx="3708">
                  <c:v>0.23621583167718332</c:v>
                </c:pt>
                <c:pt idx="3709">
                  <c:v>0.23612773017805849</c:v>
                </c:pt>
                <c:pt idx="3710">
                  <c:v>0.23611201765458167</c:v>
                </c:pt>
                <c:pt idx="3711">
                  <c:v>0.23609635355182443</c:v>
                </c:pt>
                <c:pt idx="3712">
                  <c:v>0.23585524257908894</c:v>
                </c:pt>
                <c:pt idx="3713">
                  <c:v>0.23580016401066109</c:v>
                </c:pt>
                <c:pt idx="3714">
                  <c:v>0.23569872260331479</c:v>
                </c:pt>
                <c:pt idx="3715">
                  <c:v>0.23551063231842859</c:v>
                </c:pt>
                <c:pt idx="3716">
                  <c:v>0.2354356286239277</c:v>
                </c:pt>
                <c:pt idx="3717">
                  <c:v>0.23542308765757794</c:v>
                </c:pt>
                <c:pt idx="3718">
                  <c:v>0.23535926914928085</c:v>
                </c:pt>
                <c:pt idx="3719">
                  <c:v>0.23526523611201761</c:v>
                </c:pt>
                <c:pt idx="3720">
                  <c:v>0.23526247613100632</c:v>
                </c:pt>
                <c:pt idx="3721">
                  <c:v>0.23521449119798479</c:v>
                </c:pt>
                <c:pt idx="3722">
                  <c:v>0.23513682436391156</c:v>
                </c:pt>
                <c:pt idx="3723">
                  <c:v>0.23469493687778165</c:v>
                </c:pt>
                <c:pt idx="3724">
                  <c:v>0.23466254341643822</c:v>
                </c:pt>
                <c:pt idx="3725">
                  <c:v>0.23456872827241262</c:v>
                </c:pt>
                <c:pt idx="3726">
                  <c:v>0.23455185365166792</c:v>
                </c:pt>
                <c:pt idx="3727">
                  <c:v>0.23454154003841501</c:v>
                </c:pt>
                <c:pt idx="3728">
                  <c:v>0.23453495482056344</c:v>
                </c:pt>
                <c:pt idx="3729">
                  <c:v>0.23415732162920613</c:v>
                </c:pt>
                <c:pt idx="3730">
                  <c:v>0.2341249523782224</c:v>
                </c:pt>
                <c:pt idx="3731">
                  <c:v>0.23408258424866249</c:v>
                </c:pt>
                <c:pt idx="3732">
                  <c:v>0.23392291692612102</c:v>
                </c:pt>
                <c:pt idx="3733">
                  <c:v>0.2337306866697178</c:v>
                </c:pt>
                <c:pt idx="3734">
                  <c:v>0.23372642564640206</c:v>
                </c:pt>
                <c:pt idx="3735">
                  <c:v>0.23372506986625616</c:v>
                </c:pt>
                <c:pt idx="3736">
                  <c:v>0.23364236727735527</c:v>
                </c:pt>
                <c:pt idx="3737">
                  <c:v>0.23356532991263548</c:v>
                </c:pt>
                <c:pt idx="3738">
                  <c:v>0.23351562604407178</c:v>
                </c:pt>
                <c:pt idx="3739">
                  <c:v>0.23343713605776711</c:v>
                </c:pt>
                <c:pt idx="3740">
                  <c:v>0.23331872318823707</c:v>
                </c:pt>
                <c:pt idx="3741">
                  <c:v>0.23326536355535141</c:v>
                </c:pt>
                <c:pt idx="3742">
                  <c:v>0.23310085416086021</c:v>
                </c:pt>
                <c:pt idx="3743">
                  <c:v>0.23288973982385316</c:v>
                </c:pt>
                <c:pt idx="3744">
                  <c:v>0.23280589934804413</c:v>
                </c:pt>
                <c:pt idx="3745">
                  <c:v>0.23276977749129926</c:v>
                </c:pt>
                <c:pt idx="3746">
                  <c:v>0.23267414657029262</c:v>
                </c:pt>
                <c:pt idx="3747">
                  <c:v>0.23246421854091331</c:v>
                </c:pt>
                <c:pt idx="3748">
                  <c:v>0.23246421854091331</c:v>
                </c:pt>
                <c:pt idx="3749">
                  <c:v>0.23231510693522217</c:v>
                </c:pt>
                <c:pt idx="3750">
                  <c:v>0.23224743897972511</c:v>
                </c:pt>
                <c:pt idx="3751">
                  <c:v>0.23217747104005193</c:v>
                </c:pt>
                <c:pt idx="3752">
                  <c:v>0.23200848272900726</c:v>
                </c:pt>
                <c:pt idx="3753">
                  <c:v>0.23186249425972377</c:v>
                </c:pt>
                <c:pt idx="3754">
                  <c:v>0.23183143236816642</c:v>
                </c:pt>
                <c:pt idx="3755">
                  <c:v>0.23174495296314468</c:v>
                </c:pt>
                <c:pt idx="3756">
                  <c:v>0.23171948366468925</c:v>
                </c:pt>
                <c:pt idx="3757">
                  <c:v>0.23165985354862864</c:v>
                </c:pt>
                <c:pt idx="3758">
                  <c:v>0.23146060228789839</c:v>
                </c:pt>
                <c:pt idx="3759">
                  <c:v>0.23139709851427795</c:v>
                </c:pt>
                <c:pt idx="3760">
                  <c:v>0.23136908712804893</c:v>
                </c:pt>
                <c:pt idx="3761">
                  <c:v>0.23134112416253949</c:v>
                </c:pt>
                <c:pt idx="3762">
                  <c:v>0.23129333291239593</c:v>
                </c:pt>
                <c:pt idx="3763">
                  <c:v>0.23127488461826751</c:v>
                </c:pt>
                <c:pt idx="3764">
                  <c:v>0.23107916807006054</c:v>
                </c:pt>
                <c:pt idx="3765">
                  <c:v>0.23093027435760716</c:v>
                </c:pt>
                <c:pt idx="3766">
                  <c:v>0.23074373353574487</c:v>
                </c:pt>
                <c:pt idx="3767">
                  <c:v>0.23072923153025551</c:v>
                </c:pt>
                <c:pt idx="3768">
                  <c:v>0.23066759195433575</c:v>
                </c:pt>
                <c:pt idx="3769">
                  <c:v>0.23066040147749051</c:v>
                </c:pt>
                <c:pt idx="3770">
                  <c:v>0.23042970095944687</c:v>
                </c:pt>
                <c:pt idx="3771">
                  <c:v>0.23041333475625683</c:v>
                </c:pt>
                <c:pt idx="3772">
                  <c:v>0.23033750790952456</c:v>
                </c:pt>
                <c:pt idx="3773">
                  <c:v>0.23025020535227142</c:v>
                </c:pt>
                <c:pt idx="3774">
                  <c:v>0.23020207515709129</c:v>
                </c:pt>
                <c:pt idx="3775">
                  <c:v>0.23013811138663579</c:v>
                </c:pt>
                <c:pt idx="3776">
                  <c:v>0.23013094512015023</c:v>
                </c:pt>
                <c:pt idx="3777">
                  <c:v>0.23011748416013009</c:v>
                </c:pt>
                <c:pt idx="3778">
                  <c:v>0.23002025535538004</c:v>
                </c:pt>
                <c:pt idx="3779">
                  <c:v>0.22994263694202624</c:v>
                </c:pt>
                <c:pt idx="3780">
                  <c:v>0.22984042080316802</c:v>
                </c:pt>
                <c:pt idx="3781">
                  <c:v>0.2297686855072332</c:v>
                </c:pt>
                <c:pt idx="3782">
                  <c:v>0.22961676549981122</c:v>
                </c:pt>
                <c:pt idx="3783">
                  <c:v>0.22957967522867653</c:v>
                </c:pt>
                <c:pt idx="3784">
                  <c:v>0.22945336978186859</c:v>
                </c:pt>
                <c:pt idx="3785">
                  <c:v>0.22944332248257293</c:v>
                </c:pt>
                <c:pt idx="3786">
                  <c:v>0.22930999603143781</c:v>
                </c:pt>
                <c:pt idx="3787">
                  <c:v>0.22905271253839038</c:v>
                </c:pt>
                <c:pt idx="3788">
                  <c:v>0.22900114447212605</c:v>
                </c:pt>
                <c:pt idx="3789">
                  <c:v>0.22888425685526023</c:v>
                </c:pt>
                <c:pt idx="3790">
                  <c:v>0.22885288022902614</c:v>
                </c:pt>
                <c:pt idx="3791">
                  <c:v>0.22878756067842462</c:v>
                </c:pt>
                <c:pt idx="3792">
                  <c:v>0.22873650102971504</c:v>
                </c:pt>
                <c:pt idx="3793">
                  <c:v>0.22873282105503329</c:v>
                </c:pt>
                <c:pt idx="3794">
                  <c:v>0.2285953304220214</c:v>
                </c:pt>
                <c:pt idx="3795">
                  <c:v>0.22856615693852447</c:v>
                </c:pt>
                <c:pt idx="3796">
                  <c:v>0.22852085935543501</c:v>
                </c:pt>
                <c:pt idx="3797">
                  <c:v>0.22849754477899722</c:v>
                </c:pt>
                <c:pt idx="3798">
                  <c:v>0.22849679425784494</c:v>
                </c:pt>
                <c:pt idx="3799">
                  <c:v>0.22848042805465504</c:v>
                </c:pt>
                <c:pt idx="3800">
                  <c:v>0.22846503026585496</c:v>
                </c:pt>
                <c:pt idx="3801">
                  <c:v>0.2283900023609943</c:v>
                </c:pt>
                <c:pt idx="3802">
                  <c:v>0.22822404034491822</c:v>
                </c:pt>
                <c:pt idx="3803">
                  <c:v>0.22818070380096839</c:v>
                </c:pt>
                <c:pt idx="3804">
                  <c:v>0.22811521477784866</c:v>
                </c:pt>
                <c:pt idx="3805">
                  <c:v>0.22801311969078919</c:v>
                </c:pt>
                <c:pt idx="3806">
                  <c:v>0.22798072622944568</c:v>
                </c:pt>
                <c:pt idx="3807">
                  <c:v>0.22794513700061533</c:v>
                </c:pt>
                <c:pt idx="3808">
                  <c:v>0.22790211519134218</c:v>
                </c:pt>
                <c:pt idx="3809">
                  <c:v>0.22786582386207924</c:v>
                </c:pt>
                <c:pt idx="3810">
                  <c:v>0.22784054824650177</c:v>
                </c:pt>
                <c:pt idx="3811">
                  <c:v>0.22756997326595235</c:v>
                </c:pt>
                <c:pt idx="3812">
                  <c:v>0.22756019228061394</c:v>
                </c:pt>
                <c:pt idx="3813">
                  <c:v>0.22732356022443195</c:v>
                </c:pt>
                <c:pt idx="3814">
                  <c:v>0.22730276352540801</c:v>
                </c:pt>
                <c:pt idx="3815">
                  <c:v>0.22727886790033622</c:v>
                </c:pt>
                <c:pt idx="3816">
                  <c:v>0.22726724692765693</c:v>
                </c:pt>
                <c:pt idx="3817">
                  <c:v>0.22724642601827322</c:v>
                </c:pt>
                <c:pt idx="3818">
                  <c:v>0.22699212039947483</c:v>
                </c:pt>
                <c:pt idx="3819">
                  <c:v>0.22699212039947483</c:v>
                </c:pt>
                <c:pt idx="3820">
                  <c:v>0.22694432914933127</c:v>
                </c:pt>
                <c:pt idx="3821">
                  <c:v>0.22687930012304675</c:v>
                </c:pt>
                <c:pt idx="3822">
                  <c:v>0.22674197896255319</c:v>
                </c:pt>
                <c:pt idx="3823">
                  <c:v>0.22669881189112154</c:v>
                </c:pt>
                <c:pt idx="3824">
                  <c:v>0.22666610369510132</c:v>
                </c:pt>
                <c:pt idx="3825">
                  <c:v>0.22656156336170721</c:v>
                </c:pt>
                <c:pt idx="3826">
                  <c:v>0.22653522249030084</c:v>
                </c:pt>
                <c:pt idx="3827">
                  <c:v>0.22641150755198602</c:v>
                </c:pt>
                <c:pt idx="3828">
                  <c:v>0.22641080545155323</c:v>
                </c:pt>
                <c:pt idx="3829">
                  <c:v>0.22638506983914058</c:v>
                </c:pt>
                <c:pt idx="3830">
                  <c:v>0.22630912194060945</c:v>
                </c:pt>
                <c:pt idx="3831">
                  <c:v>0.2262238530535752</c:v>
                </c:pt>
                <c:pt idx="3832">
                  <c:v>0.22620356477210596</c:v>
                </c:pt>
                <c:pt idx="3833">
                  <c:v>0.2260123997715317</c:v>
                </c:pt>
                <c:pt idx="3834">
                  <c:v>0.22576683409260245</c:v>
                </c:pt>
                <c:pt idx="3835">
                  <c:v>0.22570132085912303</c:v>
                </c:pt>
                <c:pt idx="3836">
                  <c:v>0.22548669601995244</c:v>
                </c:pt>
                <c:pt idx="3837">
                  <c:v>0.2248236953182394</c:v>
                </c:pt>
                <c:pt idx="3838">
                  <c:v>0.22469705092639491</c:v>
                </c:pt>
                <c:pt idx="3839">
                  <c:v>0.22465034914244</c:v>
                </c:pt>
                <c:pt idx="3840">
                  <c:v>0.22457856542578566</c:v>
                </c:pt>
                <c:pt idx="3841">
                  <c:v>0.22446702829842421</c:v>
                </c:pt>
                <c:pt idx="3842">
                  <c:v>0.22422463417662211</c:v>
                </c:pt>
                <c:pt idx="3843">
                  <c:v>0.22417476083554019</c:v>
                </c:pt>
                <c:pt idx="3844">
                  <c:v>0.2241485410159326</c:v>
                </c:pt>
                <c:pt idx="3845">
                  <c:v>0.22378264984905327</c:v>
                </c:pt>
                <c:pt idx="3846">
                  <c:v>0.22361516258031305</c:v>
                </c:pt>
                <c:pt idx="3847">
                  <c:v>0.2235634250415304</c:v>
                </c:pt>
                <c:pt idx="3848">
                  <c:v>0.2233776105304606</c:v>
                </c:pt>
                <c:pt idx="3849">
                  <c:v>0.22329110691507914</c:v>
                </c:pt>
                <c:pt idx="3850">
                  <c:v>0.223081348358218</c:v>
                </c:pt>
                <c:pt idx="3851">
                  <c:v>0.22295620500867797</c:v>
                </c:pt>
                <c:pt idx="3852">
                  <c:v>0.22272707816401802</c:v>
                </c:pt>
                <c:pt idx="3853">
                  <c:v>0.22271352036255887</c:v>
                </c:pt>
                <c:pt idx="3854">
                  <c:v>0.22265323656678507</c:v>
                </c:pt>
                <c:pt idx="3855">
                  <c:v>0.22264916922634728</c:v>
                </c:pt>
                <c:pt idx="3856">
                  <c:v>0.22261922101133841</c:v>
                </c:pt>
                <c:pt idx="3857">
                  <c:v>0.22249039768711654</c:v>
                </c:pt>
                <c:pt idx="3858">
                  <c:v>0.22238416262854008</c:v>
                </c:pt>
                <c:pt idx="3859">
                  <c:v>0.22224412990775466</c:v>
                </c:pt>
                <c:pt idx="3860">
                  <c:v>0.22223580154400116</c:v>
                </c:pt>
                <c:pt idx="3861">
                  <c:v>0.2221831682219079</c:v>
                </c:pt>
                <c:pt idx="3862">
                  <c:v>0.22212753281520578</c:v>
                </c:pt>
                <c:pt idx="3863">
                  <c:v>0.22207354371296661</c:v>
                </c:pt>
                <c:pt idx="3864">
                  <c:v>0.22206962163468735</c:v>
                </c:pt>
                <c:pt idx="3865">
                  <c:v>0.22201977250396512</c:v>
                </c:pt>
                <c:pt idx="3866">
                  <c:v>0.22194968351249325</c:v>
                </c:pt>
                <c:pt idx="3867">
                  <c:v>0.22190973641890821</c:v>
                </c:pt>
                <c:pt idx="3868">
                  <c:v>0.22163422252497009</c:v>
                </c:pt>
                <c:pt idx="3869">
                  <c:v>0.22150629498405891</c:v>
                </c:pt>
                <c:pt idx="3870">
                  <c:v>0.22149261613080098</c:v>
                </c:pt>
                <c:pt idx="3871">
                  <c:v>0.22132590359357276</c:v>
                </c:pt>
                <c:pt idx="3872">
                  <c:v>0.22085307526768427</c:v>
                </c:pt>
                <c:pt idx="3873">
                  <c:v>0.22082704913095463</c:v>
                </c:pt>
                <c:pt idx="3874">
                  <c:v>0.22079160516428276</c:v>
                </c:pt>
                <c:pt idx="3875">
                  <c:v>0.22076792743244875</c:v>
                </c:pt>
                <c:pt idx="3876">
                  <c:v>0.22066968179258922</c:v>
                </c:pt>
                <c:pt idx="3877">
                  <c:v>0.22064498722564579</c:v>
                </c:pt>
                <c:pt idx="3878">
                  <c:v>0.22057012879330337</c:v>
                </c:pt>
                <c:pt idx="3879">
                  <c:v>0.22043871496058842</c:v>
                </c:pt>
                <c:pt idx="3880">
                  <c:v>0.22043416341295574</c:v>
                </c:pt>
                <c:pt idx="3881">
                  <c:v>0.22039692787966247</c:v>
                </c:pt>
                <c:pt idx="3882">
                  <c:v>0.22028788441935521</c:v>
                </c:pt>
                <c:pt idx="3883">
                  <c:v>0.22027744975430358</c:v>
                </c:pt>
                <c:pt idx="3884">
                  <c:v>0.21999489064567868</c:v>
                </c:pt>
                <c:pt idx="3885">
                  <c:v>0.21995300672331375</c:v>
                </c:pt>
                <c:pt idx="3886">
                  <c:v>0.21994954464186972</c:v>
                </c:pt>
                <c:pt idx="3887">
                  <c:v>0.21991412488555764</c:v>
                </c:pt>
                <c:pt idx="3888">
                  <c:v>0.21991063859375387</c:v>
                </c:pt>
                <c:pt idx="3889">
                  <c:v>0.21987548515139901</c:v>
                </c:pt>
                <c:pt idx="3890">
                  <c:v>0.2197194251724601</c:v>
                </c:pt>
                <c:pt idx="3891">
                  <c:v>0.21970395475258081</c:v>
                </c:pt>
                <c:pt idx="3892">
                  <c:v>0.21969284219745627</c:v>
                </c:pt>
                <c:pt idx="3893">
                  <c:v>0.21965328246962718</c:v>
                </c:pt>
                <c:pt idx="3894">
                  <c:v>0.21957876298232124</c:v>
                </c:pt>
                <c:pt idx="3895">
                  <c:v>0.2194394323619685</c:v>
                </c:pt>
                <c:pt idx="3896">
                  <c:v>0.21911065567658364</c:v>
                </c:pt>
                <c:pt idx="3897">
                  <c:v>0.21910491782132327</c:v>
                </c:pt>
                <c:pt idx="3898">
                  <c:v>0.21908458111913459</c:v>
                </c:pt>
                <c:pt idx="3899">
                  <c:v>0.21907712432833201</c:v>
                </c:pt>
                <c:pt idx="3900">
                  <c:v>0.21898846599093302</c:v>
                </c:pt>
                <c:pt idx="3901">
                  <c:v>0.21893316952926731</c:v>
                </c:pt>
                <c:pt idx="3902">
                  <c:v>0.21889181823481685</c:v>
                </c:pt>
                <c:pt idx="3903">
                  <c:v>0.21886317737923439</c:v>
                </c:pt>
                <c:pt idx="3904">
                  <c:v>0.21871469524289675</c:v>
                </c:pt>
                <c:pt idx="3905">
                  <c:v>0.21863431684853166</c:v>
                </c:pt>
                <c:pt idx="3906">
                  <c:v>0.2184340487526919</c:v>
                </c:pt>
                <c:pt idx="3907">
                  <c:v>0.21837683967260618</c:v>
                </c:pt>
                <c:pt idx="3908">
                  <c:v>0.21817214108093252</c:v>
                </c:pt>
                <c:pt idx="3909">
                  <c:v>0.21803886305051692</c:v>
                </c:pt>
                <c:pt idx="3910">
                  <c:v>0.21800736537248416</c:v>
                </c:pt>
                <c:pt idx="3911">
                  <c:v>0.21781043830628974</c:v>
                </c:pt>
                <c:pt idx="3912">
                  <c:v>0.21765176360849797</c:v>
                </c:pt>
                <c:pt idx="3913">
                  <c:v>0.21754920852460324</c:v>
                </c:pt>
                <c:pt idx="3914">
                  <c:v>0.21743033565823802</c:v>
                </c:pt>
                <c:pt idx="3915">
                  <c:v>0.21722861494081344</c:v>
                </c:pt>
                <c:pt idx="3916">
                  <c:v>0.21714731655277794</c:v>
                </c:pt>
                <c:pt idx="3917">
                  <c:v>0.21708969589657642</c:v>
                </c:pt>
                <c:pt idx="3918">
                  <c:v>0.21703173629533848</c:v>
                </c:pt>
                <c:pt idx="3919">
                  <c:v>0.21700665436263908</c:v>
                </c:pt>
                <c:pt idx="3920">
                  <c:v>0.21688957306289522</c:v>
                </c:pt>
                <c:pt idx="3921">
                  <c:v>0.21684589757390893</c:v>
                </c:pt>
                <c:pt idx="3922">
                  <c:v>0.21675520556629096</c:v>
                </c:pt>
                <c:pt idx="3923">
                  <c:v>0.21664531474339246</c:v>
                </c:pt>
                <c:pt idx="3924">
                  <c:v>0.2165975234932489</c:v>
                </c:pt>
                <c:pt idx="3925">
                  <c:v>0.21652438399644861</c:v>
                </c:pt>
                <c:pt idx="3926">
                  <c:v>0.21632297801370076</c:v>
                </c:pt>
                <c:pt idx="3927">
                  <c:v>0.21628046462198233</c:v>
                </c:pt>
                <c:pt idx="3928">
                  <c:v>0.21606002929647211</c:v>
                </c:pt>
                <c:pt idx="3929">
                  <c:v>0.21594057538147296</c:v>
                </c:pt>
                <c:pt idx="3930">
                  <c:v>0.21583027298245872</c:v>
                </c:pt>
                <c:pt idx="3931">
                  <c:v>0.21581911200661466</c:v>
                </c:pt>
                <c:pt idx="3932">
                  <c:v>0.2157996226670171</c:v>
                </c:pt>
                <c:pt idx="3933">
                  <c:v>0.21572244004013885</c:v>
                </c:pt>
                <c:pt idx="3934">
                  <c:v>0.21535889727815516</c:v>
                </c:pt>
                <c:pt idx="3935">
                  <c:v>0.2152182350880163</c:v>
                </c:pt>
                <c:pt idx="3936">
                  <c:v>0.21499804186610352</c:v>
                </c:pt>
                <c:pt idx="3937">
                  <c:v>0.21496668945022923</c:v>
                </c:pt>
                <c:pt idx="3938">
                  <c:v>0.21490168463430451</c:v>
                </c:pt>
                <c:pt idx="3939">
                  <c:v>0.21474153310456803</c:v>
                </c:pt>
                <c:pt idx="3940">
                  <c:v>0.21461418661229084</c:v>
                </c:pt>
                <c:pt idx="3941">
                  <c:v>0.21431363920637272</c:v>
                </c:pt>
                <c:pt idx="3942">
                  <c:v>0.21405783254527</c:v>
                </c:pt>
                <c:pt idx="3943">
                  <c:v>0.21397897940356911</c:v>
                </c:pt>
                <c:pt idx="3944">
                  <c:v>0.2139481596156092</c:v>
                </c:pt>
                <c:pt idx="3945">
                  <c:v>0.21387189698240139</c:v>
                </c:pt>
                <c:pt idx="3946">
                  <c:v>0.21363076179930618</c:v>
                </c:pt>
                <c:pt idx="3947">
                  <c:v>0.21361468612043316</c:v>
                </c:pt>
                <c:pt idx="3948">
                  <c:v>0.2135917831201111</c:v>
                </c:pt>
                <c:pt idx="3949">
                  <c:v>0.21355038340494112</c:v>
                </c:pt>
                <c:pt idx="3950">
                  <c:v>0.21344836094896089</c:v>
                </c:pt>
                <c:pt idx="3951">
                  <c:v>0.21301804601479074</c:v>
                </c:pt>
                <c:pt idx="3952">
                  <c:v>0.21298928410740955</c:v>
                </c:pt>
                <c:pt idx="3953">
                  <c:v>0.21279821594827422</c:v>
                </c:pt>
                <c:pt idx="3954">
                  <c:v>0.21252810096456012</c:v>
                </c:pt>
                <c:pt idx="3955">
                  <c:v>0.21206362521278485</c:v>
                </c:pt>
                <c:pt idx="3956">
                  <c:v>0.21198968677411287</c:v>
                </c:pt>
                <c:pt idx="3957">
                  <c:v>0.21179489021957632</c:v>
                </c:pt>
                <c:pt idx="3958">
                  <c:v>0.21168206994314828</c:v>
                </c:pt>
                <c:pt idx="3959">
                  <c:v>0.21167078791550545</c:v>
                </c:pt>
                <c:pt idx="3960">
                  <c:v>0.21165652801361359</c:v>
                </c:pt>
                <c:pt idx="3961">
                  <c:v>0.21131988296131052</c:v>
                </c:pt>
                <c:pt idx="3962">
                  <c:v>0.21106746575057247</c:v>
                </c:pt>
                <c:pt idx="3963">
                  <c:v>0.21075723420075504</c:v>
                </c:pt>
                <c:pt idx="3964">
                  <c:v>0.21071820710084041</c:v>
                </c:pt>
                <c:pt idx="3965">
                  <c:v>0.21065506648261634</c:v>
                </c:pt>
                <c:pt idx="3966">
                  <c:v>0.21061807305292057</c:v>
                </c:pt>
                <c:pt idx="3967">
                  <c:v>0.21047022038593638</c:v>
                </c:pt>
                <c:pt idx="3968">
                  <c:v>0.21045634784980052</c:v>
                </c:pt>
                <c:pt idx="3969">
                  <c:v>0.21036110429454979</c:v>
                </c:pt>
                <c:pt idx="3970">
                  <c:v>0.21025377976978463</c:v>
                </c:pt>
                <c:pt idx="3971">
                  <c:v>0.21010868708381178</c:v>
                </c:pt>
                <c:pt idx="3972">
                  <c:v>0.20995335341566534</c:v>
                </c:pt>
                <c:pt idx="3973">
                  <c:v>0.20993335565851309</c:v>
                </c:pt>
                <c:pt idx="3974">
                  <c:v>0.20984970886558196</c:v>
                </c:pt>
                <c:pt idx="3975">
                  <c:v>0.20983288266555675</c:v>
                </c:pt>
                <c:pt idx="3976">
                  <c:v>0.20979269346837415</c:v>
                </c:pt>
                <c:pt idx="3977">
                  <c:v>0.20978867454865596</c:v>
                </c:pt>
                <c:pt idx="3978">
                  <c:v>0.20966815537782785</c:v>
                </c:pt>
                <c:pt idx="3979">
                  <c:v>0.20958501700245141</c:v>
                </c:pt>
                <c:pt idx="3980">
                  <c:v>0.20953330367402861</c:v>
                </c:pt>
                <c:pt idx="3981">
                  <c:v>0.20952502373099466</c:v>
                </c:pt>
                <c:pt idx="3982">
                  <c:v>0.2095244184720009</c:v>
                </c:pt>
                <c:pt idx="3983">
                  <c:v>0.20947117989091396</c:v>
                </c:pt>
                <c:pt idx="3984">
                  <c:v>0.20946173785061201</c:v>
                </c:pt>
                <c:pt idx="3985">
                  <c:v>0.20929318532604285</c:v>
                </c:pt>
                <c:pt idx="3986">
                  <c:v>0.20919368074747646</c:v>
                </c:pt>
                <c:pt idx="3987">
                  <c:v>0.20911843494937804</c:v>
                </c:pt>
                <c:pt idx="3988">
                  <c:v>0.20902081877887208</c:v>
                </c:pt>
                <c:pt idx="3989">
                  <c:v>0.20867877481634511</c:v>
                </c:pt>
                <c:pt idx="3990">
                  <c:v>0.20864730134867202</c:v>
                </c:pt>
                <c:pt idx="3991">
                  <c:v>0.20864221717312478</c:v>
                </c:pt>
                <c:pt idx="3992">
                  <c:v>0.2085669229543069</c:v>
                </c:pt>
                <c:pt idx="3993">
                  <c:v>0.20844216697052284</c:v>
                </c:pt>
                <c:pt idx="3994">
                  <c:v>0.2083438971203036</c:v>
                </c:pt>
                <c:pt idx="3995">
                  <c:v>0.20834176660864573</c:v>
                </c:pt>
                <c:pt idx="3996">
                  <c:v>0.20830293319160909</c:v>
                </c:pt>
                <c:pt idx="3997">
                  <c:v>0.2081650309824816</c:v>
                </c:pt>
                <c:pt idx="3998">
                  <c:v>0.20811980603047134</c:v>
                </c:pt>
                <c:pt idx="3999">
                  <c:v>0.20805986117973405</c:v>
                </c:pt>
                <c:pt idx="4000">
                  <c:v>0.20801625832182696</c:v>
                </c:pt>
                <c:pt idx="4001">
                  <c:v>0.20799914159748475</c:v>
                </c:pt>
                <c:pt idx="4002">
                  <c:v>0.2078175154786514</c:v>
                </c:pt>
                <c:pt idx="4003">
                  <c:v>0.20778231361557709</c:v>
                </c:pt>
                <c:pt idx="4004">
                  <c:v>0.20772115824685231</c:v>
                </c:pt>
                <c:pt idx="4005">
                  <c:v>0.20763400095175766</c:v>
                </c:pt>
                <c:pt idx="4006">
                  <c:v>0.2075337216416793</c:v>
                </c:pt>
                <c:pt idx="4007">
                  <c:v>0.20737887218072779</c:v>
                </c:pt>
                <c:pt idx="4008">
                  <c:v>0.20736415228200078</c:v>
                </c:pt>
                <c:pt idx="4009">
                  <c:v>0.20732686832798802</c:v>
                </c:pt>
                <c:pt idx="4010">
                  <c:v>0.20732105784164834</c:v>
                </c:pt>
                <c:pt idx="4011">
                  <c:v>0.20722058484869205</c:v>
                </c:pt>
                <c:pt idx="4012">
                  <c:v>0.20713887488454077</c:v>
                </c:pt>
                <c:pt idx="4013">
                  <c:v>0.20713793068051062</c:v>
                </c:pt>
                <c:pt idx="4014">
                  <c:v>0.207123065519625</c:v>
                </c:pt>
                <c:pt idx="4015">
                  <c:v>0.20710873298665383</c:v>
                </c:pt>
                <c:pt idx="4016">
                  <c:v>0.20710812772766019</c:v>
                </c:pt>
                <c:pt idx="4017">
                  <c:v>0.20698078123538302</c:v>
                </c:pt>
                <c:pt idx="4018">
                  <c:v>0.2069303994767463</c:v>
                </c:pt>
                <c:pt idx="4019">
                  <c:v>0.20691916586982304</c:v>
                </c:pt>
                <c:pt idx="4020">
                  <c:v>0.20686679886168699</c:v>
                </c:pt>
                <c:pt idx="4021">
                  <c:v>0.20670248315007383</c:v>
                </c:pt>
                <c:pt idx="4022">
                  <c:v>0.20636479705230162</c:v>
                </c:pt>
                <c:pt idx="4023">
                  <c:v>0.20634431508795428</c:v>
                </c:pt>
                <c:pt idx="4024">
                  <c:v>0.20627613871490244</c:v>
                </c:pt>
                <c:pt idx="4025">
                  <c:v>0.20616694999243665</c:v>
                </c:pt>
                <c:pt idx="4026">
                  <c:v>0.20612598606374222</c:v>
                </c:pt>
                <c:pt idx="4027">
                  <c:v>0.20609296313304531</c:v>
                </c:pt>
                <c:pt idx="4028">
                  <c:v>0.20579386834871211</c:v>
                </c:pt>
                <c:pt idx="4029">
                  <c:v>0.20577595268249821</c:v>
                </c:pt>
                <c:pt idx="4030">
                  <c:v>0.20574099292302134</c:v>
                </c:pt>
                <c:pt idx="4031">
                  <c:v>0.20560309071389379</c:v>
                </c:pt>
                <c:pt idx="4032">
                  <c:v>0.20558689398322205</c:v>
                </c:pt>
                <c:pt idx="4033">
                  <c:v>0.20549244936984307</c:v>
                </c:pt>
                <c:pt idx="4034">
                  <c:v>0.20542514456974223</c:v>
                </c:pt>
                <c:pt idx="4035">
                  <c:v>0.20537188177829543</c:v>
                </c:pt>
                <c:pt idx="4036">
                  <c:v>0.20531004851949775</c:v>
                </c:pt>
                <c:pt idx="4037">
                  <c:v>0.2053080632699984</c:v>
                </c:pt>
                <c:pt idx="4038">
                  <c:v>0.20527140878533909</c:v>
                </c:pt>
                <c:pt idx="4039">
                  <c:v>0.2052670024998649</c:v>
                </c:pt>
                <c:pt idx="4040">
                  <c:v>0.20520662186265209</c:v>
                </c:pt>
                <c:pt idx="4041">
                  <c:v>0.20507046279942648</c:v>
                </c:pt>
                <c:pt idx="4042">
                  <c:v>0.20492716168007502</c:v>
                </c:pt>
                <c:pt idx="4043">
                  <c:v>0.20483864860483447</c:v>
                </c:pt>
                <c:pt idx="4044">
                  <c:v>0.20483039287216018</c:v>
                </c:pt>
                <c:pt idx="4045">
                  <c:v>0.20481698033285953</c:v>
                </c:pt>
                <c:pt idx="4046">
                  <c:v>0.20480923301773998</c:v>
                </c:pt>
                <c:pt idx="4047">
                  <c:v>0.20474894922196615</c:v>
                </c:pt>
                <c:pt idx="4048">
                  <c:v>0.20474120190684666</c:v>
                </c:pt>
                <c:pt idx="4049">
                  <c:v>0.20468789069468044</c:v>
                </c:pt>
                <c:pt idx="4050">
                  <c:v>0.20464847622900989</c:v>
                </c:pt>
                <c:pt idx="4051">
                  <c:v>0.20452197709932388</c:v>
                </c:pt>
                <c:pt idx="4052">
                  <c:v>0.20441051260304172</c:v>
                </c:pt>
                <c:pt idx="4053">
                  <c:v>0.20438264647897117</c:v>
                </c:pt>
                <c:pt idx="4054">
                  <c:v>0.20428677345436705</c:v>
                </c:pt>
                <c:pt idx="4055">
                  <c:v>0.20424331585861852</c:v>
                </c:pt>
                <c:pt idx="4056">
                  <c:v>0.2042038529722284</c:v>
                </c:pt>
                <c:pt idx="4057">
                  <c:v>0.20411996407569979</c:v>
                </c:pt>
                <c:pt idx="4058">
                  <c:v>0.20402842470549065</c:v>
                </c:pt>
                <c:pt idx="4059">
                  <c:v>0.20396525987690678</c:v>
                </c:pt>
                <c:pt idx="4060">
                  <c:v>0.20392507067972426</c:v>
                </c:pt>
                <c:pt idx="4061">
                  <c:v>0.20384469228535915</c:v>
                </c:pt>
                <c:pt idx="4062">
                  <c:v>0.20380450308817663</c:v>
                </c:pt>
                <c:pt idx="4063">
                  <c:v>0.2037575349902645</c:v>
                </c:pt>
                <c:pt idx="4064">
                  <c:v>0.20370117327276996</c:v>
                </c:pt>
                <c:pt idx="4065">
                  <c:v>0.20368393549662905</c:v>
                </c:pt>
                <c:pt idx="4066">
                  <c:v>0.20363580530144898</c:v>
                </c:pt>
                <c:pt idx="4067">
                  <c:v>0.20358646458828156</c:v>
                </c:pt>
                <c:pt idx="4068">
                  <c:v>0.20351911136746112</c:v>
                </c:pt>
                <c:pt idx="4069">
                  <c:v>0.20334760517900266</c:v>
                </c:pt>
                <c:pt idx="4070">
                  <c:v>0.20331046648714846</c:v>
                </c:pt>
                <c:pt idx="4071">
                  <c:v>0.20315145284432026</c:v>
                </c:pt>
                <c:pt idx="4072">
                  <c:v>0.20313690241811139</c:v>
                </c:pt>
                <c:pt idx="4073">
                  <c:v>0.20308833643645582</c:v>
                </c:pt>
                <c:pt idx="4074">
                  <c:v>0.20297348248980887</c:v>
                </c:pt>
                <c:pt idx="4075">
                  <c:v>0.20294392164055594</c:v>
                </c:pt>
                <c:pt idx="4076">
                  <c:v>0.20290574190323254</c:v>
                </c:pt>
                <c:pt idx="4077">
                  <c:v>0.20280037841760701</c:v>
                </c:pt>
                <c:pt idx="4078">
                  <c:v>0.20271082429689724</c:v>
                </c:pt>
                <c:pt idx="4079">
                  <c:v>0.20264918472097754</c:v>
                </c:pt>
                <c:pt idx="4080">
                  <c:v>0.20264918472097754</c:v>
                </c:pt>
                <c:pt idx="4081">
                  <c:v>0.20260778500580762</c:v>
                </c:pt>
                <c:pt idx="4082">
                  <c:v>0.20249910470089655</c:v>
                </c:pt>
                <c:pt idx="4083">
                  <c:v>0.2023451510232557</c:v>
                </c:pt>
                <c:pt idx="4084">
                  <c:v>0.20230016817484303</c:v>
                </c:pt>
                <c:pt idx="4085">
                  <c:v>0.20227586097365546</c:v>
                </c:pt>
                <c:pt idx="4086">
                  <c:v>0.20217625955365012</c:v>
                </c:pt>
                <c:pt idx="4087">
                  <c:v>0.20203133634019549</c:v>
                </c:pt>
                <c:pt idx="4088">
                  <c:v>0.20197923564601661</c:v>
                </c:pt>
                <c:pt idx="4089">
                  <c:v>0.20190171407410193</c:v>
                </c:pt>
                <c:pt idx="4090">
                  <c:v>0.20187225006628798</c:v>
                </c:pt>
                <c:pt idx="4091">
                  <c:v>0.20182801773902742</c:v>
                </c:pt>
                <c:pt idx="4092">
                  <c:v>0.20178451172255937</c:v>
                </c:pt>
                <c:pt idx="4093">
                  <c:v>0.20164300216982928</c:v>
                </c:pt>
                <c:pt idx="4094">
                  <c:v>0.20163007383772355</c:v>
                </c:pt>
                <c:pt idx="4095">
                  <c:v>0.2015960340719172</c:v>
                </c:pt>
                <c:pt idx="4096">
                  <c:v>0.20131773598660799</c:v>
                </c:pt>
                <c:pt idx="4097">
                  <c:v>0.2010867933649669</c:v>
                </c:pt>
                <c:pt idx="4098">
                  <c:v>0.20103144848258178</c:v>
                </c:pt>
                <c:pt idx="4099">
                  <c:v>0.20102713903854649</c:v>
                </c:pt>
                <c:pt idx="4100">
                  <c:v>0.2010166801631352</c:v>
                </c:pt>
                <c:pt idx="4101">
                  <c:v>0.20098336670812125</c:v>
                </c:pt>
                <c:pt idx="4102">
                  <c:v>0.20080154690640989</c:v>
                </c:pt>
                <c:pt idx="4103">
                  <c:v>0.20074758201453047</c:v>
                </c:pt>
                <c:pt idx="4104">
                  <c:v>0.20066732467196413</c:v>
                </c:pt>
                <c:pt idx="4105">
                  <c:v>0.20047487652232315</c:v>
                </c:pt>
                <c:pt idx="4106">
                  <c:v>0.20047352074217725</c:v>
                </c:pt>
                <c:pt idx="4107">
                  <c:v>0.20045054511077598</c:v>
                </c:pt>
                <c:pt idx="4108">
                  <c:v>0.20042788421405128</c:v>
                </c:pt>
                <c:pt idx="4109">
                  <c:v>0.20036571201021716</c:v>
                </c:pt>
                <c:pt idx="4110">
                  <c:v>0.20030765556754021</c:v>
                </c:pt>
                <c:pt idx="4111">
                  <c:v>0.20024504757723055</c:v>
                </c:pt>
                <c:pt idx="4112">
                  <c:v>0.20008966548836457</c:v>
                </c:pt>
                <c:pt idx="4113">
                  <c:v>0.20004681315160971</c:v>
                </c:pt>
                <c:pt idx="4114">
                  <c:v>0.20001805124422847</c:v>
                </c:pt>
                <c:pt idx="4115">
                  <c:v>0.19996435266630633</c:v>
                </c:pt>
                <c:pt idx="4116">
                  <c:v>0.19993941599576531</c:v>
                </c:pt>
                <c:pt idx="4117">
                  <c:v>0.19985545446815747</c:v>
                </c:pt>
                <c:pt idx="4118">
                  <c:v>0.19958899524876531</c:v>
                </c:pt>
                <c:pt idx="4119">
                  <c:v>0.19958710684070494</c:v>
                </c:pt>
                <c:pt idx="4120">
                  <c:v>0.19955282497130103</c:v>
                </c:pt>
                <c:pt idx="4121">
                  <c:v>0.1995502586731677</c:v>
                </c:pt>
                <c:pt idx="4122">
                  <c:v>0.19942949739874213</c:v>
                </c:pt>
                <c:pt idx="4123">
                  <c:v>0.19934577797473171</c:v>
                </c:pt>
                <c:pt idx="4124">
                  <c:v>0.19928321840514157</c:v>
                </c:pt>
                <c:pt idx="4125">
                  <c:v>0.19928321840514157</c:v>
                </c:pt>
                <c:pt idx="4126">
                  <c:v>0.19918937905075634</c:v>
                </c:pt>
                <c:pt idx="4127">
                  <c:v>0.19916395817302046</c:v>
                </c:pt>
                <c:pt idx="4128">
                  <c:v>0.19916395817302046</c:v>
                </c:pt>
                <c:pt idx="4129">
                  <c:v>0.19898107311548008</c:v>
                </c:pt>
                <c:pt idx="4130">
                  <c:v>0.19896424691545489</c:v>
                </c:pt>
                <c:pt idx="4131">
                  <c:v>0.19879126389505178</c:v>
                </c:pt>
                <c:pt idx="4132">
                  <c:v>0.1987596935859397</c:v>
                </c:pt>
                <c:pt idx="4133">
                  <c:v>0.19872521803365784</c:v>
                </c:pt>
                <c:pt idx="4134">
                  <c:v>0.1987079802575169</c:v>
                </c:pt>
                <c:pt idx="4135">
                  <c:v>0.19865701745024628</c:v>
                </c:pt>
                <c:pt idx="4136">
                  <c:v>0.19863801231784367</c:v>
                </c:pt>
                <c:pt idx="4137">
                  <c:v>0.19856269388866599</c:v>
                </c:pt>
                <c:pt idx="4138">
                  <c:v>0.19853076042415777</c:v>
                </c:pt>
                <c:pt idx="4139">
                  <c:v>0.19836516156347794</c:v>
                </c:pt>
                <c:pt idx="4140">
                  <c:v>0.19830366724971671</c:v>
                </c:pt>
                <c:pt idx="4141">
                  <c:v>0.19817801548262187</c:v>
                </c:pt>
                <c:pt idx="4142">
                  <c:v>0.19816385242216902</c:v>
                </c:pt>
                <c:pt idx="4143">
                  <c:v>0.19815888929842057</c:v>
                </c:pt>
                <c:pt idx="4144">
                  <c:v>0.19809763708825684</c:v>
                </c:pt>
                <c:pt idx="4145">
                  <c:v>0.19807018254030201</c:v>
                </c:pt>
                <c:pt idx="4146">
                  <c:v>0.19796162328718969</c:v>
                </c:pt>
                <c:pt idx="4147">
                  <c:v>0.19793869607650785</c:v>
                </c:pt>
                <c:pt idx="4148">
                  <c:v>0.1978576640024296</c:v>
                </c:pt>
                <c:pt idx="4149">
                  <c:v>0.19784609145046975</c:v>
                </c:pt>
                <c:pt idx="4150">
                  <c:v>0.19776295307509331</c:v>
                </c:pt>
                <c:pt idx="4151">
                  <c:v>0.1975654933809845</c:v>
                </c:pt>
                <c:pt idx="4152">
                  <c:v>0.19756283024141211</c:v>
                </c:pt>
                <c:pt idx="4153">
                  <c:v>0.19748782654691127</c:v>
                </c:pt>
                <c:pt idx="4154">
                  <c:v>0.19748409815150997</c:v>
                </c:pt>
                <c:pt idx="4155">
                  <c:v>0.19746535933306469</c:v>
                </c:pt>
                <c:pt idx="4156">
                  <c:v>0.19733128236077735</c:v>
                </c:pt>
                <c:pt idx="4157">
                  <c:v>0.19721817156003232</c:v>
                </c:pt>
                <c:pt idx="4158">
                  <c:v>0.19717381818097299</c:v>
                </c:pt>
                <c:pt idx="4159">
                  <c:v>0.19715161728108363</c:v>
                </c:pt>
                <c:pt idx="4160">
                  <c:v>0.19693248931499982</c:v>
                </c:pt>
                <c:pt idx="4161">
                  <c:v>0.19683034580722089</c:v>
                </c:pt>
                <c:pt idx="4162">
                  <c:v>0.19667392267288569</c:v>
                </c:pt>
                <c:pt idx="4163">
                  <c:v>0.1966566848967447</c:v>
                </c:pt>
                <c:pt idx="4164">
                  <c:v>0.19665186703515475</c:v>
                </c:pt>
                <c:pt idx="4165">
                  <c:v>0.19665082598968558</c:v>
                </c:pt>
                <c:pt idx="4166">
                  <c:v>0.19660322842242003</c:v>
                </c:pt>
                <c:pt idx="4167">
                  <c:v>0.19638959620799915</c:v>
                </c:pt>
                <c:pt idx="4168">
                  <c:v>0.19628399061877613</c:v>
                </c:pt>
                <c:pt idx="4169">
                  <c:v>0.19618809338381224</c:v>
                </c:pt>
                <c:pt idx="4170">
                  <c:v>0.19614942943929387</c:v>
                </c:pt>
                <c:pt idx="4171">
                  <c:v>0.19603646390070734</c:v>
                </c:pt>
                <c:pt idx="4172">
                  <c:v>0.1959624286205964</c:v>
                </c:pt>
                <c:pt idx="4173">
                  <c:v>0.1957017072564646</c:v>
                </c:pt>
                <c:pt idx="4174">
                  <c:v>0.19567413165671105</c:v>
                </c:pt>
                <c:pt idx="4175">
                  <c:v>0.19560518055214723</c:v>
                </c:pt>
                <c:pt idx="4176">
                  <c:v>0.19560033848019756</c:v>
                </c:pt>
                <c:pt idx="4177">
                  <c:v>0.1955879427760063</c:v>
                </c:pt>
                <c:pt idx="4178">
                  <c:v>0.19551899167144257</c:v>
                </c:pt>
                <c:pt idx="4179">
                  <c:v>0.19541023873545221</c:v>
                </c:pt>
                <c:pt idx="4180">
                  <c:v>0.19539082202693392</c:v>
                </c:pt>
                <c:pt idx="4181">
                  <c:v>0.19534661391003313</c:v>
                </c:pt>
                <c:pt idx="4182">
                  <c:v>0.19534445918801549</c:v>
                </c:pt>
                <c:pt idx="4183">
                  <c:v>0.19529829003197513</c:v>
                </c:pt>
                <c:pt idx="4184">
                  <c:v>0.19526042502932842</c:v>
                </c:pt>
                <c:pt idx="4185">
                  <c:v>0.19517423614862373</c:v>
                </c:pt>
                <c:pt idx="4186">
                  <c:v>0.19515486786082495</c:v>
                </c:pt>
                <c:pt idx="4187">
                  <c:v>0.19513976059634183</c:v>
                </c:pt>
                <c:pt idx="4188">
                  <c:v>0.19510528504405991</c:v>
                </c:pt>
                <c:pt idx="4189">
                  <c:v>0.19491300636693726</c:v>
                </c:pt>
                <c:pt idx="4190">
                  <c:v>0.19484671840194581</c:v>
                </c:pt>
                <c:pt idx="4191">
                  <c:v>0.19479970188331427</c:v>
                </c:pt>
                <c:pt idx="4192">
                  <c:v>0.1947966997987054</c:v>
                </c:pt>
                <c:pt idx="4193">
                  <c:v>0.19477287680471275</c:v>
                </c:pt>
                <c:pt idx="4194">
                  <c:v>0.1947569221776386</c:v>
                </c:pt>
                <c:pt idx="4195">
                  <c:v>0.19475336325475553</c:v>
                </c:pt>
                <c:pt idx="4196">
                  <c:v>0.19474183912351523</c:v>
                </c:pt>
                <c:pt idx="4197">
                  <c:v>0.19455590356064664</c:v>
                </c:pt>
                <c:pt idx="4198">
                  <c:v>0.19454839834912457</c:v>
                </c:pt>
                <c:pt idx="4199">
                  <c:v>0.19451026703252075</c:v>
                </c:pt>
                <c:pt idx="4200">
                  <c:v>0.19450833020374084</c:v>
                </c:pt>
                <c:pt idx="4201">
                  <c:v>0.19447261992311177</c:v>
                </c:pt>
                <c:pt idx="4202">
                  <c:v>0.19420732280098754</c:v>
                </c:pt>
                <c:pt idx="4203">
                  <c:v>0.19412704124806149</c:v>
                </c:pt>
                <c:pt idx="4204">
                  <c:v>0.19401930514718058</c:v>
                </c:pt>
                <c:pt idx="4205">
                  <c:v>0.19400623155291641</c:v>
                </c:pt>
                <c:pt idx="4206">
                  <c:v>0.19383608114460379</c:v>
                </c:pt>
                <c:pt idx="4207">
                  <c:v>0.19379935402886536</c:v>
                </c:pt>
                <c:pt idx="4208">
                  <c:v>0.19379351933216596</c:v>
                </c:pt>
                <c:pt idx="4209">
                  <c:v>0.19377729839113447</c:v>
                </c:pt>
                <c:pt idx="4210">
                  <c:v>0.19366564021197433</c:v>
                </c:pt>
                <c:pt idx="4211">
                  <c:v>0.19365266345914905</c:v>
                </c:pt>
                <c:pt idx="4212">
                  <c:v>0.19351940963909325</c:v>
                </c:pt>
                <c:pt idx="4213">
                  <c:v>0.19347987412162393</c:v>
                </c:pt>
                <c:pt idx="4214">
                  <c:v>0.19343322075838854</c:v>
                </c:pt>
                <c:pt idx="4215">
                  <c:v>0.19340610515547019</c:v>
                </c:pt>
                <c:pt idx="4216">
                  <c:v>0.19321464963057894</c:v>
                </c:pt>
                <c:pt idx="4217">
                  <c:v>0.1932122285946041</c:v>
                </c:pt>
                <c:pt idx="4218">
                  <c:v>0.19313848383881013</c:v>
                </c:pt>
                <c:pt idx="4219">
                  <c:v>0.19297109341150895</c:v>
                </c:pt>
                <c:pt idx="4220">
                  <c:v>0.19294431675362705</c:v>
                </c:pt>
                <c:pt idx="4221">
                  <c:v>0.1928452721718959</c:v>
                </c:pt>
                <c:pt idx="4222">
                  <c:v>0.19280467139859758</c:v>
                </c:pt>
                <c:pt idx="4223">
                  <c:v>0.19253811533776644</c:v>
                </c:pt>
                <c:pt idx="4224">
                  <c:v>0.19234559455704631</c:v>
                </c:pt>
                <c:pt idx="4225">
                  <c:v>0.19197033398094426</c:v>
                </c:pt>
                <c:pt idx="4226">
                  <c:v>0.19196800978640846</c:v>
                </c:pt>
                <c:pt idx="4227">
                  <c:v>0.1919507720102675</c:v>
                </c:pt>
                <c:pt idx="4228">
                  <c:v>0.19194868991932915</c:v>
                </c:pt>
                <c:pt idx="4229">
                  <c:v>0.19192791743066495</c:v>
                </c:pt>
                <c:pt idx="4230">
                  <c:v>0.19175137548737878</c:v>
                </c:pt>
                <c:pt idx="4231">
                  <c:v>0.19172508303669189</c:v>
                </c:pt>
                <c:pt idx="4232">
                  <c:v>0.19134234145942761</c:v>
                </c:pt>
                <c:pt idx="4233">
                  <c:v>0.19121618127477805</c:v>
                </c:pt>
                <c:pt idx="4234">
                  <c:v>0.19103687935048061</c:v>
                </c:pt>
                <c:pt idx="4235">
                  <c:v>0.19096318301540607</c:v>
                </c:pt>
                <c:pt idx="4236">
                  <c:v>0.19093374321795192</c:v>
                </c:pt>
                <c:pt idx="4237">
                  <c:v>0.19088570986421086</c:v>
                </c:pt>
                <c:pt idx="4238">
                  <c:v>0.19086944050245991</c:v>
                </c:pt>
                <c:pt idx="4239">
                  <c:v>0.1908475543372472</c:v>
                </c:pt>
                <c:pt idx="4240">
                  <c:v>0.19069241435197873</c:v>
                </c:pt>
                <c:pt idx="4241">
                  <c:v>0.1904338477098646</c:v>
                </c:pt>
                <c:pt idx="4242">
                  <c:v>0.19042171831963059</c:v>
                </c:pt>
                <c:pt idx="4243">
                  <c:v>0.19031962323257107</c:v>
                </c:pt>
                <c:pt idx="4244">
                  <c:v>0.19031318327687802</c:v>
                </c:pt>
                <c:pt idx="4245">
                  <c:v>0.19003159258264304</c:v>
                </c:pt>
                <c:pt idx="4246">
                  <c:v>0.19003159258264304</c:v>
                </c:pt>
                <c:pt idx="4247">
                  <c:v>0.18999951385597627</c:v>
                </c:pt>
                <c:pt idx="4248">
                  <c:v>0.18997869294659253</c:v>
                </c:pt>
                <c:pt idx="4249">
                  <c:v>0.18991368813066772</c:v>
                </c:pt>
                <c:pt idx="4250">
                  <c:v>0.18988223887335445</c:v>
                </c:pt>
                <c:pt idx="4251">
                  <c:v>0.18986439583821979</c:v>
                </c:pt>
                <c:pt idx="4252">
                  <c:v>0.18949690678759712</c:v>
                </c:pt>
                <c:pt idx="4253">
                  <c:v>0.18940921686458803</c:v>
                </c:pt>
                <c:pt idx="4254">
                  <c:v>0.18922575075841369</c:v>
                </c:pt>
                <c:pt idx="4255">
                  <c:v>0.18907278970552258</c:v>
                </c:pt>
                <c:pt idx="4256">
                  <c:v>0.18895827470391213</c:v>
                </c:pt>
                <c:pt idx="4257">
                  <c:v>0.18869670597718921</c:v>
                </c:pt>
                <c:pt idx="4258">
                  <c:v>0.18866840406664323</c:v>
                </c:pt>
                <c:pt idx="4259">
                  <c:v>0.18859787928869579</c:v>
                </c:pt>
                <c:pt idx="4260">
                  <c:v>0.18854810278905282</c:v>
                </c:pt>
                <c:pt idx="4261">
                  <c:v>0.18844298140702476</c:v>
                </c:pt>
                <c:pt idx="4262">
                  <c:v>0.18819032209268927</c:v>
                </c:pt>
                <c:pt idx="4263">
                  <c:v>0.18794163327735253</c:v>
                </c:pt>
                <c:pt idx="4264">
                  <c:v>0.18793165860913616</c:v>
                </c:pt>
                <c:pt idx="4265">
                  <c:v>0.18791442083299523</c:v>
                </c:pt>
                <c:pt idx="4266">
                  <c:v>0.18787336006286179</c:v>
                </c:pt>
                <c:pt idx="4267">
                  <c:v>0.18785694543895229</c:v>
                </c:pt>
                <c:pt idx="4268">
                  <c:v>0.18783982871461002</c:v>
                </c:pt>
                <c:pt idx="4269">
                  <c:v>0.18774419779360349</c:v>
                </c:pt>
                <c:pt idx="4270">
                  <c:v>0.18774068729143986</c:v>
                </c:pt>
                <c:pt idx="4271">
                  <c:v>0.18767502879580197</c:v>
                </c:pt>
                <c:pt idx="4272">
                  <c:v>0.18750790468245787</c:v>
                </c:pt>
                <c:pt idx="4273">
                  <c:v>0.18743447466134064</c:v>
                </c:pt>
                <c:pt idx="4274">
                  <c:v>0.1873843107959417</c:v>
                </c:pt>
                <c:pt idx="4275">
                  <c:v>0.1872972019215666</c:v>
                </c:pt>
                <c:pt idx="4276">
                  <c:v>0.18716469862266297</c:v>
                </c:pt>
                <c:pt idx="4277">
                  <c:v>0.18712065997828042</c:v>
                </c:pt>
                <c:pt idx="4278">
                  <c:v>0.18710589165883382</c:v>
                </c:pt>
                <c:pt idx="4279">
                  <c:v>0.18706400773646886</c:v>
                </c:pt>
                <c:pt idx="4280">
                  <c:v>0.18684630818161016</c:v>
                </c:pt>
                <c:pt idx="4281">
                  <c:v>0.18679290012800506</c:v>
                </c:pt>
                <c:pt idx="4282">
                  <c:v>0.18667853038855306</c:v>
                </c:pt>
                <c:pt idx="4283">
                  <c:v>0.18665981578046742</c:v>
                </c:pt>
                <c:pt idx="4284">
                  <c:v>0.18657471636595141</c:v>
                </c:pt>
                <c:pt idx="4285">
                  <c:v>0.18652046094975497</c:v>
                </c:pt>
                <c:pt idx="4286">
                  <c:v>0.1864461109349673</c:v>
                </c:pt>
                <c:pt idx="4287">
                  <c:v>0.18636524833340717</c:v>
                </c:pt>
                <c:pt idx="4288">
                  <c:v>0.18633079699148516</c:v>
                </c:pt>
                <c:pt idx="4289">
                  <c:v>0.18625562382446598</c:v>
                </c:pt>
                <c:pt idx="4290">
                  <c:v>0.18625470383079554</c:v>
                </c:pt>
                <c:pt idx="4291">
                  <c:v>0.18624782808862697</c:v>
                </c:pt>
                <c:pt idx="4292">
                  <c:v>0.18607269034620622</c:v>
                </c:pt>
                <c:pt idx="4293">
                  <c:v>0.18594510175033155</c:v>
                </c:pt>
                <c:pt idx="4294">
                  <c:v>0.18582419521374746</c:v>
                </c:pt>
                <c:pt idx="4295">
                  <c:v>0.18565121219334429</c:v>
                </c:pt>
                <c:pt idx="4296">
                  <c:v>0.18553149196438792</c:v>
                </c:pt>
                <c:pt idx="4297">
                  <c:v>0.18533812382107651</c:v>
                </c:pt>
                <c:pt idx="4298">
                  <c:v>0.18532318602911171</c:v>
                </c:pt>
                <c:pt idx="4299">
                  <c:v>0.18523975712941826</c:v>
                </c:pt>
                <c:pt idx="4300">
                  <c:v>0.18510543805353358</c:v>
                </c:pt>
                <c:pt idx="4301">
                  <c:v>0.18507795929521903</c:v>
                </c:pt>
                <c:pt idx="4302">
                  <c:v>0.18505624260252457</c:v>
                </c:pt>
                <c:pt idx="4303">
                  <c:v>0.18497487158340981</c:v>
                </c:pt>
                <c:pt idx="4304">
                  <c:v>0.18491151307194797</c:v>
                </c:pt>
                <c:pt idx="4305">
                  <c:v>0.18479709491177651</c:v>
                </c:pt>
                <c:pt idx="4306">
                  <c:v>0.18479283388846071</c:v>
                </c:pt>
                <c:pt idx="4307">
                  <c:v>0.18471700704172839</c:v>
                </c:pt>
                <c:pt idx="4308">
                  <c:v>0.18460772147782359</c:v>
                </c:pt>
                <c:pt idx="4309">
                  <c:v>0.18460747937422611</c:v>
                </c:pt>
                <c:pt idx="4310">
                  <c:v>0.18454685663341583</c:v>
                </c:pt>
                <c:pt idx="4311">
                  <c:v>0.18443401214662802</c:v>
                </c:pt>
                <c:pt idx="4312">
                  <c:v>0.18442996901655001</c:v>
                </c:pt>
                <c:pt idx="4313">
                  <c:v>0.18437806200524917</c:v>
                </c:pt>
                <c:pt idx="4314">
                  <c:v>0.18426330490004125</c:v>
                </c:pt>
                <c:pt idx="4315">
                  <c:v>0.18416820660694913</c:v>
                </c:pt>
                <c:pt idx="4316">
                  <c:v>0.18415305092174655</c:v>
                </c:pt>
                <c:pt idx="4317">
                  <c:v>0.18415174356232009</c:v>
                </c:pt>
                <c:pt idx="4318">
                  <c:v>0.18413334368891118</c:v>
                </c:pt>
                <c:pt idx="4319">
                  <c:v>0.18409947339562305</c:v>
                </c:pt>
                <c:pt idx="4320">
                  <c:v>0.18407790196508708</c:v>
                </c:pt>
                <c:pt idx="4321">
                  <c:v>0.18397863949011825</c:v>
                </c:pt>
                <c:pt idx="4322">
                  <c:v>0.18397113427859615</c:v>
                </c:pt>
                <c:pt idx="4323">
                  <c:v>0.18394326815452558</c:v>
                </c:pt>
                <c:pt idx="4324">
                  <c:v>0.1839215514618312</c:v>
                </c:pt>
                <c:pt idx="4325">
                  <c:v>0.18383662151983343</c:v>
                </c:pt>
                <c:pt idx="4326">
                  <c:v>0.18379711021272385</c:v>
                </c:pt>
                <c:pt idx="4327">
                  <c:v>0.18370138245027823</c:v>
                </c:pt>
                <c:pt idx="4328">
                  <c:v>0.18358013696865766</c:v>
                </c:pt>
                <c:pt idx="4329">
                  <c:v>0.18345351678717295</c:v>
                </c:pt>
                <c:pt idx="4330">
                  <c:v>0.18339533929269725</c:v>
                </c:pt>
                <c:pt idx="4331">
                  <c:v>0.18326486966401254</c:v>
                </c:pt>
                <c:pt idx="4332">
                  <c:v>0.18321359212206517</c:v>
                </c:pt>
                <c:pt idx="4333">
                  <c:v>0.18317652606129017</c:v>
                </c:pt>
                <c:pt idx="4334">
                  <c:v>0.18271858710664701</c:v>
                </c:pt>
                <c:pt idx="4335">
                  <c:v>0.18269079361365573</c:v>
                </c:pt>
                <c:pt idx="4336">
                  <c:v>0.18265106441330842</c:v>
                </c:pt>
                <c:pt idx="4337">
                  <c:v>0.18249890230228902</c:v>
                </c:pt>
                <c:pt idx="4338">
                  <c:v>0.18235932957833881</c:v>
                </c:pt>
                <c:pt idx="4339">
                  <c:v>0.18219787068917603</c:v>
                </c:pt>
                <c:pt idx="4340">
                  <c:v>0.18213434270519591</c:v>
                </c:pt>
                <c:pt idx="4341">
                  <c:v>0.18212201963208388</c:v>
                </c:pt>
                <c:pt idx="4342">
                  <c:v>0.18205222116492892</c:v>
                </c:pt>
                <c:pt idx="4343">
                  <c:v>0.18183219741553441</c:v>
                </c:pt>
                <c:pt idx="4344">
                  <c:v>0.18180362919103119</c:v>
                </c:pt>
                <c:pt idx="4345">
                  <c:v>0.18179423557144872</c:v>
                </c:pt>
                <c:pt idx="4346">
                  <c:v>0.18178058092855059</c:v>
                </c:pt>
                <c:pt idx="4347">
                  <c:v>0.18172145923004471</c:v>
                </c:pt>
                <c:pt idx="4348">
                  <c:v>0.18164001557985068</c:v>
                </c:pt>
                <c:pt idx="4349">
                  <c:v>0.18163522192862053</c:v>
                </c:pt>
                <c:pt idx="4350">
                  <c:v>0.18147519145068283</c:v>
                </c:pt>
                <c:pt idx="4351">
                  <c:v>0.18137893106032274</c:v>
                </c:pt>
                <c:pt idx="4352">
                  <c:v>0.18130775260266213</c:v>
                </c:pt>
                <c:pt idx="4353">
                  <c:v>0.18105870063192914</c:v>
                </c:pt>
                <c:pt idx="4354">
                  <c:v>0.18102579875303082</c:v>
                </c:pt>
                <c:pt idx="4355">
                  <c:v>0.18100478416076918</c:v>
                </c:pt>
                <c:pt idx="4356">
                  <c:v>0.18098590008016532</c:v>
                </c:pt>
                <c:pt idx="4357">
                  <c:v>0.18092413945244684</c:v>
                </c:pt>
                <c:pt idx="4358">
                  <c:v>0.1808517746871586</c:v>
                </c:pt>
                <c:pt idx="4359">
                  <c:v>0.18075599850399346</c:v>
                </c:pt>
                <c:pt idx="4360">
                  <c:v>0.18071917454681596</c:v>
                </c:pt>
                <c:pt idx="4361">
                  <c:v>0.18068239901035796</c:v>
                </c:pt>
                <c:pt idx="4362">
                  <c:v>0.18066680753867995</c:v>
                </c:pt>
                <c:pt idx="4363">
                  <c:v>0.1806462771536132</c:v>
                </c:pt>
                <c:pt idx="4364">
                  <c:v>0.18054512627058389</c:v>
                </c:pt>
                <c:pt idx="4365">
                  <c:v>0.18050924651743658</c:v>
                </c:pt>
                <c:pt idx="4366">
                  <c:v>0.18047527938270949</c:v>
                </c:pt>
                <c:pt idx="4367">
                  <c:v>0.18043041758609543</c:v>
                </c:pt>
                <c:pt idx="4368">
                  <c:v>0.18027617338413765</c:v>
                </c:pt>
                <c:pt idx="4369">
                  <c:v>0.18009699251163894</c:v>
                </c:pt>
                <c:pt idx="4370">
                  <c:v>0.1800775031720413</c:v>
                </c:pt>
                <c:pt idx="4371">
                  <c:v>0.18006176643820482</c:v>
                </c:pt>
                <c:pt idx="4372">
                  <c:v>0.17998942588327624</c:v>
                </c:pt>
                <c:pt idx="4373">
                  <c:v>0.17966362707214048</c:v>
                </c:pt>
                <c:pt idx="4374">
                  <c:v>0.17955681096493004</c:v>
                </c:pt>
                <c:pt idx="4375">
                  <c:v>0.17953540900691237</c:v>
                </c:pt>
                <c:pt idx="4376">
                  <c:v>0.17943014236272581</c:v>
                </c:pt>
                <c:pt idx="4377">
                  <c:v>0.17920992493045332</c:v>
                </c:pt>
                <c:pt idx="4378">
                  <c:v>0.17894496675336555</c:v>
                </c:pt>
                <c:pt idx="4379">
                  <c:v>0.17894087520256807</c:v>
                </c:pt>
                <c:pt idx="4380">
                  <c:v>0.17888720083500564</c:v>
                </c:pt>
                <c:pt idx="4381">
                  <c:v>0.17885996418028863</c:v>
                </c:pt>
                <c:pt idx="4382">
                  <c:v>0.17872220723331941</c:v>
                </c:pt>
                <c:pt idx="4383">
                  <c:v>0.17863662361160854</c:v>
                </c:pt>
                <c:pt idx="4384">
                  <c:v>0.17831673212825142</c:v>
                </c:pt>
                <c:pt idx="4385">
                  <c:v>0.17820415395542077</c:v>
                </c:pt>
                <c:pt idx="4386">
                  <c:v>0.17803209092868813</c:v>
                </c:pt>
                <c:pt idx="4387">
                  <c:v>0.17800182797900246</c:v>
                </c:pt>
                <c:pt idx="4388">
                  <c:v>0.17795960511160105</c:v>
                </c:pt>
                <c:pt idx="4389">
                  <c:v>0.17794808098036075</c:v>
                </c:pt>
                <c:pt idx="4390">
                  <c:v>0.17778199791248595</c:v>
                </c:pt>
                <c:pt idx="4391">
                  <c:v>0.17750067353220822</c:v>
                </c:pt>
                <c:pt idx="4392">
                  <c:v>0.17739308269348583</c:v>
                </c:pt>
                <c:pt idx="4393">
                  <c:v>0.17710904675291625</c:v>
                </c:pt>
                <c:pt idx="4394">
                  <c:v>0.17685856637095806</c:v>
                </c:pt>
                <c:pt idx="4395">
                  <c:v>0.17664403837322654</c:v>
                </c:pt>
                <c:pt idx="4396">
                  <c:v>0.17645953122158306</c:v>
                </c:pt>
                <c:pt idx="4397">
                  <c:v>0.17639571271328602</c:v>
                </c:pt>
                <c:pt idx="4398">
                  <c:v>0.17629872601213348</c:v>
                </c:pt>
                <c:pt idx="4399">
                  <c:v>0.17628606399398497</c:v>
                </c:pt>
                <c:pt idx="4400">
                  <c:v>0.17623471382095837</c:v>
                </c:pt>
                <c:pt idx="4401">
                  <c:v>0.17587395525034577</c:v>
                </c:pt>
                <c:pt idx="4402">
                  <c:v>0.17585679010528407</c:v>
                </c:pt>
                <c:pt idx="4403">
                  <c:v>0.17577132753537186</c:v>
                </c:pt>
                <c:pt idx="4404">
                  <c:v>0.17553595441789677</c:v>
                </c:pt>
                <c:pt idx="4405">
                  <c:v>0.17536628821677919</c:v>
                </c:pt>
                <c:pt idx="4406">
                  <c:v>0.17536328613217037</c:v>
                </c:pt>
                <c:pt idx="4407">
                  <c:v>0.17529041294932735</c:v>
                </c:pt>
                <c:pt idx="4408">
                  <c:v>0.17521686187641133</c:v>
                </c:pt>
                <c:pt idx="4409">
                  <c:v>0.17519826832012453</c:v>
                </c:pt>
                <c:pt idx="4410">
                  <c:v>0.17517139482080357</c:v>
                </c:pt>
                <c:pt idx="4411">
                  <c:v>0.175092226944426</c:v>
                </c:pt>
                <c:pt idx="4412">
                  <c:v>0.17503160420361574</c:v>
                </c:pt>
                <c:pt idx="4413">
                  <c:v>0.17500603806372125</c:v>
                </c:pt>
                <c:pt idx="4414">
                  <c:v>0.17490261140687563</c:v>
                </c:pt>
                <c:pt idx="4415">
                  <c:v>0.17481477622170799</c:v>
                </c:pt>
                <c:pt idx="4416">
                  <c:v>0.17470849274241207</c:v>
                </c:pt>
                <c:pt idx="4417">
                  <c:v>0.17469081917979568</c:v>
                </c:pt>
                <c:pt idx="4418">
                  <c:v>0.17456405373615244</c:v>
                </c:pt>
                <c:pt idx="4419">
                  <c:v>0.17453756760258754</c:v>
                </c:pt>
                <c:pt idx="4420">
                  <c:v>0.17452536558127432</c:v>
                </c:pt>
                <c:pt idx="4421">
                  <c:v>0.17442174524155066</c:v>
                </c:pt>
                <c:pt idx="4422">
                  <c:v>0.17418947105012339</c:v>
                </c:pt>
                <c:pt idx="4423">
                  <c:v>0.17409161277601984</c:v>
                </c:pt>
                <c:pt idx="4424">
                  <c:v>0.17385769228012973</c:v>
                </c:pt>
                <c:pt idx="4425">
                  <c:v>0.17374995617924888</c:v>
                </c:pt>
                <c:pt idx="4426">
                  <c:v>0.173690543956426</c:v>
                </c:pt>
                <c:pt idx="4427">
                  <c:v>0.17367044935783474</c:v>
                </c:pt>
                <c:pt idx="4428">
                  <c:v>0.17366352519494666</c:v>
                </c:pt>
                <c:pt idx="4429">
                  <c:v>0.17351371148882283</c:v>
                </c:pt>
                <c:pt idx="4430">
                  <c:v>0.17336489040744879</c:v>
                </c:pt>
                <c:pt idx="4431">
                  <c:v>0.1732593816596647</c:v>
                </c:pt>
                <c:pt idx="4432">
                  <c:v>0.17314682769719383</c:v>
                </c:pt>
                <c:pt idx="4433">
                  <c:v>0.17314648875215735</c:v>
                </c:pt>
                <c:pt idx="4434">
                  <c:v>0.17311036689541265</c:v>
                </c:pt>
                <c:pt idx="4435">
                  <c:v>0.17307187242341249</c:v>
                </c:pt>
                <c:pt idx="4436">
                  <c:v>0.17298800773724363</c:v>
                </c:pt>
                <c:pt idx="4437">
                  <c:v>0.1729766772888813</c:v>
                </c:pt>
                <c:pt idx="4438">
                  <c:v>0.17293353442780945</c:v>
                </c:pt>
                <c:pt idx="4439">
                  <c:v>0.172819697316272</c:v>
                </c:pt>
                <c:pt idx="4440">
                  <c:v>0.17270610230833194</c:v>
                </c:pt>
                <c:pt idx="4441">
                  <c:v>0.17269268976903121</c:v>
                </c:pt>
                <c:pt idx="4442">
                  <c:v>0.17241920954531201</c:v>
                </c:pt>
                <c:pt idx="4443">
                  <c:v>0.17238192559129931</c:v>
                </c:pt>
                <c:pt idx="4444">
                  <c:v>0.17224799388117051</c:v>
                </c:pt>
                <c:pt idx="4445">
                  <c:v>0.17224690441498183</c:v>
                </c:pt>
                <c:pt idx="4446">
                  <c:v>0.17219565108339427</c:v>
                </c:pt>
                <c:pt idx="4447">
                  <c:v>0.17212810417969585</c:v>
                </c:pt>
                <c:pt idx="4448">
                  <c:v>0.17206723933528809</c:v>
                </c:pt>
                <c:pt idx="4449">
                  <c:v>0.17204578895655093</c:v>
                </c:pt>
                <c:pt idx="4450">
                  <c:v>0.17198046940594947</c:v>
                </c:pt>
                <c:pt idx="4451">
                  <c:v>0.17181157793634383</c:v>
                </c:pt>
                <c:pt idx="4452">
                  <c:v>0.1717574919926656</c:v>
                </c:pt>
                <c:pt idx="4453">
                  <c:v>0.17173693739723916</c:v>
                </c:pt>
                <c:pt idx="4454">
                  <c:v>0.17163372863363124</c:v>
                </c:pt>
                <c:pt idx="4455">
                  <c:v>0.17161547402238084</c:v>
                </c:pt>
                <c:pt idx="4456">
                  <c:v>0.17152400728325093</c:v>
                </c:pt>
                <c:pt idx="4457">
                  <c:v>0.17150885159804838</c:v>
                </c:pt>
                <c:pt idx="4458">
                  <c:v>0.17146490979510484</c:v>
                </c:pt>
                <c:pt idx="4459">
                  <c:v>0.17128800469642244</c:v>
                </c:pt>
                <c:pt idx="4460">
                  <c:v>0.17128313841411294</c:v>
                </c:pt>
                <c:pt idx="4461">
                  <c:v>0.17124820286499584</c:v>
                </c:pt>
                <c:pt idx="4462">
                  <c:v>0.17124362710700336</c:v>
                </c:pt>
                <c:pt idx="4463">
                  <c:v>0.17109194920317897</c:v>
                </c:pt>
                <c:pt idx="4464">
                  <c:v>0.1710695304100518</c:v>
                </c:pt>
                <c:pt idx="4465">
                  <c:v>0.17095525751203888</c:v>
                </c:pt>
                <c:pt idx="4466">
                  <c:v>0.17084209829057428</c:v>
                </c:pt>
                <c:pt idx="4467">
                  <c:v>0.17078036187321557</c:v>
                </c:pt>
                <c:pt idx="4468">
                  <c:v>0.1705568518320173</c:v>
                </c:pt>
                <c:pt idx="4469">
                  <c:v>0.17050046590416304</c:v>
                </c:pt>
                <c:pt idx="4470">
                  <c:v>0.17040912021683183</c:v>
                </c:pt>
                <c:pt idx="4471">
                  <c:v>0.17039391611090979</c:v>
                </c:pt>
                <c:pt idx="4472">
                  <c:v>0.17038338460441921</c:v>
                </c:pt>
                <c:pt idx="4473">
                  <c:v>0.17022914040246148</c:v>
                </c:pt>
                <c:pt idx="4474">
                  <c:v>0.17016866292380961</c:v>
                </c:pt>
                <c:pt idx="4475">
                  <c:v>0.1699504307410365</c:v>
                </c:pt>
                <c:pt idx="4476">
                  <c:v>0.16987039129170792</c:v>
                </c:pt>
                <c:pt idx="4477">
                  <c:v>0.16961717513909821</c:v>
                </c:pt>
                <c:pt idx="4478">
                  <c:v>0.16957093335197856</c:v>
                </c:pt>
                <c:pt idx="4479">
                  <c:v>0.16939625560639301</c:v>
                </c:pt>
                <c:pt idx="4480">
                  <c:v>0.16924736189393963</c:v>
                </c:pt>
                <c:pt idx="4481">
                  <c:v>0.16919630224523002</c:v>
                </c:pt>
                <c:pt idx="4482">
                  <c:v>0.16904835273680682</c:v>
                </c:pt>
                <c:pt idx="4483">
                  <c:v>0.16904690011522189</c:v>
                </c:pt>
                <c:pt idx="4484">
                  <c:v>0.16899387942737268</c:v>
                </c:pt>
                <c:pt idx="4485">
                  <c:v>0.16897998268087702</c:v>
                </c:pt>
                <c:pt idx="4486">
                  <c:v>0.16897354272518397</c:v>
                </c:pt>
                <c:pt idx="4487">
                  <c:v>0.16889544010463525</c:v>
                </c:pt>
                <c:pt idx="4488">
                  <c:v>0.16872722652510252</c:v>
                </c:pt>
                <c:pt idx="4489">
                  <c:v>0.16853799835330821</c:v>
                </c:pt>
                <c:pt idx="4490">
                  <c:v>0.16845984731203995</c:v>
                </c:pt>
                <c:pt idx="4491">
                  <c:v>0.16843800956754681</c:v>
                </c:pt>
                <c:pt idx="4492">
                  <c:v>0.16839782037036427</c:v>
                </c:pt>
                <c:pt idx="4493">
                  <c:v>0.16821474162994601</c:v>
                </c:pt>
                <c:pt idx="4494">
                  <c:v>0.16810318029222485</c:v>
                </c:pt>
                <c:pt idx="4495">
                  <c:v>0.16800173888487857</c:v>
                </c:pt>
                <c:pt idx="4496">
                  <c:v>0.16797074962440048</c:v>
                </c:pt>
                <c:pt idx="4497">
                  <c:v>0.16792213522202545</c:v>
                </c:pt>
                <c:pt idx="4498">
                  <c:v>0.16789823959695369</c:v>
                </c:pt>
                <c:pt idx="4499">
                  <c:v>0.1678003329021307</c:v>
                </c:pt>
                <c:pt idx="4500">
                  <c:v>0.16731961199896417</c:v>
                </c:pt>
                <c:pt idx="4501">
                  <c:v>0.16726995655111998</c:v>
                </c:pt>
                <c:pt idx="4502">
                  <c:v>0.16724758617871235</c:v>
                </c:pt>
                <c:pt idx="4503">
                  <c:v>0.16716551305916488</c:v>
                </c:pt>
                <c:pt idx="4504">
                  <c:v>0.16716551305916488</c:v>
                </c:pt>
                <c:pt idx="4505">
                  <c:v>0.16714459530834219</c:v>
                </c:pt>
                <c:pt idx="4506">
                  <c:v>0.16689922331229098</c:v>
                </c:pt>
                <c:pt idx="4507">
                  <c:v>0.16681034708165418</c:v>
                </c:pt>
                <c:pt idx="4508">
                  <c:v>0.1667631368801446</c:v>
                </c:pt>
                <c:pt idx="4509">
                  <c:v>0.16671287617330666</c:v>
                </c:pt>
                <c:pt idx="4510">
                  <c:v>0.16648326512145173</c:v>
                </c:pt>
                <c:pt idx="4511">
                  <c:v>0.16645242112313216</c:v>
                </c:pt>
                <c:pt idx="4512">
                  <c:v>0.16638225950058094</c:v>
                </c:pt>
                <c:pt idx="4513">
                  <c:v>0.16630645686420836</c:v>
                </c:pt>
                <c:pt idx="4514">
                  <c:v>0.16627977704776548</c:v>
                </c:pt>
                <c:pt idx="4515">
                  <c:v>0.1662476983210987</c:v>
                </c:pt>
                <c:pt idx="4516">
                  <c:v>0.16597170021996566</c:v>
                </c:pt>
                <c:pt idx="4517">
                  <c:v>0.1657148767237534</c:v>
                </c:pt>
                <c:pt idx="4518">
                  <c:v>0.16552550328980048</c:v>
                </c:pt>
                <c:pt idx="4519">
                  <c:v>0.16550867708977532</c:v>
                </c:pt>
                <c:pt idx="4520">
                  <c:v>0.1653653033393446</c:v>
                </c:pt>
                <c:pt idx="4521">
                  <c:v>0.16521270544184977</c:v>
                </c:pt>
                <c:pt idx="4522">
                  <c:v>0.16497597654422877</c:v>
                </c:pt>
                <c:pt idx="4523">
                  <c:v>0.16493172000660844</c:v>
                </c:pt>
                <c:pt idx="4524">
                  <c:v>0.16481275029880429</c:v>
                </c:pt>
                <c:pt idx="4525">
                  <c:v>0.16460495278108278</c:v>
                </c:pt>
                <c:pt idx="4526">
                  <c:v>0.16448271467471251</c:v>
                </c:pt>
                <c:pt idx="4527">
                  <c:v>0.16446683267871753</c:v>
                </c:pt>
                <c:pt idx="4528">
                  <c:v>0.16442516664959031</c:v>
                </c:pt>
                <c:pt idx="4529">
                  <c:v>0.16420015556608758</c:v>
                </c:pt>
                <c:pt idx="4530">
                  <c:v>0.16406005021422299</c:v>
                </c:pt>
                <c:pt idx="4531">
                  <c:v>0.16403990719491218</c:v>
                </c:pt>
                <c:pt idx="4532">
                  <c:v>0.16391280280623249</c:v>
                </c:pt>
                <c:pt idx="4533">
                  <c:v>0.16391103544997085</c:v>
                </c:pt>
                <c:pt idx="4534">
                  <c:v>0.16384990429160576</c:v>
                </c:pt>
                <c:pt idx="4535">
                  <c:v>0.16371577889859906</c:v>
                </c:pt>
                <c:pt idx="4536">
                  <c:v>0.1636956843000078</c:v>
                </c:pt>
                <c:pt idx="4537">
                  <c:v>0.16367723600587947</c:v>
                </c:pt>
                <c:pt idx="4538">
                  <c:v>0.16356489993664627</c:v>
                </c:pt>
                <c:pt idx="4539">
                  <c:v>0.16349800671266121</c:v>
                </c:pt>
                <c:pt idx="4540">
                  <c:v>0.16347464371550385</c:v>
                </c:pt>
                <c:pt idx="4541">
                  <c:v>0.16323094223427534</c:v>
                </c:pt>
                <c:pt idx="4542">
                  <c:v>0.16305929078365836</c:v>
                </c:pt>
                <c:pt idx="4543">
                  <c:v>0.16300854586962546</c:v>
                </c:pt>
                <c:pt idx="4544">
                  <c:v>0.16300145223421916</c:v>
                </c:pt>
                <c:pt idx="4545">
                  <c:v>0.162930515880156</c:v>
                </c:pt>
                <c:pt idx="4546">
                  <c:v>0.1629297653590038</c:v>
                </c:pt>
                <c:pt idx="4547">
                  <c:v>0.16264120208116126</c:v>
                </c:pt>
                <c:pt idx="4548">
                  <c:v>0.16262931479452472</c:v>
                </c:pt>
                <c:pt idx="4549">
                  <c:v>0.16249751359605388</c:v>
                </c:pt>
                <c:pt idx="4550">
                  <c:v>0.1623326652565262</c:v>
                </c:pt>
                <c:pt idx="4551">
                  <c:v>0.16225887208001274</c:v>
                </c:pt>
                <c:pt idx="4552">
                  <c:v>0.16215009493366267</c:v>
                </c:pt>
                <c:pt idx="4553">
                  <c:v>0.16189394932752335</c:v>
                </c:pt>
                <c:pt idx="4554">
                  <c:v>0.16180485520364882</c:v>
                </c:pt>
                <c:pt idx="4555">
                  <c:v>0.16180267627127148</c:v>
                </c:pt>
                <c:pt idx="4556">
                  <c:v>0.16173665462023731</c:v>
                </c:pt>
                <c:pt idx="4557">
                  <c:v>0.16150270991398735</c:v>
                </c:pt>
                <c:pt idx="4558">
                  <c:v>0.16132452166623829</c:v>
                </c:pt>
                <c:pt idx="4559">
                  <c:v>0.16128486509697018</c:v>
                </c:pt>
                <c:pt idx="4560">
                  <c:v>0.16120438986116617</c:v>
                </c:pt>
                <c:pt idx="4561">
                  <c:v>0.161117087303913</c:v>
                </c:pt>
                <c:pt idx="4562">
                  <c:v>0.16108149807508271</c:v>
                </c:pt>
                <c:pt idx="4563">
                  <c:v>0.16105539930727381</c:v>
                </c:pt>
                <c:pt idx="4564">
                  <c:v>0.16100896383727617</c:v>
                </c:pt>
                <c:pt idx="4565">
                  <c:v>0.16100300808877804</c:v>
                </c:pt>
                <c:pt idx="4566">
                  <c:v>0.16091953076836515</c:v>
                </c:pt>
                <c:pt idx="4567">
                  <c:v>0.16084515654321774</c:v>
                </c:pt>
                <c:pt idx="4568">
                  <c:v>0.16069161444169264</c:v>
                </c:pt>
                <c:pt idx="4569">
                  <c:v>0.16063542219671631</c:v>
                </c:pt>
                <c:pt idx="4570">
                  <c:v>0.16062779593339557</c:v>
                </c:pt>
                <c:pt idx="4571">
                  <c:v>0.16053419868260782</c:v>
                </c:pt>
                <c:pt idx="4572">
                  <c:v>0.16040077539003375</c:v>
                </c:pt>
                <c:pt idx="4573">
                  <c:v>0.16035160414938449</c:v>
                </c:pt>
                <c:pt idx="4574">
                  <c:v>0.15997450358594165</c:v>
                </c:pt>
                <c:pt idx="4575">
                  <c:v>0.1599574594926787</c:v>
                </c:pt>
                <c:pt idx="4576">
                  <c:v>0.1599234197268723</c:v>
                </c:pt>
                <c:pt idx="4577">
                  <c:v>0.15987262639211983</c:v>
                </c:pt>
                <c:pt idx="4578">
                  <c:v>0.15977723757471077</c:v>
                </c:pt>
                <c:pt idx="4579">
                  <c:v>0.15974065572113072</c:v>
                </c:pt>
                <c:pt idx="4580">
                  <c:v>0.1597181642969244</c:v>
                </c:pt>
                <c:pt idx="4581">
                  <c:v>0.15969661707674823</c:v>
                </c:pt>
                <c:pt idx="4582">
                  <c:v>0.15966451413972169</c:v>
                </c:pt>
                <c:pt idx="4583">
                  <c:v>0.15951591095158529</c:v>
                </c:pt>
                <c:pt idx="4584">
                  <c:v>0.15928518622318194</c:v>
                </c:pt>
                <c:pt idx="4585">
                  <c:v>0.15921240988177793</c:v>
                </c:pt>
                <c:pt idx="4586">
                  <c:v>0.15905383202542514</c:v>
                </c:pt>
                <c:pt idx="4587">
                  <c:v>0.15897398625897458</c:v>
                </c:pt>
                <c:pt idx="4588">
                  <c:v>0.15884087770107722</c:v>
                </c:pt>
                <c:pt idx="4589">
                  <c:v>0.15883760930251109</c:v>
                </c:pt>
                <c:pt idx="4590">
                  <c:v>0.15867634409622636</c:v>
                </c:pt>
                <c:pt idx="4591">
                  <c:v>0.15851648309080685</c:v>
                </c:pt>
                <c:pt idx="4592">
                  <c:v>0.15850725894374271</c:v>
                </c:pt>
                <c:pt idx="4593">
                  <c:v>0.15845113932984556</c:v>
                </c:pt>
                <c:pt idx="4594">
                  <c:v>0.15840857751740772</c:v>
                </c:pt>
                <c:pt idx="4595">
                  <c:v>0.15802900749727053</c:v>
                </c:pt>
                <c:pt idx="4596">
                  <c:v>0.15801920230157235</c:v>
                </c:pt>
                <c:pt idx="4597">
                  <c:v>0.15800959078875221</c:v>
                </c:pt>
                <c:pt idx="4598">
                  <c:v>0.15786825070854041</c:v>
                </c:pt>
                <c:pt idx="4599">
                  <c:v>0.15753589088991279</c:v>
                </c:pt>
                <c:pt idx="4600">
                  <c:v>0.15745057358215903</c:v>
                </c:pt>
                <c:pt idx="4601">
                  <c:v>0.15742350639996019</c:v>
                </c:pt>
                <c:pt idx="4602">
                  <c:v>0.15723389086240983</c:v>
                </c:pt>
                <c:pt idx="4603">
                  <c:v>0.15714484515925478</c:v>
                </c:pt>
                <c:pt idx="4604">
                  <c:v>0.15688913533959098</c:v>
                </c:pt>
                <c:pt idx="4605">
                  <c:v>0.15680323698320323</c:v>
                </c:pt>
                <c:pt idx="4606">
                  <c:v>0.15663056869747682</c:v>
                </c:pt>
                <c:pt idx="4607">
                  <c:v>0.15654176509791934</c:v>
                </c:pt>
                <c:pt idx="4608">
                  <c:v>0.15642833956249752</c:v>
                </c:pt>
                <c:pt idx="4609">
                  <c:v>0.15632617184435876</c:v>
                </c:pt>
                <c:pt idx="4610">
                  <c:v>0.15632004662334237</c:v>
                </c:pt>
                <c:pt idx="4611">
                  <c:v>0.15617270237391295</c:v>
                </c:pt>
                <c:pt idx="4612">
                  <c:v>0.15612486270304984</c:v>
                </c:pt>
                <c:pt idx="4613">
                  <c:v>0.15563077768130218</c:v>
                </c:pt>
                <c:pt idx="4614">
                  <c:v>0.1555579529191787</c:v>
                </c:pt>
                <c:pt idx="4615">
                  <c:v>0.15554458880059749</c:v>
                </c:pt>
                <c:pt idx="4616">
                  <c:v>0.15553255625180246</c:v>
                </c:pt>
                <c:pt idx="4617">
                  <c:v>0.15545689887758835</c:v>
                </c:pt>
                <c:pt idx="4618">
                  <c:v>0.15534112493727101</c:v>
                </c:pt>
                <c:pt idx="4619">
                  <c:v>0.15516579351197221</c:v>
                </c:pt>
                <c:pt idx="4620">
                  <c:v>0.15515511674332308</c:v>
                </c:pt>
                <c:pt idx="4621">
                  <c:v>0.15512470853147903</c:v>
                </c:pt>
                <c:pt idx="4622">
                  <c:v>0.15506614367124735</c:v>
                </c:pt>
                <c:pt idx="4623">
                  <c:v>0.15495942440547586</c:v>
                </c:pt>
                <c:pt idx="4624">
                  <c:v>0.15495724547309853</c:v>
                </c:pt>
                <c:pt idx="4625">
                  <c:v>0.15491976783620781</c:v>
                </c:pt>
                <c:pt idx="4626">
                  <c:v>0.15486338190835353</c:v>
                </c:pt>
                <c:pt idx="4627">
                  <c:v>0.15483667788155092</c:v>
                </c:pt>
                <c:pt idx="4628">
                  <c:v>0.15470335143041578</c:v>
                </c:pt>
                <c:pt idx="4629">
                  <c:v>0.15443023436209283</c:v>
                </c:pt>
                <c:pt idx="4630">
                  <c:v>0.15432688033632638</c:v>
                </c:pt>
                <c:pt idx="4631">
                  <c:v>0.15430346891844965</c:v>
                </c:pt>
                <c:pt idx="4632">
                  <c:v>0.15419093916633855</c:v>
                </c:pt>
                <c:pt idx="4633">
                  <c:v>0.15418706550877878</c:v>
                </c:pt>
                <c:pt idx="4634">
                  <c:v>0.15414987839620506</c:v>
                </c:pt>
                <c:pt idx="4635">
                  <c:v>0.15400292151253159</c:v>
                </c:pt>
                <c:pt idx="4636">
                  <c:v>0.15388385496328844</c:v>
                </c:pt>
                <c:pt idx="4637">
                  <c:v>0.15385848250627193</c:v>
                </c:pt>
                <c:pt idx="4638">
                  <c:v>0.15376217369519235</c:v>
                </c:pt>
                <c:pt idx="4639">
                  <c:v>0.15376139896368038</c:v>
                </c:pt>
                <c:pt idx="4640">
                  <c:v>0.15375186008193947</c:v>
                </c:pt>
                <c:pt idx="4641">
                  <c:v>0.15361884836548112</c:v>
                </c:pt>
                <c:pt idx="4642">
                  <c:v>0.15352781741282676</c:v>
                </c:pt>
                <c:pt idx="4643">
                  <c:v>0.15327515809849124</c:v>
                </c:pt>
                <c:pt idx="4644">
                  <c:v>0.15316635674178147</c:v>
                </c:pt>
                <c:pt idx="4645">
                  <c:v>0.1531400642910945</c:v>
                </c:pt>
                <c:pt idx="4646">
                  <c:v>0.15293185519725733</c:v>
                </c:pt>
                <c:pt idx="4647">
                  <c:v>0.15282784749177769</c:v>
                </c:pt>
                <c:pt idx="4648">
                  <c:v>0.15282450646213239</c:v>
                </c:pt>
                <c:pt idx="4649">
                  <c:v>0.15272756818169933</c:v>
                </c:pt>
                <c:pt idx="4650">
                  <c:v>0.15271289670369173</c:v>
                </c:pt>
                <c:pt idx="4651">
                  <c:v>0.15250735074942687</c:v>
                </c:pt>
                <c:pt idx="4652">
                  <c:v>0.15245239323279772</c:v>
                </c:pt>
                <c:pt idx="4653">
                  <c:v>0.1520500654744969</c:v>
                </c:pt>
                <c:pt idx="4654">
                  <c:v>0.15199999845053697</c:v>
                </c:pt>
                <c:pt idx="4655">
                  <c:v>0.15164686614324513</c:v>
                </c:pt>
                <c:pt idx="4656">
                  <c:v>0.15157500979551156</c:v>
                </c:pt>
                <c:pt idx="4657">
                  <c:v>0.15153143114796419</c:v>
                </c:pt>
                <c:pt idx="4658">
                  <c:v>0.15141197723296504</c:v>
                </c:pt>
                <c:pt idx="4659">
                  <c:v>0.15139089000962411</c:v>
                </c:pt>
                <c:pt idx="4660">
                  <c:v>0.15137040804527685</c:v>
                </c:pt>
                <c:pt idx="4661">
                  <c:v>0.15135580919834848</c:v>
                </c:pt>
                <c:pt idx="4662">
                  <c:v>0.1512973169691961</c:v>
                </c:pt>
                <c:pt idx="4663">
                  <c:v>0.15127286450585012</c:v>
                </c:pt>
                <c:pt idx="4664">
                  <c:v>0.15117897673074535</c:v>
                </c:pt>
                <c:pt idx="4665">
                  <c:v>0.15106276700395249</c:v>
                </c:pt>
                <c:pt idx="4666">
                  <c:v>0.15101393470833974</c:v>
                </c:pt>
                <c:pt idx="4667">
                  <c:v>0.150997737977668</c:v>
                </c:pt>
                <c:pt idx="4668">
                  <c:v>0.15092486479482495</c:v>
                </c:pt>
                <c:pt idx="4669">
                  <c:v>0.15090714281148904</c:v>
                </c:pt>
                <c:pt idx="4670">
                  <c:v>0.15089373027218833</c:v>
                </c:pt>
                <c:pt idx="4671">
                  <c:v>0.15082109919294281</c:v>
                </c:pt>
                <c:pt idx="4672">
                  <c:v>0.15049031304769883</c:v>
                </c:pt>
                <c:pt idx="4673">
                  <c:v>0.15045469960850874</c:v>
                </c:pt>
                <c:pt idx="4674">
                  <c:v>0.1503780980302645</c:v>
                </c:pt>
                <c:pt idx="4675">
                  <c:v>0.15025239784245017</c:v>
                </c:pt>
                <c:pt idx="4676">
                  <c:v>0.15019303404034687</c:v>
                </c:pt>
                <c:pt idx="4677">
                  <c:v>0.14981031667344233</c:v>
                </c:pt>
                <c:pt idx="4678">
                  <c:v>0.14970512266033506</c:v>
                </c:pt>
                <c:pt idx="4679">
                  <c:v>0.14956303205897103</c:v>
                </c:pt>
                <c:pt idx="4680">
                  <c:v>0.14954836058096341</c:v>
                </c:pt>
                <c:pt idx="4681">
                  <c:v>0.14950468509197706</c:v>
                </c:pt>
                <c:pt idx="4682">
                  <c:v>0.14946398747723988</c:v>
                </c:pt>
                <c:pt idx="4683">
                  <c:v>0.14940794049442202</c:v>
                </c:pt>
                <c:pt idx="4684">
                  <c:v>0.14932804630725194</c:v>
                </c:pt>
                <c:pt idx="4685">
                  <c:v>0.14928964867669081</c:v>
                </c:pt>
                <c:pt idx="4686">
                  <c:v>0.14919941666590805</c:v>
                </c:pt>
                <c:pt idx="4687">
                  <c:v>0.14912923083299712</c:v>
                </c:pt>
                <c:pt idx="4688">
                  <c:v>0.14912119299356064</c:v>
                </c:pt>
                <c:pt idx="4689">
                  <c:v>0.14912080562780464</c:v>
                </c:pt>
                <c:pt idx="4690">
                  <c:v>0.14902372208521311</c:v>
                </c:pt>
                <c:pt idx="4691">
                  <c:v>0.14894334369084805</c:v>
                </c:pt>
                <c:pt idx="4692">
                  <c:v>0.14887172944671193</c:v>
                </c:pt>
                <c:pt idx="4693">
                  <c:v>0.14871189265165222</c:v>
                </c:pt>
                <c:pt idx="4694">
                  <c:v>0.14870293481854535</c:v>
                </c:pt>
                <c:pt idx="4695">
                  <c:v>0.14867981392498542</c:v>
                </c:pt>
                <c:pt idx="4696">
                  <c:v>0.1486605182682659</c:v>
                </c:pt>
                <c:pt idx="4697">
                  <c:v>0.14843226299655687</c:v>
                </c:pt>
                <c:pt idx="4698">
                  <c:v>0.14840025690096936</c:v>
                </c:pt>
                <c:pt idx="4699">
                  <c:v>0.14831556906256904</c:v>
                </c:pt>
                <c:pt idx="4700">
                  <c:v>0.14828748504526076</c:v>
                </c:pt>
                <c:pt idx="4701">
                  <c:v>0.14818589837575605</c:v>
                </c:pt>
                <c:pt idx="4702">
                  <c:v>0.14810406735980602</c:v>
                </c:pt>
                <c:pt idx="4703">
                  <c:v>0.14803685940114417</c:v>
                </c:pt>
                <c:pt idx="4704">
                  <c:v>0.14783930286559629</c:v>
                </c:pt>
                <c:pt idx="4705">
                  <c:v>0.14783262080630577</c:v>
                </c:pt>
                <c:pt idx="4706">
                  <c:v>0.14770098908035298</c:v>
                </c:pt>
                <c:pt idx="4707">
                  <c:v>0.14764072949493898</c:v>
                </c:pt>
                <c:pt idx="4708">
                  <c:v>0.14761935174728105</c:v>
                </c:pt>
                <c:pt idx="4709">
                  <c:v>0.14759797399962307</c:v>
                </c:pt>
                <c:pt idx="4710">
                  <c:v>0.14758073622348214</c:v>
                </c:pt>
                <c:pt idx="4711">
                  <c:v>0.14748755054881013</c:v>
                </c:pt>
                <c:pt idx="4712">
                  <c:v>0.14747038540374841</c:v>
                </c:pt>
                <c:pt idx="4713">
                  <c:v>0.14729868553241199</c:v>
                </c:pt>
                <c:pt idx="4714">
                  <c:v>0.14728142354591126</c:v>
                </c:pt>
                <c:pt idx="4715">
                  <c:v>0.14705958401953559</c:v>
                </c:pt>
                <c:pt idx="4716">
                  <c:v>0.14698569400158309</c:v>
                </c:pt>
                <c:pt idx="4717">
                  <c:v>0.14691659763486092</c:v>
                </c:pt>
                <c:pt idx="4718">
                  <c:v>0.14683282979013104</c:v>
                </c:pt>
                <c:pt idx="4719">
                  <c:v>0.14670286857900097</c:v>
                </c:pt>
                <c:pt idx="4720">
                  <c:v>0.14670160964029411</c:v>
                </c:pt>
                <c:pt idx="4721">
                  <c:v>0.14668969814329783</c:v>
                </c:pt>
                <c:pt idx="4722">
                  <c:v>0.14657508630024835</c:v>
                </c:pt>
                <c:pt idx="4723">
                  <c:v>0.14651213936490215</c:v>
                </c:pt>
                <c:pt idx="4724">
                  <c:v>0.14617963428411607</c:v>
                </c:pt>
                <c:pt idx="4725">
                  <c:v>0.14613881561758013</c:v>
                </c:pt>
                <c:pt idx="4726">
                  <c:v>0.14605884879933079</c:v>
                </c:pt>
                <c:pt idx="4727">
                  <c:v>0.14600984703119979</c:v>
                </c:pt>
                <c:pt idx="4728">
                  <c:v>0.14597529884783866</c:v>
                </c:pt>
                <c:pt idx="4729">
                  <c:v>0.14595694739514928</c:v>
                </c:pt>
                <c:pt idx="4730">
                  <c:v>0.14592068027624602</c:v>
                </c:pt>
                <c:pt idx="4731">
                  <c:v>0.14592068027624602</c:v>
                </c:pt>
                <c:pt idx="4732">
                  <c:v>0.14574333939108811</c:v>
                </c:pt>
                <c:pt idx="4733">
                  <c:v>0.14568317664711308</c:v>
                </c:pt>
                <c:pt idx="4734">
                  <c:v>0.14556740270679569</c:v>
                </c:pt>
                <c:pt idx="4735">
                  <c:v>0.14540451540640761</c:v>
                </c:pt>
                <c:pt idx="4736">
                  <c:v>0.14523225869679701</c:v>
                </c:pt>
                <c:pt idx="4737">
                  <c:v>0.14513461831593116</c:v>
                </c:pt>
                <c:pt idx="4738">
                  <c:v>0.14513091413088974</c:v>
                </c:pt>
                <c:pt idx="4739">
                  <c:v>0.1449865235453496</c:v>
                </c:pt>
                <c:pt idx="4740">
                  <c:v>0.14475783248716506</c:v>
                </c:pt>
                <c:pt idx="4741">
                  <c:v>0.14472832005863173</c:v>
                </c:pt>
                <c:pt idx="4742">
                  <c:v>0.14471926538408575</c:v>
                </c:pt>
                <c:pt idx="4743">
                  <c:v>0.1446447943174993</c:v>
                </c:pt>
                <c:pt idx="4744">
                  <c:v>0.14462419130135329</c:v>
                </c:pt>
                <c:pt idx="4745">
                  <c:v>0.14431325765110317</c:v>
                </c:pt>
                <c:pt idx="4746">
                  <c:v>0.14430233877885656</c:v>
                </c:pt>
                <c:pt idx="4747">
                  <c:v>0.14410897063554517</c:v>
                </c:pt>
                <c:pt idx="4748">
                  <c:v>0.14407258246484314</c:v>
                </c:pt>
                <c:pt idx="4749">
                  <c:v>0.14388241008901864</c:v>
                </c:pt>
                <c:pt idx="4750">
                  <c:v>0.14376184249747101</c:v>
                </c:pt>
                <c:pt idx="4751">
                  <c:v>0.14375552359357663</c:v>
                </c:pt>
                <c:pt idx="4752">
                  <c:v>0.14361164142559121</c:v>
                </c:pt>
                <c:pt idx="4753">
                  <c:v>0.14360873618242143</c:v>
                </c:pt>
                <c:pt idx="4754">
                  <c:v>0.1434999590360713</c:v>
                </c:pt>
                <c:pt idx="4755">
                  <c:v>0.1434877328043983</c:v>
                </c:pt>
                <c:pt idx="4756">
                  <c:v>0.14347691077359073</c:v>
                </c:pt>
                <c:pt idx="4757">
                  <c:v>0.14332959073452101</c:v>
                </c:pt>
                <c:pt idx="4758">
                  <c:v>0.14323458928286781</c:v>
                </c:pt>
                <c:pt idx="4759">
                  <c:v>0.14319406114064881</c:v>
                </c:pt>
                <c:pt idx="4760">
                  <c:v>0.14299510040423546</c:v>
                </c:pt>
                <c:pt idx="4761">
                  <c:v>0.14294791441308566</c:v>
                </c:pt>
                <c:pt idx="4762">
                  <c:v>0.1428579487162602</c:v>
                </c:pt>
                <c:pt idx="4763">
                  <c:v>0.14280880168597071</c:v>
                </c:pt>
                <c:pt idx="4764">
                  <c:v>0.14271329181676284</c:v>
                </c:pt>
                <c:pt idx="4765">
                  <c:v>0.14269387510824452</c:v>
                </c:pt>
                <c:pt idx="4766">
                  <c:v>0.14267823521584699</c:v>
                </c:pt>
                <c:pt idx="4767">
                  <c:v>0.14261625669489081</c:v>
                </c:pt>
                <c:pt idx="4768">
                  <c:v>0.14252408785532822</c:v>
                </c:pt>
                <c:pt idx="4769">
                  <c:v>0.1424869733738337</c:v>
                </c:pt>
                <c:pt idx="4770">
                  <c:v>0.1424865860080777</c:v>
                </c:pt>
                <c:pt idx="4771">
                  <c:v>0.14246666088200471</c:v>
                </c:pt>
                <c:pt idx="4772">
                  <c:v>0.1423896477276447</c:v>
                </c:pt>
                <c:pt idx="4773">
                  <c:v>0.14208527508488639</c:v>
                </c:pt>
                <c:pt idx="4774">
                  <c:v>0.14192962668206319</c:v>
                </c:pt>
                <c:pt idx="4775">
                  <c:v>0.14188951011595993</c:v>
                </c:pt>
                <c:pt idx="4776">
                  <c:v>0.14155889344323416</c:v>
                </c:pt>
                <c:pt idx="4777">
                  <c:v>0.14147706242728411</c:v>
                </c:pt>
                <c:pt idx="4778">
                  <c:v>0.14143805953772934</c:v>
                </c:pt>
                <c:pt idx="4779">
                  <c:v>0.14139295563751783</c:v>
                </c:pt>
                <c:pt idx="4780">
                  <c:v>0.14133862759024218</c:v>
                </c:pt>
                <c:pt idx="4781">
                  <c:v>0.14129587209492628</c:v>
                </c:pt>
                <c:pt idx="4782">
                  <c:v>0.14118227708698627</c:v>
                </c:pt>
                <c:pt idx="4783">
                  <c:v>0.14109933239448785</c:v>
                </c:pt>
                <c:pt idx="4784">
                  <c:v>0.14109901765981114</c:v>
                </c:pt>
                <c:pt idx="4785">
                  <c:v>0.14109705662067148</c:v>
                </c:pt>
                <c:pt idx="4786">
                  <c:v>0.14103854018115933</c:v>
                </c:pt>
                <c:pt idx="4787">
                  <c:v>0.14074605482503755</c:v>
                </c:pt>
                <c:pt idx="4788">
                  <c:v>0.1407079961395129</c:v>
                </c:pt>
                <c:pt idx="4789">
                  <c:v>0.1406745374223404</c:v>
                </c:pt>
                <c:pt idx="4790">
                  <c:v>0.14041822234368295</c:v>
                </c:pt>
                <c:pt idx="4791">
                  <c:v>0.14033365555708133</c:v>
                </c:pt>
                <c:pt idx="4792">
                  <c:v>0.14030193998581084</c:v>
                </c:pt>
                <c:pt idx="4793">
                  <c:v>0.14025913606977541</c:v>
                </c:pt>
                <c:pt idx="4794">
                  <c:v>0.14008448253454969</c:v>
                </c:pt>
                <c:pt idx="4795">
                  <c:v>0.14004911119895708</c:v>
                </c:pt>
                <c:pt idx="4796">
                  <c:v>0.13965792020614054</c:v>
                </c:pt>
                <c:pt idx="4797">
                  <c:v>0.13962269413270645</c:v>
                </c:pt>
                <c:pt idx="4798">
                  <c:v>0.13959596589554413</c:v>
                </c:pt>
                <c:pt idx="4799">
                  <c:v>0.13943898592293474</c:v>
                </c:pt>
                <c:pt idx="4800">
                  <c:v>0.13932139620563619</c:v>
                </c:pt>
                <c:pt idx="4801">
                  <c:v>0.1391020261359549</c:v>
                </c:pt>
                <c:pt idx="4802">
                  <c:v>0.1390241171982842</c:v>
                </c:pt>
                <c:pt idx="4803">
                  <c:v>0.13896581865200974</c:v>
                </c:pt>
                <c:pt idx="4804">
                  <c:v>0.13887304455345353</c:v>
                </c:pt>
                <c:pt idx="4805">
                  <c:v>0.13886127831861567</c:v>
                </c:pt>
                <c:pt idx="4806">
                  <c:v>0.13881140497753378</c:v>
                </c:pt>
                <c:pt idx="4807">
                  <c:v>0.13879063248886955</c:v>
                </c:pt>
                <c:pt idx="4808">
                  <c:v>0.13873189815611964</c:v>
                </c:pt>
                <c:pt idx="4809">
                  <c:v>0.13860370430125124</c:v>
                </c:pt>
                <c:pt idx="4810">
                  <c:v>0.13851647437507736</c:v>
                </c:pt>
                <c:pt idx="4811">
                  <c:v>0.13838941840711719</c:v>
                </c:pt>
                <c:pt idx="4812">
                  <c:v>0.13836220596275983</c:v>
                </c:pt>
                <c:pt idx="4813">
                  <c:v>0.13820779228828378</c:v>
                </c:pt>
                <c:pt idx="4814">
                  <c:v>0.13802931351621778</c:v>
                </c:pt>
                <c:pt idx="4815">
                  <c:v>0.13797767281887419</c:v>
                </c:pt>
                <c:pt idx="4816">
                  <c:v>0.13793753204241116</c:v>
                </c:pt>
                <c:pt idx="4817">
                  <c:v>0.13792482160354316</c:v>
                </c:pt>
                <c:pt idx="4818">
                  <c:v>0.13772450508698394</c:v>
                </c:pt>
                <c:pt idx="4819">
                  <c:v>0.13769484739629204</c:v>
                </c:pt>
                <c:pt idx="4820">
                  <c:v>0.13746167742155407</c:v>
                </c:pt>
                <c:pt idx="4821">
                  <c:v>0.1373086679479435</c:v>
                </c:pt>
                <c:pt idx="4822">
                  <c:v>0.13725315359304013</c:v>
                </c:pt>
                <c:pt idx="4823">
                  <c:v>0.13719657398230783</c:v>
                </c:pt>
                <c:pt idx="4824">
                  <c:v>0.13716846575463984</c:v>
                </c:pt>
                <c:pt idx="4825">
                  <c:v>0.13714781431777434</c:v>
                </c:pt>
                <c:pt idx="4826">
                  <c:v>0.13707707164658917</c:v>
                </c:pt>
                <c:pt idx="4827">
                  <c:v>0.1370748927142118</c:v>
                </c:pt>
                <c:pt idx="4828">
                  <c:v>0.13705148129633499</c:v>
                </c:pt>
                <c:pt idx="4829">
                  <c:v>0.13689881076776089</c:v>
                </c:pt>
                <c:pt idx="4830">
                  <c:v>0.13689626867998725</c:v>
                </c:pt>
                <c:pt idx="4831">
                  <c:v>0.13677449057045227</c:v>
                </c:pt>
                <c:pt idx="4832">
                  <c:v>0.13672510143656524</c:v>
                </c:pt>
                <c:pt idx="4833">
                  <c:v>0.13648047996166632</c:v>
                </c:pt>
                <c:pt idx="4834">
                  <c:v>0.13640721941306727</c:v>
                </c:pt>
                <c:pt idx="4835">
                  <c:v>0.13639448476383953</c:v>
                </c:pt>
                <c:pt idx="4836">
                  <c:v>0.13638528482713511</c:v>
                </c:pt>
                <c:pt idx="4837">
                  <c:v>0.13614332649180846</c:v>
                </c:pt>
                <c:pt idx="4838">
                  <c:v>0.1360863353049605</c:v>
                </c:pt>
                <c:pt idx="4839">
                  <c:v>0.13596126458649962</c:v>
                </c:pt>
                <c:pt idx="4840">
                  <c:v>0.13595230675339268</c:v>
                </c:pt>
                <c:pt idx="4841">
                  <c:v>0.13589877764798877</c:v>
                </c:pt>
                <c:pt idx="4842">
                  <c:v>0.13582457289535954</c:v>
                </c:pt>
                <c:pt idx="4843">
                  <c:v>0.1358001446423733</c:v>
                </c:pt>
                <c:pt idx="4844">
                  <c:v>0.135776297438021</c:v>
                </c:pt>
                <c:pt idx="4845">
                  <c:v>0.13566986869656655</c:v>
                </c:pt>
                <c:pt idx="4846">
                  <c:v>0.13561626696008328</c:v>
                </c:pt>
                <c:pt idx="4847">
                  <c:v>0.13559505868494365</c:v>
                </c:pt>
                <c:pt idx="4848">
                  <c:v>0.13550112248911939</c:v>
                </c:pt>
                <c:pt idx="4849">
                  <c:v>0.13533034261145335</c:v>
                </c:pt>
                <c:pt idx="4850">
                  <c:v>0.13532421739043698</c:v>
                </c:pt>
                <c:pt idx="4851">
                  <c:v>0.13530460699904068</c:v>
                </c:pt>
                <c:pt idx="4852">
                  <c:v>0.13525446734400154</c:v>
                </c:pt>
                <c:pt idx="4853">
                  <c:v>0.13516992476775971</c:v>
                </c:pt>
                <c:pt idx="4854">
                  <c:v>0.13515070174211935</c:v>
                </c:pt>
                <c:pt idx="4855">
                  <c:v>0.13513733762353822</c:v>
                </c:pt>
                <c:pt idx="4856">
                  <c:v>0.13505143926715046</c:v>
                </c:pt>
                <c:pt idx="4857">
                  <c:v>0.13501459109961325</c:v>
                </c:pt>
                <c:pt idx="4858">
                  <c:v>0.13490714552304933</c:v>
                </c:pt>
                <c:pt idx="4859">
                  <c:v>0.13480367044548416</c:v>
                </c:pt>
                <c:pt idx="4860">
                  <c:v>0.13467666289824345</c:v>
                </c:pt>
                <c:pt idx="4861">
                  <c:v>0.13460960020174009</c:v>
                </c:pt>
                <c:pt idx="4862">
                  <c:v>0.13455013955819772</c:v>
                </c:pt>
                <c:pt idx="4863">
                  <c:v>0.13448019582888426</c:v>
                </c:pt>
                <c:pt idx="4864">
                  <c:v>0.13446654118598614</c:v>
                </c:pt>
                <c:pt idx="4865">
                  <c:v>0.13444906130624773</c:v>
                </c:pt>
                <c:pt idx="4866">
                  <c:v>0.13437262920052165</c:v>
                </c:pt>
                <c:pt idx="4867">
                  <c:v>0.13420945137581664</c:v>
                </c:pt>
                <c:pt idx="4868">
                  <c:v>0.13420693349840279</c:v>
                </c:pt>
                <c:pt idx="4869">
                  <c:v>0.13414689180622649</c:v>
                </c:pt>
                <c:pt idx="4870">
                  <c:v>0.13412103514201507</c:v>
                </c:pt>
                <c:pt idx="4871">
                  <c:v>0.1340350883649078</c:v>
                </c:pt>
                <c:pt idx="4872">
                  <c:v>0.13398448871303345</c:v>
                </c:pt>
                <c:pt idx="4873">
                  <c:v>0.13392166282948606</c:v>
                </c:pt>
                <c:pt idx="4874">
                  <c:v>0.13390498189161931</c:v>
                </c:pt>
                <c:pt idx="4875">
                  <c:v>0.13389866298772496</c:v>
                </c:pt>
                <c:pt idx="4876">
                  <c:v>0.13386304954853487</c:v>
                </c:pt>
                <c:pt idx="4877">
                  <c:v>0.13382307824459011</c:v>
                </c:pt>
                <c:pt idx="4878">
                  <c:v>0.13378194484337735</c:v>
                </c:pt>
                <c:pt idx="4879">
                  <c:v>0.13366946351198578</c:v>
                </c:pt>
                <c:pt idx="4880">
                  <c:v>0.13359203878151002</c:v>
                </c:pt>
                <c:pt idx="4881">
                  <c:v>0.13342653676226926</c:v>
                </c:pt>
                <c:pt idx="4882">
                  <c:v>0.13332349747117953</c:v>
                </c:pt>
                <c:pt idx="4883">
                  <c:v>0.13325595056748116</c:v>
                </c:pt>
                <c:pt idx="4884">
                  <c:v>0.13315818913481664</c:v>
                </c:pt>
                <c:pt idx="4885">
                  <c:v>0.13315506599840907</c:v>
                </c:pt>
                <c:pt idx="4886">
                  <c:v>0.13303215000196589</c:v>
                </c:pt>
                <c:pt idx="4887">
                  <c:v>0.13291051715458935</c:v>
                </c:pt>
                <c:pt idx="4888">
                  <c:v>0.13284454392427467</c:v>
                </c:pt>
                <c:pt idx="4889">
                  <c:v>0.13278413907670211</c:v>
                </c:pt>
                <c:pt idx="4890">
                  <c:v>0.13276968549193227</c:v>
                </c:pt>
                <c:pt idx="4891">
                  <c:v>0.13265398418269406</c:v>
                </c:pt>
                <c:pt idx="4892">
                  <c:v>0.13263282432827389</c:v>
                </c:pt>
                <c:pt idx="4893">
                  <c:v>0.13248877268777023</c:v>
                </c:pt>
                <c:pt idx="4894">
                  <c:v>0.13241626266032341</c:v>
                </c:pt>
                <c:pt idx="4895">
                  <c:v>0.13202470851211073</c:v>
                </c:pt>
                <c:pt idx="4896">
                  <c:v>0.13197691726196711</c:v>
                </c:pt>
                <c:pt idx="4897">
                  <c:v>0.1317256621484971</c:v>
                </c:pt>
                <c:pt idx="4898">
                  <c:v>0.13166368362754086</c:v>
                </c:pt>
                <c:pt idx="4899">
                  <c:v>0.131644799546937</c:v>
                </c:pt>
                <c:pt idx="4900">
                  <c:v>0.13163133858691681</c:v>
                </c:pt>
                <c:pt idx="4901">
                  <c:v>0.1315963304067205</c:v>
                </c:pt>
                <c:pt idx="4902">
                  <c:v>0.13156846428264996</c:v>
                </c:pt>
                <c:pt idx="4903">
                  <c:v>0.13145741136248354</c:v>
                </c:pt>
                <c:pt idx="4904">
                  <c:v>0.13118761111344607</c:v>
                </c:pt>
                <c:pt idx="4905">
                  <c:v>0.13112151683133261</c:v>
                </c:pt>
                <c:pt idx="4906">
                  <c:v>0.13093190129378221</c:v>
                </c:pt>
                <c:pt idx="4907">
                  <c:v>0.13083278408097185</c:v>
                </c:pt>
                <c:pt idx="4908">
                  <c:v>0.13083278408097182</c:v>
                </c:pt>
                <c:pt idx="4909">
                  <c:v>0.1305846278935496</c:v>
                </c:pt>
                <c:pt idx="4910">
                  <c:v>0.1305339071898764</c:v>
                </c:pt>
                <c:pt idx="4911">
                  <c:v>0.13053257562009027</c:v>
                </c:pt>
                <c:pt idx="4912">
                  <c:v>0.13052947669404247</c:v>
                </c:pt>
                <c:pt idx="4913">
                  <c:v>0.13042096586164956</c:v>
                </c:pt>
                <c:pt idx="4914">
                  <c:v>0.13033424435303043</c:v>
                </c:pt>
                <c:pt idx="4915">
                  <c:v>0.13031448869947565</c:v>
                </c:pt>
                <c:pt idx="4916">
                  <c:v>0.13029124675411707</c:v>
                </c:pt>
                <c:pt idx="4917">
                  <c:v>0.13028354785971705</c:v>
                </c:pt>
                <c:pt idx="4918">
                  <c:v>0.13019859370735953</c:v>
                </c:pt>
                <c:pt idx="4919">
                  <c:v>0.13013278994956307</c:v>
                </c:pt>
                <c:pt idx="4920">
                  <c:v>0.13011942583098188</c:v>
                </c:pt>
                <c:pt idx="4921">
                  <c:v>0.13011654479817175</c:v>
                </c:pt>
                <c:pt idx="4922">
                  <c:v>0.1300866450038824</c:v>
                </c:pt>
                <c:pt idx="4923">
                  <c:v>0.13005781046542192</c:v>
                </c:pt>
                <c:pt idx="4924">
                  <c:v>0.12993438605142396</c:v>
                </c:pt>
                <c:pt idx="4925">
                  <c:v>0.12993056081458373</c:v>
                </c:pt>
                <c:pt idx="4926">
                  <c:v>0.12948426704297961</c:v>
                </c:pt>
                <c:pt idx="4927">
                  <c:v>0.12934699430320548</c:v>
                </c:pt>
                <c:pt idx="4928">
                  <c:v>0.12934384695643822</c:v>
                </c:pt>
                <c:pt idx="4929">
                  <c:v>0.12933658384851365</c:v>
                </c:pt>
                <c:pt idx="4930">
                  <c:v>0.12929106837218646</c:v>
                </c:pt>
                <c:pt idx="4931">
                  <c:v>0.12896626218580037</c:v>
                </c:pt>
                <c:pt idx="4932">
                  <c:v>0.12879156022985511</c:v>
                </c:pt>
                <c:pt idx="4933">
                  <c:v>0.12859618262668465</c:v>
                </c:pt>
                <c:pt idx="4934">
                  <c:v>0.12858567533055373</c:v>
                </c:pt>
                <c:pt idx="4935">
                  <c:v>0.12856340179958509</c:v>
                </c:pt>
                <c:pt idx="4936">
                  <c:v>0.12844895942905385</c:v>
                </c:pt>
                <c:pt idx="4937">
                  <c:v>0.12843692688025884</c:v>
                </c:pt>
                <c:pt idx="4938">
                  <c:v>0.12831810243461317</c:v>
                </c:pt>
                <c:pt idx="4939">
                  <c:v>0.12828331214765457</c:v>
                </c:pt>
                <c:pt idx="4940">
                  <c:v>0.12828040690448475</c:v>
                </c:pt>
                <c:pt idx="4941">
                  <c:v>0.12820862318783036</c:v>
                </c:pt>
                <c:pt idx="4942">
                  <c:v>0.12788289700777386</c:v>
                </c:pt>
                <c:pt idx="4943">
                  <c:v>0.12771085819140091</c:v>
                </c:pt>
                <c:pt idx="4944">
                  <c:v>0.12769507303684488</c:v>
                </c:pt>
                <c:pt idx="4945">
                  <c:v>0.12750531223713601</c:v>
                </c:pt>
                <c:pt idx="4946">
                  <c:v>0.12749311021582277</c:v>
                </c:pt>
                <c:pt idx="4947">
                  <c:v>0.12748148924314348</c:v>
                </c:pt>
                <c:pt idx="4948">
                  <c:v>0.12728359376255916</c:v>
                </c:pt>
                <c:pt idx="4949">
                  <c:v>0.12715046099430202</c:v>
                </c:pt>
                <c:pt idx="4950">
                  <c:v>0.1270904435124855</c:v>
                </c:pt>
                <c:pt idx="4951">
                  <c:v>0.12706928365806527</c:v>
                </c:pt>
                <c:pt idx="4952">
                  <c:v>0.12682354850661787</c:v>
                </c:pt>
                <c:pt idx="4953">
                  <c:v>0.12664444026519833</c:v>
                </c:pt>
                <c:pt idx="4954">
                  <c:v>0.12646801937371085</c:v>
                </c:pt>
                <c:pt idx="4955">
                  <c:v>0.1264255786130718</c:v>
                </c:pt>
                <c:pt idx="4956">
                  <c:v>0.12624036936099564</c:v>
                </c:pt>
                <c:pt idx="4957">
                  <c:v>0.12605600747151069</c:v>
                </c:pt>
                <c:pt idx="4958">
                  <c:v>0.12602518768355084</c:v>
                </c:pt>
                <c:pt idx="4959">
                  <c:v>0.12601492249101748</c:v>
                </c:pt>
                <c:pt idx="4960">
                  <c:v>0.12601492249101748</c:v>
                </c:pt>
                <c:pt idx="4961">
                  <c:v>0.12590098853804091</c:v>
                </c:pt>
                <c:pt idx="4962">
                  <c:v>0.12583746055406086</c:v>
                </c:pt>
                <c:pt idx="4963">
                  <c:v>0.12579826398162805</c:v>
                </c:pt>
                <c:pt idx="4964">
                  <c:v>0.12569856572018365</c:v>
                </c:pt>
                <c:pt idx="4965">
                  <c:v>0.12569817835442762</c:v>
                </c:pt>
                <c:pt idx="4966">
                  <c:v>0.12565767442256839</c:v>
                </c:pt>
                <c:pt idx="4967">
                  <c:v>0.12565077447004006</c:v>
                </c:pt>
                <c:pt idx="4968">
                  <c:v>0.12563724087894065</c:v>
                </c:pt>
                <c:pt idx="4969">
                  <c:v>0.12560494425903615</c:v>
                </c:pt>
                <c:pt idx="4970">
                  <c:v>0.12557371289496061</c:v>
                </c:pt>
                <c:pt idx="4971">
                  <c:v>0.12553604157519185</c:v>
                </c:pt>
                <c:pt idx="4972">
                  <c:v>0.12541445714853483</c:v>
                </c:pt>
                <c:pt idx="4973">
                  <c:v>0.12537903739222281</c:v>
                </c:pt>
                <c:pt idx="4974">
                  <c:v>0.12533284402582254</c:v>
                </c:pt>
                <c:pt idx="4975">
                  <c:v>0.125330301938049</c:v>
                </c:pt>
                <c:pt idx="4976">
                  <c:v>0.12527505389710286</c:v>
                </c:pt>
                <c:pt idx="4977">
                  <c:v>0.12521283327254917</c:v>
                </c:pt>
                <c:pt idx="4978">
                  <c:v>0.12516073257837035</c:v>
                </c:pt>
                <c:pt idx="4979">
                  <c:v>0.12500365576432201</c:v>
                </c:pt>
                <c:pt idx="4980">
                  <c:v>0.12493572149486767</c:v>
                </c:pt>
                <c:pt idx="4981">
                  <c:v>0.12479229932371748</c:v>
                </c:pt>
                <c:pt idx="4982">
                  <c:v>0.12475501536970479</c:v>
                </c:pt>
                <c:pt idx="4983">
                  <c:v>0.12474821225861547</c:v>
                </c:pt>
                <c:pt idx="4984">
                  <c:v>0.12421924010847016</c:v>
                </c:pt>
                <c:pt idx="4985">
                  <c:v>0.12419207608483232</c:v>
                </c:pt>
                <c:pt idx="4986">
                  <c:v>0.12394856828648176</c:v>
                </c:pt>
                <c:pt idx="4987">
                  <c:v>0.1239017938714476</c:v>
                </c:pt>
                <c:pt idx="4988">
                  <c:v>0.12359422546120251</c:v>
                </c:pt>
                <c:pt idx="4989">
                  <c:v>0.12358565499385153</c:v>
                </c:pt>
                <c:pt idx="4990">
                  <c:v>0.12355156680732568</c:v>
                </c:pt>
                <c:pt idx="4991">
                  <c:v>0.12348716725039459</c:v>
                </c:pt>
                <c:pt idx="4992">
                  <c:v>0.12338165850261056</c:v>
                </c:pt>
                <c:pt idx="4993">
                  <c:v>0.12298569806892359</c:v>
                </c:pt>
                <c:pt idx="4994">
                  <c:v>0.12286641362644268</c:v>
                </c:pt>
                <c:pt idx="4995">
                  <c:v>0.12274548287949887</c:v>
                </c:pt>
                <c:pt idx="4996">
                  <c:v>0.12273083561185101</c:v>
                </c:pt>
                <c:pt idx="4997">
                  <c:v>0.12268938747596154</c:v>
                </c:pt>
                <c:pt idx="4998">
                  <c:v>0.12262431002895756</c:v>
                </c:pt>
                <c:pt idx="4999">
                  <c:v>0.12256983671952336</c:v>
                </c:pt>
                <c:pt idx="5000">
                  <c:v>0.12253676536810693</c:v>
                </c:pt>
                <c:pt idx="5001">
                  <c:v>0.12240861993395798</c:v>
                </c:pt>
                <c:pt idx="5002">
                  <c:v>0.12237441069563344</c:v>
                </c:pt>
                <c:pt idx="5003">
                  <c:v>0.12222396752015609</c:v>
                </c:pt>
                <c:pt idx="5004">
                  <c:v>0.12216189215776095</c:v>
                </c:pt>
                <c:pt idx="5005">
                  <c:v>0.12214470280233945</c:v>
                </c:pt>
                <c:pt idx="5006">
                  <c:v>0.12208437058584616</c:v>
                </c:pt>
                <c:pt idx="5007">
                  <c:v>0.12208219165346884</c:v>
                </c:pt>
                <c:pt idx="5008">
                  <c:v>0.12199576066916659</c:v>
                </c:pt>
                <c:pt idx="5009">
                  <c:v>0.12187758990323418</c:v>
                </c:pt>
                <c:pt idx="5010">
                  <c:v>0.12175958860981985</c:v>
                </c:pt>
                <c:pt idx="5011">
                  <c:v>0.12159546658108468</c:v>
                </c:pt>
                <c:pt idx="5012">
                  <c:v>0.12159546658108468</c:v>
                </c:pt>
                <c:pt idx="5013">
                  <c:v>0.12153017124084291</c:v>
                </c:pt>
                <c:pt idx="5014">
                  <c:v>0.12138880695027135</c:v>
                </c:pt>
                <c:pt idx="5015">
                  <c:v>0.12126252571382311</c:v>
                </c:pt>
                <c:pt idx="5016">
                  <c:v>0.12122165862656759</c:v>
                </c:pt>
                <c:pt idx="5017">
                  <c:v>0.12120238718020777</c:v>
                </c:pt>
                <c:pt idx="5018">
                  <c:v>0.12118374520320142</c:v>
                </c:pt>
                <c:pt idx="5019">
                  <c:v>0.12117488421153343</c:v>
                </c:pt>
                <c:pt idx="5020">
                  <c:v>0.12106281445625761</c:v>
                </c:pt>
                <c:pt idx="5021">
                  <c:v>0.12101349795344987</c:v>
                </c:pt>
                <c:pt idx="5022">
                  <c:v>0.12088523146750225</c:v>
                </c:pt>
                <c:pt idx="5023">
                  <c:v>0.12086709790805063</c:v>
                </c:pt>
                <c:pt idx="5024">
                  <c:v>0.12070067589513932</c:v>
                </c:pt>
                <c:pt idx="5025">
                  <c:v>0.12068898229138082</c:v>
                </c:pt>
                <c:pt idx="5026">
                  <c:v>0.12058490195482192</c:v>
                </c:pt>
                <c:pt idx="5027">
                  <c:v>0.12057269993350869</c:v>
                </c:pt>
                <c:pt idx="5028">
                  <c:v>0.12055548636772746</c:v>
                </c:pt>
                <c:pt idx="5029">
                  <c:v>0.12050561302664554</c:v>
                </c:pt>
                <c:pt idx="5030">
                  <c:v>0.12044232714626292</c:v>
                </c:pt>
                <c:pt idx="5031">
                  <c:v>0.12040281583915333</c:v>
                </c:pt>
                <c:pt idx="5032">
                  <c:v>0.12039676324921623</c:v>
                </c:pt>
                <c:pt idx="5033">
                  <c:v>0.12035526669260729</c:v>
                </c:pt>
                <c:pt idx="5034">
                  <c:v>0.12030641018663478</c:v>
                </c:pt>
                <c:pt idx="5035">
                  <c:v>0.12029912286835046</c:v>
                </c:pt>
                <c:pt idx="5036">
                  <c:v>0.1202240465427703</c:v>
                </c:pt>
                <c:pt idx="5037">
                  <c:v>0.12020932664404323</c:v>
                </c:pt>
                <c:pt idx="5038">
                  <c:v>0.12018264682760037</c:v>
                </c:pt>
                <c:pt idx="5039">
                  <c:v>0.1201082968128127</c:v>
                </c:pt>
                <c:pt idx="5040">
                  <c:v>0.12010757050202023</c:v>
                </c:pt>
                <c:pt idx="5041">
                  <c:v>0.12006837392958736</c:v>
                </c:pt>
                <c:pt idx="5042">
                  <c:v>0.11995071158120958</c:v>
                </c:pt>
                <c:pt idx="5043">
                  <c:v>0.11981464935942297</c:v>
                </c:pt>
                <c:pt idx="5044">
                  <c:v>0.11980593362991349</c:v>
                </c:pt>
                <c:pt idx="5045">
                  <c:v>0.11977458121403912</c:v>
                </c:pt>
                <c:pt idx="5046">
                  <c:v>0.11973519095872831</c:v>
                </c:pt>
                <c:pt idx="5047">
                  <c:v>0.11965989673991045</c:v>
                </c:pt>
                <c:pt idx="5048">
                  <c:v>0.1196556357165947</c:v>
                </c:pt>
                <c:pt idx="5049">
                  <c:v>0.11965166521759595</c:v>
                </c:pt>
                <c:pt idx="5050">
                  <c:v>0.11960518132687881</c:v>
                </c:pt>
                <c:pt idx="5051">
                  <c:v>0.11948570320151987</c:v>
                </c:pt>
                <c:pt idx="5052">
                  <c:v>0.11942725939308697</c:v>
                </c:pt>
                <c:pt idx="5053">
                  <c:v>0.11934690520908163</c:v>
                </c:pt>
                <c:pt idx="5054">
                  <c:v>0.11933557476071932</c:v>
                </c:pt>
                <c:pt idx="5055">
                  <c:v>0.1193067160118991</c:v>
                </c:pt>
                <c:pt idx="5056">
                  <c:v>0.1192579079266461</c:v>
                </c:pt>
                <c:pt idx="5057">
                  <c:v>0.11916571487672377</c:v>
                </c:pt>
                <c:pt idx="5058">
                  <c:v>0.1191050921359135</c:v>
                </c:pt>
                <c:pt idx="5059">
                  <c:v>0.11905357249036864</c:v>
                </c:pt>
                <c:pt idx="5060">
                  <c:v>0.11899050450322378</c:v>
                </c:pt>
                <c:pt idx="5061">
                  <c:v>0.11895598053022237</c:v>
                </c:pt>
                <c:pt idx="5062">
                  <c:v>0.11895351107352803</c:v>
                </c:pt>
                <c:pt idx="5063">
                  <c:v>0.11868489713211827</c:v>
                </c:pt>
                <c:pt idx="5064">
                  <c:v>0.11867506772606035</c:v>
                </c:pt>
                <c:pt idx="5065">
                  <c:v>0.11867342142159751</c:v>
                </c:pt>
                <c:pt idx="5066">
                  <c:v>0.11865051842127537</c:v>
                </c:pt>
                <c:pt idx="5067">
                  <c:v>0.11864863001321503</c:v>
                </c:pt>
                <c:pt idx="5068">
                  <c:v>0.1186171565455419</c:v>
                </c:pt>
                <c:pt idx="5069">
                  <c:v>0.11846896493352124</c:v>
                </c:pt>
                <c:pt idx="5070">
                  <c:v>0.11843707988973248</c:v>
                </c:pt>
                <c:pt idx="5071">
                  <c:v>0.1184027011788896</c:v>
                </c:pt>
                <c:pt idx="5072">
                  <c:v>0.11840209591989592</c:v>
                </c:pt>
                <c:pt idx="5073">
                  <c:v>0.11835754885795861</c:v>
                </c:pt>
                <c:pt idx="5074">
                  <c:v>0.11828213358734201</c:v>
                </c:pt>
                <c:pt idx="5075">
                  <c:v>0.11822330241315306</c:v>
                </c:pt>
                <c:pt idx="5076">
                  <c:v>0.11818998895813913</c:v>
                </c:pt>
                <c:pt idx="5077">
                  <c:v>0.11807271397551732</c:v>
                </c:pt>
                <c:pt idx="5078">
                  <c:v>0.11804429101317258</c:v>
                </c:pt>
                <c:pt idx="5079">
                  <c:v>0.11796897258399494</c:v>
                </c:pt>
                <c:pt idx="5080">
                  <c:v>0.11792592656436209</c:v>
                </c:pt>
                <c:pt idx="5081">
                  <c:v>0.11778330333508358</c:v>
                </c:pt>
                <c:pt idx="5082">
                  <c:v>0.11777463602629359</c:v>
                </c:pt>
                <c:pt idx="5083">
                  <c:v>0.117772868670032</c:v>
                </c:pt>
                <c:pt idx="5084">
                  <c:v>0.11773388999083684</c:v>
                </c:pt>
                <c:pt idx="5085">
                  <c:v>0.11765537579417247</c:v>
                </c:pt>
                <c:pt idx="5086">
                  <c:v>0.11764661164394349</c:v>
                </c:pt>
                <c:pt idx="5087">
                  <c:v>0.11759794882084897</c:v>
                </c:pt>
                <c:pt idx="5088">
                  <c:v>0.11755223966164374</c:v>
                </c:pt>
                <c:pt idx="5089">
                  <c:v>0.11740281332127592</c:v>
                </c:pt>
                <c:pt idx="5090">
                  <c:v>0.1174002954438621</c:v>
                </c:pt>
                <c:pt idx="5091">
                  <c:v>0.11739506600615636</c:v>
                </c:pt>
                <c:pt idx="5092">
                  <c:v>0.11733509694505935</c:v>
                </c:pt>
                <c:pt idx="5093">
                  <c:v>0.11731679391308951</c:v>
                </c:pt>
                <c:pt idx="5094">
                  <c:v>0.11731667286129073</c:v>
                </c:pt>
                <c:pt idx="5095">
                  <c:v>0.11723324396159733</c:v>
                </c:pt>
                <c:pt idx="5096">
                  <c:v>0.11716175076926003</c:v>
                </c:pt>
                <c:pt idx="5097">
                  <c:v>0.11709417965520191</c:v>
                </c:pt>
                <c:pt idx="5098">
                  <c:v>0.11696668790076613</c:v>
                </c:pt>
                <c:pt idx="5099">
                  <c:v>0.11687304222925894</c:v>
                </c:pt>
                <c:pt idx="5100">
                  <c:v>0.11686350334751802</c:v>
                </c:pt>
                <c:pt idx="5101">
                  <c:v>0.11679782064152033</c:v>
                </c:pt>
                <c:pt idx="5102">
                  <c:v>0.11677414290968624</c:v>
                </c:pt>
                <c:pt idx="5103">
                  <c:v>0.11673848104977667</c:v>
                </c:pt>
                <c:pt idx="5104">
                  <c:v>0.11666858574118272</c:v>
                </c:pt>
                <c:pt idx="5105">
                  <c:v>0.11640813069100822</c:v>
                </c:pt>
                <c:pt idx="5106">
                  <c:v>0.11636312363223573</c:v>
                </c:pt>
                <c:pt idx="5107">
                  <c:v>0.11632477442239411</c:v>
                </c:pt>
                <c:pt idx="5108">
                  <c:v>0.11630898926783807</c:v>
                </c:pt>
                <c:pt idx="5109">
                  <c:v>0.11630032195904806</c:v>
                </c:pt>
                <c:pt idx="5110">
                  <c:v>0.11626565272388818</c:v>
                </c:pt>
                <c:pt idx="5111">
                  <c:v>0.11620667628754076</c:v>
                </c:pt>
                <c:pt idx="5112">
                  <c:v>0.11616227448776204</c:v>
                </c:pt>
                <c:pt idx="5113">
                  <c:v>0.11589596053052836</c:v>
                </c:pt>
                <c:pt idx="5114">
                  <c:v>0.11588470271324534</c:v>
                </c:pt>
                <c:pt idx="5115">
                  <c:v>0.11588264483266672</c:v>
                </c:pt>
                <c:pt idx="5116">
                  <c:v>0.11586741651638491</c:v>
                </c:pt>
                <c:pt idx="5117">
                  <c:v>0.11579040336202487</c:v>
                </c:pt>
                <c:pt idx="5118">
                  <c:v>0.11576171408572294</c:v>
                </c:pt>
                <c:pt idx="5119">
                  <c:v>0.11573166902927493</c:v>
                </c:pt>
                <c:pt idx="5120">
                  <c:v>0.11572760168883725</c:v>
                </c:pt>
                <c:pt idx="5121">
                  <c:v>0.11558916685179516</c:v>
                </c:pt>
                <c:pt idx="5122">
                  <c:v>0.11554001982150572</c:v>
                </c:pt>
                <c:pt idx="5123">
                  <c:v>0.11545884248526903</c:v>
                </c:pt>
                <c:pt idx="5124">
                  <c:v>0.11532447498866469</c:v>
                </c:pt>
                <c:pt idx="5125">
                  <c:v>0.11526024490425191</c:v>
                </c:pt>
                <c:pt idx="5126">
                  <c:v>0.11522543040693353</c:v>
                </c:pt>
                <c:pt idx="5127">
                  <c:v>0.11516536450439742</c:v>
                </c:pt>
                <c:pt idx="5128">
                  <c:v>0.11509859233221102</c:v>
                </c:pt>
                <c:pt idx="5129">
                  <c:v>0.11498153524282703</c:v>
                </c:pt>
                <c:pt idx="5130">
                  <c:v>0.11493311452333005</c:v>
                </c:pt>
                <c:pt idx="5131">
                  <c:v>0.11489791266025563</c:v>
                </c:pt>
                <c:pt idx="5132">
                  <c:v>0.11489774318773741</c:v>
                </c:pt>
                <c:pt idx="5133">
                  <c:v>0.11482562052604657</c:v>
                </c:pt>
                <c:pt idx="5134">
                  <c:v>0.11478165451274323</c:v>
                </c:pt>
                <c:pt idx="5135">
                  <c:v>0.1147808313605118</c:v>
                </c:pt>
                <c:pt idx="5136">
                  <c:v>0.11462210824200056</c:v>
                </c:pt>
                <c:pt idx="5137">
                  <c:v>0.1143492090669153</c:v>
                </c:pt>
                <c:pt idx="5138">
                  <c:v>0.11423585616257277</c:v>
                </c:pt>
                <c:pt idx="5139">
                  <c:v>0.11395714650114788</c:v>
                </c:pt>
                <c:pt idx="5140">
                  <c:v>0.11386151558014124</c:v>
                </c:pt>
                <c:pt idx="5141">
                  <c:v>0.11381048014179135</c:v>
                </c:pt>
                <c:pt idx="5142">
                  <c:v>0.11379401709716236</c:v>
                </c:pt>
                <c:pt idx="5143">
                  <c:v>0.11371204081905394</c:v>
                </c:pt>
                <c:pt idx="5144">
                  <c:v>0.11359575846118182</c:v>
                </c:pt>
                <c:pt idx="5145">
                  <c:v>0.11358319328447232</c:v>
                </c:pt>
                <c:pt idx="5146">
                  <c:v>0.11357060389740309</c:v>
                </c:pt>
                <c:pt idx="5147">
                  <c:v>0.11355651346802942</c:v>
                </c:pt>
                <c:pt idx="5148">
                  <c:v>0.11355506084644447</c:v>
                </c:pt>
                <c:pt idx="5149">
                  <c:v>0.11353956621620549</c:v>
                </c:pt>
                <c:pt idx="5150">
                  <c:v>0.11353908200901051</c:v>
                </c:pt>
                <c:pt idx="5151">
                  <c:v>0.1135019917378758</c:v>
                </c:pt>
                <c:pt idx="5152">
                  <c:v>0.11344974578153851</c:v>
                </c:pt>
                <c:pt idx="5153">
                  <c:v>0.11344974578153851</c:v>
                </c:pt>
                <c:pt idx="5154">
                  <c:v>0.11344974578153851</c:v>
                </c:pt>
                <c:pt idx="5155">
                  <c:v>0.11341280077256223</c:v>
                </c:pt>
                <c:pt idx="5156">
                  <c:v>0.11340413346377227</c:v>
                </c:pt>
                <c:pt idx="5157">
                  <c:v>0.11337880942747534</c:v>
                </c:pt>
                <c:pt idx="5158">
                  <c:v>0.11332917818999083</c:v>
                </c:pt>
                <c:pt idx="5159">
                  <c:v>0.11332908134855191</c:v>
                </c:pt>
                <c:pt idx="5160">
                  <c:v>0.1132753343499102</c:v>
                </c:pt>
                <c:pt idx="5161">
                  <c:v>0.11325085767620445</c:v>
                </c:pt>
                <c:pt idx="5162">
                  <c:v>0.11322584837458424</c:v>
                </c:pt>
                <c:pt idx="5163">
                  <c:v>0.11322504943271255</c:v>
                </c:pt>
                <c:pt idx="5164">
                  <c:v>0.11317641081997779</c:v>
                </c:pt>
                <c:pt idx="5165">
                  <c:v>0.11316662983463931</c:v>
                </c:pt>
                <c:pt idx="5166">
                  <c:v>0.1130941440175523</c:v>
                </c:pt>
                <c:pt idx="5167">
                  <c:v>0.11308184515480008</c:v>
                </c:pt>
                <c:pt idx="5168">
                  <c:v>0.11307438836399754</c:v>
                </c:pt>
                <c:pt idx="5169">
                  <c:v>0.11306664104887804</c:v>
                </c:pt>
                <c:pt idx="5170">
                  <c:v>0.11292912620550644</c:v>
                </c:pt>
                <c:pt idx="5171">
                  <c:v>0.11285634986410241</c:v>
                </c:pt>
                <c:pt idx="5172">
                  <c:v>0.11273912330220011</c:v>
                </c:pt>
                <c:pt idx="5173">
                  <c:v>0.11262407567267517</c:v>
                </c:pt>
                <c:pt idx="5174">
                  <c:v>0.11253858889240312</c:v>
                </c:pt>
                <c:pt idx="5175">
                  <c:v>0.11245411894724058</c:v>
                </c:pt>
                <c:pt idx="5176">
                  <c:v>0.11244859898521793</c:v>
                </c:pt>
                <c:pt idx="5177">
                  <c:v>0.11241983707783666</c:v>
                </c:pt>
                <c:pt idx="5178">
                  <c:v>0.1123423639266415</c:v>
                </c:pt>
                <c:pt idx="5179">
                  <c:v>0.11231825040833193</c:v>
                </c:pt>
                <c:pt idx="5180">
                  <c:v>0.11222605735840957</c:v>
                </c:pt>
                <c:pt idx="5181">
                  <c:v>0.11218509342971508</c:v>
                </c:pt>
                <c:pt idx="5182">
                  <c:v>0.11211805494357144</c:v>
                </c:pt>
                <c:pt idx="5183">
                  <c:v>0.11207217631184802</c:v>
                </c:pt>
                <c:pt idx="5184">
                  <c:v>0.11190236484857195</c:v>
                </c:pt>
                <c:pt idx="5185">
                  <c:v>0.11175913636029974</c:v>
                </c:pt>
                <c:pt idx="5186">
                  <c:v>0.11169647994927064</c:v>
                </c:pt>
                <c:pt idx="5187">
                  <c:v>0.11167183380304663</c:v>
                </c:pt>
                <c:pt idx="5188">
                  <c:v>0.11164660660818856</c:v>
                </c:pt>
                <c:pt idx="5189">
                  <c:v>0.11164660660818856</c:v>
                </c:pt>
                <c:pt idx="5190">
                  <c:v>0.11150650125632401</c:v>
                </c:pt>
                <c:pt idx="5191">
                  <c:v>0.11141011981416515</c:v>
                </c:pt>
                <c:pt idx="5192">
                  <c:v>0.11140917561013496</c:v>
                </c:pt>
                <c:pt idx="5193">
                  <c:v>0.1113094289279711</c:v>
                </c:pt>
                <c:pt idx="5194">
                  <c:v>0.11121781692668271</c:v>
                </c:pt>
                <c:pt idx="5195">
                  <c:v>0.11114564584427232</c:v>
                </c:pt>
                <c:pt idx="5196">
                  <c:v>0.11112821438525346</c:v>
                </c:pt>
                <c:pt idx="5197">
                  <c:v>0.11110289034895651</c:v>
                </c:pt>
                <c:pt idx="5198">
                  <c:v>0.11095741029722767</c:v>
                </c:pt>
                <c:pt idx="5199">
                  <c:v>0.11088707920215825</c:v>
                </c:pt>
                <c:pt idx="5200">
                  <c:v>0.11072637083414762</c:v>
                </c:pt>
                <c:pt idx="5201">
                  <c:v>0.11055399307273818</c:v>
                </c:pt>
                <c:pt idx="5202">
                  <c:v>0.11046799787491145</c:v>
                </c:pt>
                <c:pt idx="5203">
                  <c:v>0.1103756353524709</c:v>
                </c:pt>
                <c:pt idx="5204">
                  <c:v>0.11033447774089841</c:v>
                </c:pt>
                <c:pt idx="5205">
                  <c:v>0.110276372877502</c:v>
                </c:pt>
                <c:pt idx="5206">
                  <c:v>0.11012658338173785</c:v>
                </c:pt>
                <c:pt idx="5207">
                  <c:v>0.11007133534079179</c:v>
                </c:pt>
                <c:pt idx="5208">
                  <c:v>0.11006169961761191</c:v>
                </c:pt>
                <c:pt idx="5209">
                  <c:v>0.11000403054069097</c:v>
                </c:pt>
                <c:pt idx="5210">
                  <c:v>0.10981250238472043</c:v>
                </c:pt>
                <c:pt idx="5211">
                  <c:v>0.10954955366749183</c:v>
                </c:pt>
                <c:pt idx="5212">
                  <c:v>0.10937194646837674</c:v>
                </c:pt>
                <c:pt idx="5213">
                  <c:v>0.10931994261563693</c:v>
                </c:pt>
                <c:pt idx="5214">
                  <c:v>0.1093009374832343</c:v>
                </c:pt>
                <c:pt idx="5215">
                  <c:v>0.10927462082218768</c:v>
                </c:pt>
                <c:pt idx="5216">
                  <c:v>0.10920695286669062</c:v>
                </c:pt>
                <c:pt idx="5217">
                  <c:v>0.10893906523607329</c:v>
                </c:pt>
                <c:pt idx="5218">
                  <c:v>0.10887604566964791</c:v>
                </c:pt>
                <c:pt idx="5219">
                  <c:v>0.10886854045812586</c:v>
                </c:pt>
                <c:pt idx="5220">
                  <c:v>0.1088461458753585</c:v>
                </c:pt>
                <c:pt idx="5221">
                  <c:v>0.10883689751793456</c:v>
                </c:pt>
                <c:pt idx="5222">
                  <c:v>0.10880353564220109</c:v>
                </c:pt>
                <c:pt idx="5223">
                  <c:v>0.10879772515586146</c:v>
                </c:pt>
                <c:pt idx="5224">
                  <c:v>0.10879656305859352</c:v>
                </c:pt>
                <c:pt idx="5225">
                  <c:v>0.10861145064795641</c:v>
                </c:pt>
                <c:pt idx="5226">
                  <c:v>0.10860145176938026</c:v>
                </c:pt>
                <c:pt idx="5227">
                  <c:v>0.10850017983455221</c:v>
                </c:pt>
                <c:pt idx="5228">
                  <c:v>0.10849097989784778</c:v>
                </c:pt>
                <c:pt idx="5229">
                  <c:v>0.10841655725198079</c:v>
                </c:pt>
                <c:pt idx="5230">
                  <c:v>0.10830020226302953</c:v>
                </c:pt>
                <c:pt idx="5231">
                  <c:v>0.10820917131037504</c:v>
                </c:pt>
                <c:pt idx="5232">
                  <c:v>0.10819638824042786</c:v>
                </c:pt>
                <c:pt idx="5233">
                  <c:v>0.10818917355322286</c:v>
                </c:pt>
                <c:pt idx="5234">
                  <c:v>0.10818307254256618</c:v>
                </c:pt>
                <c:pt idx="5235">
                  <c:v>0.10816680318081517</c:v>
                </c:pt>
                <c:pt idx="5236">
                  <c:v>0.10816467266915729</c:v>
                </c:pt>
                <c:pt idx="5237">
                  <c:v>0.1081591769174944</c:v>
                </c:pt>
                <c:pt idx="5238">
                  <c:v>0.10813387709155714</c:v>
                </c:pt>
                <c:pt idx="5239">
                  <c:v>0.10808148587306138</c:v>
                </c:pt>
                <c:pt idx="5240">
                  <c:v>0.10796464667691509</c:v>
                </c:pt>
                <c:pt idx="5241">
                  <c:v>0.1079527836006383</c:v>
                </c:pt>
                <c:pt idx="5242">
                  <c:v>0.10794154999371496</c:v>
                </c:pt>
                <c:pt idx="5243">
                  <c:v>0.10791888909699041</c:v>
                </c:pt>
                <c:pt idx="5244">
                  <c:v>0.10786770839648203</c:v>
                </c:pt>
                <c:pt idx="5245">
                  <c:v>0.10781986872561897</c:v>
                </c:pt>
                <c:pt idx="5246">
                  <c:v>0.10779251101910314</c:v>
                </c:pt>
                <c:pt idx="5247">
                  <c:v>0.10777578166051689</c:v>
                </c:pt>
                <c:pt idx="5248">
                  <c:v>0.10741858201278726</c:v>
                </c:pt>
                <c:pt idx="5249">
                  <c:v>0.1073715412837959</c:v>
                </c:pt>
                <c:pt idx="5250">
                  <c:v>0.10727881560595916</c:v>
                </c:pt>
                <c:pt idx="5251">
                  <c:v>0.10720056772325193</c:v>
                </c:pt>
                <c:pt idx="5252">
                  <c:v>0.10718967306136512</c:v>
                </c:pt>
                <c:pt idx="5253">
                  <c:v>0.10711587988485168</c:v>
                </c:pt>
                <c:pt idx="5254">
                  <c:v>0.10707975802810686</c:v>
                </c:pt>
                <c:pt idx="5255">
                  <c:v>0.10700351960525882</c:v>
                </c:pt>
                <c:pt idx="5256">
                  <c:v>0.10690888130900186</c:v>
                </c:pt>
                <c:pt idx="5257">
                  <c:v>0.10688946460048354</c:v>
                </c:pt>
                <c:pt idx="5258">
                  <c:v>0.10677126962419131</c:v>
                </c:pt>
                <c:pt idx="5259">
                  <c:v>0.10673650354759248</c:v>
                </c:pt>
                <c:pt idx="5260">
                  <c:v>0.10671200266352698</c:v>
                </c:pt>
                <c:pt idx="5261">
                  <c:v>0.10671200266352698</c:v>
                </c:pt>
                <c:pt idx="5262">
                  <c:v>0.10664276103464618</c:v>
                </c:pt>
                <c:pt idx="5263">
                  <c:v>0.10664251893104872</c:v>
                </c:pt>
                <c:pt idx="5264">
                  <c:v>0.10662847692239458</c:v>
                </c:pt>
                <c:pt idx="5265">
                  <c:v>0.10653947963995899</c:v>
                </c:pt>
                <c:pt idx="5266">
                  <c:v>0.10643184038051713</c:v>
                </c:pt>
                <c:pt idx="5267">
                  <c:v>0.10640336899745283</c:v>
                </c:pt>
                <c:pt idx="5268">
                  <c:v>0.10639201433873081</c:v>
                </c:pt>
                <c:pt idx="5269">
                  <c:v>0.1063862522731107</c:v>
                </c:pt>
                <c:pt idx="5270">
                  <c:v>0.10631836642437585</c:v>
                </c:pt>
                <c:pt idx="5271">
                  <c:v>0.10626357838026497</c:v>
                </c:pt>
                <c:pt idx="5272">
                  <c:v>0.10619753251887103</c:v>
                </c:pt>
                <c:pt idx="5273">
                  <c:v>0.1061365224123047</c:v>
                </c:pt>
                <c:pt idx="5274">
                  <c:v>0.10610093318347444</c:v>
                </c:pt>
                <c:pt idx="5275">
                  <c:v>0.10608873116216114</c:v>
                </c:pt>
                <c:pt idx="5276">
                  <c:v>0.10602418634307165</c:v>
                </c:pt>
                <c:pt idx="5277">
                  <c:v>0.10595978678614064</c:v>
                </c:pt>
                <c:pt idx="5278">
                  <c:v>0.10595939942038464</c:v>
                </c:pt>
                <c:pt idx="5279">
                  <c:v>0.10594199217172542</c:v>
                </c:pt>
                <c:pt idx="5280">
                  <c:v>0.10591703129082473</c:v>
                </c:pt>
                <c:pt idx="5281">
                  <c:v>0.10590095561195167</c:v>
                </c:pt>
                <c:pt idx="5282">
                  <c:v>0.1058750505270208</c:v>
                </c:pt>
                <c:pt idx="5283">
                  <c:v>0.10586342955434151</c:v>
                </c:pt>
                <c:pt idx="5284">
                  <c:v>0.10582077090046463</c:v>
                </c:pt>
                <c:pt idx="5285">
                  <c:v>0.10561452284576704</c:v>
                </c:pt>
                <c:pt idx="5286">
                  <c:v>0.10558188728082601</c:v>
                </c:pt>
                <c:pt idx="5287">
                  <c:v>0.10551615615410884</c:v>
                </c:pt>
                <c:pt idx="5288">
                  <c:v>0.10550976461913524</c:v>
                </c:pt>
                <c:pt idx="5289">
                  <c:v>0.10550090362746727</c:v>
                </c:pt>
                <c:pt idx="5290">
                  <c:v>0.10548531215578914</c:v>
                </c:pt>
                <c:pt idx="5291">
                  <c:v>0.10547151225073255</c:v>
                </c:pt>
                <c:pt idx="5292">
                  <c:v>0.10546093232352241</c:v>
                </c:pt>
                <c:pt idx="5293">
                  <c:v>0.10539641171479268</c:v>
                </c:pt>
                <c:pt idx="5294">
                  <c:v>0.10537704342699383</c:v>
                </c:pt>
                <c:pt idx="5295">
                  <c:v>0.10534644153227174</c:v>
                </c:pt>
                <c:pt idx="5296">
                  <c:v>0.10534096999096856</c:v>
                </c:pt>
                <c:pt idx="5297">
                  <c:v>0.10532901007325278</c:v>
                </c:pt>
                <c:pt idx="5298">
                  <c:v>0.10526664418654062</c:v>
                </c:pt>
                <c:pt idx="5299">
                  <c:v>0.10526664418654062</c:v>
                </c:pt>
                <c:pt idx="5300">
                  <c:v>0.10526664418654062</c:v>
                </c:pt>
                <c:pt idx="5301">
                  <c:v>0.10521168666991158</c:v>
                </c:pt>
                <c:pt idx="5302">
                  <c:v>0.10468837974394739</c:v>
                </c:pt>
                <c:pt idx="5303">
                  <c:v>0.10464978843050825</c:v>
                </c:pt>
                <c:pt idx="5304">
                  <c:v>0.10464722213237493</c:v>
                </c:pt>
                <c:pt idx="5305">
                  <c:v>0.10444857613063833</c:v>
                </c:pt>
                <c:pt idx="5306">
                  <c:v>0.10444446036948106</c:v>
                </c:pt>
                <c:pt idx="5307">
                  <c:v>0.10434587578458514</c:v>
                </c:pt>
                <c:pt idx="5308">
                  <c:v>0.10432304541534229</c:v>
                </c:pt>
                <c:pt idx="5309">
                  <c:v>0.10423649337924132</c:v>
                </c:pt>
                <c:pt idx="5310">
                  <c:v>0.10421857771302742</c:v>
                </c:pt>
                <c:pt idx="5311">
                  <c:v>0.1042090146209268</c:v>
                </c:pt>
                <c:pt idx="5312">
                  <c:v>0.10410454691861196</c:v>
                </c:pt>
                <c:pt idx="5313">
                  <c:v>0.1040566104063099</c:v>
                </c:pt>
                <c:pt idx="5314">
                  <c:v>0.10404649047593501</c:v>
                </c:pt>
                <c:pt idx="5315">
                  <c:v>0.1040395178923274</c:v>
                </c:pt>
                <c:pt idx="5316">
                  <c:v>0.10397695832273723</c:v>
                </c:pt>
                <c:pt idx="5317">
                  <c:v>0.10395313532874474</c:v>
                </c:pt>
                <c:pt idx="5318">
                  <c:v>0.10393468703461639</c:v>
                </c:pt>
                <c:pt idx="5319">
                  <c:v>0.10388798525066149</c:v>
                </c:pt>
                <c:pt idx="5320">
                  <c:v>0.10387619480546388</c:v>
                </c:pt>
                <c:pt idx="5321">
                  <c:v>0.10380898684680204</c:v>
                </c:pt>
                <c:pt idx="5322">
                  <c:v>0.10380068269340831</c:v>
                </c:pt>
                <c:pt idx="5323">
                  <c:v>0.1037207642958785</c:v>
                </c:pt>
                <c:pt idx="5324">
                  <c:v>0.10371059594478411</c:v>
                </c:pt>
                <c:pt idx="5325">
                  <c:v>0.10348004068889897</c:v>
                </c:pt>
                <c:pt idx="5326">
                  <c:v>0.10347585229666252</c:v>
                </c:pt>
                <c:pt idx="5327">
                  <c:v>0.10343793887329636</c:v>
                </c:pt>
                <c:pt idx="5328">
                  <c:v>0.10342726210464727</c:v>
                </c:pt>
                <c:pt idx="5329">
                  <c:v>0.10340244648590502</c:v>
                </c:pt>
                <c:pt idx="5330">
                  <c:v>0.10340244648590502</c:v>
                </c:pt>
                <c:pt idx="5331">
                  <c:v>0.10340244648590502</c:v>
                </c:pt>
                <c:pt idx="5332">
                  <c:v>0.10340244648590502</c:v>
                </c:pt>
                <c:pt idx="5333">
                  <c:v>0.10340244648590502</c:v>
                </c:pt>
                <c:pt idx="5334">
                  <c:v>0.10340244648590502</c:v>
                </c:pt>
                <c:pt idx="5335">
                  <c:v>0.10340244648590502</c:v>
                </c:pt>
                <c:pt idx="5336">
                  <c:v>0.10337244985017661</c:v>
                </c:pt>
                <c:pt idx="5337">
                  <c:v>0.10325081700280006</c:v>
                </c:pt>
                <c:pt idx="5338">
                  <c:v>0.10305151732135026</c:v>
                </c:pt>
                <c:pt idx="5339">
                  <c:v>0.10304897523357667</c:v>
                </c:pt>
                <c:pt idx="5340">
                  <c:v>0.10287775956943518</c:v>
                </c:pt>
                <c:pt idx="5341">
                  <c:v>0.10285897233027037</c:v>
                </c:pt>
                <c:pt idx="5342">
                  <c:v>0.10278508231231794</c:v>
                </c:pt>
                <c:pt idx="5343">
                  <c:v>0.10274576468808634</c:v>
                </c:pt>
                <c:pt idx="5344">
                  <c:v>0.10268279354238044</c:v>
                </c:pt>
                <c:pt idx="5345">
                  <c:v>0.10267925882985714</c:v>
                </c:pt>
                <c:pt idx="5346">
                  <c:v>0.10267117256970114</c:v>
                </c:pt>
                <c:pt idx="5347">
                  <c:v>0.10263597070662681</c:v>
                </c:pt>
                <c:pt idx="5348">
                  <c:v>0.10252445778962511</c:v>
                </c:pt>
                <c:pt idx="5349">
                  <c:v>0.10248051598668155</c:v>
                </c:pt>
                <c:pt idx="5350">
                  <c:v>0.10244916357080723</c:v>
                </c:pt>
                <c:pt idx="5351">
                  <c:v>0.10238396507200452</c:v>
                </c:pt>
                <c:pt idx="5352">
                  <c:v>0.10230903400858286</c:v>
                </c:pt>
                <c:pt idx="5353">
                  <c:v>0.10228460575559661</c:v>
                </c:pt>
                <c:pt idx="5354">
                  <c:v>0.10222427353910338</c:v>
                </c:pt>
                <c:pt idx="5355">
                  <c:v>0.10219062113905286</c:v>
                </c:pt>
                <c:pt idx="5356">
                  <c:v>0.10187685487671214</c:v>
                </c:pt>
                <c:pt idx="5357">
                  <c:v>0.10186867177511714</c:v>
                </c:pt>
                <c:pt idx="5358">
                  <c:v>0.10181395636208547</c:v>
                </c:pt>
                <c:pt idx="5359">
                  <c:v>0.10179708174134079</c:v>
                </c:pt>
                <c:pt idx="5360">
                  <c:v>0.10178301552232688</c:v>
                </c:pt>
                <c:pt idx="5361">
                  <c:v>0.1017349579582261</c:v>
                </c:pt>
                <c:pt idx="5362">
                  <c:v>0.10170820551070398</c:v>
                </c:pt>
                <c:pt idx="5363">
                  <c:v>0.10164961644011261</c:v>
                </c:pt>
                <c:pt idx="5364">
                  <c:v>0.10153456881058766</c:v>
                </c:pt>
                <c:pt idx="5365">
                  <c:v>0.10148280706144532</c:v>
                </c:pt>
                <c:pt idx="5366">
                  <c:v>0.10145109149017482</c:v>
                </c:pt>
                <c:pt idx="5367">
                  <c:v>0.10145012307578483</c:v>
                </c:pt>
                <c:pt idx="5368">
                  <c:v>0.10144721783261501</c:v>
                </c:pt>
                <c:pt idx="5369">
                  <c:v>0.10129614518778426</c:v>
                </c:pt>
                <c:pt idx="5370">
                  <c:v>0.10129614518778426</c:v>
                </c:pt>
                <c:pt idx="5371">
                  <c:v>0.10129614518778426</c:v>
                </c:pt>
                <c:pt idx="5372">
                  <c:v>0.10122944564667712</c:v>
                </c:pt>
                <c:pt idx="5373">
                  <c:v>0.10120293530275251</c:v>
                </c:pt>
                <c:pt idx="5374">
                  <c:v>0.10120177320548457</c:v>
                </c:pt>
                <c:pt idx="5375">
                  <c:v>0.10112873055012327</c:v>
                </c:pt>
                <c:pt idx="5376">
                  <c:v>0.10112204849083267</c:v>
                </c:pt>
                <c:pt idx="5377">
                  <c:v>0.10111468854146911</c:v>
                </c:pt>
                <c:pt idx="5378">
                  <c:v>0.10110144547468668</c:v>
                </c:pt>
                <c:pt idx="5379">
                  <c:v>0.10103828064610286</c:v>
                </c:pt>
                <c:pt idx="5380">
                  <c:v>0.10097148426355669</c:v>
                </c:pt>
                <c:pt idx="5381">
                  <c:v>0.10095894329720691</c:v>
                </c:pt>
                <c:pt idx="5382">
                  <c:v>0.10084912510538771</c:v>
                </c:pt>
                <c:pt idx="5383">
                  <c:v>0.10052964519814626</c:v>
                </c:pt>
                <c:pt idx="5384">
                  <c:v>0.10047652766885806</c:v>
                </c:pt>
                <c:pt idx="5385">
                  <c:v>0.10045585202163286</c:v>
                </c:pt>
                <c:pt idx="5386">
                  <c:v>0.10045265625414602</c:v>
                </c:pt>
                <c:pt idx="5387">
                  <c:v>0.10027916481618818</c:v>
                </c:pt>
                <c:pt idx="5388">
                  <c:v>0.10026563122508871</c:v>
                </c:pt>
                <c:pt idx="5389">
                  <c:v>0.100257230230256</c:v>
                </c:pt>
                <c:pt idx="5390">
                  <c:v>0.10022798411567978</c:v>
                </c:pt>
                <c:pt idx="5391">
                  <c:v>0.10020052956772502</c:v>
                </c:pt>
                <c:pt idx="5392">
                  <c:v>0.10015143095815499</c:v>
                </c:pt>
                <c:pt idx="5393">
                  <c:v>0.10013547633108073</c:v>
                </c:pt>
                <c:pt idx="5394">
                  <c:v>0.10007739567804406</c:v>
                </c:pt>
                <c:pt idx="5395">
                  <c:v>9.9940365041867457E-2</c:v>
                </c:pt>
                <c:pt idx="5396">
                  <c:v>9.9935522969917756E-2</c:v>
                </c:pt>
                <c:pt idx="5397">
                  <c:v>9.9814858536931172E-2</c:v>
                </c:pt>
                <c:pt idx="5398">
                  <c:v>9.9776218802772501E-2</c:v>
                </c:pt>
                <c:pt idx="5399">
                  <c:v>9.9562489746912633E-2</c:v>
                </c:pt>
                <c:pt idx="5400">
                  <c:v>9.9512689036909921E-2</c:v>
                </c:pt>
                <c:pt idx="5401">
                  <c:v>9.9504578566394192E-2</c:v>
                </c:pt>
                <c:pt idx="5402">
                  <c:v>9.9399747708683109E-2</c:v>
                </c:pt>
                <c:pt idx="5403">
                  <c:v>9.9396963517312059E-2</c:v>
                </c:pt>
                <c:pt idx="5404">
                  <c:v>9.9375779452532106E-2</c:v>
                </c:pt>
                <c:pt idx="5405">
                  <c:v>9.9316948278343226E-2</c:v>
                </c:pt>
                <c:pt idx="5406">
                  <c:v>9.9316948278343198E-2</c:v>
                </c:pt>
                <c:pt idx="5407">
                  <c:v>9.9281794835988396E-2</c:v>
                </c:pt>
                <c:pt idx="5408">
                  <c:v>9.9248917167449865E-2</c:v>
                </c:pt>
                <c:pt idx="5409">
                  <c:v>9.9248917167449865E-2</c:v>
                </c:pt>
                <c:pt idx="5410">
                  <c:v>9.9211512161638371E-2</c:v>
                </c:pt>
                <c:pt idx="5411">
                  <c:v>9.9049714327439128E-2</c:v>
                </c:pt>
                <c:pt idx="5412">
                  <c:v>9.9033299703529643E-2</c:v>
                </c:pt>
                <c:pt idx="5413">
                  <c:v>9.8985629505184788E-2</c:v>
                </c:pt>
                <c:pt idx="5414">
                  <c:v>9.8916412086663782E-2</c:v>
                </c:pt>
                <c:pt idx="5415">
                  <c:v>9.8916412086663782E-2</c:v>
                </c:pt>
                <c:pt idx="5416">
                  <c:v>9.8879927074522783E-2</c:v>
                </c:pt>
                <c:pt idx="5417">
                  <c:v>9.8873172384152941E-2</c:v>
                </c:pt>
                <c:pt idx="5418">
                  <c:v>9.8855329349018292E-2</c:v>
                </c:pt>
                <c:pt idx="5419">
                  <c:v>9.8793181355543866E-2</c:v>
                </c:pt>
                <c:pt idx="5420">
                  <c:v>9.8773909909184013E-2</c:v>
                </c:pt>
                <c:pt idx="5421">
                  <c:v>9.8759432114054455E-2</c:v>
                </c:pt>
                <c:pt idx="5422">
                  <c:v>9.8552675641802118E-2</c:v>
                </c:pt>
                <c:pt idx="5423">
                  <c:v>9.8536406280051045E-2</c:v>
                </c:pt>
                <c:pt idx="5424">
                  <c:v>9.8469149900669767E-2</c:v>
                </c:pt>
                <c:pt idx="5425">
                  <c:v>9.8441404828397944E-2</c:v>
                </c:pt>
                <c:pt idx="5426">
                  <c:v>9.8388432561268196E-2</c:v>
                </c:pt>
                <c:pt idx="5427">
                  <c:v>9.8346911794299469E-2</c:v>
                </c:pt>
                <c:pt idx="5428">
                  <c:v>9.833776027831452E-2</c:v>
                </c:pt>
                <c:pt idx="5429">
                  <c:v>9.8324323528654153E-2</c:v>
                </c:pt>
                <c:pt idx="5430">
                  <c:v>9.8307981535823846E-2</c:v>
                </c:pt>
                <c:pt idx="5431">
                  <c:v>9.8298902650918174E-2</c:v>
                </c:pt>
                <c:pt idx="5432">
                  <c:v>9.8298902650918174E-2</c:v>
                </c:pt>
                <c:pt idx="5433">
                  <c:v>9.8278880683406108E-2</c:v>
                </c:pt>
                <c:pt idx="5434">
                  <c:v>9.8245639859471448E-2</c:v>
                </c:pt>
                <c:pt idx="5435">
                  <c:v>9.8245639859471448E-2</c:v>
                </c:pt>
                <c:pt idx="5436">
                  <c:v>9.8245639859471448E-2</c:v>
                </c:pt>
                <c:pt idx="5437">
                  <c:v>9.8245639859471448E-2</c:v>
                </c:pt>
                <c:pt idx="5438">
                  <c:v>9.8245639859471448E-2</c:v>
                </c:pt>
                <c:pt idx="5439">
                  <c:v>9.8245639859471448E-2</c:v>
                </c:pt>
                <c:pt idx="5440">
                  <c:v>9.8245639859471448E-2</c:v>
                </c:pt>
                <c:pt idx="5441">
                  <c:v>9.8245639859471448E-2</c:v>
                </c:pt>
                <c:pt idx="5442">
                  <c:v>9.8245639859471448E-2</c:v>
                </c:pt>
                <c:pt idx="5443">
                  <c:v>9.8187292892477532E-2</c:v>
                </c:pt>
                <c:pt idx="5444">
                  <c:v>9.8121900710796781E-2</c:v>
                </c:pt>
                <c:pt idx="5445">
                  <c:v>9.8093695641689779E-2</c:v>
                </c:pt>
                <c:pt idx="5446">
                  <c:v>9.8082098879370194E-2</c:v>
                </c:pt>
                <c:pt idx="5447">
                  <c:v>9.7947368227369741E-2</c:v>
                </c:pt>
                <c:pt idx="5448">
                  <c:v>9.7931510441734454E-2</c:v>
                </c:pt>
                <c:pt idx="5449">
                  <c:v>9.791889684430545E-2</c:v>
                </c:pt>
                <c:pt idx="5450">
                  <c:v>9.789386333232554E-2</c:v>
                </c:pt>
                <c:pt idx="5451">
                  <c:v>9.7832514280722788E-2</c:v>
                </c:pt>
                <c:pt idx="5452">
                  <c:v>9.7823895392652321E-2</c:v>
                </c:pt>
                <c:pt idx="5453">
                  <c:v>9.7817407016239713E-2</c:v>
                </c:pt>
                <c:pt idx="5454">
                  <c:v>9.7776394666825681E-2</c:v>
                </c:pt>
                <c:pt idx="5455">
                  <c:v>9.7728893940999123E-2</c:v>
                </c:pt>
                <c:pt idx="5456">
                  <c:v>9.7728893940999123E-2</c:v>
                </c:pt>
                <c:pt idx="5457">
                  <c:v>9.7668464883066866E-2</c:v>
                </c:pt>
                <c:pt idx="5458">
                  <c:v>9.7630333566462904E-2</c:v>
                </c:pt>
                <c:pt idx="5459">
                  <c:v>9.7491390311866169E-2</c:v>
                </c:pt>
                <c:pt idx="5460">
                  <c:v>9.747974512882715E-2</c:v>
                </c:pt>
                <c:pt idx="5461">
                  <c:v>9.7444761158990603E-2</c:v>
                </c:pt>
                <c:pt idx="5462">
                  <c:v>9.7443889586039611E-2</c:v>
                </c:pt>
                <c:pt idx="5463">
                  <c:v>9.7397889902517479E-2</c:v>
                </c:pt>
                <c:pt idx="5464">
                  <c:v>9.737271112837903E-2</c:v>
                </c:pt>
                <c:pt idx="5465">
                  <c:v>9.7328357749319763E-2</c:v>
                </c:pt>
                <c:pt idx="5466">
                  <c:v>9.7264345558144644E-2</c:v>
                </c:pt>
                <c:pt idx="5467">
                  <c:v>9.7178568253555683E-2</c:v>
                </c:pt>
                <c:pt idx="5468">
                  <c:v>9.717312092261228E-2</c:v>
                </c:pt>
                <c:pt idx="5469">
                  <c:v>9.7140921144146686E-2</c:v>
                </c:pt>
                <c:pt idx="5470">
                  <c:v>9.7111384505253528E-2</c:v>
                </c:pt>
                <c:pt idx="5471">
                  <c:v>9.7063254310073496E-2</c:v>
                </c:pt>
                <c:pt idx="5472">
                  <c:v>9.7041900772775316E-2</c:v>
                </c:pt>
                <c:pt idx="5473">
                  <c:v>9.7007812586249353E-2</c:v>
                </c:pt>
                <c:pt idx="5474">
                  <c:v>9.6996845293283326E-2</c:v>
                </c:pt>
                <c:pt idx="5475">
                  <c:v>9.6928257344115781E-2</c:v>
                </c:pt>
                <c:pt idx="5476">
                  <c:v>9.6915062698052834E-2</c:v>
                </c:pt>
                <c:pt idx="5477">
                  <c:v>9.6868070389781E-2</c:v>
                </c:pt>
                <c:pt idx="5478">
                  <c:v>9.6854609429760818E-2</c:v>
                </c:pt>
                <c:pt idx="5479">
                  <c:v>9.6846837904281557E-2</c:v>
                </c:pt>
                <c:pt idx="5480">
                  <c:v>9.6823039120648727E-2</c:v>
                </c:pt>
                <c:pt idx="5481">
                  <c:v>9.6708524119038256E-2</c:v>
                </c:pt>
                <c:pt idx="5482">
                  <c:v>9.6665187575088435E-2</c:v>
                </c:pt>
                <c:pt idx="5483">
                  <c:v>9.6659328668029287E-2</c:v>
                </c:pt>
                <c:pt idx="5484">
                  <c:v>9.6641485632894653E-2</c:v>
                </c:pt>
                <c:pt idx="5485">
                  <c:v>9.6560017772340898E-2</c:v>
                </c:pt>
                <c:pt idx="5486">
                  <c:v>9.6500920284194741E-2</c:v>
                </c:pt>
                <c:pt idx="5487">
                  <c:v>9.6484239346328035E-2</c:v>
                </c:pt>
                <c:pt idx="5488">
                  <c:v>9.6463273174785799E-2</c:v>
                </c:pt>
                <c:pt idx="5489">
                  <c:v>9.6446374343681363E-2</c:v>
                </c:pt>
                <c:pt idx="5490">
                  <c:v>9.6387978955967901E-2</c:v>
                </c:pt>
                <c:pt idx="5491">
                  <c:v>9.635137289202815E-2</c:v>
                </c:pt>
                <c:pt idx="5492">
                  <c:v>9.6307842665200344E-2</c:v>
                </c:pt>
                <c:pt idx="5493">
                  <c:v>9.6241990486684428E-2</c:v>
                </c:pt>
                <c:pt idx="5494">
                  <c:v>9.6190688734377292E-2</c:v>
                </c:pt>
                <c:pt idx="5495">
                  <c:v>9.6162096299514263E-2</c:v>
                </c:pt>
                <c:pt idx="5496">
                  <c:v>9.6161369988721837E-2</c:v>
                </c:pt>
                <c:pt idx="5497">
                  <c:v>9.6154954243388491E-2</c:v>
                </c:pt>
                <c:pt idx="5498">
                  <c:v>9.6113869262895196E-2</c:v>
                </c:pt>
                <c:pt idx="5499">
                  <c:v>9.6103410387483906E-2</c:v>
                </c:pt>
                <c:pt idx="5500">
                  <c:v>9.6044095006100047E-2</c:v>
                </c:pt>
                <c:pt idx="5501">
                  <c:v>9.6043102381350359E-2</c:v>
                </c:pt>
                <c:pt idx="5502">
                  <c:v>9.6011507861878523E-2</c:v>
                </c:pt>
                <c:pt idx="5503">
                  <c:v>9.5967130272459539E-2</c:v>
                </c:pt>
                <c:pt idx="5504">
                  <c:v>9.5936213643060611E-2</c:v>
                </c:pt>
                <c:pt idx="5505">
                  <c:v>9.5919024287639224E-2</c:v>
                </c:pt>
                <c:pt idx="5506">
                  <c:v>9.5873750914909517E-2</c:v>
                </c:pt>
                <c:pt idx="5507">
                  <c:v>9.5860919424242769E-2</c:v>
                </c:pt>
                <c:pt idx="5508">
                  <c:v>9.5835498546506845E-2</c:v>
                </c:pt>
                <c:pt idx="5509">
                  <c:v>9.5828864907935768E-2</c:v>
                </c:pt>
                <c:pt idx="5510">
                  <c:v>9.5750713866667558E-2</c:v>
                </c:pt>
                <c:pt idx="5511">
                  <c:v>9.5737591851683859E-2</c:v>
                </c:pt>
                <c:pt idx="5512">
                  <c:v>9.5599253856080854E-2</c:v>
                </c:pt>
                <c:pt idx="5513">
                  <c:v>9.5559742548971219E-2</c:v>
                </c:pt>
                <c:pt idx="5514">
                  <c:v>9.5556183626088254E-2</c:v>
                </c:pt>
                <c:pt idx="5515">
                  <c:v>9.5511902878108179E-2</c:v>
                </c:pt>
                <c:pt idx="5516">
                  <c:v>9.548444833015339E-2</c:v>
                </c:pt>
                <c:pt idx="5517">
                  <c:v>9.548444833015339E-2</c:v>
                </c:pt>
                <c:pt idx="5518">
                  <c:v>9.5448859101323044E-2</c:v>
                </c:pt>
                <c:pt idx="5519">
                  <c:v>9.5442031779873968E-2</c:v>
                </c:pt>
                <c:pt idx="5520">
                  <c:v>9.5418160365161958E-2</c:v>
                </c:pt>
                <c:pt idx="5521">
                  <c:v>9.5353857649669832E-2</c:v>
                </c:pt>
                <c:pt idx="5522">
                  <c:v>9.5333859892517581E-2</c:v>
                </c:pt>
                <c:pt idx="5523">
                  <c:v>9.5306356923843275E-2</c:v>
                </c:pt>
                <c:pt idx="5524">
                  <c:v>9.5297592773614354E-2</c:v>
                </c:pt>
                <c:pt idx="5525">
                  <c:v>9.5295607524114992E-2</c:v>
                </c:pt>
                <c:pt idx="5526">
                  <c:v>9.5258856198016717E-2</c:v>
                </c:pt>
                <c:pt idx="5527">
                  <c:v>9.5183271454881827E-2</c:v>
                </c:pt>
                <c:pt idx="5528">
                  <c:v>9.5183271454881827E-2</c:v>
                </c:pt>
                <c:pt idx="5529">
                  <c:v>9.5173103103787474E-2</c:v>
                </c:pt>
                <c:pt idx="5530">
                  <c:v>9.5084105821351947E-2</c:v>
                </c:pt>
                <c:pt idx="5531">
                  <c:v>9.5035830364013432E-2</c:v>
                </c:pt>
                <c:pt idx="5532">
                  <c:v>9.492100062772621E-2</c:v>
                </c:pt>
                <c:pt idx="5533">
                  <c:v>9.4878850391403993E-2</c:v>
                </c:pt>
                <c:pt idx="5534">
                  <c:v>9.4843333793652923E-2</c:v>
                </c:pt>
                <c:pt idx="5535">
                  <c:v>9.4806800360792448E-2</c:v>
                </c:pt>
                <c:pt idx="5536">
                  <c:v>9.4783848939750864E-2</c:v>
                </c:pt>
                <c:pt idx="5537">
                  <c:v>9.4733878757229897E-2</c:v>
                </c:pt>
                <c:pt idx="5538">
                  <c:v>9.4732837711760762E-2</c:v>
                </c:pt>
                <c:pt idx="5539">
                  <c:v>9.4730174572188436E-2</c:v>
                </c:pt>
                <c:pt idx="5540">
                  <c:v>9.4722451467428651E-2</c:v>
                </c:pt>
                <c:pt idx="5541">
                  <c:v>9.4711459964102795E-2</c:v>
                </c:pt>
                <c:pt idx="5542">
                  <c:v>9.459374919500553E-2</c:v>
                </c:pt>
                <c:pt idx="5543">
                  <c:v>9.454634531061791E-2</c:v>
                </c:pt>
                <c:pt idx="5544">
                  <c:v>9.4453087004866723E-2</c:v>
                </c:pt>
                <c:pt idx="5545">
                  <c:v>9.4403843133138141E-2</c:v>
                </c:pt>
                <c:pt idx="5546">
                  <c:v>9.4402971560187232E-2</c:v>
                </c:pt>
                <c:pt idx="5547">
                  <c:v>9.4392682157294128E-2</c:v>
                </c:pt>
                <c:pt idx="5548">
                  <c:v>9.4356342407311583E-2</c:v>
                </c:pt>
                <c:pt idx="5549">
                  <c:v>9.4356342407311583E-2</c:v>
                </c:pt>
                <c:pt idx="5550">
                  <c:v>9.4350580341691456E-2</c:v>
                </c:pt>
                <c:pt idx="5551">
                  <c:v>9.4271025099557842E-2</c:v>
                </c:pt>
                <c:pt idx="5552">
                  <c:v>9.4128910287834017E-2</c:v>
                </c:pt>
                <c:pt idx="5553">
                  <c:v>9.4071338052352071E-2</c:v>
                </c:pt>
                <c:pt idx="5554">
                  <c:v>9.405385817261365E-2</c:v>
                </c:pt>
                <c:pt idx="5555">
                  <c:v>9.4021561552709146E-2</c:v>
                </c:pt>
                <c:pt idx="5556">
                  <c:v>9.4016211063204666E-2</c:v>
                </c:pt>
                <c:pt idx="5557">
                  <c:v>9.397870921595429E-2</c:v>
                </c:pt>
                <c:pt idx="5558">
                  <c:v>9.3973407147169355E-2</c:v>
                </c:pt>
                <c:pt idx="5559">
                  <c:v>9.3871868898384087E-2</c:v>
                </c:pt>
                <c:pt idx="5560">
                  <c:v>9.3860490029302288E-2</c:v>
                </c:pt>
                <c:pt idx="5561">
                  <c:v>9.3806670399581349E-2</c:v>
                </c:pt>
                <c:pt idx="5562">
                  <c:v>9.3774010624280618E-2</c:v>
                </c:pt>
                <c:pt idx="5563">
                  <c:v>9.3715034187933172E-2</c:v>
                </c:pt>
                <c:pt idx="5564">
                  <c:v>9.3677387078524257E-2</c:v>
                </c:pt>
                <c:pt idx="5565">
                  <c:v>9.3639739969115274E-2</c:v>
                </c:pt>
                <c:pt idx="5566">
                  <c:v>9.3618071697140384E-2</c:v>
                </c:pt>
                <c:pt idx="5567">
                  <c:v>9.3618071697140384E-2</c:v>
                </c:pt>
                <c:pt idx="5568">
                  <c:v>9.360209285970636E-2</c:v>
                </c:pt>
                <c:pt idx="5569">
                  <c:v>9.356708467951004E-2</c:v>
                </c:pt>
                <c:pt idx="5570">
                  <c:v>9.3548830068259661E-2</c:v>
                </c:pt>
                <c:pt idx="5571">
                  <c:v>9.3548830068259661E-2</c:v>
                </c:pt>
                <c:pt idx="5572">
                  <c:v>9.3548830068259661E-2</c:v>
                </c:pt>
                <c:pt idx="5573">
                  <c:v>9.3548830068259661E-2</c:v>
                </c:pt>
                <c:pt idx="5574">
                  <c:v>9.3548830068259661E-2</c:v>
                </c:pt>
                <c:pt idx="5575">
                  <c:v>9.3548830068259661E-2</c:v>
                </c:pt>
                <c:pt idx="5576">
                  <c:v>9.3548830068259661E-2</c:v>
                </c:pt>
                <c:pt idx="5577">
                  <c:v>9.3485156822121065E-2</c:v>
                </c:pt>
                <c:pt idx="5578">
                  <c:v>9.3467216945547382E-2</c:v>
                </c:pt>
                <c:pt idx="5579">
                  <c:v>9.345779911560527E-2</c:v>
                </c:pt>
                <c:pt idx="5580">
                  <c:v>9.3424873026347263E-2</c:v>
                </c:pt>
                <c:pt idx="5581">
                  <c:v>9.3413857312661636E-2</c:v>
                </c:pt>
                <c:pt idx="5582">
                  <c:v>9.3343889372988487E-2</c:v>
                </c:pt>
                <c:pt idx="5583">
                  <c:v>9.3324400033390931E-2</c:v>
                </c:pt>
                <c:pt idx="5584">
                  <c:v>9.3278932977783155E-2</c:v>
                </c:pt>
                <c:pt idx="5585">
                  <c:v>9.3245328998452268E-2</c:v>
                </c:pt>
                <c:pt idx="5586">
                  <c:v>9.3209037669189268E-2</c:v>
                </c:pt>
                <c:pt idx="5587">
                  <c:v>9.3186449403543897E-2</c:v>
                </c:pt>
                <c:pt idx="5588">
                  <c:v>9.3171656873737532E-2</c:v>
                </c:pt>
                <c:pt idx="5589">
                  <c:v>9.3169792676036908E-2</c:v>
                </c:pt>
                <c:pt idx="5590">
                  <c:v>9.3084814313319608E-2</c:v>
                </c:pt>
                <c:pt idx="5591">
                  <c:v>9.3074307017188787E-2</c:v>
                </c:pt>
                <c:pt idx="5592">
                  <c:v>9.3004702232911809E-2</c:v>
                </c:pt>
                <c:pt idx="5593">
                  <c:v>9.2924444890345417E-2</c:v>
                </c:pt>
                <c:pt idx="5594">
                  <c:v>9.2924444890345417E-2</c:v>
                </c:pt>
                <c:pt idx="5595">
                  <c:v>9.2871642095733994E-2</c:v>
                </c:pt>
                <c:pt idx="5596">
                  <c:v>9.2801940470017982E-2</c:v>
                </c:pt>
                <c:pt idx="5597">
                  <c:v>9.2789593186546254E-2</c:v>
                </c:pt>
                <c:pt idx="5598">
                  <c:v>9.278136166423176E-2</c:v>
                </c:pt>
                <c:pt idx="5599">
                  <c:v>9.2667669814852721E-2</c:v>
                </c:pt>
                <c:pt idx="5600">
                  <c:v>9.2646631012231292E-2</c:v>
                </c:pt>
                <c:pt idx="5601">
                  <c:v>9.2523279229312597E-2</c:v>
                </c:pt>
                <c:pt idx="5602">
                  <c:v>9.2515895069589307E-2</c:v>
                </c:pt>
                <c:pt idx="5603">
                  <c:v>9.244290083494755E-2</c:v>
                </c:pt>
                <c:pt idx="5604">
                  <c:v>9.242941566456761E-2</c:v>
                </c:pt>
                <c:pt idx="5605">
                  <c:v>9.2416559963541159E-2</c:v>
                </c:pt>
                <c:pt idx="5606">
                  <c:v>9.2237742246438603E-2</c:v>
                </c:pt>
                <c:pt idx="5607">
                  <c:v>9.2235902259097738E-2</c:v>
                </c:pt>
                <c:pt idx="5608">
                  <c:v>9.2171502702166633E-2</c:v>
                </c:pt>
                <c:pt idx="5609">
                  <c:v>9.2162302765462209E-2</c:v>
                </c:pt>
                <c:pt idx="5610">
                  <c:v>9.2139787130896114E-2</c:v>
                </c:pt>
                <c:pt idx="5611">
                  <c:v>9.212175041288348E-2</c:v>
                </c:pt>
                <c:pt idx="5612">
                  <c:v>9.209620848334879E-2</c:v>
                </c:pt>
                <c:pt idx="5613">
                  <c:v>9.209620848334879E-2</c:v>
                </c:pt>
                <c:pt idx="5614">
                  <c:v>9.209620848334879E-2</c:v>
                </c:pt>
                <c:pt idx="5615">
                  <c:v>9.2070424450216612E-2</c:v>
                </c:pt>
                <c:pt idx="5616">
                  <c:v>9.1873473173662457E-2</c:v>
                </c:pt>
                <c:pt idx="5617">
                  <c:v>9.1853426995790688E-2</c:v>
                </c:pt>
                <c:pt idx="5618">
                  <c:v>9.1802536819599323E-2</c:v>
                </c:pt>
                <c:pt idx="5619">
                  <c:v>9.159892769411429E-2</c:v>
                </c:pt>
                <c:pt idx="5620">
                  <c:v>9.1548085938642415E-2</c:v>
                </c:pt>
                <c:pt idx="5621">
                  <c:v>9.1491917904025846E-2</c:v>
                </c:pt>
                <c:pt idx="5622">
                  <c:v>9.1468893851905042E-2</c:v>
                </c:pt>
                <c:pt idx="5623">
                  <c:v>9.1424588893565251E-2</c:v>
                </c:pt>
                <c:pt idx="5624">
                  <c:v>9.1390234393082109E-2</c:v>
                </c:pt>
                <c:pt idx="5625">
                  <c:v>9.1308984425766127E-2</c:v>
                </c:pt>
                <c:pt idx="5626">
                  <c:v>9.129656451121515E-2</c:v>
                </c:pt>
                <c:pt idx="5627">
                  <c:v>9.1235820718606059E-2</c:v>
                </c:pt>
                <c:pt idx="5628">
                  <c:v>9.117166326527254E-2</c:v>
                </c:pt>
                <c:pt idx="5629">
                  <c:v>9.1034051580461961E-2</c:v>
                </c:pt>
                <c:pt idx="5630">
                  <c:v>9.0936532251394947E-2</c:v>
                </c:pt>
                <c:pt idx="5631">
                  <c:v>9.092597653454465E-2</c:v>
                </c:pt>
                <c:pt idx="5632">
                  <c:v>9.0914500824023817E-2</c:v>
                </c:pt>
                <c:pt idx="5633">
                  <c:v>9.0910966111500541E-2</c:v>
                </c:pt>
                <c:pt idx="5634">
                  <c:v>9.078037543101701E-2</c:v>
                </c:pt>
                <c:pt idx="5635">
                  <c:v>9.0718929537975307E-2</c:v>
                </c:pt>
                <c:pt idx="5636">
                  <c:v>9.0705565419394146E-2</c:v>
                </c:pt>
                <c:pt idx="5637">
                  <c:v>9.0610612388460493E-2</c:v>
                </c:pt>
                <c:pt idx="5638">
                  <c:v>9.0522728782573378E-2</c:v>
                </c:pt>
                <c:pt idx="5639">
                  <c:v>9.0492780567564435E-2</c:v>
                </c:pt>
                <c:pt idx="5640">
                  <c:v>9.0489221644681386E-2</c:v>
                </c:pt>
                <c:pt idx="5641">
                  <c:v>9.0410416923699999E-2</c:v>
                </c:pt>
                <c:pt idx="5642">
                  <c:v>9.0313744957224176E-2</c:v>
                </c:pt>
                <c:pt idx="5643">
                  <c:v>9.0288905128122182E-2</c:v>
                </c:pt>
                <c:pt idx="5644">
                  <c:v>9.0153714479286551E-2</c:v>
                </c:pt>
                <c:pt idx="5645">
                  <c:v>9.0126090458813438E-2</c:v>
                </c:pt>
                <c:pt idx="5646">
                  <c:v>9.0027675346435701E-2</c:v>
                </c:pt>
                <c:pt idx="5647">
                  <c:v>8.9989229295155099E-2</c:v>
                </c:pt>
                <c:pt idx="5648">
                  <c:v>8.9966059980875757E-2</c:v>
                </c:pt>
                <c:pt idx="5649">
                  <c:v>8.9909649842661726E-2</c:v>
                </c:pt>
                <c:pt idx="5650">
                  <c:v>8.9905049874309501E-2</c:v>
                </c:pt>
                <c:pt idx="5651">
                  <c:v>8.9772594996125374E-2</c:v>
                </c:pt>
                <c:pt idx="5652">
                  <c:v>8.976092560272661E-2</c:v>
                </c:pt>
                <c:pt idx="5653">
                  <c:v>8.9757875097398299E-2</c:v>
                </c:pt>
                <c:pt idx="5654">
                  <c:v>8.9739378382550375E-2</c:v>
                </c:pt>
                <c:pt idx="5655">
                  <c:v>8.9738119443843523E-2</c:v>
                </c:pt>
                <c:pt idx="5656">
                  <c:v>8.9721486926696237E-2</c:v>
                </c:pt>
                <c:pt idx="5657">
                  <c:v>8.9676528288643254E-2</c:v>
                </c:pt>
                <c:pt idx="5658">
                  <c:v>8.9568356401286894E-2</c:v>
                </c:pt>
                <c:pt idx="5659">
                  <c:v>8.9489479049226273E-2</c:v>
                </c:pt>
                <c:pt idx="5660">
                  <c:v>8.9158959217939551E-2</c:v>
                </c:pt>
                <c:pt idx="5661">
                  <c:v>8.905446730526495E-2</c:v>
                </c:pt>
                <c:pt idx="5662">
                  <c:v>8.892702397154878E-2</c:v>
                </c:pt>
                <c:pt idx="5663">
                  <c:v>8.8821442592685498E-2</c:v>
                </c:pt>
                <c:pt idx="5664">
                  <c:v>8.8803551136831319E-2</c:v>
                </c:pt>
                <c:pt idx="5665">
                  <c:v>8.8800452210783504E-2</c:v>
                </c:pt>
                <c:pt idx="5666">
                  <c:v>8.8785877574214911E-2</c:v>
                </c:pt>
                <c:pt idx="5667">
                  <c:v>8.8753338850712932E-2</c:v>
                </c:pt>
                <c:pt idx="5668">
                  <c:v>8.8669038378068596E-2</c:v>
                </c:pt>
                <c:pt idx="5669">
                  <c:v>8.8646232219185508E-2</c:v>
                </c:pt>
                <c:pt idx="5670">
                  <c:v>8.8633812304634532E-2</c:v>
                </c:pt>
                <c:pt idx="5671">
                  <c:v>8.860468724185705E-2</c:v>
                </c:pt>
                <c:pt idx="5672">
                  <c:v>8.859689150601803E-2</c:v>
                </c:pt>
                <c:pt idx="5673">
                  <c:v>8.8569219064825455E-2</c:v>
                </c:pt>
                <c:pt idx="5674">
                  <c:v>8.8561132804669457E-2</c:v>
                </c:pt>
                <c:pt idx="5675">
                  <c:v>8.8478769160805021E-2</c:v>
                </c:pt>
                <c:pt idx="5676">
                  <c:v>8.845710088883009E-2</c:v>
                </c:pt>
                <c:pt idx="5677">
                  <c:v>8.845458301141626E-2</c:v>
                </c:pt>
                <c:pt idx="5678">
                  <c:v>8.8436473662324391E-2</c:v>
                </c:pt>
                <c:pt idx="5679">
                  <c:v>8.8333482791954174E-2</c:v>
                </c:pt>
                <c:pt idx="5680">
                  <c:v>8.8137015722594969E-2</c:v>
                </c:pt>
                <c:pt idx="5681">
                  <c:v>8.8102273856355856E-2</c:v>
                </c:pt>
                <c:pt idx="5682">
                  <c:v>8.7944615993673564E-2</c:v>
                </c:pt>
                <c:pt idx="5683">
                  <c:v>8.7889416373446952E-2</c:v>
                </c:pt>
                <c:pt idx="5684">
                  <c:v>8.7845934567338621E-2</c:v>
                </c:pt>
                <c:pt idx="5685">
                  <c:v>8.7840608288193942E-2</c:v>
                </c:pt>
                <c:pt idx="5686">
                  <c:v>8.7772625598020085E-2</c:v>
                </c:pt>
                <c:pt idx="5687">
                  <c:v>8.7723139622694138E-2</c:v>
                </c:pt>
                <c:pt idx="5688">
                  <c:v>8.764111492386624E-2</c:v>
                </c:pt>
                <c:pt idx="5689">
                  <c:v>8.7555313408917423E-2</c:v>
                </c:pt>
                <c:pt idx="5690">
                  <c:v>8.7518223137782764E-2</c:v>
                </c:pt>
                <c:pt idx="5691">
                  <c:v>8.7510282139785164E-2</c:v>
                </c:pt>
                <c:pt idx="5692">
                  <c:v>8.7498370642788884E-2</c:v>
                </c:pt>
                <c:pt idx="5693">
                  <c:v>8.7464088773385018E-2</c:v>
                </c:pt>
                <c:pt idx="5694">
                  <c:v>8.7433874244418855E-2</c:v>
                </c:pt>
                <c:pt idx="5695">
                  <c:v>8.7405451282074109E-2</c:v>
                </c:pt>
                <c:pt idx="5696">
                  <c:v>8.7298005705510218E-2</c:v>
                </c:pt>
                <c:pt idx="5697">
                  <c:v>8.7169908692080814E-2</c:v>
                </c:pt>
                <c:pt idx="5698">
                  <c:v>8.7167753970063211E-2</c:v>
                </c:pt>
                <c:pt idx="5699">
                  <c:v>8.7132116320513389E-2</c:v>
                </c:pt>
                <c:pt idx="5700">
                  <c:v>8.7044620080382273E-2</c:v>
                </c:pt>
                <c:pt idx="5701">
                  <c:v>8.7035274881519339E-2</c:v>
                </c:pt>
                <c:pt idx="5702">
                  <c:v>8.7022516021931937E-2</c:v>
                </c:pt>
                <c:pt idx="5703">
                  <c:v>8.7017044480628747E-2</c:v>
                </c:pt>
                <c:pt idx="5704">
                  <c:v>8.701053189385638E-2</c:v>
                </c:pt>
                <c:pt idx="5705">
                  <c:v>8.6739908492587517E-2</c:v>
                </c:pt>
                <c:pt idx="5706">
                  <c:v>8.6711146585206247E-2</c:v>
                </c:pt>
                <c:pt idx="5707">
                  <c:v>8.6648877539933056E-2</c:v>
                </c:pt>
                <c:pt idx="5708">
                  <c:v>8.6648877539933056E-2</c:v>
                </c:pt>
                <c:pt idx="5709">
                  <c:v>8.6648877539933056E-2</c:v>
                </c:pt>
                <c:pt idx="5710">
                  <c:v>8.6648877539933056E-2</c:v>
                </c:pt>
                <c:pt idx="5711">
                  <c:v>8.6648877539933056E-2</c:v>
                </c:pt>
                <c:pt idx="5712">
                  <c:v>8.6535694108108741E-2</c:v>
                </c:pt>
                <c:pt idx="5713">
                  <c:v>8.6533829910408117E-2</c:v>
                </c:pt>
                <c:pt idx="5714">
                  <c:v>8.6458826215907197E-2</c:v>
                </c:pt>
                <c:pt idx="5715">
                  <c:v>8.6412390745909548E-2</c:v>
                </c:pt>
                <c:pt idx="5716">
                  <c:v>8.6364793178643998E-2</c:v>
                </c:pt>
                <c:pt idx="5717">
                  <c:v>8.6361694252596183E-2</c:v>
                </c:pt>
                <c:pt idx="5718">
                  <c:v>8.6351574322221292E-2</c:v>
                </c:pt>
                <c:pt idx="5719">
                  <c:v>8.6323345042754587E-2</c:v>
                </c:pt>
                <c:pt idx="5720">
                  <c:v>8.6288191600399702E-2</c:v>
                </c:pt>
                <c:pt idx="5721">
                  <c:v>8.623730142420831E-2</c:v>
                </c:pt>
                <c:pt idx="5722">
                  <c:v>8.623730142420831E-2</c:v>
                </c:pt>
                <c:pt idx="5723">
                  <c:v>8.623730142420831E-2</c:v>
                </c:pt>
                <c:pt idx="5724">
                  <c:v>8.623730142420831E-2</c:v>
                </c:pt>
                <c:pt idx="5725">
                  <c:v>8.6189364911906263E-2</c:v>
                </c:pt>
                <c:pt idx="5726">
                  <c:v>8.6137869476721168E-2</c:v>
                </c:pt>
                <c:pt idx="5727">
                  <c:v>8.6128064281023015E-2</c:v>
                </c:pt>
                <c:pt idx="5728">
                  <c:v>8.6059597383654207E-2</c:v>
                </c:pt>
                <c:pt idx="5729">
                  <c:v>8.6008949311060345E-2</c:v>
                </c:pt>
                <c:pt idx="5730">
                  <c:v>8.5971302201651362E-2</c:v>
                </c:pt>
                <c:pt idx="5731">
                  <c:v>8.5919128876393358E-2</c:v>
                </c:pt>
                <c:pt idx="5732">
                  <c:v>8.5899470064277603E-2</c:v>
                </c:pt>
                <c:pt idx="5733">
                  <c:v>8.5893514315779393E-2</c:v>
                </c:pt>
                <c:pt idx="5734">
                  <c:v>8.587247551315802E-2</c:v>
                </c:pt>
                <c:pt idx="5735">
                  <c:v>8.5695207259079337E-2</c:v>
                </c:pt>
                <c:pt idx="5736">
                  <c:v>8.561894462587151E-2</c:v>
                </c:pt>
                <c:pt idx="5737">
                  <c:v>8.5494188642087465E-2</c:v>
                </c:pt>
                <c:pt idx="5738">
                  <c:v>8.5491380240356601E-2</c:v>
                </c:pt>
                <c:pt idx="5739">
                  <c:v>8.5446397391943832E-2</c:v>
                </c:pt>
                <c:pt idx="5740">
                  <c:v>8.5386646224084525E-2</c:v>
                </c:pt>
                <c:pt idx="5741">
                  <c:v>8.5379576799037973E-2</c:v>
                </c:pt>
                <c:pt idx="5742">
                  <c:v>8.5339145498257926E-2</c:v>
                </c:pt>
                <c:pt idx="5743">
                  <c:v>8.5335562365015105E-2</c:v>
                </c:pt>
                <c:pt idx="5744">
                  <c:v>8.5302829958635071E-2</c:v>
                </c:pt>
                <c:pt idx="5745">
                  <c:v>8.5272300694992295E-2</c:v>
                </c:pt>
                <c:pt idx="5746">
                  <c:v>8.5221676832758178E-2</c:v>
                </c:pt>
                <c:pt idx="5747">
                  <c:v>8.5220417894051201E-2</c:v>
                </c:pt>
                <c:pt idx="5748">
                  <c:v>8.5143477370770423E-2</c:v>
                </c:pt>
                <c:pt idx="5749">
                  <c:v>8.5142315273502564E-2</c:v>
                </c:pt>
                <c:pt idx="5750">
                  <c:v>8.5128273264848356E-2</c:v>
                </c:pt>
                <c:pt idx="5751">
                  <c:v>8.5105031319489807E-2</c:v>
                </c:pt>
                <c:pt idx="5752">
                  <c:v>8.4877647620731744E-2</c:v>
                </c:pt>
                <c:pt idx="5753">
                  <c:v>8.4874258170366951E-2</c:v>
                </c:pt>
                <c:pt idx="5754">
                  <c:v>8.4871570820434866E-2</c:v>
                </c:pt>
                <c:pt idx="5755">
                  <c:v>8.4788069289662246E-2</c:v>
                </c:pt>
                <c:pt idx="5756">
                  <c:v>8.4781895647926347E-2</c:v>
                </c:pt>
                <c:pt idx="5757">
                  <c:v>8.4629055646833998E-2</c:v>
                </c:pt>
                <c:pt idx="5758">
                  <c:v>8.462837775676102E-2</c:v>
                </c:pt>
                <c:pt idx="5759">
                  <c:v>8.4615207321057845E-2</c:v>
                </c:pt>
                <c:pt idx="5760">
                  <c:v>8.4615207321057845E-2</c:v>
                </c:pt>
                <c:pt idx="5761">
                  <c:v>8.4615207321057845E-2</c:v>
                </c:pt>
                <c:pt idx="5762">
                  <c:v>8.4615207321057845E-2</c:v>
                </c:pt>
                <c:pt idx="5763">
                  <c:v>8.4615207321057845E-2</c:v>
                </c:pt>
                <c:pt idx="5764">
                  <c:v>8.4615207321057845E-2</c:v>
                </c:pt>
                <c:pt idx="5765">
                  <c:v>8.4615207321057845E-2</c:v>
                </c:pt>
                <c:pt idx="5766">
                  <c:v>8.4615207321057845E-2</c:v>
                </c:pt>
                <c:pt idx="5767">
                  <c:v>8.4615207321057845E-2</c:v>
                </c:pt>
                <c:pt idx="5768">
                  <c:v>8.4615207321057845E-2</c:v>
                </c:pt>
                <c:pt idx="5769">
                  <c:v>8.4615207321057845E-2</c:v>
                </c:pt>
                <c:pt idx="5770">
                  <c:v>8.4615207321057845E-2</c:v>
                </c:pt>
                <c:pt idx="5771">
                  <c:v>8.4615207321057845E-2</c:v>
                </c:pt>
                <c:pt idx="5772">
                  <c:v>8.4615207321057845E-2</c:v>
                </c:pt>
                <c:pt idx="5773">
                  <c:v>8.4615207321057845E-2</c:v>
                </c:pt>
                <c:pt idx="5774">
                  <c:v>8.4615207321057845E-2</c:v>
                </c:pt>
                <c:pt idx="5775">
                  <c:v>8.4615207321057845E-2</c:v>
                </c:pt>
                <c:pt idx="5776">
                  <c:v>8.4598042175996119E-2</c:v>
                </c:pt>
                <c:pt idx="5777">
                  <c:v>8.4582111759281597E-2</c:v>
                </c:pt>
                <c:pt idx="5778">
                  <c:v>8.4574776020277839E-2</c:v>
                </c:pt>
                <c:pt idx="5779">
                  <c:v>8.4567367650194764E-2</c:v>
                </c:pt>
                <c:pt idx="5780">
                  <c:v>8.4566786601560806E-2</c:v>
                </c:pt>
                <c:pt idx="5781">
                  <c:v>8.4566786601560806E-2</c:v>
                </c:pt>
                <c:pt idx="5782">
                  <c:v>8.4566786601560806E-2</c:v>
                </c:pt>
                <c:pt idx="5783">
                  <c:v>8.4566786601560806E-2</c:v>
                </c:pt>
                <c:pt idx="5784">
                  <c:v>8.4566786601560806E-2</c:v>
                </c:pt>
                <c:pt idx="5785">
                  <c:v>8.4566786601560806E-2</c:v>
                </c:pt>
                <c:pt idx="5786">
                  <c:v>8.4566786601560806E-2</c:v>
                </c:pt>
                <c:pt idx="5787">
                  <c:v>8.4566786601560806E-2</c:v>
                </c:pt>
                <c:pt idx="5788">
                  <c:v>8.4566786601560806E-2</c:v>
                </c:pt>
                <c:pt idx="5789">
                  <c:v>8.4566786601560806E-2</c:v>
                </c:pt>
                <c:pt idx="5790">
                  <c:v>8.4566786601560806E-2</c:v>
                </c:pt>
                <c:pt idx="5791">
                  <c:v>8.4566786601560806E-2</c:v>
                </c:pt>
                <c:pt idx="5792">
                  <c:v>8.4541583617062627E-2</c:v>
                </c:pt>
                <c:pt idx="5793">
                  <c:v>8.4529115281792133E-2</c:v>
                </c:pt>
                <c:pt idx="5794">
                  <c:v>8.4519334296453696E-2</c:v>
                </c:pt>
                <c:pt idx="5795">
                  <c:v>8.4508730158883882E-2</c:v>
                </c:pt>
                <c:pt idx="5796">
                  <c:v>8.4396224617132518E-2</c:v>
                </c:pt>
                <c:pt idx="5797">
                  <c:v>8.4381528928765173E-2</c:v>
                </c:pt>
                <c:pt idx="5798">
                  <c:v>8.4335093458767524E-2</c:v>
                </c:pt>
                <c:pt idx="5799">
                  <c:v>8.4328314558037978E-2</c:v>
                </c:pt>
                <c:pt idx="5800">
                  <c:v>8.4284130651496925E-2</c:v>
                </c:pt>
                <c:pt idx="5801">
                  <c:v>8.4243626719637657E-2</c:v>
                </c:pt>
                <c:pt idx="5802">
                  <c:v>8.4238058336895433E-2</c:v>
                </c:pt>
                <c:pt idx="5803">
                  <c:v>8.4093716172074853E-2</c:v>
                </c:pt>
                <c:pt idx="5804">
                  <c:v>8.4054495389282224E-2</c:v>
                </c:pt>
                <c:pt idx="5805">
                  <c:v>8.4004016789206604E-2</c:v>
                </c:pt>
                <c:pt idx="5806">
                  <c:v>8.3987432692778849E-2</c:v>
                </c:pt>
                <c:pt idx="5807">
                  <c:v>8.3943757203792546E-2</c:v>
                </c:pt>
                <c:pt idx="5808">
                  <c:v>8.3814909669210944E-2</c:v>
                </c:pt>
                <c:pt idx="5809">
                  <c:v>8.3711192488048328E-2</c:v>
                </c:pt>
                <c:pt idx="5810">
                  <c:v>8.3671632760219272E-2</c:v>
                </c:pt>
                <c:pt idx="5811">
                  <c:v>8.3660108628978963E-2</c:v>
                </c:pt>
                <c:pt idx="5812">
                  <c:v>8.3584669148002597E-2</c:v>
                </c:pt>
                <c:pt idx="5813">
                  <c:v>8.3571183977622643E-2</c:v>
                </c:pt>
                <c:pt idx="5814">
                  <c:v>8.3402510401254723E-2</c:v>
                </c:pt>
                <c:pt idx="5815">
                  <c:v>8.3401784090462283E-2</c:v>
                </c:pt>
                <c:pt idx="5816">
                  <c:v>8.3392293629440895E-2</c:v>
                </c:pt>
                <c:pt idx="5817">
                  <c:v>8.3326054085168966E-2</c:v>
                </c:pt>
                <c:pt idx="5818">
                  <c:v>8.326659344162661E-2</c:v>
                </c:pt>
                <c:pt idx="5819">
                  <c:v>8.3214541168167275E-2</c:v>
                </c:pt>
                <c:pt idx="5820">
                  <c:v>8.3165539400036292E-2</c:v>
                </c:pt>
                <c:pt idx="5821">
                  <c:v>8.3087533620926607E-2</c:v>
                </c:pt>
                <c:pt idx="5822">
                  <c:v>8.3084579957037261E-2</c:v>
                </c:pt>
                <c:pt idx="5823">
                  <c:v>8.3046158116116389E-2</c:v>
                </c:pt>
                <c:pt idx="5824">
                  <c:v>8.3008026799512469E-2</c:v>
                </c:pt>
                <c:pt idx="5825">
                  <c:v>8.2999892118636939E-2</c:v>
                </c:pt>
                <c:pt idx="5826">
                  <c:v>8.2998536338491066E-2</c:v>
                </c:pt>
                <c:pt idx="5827">
                  <c:v>8.2974737554858263E-2</c:v>
                </c:pt>
                <c:pt idx="5828">
                  <c:v>8.2956313471089629E-2</c:v>
                </c:pt>
                <c:pt idx="5829">
                  <c:v>8.2938639908473222E-2</c:v>
                </c:pt>
                <c:pt idx="5830">
                  <c:v>8.2904745404825328E-2</c:v>
                </c:pt>
                <c:pt idx="5831">
                  <c:v>8.2839377433504308E-2</c:v>
                </c:pt>
                <c:pt idx="5832">
                  <c:v>8.2794200902213594E-2</c:v>
                </c:pt>
                <c:pt idx="5833">
                  <c:v>8.2779941000321683E-2</c:v>
                </c:pt>
                <c:pt idx="5834">
                  <c:v>8.2749460157398327E-2</c:v>
                </c:pt>
                <c:pt idx="5835">
                  <c:v>8.2742172839114086E-2</c:v>
                </c:pt>
                <c:pt idx="5836">
                  <c:v>8.2686222697735207E-2</c:v>
                </c:pt>
                <c:pt idx="5837">
                  <c:v>8.2666152309503665E-2</c:v>
                </c:pt>
                <c:pt idx="5838">
                  <c:v>8.2467070521291652E-2</c:v>
                </c:pt>
                <c:pt idx="5839">
                  <c:v>8.2446128560109189E-2</c:v>
                </c:pt>
                <c:pt idx="5840">
                  <c:v>8.2420392947696541E-2</c:v>
                </c:pt>
                <c:pt idx="5841">
                  <c:v>8.2293433821175321E-2</c:v>
                </c:pt>
                <c:pt idx="5842">
                  <c:v>8.2201192350533525E-2</c:v>
                </c:pt>
                <c:pt idx="5843">
                  <c:v>8.210861193485515E-2</c:v>
                </c:pt>
                <c:pt idx="5844">
                  <c:v>8.2086144721008544E-2</c:v>
                </c:pt>
                <c:pt idx="5845">
                  <c:v>8.206343540356445E-2</c:v>
                </c:pt>
                <c:pt idx="5846">
                  <c:v>8.2046584993179503E-2</c:v>
                </c:pt>
                <c:pt idx="5847">
                  <c:v>8.1928777382643175E-2</c:v>
                </c:pt>
                <c:pt idx="5848">
                  <c:v>8.1883600851352448E-2</c:v>
                </c:pt>
                <c:pt idx="5849">
                  <c:v>8.1846752683815208E-2</c:v>
                </c:pt>
                <c:pt idx="5850">
                  <c:v>8.1836802225958558E-2</c:v>
                </c:pt>
                <c:pt idx="5851">
                  <c:v>8.1771095309601097E-2</c:v>
                </c:pt>
                <c:pt idx="5852">
                  <c:v>8.1734392404222367E-2</c:v>
                </c:pt>
                <c:pt idx="5853">
                  <c:v>8.1490763554073073E-2</c:v>
                </c:pt>
                <c:pt idx="5854">
                  <c:v>8.1466044776769816E-2</c:v>
                </c:pt>
                <c:pt idx="5855">
                  <c:v>8.1403824152216142E-2</c:v>
                </c:pt>
                <c:pt idx="5856">
                  <c:v>8.1390992661549449E-2</c:v>
                </c:pt>
                <c:pt idx="5857">
                  <c:v>8.1270497701081121E-2</c:v>
                </c:pt>
                <c:pt idx="5858">
                  <c:v>8.1228807461594138E-2</c:v>
                </c:pt>
                <c:pt idx="5859">
                  <c:v>8.1201691858675804E-2</c:v>
                </c:pt>
                <c:pt idx="5860">
                  <c:v>8.118120989432856E-2</c:v>
                </c:pt>
                <c:pt idx="5861">
                  <c:v>8.1167167885674407E-2</c:v>
                </c:pt>
                <c:pt idx="5862">
                  <c:v>8.1145596455138497E-2</c:v>
                </c:pt>
                <c:pt idx="5863">
                  <c:v>8.1122378720139679E-2</c:v>
                </c:pt>
                <c:pt idx="5864">
                  <c:v>8.1111484058252817E-2</c:v>
                </c:pt>
                <c:pt idx="5865">
                  <c:v>8.1102768328743344E-2</c:v>
                </c:pt>
                <c:pt idx="5866">
                  <c:v>8.1093955757794919E-2</c:v>
                </c:pt>
                <c:pt idx="5867">
                  <c:v>8.1086886332748395E-2</c:v>
                </c:pt>
                <c:pt idx="5868">
                  <c:v>8.1068873825095478E-2</c:v>
                </c:pt>
                <c:pt idx="5869">
                  <c:v>8.1063232811274033E-2</c:v>
                </c:pt>
                <c:pt idx="5870">
                  <c:v>8.1032074078277713E-2</c:v>
                </c:pt>
                <c:pt idx="5871">
                  <c:v>8.1022389934378311E-2</c:v>
                </c:pt>
                <c:pt idx="5872">
                  <c:v>8.0983556517341709E-2</c:v>
                </c:pt>
                <c:pt idx="5873">
                  <c:v>8.0956731438740326E-2</c:v>
                </c:pt>
                <c:pt idx="5874">
                  <c:v>8.094874202002332E-2</c:v>
                </c:pt>
                <c:pt idx="5875">
                  <c:v>8.0946054670091222E-2</c:v>
                </c:pt>
                <c:pt idx="5876">
                  <c:v>8.090855282284079E-2</c:v>
                </c:pt>
                <c:pt idx="5877">
                  <c:v>8.0826770227610339E-2</c:v>
                </c:pt>
                <c:pt idx="5878">
                  <c:v>8.07698274614818E-2</c:v>
                </c:pt>
                <c:pt idx="5879">
                  <c:v>8.0760724366216369E-2</c:v>
                </c:pt>
                <c:pt idx="5880">
                  <c:v>8.0685018571282727E-2</c:v>
                </c:pt>
                <c:pt idx="5881">
                  <c:v>8.0608538044837225E-2</c:v>
                </c:pt>
                <c:pt idx="5882">
                  <c:v>8.0596892861798178E-2</c:v>
                </c:pt>
                <c:pt idx="5883">
                  <c:v>8.0574280385793062E-2</c:v>
                </c:pt>
                <c:pt idx="5884">
                  <c:v>8.0539151153797964E-2</c:v>
                </c:pt>
                <c:pt idx="5885">
                  <c:v>8.0522881792046946E-2</c:v>
                </c:pt>
                <c:pt idx="5886">
                  <c:v>8.0488503081204074E-2</c:v>
                </c:pt>
                <c:pt idx="5887">
                  <c:v>8.0469159003765001E-2</c:v>
                </c:pt>
                <c:pt idx="5888">
                  <c:v>8.0439210788756085E-2</c:v>
                </c:pt>
                <c:pt idx="5889">
                  <c:v>8.0403137352730816E-2</c:v>
                </c:pt>
                <c:pt idx="5890">
                  <c:v>8.0394300571422606E-2</c:v>
                </c:pt>
                <c:pt idx="5891">
                  <c:v>8.0328327341107897E-2</c:v>
                </c:pt>
                <c:pt idx="5892">
                  <c:v>8.0314721118929219E-2</c:v>
                </c:pt>
                <c:pt idx="5893">
                  <c:v>8.0301695945384527E-2</c:v>
                </c:pt>
                <c:pt idx="5894">
                  <c:v>8.0183960965927531E-2</c:v>
                </c:pt>
                <c:pt idx="5895">
                  <c:v>8.0171347368498527E-2</c:v>
                </c:pt>
                <c:pt idx="5896">
                  <c:v>8.0111668831718469E-2</c:v>
                </c:pt>
                <c:pt idx="5897">
                  <c:v>8.0046010336080484E-2</c:v>
                </c:pt>
                <c:pt idx="5898">
                  <c:v>7.998192551382613E-2</c:v>
                </c:pt>
                <c:pt idx="5899">
                  <c:v>7.9852424299531363E-2</c:v>
                </c:pt>
                <c:pt idx="5900">
                  <c:v>7.9845403295204301E-2</c:v>
                </c:pt>
                <c:pt idx="5901">
                  <c:v>7.9825696062369042E-2</c:v>
                </c:pt>
                <c:pt idx="5902">
                  <c:v>7.9802333065211659E-2</c:v>
                </c:pt>
                <c:pt idx="5903">
                  <c:v>7.9777105870353707E-2</c:v>
                </c:pt>
                <c:pt idx="5904">
                  <c:v>7.9738272453317091E-2</c:v>
                </c:pt>
                <c:pt idx="5905">
                  <c:v>7.9703046379883E-2</c:v>
                </c:pt>
                <c:pt idx="5906">
                  <c:v>7.9702126386212574E-2</c:v>
                </c:pt>
                <c:pt idx="5907">
                  <c:v>7.9643416263822459E-2</c:v>
                </c:pt>
                <c:pt idx="5908">
                  <c:v>7.9629083730851299E-2</c:v>
                </c:pt>
                <c:pt idx="5909">
                  <c:v>7.9604268112109092E-2</c:v>
                </c:pt>
                <c:pt idx="5910">
                  <c:v>7.9563788390609583E-2</c:v>
                </c:pt>
                <c:pt idx="5911">
                  <c:v>7.9490745735248308E-2</c:v>
                </c:pt>
                <c:pt idx="5912">
                  <c:v>7.9435328221783938E-2</c:v>
                </c:pt>
                <c:pt idx="5913">
                  <c:v>7.9375213898528404E-2</c:v>
                </c:pt>
                <c:pt idx="5914">
                  <c:v>7.9372405496797541E-2</c:v>
                </c:pt>
                <c:pt idx="5915">
                  <c:v>7.9291615526316778E-2</c:v>
                </c:pt>
                <c:pt idx="5916">
                  <c:v>7.9232663300329145E-2</c:v>
                </c:pt>
                <c:pt idx="5917">
                  <c:v>7.9220969696570595E-2</c:v>
                </c:pt>
                <c:pt idx="5918">
                  <c:v>7.9208912937415818E-2</c:v>
                </c:pt>
                <c:pt idx="5919">
                  <c:v>7.9108464154819244E-2</c:v>
                </c:pt>
                <c:pt idx="5920">
                  <c:v>7.9070962307568812E-2</c:v>
                </c:pt>
                <c:pt idx="5921">
                  <c:v>7.9067403384685792E-2</c:v>
                </c:pt>
                <c:pt idx="5922">
                  <c:v>7.9008862734813862E-2</c:v>
                </c:pt>
                <c:pt idx="5923">
                  <c:v>7.8982376601248988E-2</c:v>
                </c:pt>
                <c:pt idx="5924">
                  <c:v>7.8944463177882784E-2</c:v>
                </c:pt>
                <c:pt idx="5925">
                  <c:v>7.8920954918567043E-2</c:v>
                </c:pt>
                <c:pt idx="5926">
                  <c:v>7.8884615168584513E-2</c:v>
                </c:pt>
                <c:pt idx="5927">
                  <c:v>7.8868152123955523E-2</c:v>
                </c:pt>
                <c:pt idx="5928">
                  <c:v>7.8834983931100028E-2</c:v>
                </c:pt>
                <c:pt idx="5929">
                  <c:v>7.8817552472081109E-2</c:v>
                </c:pt>
                <c:pt idx="5930">
                  <c:v>7.8805253609328857E-2</c:v>
                </c:pt>
                <c:pt idx="5931">
                  <c:v>7.8801815738244532E-2</c:v>
                </c:pt>
                <c:pt idx="5932">
                  <c:v>7.8753879225942458E-2</c:v>
                </c:pt>
                <c:pt idx="5933">
                  <c:v>7.8723858379854336E-2</c:v>
                </c:pt>
                <c:pt idx="5934">
                  <c:v>7.8712697404010254E-2</c:v>
                </c:pt>
                <c:pt idx="5935">
                  <c:v>7.8576465709705418E-2</c:v>
                </c:pt>
                <c:pt idx="5936">
                  <c:v>7.8517247169760593E-2</c:v>
                </c:pt>
                <c:pt idx="5937">
                  <c:v>7.8511364052341645E-2</c:v>
                </c:pt>
                <c:pt idx="5938">
                  <c:v>7.8408445813050703E-2</c:v>
                </c:pt>
                <c:pt idx="5939">
                  <c:v>7.8364915586222883E-2</c:v>
                </c:pt>
                <c:pt idx="5940">
                  <c:v>7.8358427209810289E-2</c:v>
                </c:pt>
                <c:pt idx="5941">
                  <c:v>7.8308747551606328E-2</c:v>
                </c:pt>
                <c:pt idx="5942">
                  <c:v>7.8233743857105437E-2</c:v>
                </c:pt>
                <c:pt idx="5943">
                  <c:v>7.8219411324134347E-2</c:v>
                </c:pt>
                <c:pt idx="5944">
                  <c:v>7.8208419820808506E-2</c:v>
                </c:pt>
                <c:pt idx="5945">
                  <c:v>7.8196363061653756E-2</c:v>
                </c:pt>
                <c:pt idx="5946">
                  <c:v>7.8133416126307587E-2</c:v>
                </c:pt>
                <c:pt idx="5947">
                  <c:v>7.8112546796204385E-2</c:v>
                </c:pt>
                <c:pt idx="5948">
                  <c:v>7.8090539579192972E-2</c:v>
                </c:pt>
                <c:pt idx="5949">
                  <c:v>7.8074391269240678E-2</c:v>
                </c:pt>
                <c:pt idx="5950">
                  <c:v>7.8023016885854363E-2</c:v>
                </c:pt>
                <c:pt idx="5951">
                  <c:v>7.7955905768631414E-2</c:v>
                </c:pt>
                <c:pt idx="5952">
                  <c:v>7.7941549025300608E-2</c:v>
                </c:pt>
                <c:pt idx="5953">
                  <c:v>7.7932663823272949E-2</c:v>
                </c:pt>
                <c:pt idx="5954">
                  <c:v>7.7916806037637634E-2</c:v>
                </c:pt>
                <c:pt idx="5955">
                  <c:v>7.7900270361929369E-2</c:v>
                </c:pt>
                <c:pt idx="5956">
                  <c:v>7.7858628543162015E-2</c:v>
                </c:pt>
                <c:pt idx="5957">
                  <c:v>7.7799022637461107E-2</c:v>
                </c:pt>
                <c:pt idx="5958">
                  <c:v>7.7726948396489734E-2</c:v>
                </c:pt>
                <c:pt idx="5959">
                  <c:v>7.7726948396489734E-2</c:v>
                </c:pt>
                <c:pt idx="5960">
                  <c:v>7.7645892112051751E-2</c:v>
                </c:pt>
                <c:pt idx="5961">
                  <c:v>7.7645892112051751E-2</c:v>
                </c:pt>
                <c:pt idx="5962">
                  <c:v>7.7608390264801319E-2</c:v>
                </c:pt>
                <c:pt idx="5963">
                  <c:v>7.7578466260152107E-2</c:v>
                </c:pt>
                <c:pt idx="5964">
                  <c:v>7.7570888417550818E-2</c:v>
                </c:pt>
                <c:pt idx="5965">
                  <c:v>7.7492882638441118E-2</c:v>
                </c:pt>
                <c:pt idx="5966">
                  <c:v>7.7486127948071332E-2</c:v>
                </c:pt>
                <c:pt idx="5967">
                  <c:v>7.7486127948071332E-2</c:v>
                </c:pt>
                <c:pt idx="5968">
                  <c:v>7.7425795731578026E-2</c:v>
                </c:pt>
                <c:pt idx="5969">
                  <c:v>7.7370886635668393E-2</c:v>
                </c:pt>
                <c:pt idx="5970">
                  <c:v>7.7359604608025573E-2</c:v>
                </c:pt>
                <c:pt idx="5971">
                  <c:v>7.7345877334048185E-2</c:v>
                </c:pt>
                <c:pt idx="5972">
                  <c:v>7.7276902019124696E-2</c:v>
                </c:pt>
                <c:pt idx="5973">
                  <c:v>7.7276199918691918E-2</c:v>
                </c:pt>
                <c:pt idx="5974">
                  <c:v>7.7261843175361083E-2</c:v>
                </c:pt>
                <c:pt idx="5975">
                  <c:v>7.7240126482666663E-2</c:v>
                </c:pt>
                <c:pt idx="5976">
                  <c:v>7.7230563390565971E-2</c:v>
                </c:pt>
                <c:pt idx="5977">
                  <c:v>7.7195869945046347E-2</c:v>
                </c:pt>
                <c:pt idx="5978">
                  <c:v>7.7144132406263749E-2</c:v>
                </c:pt>
                <c:pt idx="5979">
                  <c:v>7.7131421967395808E-2</c:v>
                </c:pt>
                <c:pt idx="5980">
                  <c:v>7.711447471557191E-2</c:v>
                </c:pt>
                <c:pt idx="5981">
                  <c:v>7.710999579901838E-2</c:v>
                </c:pt>
                <c:pt idx="5982">
                  <c:v>7.703131212983573E-2</c:v>
                </c:pt>
                <c:pt idx="5983">
                  <c:v>7.6989621890348761E-2</c:v>
                </c:pt>
                <c:pt idx="5984">
                  <c:v>7.6973812525432991E-2</c:v>
                </c:pt>
                <c:pt idx="5985">
                  <c:v>7.6966815731465688E-2</c:v>
                </c:pt>
                <c:pt idx="5986">
                  <c:v>7.6937230671852971E-2</c:v>
                </c:pt>
                <c:pt idx="5987">
                  <c:v>7.6933357014293213E-2</c:v>
                </c:pt>
                <c:pt idx="5988">
                  <c:v>7.6925125491978719E-2</c:v>
                </c:pt>
                <c:pt idx="5989">
                  <c:v>7.6859200682383527E-2</c:v>
                </c:pt>
                <c:pt idx="5990">
                  <c:v>7.6840825019334383E-2</c:v>
                </c:pt>
                <c:pt idx="5991">
                  <c:v>7.6824313553985946E-2</c:v>
                </c:pt>
                <c:pt idx="5992">
                  <c:v>7.6809061027344361E-2</c:v>
                </c:pt>
                <c:pt idx="5993">
                  <c:v>7.6734735222916406E-2</c:v>
                </c:pt>
                <c:pt idx="5994">
                  <c:v>7.6726697383479897E-2</c:v>
                </c:pt>
                <c:pt idx="5995">
                  <c:v>7.6726261597004422E-2</c:v>
                </c:pt>
                <c:pt idx="5996">
                  <c:v>7.6712074326191815E-2</c:v>
                </c:pt>
                <c:pt idx="5997">
                  <c:v>7.6708345930790511E-2</c:v>
                </c:pt>
                <c:pt idx="5998">
                  <c:v>7.6708345930790511E-2</c:v>
                </c:pt>
                <c:pt idx="5999">
                  <c:v>7.667084408354008E-2</c:v>
                </c:pt>
                <c:pt idx="6000">
                  <c:v>7.666597780123062E-2</c:v>
                </c:pt>
                <c:pt idx="6001">
                  <c:v>7.662172126361036E-2</c:v>
                </c:pt>
                <c:pt idx="6002">
                  <c:v>7.6597147748465585E-2</c:v>
                </c:pt>
                <c:pt idx="6003">
                  <c:v>7.6561098522800075E-2</c:v>
                </c:pt>
                <c:pt idx="6004">
                  <c:v>7.6436947798009663E-2</c:v>
                </c:pt>
                <c:pt idx="6005">
                  <c:v>7.642181632316683E-2</c:v>
                </c:pt>
                <c:pt idx="6006">
                  <c:v>7.6370829305536458E-2</c:v>
                </c:pt>
                <c:pt idx="6007">
                  <c:v>7.6335070604187996E-2</c:v>
                </c:pt>
                <c:pt idx="6008">
                  <c:v>7.6238422848071877E-2</c:v>
                </c:pt>
                <c:pt idx="6009">
                  <c:v>7.6183320069284258E-2</c:v>
                </c:pt>
                <c:pt idx="6010">
                  <c:v>7.6162547580619966E-2</c:v>
                </c:pt>
                <c:pt idx="6011">
                  <c:v>7.614581822203384E-2</c:v>
                </c:pt>
                <c:pt idx="6012">
                  <c:v>7.6140419311809857E-2</c:v>
                </c:pt>
                <c:pt idx="6013">
                  <c:v>7.6104660610461311E-2</c:v>
                </c:pt>
                <c:pt idx="6014">
                  <c:v>7.6091344912599612E-2</c:v>
                </c:pt>
                <c:pt idx="6015">
                  <c:v>7.6070814527532907E-2</c:v>
                </c:pt>
                <c:pt idx="6016">
                  <c:v>7.6014719123995586E-2</c:v>
                </c:pt>
                <c:pt idx="6017">
                  <c:v>7.5959035296574037E-2</c:v>
                </c:pt>
                <c:pt idx="6018">
                  <c:v>7.5907225126712177E-2</c:v>
                </c:pt>
                <c:pt idx="6019">
                  <c:v>7.581740469204519E-2</c:v>
                </c:pt>
                <c:pt idx="6020">
                  <c:v>7.5817235219526949E-2</c:v>
                </c:pt>
                <c:pt idx="6021">
                  <c:v>7.5808301596779773E-2</c:v>
                </c:pt>
                <c:pt idx="6022">
                  <c:v>7.5803992152744568E-2</c:v>
                </c:pt>
                <c:pt idx="6023">
                  <c:v>7.5725647428598317E-2</c:v>
                </c:pt>
                <c:pt idx="6024">
                  <c:v>7.5641153273076009E-2</c:v>
                </c:pt>
                <c:pt idx="6025">
                  <c:v>7.5620792360527503E-2</c:v>
                </c:pt>
                <c:pt idx="6026">
                  <c:v>7.5602247224960131E-2</c:v>
                </c:pt>
                <c:pt idx="6027">
                  <c:v>7.5579707380034278E-2</c:v>
                </c:pt>
                <c:pt idx="6028">
                  <c:v>7.5558111739138623E-2</c:v>
                </c:pt>
                <c:pt idx="6029">
                  <c:v>7.5557554900864396E-2</c:v>
                </c:pt>
                <c:pt idx="6030">
                  <c:v>7.5508286818776152E-2</c:v>
                </c:pt>
                <c:pt idx="6031">
                  <c:v>7.5492356402061644E-2</c:v>
                </c:pt>
                <c:pt idx="6032">
                  <c:v>7.548039648434586E-2</c:v>
                </c:pt>
                <c:pt idx="6033">
                  <c:v>7.5476764930383577E-2</c:v>
                </c:pt>
                <c:pt idx="6034">
                  <c:v>7.5415900085975887E-2</c:v>
                </c:pt>
                <c:pt idx="6035">
                  <c:v>7.5326660699942816E-2</c:v>
                </c:pt>
                <c:pt idx="6036">
                  <c:v>7.5311843959776734E-2</c:v>
                </c:pt>
                <c:pt idx="6037">
                  <c:v>7.5309132399484904E-2</c:v>
                </c:pt>
                <c:pt idx="6038">
                  <c:v>7.5020762804520316E-2</c:v>
                </c:pt>
                <c:pt idx="6039">
                  <c:v>7.5016816515881352E-2</c:v>
                </c:pt>
                <c:pt idx="6040">
                  <c:v>7.4983260957269884E-2</c:v>
                </c:pt>
                <c:pt idx="6041">
                  <c:v>7.4944233857355255E-2</c:v>
                </c:pt>
                <c:pt idx="6042">
                  <c:v>7.4892690001450671E-2</c:v>
                </c:pt>
                <c:pt idx="6043">
                  <c:v>7.4858626025284564E-2</c:v>
                </c:pt>
                <c:pt idx="6044">
                  <c:v>7.4822358906381226E-2</c:v>
                </c:pt>
                <c:pt idx="6045">
                  <c:v>7.4777981316962158E-2</c:v>
                </c:pt>
                <c:pt idx="6046">
                  <c:v>7.4761590903412486E-2</c:v>
                </c:pt>
                <c:pt idx="6047">
                  <c:v>7.4761590903412486E-2</c:v>
                </c:pt>
                <c:pt idx="6048">
                  <c:v>7.4761590903412486E-2</c:v>
                </c:pt>
                <c:pt idx="6049">
                  <c:v>7.4761590903412486E-2</c:v>
                </c:pt>
                <c:pt idx="6050">
                  <c:v>7.4761590903412486E-2</c:v>
                </c:pt>
                <c:pt idx="6051">
                  <c:v>7.4761590903412486E-2</c:v>
                </c:pt>
                <c:pt idx="6052">
                  <c:v>7.4761590903412486E-2</c:v>
                </c:pt>
                <c:pt idx="6053">
                  <c:v>7.4761590903412486E-2</c:v>
                </c:pt>
                <c:pt idx="6054">
                  <c:v>7.4759629864272856E-2</c:v>
                </c:pt>
                <c:pt idx="6055">
                  <c:v>7.4757450931895494E-2</c:v>
                </c:pt>
                <c:pt idx="6056">
                  <c:v>7.474943730281873E-2</c:v>
                </c:pt>
                <c:pt idx="6057">
                  <c:v>7.4725880622783444E-2</c:v>
                </c:pt>
                <c:pt idx="6058">
                  <c:v>7.4610130892825796E-2</c:v>
                </c:pt>
                <c:pt idx="6059">
                  <c:v>7.4605409872674777E-2</c:v>
                </c:pt>
                <c:pt idx="6060">
                  <c:v>7.4549072365540023E-2</c:v>
                </c:pt>
                <c:pt idx="6061">
                  <c:v>7.4456201425544724E-2</c:v>
                </c:pt>
                <c:pt idx="6062">
                  <c:v>7.4448115165388712E-2</c:v>
                </c:pt>
                <c:pt idx="6063">
                  <c:v>7.4417803794983584E-2</c:v>
                </c:pt>
                <c:pt idx="6064">
                  <c:v>7.4415043813972251E-2</c:v>
                </c:pt>
                <c:pt idx="6065">
                  <c:v>7.4392455548326866E-2</c:v>
                </c:pt>
                <c:pt idx="6066">
                  <c:v>7.4383231401262712E-2</c:v>
                </c:pt>
                <c:pt idx="6067">
                  <c:v>7.4380374578812386E-2</c:v>
                </c:pt>
                <c:pt idx="6068">
                  <c:v>7.4355098963234917E-2</c:v>
                </c:pt>
                <c:pt idx="6069">
                  <c:v>7.4335004364643659E-2</c:v>
                </c:pt>
                <c:pt idx="6070">
                  <c:v>7.4314909766052387E-2</c:v>
                </c:pt>
                <c:pt idx="6071">
                  <c:v>7.4276027928296309E-2</c:v>
                </c:pt>
                <c:pt idx="6072">
                  <c:v>7.4271379539224594E-2</c:v>
                </c:pt>
                <c:pt idx="6073">
                  <c:v>7.4245426033574147E-2</c:v>
                </c:pt>
                <c:pt idx="6074">
                  <c:v>7.419661794832115E-2</c:v>
                </c:pt>
                <c:pt idx="6075">
                  <c:v>7.4087405015495586E-2</c:v>
                </c:pt>
                <c:pt idx="6076">
                  <c:v>7.4083700830454069E-2</c:v>
                </c:pt>
                <c:pt idx="6077">
                  <c:v>7.4083700830454069E-2</c:v>
                </c:pt>
                <c:pt idx="6078">
                  <c:v>7.4083700830454069E-2</c:v>
                </c:pt>
                <c:pt idx="6079">
                  <c:v>7.4083700830454069E-2</c:v>
                </c:pt>
                <c:pt idx="6080">
                  <c:v>7.4083700830454069E-2</c:v>
                </c:pt>
                <c:pt idx="6081">
                  <c:v>7.4047094766514332E-2</c:v>
                </c:pt>
                <c:pt idx="6082">
                  <c:v>7.3988433064843678E-2</c:v>
                </c:pt>
                <c:pt idx="6083">
                  <c:v>7.3980346804687666E-2</c:v>
                </c:pt>
                <c:pt idx="6084">
                  <c:v>7.3943474426790723E-2</c:v>
                </c:pt>
                <c:pt idx="6085">
                  <c:v>7.3935363956274938E-2</c:v>
                </c:pt>
                <c:pt idx="6086">
                  <c:v>7.3923307197120161E-2</c:v>
                </c:pt>
                <c:pt idx="6087">
                  <c:v>7.3797268064269408E-2</c:v>
                </c:pt>
                <c:pt idx="6088">
                  <c:v>7.3784484994322191E-2</c:v>
                </c:pt>
                <c:pt idx="6089">
                  <c:v>7.3746256836279278E-2</c:v>
                </c:pt>
                <c:pt idx="6090">
                  <c:v>7.3657598498880261E-2</c:v>
                </c:pt>
                <c:pt idx="6091">
                  <c:v>7.3637503900288948E-2</c:v>
                </c:pt>
                <c:pt idx="6092">
                  <c:v>7.3608572520389479E-2</c:v>
                </c:pt>
                <c:pt idx="6093">
                  <c:v>7.3541025616691111E-2</c:v>
                </c:pt>
                <c:pt idx="6094">
                  <c:v>7.3538096163161551E-2</c:v>
                </c:pt>
                <c:pt idx="6095">
                  <c:v>7.3520688914502405E-2</c:v>
                </c:pt>
                <c:pt idx="6096">
                  <c:v>7.3354726898426315E-2</c:v>
                </c:pt>
                <c:pt idx="6097">
                  <c:v>7.3333179678250135E-2</c:v>
                </c:pt>
                <c:pt idx="6098">
                  <c:v>7.3333179678250135E-2</c:v>
                </c:pt>
                <c:pt idx="6099">
                  <c:v>7.3333179678250135E-2</c:v>
                </c:pt>
                <c:pt idx="6100">
                  <c:v>7.3281078984071379E-2</c:v>
                </c:pt>
                <c:pt idx="6101">
                  <c:v>7.3210917361520148E-2</c:v>
                </c:pt>
                <c:pt idx="6102">
                  <c:v>7.3182494399175374E-2</c:v>
                </c:pt>
                <c:pt idx="6103">
                  <c:v>7.3158695615542599E-2</c:v>
                </c:pt>
                <c:pt idx="6104">
                  <c:v>7.3049773207033999E-2</c:v>
                </c:pt>
                <c:pt idx="6105">
                  <c:v>7.3024061804981125E-2</c:v>
                </c:pt>
                <c:pt idx="6106">
                  <c:v>7.3008712436900561E-2</c:v>
                </c:pt>
                <c:pt idx="6107">
                  <c:v>7.2797694941332508E-2</c:v>
                </c:pt>
                <c:pt idx="6108">
                  <c:v>7.2778665598570144E-2</c:v>
                </c:pt>
                <c:pt idx="6109">
                  <c:v>7.2743076369739854E-2</c:v>
                </c:pt>
                <c:pt idx="6110">
                  <c:v>7.2719543900064285E-2</c:v>
                </c:pt>
                <c:pt idx="6111">
                  <c:v>7.2696326165065425E-2</c:v>
                </c:pt>
                <c:pt idx="6112">
                  <c:v>7.2679935751515712E-2</c:v>
                </c:pt>
                <c:pt idx="6113">
                  <c:v>7.2626721380788448E-2</c:v>
                </c:pt>
                <c:pt idx="6114">
                  <c:v>7.2601469975570779E-2</c:v>
                </c:pt>
                <c:pt idx="6115">
                  <c:v>7.2535472534896339E-2</c:v>
                </c:pt>
                <c:pt idx="6116">
                  <c:v>7.2500343302901241E-2</c:v>
                </c:pt>
                <c:pt idx="6117">
                  <c:v>7.2330507629265392E-2</c:v>
                </c:pt>
                <c:pt idx="6118">
                  <c:v>7.2315521416581124E-2</c:v>
                </c:pt>
                <c:pt idx="6119">
                  <c:v>7.2219382078019756E-2</c:v>
                </c:pt>
                <c:pt idx="6120">
                  <c:v>7.2196261184459903E-2</c:v>
                </c:pt>
                <c:pt idx="6121">
                  <c:v>7.2116221735131381E-2</c:v>
                </c:pt>
                <c:pt idx="6122">
                  <c:v>7.2109951251956447E-2</c:v>
                </c:pt>
                <c:pt idx="6123">
                  <c:v>7.2097482916685968E-2</c:v>
                </c:pt>
                <c:pt idx="6124">
                  <c:v>7.2086999830914864E-2</c:v>
                </c:pt>
                <c:pt idx="6125">
                  <c:v>7.2065525241817932E-2</c:v>
                </c:pt>
                <c:pt idx="6126">
                  <c:v>7.205216112323673E-2</c:v>
                </c:pt>
                <c:pt idx="6127">
                  <c:v>7.2042234875739811E-2</c:v>
                </c:pt>
                <c:pt idx="6128">
                  <c:v>7.2006258281153604E-2</c:v>
                </c:pt>
                <c:pt idx="6129">
                  <c:v>7.1937282966230032E-2</c:v>
                </c:pt>
                <c:pt idx="6130">
                  <c:v>7.1907770537696605E-2</c:v>
                </c:pt>
                <c:pt idx="6131">
                  <c:v>7.1874311820524145E-2</c:v>
                </c:pt>
                <c:pt idx="6132">
                  <c:v>7.1824825845198198E-2</c:v>
                </c:pt>
                <c:pt idx="6133">
                  <c:v>7.1821242711955391E-2</c:v>
                </c:pt>
                <c:pt idx="6134">
                  <c:v>7.1821242711955391E-2</c:v>
                </c:pt>
                <c:pt idx="6135">
                  <c:v>7.1811558568056003E-2</c:v>
                </c:pt>
                <c:pt idx="6136">
                  <c:v>7.1778971423834506E-2</c:v>
                </c:pt>
                <c:pt idx="6137">
                  <c:v>7.1714741339421656E-2</c:v>
                </c:pt>
                <c:pt idx="6138">
                  <c:v>7.1712901352080805E-2</c:v>
                </c:pt>
                <c:pt idx="6139">
                  <c:v>7.1688085733338597E-2</c:v>
                </c:pt>
                <c:pt idx="6140">
                  <c:v>7.1672348999502034E-2</c:v>
                </c:pt>
                <c:pt idx="6141">
                  <c:v>7.1622766182737108E-2</c:v>
                </c:pt>
                <c:pt idx="6142">
                  <c:v>7.1617488324311904E-2</c:v>
                </c:pt>
                <c:pt idx="6143">
                  <c:v>7.1573304417770878E-2</c:v>
                </c:pt>
                <c:pt idx="6144">
                  <c:v>7.1546890915285252E-2</c:v>
                </c:pt>
                <c:pt idx="6145">
                  <c:v>7.1537400454263822E-2</c:v>
                </c:pt>
                <c:pt idx="6146">
                  <c:v>7.1516773227758096E-2</c:v>
                </c:pt>
                <c:pt idx="6147">
                  <c:v>7.1503118584859901E-2</c:v>
                </c:pt>
                <c:pt idx="6148">
                  <c:v>7.1467819880346575E-2</c:v>
                </c:pt>
                <c:pt idx="6149">
                  <c:v>7.1466488310560433E-2</c:v>
                </c:pt>
                <c:pt idx="6150">
                  <c:v>7.1440026387355304E-2</c:v>
                </c:pt>
                <c:pt idx="6151">
                  <c:v>7.1400563500965214E-2</c:v>
                </c:pt>
                <c:pt idx="6152">
                  <c:v>7.1383809932019246E-2</c:v>
                </c:pt>
                <c:pt idx="6153">
                  <c:v>7.1382429941513559E-2</c:v>
                </c:pt>
                <c:pt idx="6154">
                  <c:v>7.1365482689689619E-2</c:v>
                </c:pt>
                <c:pt idx="6155">
                  <c:v>7.1320039844441699E-2</c:v>
                </c:pt>
                <c:pt idx="6156">
                  <c:v>7.1275299099626432E-2</c:v>
                </c:pt>
                <c:pt idx="6157">
                  <c:v>7.1266220214720719E-2</c:v>
                </c:pt>
                <c:pt idx="6158">
                  <c:v>7.1260530780179812E-2</c:v>
                </c:pt>
                <c:pt idx="6159">
                  <c:v>7.1188311277049998E-2</c:v>
                </c:pt>
                <c:pt idx="6160">
                  <c:v>7.1163931444783252E-2</c:v>
                </c:pt>
                <c:pt idx="6161">
                  <c:v>7.1097982424828246E-2</c:v>
                </c:pt>
                <c:pt idx="6162">
                  <c:v>7.0990585268983858E-2</c:v>
                </c:pt>
                <c:pt idx="6163">
                  <c:v>7.0984774782644228E-2</c:v>
                </c:pt>
                <c:pt idx="6164">
                  <c:v>7.0984774782644228E-2</c:v>
                </c:pt>
                <c:pt idx="6165">
                  <c:v>7.0984774782644228E-2</c:v>
                </c:pt>
                <c:pt idx="6166">
                  <c:v>7.0984774782644228E-2</c:v>
                </c:pt>
                <c:pt idx="6167">
                  <c:v>7.0984774782644228E-2</c:v>
                </c:pt>
                <c:pt idx="6168">
                  <c:v>7.0984774782644228E-2</c:v>
                </c:pt>
                <c:pt idx="6169">
                  <c:v>7.0984774782644228E-2</c:v>
                </c:pt>
                <c:pt idx="6170">
                  <c:v>7.0977584305798938E-2</c:v>
                </c:pt>
                <c:pt idx="6171">
                  <c:v>7.0958893908073126E-2</c:v>
                </c:pt>
                <c:pt idx="6172">
                  <c:v>7.0937564581134649E-2</c:v>
                </c:pt>
                <c:pt idx="6173">
                  <c:v>7.0930543576807586E-2</c:v>
                </c:pt>
                <c:pt idx="6174">
                  <c:v>7.0855854616983349E-2</c:v>
                </c:pt>
                <c:pt idx="6175">
                  <c:v>7.0804286550719048E-2</c:v>
                </c:pt>
                <c:pt idx="6176">
                  <c:v>7.072020397131247E-2</c:v>
                </c:pt>
                <c:pt idx="6177">
                  <c:v>7.0537367334491674E-2</c:v>
                </c:pt>
                <c:pt idx="6178">
                  <c:v>7.0517248525540671E-2</c:v>
                </c:pt>
                <c:pt idx="6179">
                  <c:v>7.0507830695598503E-2</c:v>
                </c:pt>
                <c:pt idx="6180">
                  <c:v>7.0389345194989267E-2</c:v>
                </c:pt>
                <c:pt idx="6181">
                  <c:v>7.0367362188337612E-2</c:v>
                </c:pt>
                <c:pt idx="6182">
                  <c:v>7.0351915978818083E-2</c:v>
                </c:pt>
                <c:pt idx="6183">
                  <c:v>7.0331095069434343E-2</c:v>
                </c:pt>
                <c:pt idx="6184">
                  <c:v>7.0331095069434343E-2</c:v>
                </c:pt>
                <c:pt idx="6185">
                  <c:v>7.0331095069434343E-2</c:v>
                </c:pt>
                <c:pt idx="6186">
                  <c:v>7.0331095069434343E-2</c:v>
                </c:pt>
                <c:pt idx="6187">
                  <c:v>7.0331095069434343E-2</c:v>
                </c:pt>
                <c:pt idx="6188">
                  <c:v>7.0331095069434343E-2</c:v>
                </c:pt>
                <c:pt idx="6189">
                  <c:v>7.0331095069434343E-2</c:v>
                </c:pt>
                <c:pt idx="6190">
                  <c:v>7.0331095069434343E-2</c:v>
                </c:pt>
                <c:pt idx="6191">
                  <c:v>7.0331095069434343E-2</c:v>
                </c:pt>
                <c:pt idx="6192">
                  <c:v>7.0331095069434343E-2</c:v>
                </c:pt>
                <c:pt idx="6193">
                  <c:v>7.0233043112452848E-2</c:v>
                </c:pt>
                <c:pt idx="6194">
                  <c:v>7.0138380605836145E-2</c:v>
                </c:pt>
                <c:pt idx="6195">
                  <c:v>7.0133780637484003E-2</c:v>
                </c:pt>
                <c:pt idx="6196">
                  <c:v>7.0088991471949191E-2</c:v>
                </c:pt>
                <c:pt idx="6197">
                  <c:v>7.0088991471949191E-2</c:v>
                </c:pt>
                <c:pt idx="6198">
                  <c:v>7.0088991471949191E-2</c:v>
                </c:pt>
                <c:pt idx="6199">
                  <c:v>7.0088991471949191E-2</c:v>
                </c:pt>
                <c:pt idx="6200">
                  <c:v>7.0088991471949191E-2</c:v>
                </c:pt>
                <c:pt idx="6201">
                  <c:v>7.0088991471949191E-2</c:v>
                </c:pt>
                <c:pt idx="6202">
                  <c:v>7.0088991471949191E-2</c:v>
                </c:pt>
                <c:pt idx="6203">
                  <c:v>7.0088991471949191E-2</c:v>
                </c:pt>
                <c:pt idx="6204">
                  <c:v>7.0088991471949191E-2</c:v>
                </c:pt>
                <c:pt idx="6205">
                  <c:v>7.0088991471949191E-2</c:v>
                </c:pt>
                <c:pt idx="6206">
                  <c:v>7.0088991471949191E-2</c:v>
                </c:pt>
                <c:pt idx="6207">
                  <c:v>7.0088991471949191E-2</c:v>
                </c:pt>
                <c:pt idx="6208">
                  <c:v>7.0088991471949191E-2</c:v>
                </c:pt>
                <c:pt idx="6209">
                  <c:v>7.008233362301837E-2</c:v>
                </c:pt>
                <c:pt idx="6210">
                  <c:v>6.9988470058273328E-2</c:v>
                </c:pt>
                <c:pt idx="6211">
                  <c:v>6.9959998675209092E-2</c:v>
                </c:pt>
                <c:pt idx="6212">
                  <c:v>6.9930534667395169E-2</c:v>
                </c:pt>
                <c:pt idx="6213">
                  <c:v>6.9907171670237855E-2</c:v>
                </c:pt>
                <c:pt idx="6214">
                  <c:v>6.9872865590474217E-2</c:v>
                </c:pt>
                <c:pt idx="6215">
                  <c:v>6.9794012448773299E-2</c:v>
                </c:pt>
                <c:pt idx="6216">
                  <c:v>6.977256207003614E-2</c:v>
                </c:pt>
                <c:pt idx="6217">
                  <c:v>6.976781683952539E-2</c:v>
                </c:pt>
                <c:pt idx="6218">
                  <c:v>6.976282950541722E-2</c:v>
                </c:pt>
                <c:pt idx="6219">
                  <c:v>6.9687099500123889E-2</c:v>
                </c:pt>
                <c:pt idx="6220">
                  <c:v>6.9687099500123889E-2</c:v>
                </c:pt>
                <c:pt idx="6221">
                  <c:v>6.9601540088772562E-2</c:v>
                </c:pt>
                <c:pt idx="6222">
                  <c:v>6.9566047701381292E-2</c:v>
                </c:pt>
                <c:pt idx="6223">
                  <c:v>6.9533605819318292E-2</c:v>
                </c:pt>
                <c:pt idx="6224">
                  <c:v>6.9532007935574874E-2</c:v>
                </c:pt>
                <c:pt idx="6225">
                  <c:v>6.9510605977557205E-2</c:v>
                </c:pt>
                <c:pt idx="6226">
                  <c:v>6.9504311284022596E-2</c:v>
                </c:pt>
                <c:pt idx="6227">
                  <c:v>6.9478115674774701E-2</c:v>
                </c:pt>
                <c:pt idx="6228">
                  <c:v>6.9477437784701723E-2</c:v>
                </c:pt>
                <c:pt idx="6229">
                  <c:v>6.944407590896827E-2</c:v>
                </c:pt>
                <c:pt idx="6230">
                  <c:v>6.944136434867644E-2</c:v>
                </c:pt>
                <c:pt idx="6231">
                  <c:v>6.9412190865179482E-2</c:v>
                </c:pt>
                <c:pt idx="6232">
                  <c:v>6.9387762612193232E-2</c:v>
                </c:pt>
                <c:pt idx="6233">
                  <c:v>6.9338470319745257E-2</c:v>
                </c:pt>
                <c:pt idx="6234">
                  <c:v>6.9338470319745257E-2</c:v>
                </c:pt>
                <c:pt idx="6235">
                  <c:v>6.9338470319745257E-2</c:v>
                </c:pt>
                <c:pt idx="6236">
                  <c:v>6.9338470319745257E-2</c:v>
                </c:pt>
                <c:pt idx="6237">
                  <c:v>6.9338470319745257E-2</c:v>
                </c:pt>
                <c:pt idx="6238">
                  <c:v>6.9292180111906104E-2</c:v>
                </c:pt>
                <c:pt idx="6239">
                  <c:v>6.9240466783483279E-2</c:v>
                </c:pt>
                <c:pt idx="6240">
                  <c:v>6.9199817589465515E-2</c:v>
                </c:pt>
                <c:pt idx="6241">
                  <c:v>6.9135853819009968E-2</c:v>
                </c:pt>
                <c:pt idx="6242">
                  <c:v>6.9127162299860226E-2</c:v>
                </c:pt>
                <c:pt idx="6243">
                  <c:v>6.9110408730914244E-2</c:v>
                </c:pt>
                <c:pt idx="6244">
                  <c:v>6.9023735643014575E-2</c:v>
                </c:pt>
                <c:pt idx="6245">
                  <c:v>6.8992262175341559E-2</c:v>
                </c:pt>
                <c:pt idx="6246">
                  <c:v>6.8952847709670945E-2</c:v>
                </c:pt>
                <c:pt idx="6247">
                  <c:v>6.8890578664397711E-2</c:v>
                </c:pt>
                <c:pt idx="6248">
                  <c:v>6.8859105196724682E-2</c:v>
                </c:pt>
                <c:pt idx="6249">
                  <c:v>6.8858475727371193E-2</c:v>
                </c:pt>
                <c:pt idx="6250">
                  <c:v>6.8851067357288159E-2</c:v>
                </c:pt>
                <c:pt idx="6251">
                  <c:v>6.8831941173086844E-2</c:v>
                </c:pt>
                <c:pt idx="6252">
                  <c:v>6.8827631729051583E-2</c:v>
                </c:pt>
                <c:pt idx="6253">
                  <c:v>6.8800225601816284E-2</c:v>
                </c:pt>
                <c:pt idx="6254">
                  <c:v>6.8793737225403676E-2</c:v>
                </c:pt>
                <c:pt idx="6255">
                  <c:v>6.8789185677770995E-2</c:v>
                </c:pt>
                <c:pt idx="6256">
                  <c:v>6.8788289894460272E-2</c:v>
                </c:pt>
                <c:pt idx="6257">
                  <c:v>6.8710768322545579E-2</c:v>
                </c:pt>
                <c:pt idx="6258">
                  <c:v>6.8638548819415696E-2</c:v>
                </c:pt>
                <c:pt idx="6259">
                  <c:v>6.8588021798620558E-2</c:v>
                </c:pt>
                <c:pt idx="6260">
                  <c:v>6.8567854568950037E-2</c:v>
                </c:pt>
                <c:pt idx="6261">
                  <c:v>6.8561317771817953E-2</c:v>
                </c:pt>
                <c:pt idx="6262">
                  <c:v>6.8541077911068185E-2</c:v>
                </c:pt>
                <c:pt idx="6263">
                  <c:v>6.8532652705875718E-2</c:v>
                </c:pt>
                <c:pt idx="6264">
                  <c:v>6.8516964392758686E-2</c:v>
                </c:pt>
                <c:pt idx="6265">
                  <c:v>6.8476775195576128E-2</c:v>
                </c:pt>
                <c:pt idx="6266">
                  <c:v>6.8464113177427635E-2</c:v>
                </c:pt>
                <c:pt idx="6267">
                  <c:v>6.8439442820843924E-2</c:v>
                </c:pt>
                <c:pt idx="6268">
                  <c:v>6.8431889188602379E-2</c:v>
                </c:pt>
                <c:pt idx="6269">
                  <c:v>6.8404386219928087E-2</c:v>
                </c:pt>
                <c:pt idx="6270">
                  <c:v>6.8321635210307652E-2</c:v>
                </c:pt>
                <c:pt idx="6271">
                  <c:v>6.8321635210307652E-2</c:v>
                </c:pt>
                <c:pt idx="6272">
                  <c:v>6.8321635210307652E-2</c:v>
                </c:pt>
                <c:pt idx="6273">
                  <c:v>6.8321635210307652E-2</c:v>
                </c:pt>
                <c:pt idx="6274">
                  <c:v>6.8321635210307652E-2</c:v>
                </c:pt>
                <c:pt idx="6275">
                  <c:v>6.8321635210307652E-2</c:v>
                </c:pt>
                <c:pt idx="6276">
                  <c:v>6.8321635210307652E-2</c:v>
                </c:pt>
                <c:pt idx="6277">
                  <c:v>6.8321635210307652E-2</c:v>
                </c:pt>
                <c:pt idx="6278">
                  <c:v>6.8321635210307652E-2</c:v>
                </c:pt>
                <c:pt idx="6279">
                  <c:v>6.8321635210307652E-2</c:v>
                </c:pt>
                <c:pt idx="6280">
                  <c:v>6.8321635210307652E-2</c:v>
                </c:pt>
                <c:pt idx="6281">
                  <c:v>6.8321635210307652E-2</c:v>
                </c:pt>
                <c:pt idx="6282">
                  <c:v>6.8321635210307652E-2</c:v>
                </c:pt>
                <c:pt idx="6283">
                  <c:v>6.8321635210307652E-2</c:v>
                </c:pt>
                <c:pt idx="6284">
                  <c:v>6.8286965975147773E-2</c:v>
                </c:pt>
                <c:pt idx="6285">
                  <c:v>6.8280187074418186E-2</c:v>
                </c:pt>
                <c:pt idx="6286">
                  <c:v>6.8263530346911211E-2</c:v>
                </c:pt>
                <c:pt idx="6287">
                  <c:v>6.8105097752716962E-2</c:v>
                </c:pt>
                <c:pt idx="6288">
                  <c:v>6.8056894926457653E-2</c:v>
                </c:pt>
                <c:pt idx="6289">
                  <c:v>6.8049268663136916E-2</c:v>
                </c:pt>
                <c:pt idx="6290">
                  <c:v>6.801958676208518E-2</c:v>
                </c:pt>
                <c:pt idx="6291">
                  <c:v>6.7978211257274962E-2</c:v>
                </c:pt>
                <c:pt idx="6292">
                  <c:v>6.7933155777782986E-2</c:v>
                </c:pt>
                <c:pt idx="6293">
                  <c:v>6.7896791817440738E-2</c:v>
                </c:pt>
                <c:pt idx="6294">
                  <c:v>6.7863575203865753E-2</c:v>
                </c:pt>
                <c:pt idx="6295">
                  <c:v>6.7823918634597663E-2</c:v>
                </c:pt>
                <c:pt idx="6296">
                  <c:v>6.7819270245525975E-2</c:v>
                </c:pt>
                <c:pt idx="6297">
                  <c:v>6.7768307438255349E-2</c:v>
                </c:pt>
                <c:pt idx="6298">
                  <c:v>6.7763053790189917E-2</c:v>
                </c:pt>
                <c:pt idx="6299">
                  <c:v>6.7718409886813657E-2</c:v>
                </c:pt>
                <c:pt idx="6300">
                  <c:v>6.7690035345188387E-2</c:v>
                </c:pt>
                <c:pt idx="6301">
                  <c:v>6.7672797569047483E-2</c:v>
                </c:pt>
                <c:pt idx="6302">
                  <c:v>6.750591555930098E-2</c:v>
                </c:pt>
                <c:pt idx="6303">
                  <c:v>6.7504245044478314E-2</c:v>
                </c:pt>
                <c:pt idx="6304">
                  <c:v>6.7488580941721013E-2</c:v>
                </c:pt>
                <c:pt idx="6305">
                  <c:v>6.7438877073157322E-2</c:v>
                </c:pt>
                <c:pt idx="6306">
                  <c:v>6.7358619730590957E-2</c:v>
                </c:pt>
                <c:pt idx="6307">
                  <c:v>6.729572121596436E-2</c:v>
                </c:pt>
                <c:pt idx="6308">
                  <c:v>6.7274972937659883E-2</c:v>
                </c:pt>
                <c:pt idx="6309">
                  <c:v>6.7273471895355513E-2</c:v>
                </c:pt>
                <c:pt idx="6310">
                  <c:v>6.7221274359737682E-2</c:v>
                </c:pt>
                <c:pt idx="6311">
                  <c:v>6.7219579634555299E-2</c:v>
                </c:pt>
                <c:pt idx="6312">
                  <c:v>6.7207232351083529E-2</c:v>
                </c:pt>
                <c:pt idx="6313">
                  <c:v>6.7007012675963332E-2</c:v>
                </c:pt>
                <c:pt idx="6314">
                  <c:v>6.6858118963509974E-2</c:v>
                </c:pt>
                <c:pt idx="6315">
                  <c:v>6.682059290589977E-2</c:v>
                </c:pt>
                <c:pt idx="6316">
                  <c:v>6.6789869959378884E-2</c:v>
                </c:pt>
                <c:pt idx="6317">
                  <c:v>6.6777014258352432E-2</c:v>
                </c:pt>
                <c:pt idx="6318">
                  <c:v>6.6733968238719618E-2</c:v>
                </c:pt>
                <c:pt idx="6319">
                  <c:v>6.6617685880847502E-2</c:v>
                </c:pt>
                <c:pt idx="6320">
                  <c:v>6.658042613719449E-2</c:v>
                </c:pt>
                <c:pt idx="6321">
                  <c:v>6.6526437034955324E-2</c:v>
                </c:pt>
                <c:pt idx="6322">
                  <c:v>6.6486489941370241E-2</c:v>
                </c:pt>
                <c:pt idx="6323">
                  <c:v>6.6459761704207906E-2</c:v>
                </c:pt>
                <c:pt idx="6324">
                  <c:v>6.6442063931231712E-2</c:v>
                </c:pt>
                <c:pt idx="6325">
                  <c:v>6.6420395659256809E-2</c:v>
                </c:pt>
                <c:pt idx="6326">
                  <c:v>6.6411437826149861E-2</c:v>
                </c:pt>
                <c:pt idx="6327">
                  <c:v>6.6390132709571142E-2</c:v>
                </c:pt>
                <c:pt idx="6328">
                  <c:v>6.6362290795860396E-2</c:v>
                </c:pt>
                <c:pt idx="6329">
                  <c:v>6.6346360379145916E-2</c:v>
                </c:pt>
                <c:pt idx="6330">
                  <c:v>6.6260607284916631E-2</c:v>
                </c:pt>
                <c:pt idx="6331">
                  <c:v>6.6178049958174168E-2</c:v>
                </c:pt>
                <c:pt idx="6332">
                  <c:v>6.6138344968186602E-2</c:v>
                </c:pt>
                <c:pt idx="6333">
                  <c:v>6.6095589472870753E-2</c:v>
                </c:pt>
                <c:pt idx="6334">
                  <c:v>6.6010078482238957E-2</c:v>
                </c:pt>
                <c:pt idx="6335">
                  <c:v>6.6010078482238957E-2</c:v>
                </c:pt>
                <c:pt idx="6336">
                  <c:v>6.6001217490571071E-2</c:v>
                </c:pt>
                <c:pt idx="6337">
                  <c:v>6.5973230314701758E-2</c:v>
                </c:pt>
                <c:pt idx="6338">
                  <c:v>6.5973230314701758E-2</c:v>
                </c:pt>
                <c:pt idx="6339">
                  <c:v>6.5973230314701758E-2</c:v>
                </c:pt>
                <c:pt idx="6340">
                  <c:v>6.5973230314701758E-2</c:v>
                </c:pt>
                <c:pt idx="6341">
                  <c:v>6.5973230314701758E-2</c:v>
                </c:pt>
                <c:pt idx="6342">
                  <c:v>6.5973230314701758E-2</c:v>
                </c:pt>
                <c:pt idx="6343">
                  <c:v>6.5973230314701758E-2</c:v>
                </c:pt>
                <c:pt idx="6344">
                  <c:v>6.5973230314701758E-2</c:v>
                </c:pt>
                <c:pt idx="6345">
                  <c:v>6.5973230314701758E-2</c:v>
                </c:pt>
                <c:pt idx="6346">
                  <c:v>6.5973230314701758E-2</c:v>
                </c:pt>
                <c:pt idx="6347">
                  <c:v>6.5973230314701758E-2</c:v>
                </c:pt>
                <c:pt idx="6348">
                  <c:v>6.5973230314701758E-2</c:v>
                </c:pt>
                <c:pt idx="6349">
                  <c:v>6.5972842948945815E-2</c:v>
                </c:pt>
                <c:pt idx="6350">
                  <c:v>6.5935680046731809E-2</c:v>
                </c:pt>
                <c:pt idx="6351">
                  <c:v>6.5931588495934279E-2</c:v>
                </c:pt>
                <c:pt idx="6352">
                  <c:v>6.5898081358042385E-2</c:v>
                </c:pt>
                <c:pt idx="6353">
                  <c:v>6.5888421424502686E-2</c:v>
                </c:pt>
                <c:pt idx="6354">
                  <c:v>6.5865494213820902E-2</c:v>
                </c:pt>
                <c:pt idx="6355">
                  <c:v>6.5848837486313899E-2</c:v>
                </c:pt>
                <c:pt idx="6356">
                  <c:v>6.5823319767138941E-2</c:v>
                </c:pt>
                <c:pt idx="6357">
                  <c:v>6.5807631454021909E-2</c:v>
                </c:pt>
                <c:pt idx="6358">
                  <c:v>6.5788747373418069E-2</c:v>
                </c:pt>
                <c:pt idx="6359">
                  <c:v>6.5775189571958909E-2</c:v>
                </c:pt>
                <c:pt idx="6360">
                  <c:v>6.5758363371933692E-2</c:v>
                </c:pt>
                <c:pt idx="6361">
                  <c:v>6.569592485414226E-2</c:v>
                </c:pt>
                <c:pt idx="6362">
                  <c:v>6.5679340757714533E-2</c:v>
                </c:pt>
                <c:pt idx="6363">
                  <c:v>6.5650506219254071E-2</c:v>
                </c:pt>
                <c:pt idx="6364">
                  <c:v>6.5591069786071418E-2</c:v>
                </c:pt>
                <c:pt idx="6365">
                  <c:v>6.5588769801895347E-2</c:v>
                </c:pt>
                <c:pt idx="6366">
                  <c:v>6.5525968128707701E-2</c:v>
                </c:pt>
                <c:pt idx="6367">
                  <c:v>6.5452150741834483E-2</c:v>
                </c:pt>
                <c:pt idx="6368">
                  <c:v>6.5396055338297163E-2</c:v>
                </c:pt>
                <c:pt idx="6369">
                  <c:v>6.5377340730211606E-2</c:v>
                </c:pt>
                <c:pt idx="6370">
                  <c:v>6.5314321163786188E-2</c:v>
                </c:pt>
                <c:pt idx="6371">
                  <c:v>6.5235879598200999E-2</c:v>
                </c:pt>
                <c:pt idx="6372">
                  <c:v>6.5214961847378267E-2</c:v>
                </c:pt>
                <c:pt idx="6373">
                  <c:v>6.5125867723503761E-2</c:v>
                </c:pt>
                <c:pt idx="6374">
                  <c:v>6.5110469934703707E-2</c:v>
                </c:pt>
                <c:pt idx="6375">
                  <c:v>6.5076817534653247E-2</c:v>
                </c:pt>
                <c:pt idx="6376">
                  <c:v>6.5075703858104836E-2</c:v>
                </c:pt>
                <c:pt idx="6377">
                  <c:v>6.5003678037853008E-2</c:v>
                </c:pt>
                <c:pt idx="6378">
                  <c:v>6.4941191099342044E-2</c:v>
                </c:pt>
                <c:pt idx="6379">
                  <c:v>6.4938237435452781E-2</c:v>
                </c:pt>
                <c:pt idx="6380">
                  <c:v>6.4893593532076507E-2</c:v>
                </c:pt>
                <c:pt idx="6381">
                  <c:v>6.487286946413183E-2</c:v>
                </c:pt>
                <c:pt idx="6382">
                  <c:v>6.4850353829565652E-2</c:v>
                </c:pt>
                <c:pt idx="6383">
                  <c:v>6.4829339237303954E-2</c:v>
                </c:pt>
                <c:pt idx="6384">
                  <c:v>6.4823238226647303E-2</c:v>
                </c:pt>
                <c:pt idx="6385">
                  <c:v>6.4804475197842229E-2</c:v>
                </c:pt>
                <c:pt idx="6386">
                  <c:v>6.4739276699039464E-2</c:v>
                </c:pt>
                <c:pt idx="6387">
                  <c:v>6.4707294813811683E-2</c:v>
                </c:pt>
                <c:pt idx="6388">
                  <c:v>6.4670470856634216E-2</c:v>
                </c:pt>
                <c:pt idx="6389">
                  <c:v>6.4658922515034148E-2</c:v>
                </c:pt>
                <c:pt idx="6390">
                  <c:v>6.4548426433141931E-2</c:v>
                </c:pt>
                <c:pt idx="6391">
                  <c:v>6.450874565351411E-2</c:v>
                </c:pt>
                <c:pt idx="6392">
                  <c:v>6.443538826347614E-2</c:v>
                </c:pt>
                <c:pt idx="6393">
                  <c:v>6.4431805130233319E-2</c:v>
                </c:pt>
                <c:pt idx="6394">
                  <c:v>6.4417109441866002E-2</c:v>
                </c:pt>
                <c:pt idx="6395">
                  <c:v>6.437258659028848E-2</c:v>
                </c:pt>
                <c:pt idx="6396">
                  <c:v>6.4365468744522411E-2</c:v>
                </c:pt>
                <c:pt idx="6397">
                  <c:v>6.4359755099621732E-2</c:v>
                </c:pt>
                <c:pt idx="6398">
                  <c:v>6.4339055242036786E-2</c:v>
                </c:pt>
                <c:pt idx="6399">
                  <c:v>6.4314384885453046E-2</c:v>
                </c:pt>
                <c:pt idx="6400">
                  <c:v>6.4264487334011355E-2</c:v>
                </c:pt>
                <c:pt idx="6401">
                  <c:v>6.4154935456149309E-2</c:v>
                </c:pt>
                <c:pt idx="6402">
                  <c:v>6.4145227101890162E-2</c:v>
                </c:pt>
                <c:pt idx="6403">
                  <c:v>6.4136995579575709E-2</c:v>
                </c:pt>
                <c:pt idx="6404">
                  <c:v>6.4136995579575709E-2</c:v>
                </c:pt>
                <c:pt idx="6405">
                  <c:v>6.4078769664380558E-2</c:v>
                </c:pt>
                <c:pt idx="6406">
                  <c:v>6.4061822412556549E-2</c:v>
                </c:pt>
                <c:pt idx="6407">
                  <c:v>6.3979507189411616E-2</c:v>
                </c:pt>
                <c:pt idx="6408">
                  <c:v>6.3978780878619135E-2</c:v>
                </c:pt>
                <c:pt idx="6409">
                  <c:v>6.3865670077874137E-2</c:v>
                </c:pt>
                <c:pt idx="6410">
                  <c:v>6.3845406006764555E-2</c:v>
                </c:pt>
                <c:pt idx="6411">
                  <c:v>6.3826909291916714E-2</c:v>
                </c:pt>
                <c:pt idx="6412">
                  <c:v>6.3821534592052559E-2</c:v>
                </c:pt>
                <c:pt idx="6413">
                  <c:v>6.3820203022266334E-2</c:v>
                </c:pt>
                <c:pt idx="6414">
                  <c:v>6.3729995221843416E-2</c:v>
                </c:pt>
                <c:pt idx="6415">
                  <c:v>6.3701281735181622E-2</c:v>
                </c:pt>
                <c:pt idx="6416">
                  <c:v>6.3646856846466995E-2</c:v>
                </c:pt>
                <c:pt idx="6417">
                  <c:v>6.3609379209576308E-2</c:v>
                </c:pt>
                <c:pt idx="6418">
                  <c:v>6.3594344576172468E-2</c:v>
                </c:pt>
                <c:pt idx="6419">
                  <c:v>6.3547255426461613E-2</c:v>
                </c:pt>
                <c:pt idx="6420">
                  <c:v>6.3543478610340876E-2</c:v>
                </c:pt>
                <c:pt idx="6421">
                  <c:v>6.3533552362843942E-2</c:v>
                </c:pt>
                <c:pt idx="6422">
                  <c:v>6.3519970351025037E-2</c:v>
                </c:pt>
                <c:pt idx="6423">
                  <c:v>6.3487504258602279E-2</c:v>
                </c:pt>
                <c:pt idx="6424">
                  <c:v>6.3433563577082658E-2</c:v>
                </c:pt>
                <c:pt idx="6425">
                  <c:v>6.3415478438350451E-2</c:v>
                </c:pt>
                <c:pt idx="6426">
                  <c:v>6.3389476511980528E-2</c:v>
                </c:pt>
                <c:pt idx="6427">
                  <c:v>6.3361779860428305E-2</c:v>
                </c:pt>
                <c:pt idx="6428">
                  <c:v>6.3359237772654647E-2</c:v>
                </c:pt>
                <c:pt idx="6429">
                  <c:v>6.3356187267326364E-2</c:v>
                </c:pt>
                <c:pt idx="6430">
                  <c:v>6.3221529246405117E-2</c:v>
                </c:pt>
                <c:pt idx="6431">
                  <c:v>6.3151367623853899E-2</c:v>
                </c:pt>
                <c:pt idx="6432">
                  <c:v>6.3150108685146991E-2</c:v>
                </c:pt>
                <c:pt idx="6433">
                  <c:v>6.3132628805408555E-2</c:v>
                </c:pt>
                <c:pt idx="6434">
                  <c:v>6.3103576373710321E-2</c:v>
                </c:pt>
                <c:pt idx="6435">
                  <c:v>6.3086144914691403E-2</c:v>
                </c:pt>
                <c:pt idx="6436">
                  <c:v>6.3077066029785731E-2</c:v>
                </c:pt>
                <c:pt idx="6437">
                  <c:v>6.3013392783647149E-2</c:v>
                </c:pt>
                <c:pt idx="6438">
                  <c:v>6.2976568826469612E-2</c:v>
                </c:pt>
                <c:pt idx="6439">
                  <c:v>6.2964657329473372E-2</c:v>
                </c:pt>
                <c:pt idx="6440">
                  <c:v>6.293541121489718E-2</c:v>
                </c:pt>
                <c:pt idx="6441">
                  <c:v>6.293541121489718E-2</c:v>
                </c:pt>
                <c:pt idx="6442">
                  <c:v>6.2911418748386377E-2</c:v>
                </c:pt>
                <c:pt idx="6443">
                  <c:v>6.2876967406464257E-2</c:v>
                </c:pt>
                <c:pt idx="6444">
                  <c:v>6.2853725461105681E-2</c:v>
                </c:pt>
                <c:pt idx="6445">
                  <c:v>6.2741607285110357E-2</c:v>
                </c:pt>
                <c:pt idx="6446">
                  <c:v>6.2717905342916477E-2</c:v>
                </c:pt>
                <c:pt idx="6447">
                  <c:v>6.2670089882413196E-2</c:v>
                </c:pt>
                <c:pt idx="6448">
                  <c:v>6.2574725275363785E-2</c:v>
                </c:pt>
                <c:pt idx="6449">
                  <c:v>6.2551943326840428E-2</c:v>
                </c:pt>
                <c:pt idx="6450">
                  <c:v>6.2453915580218705E-2</c:v>
                </c:pt>
                <c:pt idx="6451">
                  <c:v>6.2418616875705359E-2</c:v>
                </c:pt>
                <c:pt idx="6452">
                  <c:v>6.239009707192162E-2</c:v>
                </c:pt>
                <c:pt idx="6453">
                  <c:v>6.2387676035946735E-2</c:v>
                </c:pt>
                <c:pt idx="6454">
                  <c:v>6.2375861380389509E-2</c:v>
                </c:pt>
                <c:pt idx="6455">
                  <c:v>6.2334897451695008E-2</c:v>
                </c:pt>
                <c:pt idx="6456">
                  <c:v>6.2321145967357855E-2</c:v>
                </c:pt>
                <c:pt idx="6457">
                  <c:v>6.2290156706879748E-2</c:v>
                </c:pt>
                <c:pt idx="6458">
                  <c:v>6.2257327459060763E-2</c:v>
                </c:pt>
                <c:pt idx="6459">
                  <c:v>6.2253163277184019E-2</c:v>
                </c:pt>
                <c:pt idx="6460">
                  <c:v>6.2239314951407873E-2</c:v>
                </c:pt>
                <c:pt idx="6461">
                  <c:v>6.2237717067664525E-2</c:v>
                </c:pt>
                <c:pt idx="6462">
                  <c:v>6.2172203834184994E-2</c:v>
                </c:pt>
                <c:pt idx="6463">
                  <c:v>6.2172203834184994E-2</c:v>
                </c:pt>
                <c:pt idx="6464">
                  <c:v>6.2172203834184994E-2</c:v>
                </c:pt>
                <c:pt idx="6465">
                  <c:v>6.2172203834184994E-2</c:v>
                </c:pt>
                <c:pt idx="6466">
                  <c:v>6.2172203834184994E-2</c:v>
                </c:pt>
                <c:pt idx="6467">
                  <c:v>6.2172203834184994E-2</c:v>
                </c:pt>
                <c:pt idx="6468">
                  <c:v>6.2172203834184994E-2</c:v>
                </c:pt>
                <c:pt idx="6469">
                  <c:v>6.2172203834184994E-2</c:v>
                </c:pt>
                <c:pt idx="6470">
                  <c:v>6.2172203834184994E-2</c:v>
                </c:pt>
                <c:pt idx="6471">
                  <c:v>6.2172203834184994E-2</c:v>
                </c:pt>
                <c:pt idx="6472">
                  <c:v>6.2172203834184994E-2</c:v>
                </c:pt>
                <c:pt idx="6473">
                  <c:v>6.2172203834184994E-2</c:v>
                </c:pt>
                <c:pt idx="6474">
                  <c:v>6.2172203834184994E-2</c:v>
                </c:pt>
                <c:pt idx="6475">
                  <c:v>6.2172203834184994E-2</c:v>
                </c:pt>
                <c:pt idx="6476">
                  <c:v>6.2169879639649123E-2</c:v>
                </c:pt>
                <c:pt idx="6477">
                  <c:v>6.2144942969108156E-2</c:v>
                </c:pt>
                <c:pt idx="6478">
                  <c:v>6.2121434709792409E-2</c:v>
                </c:pt>
                <c:pt idx="6479">
                  <c:v>6.2103446412499215E-2</c:v>
                </c:pt>
                <c:pt idx="6480">
                  <c:v>6.2085240221968332E-2</c:v>
                </c:pt>
                <c:pt idx="6481">
                  <c:v>6.2074393980801001E-2</c:v>
                </c:pt>
                <c:pt idx="6482">
                  <c:v>6.2046794170687682E-2</c:v>
                </c:pt>
                <c:pt idx="6483">
                  <c:v>6.1992877699527688E-2</c:v>
                </c:pt>
                <c:pt idx="6484">
                  <c:v>6.1982321982677398E-2</c:v>
                </c:pt>
                <c:pt idx="6485">
                  <c:v>6.1974671508996867E-2</c:v>
                </c:pt>
                <c:pt idx="6486">
                  <c:v>6.1898336244709834E-2</c:v>
                </c:pt>
                <c:pt idx="6487">
                  <c:v>6.1887296320664476E-2</c:v>
                </c:pt>
                <c:pt idx="6488">
                  <c:v>6.1820693620996306E-2</c:v>
                </c:pt>
                <c:pt idx="6489">
                  <c:v>6.1811348422133407E-2</c:v>
                </c:pt>
                <c:pt idx="6490">
                  <c:v>6.1777332866686754E-2</c:v>
                </c:pt>
                <c:pt idx="6491">
                  <c:v>6.1754454076724377E-2</c:v>
                </c:pt>
                <c:pt idx="6492">
                  <c:v>6.1740291016271508E-2</c:v>
                </c:pt>
                <c:pt idx="6493">
                  <c:v>6.1734528950651339E-2</c:v>
                </c:pt>
                <c:pt idx="6494">
                  <c:v>6.1734528950651339E-2</c:v>
                </c:pt>
                <c:pt idx="6495">
                  <c:v>6.170707440269655E-2</c:v>
                </c:pt>
                <c:pt idx="6496">
                  <c:v>6.169177345533549E-2</c:v>
                </c:pt>
                <c:pt idx="6497">
                  <c:v>6.1617544492346583E-2</c:v>
                </c:pt>
                <c:pt idx="6498">
                  <c:v>6.1615244508170415E-2</c:v>
                </c:pt>
                <c:pt idx="6499">
                  <c:v>6.1599289881096156E-2</c:v>
                </c:pt>
                <c:pt idx="6500">
                  <c:v>6.1540700810504743E-2</c:v>
                </c:pt>
                <c:pt idx="6501">
                  <c:v>6.150126213447446E-2</c:v>
                </c:pt>
                <c:pt idx="6502">
                  <c:v>6.1449766699289345E-2</c:v>
                </c:pt>
                <c:pt idx="6503">
                  <c:v>6.1448314077704423E-2</c:v>
                </c:pt>
                <c:pt idx="6504">
                  <c:v>6.1421101633347075E-2</c:v>
                </c:pt>
                <c:pt idx="6505">
                  <c:v>6.1412385903837657E-2</c:v>
                </c:pt>
                <c:pt idx="6506">
                  <c:v>6.1363384135706585E-2</c:v>
                </c:pt>
                <c:pt idx="6507">
                  <c:v>6.1361640989804733E-2</c:v>
                </c:pt>
                <c:pt idx="6508">
                  <c:v>6.1319321280964338E-2</c:v>
                </c:pt>
                <c:pt idx="6509">
                  <c:v>6.1312832904551764E-2</c:v>
                </c:pt>
                <c:pt idx="6510">
                  <c:v>6.1306973997492575E-2</c:v>
                </c:pt>
                <c:pt idx="6511">
                  <c:v>6.1274168960033321E-2</c:v>
                </c:pt>
                <c:pt idx="6512">
                  <c:v>6.1268697418730228E-2</c:v>
                </c:pt>
                <c:pt idx="6513">
                  <c:v>6.1268697418730228E-2</c:v>
                </c:pt>
                <c:pt idx="6514">
                  <c:v>6.1227128231041983E-2</c:v>
                </c:pt>
                <c:pt idx="6515">
                  <c:v>6.1191175846815465E-2</c:v>
                </c:pt>
                <c:pt idx="6516">
                  <c:v>6.1179675925934908E-2</c:v>
                </c:pt>
                <c:pt idx="6517">
                  <c:v>6.1147379306030369E-2</c:v>
                </c:pt>
                <c:pt idx="6518">
                  <c:v>6.1135952016229095E-2</c:v>
                </c:pt>
                <c:pt idx="6519">
                  <c:v>6.1116268993753532E-2</c:v>
                </c:pt>
                <c:pt idx="6520">
                  <c:v>6.1036132702985989E-2</c:v>
                </c:pt>
                <c:pt idx="6521">
                  <c:v>6.1031895890029941E-2</c:v>
                </c:pt>
                <c:pt idx="6522">
                  <c:v>6.0997371917028635E-2</c:v>
                </c:pt>
                <c:pt idx="6523">
                  <c:v>6.0963816358417175E-2</c:v>
                </c:pt>
                <c:pt idx="6524">
                  <c:v>6.0958611131071219E-2</c:v>
                </c:pt>
                <c:pt idx="6525">
                  <c:v>6.0951275392067426E-2</c:v>
                </c:pt>
                <c:pt idx="6526">
                  <c:v>6.0919850345113873E-2</c:v>
                </c:pt>
                <c:pt idx="6527">
                  <c:v>6.0881089559156519E-2</c:v>
                </c:pt>
                <c:pt idx="6528">
                  <c:v>6.0861309695241922E-2</c:v>
                </c:pt>
                <c:pt idx="6529">
                  <c:v>6.0852739227890945E-2</c:v>
                </c:pt>
                <c:pt idx="6530">
                  <c:v>6.0840779310175175E-2</c:v>
                </c:pt>
                <c:pt idx="6531">
                  <c:v>6.0805383764222821E-2</c:v>
                </c:pt>
                <c:pt idx="6532">
                  <c:v>6.0764807201284396E-2</c:v>
                </c:pt>
                <c:pt idx="6533">
                  <c:v>6.0751539924142145E-2</c:v>
                </c:pt>
                <c:pt idx="6534">
                  <c:v>6.0685203538431209E-2</c:v>
                </c:pt>
                <c:pt idx="6535">
                  <c:v>6.0683726706486578E-2</c:v>
                </c:pt>
                <c:pt idx="6536">
                  <c:v>6.0638961751311594E-2</c:v>
                </c:pt>
                <c:pt idx="6537">
                  <c:v>6.0633490210008405E-2</c:v>
                </c:pt>
                <c:pt idx="6538">
                  <c:v>6.0622886072438556E-2</c:v>
                </c:pt>
                <c:pt idx="6539">
                  <c:v>6.0609764057454864E-2</c:v>
                </c:pt>
                <c:pt idx="6540">
                  <c:v>6.0609764057454864E-2</c:v>
                </c:pt>
                <c:pt idx="6541">
                  <c:v>6.0604583040468715E-2</c:v>
                </c:pt>
                <c:pt idx="6542">
                  <c:v>6.0546187652755282E-2</c:v>
                </c:pt>
                <c:pt idx="6543">
                  <c:v>6.0509363695577745E-2</c:v>
                </c:pt>
                <c:pt idx="6544">
                  <c:v>6.050532056549978E-2</c:v>
                </c:pt>
                <c:pt idx="6545">
                  <c:v>6.048679964029214E-2</c:v>
                </c:pt>
                <c:pt idx="6546">
                  <c:v>6.0472636579839277E-2</c:v>
                </c:pt>
                <c:pt idx="6547">
                  <c:v>6.0449636738078176E-2</c:v>
                </c:pt>
                <c:pt idx="6548">
                  <c:v>6.0415960127668047E-2</c:v>
                </c:pt>
                <c:pt idx="6549">
                  <c:v>6.040581598693337E-2</c:v>
                </c:pt>
                <c:pt idx="6550">
                  <c:v>6.0390660301730827E-2</c:v>
                </c:pt>
                <c:pt idx="6551">
                  <c:v>6.0372865687315647E-2</c:v>
                </c:pt>
                <c:pt idx="6552">
                  <c:v>6.0371921483285441E-2</c:v>
                </c:pt>
                <c:pt idx="6553">
                  <c:v>6.0352407933328162E-2</c:v>
                </c:pt>
                <c:pt idx="6554">
                  <c:v>6.0329601774445032E-2</c:v>
                </c:pt>
                <c:pt idx="6555">
                  <c:v>6.0306771405202228E-2</c:v>
                </c:pt>
                <c:pt idx="6556">
                  <c:v>6.0286458913373198E-2</c:v>
                </c:pt>
                <c:pt idx="6557">
                  <c:v>6.0240096074454789E-2</c:v>
                </c:pt>
                <c:pt idx="6558">
                  <c:v>6.0237989773156676E-2</c:v>
                </c:pt>
                <c:pt idx="6559">
                  <c:v>6.0222156197881155E-2</c:v>
                </c:pt>
                <c:pt idx="6560">
                  <c:v>6.0191021675244552E-2</c:v>
                </c:pt>
                <c:pt idx="6561">
                  <c:v>6.0058639428139667E-2</c:v>
                </c:pt>
                <c:pt idx="6562">
                  <c:v>5.9970852663691586E-2</c:v>
                </c:pt>
                <c:pt idx="6563">
                  <c:v>5.9917154085769378E-2</c:v>
                </c:pt>
                <c:pt idx="6564">
                  <c:v>5.9912069910222222E-2</c:v>
                </c:pt>
                <c:pt idx="6565">
                  <c:v>5.9887762709034668E-2</c:v>
                </c:pt>
                <c:pt idx="6566">
                  <c:v>5.9873309124264792E-2</c:v>
                </c:pt>
                <c:pt idx="6567">
                  <c:v>5.9810483240717451E-2</c:v>
                </c:pt>
                <c:pt idx="6568">
                  <c:v>5.9802493822000417E-2</c:v>
                </c:pt>
                <c:pt idx="6569">
                  <c:v>5.9767776166121042E-2</c:v>
                </c:pt>
                <c:pt idx="6570">
                  <c:v>5.9678899935484232E-2</c:v>
                </c:pt>
                <c:pt idx="6571">
                  <c:v>5.964074440852063E-2</c:v>
                </c:pt>
                <c:pt idx="6572">
                  <c:v>5.961195829077965E-2</c:v>
                </c:pt>
                <c:pt idx="6573">
                  <c:v>5.9596754184857485E-2</c:v>
                </c:pt>
                <c:pt idx="6574">
                  <c:v>5.9574432233169404E-2</c:v>
                </c:pt>
                <c:pt idx="6575">
                  <c:v>5.9527948342452279E-2</c:v>
                </c:pt>
                <c:pt idx="6576">
                  <c:v>5.951124319422578E-2</c:v>
                </c:pt>
                <c:pt idx="6577">
                  <c:v>5.9446940478733737E-2</c:v>
                </c:pt>
                <c:pt idx="6578">
                  <c:v>5.9389368243251764E-2</c:v>
                </c:pt>
                <c:pt idx="6579">
                  <c:v>5.9385107219935979E-2</c:v>
                </c:pt>
                <c:pt idx="6580">
                  <c:v>5.9359662131840303E-2</c:v>
                </c:pt>
                <c:pt idx="6581">
                  <c:v>5.9334604409500641E-2</c:v>
                </c:pt>
                <c:pt idx="6582">
                  <c:v>5.9230645124740515E-2</c:v>
                </c:pt>
                <c:pt idx="6583">
                  <c:v>5.9226384101424723E-2</c:v>
                </c:pt>
                <c:pt idx="6584">
                  <c:v>5.922345464789517E-2</c:v>
                </c:pt>
                <c:pt idx="6585">
                  <c:v>5.9214908390903973E-2</c:v>
                </c:pt>
                <c:pt idx="6586">
                  <c:v>5.9211954727014661E-2</c:v>
                </c:pt>
                <c:pt idx="6587">
                  <c:v>5.920800843837562E-2</c:v>
                </c:pt>
                <c:pt idx="6588">
                  <c:v>5.9181933880926497E-2</c:v>
                </c:pt>
                <c:pt idx="6589">
                  <c:v>5.911070700254635E-2</c:v>
                </c:pt>
                <c:pt idx="6590">
                  <c:v>5.9083688241067023E-2</c:v>
                </c:pt>
                <c:pt idx="6591">
                  <c:v>5.9081993515884612E-2</c:v>
                </c:pt>
                <c:pt idx="6592">
                  <c:v>5.9068823080181417E-2</c:v>
                </c:pt>
                <c:pt idx="6593">
                  <c:v>5.9045193769066896E-2</c:v>
                </c:pt>
                <c:pt idx="6594">
                  <c:v>5.9036405408478161E-2</c:v>
                </c:pt>
                <c:pt idx="6595">
                  <c:v>5.9029771769907063E-2</c:v>
                </c:pt>
                <c:pt idx="6596">
                  <c:v>5.9019288684135952E-2</c:v>
                </c:pt>
                <c:pt idx="6597">
                  <c:v>5.8907872608573331E-2</c:v>
                </c:pt>
                <c:pt idx="6598">
                  <c:v>5.8869910764487603E-2</c:v>
                </c:pt>
                <c:pt idx="6599">
                  <c:v>5.882715526917176E-2</c:v>
                </c:pt>
                <c:pt idx="6600">
                  <c:v>5.8758349426766464E-2</c:v>
                </c:pt>
                <c:pt idx="6601">
                  <c:v>5.8740796915948794E-2</c:v>
                </c:pt>
                <c:pt idx="6602">
                  <c:v>5.8734332749895951E-2</c:v>
                </c:pt>
                <c:pt idx="6603">
                  <c:v>5.8734332749895951E-2</c:v>
                </c:pt>
                <c:pt idx="6604">
                  <c:v>5.8734332749895951E-2</c:v>
                </c:pt>
                <c:pt idx="6605">
                  <c:v>5.8734332749895951E-2</c:v>
                </c:pt>
                <c:pt idx="6606">
                  <c:v>5.8698888783224122E-2</c:v>
                </c:pt>
                <c:pt idx="6607">
                  <c:v>5.8619478803248984E-2</c:v>
                </c:pt>
                <c:pt idx="6608">
                  <c:v>5.8597834741633804E-2</c:v>
                </c:pt>
                <c:pt idx="6609">
                  <c:v>5.8584446412692885E-2</c:v>
                </c:pt>
                <c:pt idx="6610">
                  <c:v>5.8571445449507965E-2</c:v>
                </c:pt>
                <c:pt idx="6611">
                  <c:v>5.855544240171421E-2</c:v>
                </c:pt>
                <c:pt idx="6612">
                  <c:v>5.855544240171421E-2</c:v>
                </c:pt>
                <c:pt idx="6613">
                  <c:v>5.8527866801960635E-2</c:v>
                </c:pt>
                <c:pt idx="6614">
                  <c:v>5.851682687791529E-2</c:v>
                </c:pt>
                <c:pt idx="6615">
                  <c:v>5.8466081963882408E-2</c:v>
                </c:pt>
                <c:pt idx="6616">
                  <c:v>5.8459399904591813E-2</c:v>
                </c:pt>
                <c:pt idx="6617">
                  <c:v>5.8420808591152694E-2</c:v>
                </c:pt>
                <c:pt idx="6618">
                  <c:v>5.8397615066513607E-2</c:v>
                </c:pt>
                <c:pt idx="6619">
                  <c:v>5.8347160676797724E-2</c:v>
                </c:pt>
                <c:pt idx="6620">
                  <c:v>5.8316800885673113E-2</c:v>
                </c:pt>
                <c:pt idx="6621">
                  <c:v>5.829922416449565E-2</c:v>
                </c:pt>
                <c:pt idx="6622">
                  <c:v>5.8287893716133347E-2</c:v>
                </c:pt>
                <c:pt idx="6623">
                  <c:v>5.8235599339076544E-2</c:v>
                </c:pt>
                <c:pt idx="6624">
                  <c:v>5.82222836412149E-2</c:v>
                </c:pt>
                <c:pt idx="6625">
                  <c:v>5.8199864848087743E-2</c:v>
                </c:pt>
                <c:pt idx="6626">
                  <c:v>5.8172652403730388E-2</c:v>
                </c:pt>
                <c:pt idx="6627">
                  <c:v>5.8160934589612134E-2</c:v>
                </c:pt>
                <c:pt idx="6628">
                  <c:v>5.8129073756183078E-2</c:v>
                </c:pt>
                <c:pt idx="6629">
                  <c:v>5.8129073756183078E-2</c:v>
                </c:pt>
                <c:pt idx="6630">
                  <c:v>5.8129073756183078E-2</c:v>
                </c:pt>
                <c:pt idx="6631">
                  <c:v>5.8113240180907549E-2</c:v>
                </c:pt>
                <c:pt idx="6632">
                  <c:v>5.8077069903443267E-2</c:v>
                </c:pt>
                <c:pt idx="6633">
                  <c:v>5.8023758691277107E-2</c:v>
                </c:pt>
                <c:pt idx="6634">
                  <c:v>5.8010733517732352E-2</c:v>
                </c:pt>
                <c:pt idx="6635">
                  <c:v>5.7924496216308165E-2</c:v>
                </c:pt>
                <c:pt idx="6636">
                  <c:v>5.7862759798949427E-2</c:v>
                </c:pt>
                <c:pt idx="6637">
                  <c:v>5.7843778876906608E-2</c:v>
                </c:pt>
                <c:pt idx="6638">
                  <c:v>5.7843778876906608E-2</c:v>
                </c:pt>
                <c:pt idx="6639">
                  <c:v>5.7832448428544313E-2</c:v>
                </c:pt>
                <c:pt idx="6640">
                  <c:v>5.7816154856433551E-2</c:v>
                </c:pt>
                <c:pt idx="6641">
                  <c:v>5.7814339079452395E-2</c:v>
                </c:pt>
                <c:pt idx="6642">
                  <c:v>5.7814339079452395E-2</c:v>
                </c:pt>
                <c:pt idx="6643">
                  <c:v>5.7814339079452395E-2</c:v>
                </c:pt>
                <c:pt idx="6644">
                  <c:v>5.7814339079452395E-2</c:v>
                </c:pt>
                <c:pt idx="6645">
                  <c:v>5.7814339079452395E-2</c:v>
                </c:pt>
                <c:pt idx="6646">
                  <c:v>5.7814339079452395E-2</c:v>
                </c:pt>
                <c:pt idx="6647">
                  <c:v>5.7814339079452395E-2</c:v>
                </c:pt>
                <c:pt idx="6648">
                  <c:v>5.7814339079452395E-2</c:v>
                </c:pt>
                <c:pt idx="6649">
                  <c:v>5.7814339079452395E-2</c:v>
                </c:pt>
                <c:pt idx="6650">
                  <c:v>5.7814339079452395E-2</c:v>
                </c:pt>
                <c:pt idx="6651">
                  <c:v>5.7814339079452395E-2</c:v>
                </c:pt>
                <c:pt idx="6652">
                  <c:v>5.7814339079452395E-2</c:v>
                </c:pt>
                <c:pt idx="6653">
                  <c:v>5.7814339079452395E-2</c:v>
                </c:pt>
                <c:pt idx="6654">
                  <c:v>5.7814339079452395E-2</c:v>
                </c:pt>
                <c:pt idx="6655">
                  <c:v>5.7814339079452395E-2</c:v>
                </c:pt>
                <c:pt idx="6656">
                  <c:v>5.7814339079452395E-2</c:v>
                </c:pt>
                <c:pt idx="6657">
                  <c:v>5.7814339079452395E-2</c:v>
                </c:pt>
                <c:pt idx="6658">
                  <c:v>5.7814339079452395E-2</c:v>
                </c:pt>
                <c:pt idx="6659">
                  <c:v>5.7814339079452395E-2</c:v>
                </c:pt>
                <c:pt idx="6660">
                  <c:v>5.7814339079452395E-2</c:v>
                </c:pt>
                <c:pt idx="6661">
                  <c:v>5.7814339079452395E-2</c:v>
                </c:pt>
                <c:pt idx="6662">
                  <c:v>5.7814339079452395E-2</c:v>
                </c:pt>
                <c:pt idx="6663">
                  <c:v>5.7814339079452395E-2</c:v>
                </c:pt>
                <c:pt idx="6664">
                  <c:v>5.7814339079452395E-2</c:v>
                </c:pt>
                <c:pt idx="6665">
                  <c:v>5.7814339079452395E-2</c:v>
                </c:pt>
                <c:pt idx="6666">
                  <c:v>5.7814339079452395E-2</c:v>
                </c:pt>
                <c:pt idx="6667">
                  <c:v>5.7814339079452395E-2</c:v>
                </c:pt>
                <c:pt idx="6668">
                  <c:v>5.7814339079452395E-2</c:v>
                </c:pt>
                <c:pt idx="6669">
                  <c:v>5.7814339079452395E-2</c:v>
                </c:pt>
                <c:pt idx="6670">
                  <c:v>5.7814339079452395E-2</c:v>
                </c:pt>
                <c:pt idx="6671">
                  <c:v>5.7814339079452395E-2</c:v>
                </c:pt>
                <c:pt idx="6672">
                  <c:v>5.7814339079452395E-2</c:v>
                </c:pt>
                <c:pt idx="6673">
                  <c:v>5.7814339079452395E-2</c:v>
                </c:pt>
                <c:pt idx="6674">
                  <c:v>5.7814339079452395E-2</c:v>
                </c:pt>
                <c:pt idx="6675">
                  <c:v>5.7814339079452395E-2</c:v>
                </c:pt>
                <c:pt idx="6676">
                  <c:v>5.7814339079452395E-2</c:v>
                </c:pt>
                <c:pt idx="6677">
                  <c:v>5.7814339079452395E-2</c:v>
                </c:pt>
                <c:pt idx="6678">
                  <c:v>5.7814339079452395E-2</c:v>
                </c:pt>
                <c:pt idx="6679">
                  <c:v>5.7814339079452395E-2</c:v>
                </c:pt>
                <c:pt idx="6680">
                  <c:v>5.7814339079452395E-2</c:v>
                </c:pt>
                <c:pt idx="6681">
                  <c:v>5.7814339079452395E-2</c:v>
                </c:pt>
                <c:pt idx="6682">
                  <c:v>5.7814339079452395E-2</c:v>
                </c:pt>
                <c:pt idx="6683">
                  <c:v>5.7814339079452395E-2</c:v>
                </c:pt>
                <c:pt idx="6684">
                  <c:v>5.7814339079452395E-2</c:v>
                </c:pt>
                <c:pt idx="6685">
                  <c:v>5.7814339079452395E-2</c:v>
                </c:pt>
                <c:pt idx="6686">
                  <c:v>5.7814339079452395E-2</c:v>
                </c:pt>
                <c:pt idx="6687">
                  <c:v>5.7814339079452395E-2</c:v>
                </c:pt>
                <c:pt idx="6688">
                  <c:v>5.7814339079452395E-2</c:v>
                </c:pt>
                <c:pt idx="6689">
                  <c:v>5.7814339079452395E-2</c:v>
                </c:pt>
                <c:pt idx="6690">
                  <c:v>5.7814339079452395E-2</c:v>
                </c:pt>
                <c:pt idx="6691">
                  <c:v>5.7814339079452395E-2</c:v>
                </c:pt>
                <c:pt idx="6692">
                  <c:v>5.7814339079452395E-2</c:v>
                </c:pt>
                <c:pt idx="6693">
                  <c:v>5.7814339079452395E-2</c:v>
                </c:pt>
                <c:pt idx="6694">
                  <c:v>5.7814339079452395E-2</c:v>
                </c:pt>
                <c:pt idx="6695">
                  <c:v>5.7814339079452395E-2</c:v>
                </c:pt>
                <c:pt idx="6696">
                  <c:v>5.7814339079452395E-2</c:v>
                </c:pt>
                <c:pt idx="6697">
                  <c:v>5.7814339079452395E-2</c:v>
                </c:pt>
                <c:pt idx="6698">
                  <c:v>5.7814339079452395E-2</c:v>
                </c:pt>
                <c:pt idx="6699">
                  <c:v>5.7814339079452395E-2</c:v>
                </c:pt>
                <c:pt idx="6700">
                  <c:v>5.7814339079452395E-2</c:v>
                </c:pt>
                <c:pt idx="6701">
                  <c:v>5.7814339079452395E-2</c:v>
                </c:pt>
                <c:pt idx="6702">
                  <c:v>5.7814339079452395E-2</c:v>
                </c:pt>
                <c:pt idx="6703">
                  <c:v>5.7814339079452395E-2</c:v>
                </c:pt>
                <c:pt idx="6704">
                  <c:v>5.7814339079452395E-2</c:v>
                </c:pt>
                <c:pt idx="6705">
                  <c:v>5.7814339079452395E-2</c:v>
                </c:pt>
                <c:pt idx="6706">
                  <c:v>5.7814339079452395E-2</c:v>
                </c:pt>
                <c:pt idx="6707">
                  <c:v>5.7814339079452395E-2</c:v>
                </c:pt>
                <c:pt idx="6708">
                  <c:v>5.7814339079452395E-2</c:v>
                </c:pt>
                <c:pt idx="6709">
                  <c:v>5.7814339079452395E-2</c:v>
                </c:pt>
                <c:pt idx="6710">
                  <c:v>5.7814339079452395E-2</c:v>
                </c:pt>
                <c:pt idx="6711">
                  <c:v>5.7814339079452395E-2</c:v>
                </c:pt>
                <c:pt idx="6712">
                  <c:v>5.7814339079452395E-2</c:v>
                </c:pt>
                <c:pt idx="6713">
                  <c:v>5.7814339079452395E-2</c:v>
                </c:pt>
                <c:pt idx="6714">
                  <c:v>5.7814339079452395E-2</c:v>
                </c:pt>
                <c:pt idx="6715">
                  <c:v>5.7814339079452395E-2</c:v>
                </c:pt>
                <c:pt idx="6716">
                  <c:v>5.7807899123759353E-2</c:v>
                </c:pt>
                <c:pt idx="6717">
                  <c:v>5.7775868817812014E-2</c:v>
                </c:pt>
                <c:pt idx="6718">
                  <c:v>5.7686847325016721E-2</c:v>
                </c:pt>
                <c:pt idx="6719">
                  <c:v>5.7676340028885852E-2</c:v>
                </c:pt>
                <c:pt idx="6720">
                  <c:v>5.7661063291884564E-2</c:v>
                </c:pt>
                <c:pt idx="6721">
                  <c:v>5.7660167508573855E-2</c:v>
                </c:pt>
                <c:pt idx="6722">
                  <c:v>5.7599544767763577E-2</c:v>
                </c:pt>
                <c:pt idx="6723">
                  <c:v>5.7585430128030191E-2</c:v>
                </c:pt>
                <c:pt idx="6724">
                  <c:v>5.7578288071904377E-2</c:v>
                </c:pt>
                <c:pt idx="6725">
                  <c:v>5.757121864685779E-2</c:v>
                </c:pt>
                <c:pt idx="6726">
                  <c:v>5.7563447121378515E-2</c:v>
                </c:pt>
                <c:pt idx="6727">
                  <c:v>5.7526623164201041E-2</c:v>
                </c:pt>
                <c:pt idx="6728">
                  <c:v>5.7474328787144265E-2</c:v>
                </c:pt>
                <c:pt idx="6729">
                  <c:v>5.7416223923747851E-2</c:v>
                </c:pt>
                <c:pt idx="6730">
                  <c:v>5.7369473719073451E-2</c:v>
                </c:pt>
                <c:pt idx="6731">
                  <c:v>5.7240819867369834E-2</c:v>
                </c:pt>
                <c:pt idx="6732">
                  <c:v>5.7215374779274131E-2</c:v>
                </c:pt>
                <c:pt idx="6733">
                  <c:v>5.7205932738972232E-2</c:v>
                </c:pt>
                <c:pt idx="6734">
                  <c:v>5.7202446447168438E-2</c:v>
                </c:pt>
                <c:pt idx="6735">
                  <c:v>5.7199444362559602E-2</c:v>
                </c:pt>
                <c:pt idx="6736">
                  <c:v>5.718835601779481E-2</c:v>
                </c:pt>
                <c:pt idx="6737">
                  <c:v>5.7180027654041322E-2</c:v>
                </c:pt>
                <c:pt idx="6738">
                  <c:v>5.7134124811958127E-2</c:v>
                </c:pt>
                <c:pt idx="6739">
                  <c:v>5.7116935456536656E-2</c:v>
                </c:pt>
                <c:pt idx="6740">
                  <c:v>5.7074179961220807E-2</c:v>
                </c:pt>
                <c:pt idx="6741">
                  <c:v>5.7071153666252254E-2</c:v>
                </c:pt>
                <c:pt idx="6742">
                  <c:v>5.7056651660762896E-2</c:v>
                </c:pt>
                <c:pt idx="6743">
                  <c:v>5.7031424465904951E-2</c:v>
                </c:pt>
                <c:pt idx="6744">
                  <c:v>5.6945913475273169E-2</c:v>
                </c:pt>
                <c:pt idx="6745">
                  <c:v>5.6942766128505871E-2</c:v>
                </c:pt>
                <c:pt idx="6746">
                  <c:v>5.6942766128505871E-2</c:v>
                </c:pt>
                <c:pt idx="6747">
                  <c:v>5.6942766128505871E-2</c:v>
                </c:pt>
                <c:pt idx="6748">
                  <c:v>5.6942766128505871E-2</c:v>
                </c:pt>
                <c:pt idx="6749">
                  <c:v>5.6942766128505871E-2</c:v>
                </c:pt>
                <c:pt idx="6750">
                  <c:v>5.6942766128505871E-2</c:v>
                </c:pt>
                <c:pt idx="6751">
                  <c:v>5.6942766128505871E-2</c:v>
                </c:pt>
                <c:pt idx="6752">
                  <c:v>5.6942766128505871E-2</c:v>
                </c:pt>
                <c:pt idx="6753">
                  <c:v>5.6942766128505871E-2</c:v>
                </c:pt>
                <c:pt idx="6754">
                  <c:v>5.6942766128505871E-2</c:v>
                </c:pt>
                <c:pt idx="6755">
                  <c:v>5.6942766128505871E-2</c:v>
                </c:pt>
                <c:pt idx="6756">
                  <c:v>5.6942766128505871E-2</c:v>
                </c:pt>
                <c:pt idx="6757">
                  <c:v>5.6942766128505871E-2</c:v>
                </c:pt>
                <c:pt idx="6758">
                  <c:v>5.6942766128505871E-2</c:v>
                </c:pt>
                <c:pt idx="6759">
                  <c:v>5.6942766128505871E-2</c:v>
                </c:pt>
                <c:pt idx="6760">
                  <c:v>5.6942766128505871E-2</c:v>
                </c:pt>
                <c:pt idx="6761">
                  <c:v>5.6942766128505871E-2</c:v>
                </c:pt>
                <c:pt idx="6762">
                  <c:v>5.6942766128505871E-2</c:v>
                </c:pt>
                <c:pt idx="6763">
                  <c:v>5.6942766128505871E-2</c:v>
                </c:pt>
                <c:pt idx="6764">
                  <c:v>5.6942766128505871E-2</c:v>
                </c:pt>
                <c:pt idx="6765">
                  <c:v>5.6942766128505871E-2</c:v>
                </c:pt>
                <c:pt idx="6766">
                  <c:v>5.6942766128505871E-2</c:v>
                </c:pt>
                <c:pt idx="6767">
                  <c:v>5.6942766128505871E-2</c:v>
                </c:pt>
                <c:pt idx="6768">
                  <c:v>5.6942766128505871E-2</c:v>
                </c:pt>
                <c:pt idx="6769">
                  <c:v>5.6942766128505871E-2</c:v>
                </c:pt>
                <c:pt idx="6770">
                  <c:v>5.6942766128505871E-2</c:v>
                </c:pt>
                <c:pt idx="6771">
                  <c:v>5.6942766128505871E-2</c:v>
                </c:pt>
                <c:pt idx="6772">
                  <c:v>5.6942766128505871E-2</c:v>
                </c:pt>
                <c:pt idx="6773">
                  <c:v>5.6942766128505871E-2</c:v>
                </c:pt>
                <c:pt idx="6774">
                  <c:v>5.6942766128505871E-2</c:v>
                </c:pt>
                <c:pt idx="6775">
                  <c:v>5.6942766128505871E-2</c:v>
                </c:pt>
                <c:pt idx="6776">
                  <c:v>5.6942766128505871E-2</c:v>
                </c:pt>
                <c:pt idx="6777">
                  <c:v>5.6942766128505871E-2</c:v>
                </c:pt>
                <c:pt idx="6778">
                  <c:v>5.6942766128505871E-2</c:v>
                </c:pt>
                <c:pt idx="6779">
                  <c:v>5.6942766128505871E-2</c:v>
                </c:pt>
                <c:pt idx="6780">
                  <c:v>5.6942766128505871E-2</c:v>
                </c:pt>
                <c:pt idx="6781">
                  <c:v>5.6942766128505871E-2</c:v>
                </c:pt>
                <c:pt idx="6782">
                  <c:v>5.6942766128505871E-2</c:v>
                </c:pt>
                <c:pt idx="6783">
                  <c:v>5.6942766128505871E-2</c:v>
                </c:pt>
                <c:pt idx="6784">
                  <c:v>5.6942766128505871E-2</c:v>
                </c:pt>
                <c:pt idx="6785">
                  <c:v>5.6942766128505871E-2</c:v>
                </c:pt>
                <c:pt idx="6786">
                  <c:v>5.6898703273763548E-2</c:v>
                </c:pt>
                <c:pt idx="6787">
                  <c:v>5.6891198062241535E-2</c:v>
                </c:pt>
                <c:pt idx="6788">
                  <c:v>5.6889309654181187E-2</c:v>
                </c:pt>
                <c:pt idx="6789">
                  <c:v>5.6869796104223852E-2</c:v>
                </c:pt>
                <c:pt idx="6790">
                  <c:v>5.6809827043126794E-2</c:v>
                </c:pt>
                <c:pt idx="6791">
                  <c:v>5.6769419952706519E-2</c:v>
                </c:pt>
                <c:pt idx="6792">
                  <c:v>5.6764698932555549E-2</c:v>
                </c:pt>
                <c:pt idx="6793">
                  <c:v>5.6716496106296248E-2</c:v>
                </c:pt>
                <c:pt idx="6794">
                  <c:v>5.6642848191941306E-2</c:v>
                </c:pt>
                <c:pt idx="6795">
                  <c:v>5.663897453438152E-2</c:v>
                </c:pt>
                <c:pt idx="6796">
                  <c:v>5.663408404171235E-2</c:v>
                </c:pt>
                <c:pt idx="6797">
                  <c:v>5.6597042191297076E-2</c:v>
                </c:pt>
                <c:pt idx="6798">
                  <c:v>5.657888442148571E-2</c:v>
                </c:pt>
                <c:pt idx="6799">
                  <c:v>5.6557409832388786E-2</c:v>
                </c:pt>
                <c:pt idx="6800">
                  <c:v>5.6555642476127099E-2</c:v>
                </c:pt>
                <c:pt idx="6801">
                  <c:v>5.6539469955815123E-2</c:v>
                </c:pt>
                <c:pt idx="6802">
                  <c:v>5.6531190012781132E-2</c:v>
                </c:pt>
                <c:pt idx="6803">
                  <c:v>5.6510102789440186E-2</c:v>
                </c:pt>
                <c:pt idx="6804">
                  <c:v>5.6470494640891607E-2</c:v>
                </c:pt>
                <c:pt idx="6805">
                  <c:v>5.6458728406053829E-2</c:v>
                </c:pt>
                <c:pt idx="6806">
                  <c:v>5.6435559091774556E-2</c:v>
                </c:pt>
                <c:pt idx="6807">
                  <c:v>5.6397500406249815E-2</c:v>
                </c:pt>
                <c:pt idx="6808">
                  <c:v>5.6390092036166788E-2</c:v>
                </c:pt>
                <c:pt idx="6809">
                  <c:v>5.6385927854290044E-2</c:v>
                </c:pt>
                <c:pt idx="6810">
                  <c:v>5.6385927854290044E-2</c:v>
                </c:pt>
                <c:pt idx="6811">
                  <c:v>5.6385927854290044E-2</c:v>
                </c:pt>
                <c:pt idx="6812">
                  <c:v>5.6385927854290044E-2</c:v>
                </c:pt>
                <c:pt idx="6813">
                  <c:v>5.6385080491698818E-2</c:v>
                </c:pt>
                <c:pt idx="6814">
                  <c:v>5.6348256534521357E-2</c:v>
                </c:pt>
                <c:pt idx="6815">
                  <c:v>5.6339831329328856E-2</c:v>
                </c:pt>
                <c:pt idx="6816">
                  <c:v>5.6327217731899908E-2</c:v>
                </c:pt>
                <c:pt idx="6817">
                  <c:v>5.6264876055547475E-2</c:v>
                </c:pt>
                <c:pt idx="6818">
                  <c:v>5.6264876055547475E-2</c:v>
                </c:pt>
                <c:pt idx="6819">
                  <c:v>5.6264876055547475E-2</c:v>
                </c:pt>
                <c:pt idx="6820">
                  <c:v>5.6264876055547475E-2</c:v>
                </c:pt>
                <c:pt idx="6821">
                  <c:v>5.6264876055547475E-2</c:v>
                </c:pt>
                <c:pt idx="6822">
                  <c:v>5.6264876055547475E-2</c:v>
                </c:pt>
                <c:pt idx="6823">
                  <c:v>5.6264876055547475E-2</c:v>
                </c:pt>
                <c:pt idx="6824">
                  <c:v>5.6264876055547475E-2</c:v>
                </c:pt>
                <c:pt idx="6825">
                  <c:v>5.6264876055547475E-2</c:v>
                </c:pt>
                <c:pt idx="6826">
                  <c:v>5.6264876055547475E-2</c:v>
                </c:pt>
                <c:pt idx="6827">
                  <c:v>5.62370341418367E-2</c:v>
                </c:pt>
                <c:pt idx="6828">
                  <c:v>5.6219070054903293E-2</c:v>
                </c:pt>
                <c:pt idx="6829">
                  <c:v>5.6141693745147082E-2</c:v>
                </c:pt>
                <c:pt idx="6830">
                  <c:v>5.61415242726288E-2</c:v>
                </c:pt>
                <c:pt idx="6831">
                  <c:v>5.6116514971008585E-2</c:v>
                </c:pt>
                <c:pt idx="6832">
                  <c:v>5.6104312949695326E-2</c:v>
                </c:pt>
                <c:pt idx="6833">
                  <c:v>5.6048048073639806E-2</c:v>
                </c:pt>
                <c:pt idx="6834">
                  <c:v>5.601684091992392E-2</c:v>
                </c:pt>
                <c:pt idx="6835">
                  <c:v>5.597144649539549E-2</c:v>
                </c:pt>
                <c:pt idx="6836">
                  <c:v>5.5962537083008024E-2</c:v>
                </c:pt>
                <c:pt idx="6837">
                  <c:v>5.5948204550036892E-2</c:v>
                </c:pt>
                <c:pt idx="6838">
                  <c:v>5.5842647381533397E-2</c:v>
                </c:pt>
                <c:pt idx="6839">
                  <c:v>5.5841824229301937E-2</c:v>
                </c:pt>
                <c:pt idx="6840">
                  <c:v>5.5834270597060393E-2</c:v>
                </c:pt>
                <c:pt idx="6841">
                  <c:v>5.5767885790629954E-2</c:v>
                </c:pt>
                <c:pt idx="6842">
                  <c:v>5.5731521830287678E-2</c:v>
                </c:pt>
                <c:pt idx="6843">
                  <c:v>5.5728374483520395E-2</c:v>
                </c:pt>
                <c:pt idx="6844">
                  <c:v>5.5706004111112761E-2</c:v>
                </c:pt>
                <c:pt idx="6845">
                  <c:v>5.570469675168635E-2</c:v>
                </c:pt>
                <c:pt idx="6846">
                  <c:v>5.5684311628778141E-2</c:v>
                </c:pt>
                <c:pt idx="6847">
                  <c:v>5.5663248615796905E-2</c:v>
                </c:pt>
                <c:pt idx="6848">
                  <c:v>5.5611486866654569E-2</c:v>
                </c:pt>
                <c:pt idx="6849">
                  <c:v>5.5608097416289769E-2</c:v>
                </c:pt>
                <c:pt idx="6850">
                  <c:v>5.5583790215102263E-2</c:v>
                </c:pt>
                <c:pt idx="6851">
                  <c:v>5.5583790215102201E-2</c:v>
                </c:pt>
                <c:pt idx="6852">
                  <c:v>5.5533117932148636E-2</c:v>
                </c:pt>
                <c:pt idx="6853">
                  <c:v>5.5447970096913109E-2</c:v>
                </c:pt>
                <c:pt idx="6854">
                  <c:v>5.5430708110412404E-2</c:v>
                </c:pt>
                <c:pt idx="6855">
                  <c:v>5.5406715643901643E-2</c:v>
                </c:pt>
                <c:pt idx="6856">
                  <c:v>5.5394271518990894E-2</c:v>
                </c:pt>
                <c:pt idx="6857">
                  <c:v>5.5356697040661221E-2</c:v>
                </c:pt>
                <c:pt idx="6858">
                  <c:v>5.5352968645259924E-2</c:v>
                </c:pt>
                <c:pt idx="6859">
                  <c:v>5.5321204653269854E-2</c:v>
                </c:pt>
                <c:pt idx="6860">
                  <c:v>5.5321204653269854E-2</c:v>
                </c:pt>
                <c:pt idx="6861">
                  <c:v>5.5266198715921248E-2</c:v>
                </c:pt>
                <c:pt idx="6862">
                  <c:v>5.5265230301531319E-2</c:v>
                </c:pt>
                <c:pt idx="6863">
                  <c:v>5.5225041104348768E-2</c:v>
                </c:pt>
                <c:pt idx="6864">
                  <c:v>5.5204704402160014E-2</c:v>
                </c:pt>
                <c:pt idx="6865">
                  <c:v>5.5154346853883131E-2</c:v>
                </c:pt>
                <c:pt idx="6866">
                  <c:v>5.5113794501304346E-2</c:v>
                </c:pt>
                <c:pt idx="6867">
                  <c:v>5.5102778787618795E-2</c:v>
                </c:pt>
                <c:pt idx="6868">
                  <c:v>5.5080505256650154E-2</c:v>
                </c:pt>
                <c:pt idx="6869">
                  <c:v>5.5077842117077808E-2</c:v>
                </c:pt>
                <c:pt idx="6870">
                  <c:v>5.5064671681374584E-2</c:v>
                </c:pt>
                <c:pt idx="6871">
                  <c:v>5.5013127825470041E-2</c:v>
                </c:pt>
                <c:pt idx="6872">
                  <c:v>5.4987174319819629E-2</c:v>
                </c:pt>
                <c:pt idx="6873">
                  <c:v>5.4953255605811963E-2</c:v>
                </c:pt>
                <c:pt idx="6874">
                  <c:v>5.4948946161776702E-2</c:v>
                </c:pt>
                <c:pt idx="6875">
                  <c:v>5.4936405195426953E-2</c:v>
                </c:pt>
                <c:pt idx="6876">
                  <c:v>5.4897402305872138E-2</c:v>
                </c:pt>
                <c:pt idx="6877">
                  <c:v>5.4850894204795247E-2</c:v>
                </c:pt>
                <c:pt idx="6878">
                  <c:v>5.4813464988624015E-2</c:v>
                </c:pt>
                <c:pt idx="6879">
                  <c:v>5.479898719349445E-2</c:v>
                </c:pt>
                <c:pt idx="6880">
                  <c:v>5.4768022143376074E-2</c:v>
                </c:pt>
                <c:pt idx="6881">
                  <c:v>5.4764826375889294E-2</c:v>
                </c:pt>
                <c:pt idx="6882">
                  <c:v>5.4728002418711751E-2</c:v>
                </c:pt>
                <c:pt idx="6883">
                  <c:v>5.4722627718847616E-2</c:v>
                </c:pt>
                <c:pt idx="6884">
                  <c:v>5.4714202513655143E-2</c:v>
                </c:pt>
                <c:pt idx="6885">
                  <c:v>5.4712991995667697E-2</c:v>
                </c:pt>
                <c:pt idx="6886">
                  <c:v>5.469347844571041E-2</c:v>
                </c:pt>
                <c:pt idx="6887">
                  <c:v>5.4683842722530483E-2</c:v>
                </c:pt>
                <c:pt idx="6888">
                  <c:v>5.4617530547179279E-2</c:v>
                </c:pt>
                <c:pt idx="6889">
                  <c:v>5.4617530547179279E-2</c:v>
                </c:pt>
                <c:pt idx="6890">
                  <c:v>5.4594361232899978E-2</c:v>
                </c:pt>
                <c:pt idx="6891">
                  <c:v>5.4594361232899978E-2</c:v>
                </c:pt>
                <c:pt idx="6892">
                  <c:v>5.4594361232899978E-2</c:v>
                </c:pt>
                <c:pt idx="6893">
                  <c:v>5.4594361232899978E-2</c:v>
                </c:pt>
                <c:pt idx="6894">
                  <c:v>5.4594361232899978E-2</c:v>
                </c:pt>
                <c:pt idx="6895">
                  <c:v>5.4594361232899978E-2</c:v>
                </c:pt>
                <c:pt idx="6896">
                  <c:v>5.4594361232899978E-2</c:v>
                </c:pt>
                <c:pt idx="6897">
                  <c:v>5.4594361232899978E-2</c:v>
                </c:pt>
                <c:pt idx="6898">
                  <c:v>5.4580706590001804E-2</c:v>
                </c:pt>
                <c:pt idx="6899">
                  <c:v>5.4517614392497214E-2</c:v>
                </c:pt>
                <c:pt idx="6900">
                  <c:v>5.4499238729448084E-2</c:v>
                </c:pt>
                <c:pt idx="6901">
                  <c:v>5.4492629301236724E-2</c:v>
                </c:pt>
                <c:pt idx="6902">
                  <c:v>5.4428641320421411E-2</c:v>
                </c:pt>
                <c:pt idx="6903">
                  <c:v>5.431787892457194E-2</c:v>
                </c:pt>
                <c:pt idx="6904">
                  <c:v>5.4258490912108846E-2</c:v>
                </c:pt>
                <c:pt idx="6905">
                  <c:v>5.4257716180596889E-2</c:v>
                </c:pt>
                <c:pt idx="6906">
                  <c:v>5.4256529872969216E-2</c:v>
                </c:pt>
                <c:pt idx="6907">
                  <c:v>5.4204864965265866E-2</c:v>
                </c:pt>
                <c:pt idx="6908">
                  <c:v>5.4190774535892258E-2</c:v>
                </c:pt>
                <c:pt idx="6909">
                  <c:v>5.4159058964621712E-2</c:v>
                </c:pt>
                <c:pt idx="6910">
                  <c:v>5.4114608744123431E-2</c:v>
                </c:pt>
                <c:pt idx="6911">
                  <c:v>5.4065171189516967E-2</c:v>
                </c:pt>
                <c:pt idx="6912">
                  <c:v>5.4065171189516967E-2</c:v>
                </c:pt>
                <c:pt idx="6913">
                  <c:v>5.4023238846432529E-2</c:v>
                </c:pt>
                <c:pt idx="6914">
                  <c:v>5.4003604244676463E-2</c:v>
                </c:pt>
                <c:pt idx="6915">
                  <c:v>5.4000069532153201E-2</c:v>
                </c:pt>
                <c:pt idx="6916">
                  <c:v>5.3954699317984495E-2</c:v>
                </c:pt>
                <c:pt idx="6917">
                  <c:v>5.385739788215519E-2</c:v>
                </c:pt>
                <c:pt idx="6918">
                  <c:v>5.3844227446452016E-2</c:v>
                </c:pt>
                <c:pt idx="6919">
                  <c:v>5.3816022377344994E-2</c:v>
                </c:pt>
                <c:pt idx="6920">
                  <c:v>5.3738403963991252E-2</c:v>
                </c:pt>
                <c:pt idx="6921">
                  <c:v>5.3726516677354737E-2</c:v>
                </c:pt>
                <c:pt idx="6922">
                  <c:v>5.3696931617742069E-2</c:v>
                </c:pt>
                <c:pt idx="6923">
                  <c:v>5.3696931617742069E-2</c:v>
                </c:pt>
                <c:pt idx="6924">
                  <c:v>5.3674367562456429E-2</c:v>
                </c:pt>
                <c:pt idx="6925">
                  <c:v>5.366739497884887E-2</c:v>
                </c:pt>
                <c:pt idx="6926">
                  <c:v>5.3584232393112718E-2</c:v>
                </c:pt>
                <c:pt idx="6927">
                  <c:v>5.3456474324719803E-2</c:v>
                </c:pt>
                <c:pt idx="6928">
                  <c:v>5.3456474324719803E-2</c:v>
                </c:pt>
                <c:pt idx="6929">
                  <c:v>5.3456474324719803E-2</c:v>
                </c:pt>
                <c:pt idx="6930">
                  <c:v>5.3456474324719803E-2</c:v>
                </c:pt>
                <c:pt idx="6931">
                  <c:v>5.3456474324719803E-2</c:v>
                </c:pt>
                <c:pt idx="6932">
                  <c:v>5.3456474324719803E-2</c:v>
                </c:pt>
                <c:pt idx="6933">
                  <c:v>5.3456474324719803E-2</c:v>
                </c:pt>
                <c:pt idx="6934">
                  <c:v>5.3456474324719803E-2</c:v>
                </c:pt>
                <c:pt idx="6935">
                  <c:v>5.3456474324719803E-2</c:v>
                </c:pt>
                <c:pt idx="6936">
                  <c:v>5.3456474324719803E-2</c:v>
                </c:pt>
                <c:pt idx="6937">
                  <c:v>5.3456474324719803E-2</c:v>
                </c:pt>
                <c:pt idx="6938">
                  <c:v>5.3456474324719803E-2</c:v>
                </c:pt>
                <c:pt idx="6939">
                  <c:v>5.3456474324719803E-2</c:v>
                </c:pt>
                <c:pt idx="6940">
                  <c:v>5.3456474324719803E-2</c:v>
                </c:pt>
                <c:pt idx="6941">
                  <c:v>5.3456474324719803E-2</c:v>
                </c:pt>
                <c:pt idx="6942">
                  <c:v>5.3456474324719803E-2</c:v>
                </c:pt>
                <c:pt idx="6943">
                  <c:v>5.3456474324719803E-2</c:v>
                </c:pt>
                <c:pt idx="6944">
                  <c:v>5.3456474324719803E-2</c:v>
                </c:pt>
                <c:pt idx="6945">
                  <c:v>5.3456474324719803E-2</c:v>
                </c:pt>
                <c:pt idx="6946">
                  <c:v>5.3456474324719803E-2</c:v>
                </c:pt>
                <c:pt idx="6947">
                  <c:v>5.3456474324719803E-2</c:v>
                </c:pt>
                <c:pt idx="6948">
                  <c:v>5.3456474324719803E-2</c:v>
                </c:pt>
                <c:pt idx="6949">
                  <c:v>5.3456474324719803E-2</c:v>
                </c:pt>
                <c:pt idx="6950">
                  <c:v>5.3456474324719803E-2</c:v>
                </c:pt>
                <c:pt idx="6951">
                  <c:v>5.3456474324719803E-2</c:v>
                </c:pt>
                <c:pt idx="6952">
                  <c:v>5.3456474324719803E-2</c:v>
                </c:pt>
                <c:pt idx="6953">
                  <c:v>5.3456474324719803E-2</c:v>
                </c:pt>
                <c:pt idx="6954">
                  <c:v>5.3456474324719803E-2</c:v>
                </c:pt>
                <c:pt idx="6955">
                  <c:v>5.3456474324719803E-2</c:v>
                </c:pt>
                <c:pt idx="6956">
                  <c:v>5.3456474324719803E-2</c:v>
                </c:pt>
                <c:pt idx="6957">
                  <c:v>5.3456474324719803E-2</c:v>
                </c:pt>
                <c:pt idx="6958">
                  <c:v>5.3456474324719803E-2</c:v>
                </c:pt>
                <c:pt idx="6959">
                  <c:v>5.3456474324719803E-2</c:v>
                </c:pt>
                <c:pt idx="6960">
                  <c:v>5.3456474324719803E-2</c:v>
                </c:pt>
                <c:pt idx="6961">
                  <c:v>5.3456474324719803E-2</c:v>
                </c:pt>
                <c:pt idx="6962">
                  <c:v>5.3456474324719803E-2</c:v>
                </c:pt>
                <c:pt idx="6963">
                  <c:v>5.3456474324719803E-2</c:v>
                </c:pt>
                <c:pt idx="6964">
                  <c:v>5.3456474324719803E-2</c:v>
                </c:pt>
                <c:pt idx="6965">
                  <c:v>5.3456474324719803E-2</c:v>
                </c:pt>
                <c:pt idx="6966">
                  <c:v>5.3456474324719803E-2</c:v>
                </c:pt>
                <c:pt idx="6967">
                  <c:v>5.3456474324719803E-2</c:v>
                </c:pt>
                <c:pt idx="6968">
                  <c:v>5.3456474324719803E-2</c:v>
                </c:pt>
                <c:pt idx="6969">
                  <c:v>5.3456474324719803E-2</c:v>
                </c:pt>
                <c:pt idx="6970">
                  <c:v>5.3456474324719803E-2</c:v>
                </c:pt>
                <c:pt idx="6971">
                  <c:v>5.3456474324719803E-2</c:v>
                </c:pt>
                <c:pt idx="6972">
                  <c:v>5.3456474324719803E-2</c:v>
                </c:pt>
                <c:pt idx="6973">
                  <c:v>5.3456474324719803E-2</c:v>
                </c:pt>
                <c:pt idx="6974">
                  <c:v>5.3456474324719803E-2</c:v>
                </c:pt>
                <c:pt idx="6975">
                  <c:v>5.3456474324719803E-2</c:v>
                </c:pt>
                <c:pt idx="6976">
                  <c:v>5.3456474324719803E-2</c:v>
                </c:pt>
                <c:pt idx="6977">
                  <c:v>5.3456474324719803E-2</c:v>
                </c:pt>
                <c:pt idx="6978">
                  <c:v>5.3456474324719803E-2</c:v>
                </c:pt>
                <c:pt idx="6979">
                  <c:v>5.3456474324719803E-2</c:v>
                </c:pt>
                <c:pt idx="6980">
                  <c:v>5.3456474324719803E-2</c:v>
                </c:pt>
                <c:pt idx="6981">
                  <c:v>5.3456474324719803E-2</c:v>
                </c:pt>
                <c:pt idx="6982">
                  <c:v>5.3456474324719803E-2</c:v>
                </c:pt>
                <c:pt idx="6983">
                  <c:v>5.3456474324719803E-2</c:v>
                </c:pt>
                <c:pt idx="6984">
                  <c:v>5.3456474324719803E-2</c:v>
                </c:pt>
                <c:pt idx="6985">
                  <c:v>5.3456474324719803E-2</c:v>
                </c:pt>
                <c:pt idx="6986">
                  <c:v>5.3456474324719803E-2</c:v>
                </c:pt>
                <c:pt idx="6987">
                  <c:v>5.3456474324719803E-2</c:v>
                </c:pt>
                <c:pt idx="6988">
                  <c:v>5.3456474324719803E-2</c:v>
                </c:pt>
                <c:pt idx="6989">
                  <c:v>5.3456474324719803E-2</c:v>
                </c:pt>
                <c:pt idx="6990">
                  <c:v>5.3456474324719803E-2</c:v>
                </c:pt>
                <c:pt idx="6991">
                  <c:v>5.3456474324719803E-2</c:v>
                </c:pt>
                <c:pt idx="6992">
                  <c:v>5.3456474324719803E-2</c:v>
                </c:pt>
                <c:pt idx="6993">
                  <c:v>5.3456474324719803E-2</c:v>
                </c:pt>
                <c:pt idx="6994">
                  <c:v>5.3456474324719803E-2</c:v>
                </c:pt>
                <c:pt idx="6995">
                  <c:v>5.3456474324719803E-2</c:v>
                </c:pt>
                <c:pt idx="6996">
                  <c:v>5.3456474324719803E-2</c:v>
                </c:pt>
                <c:pt idx="6997">
                  <c:v>5.3456474324719803E-2</c:v>
                </c:pt>
                <c:pt idx="6998">
                  <c:v>5.3456474324719803E-2</c:v>
                </c:pt>
                <c:pt idx="6999">
                  <c:v>5.3456474324719803E-2</c:v>
                </c:pt>
                <c:pt idx="7000">
                  <c:v>5.3456474324719803E-2</c:v>
                </c:pt>
                <c:pt idx="7001">
                  <c:v>5.3456474324719803E-2</c:v>
                </c:pt>
                <c:pt idx="7002">
                  <c:v>5.3456474324719803E-2</c:v>
                </c:pt>
                <c:pt idx="7003">
                  <c:v>5.3456474324719803E-2</c:v>
                </c:pt>
                <c:pt idx="7004">
                  <c:v>5.3456474324719803E-2</c:v>
                </c:pt>
                <c:pt idx="7005">
                  <c:v>5.3456474324719803E-2</c:v>
                </c:pt>
                <c:pt idx="7006">
                  <c:v>5.3456474324719803E-2</c:v>
                </c:pt>
                <c:pt idx="7007">
                  <c:v>5.3456474324719803E-2</c:v>
                </c:pt>
                <c:pt idx="7008">
                  <c:v>5.3456474324719803E-2</c:v>
                </c:pt>
                <c:pt idx="7009">
                  <c:v>5.3456474324719803E-2</c:v>
                </c:pt>
                <c:pt idx="7010">
                  <c:v>5.3456474324719803E-2</c:v>
                </c:pt>
                <c:pt idx="7011">
                  <c:v>5.3456474324719803E-2</c:v>
                </c:pt>
                <c:pt idx="7012">
                  <c:v>5.3456474324719803E-2</c:v>
                </c:pt>
                <c:pt idx="7013">
                  <c:v>5.3456474324719803E-2</c:v>
                </c:pt>
                <c:pt idx="7014">
                  <c:v>5.3456474324719803E-2</c:v>
                </c:pt>
                <c:pt idx="7015">
                  <c:v>5.3456474324719803E-2</c:v>
                </c:pt>
                <c:pt idx="7016">
                  <c:v>5.3456474324719803E-2</c:v>
                </c:pt>
                <c:pt idx="7017">
                  <c:v>5.3456474324719803E-2</c:v>
                </c:pt>
                <c:pt idx="7018">
                  <c:v>5.3456474324719803E-2</c:v>
                </c:pt>
                <c:pt idx="7019">
                  <c:v>5.3456474324719803E-2</c:v>
                </c:pt>
                <c:pt idx="7020">
                  <c:v>5.3456474324719803E-2</c:v>
                </c:pt>
                <c:pt idx="7021">
                  <c:v>5.3456474324719803E-2</c:v>
                </c:pt>
                <c:pt idx="7022">
                  <c:v>5.3456474324719803E-2</c:v>
                </c:pt>
                <c:pt idx="7023">
                  <c:v>5.3456474324719803E-2</c:v>
                </c:pt>
                <c:pt idx="7024">
                  <c:v>5.3456474324719803E-2</c:v>
                </c:pt>
                <c:pt idx="7025">
                  <c:v>5.3401952594566163E-2</c:v>
                </c:pt>
                <c:pt idx="7026">
                  <c:v>5.3393527389373675E-2</c:v>
                </c:pt>
                <c:pt idx="7027">
                  <c:v>5.3341523536633857E-2</c:v>
                </c:pt>
                <c:pt idx="7028">
                  <c:v>5.3303513271828702E-2</c:v>
                </c:pt>
                <c:pt idx="7029">
                  <c:v>5.3299712245348178E-2</c:v>
                </c:pt>
                <c:pt idx="7030">
                  <c:v>5.3283999721871408E-2</c:v>
                </c:pt>
                <c:pt idx="7031">
                  <c:v>5.3238387404105185E-2</c:v>
                </c:pt>
                <c:pt idx="7032">
                  <c:v>5.315466798009482E-2</c:v>
                </c:pt>
                <c:pt idx="7033">
                  <c:v>5.3142950165976539E-2</c:v>
                </c:pt>
                <c:pt idx="7034">
                  <c:v>5.3139318612014305E-2</c:v>
                </c:pt>
                <c:pt idx="7035">
                  <c:v>5.307092434572469E-2</c:v>
                </c:pt>
                <c:pt idx="7036">
                  <c:v>5.305458235289446E-2</c:v>
                </c:pt>
                <c:pt idx="7037">
                  <c:v>5.3051556057925914E-2</c:v>
                </c:pt>
                <c:pt idx="7038">
                  <c:v>5.3027950957171117E-2</c:v>
                </c:pt>
                <c:pt idx="7039">
                  <c:v>5.2991151210353353E-2</c:v>
                </c:pt>
                <c:pt idx="7040">
                  <c:v>5.2927477964214757E-2</c:v>
                </c:pt>
                <c:pt idx="7041">
                  <c:v>5.2923628517014744E-2</c:v>
                </c:pt>
                <c:pt idx="7042">
                  <c:v>5.2830878628818197E-2</c:v>
                </c:pt>
                <c:pt idx="7043">
                  <c:v>5.274004135904177E-2</c:v>
                </c:pt>
                <c:pt idx="7044">
                  <c:v>5.2739508731127323E-2</c:v>
                </c:pt>
                <c:pt idx="7045">
                  <c:v>5.2702660563590083E-2</c:v>
                </c:pt>
                <c:pt idx="7046">
                  <c:v>5.2702660563590083E-2</c:v>
                </c:pt>
                <c:pt idx="7047">
                  <c:v>5.2629036859594851E-2</c:v>
                </c:pt>
                <c:pt idx="7048">
                  <c:v>5.2629036859594851E-2</c:v>
                </c:pt>
                <c:pt idx="7049">
                  <c:v>5.2603301247182169E-2</c:v>
                </c:pt>
                <c:pt idx="7050">
                  <c:v>5.2575991961385828E-2</c:v>
                </c:pt>
                <c:pt idx="7051">
                  <c:v>5.2530428064339121E-2</c:v>
                </c:pt>
                <c:pt idx="7052">
                  <c:v>5.2512270294527742E-2</c:v>
                </c:pt>
                <c:pt idx="7053">
                  <c:v>5.2512270294527742E-2</c:v>
                </c:pt>
                <c:pt idx="7054">
                  <c:v>5.2512270294527742E-2</c:v>
                </c:pt>
                <c:pt idx="7055">
                  <c:v>5.2512270294527742E-2</c:v>
                </c:pt>
                <c:pt idx="7056">
                  <c:v>5.2512270294527742E-2</c:v>
                </c:pt>
                <c:pt idx="7057">
                  <c:v>5.2512270294527742E-2</c:v>
                </c:pt>
                <c:pt idx="7058">
                  <c:v>5.2512270294527742E-2</c:v>
                </c:pt>
                <c:pt idx="7059">
                  <c:v>5.2512270294527742E-2</c:v>
                </c:pt>
                <c:pt idx="7060">
                  <c:v>5.2512270294527742E-2</c:v>
                </c:pt>
                <c:pt idx="7061">
                  <c:v>5.2512270294527742E-2</c:v>
                </c:pt>
                <c:pt idx="7062">
                  <c:v>5.2512270294527742E-2</c:v>
                </c:pt>
                <c:pt idx="7063">
                  <c:v>5.2512270294527742E-2</c:v>
                </c:pt>
                <c:pt idx="7064">
                  <c:v>5.248960939780313E-2</c:v>
                </c:pt>
                <c:pt idx="7065">
                  <c:v>5.240768154041419E-2</c:v>
                </c:pt>
                <c:pt idx="7066">
                  <c:v>5.2396932140685824E-2</c:v>
                </c:pt>
                <c:pt idx="7067">
                  <c:v>5.237126915935237E-2</c:v>
                </c:pt>
                <c:pt idx="7068">
                  <c:v>5.2296313885570996E-2</c:v>
                </c:pt>
                <c:pt idx="7069">
                  <c:v>5.226435621070296E-2</c:v>
                </c:pt>
                <c:pt idx="7070">
                  <c:v>5.2223973330642423E-2</c:v>
                </c:pt>
                <c:pt idx="7071">
                  <c:v>5.2150325416287481E-2</c:v>
                </c:pt>
                <c:pt idx="7072">
                  <c:v>5.2117641430626957E-2</c:v>
                </c:pt>
                <c:pt idx="7073">
                  <c:v>5.2113501459109951E-2</c:v>
                </c:pt>
                <c:pt idx="7074">
                  <c:v>5.2104567836362789E-2</c:v>
                </c:pt>
                <c:pt idx="7075">
                  <c:v>5.2098466825706125E-2</c:v>
                </c:pt>
                <c:pt idx="7076">
                  <c:v>5.2088710050727474E-2</c:v>
                </c:pt>
                <c:pt idx="7077">
                  <c:v>5.2049682950812866E-2</c:v>
                </c:pt>
                <c:pt idx="7078">
                  <c:v>5.2028063099557452E-2</c:v>
                </c:pt>
                <c:pt idx="7079">
                  <c:v>5.2028063099557452E-2</c:v>
                </c:pt>
                <c:pt idx="7080">
                  <c:v>5.2028063099557452E-2</c:v>
                </c:pt>
                <c:pt idx="7081">
                  <c:v>5.2028063099557452E-2</c:v>
                </c:pt>
                <c:pt idx="7082">
                  <c:v>5.2028063099557452E-2</c:v>
                </c:pt>
                <c:pt idx="7083">
                  <c:v>5.2028063099557452E-2</c:v>
                </c:pt>
                <c:pt idx="7084">
                  <c:v>5.2028063099557452E-2</c:v>
                </c:pt>
                <c:pt idx="7085">
                  <c:v>5.2028063099557452E-2</c:v>
                </c:pt>
                <c:pt idx="7086">
                  <c:v>5.2028063099557452E-2</c:v>
                </c:pt>
                <c:pt idx="7087">
                  <c:v>5.2028063099557452E-2</c:v>
                </c:pt>
                <c:pt idx="7088">
                  <c:v>5.2028063099557452E-2</c:v>
                </c:pt>
                <c:pt idx="7089">
                  <c:v>5.2028063099557452E-2</c:v>
                </c:pt>
                <c:pt idx="7090">
                  <c:v>5.2028063099557452E-2</c:v>
                </c:pt>
                <c:pt idx="7091">
                  <c:v>5.2028063099557452E-2</c:v>
                </c:pt>
                <c:pt idx="7092">
                  <c:v>5.2028063099557452E-2</c:v>
                </c:pt>
                <c:pt idx="7093">
                  <c:v>5.2028063099557452E-2</c:v>
                </c:pt>
                <c:pt idx="7094">
                  <c:v>5.2028063099557452E-2</c:v>
                </c:pt>
                <c:pt idx="7095">
                  <c:v>5.2028063099557452E-2</c:v>
                </c:pt>
                <c:pt idx="7096">
                  <c:v>5.2028063099557452E-2</c:v>
                </c:pt>
                <c:pt idx="7097">
                  <c:v>5.2028063099557452E-2</c:v>
                </c:pt>
                <c:pt idx="7098">
                  <c:v>5.2028063099557452E-2</c:v>
                </c:pt>
                <c:pt idx="7099">
                  <c:v>5.2028063099557452E-2</c:v>
                </c:pt>
                <c:pt idx="7100">
                  <c:v>5.2028063099557452E-2</c:v>
                </c:pt>
                <c:pt idx="7101">
                  <c:v>5.2028063099557452E-2</c:v>
                </c:pt>
                <c:pt idx="7102">
                  <c:v>5.2028063099557452E-2</c:v>
                </c:pt>
                <c:pt idx="7103">
                  <c:v>5.2028063099557452E-2</c:v>
                </c:pt>
                <c:pt idx="7104">
                  <c:v>5.2028063099557452E-2</c:v>
                </c:pt>
                <c:pt idx="7105">
                  <c:v>5.2028063099557452E-2</c:v>
                </c:pt>
                <c:pt idx="7106">
                  <c:v>5.2028063099557452E-2</c:v>
                </c:pt>
                <c:pt idx="7107">
                  <c:v>5.2028063099557452E-2</c:v>
                </c:pt>
                <c:pt idx="7108">
                  <c:v>5.2028063099557452E-2</c:v>
                </c:pt>
                <c:pt idx="7109">
                  <c:v>5.2028063099557452E-2</c:v>
                </c:pt>
                <c:pt idx="7110">
                  <c:v>5.2028063099557452E-2</c:v>
                </c:pt>
                <c:pt idx="7111">
                  <c:v>5.2028063099557452E-2</c:v>
                </c:pt>
                <c:pt idx="7112">
                  <c:v>5.2028063099557452E-2</c:v>
                </c:pt>
                <c:pt idx="7113">
                  <c:v>5.2028063099557452E-2</c:v>
                </c:pt>
                <c:pt idx="7114">
                  <c:v>5.2028063099557452E-2</c:v>
                </c:pt>
                <c:pt idx="7115">
                  <c:v>5.2028063099557452E-2</c:v>
                </c:pt>
                <c:pt idx="7116">
                  <c:v>5.2028063099557452E-2</c:v>
                </c:pt>
                <c:pt idx="7117">
                  <c:v>5.2028063099557452E-2</c:v>
                </c:pt>
                <c:pt idx="7118">
                  <c:v>5.2028063099557452E-2</c:v>
                </c:pt>
                <c:pt idx="7119">
                  <c:v>5.2028063099557452E-2</c:v>
                </c:pt>
                <c:pt idx="7120">
                  <c:v>5.2028063099557452E-2</c:v>
                </c:pt>
                <c:pt idx="7121">
                  <c:v>5.2028063099557452E-2</c:v>
                </c:pt>
                <c:pt idx="7122">
                  <c:v>5.2028063099557452E-2</c:v>
                </c:pt>
                <c:pt idx="7123">
                  <c:v>5.2028063099557452E-2</c:v>
                </c:pt>
                <c:pt idx="7124">
                  <c:v>5.2028063099557452E-2</c:v>
                </c:pt>
                <c:pt idx="7125">
                  <c:v>5.2028063099557452E-2</c:v>
                </c:pt>
                <c:pt idx="7126">
                  <c:v>5.2028063099557452E-2</c:v>
                </c:pt>
                <c:pt idx="7127">
                  <c:v>5.2028063099557452E-2</c:v>
                </c:pt>
                <c:pt idx="7128">
                  <c:v>5.2028063099557452E-2</c:v>
                </c:pt>
                <c:pt idx="7129">
                  <c:v>5.2028063099557452E-2</c:v>
                </c:pt>
                <c:pt idx="7130">
                  <c:v>5.2028063099557452E-2</c:v>
                </c:pt>
                <c:pt idx="7131">
                  <c:v>5.2028063099557452E-2</c:v>
                </c:pt>
                <c:pt idx="7132">
                  <c:v>5.2028063099557452E-2</c:v>
                </c:pt>
                <c:pt idx="7133">
                  <c:v>5.2028063099557452E-2</c:v>
                </c:pt>
                <c:pt idx="7134">
                  <c:v>5.2028063099557452E-2</c:v>
                </c:pt>
                <c:pt idx="7135">
                  <c:v>5.2028063099557452E-2</c:v>
                </c:pt>
                <c:pt idx="7136">
                  <c:v>5.2028063099557452E-2</c:v>
                </c:pt>
                <c:pt idx="7137">
                  <c:v>5.2028063099557452E-2</c:v>
                </c:pt>
                <c:pt idx="7138">
                  <c:v>5.2028063099557452E-2</c:v>
                </c:pt>
                <c:pt idx="7139">
                  <c:v>5.2028063099557452E-2</c:v>
                </c:pt>
                <c:pt idx="7140">
                  <c:v>5.2028063099557452E-2</c:v>
                </c:pt>
                <c:pt idx="7141">
                  <c:v>5.2028063099557452E-2</c:v>
                </c:pt>
                <c:pt idx="7142">
                  <c:v>5.2028063099557452E-2</c:v>
                </c:pt>
                <c:pt idx="7143">
                  <c:v>5.2028063099557452E-2</c:v>
                </c:pt>
                <c:pt idx="7144">
                  <c:v>5.2028063099557452E-2</c:v>
                </c:pt>
                <c:pt idx="7145">
                  <c:v>5.2028063099557452E-2</c:v>
                </c:pt>
                <c:pt idx="7146">
                  <c:v>5.2028063099557452E-2</c:v>
                </c:pt>
                <c:pt idx="7147">
                  <c:v>5.2028063099557452E-2</c:v>
                </c:pt>
                <c:pt idx="7148">
                  <c:v>5.2028063099557452E-2</c:v>
                </c:pt>
                <c:pt idx="7149">
                  <c:v>5.2028063099557452E-2</c:v>
                </c:pt>
                <c:pt idx="7150">
                  <c:v>5.2028063099557452E-2</c:v>
                </c:pt>
                <c:pt idx="7151">
                  <c:v>5.2028063099557452E-2</c:v>
                </c:pt>
                <c:pt idx="7152">
                  <c:v>5.2028063099557452E-2</c:v>
                </c:pt>
                <c:pt idx="7153">
                  <c:v>5.2028063099557452E-2</c:v>
                </c:pt>
                <c:pt idx="7154">
                  <c:v>5.2028063099557452E-2</c:v>
                </c:pt>
                <c:pt idx="7155">
                  <c:v>5.2028063099557452E-2</c:v>
                </c:pt>
                <c:pt idx="7156">
                  <c:v>5.2028063099557452E-2</c:v>
                </c:pt>
                <c:pt idx="7157">
                  <c:v>5.2028063099557452E-2</c:v>
                </c:pt>
                <c:pt idx="7158">
                  <c:v>5.2028063099557452E-2</c:v>
                </c:pt>
                <c:pt idx="7159">
                  <c:v>5.2028063099557452E-2</c:v>
                </c:pt>
                <c:pt idx="7160">
                  <c:v>5.2028063099557452E-2</c:v>
                </c:pt>
                <c:pt idx="7161">
                  <c:v>5.2028063099557452E-2</c:v>
                </c:pt>
                <c:pt idx="7162">
                  <c:v>5.2028063099557452E-2</c:v>
                </c:pt>
                <c:pt idx="7163">
                  <c:v>5.2028063099557452E-2</c:v>
                </c:pt>
                <c:pt idx="7164">
                  <c:v>5.2028063099557452E-2</c:v>
                </c:pt>
                <c:pt idx="7165">
                  <c:v>5.2028063099557452E-2</c:v>
                </c:pt>
                <c:pt idx="7166">
                  <c:v>5.2028063099557452E-2</c:v>
                </c:pt>
                <c:pt idx="7167">
                  <c:v>5.2028063099557452E-2</c:v>
                </c:pt>
                <c:pt idx="7168">
                  <c:v>5.2028063099557452E-2</c:v>
                </c:pt>
                <c:pt idx="7169">
                  <c:v>5.2028063099557452E-2</c:v>
                </c:pt>
                <c:pt idx="7170">
                  <c:v>5.2028063099557452E-2</c:v>
                </c:pt>
                <c:pt idx="7171">
                  <c:v>5.2028063099557452E-2</c:v>
                </c:pt>
                <c:pt idx="7172">
                  <c:v>5.2012132682842931E-2</c:v>
                </c:pt>
                <c:pt idx="7173">
                  <c:v>5.1986808646545993E-2</c:v>
                </c:pt>
                <c:pt idx="7174">
                  <c:v>5.1971338226666691E-2</c:v>
                </c:pt>
                <c:pt idx="7175">
                  <c:v>5.1917663859104221E-2</c:v>
                </c:pt>
                <c:pt idx="7176">
                  <c:v>5.191003759578347E-2</c:v>
                </c:pt>
                <c:pt idx="7177">
                  <c:v>5.1892557716044993E-2</c:v>
                </c:pt>
                <c:pt idx="7178">
                  <c:v>5.18780799209154E-2</c:v>
                </c:pt>
                <c:pt idx="7179">
                  <c:v>5.1855733758867519E-2</c:v>
                </c:pt>
                <c:pt idx="7180">
                  <c:v>5.1842902268200854E-2</c:v>
                </c:pt>
                <c:pt idx="7181">
                  <c:v>5.1776880617166614E-2</c:v>
                </c:pt>
                <c:pt idx="7182">
                  <c:v>5.1769738561040814E-2</c:v>
                </c:pt>
                <c:pt idx="7183">
                  <c:v>5.1752355522741378E-2</c:v>
                </c:pt>
                <c:pt idx="7184">
                  <c:v>5.1708437930157586E-2</c:v>
                </c:pt>
                <c:pt idx="7185">
                  <c:v>5.169337908639398E-2</c:v>
                </c:pt>
                <c:pt idx="7186">
                  <c:v>5.167815077011214E-2</c:v>
                </c:pt>
                <c:pt idx="7187">
                  <c:v>5.1634790015802574E-2</c:v>
                </c:pt>
                <c:pt idx="7188">
                  <c:v>5.1628107956512022E-2</c:v>
                </c:pt>
                <c:pt idx="7189">
                  <c:v>5.1611596491163494E-2</c:v>
                </c:pt>
                <c:pt idx="7190">
                  <c:v>5.1555961084461428E-2</c:v>
                </c:pt>
                <c:pt idx="7191">
                  <c:v>5.1552426371938145E-2</c:v>
                </c:pt>
                <c:pt idx="7192">
                  <c:v>5.1539013832637474E-2</c:v>
                </c:pt>
                <c:pt idx="7193">
                  <c:v>5.1527925487872647E-2</c:v>
                </c:pt>
                <c:pt idx="7194">
                  <c:v>5.1524318144270095E-2</c:v>
                </c:pt>
                <c:pt idx="7195">
                  <c:v>5.1506475109135481E-2</c:v>
                </c:pt>
                <c:pt idx="7196">
                  <c:v>5.1487494187092628E-2</c:v>
                </c:pt>
                <c:pt idx="7197">
                  <c:v>5.1472193239731574E-2</c:v>
                </c:pt>
                <c:pt idx="7198">
                  <c:v>5.14137252209389E-2</c:v>
                </c:pt>
                <c:pt idx="7199">
                  <c:v>5.1406583164813086E-2</c:v>
                </c:pt>
                <c:pt idx="7200">
                  <c:v>5.1388909602196685E-2</c:v>
                </c:pt>
                <c:pt idx="7201">
                  <c:v>5.1377022315560149E-2</c:v>
                </c:pt>
                <c:pt idx="7202">
                  <c:v>5.1367217119862002E-2</c:v>
                </c:pt>
                <c:pt idx="7203">
                  <c:v>5.1278486151383695E-2</c:v>
                </c:pt>
                <c:pt idx="7204">
                  <c:v>5.1266550444027677E-2</c:v>
                </c:pt>
                <c:pt idx="7205">
                  <c:v>5.1256890510488033E-2</c:v>
                </c:pt>
                <c:pt idx="7206">
                  <c:v>5.1209171891423703E-2</c:v>
                </c:pt>
                <c:pt idx="7207">
                  <c:v>5.1170047950070116E-2</c:v>
                </c:pt>
                <c:pt idx="7208">
                  <c:v>5.1139058689592023E-2</c:v>
                </c:pt>
                <c:pt idx="7209">
                  <c:v>5.111925461531773E-2</c:v>
                </c:pt>
                <c:pt idx="7210">
                  <c:v>5.1118140938769319E-2</c:v>
                </c:pt>
                <c:pt idx="7211">
                  <c:v>5.1110248361491278E-2</c:v>
                </c:pt>
                <c:pt idx="7212">
                  <c:v>5.1096448456434615E-2</c:v>
                </c:pt>
                <c:pt idx="7213">
                  <c:v>5.1066306558547735E-2</c:v>
                </c:pt>
                <c:pt idx="7214">
                  <c:v>5.1045606700962726E-2</c:v>
                </c:pt>
                <c:pt idx="7215">
                  <c:v>5.1029555232449474E-2</c:v>
                </c:pt>
                <c:pt idx="7216">
                  <c:v>5.1008782743785258E-2</c:v>
                </c:pt>
                <c:pt idx="7217">
                  <c:v>5.1008782743785258E-2</c:v>
                </c:pt>
                <c:pt idx="7218">
                  <c:v>5.1006482759609138E-2</c:v>
                </c:pt>
                <c:pt idx="7219">
                  <c:v>5.0967044083578834E-2</c:v>
                </c:pt>
                <c:pt idx="7220">
                  <c:v>5.0936175874899473E-2</c:v>
                </c:pt>
                <c:pt idx="7221">
                  <c:v>5.0917412846094363E-2</c:v>
                </c:pt>
                <c:pt idx="7222">
                  <c:v>5.0914677075442775E-2</c:v>
                </c:pt>
                <c:pt idx="7223">
                  <c:v>5.0898310872252779E-2</c:v>
                </c:pt>
                <c:pt idx="7224">
                  <c:v>5.0873785777827502E-2</c:v>
                </c:pt>
                <c:pt idx="7225">
                  <c:v>5.0861486915075312E-2</c:v>
                </c:pt>
                <c:pt idx="7226">
                  <c:v>5.0818150371125463E-2</c:v>
                </c:pt>
                <c:pt idx="7227">
                  <c:v>5.07914221339631E-2</c:v>
                </c:pt>
                <c:pt idx="7228">
                  <c:v>5.0744914032886189E-2</c:v>
                </c:pt>
                <c:pt idx="7229">
                  <c:v>5.0744914032886189E-2</c:v>
                </c:pt>
                <c:pt idx="7230">
                  <c:v>5.0738231973595602E-2</c:v>
                </c:pt>
                <c:pt idx="7231">
                  <c:v>5.070356273843573E-2</c:v>
                </c:pt>
                <c:pt idx="7232">
                  <c:v>5.0693297545902356E-2</c:v>
                </c:pt>
                <c:pt idx="7233">
                  <c:v>5.0643472625539913E-2</c:v>
                </c:pt>
                <c:pt idx="7234">
                  <c:v>5.0614299142042948E-2</c:v>
                </c:pt>
                <c:pt idx="7235">
                  <c:v>5.0609336018294496E-2</c:v>
                </c:pt>
                <c:pt idx="7236">
                  <c:v>5.0497193631939379E-2</c:v>
                </c:pt>
                <c:pt idx="7237">
                  <c:v>5.0446763452583206E-2</c:v>
                </c:pt>
                <c:pt idx="7238">
                  <c:v>5.0420301529378105E-2</c:v>
                </c:pt>
                <c:pt idx="7239">
                  <c:v>5.0382727051048404E-2</c:v>
                </c:pt>
                <c:pt idx="7240">
                  <c:v>5.0329851625357663E-2</c:v>
                </c:pt>
                <c:pt idx="7241">
                  <c:v>5.0321837996280934E-2</c:v>
                </c:pt>
                <c:pt idx="7242">
                  <c:v>5.0309127557412937E-2</c:v>
                </c:pt>
                <c:pt idx="7243">
                  <c:v>5.0309127557412937E-2</c:v>
                </c:pt>
                <c:pt idx="7244">
                  <c:v>5.0309127557412937E-2</c:v>
                </c:pt>
                <c:pt idx="7245">
                  <c:v>5.0295521335234274E-2</c:v>
                </c:pt>
                <c:pt idx="7246">
                  <c:v>5.0252959522796389E-2</c:v>
                </c:pt>
                <c:pt idx="7247">
                  <c:v>5.0235528063777443E-2</c:v>
                </c:pt>
                <c:pt idx="7248">
                  <c:v>5.0230419677870501E-2</c:v>
                </c:pt>
                <c:pt idx="7249">
                  <c:v>5.0222357628074268E-2</c:v>
                </c:pt>
                <c:pt idx="7250">
                  <c:v>5.0212286118418874E-2</c:v>
                </c:pt>
                <c:pt idx="7251">
                  <c:v>5.0212286118418874E-2</c:v>
                </c:pt>
                <c:pt idx="7252">
                  <c:v>5.0212286118418874E-2</c:v>
                </c:pt>
                <c:pt idx="7253">
                  <c:v>5.0212286118418874E-2</c:v>
                </c:pt>
                <c:pt idx="7254">
                  <c:v>5.0212286118418874E-2</c:v>
                </c:pt>
                <c:pt idx="7255">
                  <c:v>5.0212286118418874E-2</c:v>
                </c:pt>
                <c:pt idx="7256">
                  <c:v>5.0212286118418874E-2</c:v>
                </c:pt>
                <c:pt idx="7257">
                  <c:v>5.0212286118418874E-2</c:v>
                </c:pt>
                <c:pt idx="7258">
                  <c:v>5.0212286118418874E-2</c:v>
                </c:pt>
                <c:pt idx="7259">
                  <c:v>5.0212286118418874E-2</c:v>
                </c:pt>
                <c:pt idx="7260">
                  <c:v>5.0212286118418874E-2</c:v>
                </c:pt>
                <c:pt idx="7261">
                  <c:v>5.0212286118418874E-2</c:v>
                </c:pt>
                <c:pt idx="7262">
                  <c:v>5.0180328443550852E-2</c:v>
                </c:pt>
                <c:pt idx="7263">
                  <c:v>5.0083874370312753E-2</c:v>
                </c:pt>
                <c:pt idx="7264">
                  <c:v>5.0016472728772896E-2</c:v>
                </c:pt>
                <c:pt idx="7265">
                  <c:v>4.9997879172486027E-2</c:v>
                </c:pt>
                <c:pt idx="7266">
                  <c:v>4.9933842770951205E-2</c:v>
                </c:pt>
                <c:pt idx="7267">
                  <c:v>4.991510395250584E-2</c:v>
                </c:pt>
                <c:pt idx="7268">
                  <c:v>4.9911883974659295E-2</c:v>
                </c:pt>
                <c:pt idx="7269">
                  <c:v>4.9903095614070601E-2</c:v>
                </c:pt>
                <c:pt idx="7270">
                  <c:v>4.9796884765853831E-2</c:v>
                </c:pt>
                <c:pt idx="7271">
                  <c:v>4.9792841635775853E-2</c:v>
                </c:pt>
                <c:pt idx="7272">
                  <c:v>4.9786958518356947E-2</c:v>
                </c:pt>
                <c:pt idx="7273">
                  <c:v>4.9749577722905267E-2</c:v>
                </c:pt>
                <c:pt idx="7274">
                  <c:v>4.9740523048359304E-2</c:v>
                </c:pt>
                <c:pt idx="7275">
                  <c:v>4.9734857824178191E-2</c:v>
                </c:pt>
                <c:pt idx="7276">
                  <c:v>4.9675397180635822E-2</c:v>
                </c:pt>
                <c:pt idx="7277">
                  <c:v>4.9674816132001892E-2</c:v>
                </c:pt>
                <c:pt idx="7278">
                  <c:v>4.9661064647664684E-2</c:v>
                </c:pt>
                <c:pt idx="7279">
                  <c:v>4.9654769954130089E-2</c:v>
                </c:pt>
                <c:pt idx="7280">
                  <c:v>4.9628525924162697E-2</c:v>
                </c:pt>
                <c:pt idx="7281">
                  <c:v>4.9482101668403673E-2</c:v>
                </c:pt>
                <c:pt idx="7282">
                  <c:v>4.9450531359291651E-2</c:v>
                </c:pt>
                <c:pt idx="7283">
                  <c:v>4.9450531359291623E-2</c:v>
                </c:pt>
                <c:pt idx="7284">
                  <c:v>4.9426054685585849E-2</c:v>
                </c:pt>
                <c:pt idx="7285">
                  <c:v>4.9384582339336666E-2</c:v>
                </c:pt>
                <c:pt idx="7286">
                  <c:v>4.938378339746495E-2</c:v>
                </c:pt>
                <c:pt idx="7287">
                  <c:v>4.9378844484076284E-2</c:v>
                </c:pt>
                <c:pt idx="7288">
                  <c:v>4.9248762221147498E-2</c:v>
                </c:pt>
                <c:pt idx="7289">
                  <c:v>4.9176324824779946E-2</c:v>
                </c:pt>
                <c:pt idx="7290">
                  <c:v>4.9156738643743397E-2</c:v>
                </c:pt>
                <c:pt idx="7291">
                  <c:v>4.9133254594787318E-2</c:v>
                </c:pt>
                <c:pt idx="7292">
                  <c:v>4.9043845736236068E-2</c:v>
                </c:pt>
                <c:pt idx="7293">
                  <c:v>4.8885752087078259E-2</c:v>
                </c:pt>
                <c:pt idx="7294">
                  <c:v>4.8866117485322234E-2</c:v>
                </c:pt>
                <c:pt idx="7295">
                  <c:v>4.8813024166393729E-2</c:v>
                </c:pt>
                <c:pt idx="7296">
                  <c:v>4.873545417375949E-2</c:v>
                </c:pt>
                <c:pt idx="7297">
                  <c:v>4.873545417375949E-2</c:v>
                </c:pt>
                <c:pt idx="7298">
                  <c:v>4.873545417375949E-2</c:v>
                </c:pt>
                <c:pt idx="7299">
                  <c:v>4.873545417375949E-2</c:v>
                </c:pt>
                <c:pt idx="7300">
                  <c:v>4.873545417375949E-2</c:v>
                </c:pt>
                <c:pt idx="7301">
                  <c:v>4.873545417375949E-2</c:v>
                </c:pt>
                <c:pt idx="7302">
                  <c:v>4.873545417375949E-2</c:v>
                </c:pt>
                <c:pt idx="7303">
                  <c:v>4.873545417375949E-2</c:v>
                </c:pt>
                <c:pt idx="7304">
                  <c:v>4.873545417375949E-2</c:v>
                </c:pt>
                <c:pt idx="7305">
                  <c:v>4.873545417375949E-2</c:v>
                </c:pt>
                <c:pt idx="7306">
                  <c:v>4.873545417375949E-2</c:v>
                </c:pt>
                <c:pt idx="7307">
                  <c:v>4.873545417375949E-2</c:v>
                </c:pt>
                <c:pt idx="7308">
                  <c:v>4.873545417375949E-2</c:v>
                </c:pt>
                <c:pt idx="7309">
                  <c:v>4.873545417375949E-2</c:v>
                </c:pt>
                <c:pt idx="7310">
                  <c:v>4.873545417375949E-2</c:v>
                </c:pt>
                <c:pt idx="7311">
                  <c:v>4.873545417375949E-2</c:v>
                </c:pt>
                <c:pt idx="7312">
                  <c:v>4.873545417375949E-2</c:v>
                </c:pt>
                <c:pt idx="7313">
                  <c:v>4.873545417375949E-2</c:v>
                </c:pt>
                <c:pt idx="7314">
                  <c:v>4.873545417375949E-2</c:v>
                </c:pt>
                <c:pt idx="7315">
                  <c:v>4.873545417375949E-2</c:v>
                </c:pt>
                <c:pt idx="7316">
                  <c:v>4.873545417375949E-2</c:v>
                </c:pt>
                <c:pt idx="7317">
                  <c:v>4.873545417375949E-2</c:v>
                </c:pt>
                <c:pt idx="7318">
                  <c:v>4.873545417375949E-2</c:v>
                </c:pt>
                <c:pt idx="7319">
                  <c:v>4.873545417375949E-2</c:v>
                </c:pt>
                <c:pt idx="7320">
                  <c:v>4.873545417375949E-2</c:v>
                </c:pt>
                <c:pt idx="7321">
                  <c:v>4.873545417375949E-2</c:v>
                </c:pt>
                <c:pt idx="7322">
                  <c:v>4.873545417375949E-2</c:v>
                </c:pt>
                <c:pt idx="7323">
                  <c:v>4.873545417375949E-2</c:v>
                </c:pt>
                <c:pt idx="7324">
                  <c:v>4.873545417375949E-2</c:v>
                </c:pt>
                <c:pt idx="7325">
                  <c:v>4.873545417375949E-2</c:v>
                </c:pt>
                <c:pt idx="7326">
                  <c:v>4.873545417375949E-2</c:v>
                </c:pt>
                <c:pt idx="7327">
                  <c:v>4.873545417375949E-2</c:v>
                </c:pt>
                <c:pt idx="7328">
                  <c:v>4.873545417375949E-2</c:v>
                </c:pt>
                <c:pt idx="7329">
                  <c:v>4.873545417375949E-2</c:v>
                </c:pt>
                <c:pt idx="7330">
                  <c:v>4.873545417375949E-2</c:v>
                </c:pt>
                <c:pt idx="7331">
                  <c:v>4.873545417375949E-2</c:v>
                </c:pt>
                <c:pt idx="7332">
                  <c:v>4.873545417375949E-2</c:v>
                </c:pt>
                <c:pt idx="7333">
                  <c:v>4.873545417375949E-2</c:v>
                </c:pt>
                <c:pt idx="7334">
                  <c:v>4.873545417375949E-2</c:v>
                </c:pt>
                <c:pt idx="7335">
                  <c:v>4.873545417375949E-2</c:v>
                </c:pt>
                <c:pt idx="7336">
                  <c:v>4.873545417375949E-2</c:v>
                </c:pt>
                <c:pt idx="7337">
                  <c:v>4.873545417375949E-2</c:v>
                </c:pt>
                <c:pt idx="7338">
                  <c:v>4.873545417375949E-2</c:v>
                </c:pt>
                <c:pt idx="7339">
                  <c:v>4.873545417375949E-2</c:v>
                </c:pt>
                <c:pt idx="7340">
                  <c:v>4.873545417375949E-2</c:v>
                </c:pt>
                <c:pt idx="7341">
                  <c:v>4.873545417375949E-2</c:v>
                </c:pt>
                <c:pt idx="7342">
                  <c:v>4.873545417375949E-2</c:v>
                </c:pt>
                <c:pt idx="7343">
                  <c:v>4.873545417375949E-2</c:v>
                </c:pt>
                <c:pt idx="7344">
                  <c:v>4.873545417375949E-2</c:v>
                </c:pt>
                <c:pt idx="7345">
                  <c:v>4.873545417375949E-2</c:v>
                </c:pt>
                <c:pt idx="7346">
                  <c:v>4.873545417375949E-2</c:v>
                </c:pt>
                <c:pt idx="7347">
                  <c:v>4.873545417375949E-2</c:v>
                </c:pt>
                <c:pt idx="7348">
                  <c:v>4.873545417375949E-2</c:v>
                </c:pt>
                <c:pt idx="7349">
                  <c:v>4.873545417375949E-2</c:v>
                </c:pt>
                <c:pt idx="7350">
                  <c:v>4.873545417375949E-2</c:v>
                </c:pt>
                <c:pt idx="7351">
                  <c:v>4.873545417375949E-2</c:v>
                </c:pt>
                <c:pt idx="7352">
                  <c:v>4.873545417375949E-2</c:v>
                </c:pt>
                <c:pt idx="7353">
                  <c:v>4.873545417375949E-2</c:v>
                </c:pt>
                <c:pt idx="7354">
                  <c:v>4.873545417375949E-2</c:v>
                </c:pt>
                <c:pt idx="7355">
                  <c:v>4.873545417375949E-2</c:v>
                </c:pt>
                <c:pt idx="7356">
                  <c:v>4.873545417375949E-2</c:v>
                </c:pt>
                <c:pt idx="7357">
                  <c:v>4.873545417375949E-2</c:v>
                </c:pt>
                <c:pt idx="7358">
                  <c:v>4.873545417375949E-2</c:v>
                </c:pt>
                <c:pt idx="7359">
                  <c:v>4.873545417375949E-2</c:v>
                </c:pt>
                <c:pt idx="7360">
                  <c:v>4.873545417375949E-2</c:v>
                </c:pt>
                <c:pt idx="7361">
                  <c:v>4.873545417375949E-2</c:v>
                </c:pt>
                <c:pt idx="7362">
                  <c:v>4.873545417375949E-2</c:v>
                </c:pt>
                <c:pt idx="7363">
                  <c:v>4.873545417375949E-2</c:v>
                </c:pt>
                <c:pt idx="7364">
                  <c:v>4.873545417375949E-2</c:v>
                </c:pt>
                <c:pt idx="7365">
                  <c:v>4.873545417375949E-2</c:v>
                </c:pt>
                <c:pt idx="7366">
                  <c:v>4.873545417375949E-2</c:v>
                </c:pt>
                <c:pt idx="7367">
                  <c:v>4.873545417375949E-2</c:v>
                </c:pt>
                <c:pt idx="7368">
                  <c:v>4.873545417375949E-2</c:v>
                </c:pt>
                <c:pt idx="7369">
                  <c:v>4.873545417375949E-2</c:v>
                </c:pt>
                <c:pt idx="7370">
                  <c:v>4.873545417375949E-2</c:v>
                </c:pt>
                <c:pt idx="7371">
                  <c:v>4.873545417375949E-2</c:v>
                </c:pt>
                <c:pt idx="7372">
                  <c:v>4.873545417375949E-2</c:v>
                </c:pt>
                <c:pt idx="7373">
                  <c:v>4.873545417375949E-2</c:v>
                </c:pt>
                <c:pt idx="7374">
                  <c:v>4.873545417375949E-2</c:v>
                </c:pt>
                <c:pt idx="7375">
                  <c:v>4.873545417375949E-2</c:v>
                </c:pt>
                <c:pt idx="7376">
                  <c:v>4.873545417375949E-2</c:v>
                </c:pt>
                <c:pt idx="7377">
                  <c:v>4.873545417375949E-2</c:v>
                </c:pt>
                <c:pt idx="7378">
                  <c:v>4.873545417375949E-2</c:v>
                </c:pt>
                <c:pt idx="7379">
                  <c:v>4.873545417375949E-2</c:v>
                </c:pt>
                <c:pt idx="7380">
                  <c:v>4.873545417375949E-2</c:v>
                </c:pt>
                <c:pt idx="7381">
                  <c:v>4.873545417375949E-2</c:v>
                </c:pt>
                <c:pt idx="7382">
                  <c:v>4.873545417375949E-2</c:v>
                </c:pt>
                <c:pt idx="7383">
                  <c:v>4.873545417375949E-2</c:v>
                </c:pt>
                <c:pt idx="7384">
                  <c:v>4.873545417375949E-2</c:v>
                </c:pt>
                <c:pt idx="7385">
                  <c:v>4.872915948022493E-2</c:v>
                </c:pt>
                <c:pt idx="7386">
                  <c:v>4.8708822778036127E-2</c:v>
                </c:pt>
                <c:pt idx="7387">
                  <c:v>4.8635295915479909E-2</c:v>
                </c:pt>
                <c:pt idx="7388">
                  <c:v>4.8618639187972913E-2</c:v>
                </c:pt>
                <c:pt idx="7389">
                  <c:v>4.8594428828224401E-2</c:v>
                </c:pt>
                <c:pt idx="7390">
                  <c:v>4.8442993027997469E-2</c:v>
                </c:pt>
                <c:pt idx="7391">
                  <c:v>4.8411035353129434E-2</c:v>
                </c:pt>
                <c:pt idx="7392">
                  <c:v>4.8359951494060048E-2</c:v>
                </c:pt>
                <c:pt idx="7393">
                  <c:v>4.8351381026709057E-2</c:v>
                </c:pt>
                <c:pt idx="7394">
                  <c:v>4.8342858980077591E-2</c:v>
                </c:pt>
                <c:pt idx="7395">
                  <c:v>4.8293736160147836E-2</c:v>
                </c:pt>
                <c:pt idx="7396">
                  <c:v>4.828567411035159E-2</c:v>
                </c:pt>
                <c:pt idx="7397">
                  <c:v>4.8237326021933806E-2</c:v>
                </c:pt>
                <c:pt idx="7398">
                  <c:v>4.8175516973495848E-2</c:v>
                </c:pt>
                <c:pt idx="7399">
                  <c:v>4.8156826575769994E-2</c:v>
                </c:pt>
                <c:pt idx="7400">
                  <c:v>4.8133294106094432E-2</c:v>
                </c:pt>
                <c:pt idx="7401">
                  <c:v>4.8088432309480476E-2</c:v>
                </c:pt>
                <c:pt idx="7402">
                  <c:v>4.8067441927578489E-2</c:v>
                </c:pt>
                <c:pt idx="7403">
                  <c:v>4.8064633525847653E-2</c:v>
                </c:pt>
                <c:pt idx="7404">
                  <c:v>4.792924919413398E-2</c:v>
                </c:pt>
                <c:pt idx="7405">
                  <c:v>4.7905523041580446E-2</c:v>
                </c:pt>
                <c:pt idx="7406">
                  <c:v>4.789934939984454E-2</c:v>
                </c:pt>
                <c:pt idx="7407">
                  <c:v>4.7728666363617521E-2</c:v>
                </c:pt>
                <c:pt idx="7408">
                  <c:v>4.7716198028347055E-2</c:v>
                </c:pt>
                <c:pt idx="7409">
                  <c:v>4.7677751977066425E-2</c:v>
                </c:pt>
                <c:pt idx="7410">
                  <c:v>4.7641751172120377E-2</c:v>
                </c:pt>
                <c:pt idx="7411">
                  <c:v>4.7597349372341578E-2</c:v>
                </c:pt>
                <c:pt idx="7412">
                  <c:v>4.7506729995802875E-2</c:v>
                </c:pt>
                <c:pt idx="7413">
                  <c:v>4.7494043767294679E-2</c:v>
                </c:pt>
                <c:pt idx="7414">
                  <c:v>4.7486441714333624E-2</c:v>
                </c:pt>
                <c:pt idx="7415">
                  <c:v>4.7452740893563709E-2</c:v>
                </c:pt>
                <c:pt idx="7416">
                  <c:v>4.7393594984698098E-2</c:v>
                </c:pt>
                <c:pt idx="7417">
                  <c:v>4.7317937610483966E-2</c:v>
                </c:pt>
                <c:pt idx="7418">
                  <c:v>4.7245742317713904E-2</c:v>
                </c:pt>
                <c:pt idx="7419">
                  <c:v>4.7221701430483619E-2</c:v>
                </c:pt>
                <c:pt idx="7420">
                  <c:v>4.7195070034760263E-2</c:v>
                </c:pt>
                <c:pt idx="7421">
                  <c:v>4.7192382684828178E-2</c:v>
                </c:pt>
                <c:pt idx="7422">
                  <c:v>4.7170254416018048E-2</c:v>
                </c:pt>
                <c:pt idx="7423">
                  <c:v>4.7066343551977419E-2</c:v>
                </c:pt>
                <c:pt idx="7424">
                  <c:v>4.7004413451740716E-2</c:v>
                </c:pt>
                <c:pt idx="7425">
                  <c:v>4.6983398859479011E-2</c:v>
                </c:pt>
                <c:pt idx="7426">
                  <c:v>4.6968097912117944E-2</c:v>
                </c:pt>
                <c:pt idx="7427">
                  <c:v>4.6968097912117944E-2</c:v>
                </c:pt>
                <c:pt idx="7428">
                  <c:v>4.6948729624319147E-2</c:v>
                </c:pt>
                <c:pt idx="7429">
                  <c:v>4.6939287584017206E-2</c:v>
                </c:pt>
                <c:pt idx="7430">
                  <c:v>4.6865688090381726E-2</c:v>
                </c:pt>
                <c:pt idx="7431">
                  <c:v>4.6822835753626883E-2</c:v>
                </c:pt>
                <c:pt idx="7432">
                  <c:v>4.6773204516142412E-2</c:v>
                </c:pt>
                <c:pt idx="7433">
                  <c:v>4.6668978917425052E-2</c:v>
                </c:pt>
                <c:pt idx="7434">
                  <c:v>4.6662006333817473E-2</c:v>
                </c:pt>
                <c:pt idx="7435">
                  <c:v>4.6649126422431256E-2</c:v>
                </c:pt>
                <c:pt idx="7436">
                  <c:v>4.6649126422431256E-2</c:v>
                </c:pt>
                <c:pt idx="7437">
                  <c:v>4.6574679566204619E-2</c:v>
                </c:pt>
                <c:pt idx="7438">
                  <c:v>4.654737028040825E-2</c:v>
                </c:pt>
                <c:pt idx="7439">
                  <c:v>4.651052211287101E-2</c:v>
                </c:pt>
                <c:pt idx="7440">
                  <c:v>4.6483890717147654E-2</c:v>
                </c:pt>
                <c:pt idx="7441">
                  <c:v>4.6483890717147654E-2</c:v>
                </c:pt>
                <c:pt idx="7442">
                  <c:v>4.6483890717147654E-2</c:v>
                </c:pt>
                <c:pt idx="7443">
                  <c:v>4.6483890717147654E-2</c:v>
                </c:pt>
                <c:pt idx="7444">
                  <c:v>4.6483890717147654E-2</c:v>
                </c:pt>
                <c:pt idx="7445">
                  <c:v>4.6483890717147654E-2</c:v>
                </c:pt>
                <c:pt idx="7446">
                  <c:v>4.6483890717147654E-2</c:v>
                </c:pt>
                <c:pt idx="7447">
                  <c:v>4.6464934005464587E-2</c:v>
                </c:pt>
                <c:pt idx="7448">
                  <c:v>4.6460842454667077E-2</c:v>
                </c:pt>
                <c:pt idx="7449">
                  <c:v>4.6425785853751247E-2</c:v>
                </c:pt>
                <c:pt idx="7450">
                  <c:v>4.639489343471212E-2</c:v>
                </c:pt>
                <c:pt idx="7451">
                  <c:v>4.6349039013348428E-2</c:v>
                </c:pt>
                <c:pt idx="7452">
                  <c:v>4.6342163271179862E-2</c:v>
                </c:pt>
                <c:pt idx="7453">
                  <c:v>4.6291733091823689E-2</c:v>
                </c:pt>
                <c:pt idx="7454">
                  <c:v>4.6255514393639917E-2</c:v>
                </c:pt>
                <c:pt idx="7455">
                  <c:v>4.6220772527400797E-2</c:v>
                </c:pt>
                <c:pt idx="7456">
                  <c:v>4.6202445285071198E-2</c:v>
                </c:pt>
                <c:pt idx="7457">
                  <c:v>4.6152814047586727E-2</c:v>
                </c:pt>
                <c:pt idx="7458">
                  <c:v>4.6102456499309795E-2</c:v>
                </c:pt>
                <c:pt idx="7459">
                  <c:v>4.6078367191360041E-2</c:v>
                </c:pt>
                <c:pt idx="7460">
                  <c:v>4.6028179115601364E-2</c:v>
                </c:pt>
                <c:pt idx="7461">
                  <c:v>4.5979225768189871E-2</c:v>
                </c:pt>
                <c:pt idx="7462">
                  <c:v>4.5755764147711084E-2</c:v>
                </c:pt>
                <c:pt idx="7463">
                  <c:v>4.5755376781955105E-2</c:v>
                </c:pt>
                <c:pt idx="7464">
                  <c:v>4.5746201055610419E-2</c:v>
                </c:pt>
                <c:pt idx="7465">
                  <c:v>4.5688798292646694E-2</c:v>
                </c:pt>
                <c:pt idx="7466">
                  <c:v>4.5678654151912072E-2</c:v>
                </c:pt>
                <c:pt idx="7467">
                  <c:v>4.565650167274219E-2</c:v>
                </c:pt>
                <c:pt idx="7468">
                  <c:v>4.5636770229547138E-2</c:v>
                </c:pt>
                <c:pt idx="7469">
                  <c:v>4.5530317277732928E-2</c:v>
                </c:pt>
                <c:pt idx="7470">
                  <c:v>4.5457976722804348E-2</c:v>
                </c:pt>
                <c:pt idx="7471">
                  <c:v>4.5379898312615394E-2</c:v>
                </c:pt>
                <c:pt idx="7472">
                  <c:v>4.5358714247835448E-2</c:v>
                </c:pt>
                <c:pt idx="7473">
                  <c:v>4.5333148107941014E-2</c:v>
                </c:pt>
                <c:pt idx="7474">
                  <c:v>4.5309083010351026E-2</c:v>
                </c:pt>
                <c:pt idx="7475">
                  <c:v>4.5234636154124333E-2</c:v>
                </c:pt>
                <c:pt idx="7476">
                  <c:v>4.5234636154124333E-2</c:v>
                </c:pt>
                <c:pt idx="7477">
                  <c:v>4.5232505642466447E-2</c:v>
                </c:pt>
                <c:pt idx="7478">
                  <c:v>4.5209820535382077E-2</c:v>
                </c:pt>
                <c:pt idx="7479">
                  <c:v>4.5204615308036142E-2</c:v>
                </c:pt>
                <c:pt idx="7480">
                  <c:v>4.5185004916639869E-2</c:v>
                </c:pt>
                <c:pt idx="7481">
                  <c:v>4.5168783975608369E-2</c:v>
                </c:pt>
                <c:pt idx="7482">
                  <c:v>4.5118838003447168E-2</c:v>
                </c:pt>
                <c:pt idx="7483">
                  <c:v>4.5110558060413183E-2</c:v>
                </c:pt>
                <c:pt idx="7484">
                  <c:v>4.5085742441670969E-2</c:v>
                </c:pt>
                <c:pt idx="7485">
                  <c:v>4.5069569921358923E-2</c:v>
                </c:pt>
                <c:pt idx="7486">
                  <c:v>4.506601099847591E-2</c:v>
                </c:pt>
                <c:pt idx="7487">
                  <c:v>4.5011174533645525E-2</c:v>
                </c:pt>
                <c:pt idx="7488">
                  <c:v>4.4986479966702068E-2</c:v>
                </c:pt>
                <c:pt idx="7489">
                  <c:v>4.4936848729217604E-2</c:v>
                </c:pt>
                <c:pt idx="7490">
                  <c:v>4.4933023492377315E-2</c:v>
                </c:pt>
                <c:pt idx="7491">
                  <c:v>4.4892107984402338E-2</c:v>
                </c:pt>
                <c:pt idx="7492">
                  <c:v>4.4844994624331731E-2</c:v>
                </c:pt>
                <c:pt idx="7493">
                  <c:v>4.4757159439164113E-2</c:v>
                </c:pt>
                <c:pt idx="7494">
                  <c:v>4.4738323779279762E-2</c:v>
                </c:pt>
                <c:pt idx="7495">
                  <c:v>4.4736774316255876E-2</c:v>
                </c:pt>
                <c:pt idx="7496">
                  <c:v>4.4688692541795333E-2</c:v>
                </c:pt>
                <c:pt idx="7497">
                  <c:v>4.4641482340285754E-2</c:v>
                </c:pt>
                <c:pt idx="7498">
                  <c:v>4.4611945701392534E-2</c:v>
                </c:pt>
                <c:pt idx="7499">
                  <c:v>4.4610977287002584E-2</c:v>
                </c:pt>
                <c:pt idx="7500">
                  <c:v>4.4554930304184781E-2</c:v>
                </c:pt>
                <c:pt idx="7501">
                  <c:v>4.4547061937266506E-2</c:v>
                </c:pt>
                <c:pt idx="7502">
                  <c:v>4.4547061937266506E-2</c:v>
                </c:pt>
                <c:pt idx="7503">
                  <c:v>4.4547061937266506E-2</c:v>
                </c:pt>
                <c:pt idx="7504">
                  <c:v>4.4547061937266506E-2</c:v>
                </c:pt>
                <c:pt idx="7505">
                  <c:v>4.4547061937266506E-2</c:v>
                </c:pt>
                <c:pt idx="7506">
                  <c:v>4.4547061937266506E-2</c:v>
                </c:pt>
                <c:pt idx="7507">
                  <c:v>4.4547061937266506E-2</c:v>
                </c:pt>
                <c:pt idx="7508">
                  <c:v>4.4547061937266506E-2</c:v>
                </c:pt>
                <c:pt idx="7509">
                  <c:v>4.4547061937266506E-2</c:v>
                </c:pt>
                <c:pt idx="7510">
                  <c:v>4.4547061937266506E-2</c:v>
                </c:pt>
                <c:pt idx="7511">
                  <c:v>4.4547061937266506E-2</c:v>
                </c:pt>
                <c:pt idx="7512">
                  <c:v>4.4547061937266506E-2</c:v>
                </c:pt>
                <c:pt idx="7513">
                  <c:v>4.4547061937266506E-2</c:v>
                </c:pt>
                <c:pt idx="7514">
                  <c:v>4.4547061937266506E-2</c:v>
                </c:pt>
                <c:pt idx="7515">
                  <c:v>4.4547061937266506E-2</c:v>
                </c:pt>
                <c:pt idx="7516">
                  <c:v>4.4547061937266506E-2</c:v>
                </c:pt>
                <c:pt idx="7517">
                  <c:v>4.4521374745573321E-2</c:v>
                </c:pt>
                <c:pt idx="7518">
                  <c:v>4.4465739338871248E-2</c:v>
                </c:pt>
                <c:pt idx="7519">
                  <c:v>4.4465351973115276E-2</c:v>
                </c:pt>
                <c:pt idx="7520">
                  <c:v>4.4440536354373068E-2</c:v>
                </c:pt>
                <c:pt idx="7521">
                  <c:v>4.4377589419026919E-2</c:v>
                </c:pt>
                <c:pt idx="7522">
                  <c:v>4.4366089498146383E-2</c:v>
                </c:pt>
                <c:pt idx="7523">
                  <c:v>4.4366089498146383E-2</c:v>
                </c:pt>
                <c:pt idx="7524">
                  <c:v>4.4366089498146383E-2</c:v>
                </c:pt>
                <c:pt idx="7525">
                  <c:v>4.4341273879404119E-2</c:v>
                </c:pt>
                <c:pt idx="7526">
                  <c:v>4.4302295200209035E-2</c:v>
                </c:pt>
                <c:pt idx="7527">
                  <c:v>4.4295516299479434E-2</c:v>
                </c:pt>
                <c:pt idx="7528">
                  <c:v>4.4218575776198664E-2</c:v>
                </c:pt>
                <c:pt idx="7529">
                  <c:v>4.4202330624807405E-2</c:v>
                </c:pt>
                <c:pt idx="7530">
                  <c:v>4.4117933310724111E-2</c:v>
                </c:pt>
                <c:pt idx="7531">
                  <c:v>4.406830207323964E-2</c:v>
                </c:pt>
                <c:pt idx="7532">
                  <c:v>4.397356693554369E-2</c:v>
                </c:pt>
                <c:pt idx="7533">
                  <c:v>4.395904071969458E-2</c:v>
                </c:pt>
                <c:pt idx="7534">
                  <c:v>4.3941391367437917E-2</c:v>
                </c:pt>
                <c:pt idx="7535">
                  <c:v>4.3894592742044061E-2</c:v>
                </c:pt>
                <c:pt idx="7536">
                  <c:v>4.3872876049349585E-2</c:v>
                </c:pt>
                <c:pt idx="7537">
                  <c:v>4.3869777123301847E-2</c:v>
                </c:pt>
                <c:pt idx="7538">
                  <c:v>4.384496150455959E-2</c:v>
                </c:pt>
                <c:pt idx="7539">
                  <c:v>4.384496150455959E-2</c:v>
                </c:pt>
                <c:pt idx="7540">
                  <c:v>4.384496150455959E-2</c:v>
                </c:pt>
                <c:pt idx="7541">
                  <c:v>4.384496150455959E-2</c:v>
                </c:pt>
                <c:pt idx="7542">
                  <c:v>4.3817845901641256E-2</c:v>
                </c:pt>
                <c:pt idx="7543">
                  <c:v>4.3659606990324965E-2</c:v>
                </c:pt>
                <c:pt idx="7544">
                  <c:v>4.3647017603255733E-2</c:v>
                </c:pt>
                <c:pt idx="7545">
                  <c:v>4.3645468140231819E-2</c:v>
                </c:pt>
                <c:pt idx="7546">
                  <c:v>4.3642441845263259E-2</c:v>
                </c:pt>
                <c:pt idx="7547">
                  <c:v>4.3625785117756236E-2</c:v>
                </c:pt>
                <c:pt idx="7548">
                  <c:v>4.3481806108331869E-2</c:v>
                </c:pt>
                <c:pt idx="7549">
                  <c:v>4.3481806108331869E-2</c:v>
                </c:pt>
                <c:pt idx="7550">
                  <c:v>4.3380945749619537E-2</c:v>
                </c:pt>
                <c:pt idx="7551">
                  <c:v>4.3263283401241769E-2</c:v>
                </c:pt>
                <c:pt idx="7552">
                  <c:v>4.3213966898434014E-2</c:v>
                </c:pt>
                <c:pt idx="7553">
                  <c:v>4.2980361137220653E-2</c:v>
                </c:pt>
                <c:pt idx="7554">
                  <c:v>4.2740969100027344E-2</c:v>
                </c:pt>
                <c:pt idx="7555">
                  <c:v>4.2719785035247329E-2</c:v>
                </c:pt>
                <c:pt idx="7556">
                  <c:v>4.2658653876882384E-2</c:v>
                </c:pt>
                <c:pt idx="7557">
                  <c:v>4.2658653876882384E-2</c:v>
                </c:pt>
                <c:pt idx="7558">
                  <c:v>4.261420365638411E-2</c:v>
                </c:pt>
                <c:pt idx="7559">
                  <c:v>4.2610233157385352E-2</c:v>
                </c:pt>
                <c:pt idx="7560">
                  <c:v>4.2610233157385352E-2</c:v>
                </c:pt>
                <c:pt idx="7561">
                  <c:v>4.2610233157385352E-2</c:v>
                </c:pt>
                <c:pt idx="7562">
                  <c:v>4.2610233157385352E-2</c:v>
                </c:pt>
                <c:pt idx="7563">
                  <c:v>4.2610233157385352E-2</c:v>
                </c:pt>
                <c:pt idx="7564">
                  <c:v>4.2610233157385352E-2</c:v>
                </c:pt>
                <c:pt idx="7565">
                  <c:v>4.2610233157385352E-2</c:v>
                </c:pt>
                <c:pt idx="7566">
                  <c:v>4.2610233157385352E-2</c:v>
                </c:pt>
                <c:pt idx="7567">
                  <c:v>4.2610233157385352E-2</c:v>
                </c:pt>
                <c:pt idx="7568">
                  <c:v>4.2610233157385352E-2</c:v>
                </c:pt>
                <c:pt idx="7569">
                  <c:v>4.2610233157385352E-2</c:v>
                </c:pt>
                <c:pt idx="7570">
                  <c:v>4.2610233157385352E-2</c:v>
                </c:pt>
                <c:pt idx="7571">
                  <c:v>4.2610233157385352E-2</c:v>
                </c:pt>
                <c:pt idx="7572">
                  <c:v>4.2610233157385352E-2</c:v>
                </c:pt>
                <c:pt idx="7573">
                  <c:v>4.2610233157385352E-2</c:v>
                </c:pt>
                <c:pt idx="7574">
                  <c:v>4.2610233157385352E-2</c:v>
                </c:pt>
                <c:pt idx="7575">
                  <c:v>4.2610233157385352E-2</c:v>
                </c:pt>
                <c:pt idx="7576">
                  <c:v>4.2610233157385352E-2</c:v>
                </c:pt>
                <c:pt idx="7577">
                  <c:v>4.2610233157385352E-2</c:v>
                </c:pt>
                <c:pt idx="7578">
                  <c:v>4.2610233157385352E-2</c:v>
                </c:pt>
                <c:pt idx="7579">
                  <c:v>4.2610233157385352E-2</c:v>
                </c:pt>
                <c:pt idx="7580">
                  <c:v>4.2610233157385352E-2</c:v>
                </c:pt>
                <c:pt idx="7581">
                  <c:v>4.2610233157385352E-2</c:v>
                </c:pt>
                <c:pt idx="7582">
                  <c:v>4.2610233157385352E-2</c:v>
                </c:pt>
                <c:pt idx="7583">
                  <c:v>4.2610233157385352E-2</c:v>
                </c:pt>
                <c:pt idx="7584">
                  <c:v>4.2610233157385352E-2</c:v>
                </c:pt>
                <c:pt idx="7585">
                  <c:v>4.2610233157385352E-2</c:v>
                </c:pt>
                <c:pt idx="7586">
                  <c:v>4.2610233157385352E-2</c:v>
                </c:pt>
                <c:pt idx="7587">
                  <c:v>4.2610233157385352E-2</c:v>
                </c:pt>
                <c:pt idx="7588">
                  <c:v>4.2610233157385352E-2</c:v>
                </c:pt>
                <c:pt idx="7589">
                  <c:v>4.2610233157385352E-2</c:v>
                </c:pt>
                <c:pt idx="7590">
                  <c:v>4.2610233157385352E-2</c:v>
                </c:pt>
                <c:pt idx="7591">
                  <c:v>4.2610233157385352E-2</c:v>
                </c:pt>
                <c:pt idx="7592">
                  <c:v>4.2610233157385352E-2</c:v>
                </c:pt>
                <c:pt idx="7593">
                  <c:v>4.2610233157385352E-2</c:v>
                </c:pt>
                <c:pt idx="7594">
                  <c:v>4.2610233157385352E-2</c:v>
                </c:pt>
                <c:pt idx="7595">
                  <c:v>4.2610233157385352E-2</c:v>
                </c:pt>
                <c:pt idx="7596">
                  <c:v>4.2610233157385352E-2</c:v>
                </c:pt>
                <c:pt idx="7597">
                  <c:v>4.2610233157385352E-2</c:v>
                </c:pt>
                <c:pt idx="7598">
                  <c:v>4.2610233157385352E-2</c:v>
                </c:pt>
                <c:pt idx="7599">
                  <c:v>4.2610233157385352E-2</c:v>
                </c:pt>
                <c:pt idx="7600">
                  <c:v>4.2610233157385352E-2</c:v>
                </c:pt>
                <c:pt idx="7601">
                  <c:v>4.2610233157385352E-2</c:v>
                </c:pt>
                <c:pt idx="7602">
                  <c:v>4.2610233157385352E-2</c:v>
                </c:pt>
                <c:pt idx="7603">
                  <c:v>4.2610233157385352E-2</c:v>
                </c:pt>
                <c:pt idx="7604">
                  <c:v>4.2610233157385352E-2</c:v>
                </c:pt>
                <c:pt idx="7605">
                  <c:v>4.2610233157385352E-2</c:v>
                </c:pt>
                <c:pt idx="7606">
                  <c:v>4.2610233157385352E-2</c:v>
                </c:pt>
                <c:pt idx="7607">
                  <c:v>4.2610233157385352E-2</c:v>
                </c:pt>
                <c:pt idx="7608">
                  <c:v>4.2610233157385352E-2</c:v>
                </c:pt>
                <c:pt idx="7609">
                  <c:v>4.2610233157385352E-2</c:v>
                </c:pt>
                <c:pt idx="7610">
                  <c:v>4.2610233157385352E-2</c:v>
                </c:pt>
                <c:pt idx="7611">
                  <c:v>4.2610233157385352E-2</c:v>
                </c:pt>
                <c:pt idx="7612">
                  <c:v>4.2610233157385352E-2</c:v>
                </c:pt>
                <c:pt idx="7613">
                  <c:v>4.2610233157385352E-2</c:v>
                </c:pt>
                <c:pt idx="7614">
                  <c:v>4.2610233157385352E-2</c:v>
                </c:pt>
                <c:pt idx="7615">
                  <c:v>4.2610233157385352E-2</c:v>
                </c:pt>
                <c:pt idx="7616">
                  <c:v>4.2610233157385352E-2</c:v>
                </c:pt>
                <c:pt idx="7617">
                  <c:v>4.2610233157385352E-2</c:v>
                </c:pt>
                <c:pt idx="7618">
                  <c:v>4.2610233157385352E-2</c:v>
                </c:pt>
                <c:pt idx="7619">
                  <c:v>4.2610233157385352E-2</c:v>
                </c:pt>
                <c:pt idx="7620">
                  <c:v>4.2610233157385352E-2</c:v>
                </c:pt>
                <c:pt idx="7621">
                  <c:v>4.2610233157385352E-2</c:v>
                </c:pt>
                <c:pt idx="7622">
                  <c:v>4.2610233157385352E-2</c:v>
                </c:pt>
                <c:pt idx="7623">
                  <c:v>4.2610233157385352E-2</c:v>
                </c:pt>
                <c:pt idx="7624">
                  <c:v>4.2610233157385352E-2</c:v>
                </c:pt>
                <c:pt idx="7625">
                  <c:v>4.2610233157385352E-2</c:v>
                </c:pt>
                <c:pt idx="7626">
                  <c:v>4.2610233157385352E-2</c:v>
                </c:pt>
                <c:pt idx="7627">
                  <c:v>4.2610233157385352E-2</c:v>
                </c:pt>
                <c:pt idx="7628">
                  <c:v>4.2610233157385352E-2</c:v>
                </c:pt>
                <c:pt idx="7629">
                  <c:v>4.2610233157385352E-2</c:v>
                </c:pt>
                <c:pt idx="7630">
                  <c:v>4.2610233157385352E-2</c:v>
                </c:pt>
                <c:pt idx="7631">
                  <c:v>4.2610233157385352E-2</c:v>
                </c:pt>
                <c:pt idx="7632">
                  <c:v>4.2610233157385352E-2</c:v>
                </c:pt>
                <c:pt idx="7633">
                  <c:v>4.2610233157385352E-2</c:v>
                </c:pt>
                <c:pt idx="7634">
                  <c:v>4.2610233157385352E-2</c:v>
                </c:pt>
                <c:pt idx="7635">
                  <c:v>4.2610233157385352E-2</c:v>
                </c:pt>
                <c:pt idx="7636">
                  <c:v>4.2610233157385352E-2</c:v>
                </c:pt>
                <c:pt idx="7637">
                  <c:v>4.2610233157385352E-2</c:v>
                </c:pt>
                <c:pt idx="7638">
                  <c:v>4.2610233157385352E-2</c:v>
                </c:pt>
                <c:pt idx="7639">
                  <c:v>4.2610233157385352E-2</c:v>
                </c:pt>
                <c:pt idx="7640">
                  <c:v>4.2610233157385352E-2</c:v>
                </c:pt>
                <c:pt idx="7641">
                  <c:v>4.2610233157385352E-2</c:v>
                </c:pt>
                <c:pt idx="7642">
                  <c:v>4.2610233157385352E-2</c:v>
                </c:pt>
                <c:pt idx="7643">
                  <c:v>4.2610233157385352E-2</c:v>
                </c:pt>
                <c:pt idx="7644">
                  <c:v>4.2610233157385352E-2</c:v>
                </c:pt>
                <c:pt idx="7645">
                  <c:v>4.2610233157385352E-2</c:v>
                </c:pt>
                <c:pt idx="7646">
                  <c:v>4.2610233157385352E-2</c:v>
                </c:pt>
                <c:pt idx="7647">
                  <c:v>4.2610233157385352E-2</c:v>
                </c:pt>
                <c:pt idx="7648">
                  <c:v>4.2610233157385352E-2</c:v>
                </c:pt>
                <c:pt idx="7649">
                  <c:v>4.2610233157385352E-2</c:v>
                </c:pt>
                <c:pt idx="7650">
                  <c:v>4.2610233157385352E-2</c:v>
                </c:pt>
                <c:pt idx="7651">
                  <c:v>4.2610233157385352E-2</c:v>
                </c:pt>
                <c:pt idx="7652">
                  <c:v>4.2586022797636833E-2</c:v>
                </c:pt>
                <c:pt idx="7653">
                  <c:v>4.2586022797636833E-2</c:v>
                </c:pt>
                <c:pt idx="7654">
                  <c:v>4.2586022797636833E-2</c:v>
                </c:pt>
                <c:pt idx="7655">
                  <c:v>4.2586022797636833E-2</c:v>
                </c:pt>
                <c:pt idx="7656">
                  <c:v>4.2586022797636833E-2</c:v>
                </c:pt>
                <c:pt idx="7657">
                  <c:v>4.2586022797636833E-2</c:v>
                </c:pt>
                <c:pt idx="7658">
                  <c:v>4.2586022797636833E-2</c:v>
                </c:pt>
                <c:pt idx="7659">
                  <c:v>4.2565105046814121E-2</c:v>
                </c:pt>
                <c:pt idx="7660">
                  <c:v>4.2535181042164923E-2</c:v>
                </c:pt>
                <c:pt idx="7661">
                  <c:v>4.2498671819664206E-2</c:v>
                </c:pt>
                <c:pt idx="7662">
                  <c:v>4.2498671819664206E-2</c:v>
                </c:pt>
                <c:pt idx="7663">
                  <c:v>4.2466593092997419E-2</c:v>
                </c:pt>
                <c:pt idx="7664">
                  <c:v>4.2431512281721775E-2</c:v>
                </c:pt>
                <c:pt idx="7665">
                  <c:v>4.2415751337525551E-2</c:v>
                </c:pt>
                <c:pt idx="7666">
                  <c:v>4.2318256218818275E-2</c:v>
                </c:pt>
                <c:pt idx="7667">
                  <c:v>4.2316609914355353E-2</c:v>
                </c:pt>
                <c:pt idx="7668">
                  <c:v>4.2306054197505015E-2</c:v>
                </c:pt>
                <c:pt idx="7669">
                  <c:v>4.2273079687527547E-2</c:v>
                </c:pt>
                <c:pt idx="7670">
                  <c:v>4.2241872533811731E-2</c:v>
                </c:pt>
                <c:pt idx="7671">
                  <c:v>4.2224562126591529E-2</c:v>
                </c:pt>
                <c:pt idx="7672">
                  <c:v>4.2171953014857988E-2</c:v>
                </c:pt>
                <c:pt idx="7673">
                  <c:v>4.2095036701936983E-2</c:v>
                </c:pt>
                <c:pt idx="7674">
                  <c:v>4.2059084317710438E-2</c:v>
                </c:pt>
                <c:pt idx="7675">
                  <c:v>4.1980521700326491E-2</c:v>
                </c:pt>
                <c:pt idx="7676">
                  <c:v>4.1956553444175461E-2</c:v>
                </c:pt>
                <c:pt idx="7677">
                  <c:v>4.1956553444175461E-2</c:v>
                </c:pt>
                <c:pt idx="7678">
                  <c:v>4.1956553444175461E-2</c:v>
                </c:pt>
                <c:pt idx="7679">
                  <c:v>4.1956553444175461E-2</c:v>
                </c:pt>
                <c:pt idx="7680">
                  <c:v>4.1956553444175461E-2</c:v>
                </c:pt>
                <c:pt idx="7681">
                  <c:v>4.1956553444175461E-2</c:v>
                </c:pt>
                <c:pt idx="7682">
                  <c:v>4.1956553444175461E-2</c:v>
                </c:pt>
                <c:pt idx="7683">
                  <c:v>4.1956553444175461E-2</c:v>
                </c:pt>
                <c:pt idx="7684">
                  <c:v>4.1868185631093395E-2</c:v>
                </c:pt>
                <c:pt idx="7685">
                  <c:v>4.1853756256683271E-2</c:v>
                </c:pt>
                <c:pt idx="7686">
                  <c:v>4.1795506131128347E-2</c:v>
                </c:pt>
                <c:pt idx="7687">
                  <c:v>4.1784659889961009E-2</c:v>
                </c:pt>
                <c:pt idx="7688">
                  <c:v>4.1775459953256565E-2</c:v>
                </c:pt>
                <c:pt idx="7689">
                  <c:v>4.1757302183445186E-2</c:v>
                </c:pt>
                <c:pt idx="7690">
                  <c:v>4.1703313081205999E-2</c:v>
                </c:pt>
                <c:pt idx="7691">
                  <c:v>4.1693798409824852E-2</c:v>
                </c:pt>
                <c:pt idx="7692">
                  <c:v>4.1610127406533963E-2</c:v>
                </c:pt>
                <c:pt idx="7693">
                  <c:v>4.1600564314433312E-2</c:v>
                </c:pt>
                <c:pt idx="7694">
                  <c:v>4.1504546027670682E-2</c:v>
                </c:pt>
                <c:pt idx="7695">
                  <c:v>4.1426733931438982E-2</c:v>
                </c:pt>
                <c:pt idx="7696">
                  <c:v>4.1375383758412376E-2</c:v>
                </c:pt>
                <c:pt idx="7697">
                  <c:v>4.1370372213944441E-2</c:v>
                </c:pt>
                <c:pt idx="7698">
                  <c:v>4.1357952299393451E-2</c:v>
                </c:pt>
                <c:pt idx="7699">
                  <c:v>4.1349793408158204E-2</c:v>
                </c:pt>
                <c:pt idx="7700">
                  <c:v>4.1301784264776889E-2</c:v>
                </c:pt>
                <c:pt idx="7701">
                  <c:v>4.1294835891529068E-2</c:v>
                </c:pt>
                <c:pt idx="7702">
                  <c:v>4.1253484597078609E-2</c:v>
                </c:pt>
                <c:pt idx="7703">
                  <c:v>4.1193757639579019E-2</c:v>
                </c:pt>
                <c:pt idx="7704">
                  <c:v>4.1056775424121915E-2</c:v>
                </c:pt>
                <c:pt idx="7705">
                  <c:v>4.0994530589208503E-2</c:v>
                </c:pt>
                <c:pt idx="7706">
                  <c:v>4.0956544534763079E-2</c:v>
                </c:pt>
                <c:pt idx="7707">
                  <c:v>4.0956544534763079E-2</c:v>
                </c:pt>
                <c:pt idx="7708">
                  <c:v>4.0890934459844597E-2</c:v>
                </c:pt>
                <c:pt idx="7709">
                  <c:v>4.0869992498662147E-2</c:v>
                </c:pt>
                <c:pt idx="7710">
                  <c:v>4.0635345691979533E-2</c:v>
                </c:pt>
                <c:pt idx="7711">
                  <c:v>4.0624983658007166E-2</c:v>
                </c:pt>
                <c:pt idx="7712">
                  <c:v>4.0624983658007166E-2</c:v>
                </c:pt>
                <c:pt idx="7713">
                  <c:v>4.0624983658007166E-2</c:v>
                </c:pt>
                <c:pt idx="7714">
                  <c:v>4.0624983658007166E-2</c:v>
                </c:pt>
                <c:pt idx="7715">
                  <c:v>4.0624983658007166E-2</c:v>
                </c:pt>
                <c:pt idx="7716">
                  <c:v>4.0624983658007166E-2</c:v>
                </c:pt>
                <c:pt idx="7717">
                  <c:v>4.0624983658007166E-2</c:v>
                </c:pt>
                <c:pt idx="7718">
                  <c:v>4.0624983658007166E-2</c:v>
                </c:pt>
                <c:pt idx="7719">
                  <c:v>4.0624983658007166E-2</c:v>
                </c:pt>
                <c:pt idx="7720">
                  <c:v>4.0624983658007166E-2</c:v>
                </c:pt>
                <c:pt idx="7721">
                  <c:v>4.0624983658007166E-2</c:v>
                </c:pt>
                <c:pt idx="7722">
                  <c:v>4.0624983658007166E-2</c:v>
                </c:pt>
                <c:pt idx="7723">
                  <c:v>4.0624983658007166E-2</c:v>
                </c:pt>
                <c:pt idx="7724">
                  <c:v>4.0624983658007166E-2</c:v>
                </c:pt>
                <c:pt idx="7725">
                  <c:v>4.0624983658007166E-2</c:v>
                </c:pt>
                <c:pt idx="7726">
                  <c:v>4.0624983658007166E-2</c:v>
                </c:pt>
                <c:pt idx="7727">
                  <c:v>4.0624983658007166E-2</c:v>
                </c:pt>
                <c:pt idx="7728">
                  <c:v>4.0624983658007166E-2</c:v>
                </c:pt>
                <c:pt idx="7729">
                  <c:v>4.0624983658007166E-2</c:v>
                </c:pt>
                <c:pt idx="7730">
                  <c:v>4.0624983658007166E-2</c:v>
                </c:pt>
                <c:pt idx="7731">
                  <c:v>4.0624983658007166E-2</c:v>
                </c:pt>
                <c:pt idx="7732">
                  <c:v>4.0624983658007166E-2</c:v>
                </c:pt>
                <c:pt idx="7733">
                  <c:v>4.0624983658007166E-2</c:v>
                </c:pt>
                <c:pt idx="7734">
                  <c:v>4.0624983658007166E-2</c:v>
                </c:pt>
                <c:pt idx="7735">
                  <c:v>4.0624983658007166E-2</c:v>
                </c:pt>
                <c:pt idx="7736">
                  <c:v>4.0624983658007166E-2</c:v>
                </c:pt>
                <c:pt idx="7737">
                  <c:v>4.0624983658007166E-2</c:v>
                </c:pt>
                <c:pt idx="7738">
                  <c:v>4.0624983658007166E-2</c:v>
                </c:pt>
                <c:pt idx="7739">
                  <c:v>4.0624983658007166E-2</c:v>
                </c:pt>
                <c:pt idx="7740">
                  <c:v>4.0624983658007166E-2</c:v>
                </c:pt>
                <c:pt idx="7741">
                  <c:v>4.0624983658007166E-2</c:v>
                </c:pt>
                <c:pt idx="7742">
                  <c:v>4.0624983658007166E-2</c:v>
                </c:pt>
                <c:pt idx="7743">
                  <c:v>4.0624983658007166E-2</c:v>
                </c:pt>
                <c:pt idx="7744">
                  <c:v>4.0624983658007166E-2</c:v>
                </c:pt>
                <c:pt idx="7745">
                  <c:v>4.0624983658007166E-2</c:v>
                </c:pt>
                <c:pt idx="7746">
                  <c:v>4.0624983658007166E-2</c:v>
                </c:pt>
                <c:pt idx="7747">
                  <c:v>4.0624983658007166E-2</c:v>
                </c:pt>
                <c:pt idx="7748">
                  <c:v>4.0624983658007166E-2</c:v>
                </c:pt>
                <c:pt idx="7749">
                  <c:v>4.0624983658007166E-2</c:v>
                </c:pt>
                <c:pt idx="7750">
                  <c:v>4.0624983658007166E-2</c:v>
                </c:pt>
                <c:pt idx="7751">
                  <c:v>4.0624983658007166E-2</c:v>
                </c:pt>
                <c:pt idx="7752">
                  <c:v>4.0624983658007166E-2</c:v>
                </c:pt>
                <c:pt idx="7753">
                  <c:v>4.0624983658007166E-2</c:v>
                </c:pt>
                <c:pt idx="7754">
                  <c:v>4.0624983658007166E-2</c:v>
                </c:pt>
                <c:pt idx="7755">
                  <c:v>4.0624983658007166E-2</c:v>
                </c:pt>
                <c:pt idx="7756">
                  <c:v>4.0624983658007166E-2</c:v>
                </c:pt>
                <c:pt idx="7757">
                  <c:v>4.0624983658007166E-2</c:v>
                </c:pt>
                <c:pt idx="7758">
                  <c:v>4.0624983658007166E-2</c:v>
                </c:pt>
                <c:pt idx="7759">
                  <c:v>4.0624983658007166E-2</c:v>
                </c:pt>
                <c:pt idx="7760">
                  <c:v>4.0624983658007166E-2</c:v>
                </c:pt>
                <c:pt idx="7761">
                  <c:v>4.0624983658007166E-2</c:v>
                </c:pt>
                <c:pt idx="7762">
                  <c:v>4.0624983658007166E-2</c:v>
                </c:pt>
                <c:pt idx="7763">
                  <c:v>4.0624983658007166E-2</c:v>
                </c:pt>
                <c:pt idx="7764">
                  <c:v>4.0624983658007166E-2</c:v>
                </c:pt>
                <c:pt idx="7765">
                  <c:v>4.0624983658007166E-2</c:v>
                </c:pt>
                <c:pt idx="7766">
                  <c:v>4.0624983658007166E-2</c:v>
                </c:pt>
                <c:pt idx="7767">
                  <c:v>4.0624983658007166E-2</c:v>
                </c:pt>
                <c:pt idx="7768">
                  <c:v>4.0624983658007166E-2</c:v>
                </c:pt>
                <c:pt idx="7769">
                  <c:v>4.0624983658007166E-2</c:v>
                </c:pt>
                <c:pt idx="7770">
                  <c:v>4.0624983658007166E-2</c:v>
                </c:pt>
                <c:pt idx="7771">
                  <c:v>4.0624983658007166E-2</c:v>
                </c:pt>
                <c:pt idx="7772">
                  <c:v>4.0624983658007166E-2</c:v>
                </c:pt>
                <c:pt idx="7773">
                  <c:v>4.0624983658007166E-2</c:v>
                </c:pt>
                <c:pt idx="7774">
                  <c:v>4.0624983658007166E-2</c:v>
                </c:pt>
                <c:pt idx="7775">
                  <c:v>4.0624983658007166E-2</c:v>
                </c:pt>
                <c:pt idx="7776">
                  <c:v>4.0624983658007166E-2</c:v>
                </c:pt>
                <c:pt idx="7777">
                  <c:v>4.0624983658007166E-2</c:v>
                </c:pt>
                <c:pt idx="7778">
                  <c:v>4.0624983658007166E-2</c:v>
                </c:pt>
                <c:pt idx="7779">
                  <c:v>4.0624983658007166E-2</c:v>
                </c:pt>
                <c:pt idx="7780">
                  <c:v>4.0624983658007166E-2</c:v>
                </c:pt>
                <c:pt idx="7781">
                  <c:v>4.0624983658007166E-2</c:v>
                </c:pt>
                <c:pt idx="7782">
                  <c:v>4.0624983658007166E-2</c:v>
                </c:pt>
                <c:pt idx="7783">
                  <c:v>4.0624983658007166E-2</c:v>
                </c:pt>
                <c:pt idx="7784">
                  <c:v>4.0624983658007166E-2</c:v>
                </c:pt>
                <c:pt idx="7785">
                  <c:v>4.0624983658007166E-2</c:v>
                </c:pt>
                <c:pt idx="7786">
                  <c:v>4.0624983658007166E-2</c:v>
                </c:pt>
                <c:pt idx="7787">
                  <c:v>4.0624983658007166E-2</c:v>
                </c:pt>
                <c:pt idx="7788">
                  <c:v>4.0624983658007166E-2</c:v>
                </c:pt>
                <c:pt idx="7789">
                  <c:v>4.0624983658007166E-2</c:v>
                </c:pt>
                <c:pt idx="7790">
                  <c:v>4.0624983658007166E-2</c:v>
                </c:pt>
                <c:pt idx="7791">
                  <c:v>4.0624983658007166E-2</c:v>
                </c:pt>
                <c:pt idx="7792">
                  <c:v>4.0624983658007166E-2</c:v>
                </c:pt>
                <c:pt idx="7793">
                  <c:v>4.0471175242524859E-2</c:v>
                </c:pt>
                <c:pt idx="7794">
                  <c:v>4.0423020836985075E-2</c:v>
                </c:pt>
                <c:pt idx="7795">
                  <c:v>4.0417016667767439E-2</c:v>
                </c:pt>
                <c:pt idx="7796">
                  <c:v>4.025979459156058E-2</c:v>
                </c:pt>
                <c:pt idx="7797">
                  <c:v>4.0215562264300037E-2</c:v>
                </c:pt>
                <c:pt idx="7798">
                  <c:v>4.0118745035665745E-2</c:v>
                </c:pt>
                <c:pt idx="7799">
                  <c:v>4.0019434139977328E-2</c:v>
                </c:pt>
                <c:pt idx="7800">
                  <c:v>3.9985636477768392E-2</c:v>
                </c:pt>
                <c:pt idx="7801">
                  <c:v>3.9845410074105019E-2</c:v>
                </c:pt>
                <c:pt idx="7802">
                  <c:v>3.9841899571941466E-2</c:v>
                </c:pt>
                <c:pt idx="7803">
                  <c:v>3.9773263202054432E-2</c:v>
                </c:pt>
                <c:pt idx="7804">
                  <c:v>3.9756025425913485E-2</c:v>
                </c:pt>
                <c:pt idx="7805">
                  <c:v>3.9670393383483001E-2</c:v>
                </c:pt>
                <c:pt idx="7806">
                  <c:v>3.9633303112348264E-2</c:v>
                </c:pt>
                <c:pt idx="7807">
                  <c:v>3.9610327480946936E-2</c:v>
                </c:pt>
                <c:pt idx="7808">
                  <c:v>3.9573890889525419E-2</c:v>
                </c:pt>
                <c:pt idx="7809">
                  <c:v>3.9569169869374463E-2</c:v>
                </c:pt>
                <c:pt idx="7810">
                  <c:v>3.949435985775155E-2</c:v>
                </c:pt>
                <c:pt idx="7811">
                  <c:v>3.9446713869766496E-2</c:v>
                </c:pt>
                <c:pt idx="7812">
                  <c:v>3.9444486516669618E-2</c:v>
                </c:pt>
                <c:pt idx="7813">
                  <c:v>3.9426764533333686E-2</c:v>
                </c:pt>
                <c:pt idx="7814">
                  <c:v>3.9415288822812908E-2</c:v>
                </c:pt>
                <c:pt idx="7815">
                  <c:v>3.9344255627310774E-2</c:v>
                </c:pt>
                <c:pt idx="7816">
                  <c:v>3.9184467252970562E-2</c:v>
                </c:pt>
                <c:pt idx="7817">
                  <c:v>3.9173717853242231E-2</c:v>
                </c:pt>
                <c:pt idx="7818">
                  <c:v>3.9152751681700008E-2</c:v>
                </c:pt>
                <c:pt idx="7819">
                  <c:v>3.9118518233015605E-2</c:v>
                </c:pt>
                <c:pt idx="7820">
                  <c:v>3.9074552219712309E-2</c:v>
                </c:pt>
                <c:pt idx="7821">
                  <c:v>3.9047485037513464E-2</c:v>
                </c:pt>
                <c:pt idx="7822">
                  <c:v>3.9039205094479508E-2</c:v>
                </c:pt>
                <c:pt idx="7823">
                  <c:v>3.9027099914605221E-2</c:v>
                </c:pt>
                <c:pt idx="7824">
                  <c:v>3.9027099914605221E-2</c:v>
                </c:pt>
                <c:pt idx="7825">
                  <c:v>3.9027099914605221E-2</c:v>
                </c:pt>
                <c:pt idx="7826">
                  <c:v>3.9027099914605221E-2</c:v>
                </c:pt>
                <c:pt idx="7827">
                  <c:v>3.9027099914605221E-2</c:v>
                </c:pt>
                <c:pt idx="7828">
                  <c:v>3.9027099914605221E-2</c:v>
                </c:pt>
                <c:pt idx="7829">
                  <c:v>3.9027099914605221E-2</c:v>
                </c:pt>
                <c:pt idx="7830">
                  <c:v>3.9027099914605221E-2</c:v>
                </c:pt>
                <c:pt idx="7831">
                  <c:v>3.9027099914605221E-2</c:v>
                </c:pt>
                <c:pt idx="7832">
                  <c:v>3.9027099914605221E-2</c:v>
                </c:pt>
                <c:pt idx="7833">
                  <c:v>3.9027099914605221E-2</c:v>
                </c:pt>
                <c:pt idx="7834">
                  <c:v>3.9027099914605221E-2</c:v>
                </c:pt>
                <c:pt idx="7835">
                  <c:v>3.9027099914605221E-2</c:v>
                </c:pt>
                <c:pt idx="7836">
                  <c:v>3.9027099914605221E-2</c:v>
                </c:pt>
                <c:pt idx="7837">
                  <c:v>3.9027099914605221E-2</c:v>
                </c:pt>
                <c:pt idx="7838">
                  <c:v>3.9027099914605221E-2</c:v>
                </c:pt>
                <c:pt idx="7839">
                  <c:v>3.9027099914605221E-2</c:v>
                </c:pt>
                <c:pt idx="7840">
                  <c:v>3.9027099914605221E-2</c:v>
                </c:pt>
                <c:pt idx="7841">
                  <c:v>3.9027099914605221E-2</c:v>
                </c:pt>
                <c:pt idx="7842">
                  <c:v>3.9027099914605221E-2</c:v>
                </c:pt>
                <c:pt idx="7843">
                  <c:v>3.9027099914605221E-2</c:v>
                </c:pt>
                <c:pt idx="7844">
                  <c:v>3.9027099914605221E-2</c:v>
                </c:pt>
                <c:pt idx="7845">
                  <c:v>3.9027099914605221E-2</c:v>
                </c:pt>
                <c:pt idx="7846">
                  <c:v>3.9027099914605221E-2</c:v>
                </c:pt>
                <c:pt idx="7847">
                  <c:v>3.9027099914605221E-2</c:v>
                </c:pt>
                <c:pt idx="7848">
                  <c:v>3.9027099914605221E-2</c:v>
                </c:pt>
                <c:pt idx="7849">
                  <c:v>3.9027099914605221E-2</c:v>
                </c:pt>
                <c:pt idx="7850">
                  <c:v>3.9027099914605221E-2</c:v>
                </c:pt>
                <c:pt idx="7851">
                  <c:v>3.9027099914605221E-2</c:v>
                </c:pt>
                <c:pt idx="7852">
                  <c:v>3.9027099914605221E-2</c:v>
                </c:pt>
                <c:pt idx="7853">
                  <c:v>3.9027099914605221E-2</c:v>
                </c:pt>
                <c:pt idx="7854">
                  <c:v>3.9027099914605221E-2</c:v>
                </c:pt>
                <c:pt idx="7855">
                  <c:v>3.9027099914605221E-2</c:v>
                </c:pt>
                <c:pt idx="7856">
                  <c:v>3.9027099914605221E-2</c:v>
                </c:pt>
                <c:pt idx="7857">
                  <c:v>3.9027099914605221E-2</c:v>
                </c:pt>
                <c:pt idx="7858">
                  <c:v>3.9027099914605221E-2</c:v>
                </c:pt>
                <c:pt idx="7859">
                  <c:v>3.9027099914605221E-2</c:v>
                </c:pt>
                <c:pt idx="7860">
                  <c:v>3.9027099914605221E-2</c:v>
                </c:pt>
                <c:pt idx="7861">
                  <c:v>3.9027099914605221E-2</c:v>
                </c:pt>
                <c:pt idx="7862">
                  <c:v>3.9027099914605221E-2</c:v>
                </c:pt>
                <c:pt idx="7863">
                  <c:v>3.9027099914605221E-2</c:v>
                </c:pt>
                <c:pt idx="7864">
                  <c:v>3.9027099914605221E-2</c:v>
                </c:pt>
                <c:pt idx="7865">
                  <c:v>3.9027099914605221E-2</c:v>
                </c:pt>
                <c:pt idx="7866">
                  <c:v>3.9027099914605221E-2</c:v>
                </c:pt>
                <c:pt idx="7867">
                  <c:v>3.9027099914605221E-2</c:v>
                </c:pt>
                <c:pt idx="7868">
                  <c:v>3.9027099914605221E-2</c:v>
                </c:pt>
                <c:pt idx="7869">
                  <c:v>3.9027099914605221E-2</c:v>
                </c:pt>
                <c:pt idx="7870">
                  <c:v>3.9027099914605221E-2</c:v>
                </c:pt>
                <c:pt idx="7871">
                  <c:v>3.9027099914605221E-2</c:v>
                </c:pt>
                <c:pt idx="7872">
                  <c:v>3.9027099914605221E-2</c:v>
                </c:pt>
                <c:pt idx="7873">
                  <c:v>3.9027099914605221E-2</c:v>
                </c:pt>
                <c:pt idx="7874">
                  <c:v>3.9027099914605221E-2</c:v>
                </c:pt>
                <c:pt idx="7875">
                  <c:v>3.9027099914605221E-2</c:v>
                </c:pt>
                <c:pt idx="7876">
                  <c:v>3.9027099914605221E-2</c:v>
                </c:pt>
                <c:pt idx="7877">
                  <c:v>3.9027099914605221E-2</c:v>
                </c:pt>
                <c:pt idx="7878">
                  <c:v>3.9027099914605221E-2</c:v>
                </c:pt>
                <c:pt idx="7879">
                  <c:v>3.9027099914605221E-2</c:v>
                </c:pt>
                <c:pt idx="7880">
                  <c:v>3.9027099914605221E-2</c:v>
                </c:pt>
                <c:pt idx="7881">
                  <c:v>3.9027099914605221E-2</c:v>
                </c:pt>
                <c:pt idx="7882">
                  <c:v>3.9027099914605221E-2</c:v>
                </c:pt>
                <c:pt idx="7883">
                  <c:v>3.9027099914605221E-2</c:v>
                </c:pt>
                <c:pt idx="7884">
                  <c:v>3.9027099914605221E-2</c:v>
                </c:pt>
                <c:pt idx="7885">
                  <c:v>3.9027099914605221E-2</c:v>
                </c:pt>
                <c:pt idx="7886">
                  <c:v>3.9027099914605221E-2</c:v>
                </c:pt>
                <c:pt idx="7887">
                  <c:v>3.9027099914605221E-2</c:v>
                </c:pt>
                <c:pt idx="7888">
                  <c:v>3.9027099914605221E-2</c:v>
                </c:pt>
                <c:pt idx="7889">
                  <c:v>3.9027099914605221E-2</c:v>
                </c:pt>
                <c:pt idx="7890">
                  <c:v>3.9027099914605221E-2</c:v>
                </c:pt>
                <c:pt idx="7891">
                  <c:v>3.9027099914605221E-2</c:v>
                </c:pt>
                <c:pt idx="7892">
                  <c:v>3.9027099914605221E-2</c:v>
                </c:pt>
                <c:pt idx="7893">
                  <c:v>3.9027099914605221E-2</c:v>
                </c:pt>
                <c:pt idx="7894">
                  <c:v>3.9027099914605221E-2</c:v>
                </c:pt>
                <c:pt idx="7895">
                  <c:v>3.9027099914605221E-2</c:v>
                </c:pt>
                <c:pt idx="7896">
                  <c:v>3.9027099914605221E-2</c:v>
                </c:pt>
                <c:pt idx="7897">
                  <c:v>3.9027099914605221E-2</c:v>
                </c:pt>
                <c:pt idx="7898">
                  <c:v>3.9027099914605221E-2</c:v>
                </c:pt>
                <c:pt idx="7899">
                  <c:v>3.9027099914605221E-2</c:v>
                </c:pt>
                <c:pt idx="7900">
                  <c:v>3.9027099914605221E-2</c:v>
                </c:pt>
                <c:pt idx="7901">
                  <c:v>3.9027099914605221E-2</c:v>
                </c:pt>
                <c:pt idx="7902">
                  <c:v>3.9027099914605221E-2</c:v>
                </c:pt>
                <c:pt idx="7903">
                  <c:v>3.9027099914605221E-2</c:v>
                </c:pt>
                <c:pt idx="7904">
                  <c:v>3.9027099914605221E-2</c:v>
                </c:pt>
                <c:pt idx="7905">
                  <c:v>3.9027099914605221E-2</c:v>
                </c:pt>
                <c:pt idx="7906">
                  <c:v>3.9027099914605221E-2</c:v>
                </c:pt>
                <c:pt idx="7907">
                  <c:v>3.9027099914605221E-2</c:v>
                </c:pt>
                <c:pt idx="7908">
                  <c:v>3.9027099914605221E-2</c:v>
                </c:pt>
                <c:pt idx="7909">
                  <c:v>3.9027099914605221E-2</c:v>
                </c:pt>
                <c:pt idx="7910">
                  <c:v>3.8889367177995918E-2</c:v>
                </c:pt>
                <c:pt idx="7911">
                  <c:v>3.8819011872566735E-2</c:v>
                </c:pt>
                <c:pt idx="7912">
                  <c:v>3.8806495116576759E-2</c:v>
                </c:pt>
                <c:pt idx="7913">
                  <c:v>3.8780832135243332E-2</c:v>
                </c:pt>
                <c:pt idx="7914">
                  <c:v>3.875400705664199E-2</c:v>
                </c:pt>
                <c:pt idx="7915">
                  <c:v>3.872921564825952E-2</c:v>
                </c:pt>
                <c:pt idx="7916">
                  <c:v>3.8706700013693397E-2</c:v>
                </c:pt>
                <c:pt idx="7917">
                  <c:v>3.8678858099982595E-2</c:v>
                </c:pt>
                <c:pt idx="7918">
                  <c:v>3.8629565807534606E-2</c:v>
                </c:pt>
                <c:pt idx="7919">
                  <c:v>3.8534176990125464E-2</c:v>
                </c:pt>
                <c:pt idx="7920">
                  <c:v>3.8466387982829628E-2</c:v>
                </c:pt>
                <c:pt idx="7921">
                  <c:v>3.8355528745541184E-2</c:v>
                </c:pt>
                <c:pt idx="7922">
                  <c:v>3.8246485285233868E-2</c:v>
                </c:pt>
                <c:pt idx="7923">
                  <c:v>3.8131316603910184E-2</c:v>
                </c:pt>
                <c:pt idx="7924">
                  <c:v>3.8131316603910184E-2</c:v>
                </c:pt>
                <c:pt idx="7925">
                  <c:v>3.8088367425716328E-2</c:v>
                </c:pt>
                <c:pt idx="7926">
                  <c:v>3.7944896833846616E-2</c:v>
                </c:pt>
                <c:pt idx="7927">
                  <c:v>3.7921461205610067E-2</c:v>
                </c:pt>
                <c:pt idx="7928">
                  <c:v>3.7893546660820017E-2</c:v>
                </c:pt>
                <c:pt idx="7929">
                  <c:v>3.7876478357197318E-2</c:v>
                </c:pt>
                <c:pt idx="7930">
                  <c:v>3.7876478357197318E-2</c:v>
                </c:pt>
                <c:pt idx="7931">
                  <c:v>3.7855996392850096E-2</c:v>
                </c:pt>
                <c:pt idx="7932">
                  <c:v>3.784483541700602E-2</c:v>
                </c:pt>
                <c:pt idx="7933">
                  <c:v>3.7753634991833374E-2</c:v>
                </c:pt>
                <c:pt idx="7934">
                  <c:v>3.7615539099827858E-2</c:v>
                </c:pt>
                <c:pt idx="7935">
                  <c:v>3.7560339479601211E-2</c:v>
                </c:pt>
                <c:pt idx="7936">
                  <c:v>3.75085293097394E-2</c:v>
                </c:pt>
                <c:pt idx="7937">
                  <c:v>3.7484415791429908E-2</c:v>
                </c:pt>
                <c:pt idx="7938">
                  <c:v>3.7481510548260044E-2</c:v>
                </c:pt>
                <c:pt idx="7939">
                  <c:v>3.7467299067087671E-2</c:v>
                </c:pt>
                <c:pt idx="7940">
                  <c:v>3.7417110991329001E-2</c:v>
                </c:pt>
                <c:pt idx="7941">
                  <c:v>3.739948584943209E-2</c:v>
                </c:pt>
                <c:pt idx="7942">
                  <c:v>3.7381860707535179E-2</c:v>
                </c:pt>
                <c:pt idx="7943">
                  <c:v>3.7344600963882202E-2</c:v>
                </c:pt>
                <c:pt idx="7944">
                  <c:v>3.7306735961235529E-2</c:v>
                </c:pt>
                <c:pt idx="7945">
                  <c:v>3.7234346985587474E-2</c:v>
                </c:pt>
                <c:pt idx="7946">
                  <c:v>3.7214034493758472E-2</c:v>
                </c:pt>
                <c:pt idx="7947">
                  <c:v>3.7186337842206173E-2</c:v>
                </c:pt>
                <c:pt idx="7948">
                  <c:v>3.7185853635011201E-2</c:v>
                </c:pt>
                <c:pt idx="7949">
                  <c:v>3.7152152814241265E-2</c:v>
                </c:pt>
                <c:pt idx="7950">
                  <c:v>3.7117943575916607E-2</c:v>
                </c:pt>
                <c:pt idx="7951">
                  <c:v>3.7040882000837091E-2</c:v>
                </c:pt>
                <c:pt idx="7952">
                  <c:v>3.6925640688434173E-2</c:v>
                </c:pt>
                <c:pt idx="7953">
                  <c:v>3.6860272717113181E-2</c:v>
                </c:pt>
                <c:pt idx="7954">
                  <c:v>3.676309233308267E-2</c:v>
                </c:pt>
                <c:pt idx="7955">
                  <c:v>3.6702929589107591E-2</c:v>
                </c:pt>
                <c:pt idx="7956">
                  <c:v>3.6607395509539946E-2</c:v>
                </c:pt>
                <c:pt idx="7957">
                  <c:v>3.657754413597003E-2</c:v>
                </c:pt>
                <c:pt idx="7958">
                  <c:v>3.65519295753561E-2</c:v>
                </c:pt>
                <c:pt idx="7959">
                  <c:v>3.6548927490747313E-2</c:v>
                </c:pt>
                <c:pt idx="7960">
                  <c:v>3.6544206470596322E-2</c:v>
                </c:pt>
                <c:pt idx="7961">
                  <c:v>3.651164353673457E-2</c:v>
                </c:pt>
                <c:pt idx="7962">
                  <c:v>3.6445065047426159E-2</c:v>
                </c:pt>
                <c:pt idx="7963">
                  <c:v>3.6415044201337995E-2</c:v>
                </c:pt>
                <c:pt idx="7964">
                  <c:v>3.6348659394907584E-2</c:v>
                </c:pt>
                <c:pt idx="7965">
                  <c:v>3.6315539622771634E-2</c:v>
                </c:pt>
                <c:pt idx="7966">
                  <c:v>3.6310019660748948E-2</c:v>
                </c:pt>
                <c:pt idx="7967">
                  <c:v>3.6194778348346016E-2</c:v>
                </c:pt>
                <c:pt idx="7968">
                  <c:v>3.608082018500975E-2</c:v>
                </c:pt>
                <c:pt idx="7969">
                  <c:v>3.6018914295132806E-2</c:v>
                </c:pt>
                <c:pt idx="7970">
                  <c:v>3.6017631146066133E-2</c:v>
                </c:pt>
                <c:pt idx="7971">
                  <c:v>3.5925752830820522E-2</c:v>
                </c:pt>
                <c:pt idx="7972">
                  <c:v>3.5885394161119751E-2</c:v>
                </c:pt>
                <c:pt idx="7973">
                  <c:v>3.5848618624661752E-2</c:v>
                </c:pt>
                <c:pt idx="7974">
                  <c:v>3.58104630976981E-2</c:v>
                </c:pt>
                <c:pt idx="7975">
                  <c:v>3.5766109718638819E-2</c:v>
                </c:pt>
                <c:pt idx="7976">
                  <c:v>3.5732166794271401E-2</c:v>
                </c:pt>
                <c:pt idx="7977">
                  <c:v>3.5702533313939244E-2</c:v>
                </c:pt>
                <c:pt idx="7978">
                  <c:v>3.5660600970854786E-2</c:v>
                </c:pt>
                <c:pt idx="7979">
                  <c:v>3.5645203182054747E-2</c:v>
                </c:pt>
                <c:pt idx="7980">
                  <c:v>3.5535288148796494E-2</c:v>
                </c:pt>
                <c:pt idx="7981">
                  <c:v>3.5469339128841537E-2</c:v>
                </c:pt>
                <c:pt idx="7982">
                  <c:v>3.5455829748101859E-2</c:v>
                </c:pt>
                <c:pt idx="7983">
                  <c:v>3.5414284770773408E-2</c:v>
                </c:pt>
                <c:pt idx="7984">
                  <c:v>3.5414284770773408E-2</c:v>
                </c:pt>
                <c:pt idx="7985">
                  <c:v>3.5392398605560739E-2</c:v>
                </c:pt>
                <c:pt idx="7986">
                  <c:v>3.5345890504483848E-2</c:v>
                </c:pt>
                <c:pt idx="7987">
                  <c:v>3.530742024284346E-2</c:v>
                </c:pt>
                <c:pt idx="7988">
                  <c:v>3.5300931866430858E-2</c:v>
                </c:pt>
                <c:pt idx="7989">
                  <c:v>3.5289649838788059E-2</c:v>
                </c:pt>
                <c:pt idx="7990">
                  <c:v>3.5282483572302493E-2</c:v>
                </c:pt>
                <c:pt idx="7991">
                  <c:v>3.5271492068976673E-2</c:v>
                </c:pt>
                <c:pt idx="7992">
                  <c:v>3.5095628015763464E-2</c:v>
                </c:pt>
                <c:pt idx="7993">
                  <c:v>3.5061152463481571E-2</c:v>
                </c:pt>
                <c:pt idx="7994">
                  <c:v>3.5043890476980893E-2</c:v>
                </c:pt>
                <c:pt idx="7995">
                  <c:v>3.5043430480145667E-2</c:v>
                </c:pt>
                <c:pt idx="7996">
                  <c:v>3.5029678995808507E-2</c:v>
                </c:pt>
                <c:pt idx="7997">
                  <c:v>3.4952738472527736E-2</c:v>
                </c:pt>
                <c:pt idx="7998">
                  <c:v>3.4886789452572779E-2</c:v>
                </c:pt>
                <c:pt idx="7999">
                  <c:v>3.4858778066343736E-2</c:v>
                </c:pt>
                <c:pt idx="8000">
                  <c:v>3.483548770026567E-2</c:v>
                </c:pt>
                <c:pt idx="8001">
                  <c:v>3.4803287921800166E-2</c:v>
                </c:pt>
                <c:pt idx="8002">
                  <c:v>3.4770821829377394E-2</c:v>
                </c:pt>
                <c:pt idx="8003">
                  <c:v>3.4731213680828814E-2</c:v>
                </c:pt>
                <c:pt idx="8004">
                  <c:v>3.4660809954680141E-2</c:v>
                </c:pt>
                <c:pt idx="8005">
                  <c:v>3.4633984876078792E-2</c:v>
                </c:pt>
                <c:pt idx="8006">
                  <c:v>3.461481027115796E-2</c:v>
                </c:pt>
                <c:pt idx="8007">
                  <c:v>3.4576533692395564E-2</c:v>
                </c:pt>
                <c:pt idx="8008">
                  <c:v>3.453663501953002E-2</c:v>
                </c:pt>
                <c:pt idx="8009">
                  <c:v>3.4532712941250751E-2</c:v>
                </c:pt>
                <c:pt idx="8010">
                  <c:v>3.4469112326191403E-2</c:v>
                </c:pt>
                <c:pt idx="8011">
                  <c:v>3.4370188796258971E-2</c:v>
                </c:pt>
                <c:pt idx="8012">
                  <c:v>3.4321574393883954E-2</c:v>
                </c:pt>
                <c:pt idx="8013">
                  <c:v>3.4236596031166674E-2</c:v>
                </c:pt>
                <c:pt idx="8014">
                  <c:v>3.4167935450919888E-2</c:v>
                </c:pt>
                <c:pt idx="8015">
                  <c:v>3.4167935450919888E-2</c:v>
                </c:pt>
                <c:pt idx="8016">
                  <c:v>3.4097386462612712E-2</c:v>
                </c:pt>
                <c:pt idx="8017">
                  <c:v>3.4007469186506732E-2</c:v>
                </c:pt>
                <c:pt idx="8018">
                  <c:v>3.3808702132971422E-2</c:v>
                </c:pt>
                <c:pt idx="8019">
                  <c:v>3.3784951770058129E-2</c:v>
                </c:pt>
                <c:pt idx="8020">
                  <c:v>3.3782240209766307E-2</c:v>
                </c:pt>
                <c:pt idx="8021">
                  <c:v>3.3666732583406134E-2</c:v>
                </c:pt>
                <c:pt idx="8022">
                  <c:v>3.3655741080080313E-2</c:v>
                </c:pt>
                <c:pt idx="8023">
                  <c:v>3.3534374546661014E-2</c:v>
                </c:pt>
                <c:pt idx="8024">
                  <c:v>3.3458959276044406E-2</c:v>
                </c:pt>
                <c:pt idx="8025">
                  <c:v>3.3446902516889629E-2</c:v>
                </c:pt>
                <c:pt idx="8026">
                  <c:v>3.3424919510237988E-2</c:v>
                </c:pt>
                <c:pt idx="8027">
                  <c:v>3.3374223016924588E-2</c:v>
                </c:pt>
                <c:pt idx="8028">
                  <c:v>3.3271038463676419E-2</c:v>
                </c:pt>
                <c:pt idx="8029">
                  <c:v>3.3243559705361858E-2</c:v>
                </c:pt>
                <c:pt idx="8030">
                  <c:v>3.3238063953698938E-2</c:v>
                </c:pt>
                <c:pt idx="8031">
                  <c:v>3.3205718913074923E-2</c:v>
                </c:pt>
                <c:pt idx="8032">
                  <c:v>3.3161123430418167E-2</c:v>
                </c:pt>
                <c:pt idx="8033">
                  <c:v>3.3150131927092347E-2</c:v>
                </c:pt>
                <c:pt idx="8034">
                  <c:v>3.3106311175947527E-2</c:v>
                </c:pt>
                <c:pt idx="8035">
                  <c:v>3.3073191403811569E-2</c:v>
                </c:pt>
                <c:pt idx="8036">
                  <c:v>3.3042129512254215E-2</c:v>
                </c:pt>
                <c:pt idx="8037">
                  <c:v>3.3040216893834094E-2</c:v>
                </c:pt>
                <c:pt idx="8038">
                  <c:v>3.2996250880530778E-2</c:v>
                </c:pt>
                <c:pt idx="8039">
                  <c:v>3.2985259377204958E-2</c:v>
                </c:pt>
                <c:pt idx="8040">
                  <c:v>3.2983734124540802E-2</c:v>
                </c:pt>
                <c:pt idx="8041">
                  <c:v>3.2952284867227476E-2</c:v>
                </c:pt>
                <c:pt idx="8042">
                  <c:v>3.2911151466014768E-2</c:v>
                </c:pt>
                <c:pt idx="8043">
                  <c:v>3.289732735059836E-2</c:v>
                </c:pt>
                <c:pt idx="8044">
                  <c:v>3.2879242211866208E-2</c:v>
                </c:pt>
                <c:pt idx="8045">
                  <c:v>3.284348351051767E-2</c:v>
                </c:pt>
                <c:pt idx="8046">
                  <c:v>3.2827504673083638E-2</c:v>
                </c:pt>
                <c:pt idx="8047">
                  <c:v>3.2805521666431976E-2</c:v>
                </c:pt>
                <c:pt idx="8048">
                  <c:v>3.2729985344016624E-2</c:v>
                </c:pt>
                <c:pt idx="8049">
                  <c:v>3.2691103506260512E-2</c:v>
                </c:pt>
                <c:pt idx="8050">
                  <c:v>3.2691103506260512E-2</c:v>
                </c:pt>
                <c:pt idx="8051">
                  <c:v>3.2622902922848945E-2</c:v>
                </c:pt>
                <c:pt idx="8052">
                  <c:v>3.2600556760801057E-2</c:v>
                </c:pt>
                <c:pt idx="8053">
                  <c:v>3.2584360030129302E-2</c:v>
                </c:pt>
                <c:pt idx="8054">
                  <c:v>3.2518580482692586E-2</c:v>
                </c:pt>
                <c:pt idx="8055">
                  <c:v>3.2489503840634634E-2</c:v>
                </c:pt>
                <c:pt idx="8056">
                  <c:v>3.2435684210913696E-2</c:v>
                </c:pt>
                <c:pt idx="8057">
                  <c:v>3.2359445788065613E-2</c:v>
                </c:pt>
                <c:pt idx="8058">
                  <c:v>3.2331603874354804E-2</c:v>
                </c:pt>
                <c:pt idx="8059">
                  <c:v>3.2325769177655415E-2</c:v>
                </c:pt>
                <c:pt idx="8060">
                  <c:v>3.2273716904196115E-2</c:v>
                </c:pt>
                <c:pt idx="8061">
                  <c:v>3.2189803797307764E-2</c:v>
                </c:pt>
                <c:pt idx="8062">
                  <c:v>3.2172856545483797E-2</c:v>
                </c:pt>
                <c:pt idx="8063">
                  <c:v>3.2161332414243515E-2</c:v>
                </c:pt>
                <c:pt idx="8064">
                  <c:v>3.215709560128753E-2</c:v>
                </c:pt>
                <c:pt idx="8065">
                  <c:v>3.2149905124442213E-2</c:v>
                </c:pt>
                <c:pt idx="8066">
                  <c:v>3.1984064160164895E-2</c:v>
                </c:pt>
                <c:pt idx="8067">
                  <c:v>3.1973992650509514E-2</c:v>
                </c:pt>
                <c:pt idx="8068">
                  <c:v>3.1970506358705734E-2</c:v>
                </c:pt>
                <c:pt idx="8069">
                  <c:v>3.1929034012456517E-2</c:v>
                </c:pt>
                <c:pt idx="8070">
                  <c:v>3.189879527313063E-2</c:v>
                </c:pt>
                <c:pt idx="8071">
                  <c:v>3.1887706928365817E-2</c:v>
                </c:pt>
                <c:pt idx="8072">
                  <c:v>3.184214303131911E-2</c:v>
                </c:pt>
                <c:pt idx="8073">
                  <c:v>3.184214303131911E-2</c:v>
                </c:pt>
                <c:pt idx="8074">
                  <c:v>3.1831030476194531E-2</c:v>
                </c:pt>
                <c:pt idx="8075">
                  <c:v>3.1827132608275022E-2</c:v>
                </c:pt>
                <c:pt idx="8076">
                  <c:v>3.1809168521341628E-2</c:v>
                </c:pt>
                <c:pt idx="8077">
                  <c:v>3.1743219501386678E-2</c:v>
                </c:pt>
                <c:pt idx="8078">
                  <c:v>3.1700851371826766E-2</c:v>
                </c:pt>
                <c:pt idx="8079">
                  <c:v>3.1691288279726108E-2</c:v>
                </c:pt>
                <c:pt idx="8080">
                  <c:v>3.1688261984757542E-2</c:v>
                </c:pt>
                <c:pt idx="8081">
                  <c:v>3.1677270481431721E-2</c:v>
                </c:pt>
                <c:pt idx="8082">
                  <c:v>3.1633304468128426E-2</c:v>
                </c:pt>
                <c:pt idx="8083">
                  <c:v>3.1586481632374784E-2</c:v>
                </c:pt>
                <c:pt idx="8084">
                  <c:v>3.1550601879227494E-2</c:v>
                </c:pt>
                <c:pt idx="8085">
                  <c:v>3.1458360408585649E-2</c:v>
                </c:pt>
                <c:pt idx="8086">
                  <c:v>3.1442284729712638E-2</c:v>
                </c:pt>
                <c:pt idx="8087">
                  <c:v>3.1423449069828288E-2</c:v>
                </c:pt>
                <c:pt idx="8088">
                  <c:v>3.1374035725581569E-2</c:v>
                </c:pt>
                <c:pt idx="8089">
                  <c:v>3.1366167358663308E-2</c:v>
                </c:pt>
                <c:pt idx="8090">
                  <c:v>3.1363818953767698E-2</c:v>
                </c:pt>
                <c:pt idx="8091">
                  <c:v>3.1330287605516004E-2</c:v>
                </c:pt>
                <c:pt idx="8092">
                  <c:v>3.1269132236791251E-2</c:v>
                </c:pt>
                <c:pt idx="8093">
                  <c:v>3.1262450177500664E-2</c:v>
                </c:pt>
                <c:pt idx="8094">
                  <c:v>3.1197469571935664E-2</c:v>
                </c:pt>
                <c:pt idx="8095">
                  <c:v>3.11731381603884E-2</c:v>
                </c:pt>
                <c:pt idx="8096">
                  <c:v>3.1104792314818348E-2</c:v>
                </c:pt>
                <c:pt idx="8097">
                  <c:v>3.1057291588991755E-2</c:v>
                </c:pt>
                <c:pt idx="8098">
                  <c:v>3.1050803212579154E-2</c:v>
                </c:pt>
                <c:pt idx="8099">
                  <c:v>3.1038262246229419E-2</c:v>
                </c:pt>
                <c:pt idx="8100">
                  <c:v>3.1017780281882183E-2</c:v>
                </c:pt>
                <c:pt idx="8101">
                  <c:v>3.0983571043557524E-2</c:v>
                </c:pt>
                <c:pt idx="8102">
                  <c:v>3.0940839758601409E-2</c:v>
                </c:pt>
                <c:pt idx="8103">
                  <c:v>3.0927427219300727E-2</c:v>
                </c:pt>
                <c:pt idx="8104">
                  <c:v>3.091704097496862E-2</c:v>
                </c:pt>
                <c:pt idx="8105">
                  <c:v>3.0912368375537153E-2</c:v>
                </c:pt>
                <c:pt idx="8106">
                  <c:v>3.0841189917876519E-2</c:v>
                </c:pt>
                <c:pt idx="8107">
                  <c:v>3.0839156247657644E-2</c:v>
                </c:pt>
                <c:pt idx="8108">
                  <c:v>3.0824630031808534E-2</c:v>
                </c:pt>
                <c:pt idx="8109">
                  <c:v>3.0813178531647493E-2</c:v>
                </c:pt>
                <c:pt idx="8110">
                  <c:v>3.0749674758027135E-2</c:v>
                </c:pt>
                <c:pt idx="8111">
                  <c:v>3.0737908523189389E-2</c:v>
                </c:pt>
                <c:pt idx="8112">
                  <c:v>3.0725391767199382E-2</c:v>
                </c:pt>
                <c:pt idx="8113">
                  <c:v>3.0719799174097475E-2</c:v>
                </c:pt>
                <c:pt idx="8114">
                  <c:v>3.0695249869312474E-2</c:v>
                </c:pt>
                <c:pt idx="8115">
                  <c:v>3.0692901464416864E-2</c:v>
                </c:pt>
                <c:pt idx="8116">
                  <c:v>3.0667625848839419E-2</c:v>
                </c:pt>
                <c:pt idx="8117">
                  <c:v>3.0667625848839419E-2</c:v>
                </c:pt>
                <c:pt idx="8118">
                  <c:v>3.0655205934288436E-2</c:v>
                </c:pt>
                <c:pt idx="8119">
                  <c:v>3.0643221806212921E-2</c:v>
                </c:pt>
                <c:pt idx="8120">
                  <c:v>3.0625499822876996E-2</c:v>
                </c:pt>
                <c:pt idx="8121">
                  <c:v>3.0550302445498126E-2</c:v>
                </c:pt>
                <c:pt idx="8122">
                  <c:v>3.0449659980023549E-2</c:v>
                </c:pt>
                <c:pt idx="8123">
                  <c:v>3.0445398956707805E-2</c:v>
                </c:pt>
                <c:pt idx="8124">
                  <c:v>3.036356794075783E-2</c:v>
                </c:pt>
                <c:pt idx="8125">
                  <c:v>3.0262707582045526E-2</c:v>
                </c:pt>
                <c:pt idx="8126">
                  <c:v>3.0231718321567423E-2</c:v>
                </c:pt>
                <c:pt idx="8127">
                  <c:v>3.0230217279263019E-2</c:v>
                </c:pt>
                <c:pt idx="8128">
                  <c:v>3.0109262321959433E-2</c:v>
                </c:pt>
                <c:pt idx="8129">
                  <c:v>3.0106236026990873E-2</c:v>
                </c:pt>
                <c:pt idx="8130">
                  <c:v>3.0084253020339222E-2</c:v>
                </c:pt>
                <c:pt idx="8131">
                  <c:v>3.0025785001546557E-2</c:v>
                </c:pt>
                <c:pt idx="8132">
                  <c:v>2.9937175084866985E-2</c:v>
                </c:pt>
                <c:pt idx="8133">
                  <c:v>2.9933688793063223E-2</c:v>
                </c:pt>
                <c:pt idx="8134">
                  <c:v>2.986328506691455E-2</c:v>
                </c:pt>
                <c:pt idx="8135">
                  <c:v>2.9825105329591119E-2</c:v>
                </c:pt>
                <c:pt idx="8136">
                  <c:v>2.9821933772464063E-2</c:v>
                </c:pt>
                <c:pt idx="8137">
                  <c:v>2.9766322576121731E-2</c:v>
                </c:pt>
                <c:pt idx="8138">
                  <c:v>2.9761916290647488E-2</c:v>
                </c:pt>
                <c:pt idx="8139">
                  <c:v>2.973961854931911E-2</c:v>
                </c:pt>
                <c:pt idx="8140">
                  <c:v>2.9681901051678658E-2</c:v>
                </c:pt>
                <c:pt idx="8141">
                  <c:v>2.9663670650788027E-2</c:v>
                </c:pt>
                <c:pt idx="8142">
                  <c:v>2.9644132890470996E-2</c:v>
                </c:pt>
                <c:pt idx="8143">
                  <c:v>2.9636143471753973E-2</c:v>
                </c:pt>
                <c:pt idx="8144">
                  <c:v>2.9606171046385302E-2</c:v>
                </c:pt>
                <c:pt idx="8145">
                  <c:v>2.9530223147854206E-2</c:v>
                </c:pt>
                <c:pt idx="8146">
                  <c:v>2.9530223147854206E-2</c:v>
                </c:pt>
                <c:pt idx="8147">
                  <c:v>2.9382951529504001E-2</c:v>
                </c:pt>
                <c:pt idx="8148">
                  <c:v>2.9286400614826933E-2</c:v>
                </c:pt>
                <c:pt idx="8149">
                  <c:v>2.9264441818535027E-2</c:v>
                </c:pt>
                <c:pt idx="8150">
                  <c:v>2.9257445024567702E-2</c:v>
                </c:pt>
                <c:pt idx="8151">
                  <c:v>2.9234203079209126E-2</c:v>
                </c:pt>
                <c:pt idx="8152">
                  <c:v>2.9231612570716037E-2</c:v>
                </c:pt>
                <c:pt idx="8153">
                  <c:v>2.9161765682841571E-2</c:v>
                </c:pt>
                <c:pt idx="8154">
                  <c:v>2.9148062619223918E-2</c:v>
                </c:pt>
                <c:pt idx="8155">
                  <c:v>2.9126224874730756E-2</c:v>
                </c:pt>
                <c:pt idx="8156">
                  <c:v>2.911823545601375E-2</c:v>
                </c:pt>
                <c:pt idx="8157">
                  <c:v>2.911823545601375E-2</c:v>
                </c:pt>
                <c:pt idx="8158">
                  <c:v>2.9056305355777041E-2</c:v>
                </c:pt>
                <c:pt idx="8159">
                  <c:v>2.8966315448591819E-2</c:v>
                </c:pt>
                <c:pt idx="8160">
                  <c:v>2.8952709226413159E-2</c:v>
                </c:pt>
                <c:pt idx="8161">
                  <c:v>2.8875284495937428E-2</c:v>
                </c:pt>
                <c:pt idx="8162">
                  <c:v>2.8858361454473194E-2</c:v>
                </c:pt>
                <c:pt idx="8163">
                  <c:v>2.8857683564400237E-2</c:v>
                </c:pt>
                <c:pt idx="8164">
                  <c:v>2.8850178352878196E-2</c:v>
                </c:pt>
                <c:pt idx="8165">
                  <c:v>2.8761907381235113E-2</c:v>
                </c:pt>
                <c:pt idx="8166">
                  <c:v>2.8704577249350625E-2</c:v>
                </c:pt>
                <c:pt idx="8167">
                  <c:v>2.8581225466431954E-2</c:v>
                </c:pt>
                <c:pt idx="8168">
                  <c:v>2.8532151067221713E-2</c:v>
                </c:pt>
                <c:pt idx="8169">
                  <c:v>2.8519706942310975E-2</c:v>
                </c:pt>
                <c:pt idx="8170">
                  <c:v>2.8488862943991375E-2</c:v>
                </c:pt>
                <c:pt idx="8171">
                  <c:v>2.8473610417349797E-2</c:v>
                </c:pt>
                <c:pt idx="8172">
                  <c:v>2.8424342335261574E-2</c:v>
                </c:pt>
                <c:pt idx="8173">
                  <c:v>2.8422260244323202E-2</c:v>
                </c:pt>
                <c:pt idx="8174">
                  <c:v>2.8397928832775952E-2</c:v>
                </c:pt>
                <c:pt idx="8175">
                  <c:v>2.8381151053470225E-2</c:v>
                </c:pt>
                <c:pt idx="8176">
                  <c:v>2.8312272579985694E-2</c:v>
                </c:pt>
                <c:pt idx="8177">
                  <c:v>2.8272664431437129E-2</c:v>
                </c:pt>
                <c:pt idx="8178">
                  <c:v>2.8244314100171621E-2</c:v>
                </c:pt>
                <c:pt idx="8179">
                  <c:v>2.8158706268100877E-2</c:v>
                </c:pt>
                <c:pt idx="8180">
                  <c:v>2.8151806315572559E-2</c:v>
                </c:pt>
                <c:pt idx="8181">
                  <c:v>2.8140064291094512E-2</c:v>
                </c:pt>
                <c:pt idx="8182">
                  <c:v>2.804005129497341E-2</c:v>
                </c:pt>
                <c:pt idx="8183">
                  <c:v>2.8016228300980869E-2</c:v>
                </c:pt>
                <c:pt idx="8184">
                  <c:v>2.8012645167738083E-2</c:v>
                </c:pt>
                <c:pt idx="8185">
                  <c:v>2.8012645167738083E-2</c:v>
                </c:pt>
                <c:pt idx="8186">
                  <c:v>2.7998506317644965E-2</c:v>
                </c:pt>
                <c:pt idx="8187">
                  <c:v>2.7995891598792139E-2</c:v>
                </c:pt>
                <c:pt idx="8188">
                  <c:v>2.7995262129438661E-2</c:v>
                </c:pt>
                <c:pt idx="8189">
                  <c:v>2.7927715225740293E-2</c:v>
                </c:pt>
                <c:pt idx="8190">
                  <c:v>2.7897403855335158E-2</c:v>
                </c:pt>
                <c:pt idx="8191">
                  <c:v>2.7887308135320022E-2</c:v>
                </c:pt>
                <c:pt idx="8192">
                  <c:v>2.7861039894992896E-2</c:v>
                </c:pt>
                <c:pt idx="8193">
                  <c:v>2.7817703351043051E-2</c:v>
                </c:pt>
                <c:pt idx="8194">
                  <c:v>2.7817703351043051E-2</c:v>
                </c:pt>
                <c:pt idx="8195">
                  <c:v>2.7817703351043051E-2</c:v>
                </c:pt>
                <c:pt idx="8196">
                  <c:v>2.7817703351043051E-2</c:v>
                </c:pt>
                <c:pt idx="8197">
                  <c:v>2.7817703351043051E-2</c:v>
                </c:pt>
                <c:pt idx="8198">
                  <c:v>2.7817703351043051E-2</c:v>
                </c:pt>
                <c:pt idx="8199">
                  <c:v>2.7817703351043051E-2</c:v>
                </c:pt>
                <c:pt idx="8200">
                  <c:v>2.7817703351043051E-2</c:v>
                </c:pt>
                <c:pt idx="8201">
                  <c:v>2.7817703351043051E-2</c:v>
                </c:pt>
                <c:pt idx="8202">
                  <c:v>2.7817703351043051E-2</c:v>
                </c:pt>
                <c:pt idx="8203">
                  <c:v>2.7817703351043051E-2</c:v>
                </c:pt>
                <c:pt idx="8204">
                  <c:v>2.7817703351043051E-2</c:v>
                </c:pt>
                <c:pt idx="8205">
                  <c:v>2.7817703351043051E-2</c:v>
                </c:pt>
                <c:pt idx="8206">
                  <c:v>2.7817703351043051E-2</c:v>
                </c:pt>
                <c:pt idx="8207">
                  <c:v>2.7817703351043051E-2</c:v>
                </c:pt>
                <c:pt idx="8208">
                  <c:v>2.7817703351043051E-2</c:v>
                </c:pt>
                <c:pt idx="8209">
                  <c:v>2.7817703351043051E-2</c:v>
                </c:pt>
                <c:pt idx="8210">
                  <c:v>2.7817703351043051E-2</c:v>
                </c:pt>
                <c:pt idx="8211">
                  <c:v>2.7817703351043051E-2</c:v>
                </c:pt>
                <c:pt idx="8212">
                  <c:v>2.7817703351043051E-2</c:v>
                </c:pt>
                <c:pt idx="8213">
                  <c:v>2.7817703351043051E-2</c:v>
                </c:pt>
                <c:pt idx="8214">
                  <c:v>2.7817703351043051E-2</c:v>
                </c:pt>
                <c:pt idx="8215">
                  <c:v>2.7817703351043051E-2</c:v>
                </c:pt>
                <c:pt idx="8216">
                  <c:v>2.7817703351043051E-2</c:v>
                </c:pt>
                <c:pt idx="8217">
                  <c:v>2.7817703351043051E-2</c:v>
                </c:pt>
                <c:pt idx="8218">
                  <c:v>2.7817703351043051E-2</c:v>
                </c:pt>
                <c:pt idx="8219">
                  <c:v>2.7817703351043051E-2</c:v>
                </c:pt>
                <c:pt idx="8220">
                  <c:v>2.7817703351043051E-2</c:v>
                </c:pt>
                <c:pt idx="8221">
                  <c:v>2.7817703351043051E-2</c:v>
                </c:pt>
                <c:pt idx="8222">
                  <c:v>2.7817703351043051E-2</c:v>
                </c:pt>
                <c:pt idx="8223">
                  <c:v>2.7817703351043051E-2</c:v>
                </c:pt>
                <c:pt idx="8224">
                  <c:v>2.7817703351043051E-2</c:v>
                </c:pt>
                <c:pt idx="8225">
                  <c:v>2.7817703351043051E-2</c:v>
                </c:pt>
                <c:pt idx="8226">
                  <c:v>2.7817703351043051E-2</c:v>
                </c:pt>
                <c:pt idx="8227">
                  <c:v>2.7817703351043051E-2</c:v>
                </c:pt>
                <c:pt idx="8228">
                  <c:v>2.7817703351043051E-2</c:v>
                </c:pt>
                <c:pt idx="8229">
                  <c:v>2.7817703351043051E-2</c:v>
                </c:pt>
                <c:pt idx="8230">
                  <c:v>2.7817703351043051E-2</c:v>
                </c:pt>
                <c:pt idx="8231">
                  <c:v>2.7817703351043051E-2</c:v>
                </c:pt>
                <c:pt idx="8232">
                  <c:v>2.7817703351043051E-2</c:v>
                </c:pt>
                <c:pt idx="8233">
                  <c:v>2.7817703351043051E-2</c:v>
                </c:pt>
                <c:pt idx="8234">
                  <c:v>2.7817703351043051E-2</c:v>
                </c:pt>
                <c:pt idx="8235">
                  <c:v>2.7817703351043051E-2</c:v>
                </c:pt>
                <c:pt idx="8236">
                  <c:v>2.7817703351043051E-2</c:v>
                </c:pt>
                <c:pt idx="8237">
                  <c:v>2.7817703351043051E-2</c:v>
                </c:pt>
                <c:pt idx="8238">
                  <c:v>2.7817703351043051E-2</c:v>
                </c:pt>
                <c:pt idx="8239">
                  <c:v>2.7817703351043051E-2</c:v>
                </c:pt>
                <c:pt idx="8240">
                  <c:v>2.7817703351043051E-2</c:v>
                </c:pt>
                <c:pt idx="8241">
                  <c:v>2.7817703351043051E-2</c:v>
                </c:pt>
                <c:pt idx="8242">
                  <c:v>2.7817703351043051E-2</c:v>
                </c:pt>
                <c:pt idx="8243">
                  <c:v>2.7817703351043051E-2</c:v>
                </c:pt>
                <c:pt idx="8244">
                  <c:v>2.7817703351043051E-2</c:v>
                </c:pt>
                <c:pt idx="8245">
                  <c:v>2.7817703351043051E-2</c:v>
                </c:pt>
                <c:pt idx="8246">
                  <c:v>2.7801167675334817E-2</c:v>
                </c:pt>
                <c:pt idx="8247">
                  <c:v>2.7743595439852844E-2</c:v>
                </c:pt>
                <c:pt idx="8248">
                  <c:v>2.7708272524979757E-2</c:v>
                </c:pt>
                <c:pt idx="8249">
                  <c:v>2.7666146499017354E-2</c:v>
                </c:pt>
                <c:pt idx="8250">
                  <c:v>2.7655760254685236E-2</c:v>
                </c:pt>
                <c:pt idx="8251">
                  <c:v>2.7551897811364114E-2</c:v>
                </c:pt>
                <c:pt idx="8252">
                  <c:v>2.7551679918126369E-2</c:v>
                </c:pt>
                <c:pt idx="8253">
                  <c:v>2.7473335193980191E-2</c:v>
                </c:pt>
                <c:pt idx="8254">
                  <c:v>2.7464086836556243E-2</c:v>
                </c:pt>
                <c:pt idx="8255">
                  <c:v>2.7447962736963736E-2</c:v>
                </c:pt>
                <c:pt idx="8256">
                  <c:v>2.7424817633044166E-2</c:v>
                </c:pt>
                <c:pt idx="8257">
                  <c:v>2.7357706515821277E-2</c:v>
                </c:pt>
                <c:pt idx="8258">
                  <c:v>2.7357706515821277E-2</c:v>
                </c:pt>
                <c:pt idx="8259">
                  <c:v>2.7357706515821277E-2</c:v>
                </c:pt>
                <c:pt idx="8260">
                  <c:v>2.7357706515821277E-2</c:v>
                </c:pt>
                <c:pt idx="8261">
                  <c:v>2.729771324436446E-2</c:v>
                </c:pt>
                <c:pt idx="8262">
                  <c:v>2.7285898588807179E-2</c:v>
                </c:pt>
                <c:pt idx="8263">
                  <c:v>2.7264932417264961E-2</c:v>
                </c:pt>
                <c:pt idx="8264">
                  <c:v>2.725367459998191E-2</c:v>
                </c:pt>
                <c:pt idx="8265">
                  <c:v>2.7208377016892445E-2</c:v>
                </c:pt>
                <c:pt idx="8266">
                  <c:v>2.7009924698033868E-2</c:v>
                </c:pt>
                <c:pt idx="8267">
                  <c:v>2.6717342500473078E-2</c:v>
                </c:pt>
                <c:pt idx="8268">
                  <c:v>2.6675845943864115E-2</c:v>
                </c:pt>
                <c:pt idx="8269">
                  <c:v>2.6567407742550519E-2</c:v>
                </c:pt>
                <c:pt idx="8270">
                  <c:v>2.6515524941609459E-2</c:v>
                </c:pt>
                <c:pt idx="8271">
                  <c:v>2.6497149278560329E-2</c:v>
                </c:pt>
                <c:pt idx="8272">
                  <c:v>2.6484535681131356E-2</c:v>
                </c:pt>
                <c:pt idx="8273">
                  <c:v>2.6430183423495939E-2</c:v>
                </c:pt>
                <c:pt idx="8274">
                  <c:v>2.6429093957307255E-2</c:v>
                </c:pt>
                <c:pt idx="8275">
                  <c:v>2.6392681576245493E-2</c:v>
                </c:pt>
                <c:pt idx="8276">
                  <c:v>2.63493208219359E-2</c:v>
                </c:pt>
                <c:pt idx="8277">
                  <c:v>2.6346149264808841E-2</c:v>
                </c:pt>
                <c:pt idx="8278">
                  <c:v>2.6331937783636475E-2</c:v>
                </c:pt>
                <c:pt idx="8279">
                  <c:v>2.6328645174710667E-2</c:v>
                </c:pt>
                <c:pt idx="8280">
                  <c:v>2.6191735590332818E-2</c:v>
                </c:pt>
                <c:pt idx="8281">
                  <c:v>2.6151667444949032E-2</c:v>
                </c:pt>
                <c:pt idx="8282">
                  <c:v>2.6122687644330057E-2</c:v>
                </c:pt>
                <c:pt idx="8283">
                  <c:v>2.6118015044898586E-2</c:v>
                </c:pt>
                <c:pt idx="8284">
                  <c:v>2.6032189319590116E-2</c:v>
                </c:pt>
                <c:pt idx="8285">
                  <c:v>2.5978926528143376E-2</c:v>
                </c:pt>
                <c:pt idx="8286">
                  <c:v>2.5886321902105304E-2</c:v>
                </c:pt>
                <c:pt idx="8287">
                  <c:v>2.5846786384635986E-2</c:v>
                </c:pt>
                <c:pt idx="8288">
                  <c:v>2.5823060232082442E-2</c:v>
                </c:pt>
                <c:pt idx="8289">
                  <c:v>2.5744884980454488E-2</c:v>
                </c:pt>
                <c:pt idx="8290">
                  <c:v>2.5734305053244387E-2</c:v>
                </c:pt>
                <c:pt idx="8291">
                  <c:v>2.5692760075915942E-2</c:v>
                </c:pt>
                <c:pt idx="8292">
                  <c:v>2.5591221827130674E-2</c:v>
                </c:pt>
                <c:pt idx="8293">
                  <c:v>2.5547352655266364E-2</c:v>
                </c:pt>
                <c:pt idx="8294">
                  <c:v>2.5426179804725044E-2</c:v>
                </c:pt>
                <c:pt idx="8295">
                  <c:v>2.5391341097046927E-2</c:v>
                </c:pt>
                <c:pt idx="8296">
                  <c:v>2.5377976978465753E-2</c:v>
                </c:pt>
                <c:pt idx="8297">
                  <c:v>2.5366404426505968E-2</c:v>
                </c:pt>
                <c:pt idx="8298">
                  <c:v>2.5366162322908482E-2</c:v>
                </c:pt>
                <c:pt idx="8299">
                  <c:v>2.5299825937197543E-2</c:v>
                </c:pt>
                <c:pt idx="8300">
                  <c:v>2.5231286408749512E-2</c:v>
                </c:pt>
                <c:pt idx="8301">
                  <c:v>2.5033269876366403E-2</c:v>
                </c:pt>
                <c:pt idx="8302">
                  <c:v>2.5021552062248133E-2</c:v>
                </c:pt>
                <c:pt idx="8303">
                  <c:v>2.5021552062248133E-2</c:v>
                </c:pt>
                <c:pt idx="8304">
                  <c:v>2.500191746049206E-2</c:v>
                </c:pt>
                <c:pt idx="8305">
                  <c:v>2.49772228935486E-2</c:v>
                </c:pt>
                <c:pt idx="8306">
                  <c:v>2.4913791751007493E-2</c:v>
                </c:pt>
                <c:pt idx="8307">
                  <c:v>2.4885271947223748E-2</c:v>
                </c:pt>
                <c:pt idx="8308">
                  <c:v>2.4878081470378434E-2</c:v>
                </c:pt>
                <c:pt idx="8309">
                  <c:v>2.4762840157975499E-2</c:v>
                </c:pt>
                <c:pt idx="8310">
                  <c:v>2.4738508746428241E-2</c:v>
                </c:pt>
                <c:pt idx="8311">
                  <c:v>2.460791806594476E-2</c:v>
                </c:pt>
                <c:pt idx="8312">
                  <c:v>2.4585789797134612E-2</c:v>
                </c:pt>
                <c:pt idx="8313">
                  <c:v>2.451308608680982E-2</c:v>
                </c:pt>
                <c:pt idx="8314">
                  <c:v>2.4459629612485104E-2</c:v>
                </c:pt>
                <c:pt idx="8315">
                  <c:v>2.4428640352007005E-2</c:v>
                </c:pt>
                <c:pt idx="8316">
                  <c:v>2.4415252023066082E-2</c:v>
                </c:pt>
                <c:pt idx="8317">
                  <c:v>2.4401379486930181E-2</c:v>
                </c:pt>
                <c:pt idx="8318">
                  <c:v>2.4320952671845624E-2</c:v>
                </c:pt>
                <c:pt idx="8319">
                  <c:v>2.4287736058270656E-2</c:v>
                </c:pt>
                <c:pt idx="8320">
                  <c:v>2.4280230846748619E-2</c:v>
                </c:pt>
                <c:pt idx="8321">
                  <c:v>2.4238685869420167E-2</c:v>
                </c:pt>
                <c:pt idx="8322">
                  <c:v>2.4155595914763271E-2</c:v>
                </c:pt>
                <c:pt idx="8323">
                  <c:v>2.4097103685610858E-2</c:v>
                </c:pt>
                <c:pt idx="8324">
                  <c:v>2.4071392283557928E-2</c:v>
                </c:pt>
                <c:pt idx="8325">
                  <c:v>2.402529575859675E-2</c:v>
                </c:pt>
                <c:pt idx="8326">
                  <c:v>2.4008687451809289E-2</c:v>
                </c:pt>
                <c:pt idx="8327">
                  <c:v>2.391983543153223E-2</c:v>
                </c:pt>
                <c:pt idx="8328">
                  <c:v>2.391983543153223E-2</c:v>
                </c:pt>
                <c:pt idx="8329">
                  <c:v>2.391983543153223E-2</c:v>
                </c:pt>
                <c:pt idx="8330">
                  <c:v>2.391983543153223E-2</c:v>
                </c:pt>
                <c:pt idx="8331">
                  <c:v>2.391983543153223E-2</c:v>
                </c:pt>
                <c:pt idx="8332">
                  <c:v>2.391983543153223E-2</c:v>
                </c:pt>
                <c:pt idx="8333">
                  <c:v>2.391983543153223E-2</c:v>
                </c:pt>
                <c:pt idx="8334">
                  <c:v>2.391983543153223E-2</c:v>
                </c:pt>
                <c:pt idx="8335">
                  <c:v>2.391983543153223E-2</c:v>
                </c:pt>
                <c:pt idx="8336">
                  <c:v>2.391983543153223E-2</c:v>
                </c:pt>
                <c:pt idx="8337">
                  <c:v>2.391983543153223E-2</c:v>
                </c:pt>
                <c:pt idx="8338">
                  <c:v>2.391983543153223E-2</c:v>
                </c:pt>
                <c:pt idx="8339">
                  <c:v>2.391983543153223E-2</c:v>
                </c:pt>
                <c:pt idx="8340">
                  <c:v>2.391983543153223E-2</c:v>
                </c:pt>
                <c:pt idx="8341">
                  <c:v>2.391983543153223E-2</c:v>
                </c:pt>
                <c:pt idx="8342">
                  <c:v>2.391983543153223E-2</c:v>
                </c:pt>
                <c:pt idx="8343">
                  <c:v>2.3821492950233759E-2</c:v>
                </c:pt>
                <c:pt idx="8344">
                  <c:v>2.3787065818671377E-2</c:v>
                </c:pt>
                <c:pt idx="8345">
                  <c:v>2.3681557070887357E-2</c:v>
                </c:pt>
                <c:pt idx="8346">
                  <c:v>2.3667708745111201E-2</c:v>
                </c:pt>
                <c:pt idx="8347">
                  <c:v>2.3648679402348865E-2</c:v>
                </c:pt>
                <c:pt idx="8348">
                  <c:v>2.3636017384200392E-2</c:v>
                </c:pt>
                <c:pt idx="8349">
                  <c:v>2.363536370448718E-2</c:v>
                </c:pt>
                <c:pt idx="8350">
                  <c:v>2.3626672185337465E-2</c:v>
                </c:pt>
                <c:pt idx="8351">
                  <c:v>2.3516369786323241E-2</c:v>
                </c:pt>
                <c:pt idx="8352">
                  <c:v>2.3487389985704279E-2</c:v>
                </c:pt>
                <c:pt idx="8353">
                  <c:v>2.3411417876813414E-2</c:v>
                </c:pt>
                <c:pt idx="8354">
                  <c:v>2.3402532674785727E-2</c:v>
                </c:pt>
                <c:pt idx="8355">
                  <c:v>2.3389822235917755E-2</c:v>
                </c:pt>
                <c:pt idx="8356">
                  <c:v>2.3348228837869807E-2</c:v>
                </c:pt>
                <c:pt idx="8357">
                  <c:v>2.3341692040737702E-2</c:v>
                </c:pt>
                <c:pt idx="8358">
                  <c:v>2.3327165824888595E-2</c:v>
                </c:pt>
                <c:pt idx="8359">
                  <c:v>2.3316634318397995E-2</c:v>
                </c:pt>
                <c:pt idx="8360">
                  <c:v>2.3242913772963752E-2</c:v>
                </c:pt>
                <c:pt idx="8361">
                  <c:v>2.3232382266473155E-2</c:v>
                </c:pt>
                <c:pt idx="8362">
                  <c:v>2.3200787747001343E-2</c:v>
                </c:pt>
                <c:pt idx="8363">
                  <c:v>2.3158661721038934E-2</c:v>
                </c:pt>
                <c:pt idx="8364">
                  <c:v>2.3158661721038934E-2</c:v>
                </c:pt>
                <c:pt idx="8365">
                  <c:v>2.3116971481551996E-2</c:v>
                </c:pt>
                <c:pt idx="8366">
                  <c:v>2.3084674861647468E-2</c:v>
                </c:pt>
                <c:pt idx="8367">
                  <c:v>2.3047051962598281E-2</c:v>
                </c:pt>
                <c:pt idx="8368">
                  <c:v>2.3012237465279927E-2</c:v>
                </c:pt>
                <c:pt idx="8369">
                  <c:v>2.2950791572238192E-2</c:v>
                </c:pt>
                <c:pt idx="8370">
                  <c:v>2.2930503290768935E-2</c:v>
                </c:pt>
                <c:pt idx="8371">
                  <c:v>2.2903823474326079E-2</c:v>
                </c:pt>
                <c:pt idx="8372">
                  <c:v>2.2899175085254363E-2</c:v>
                </c:pt>
                <c:pt idx="8373">
                  <c:v>2.2872882634567469E-2</c:v>
                </c:pt>
                <c:pt idx="8374">
                  <c:v>2.2833322906738403E-2</c:v>
                </c:pt>
                <c:pt idx="8375">
                  <c:v>2.2826786109606294E-2</c:v>
                </c:pt>
                <c:pt idx="8376">
                  <c:v>2.2806013620942079E-2</c:v>
                </c:pt>
                <c:pt idx="8377">
                  <c:v>2.2759432888785933E-2</c:v>
                </c:pt>
                <c:pt idx="8378">
                  <c:v>2.2753452929928052E-2</c:v>
                </c:pt>
                <c:pt idx="8379">
                  <c:v>2.2712852156629795E-2</c:v>
                </c:pt>
                <c:pt idx="8380">
                  <c:v>2.2622595935487339E-2</c:v>
                </c:pt>
                <c:pt idx="8381">
                  <c:v>2.2598240313580327E-2</c:v>
                </c:pt>
                <c:pt idx="8382">
                  <c:v>2.2583423573414231E-2</c:v>
                </c:pt>
                <c:pt idx="8383">
                  <c:v>2.2484645305640292E-2</c:v>
                </c:pt>
                <c:pt idx="8384">
                  <c:v>2.2462202302153424E-2</c:v>
                </c:pt>
                <c:pt idx="8385">
                  <c:v>2.2445012946731974E-2</c:v>
                </c:pt>
                <c:pt idx="8386">
                  <c:v>2.2383688105488991E-2</c:v>
                </c:pt>
                <c:pt idx="8387">
                  <c:v>2.2338535784558015E-2</c:v>
                </c:pt>
                <c:pt idx="8388">
                  <c:v>2.2316915933302595E-2</c:v>
                </c:pt>
                <c:pt idx="8389">
                  <c:v>2.2277162522595529E-2</c:v>
                </c:pt>
                <c:pt idx="8390">
                  <c:v>2.2231889149865791E-2</c:v>
                </c:pt>
                <c:pt idx="8391">
                  <c:v>2.2117374148255327E-2</c:v>
                </c:pt>
                <c:pt idx="8392">
                  <c:v>2.2104058450393652E-2</c:v>
                </c:pt>
                <c:pt idx="8393">
                  <c:v>2.2104058450393652E-2</c:v>
                </c:pt>
                <c:pt idx="8394">
                  <c:v>2.2094979565487945E-2</c:v>
                </c:pt>
                <c:pt idx="8395">
                  <c:v>2.208401227252187E-2</c:v>
                </c:pt>
                <c:pt idx="8396">
                  <c:v>2.2056218779530581E-2</c:v>
                </c:pt>
                <c:pt idx="8397">
                  <c:v>2.2052853539525536E-2</c:v>
                </c:pt>
                <c:pt idx="8398">
                  <c:v>2.2037431540365734E-2</c:v>
                </c:pt>
                <c:pt idx="8399">
                  <c:v>2.2016610630982019E-2</c:v>
                </c:pt>
                <c:pt idx="8400">
                  <c:v>2.1905412448657086E-2</c:v>
                </c:pt>
                <c:pt idx="8401">
                  <c:v>2.1862753794780216E-2</c:v>
                </c:pt>
                <c:pt idx="8402">
                  <c:v>2.1852754916204059E-2</c:v>
                </c:pt>
                <c:pt idx="8403">
                  <c:v>2.1835057143227903E-2</c:v>
                </c:pt>
                <c:pt idx="8404">
                  <c:v>2.1824186691700821E-2</c:v>
                </c:pt>
                <c:pt idx="8405">
                  <c:v>2.1805738397572449E-2</c:v>
                </c:pt>
                <c:pt idx="8406">
                  <c:v>2.175893977217859E-2</c:v>
                </c:pt>
                <c:pt idx="8407">
                  <c:v>2.171025273872431E-2</c:v>
                </c:pt>
                <c:pt idx="8408">
                  <c:v>2.1693450749058849E-2</c:v>
                </c:pt>
                <c:pt idx="8409">
                  <c:v>2.1688076049194677E-2</c:v>
                </c:pt>
                <c:pt idx="8410">
                  <c:v>2.1675050875649981E-2</c:v>
                </c:pt>
                <c:pt idx="8411">
                  <c:v>2.1663187799373203E-2</c:v>
                </c:pt>
                <c:pt idx="8412">
                  <c:v>2.1602831372520157E-2</c:v>
                </c:pt>
                <c:pt idx="8413">
                  <c:v>2.1596778782583023E-2</c:v>
                </c:pt>
                <c:pt idx="8414">
                  <c:v>2.1555088543096082E-2</c:v>
                </c:pt>
                <c:pt idx="8415">
                  <c:v>2.1527876098738751E-2</c:v>
                </c:pt>
                <c:pt idx="8416">
                  <c:v>2.1519281421028026E-2</c:v>
                </c:pt>
                <c:pt idx="8417">
                  <c:v>2.1513398303609141E-2</c:v>
                </c:pt>
                <c:pt idx="8418">
                  <c:v>2.1484152189032928E-2</c:v>
                </c:pt>
                <c:pt idx="8419">
                  <c:v>2.1473620682542331E-2</c:v>
                </c:pt>
                <c:pt idx="8420">
                  <c:v>2.1439145130260451E-2</c:v>
                </c:pt>
                <c:pt idx="8421">
                  <c:v>2.1415878974542123E-2</c:v>
                </c:pt>
                <c:pt idx="8422">
                  <c:v>2.1347242604655078E-2</c:v>
                </c:pt>
                <c:pt idx="8423">
                  <c:v>2.1340245810687768E-2</c:v>
                </c:pt>
                <c:pt idx="8424">
                  <c:v>2.1324872232247456E-2</c:v>
                </c:pt>
                <c:pt idx="8425">
                  <c:v>2.1320151212096503E-2</c:v>
                </c:pt>
                <c:pt idx="8426">
                  <c:v>2.1315430191945543E-2</c:v>
                </c:pt>
                <c:pt idx="8427">
                  <c:v>2.1278606234768058E-2</c:v>
                </c:pt>
                <c:pt idx="8428">
                  <c:v>2.1268849459789407E-2</c:v>
                </c:pt>
                <c:pt idx="8429">
                  <c:v>2.1267735783240965E-2</c:v>
                </c:pt>
                <c:pt idx="8430">
                  <c:v>2.1241927539749041E-2</c:v>
                </c:pt>
                <c:pt idx="8431">
                  <c:v>2.1178738500805417E-2</c:v>
                </c:pt>
                <c:pt idx="8432">
                  <c:v>2.1136612474843008E-2</c:v>
                </c:pt>
                <c:pt idx="8433">
                  <c:v>2.1115549461861796E-2</c:v>
                </c:pt>
                <c:pt idx="8434">
                  <c:v>2.1083954942389981E-2</c:v>
                </c:pt>
                <c:pt idx="8435">
                  <c:v>2.1081049699220172E-2</c:v>
                </c:pt>
                <c:pt idx="8436">
                  <c:v>2.1063594029841492E-2</c:v>
                </c:pt>
                <c:pt idx="8437">
                  <c:v>2.1063594029841492E-2</c:v>
                </c:pt>
                <c:pt idx="8438">
                  <c:v>2.1050108859461573E-2</c:v>
                </c:pt>
                <c:pt idx="8439">
                  <c:v>2.1017497504880314E-2</c:v>
                </c:pt>
                <c:pt idx="8440">
                  <c:v>2.1017013297685364E-2</c:v>
                </c:pt>
                <c:pt idx="8441">
                  <c:v>2.0994449242399731E-2</c:v>
                </c:pt>
                <c:pt idx="8442">
                  <c:v>2.0968108370993346E-2</c:v>
                </c:pt>
                <c:pt idx="8443">
                  <c:v>2.0958278964935465E-2</c:v>
                </c:pt>
                <c:pt idx="8444">
                  <c:v>2.0956632660472558E-2</c:v>
                </c:pt>
                <c:pt idx="8445">
                  <c:v>2.0948352717438563E-2</c:v>
                </c:pt>
                <c:pt idx="8446">
                  <c:v>2.0894315194479877E-2</c:v>
                </c:pt>
                <c:pt idx="8447">
                  <c:v>2.0852261799596716E-2</c:v>
                </c:pt>
                <c:pt idx="8448">
                  <c:v>2.0831997728487203E-2</c:v>
                </c:pt>
                <c:pt idx="8449">
                  <c:v>2.0821611484155091E-2</c:v>
                </c:pt>
                <c:pt idx="8450">
                  <c:v>2.0803042138227978E-2</c:v>
                </c:pt>
                <c:pt idx="8451">
                  <c:v>2.0733171039993763E-2</c:v>
                </c:pt>
                <c:pt idx="8452">
                  <c:v>2.0704820708728248E-2</c:v>
                </c:pt>
                <c:pt idx="8453">
                  <c:v>2.0696177610298044E-2</c:v>
                </c:pt>
                <c:pt idx="8454">
                  <c:v>2.0683757695747054E-2</c:v>
                </c:pt>
                <c:pt idx="8455">
                  <c:v>2.0639234844169529E-2</c:v>
                </c:pt>
                <c:pt idx="8456">
                  <c:v>2.0614152911470073E-2</c:v>
                </c:pt>
                <c:pt idx="8457">
                  <c:v>2.0610037150312812E-2</c:v>
                </c:pt>
                <c:pt idx="8458">
                  <c:v>2.0578805786237244E-2</c:v>
                </c:pt>
                <c:pt idx="8459">
                  <c:v>2.0578805786237244E-2</c:v>
                </c:pt>
                <c:pt idx="8460">
                  <c:v>2.0578805786237244E-2</c:v>
                </c:pt>
                <c:pt idx="8461">
                  <c:v>2.0489251665527487E-2</c:v>
                </c:pt>
                <c:pt idx="8462">
                  <c:v>2.0487387467826853E-2</c:v>
                </c:pt>
                <c:pt idx="8463">
                  <c:v>2.0469011804777733E-2</c:v>
                </c:pt>
                <c:pt idx="8464">
                  <c:v>2.0452815074105971E-2</c:v>
                </c:pt>
                <c:pt idx="8465">
                  <c:v>2.0418751097939815E-2</c:v>
                </c:pt>
                <c:pt idx="8466">
                  <c:v>2.0406161710870594E-2</c:v>
                </c:pt>
                <c:pt idx="8467">
                  <c:v>2.0395460731861739E-2</c:v>
                </c:pt>
                <c:pt idx="8468">
                  <c:v>2.0393427061642877E-2</c:v>
                </c:pt>
                <c:pt idx="8469">
                  <c:v>2.0367812501028929E-2</c:v>
                </c:pt>
                <c:pt idx="8470">
                  <c:v>2.0360622024183629E-2</c:v>
                </c:pt>
                <c:pt idx="8471">
                  <c:v>2.0357280994538332E-2</c:v>
                </c:pt>
                <c:pt idx="8472">
                  <c:v>2.0348879999705603E-2</c:v>
                </c:pt>
                <c:pt idx="8473">
                  <c:v>2.0346749488047731E-2</c:v>
                </c:pt>
                <c:pt idx="8474">
                  <c:v>2.0346749488047731E-2</c:v>
                </c:pt>
                <c:pt idx="8475">
                  <c:v>2.0315154968575923E-2</c:v>
                </c:pt>
                <c:pt idx="8476">
                  <c:v>2.0312685511881576E-2</c:v>
                </c:pt>
                <c:pt idx="8477">
                  <c:v>2.0216328280082491E-2</c:v>
                </c:pt>
                <c:pt idx="8478">
                  <c:v>2.0199308397179268E-2</c:v>
                </c:pt>
                <c:pt idx="8479">
                  <c:v>2.0153187661858359E-2</c:v>
                </c:pt>
                <c:pt idx="8480">
                  <c:v>2.0125587851745043E-2</c:v>
                </c:pt>
                <c:pt idx="8481">
                  <c:v>2.0119898417204147E-2</c:v>
                </c:pt>
                <c:pt idx="8482">
                  <c:v>2.0115346869571435E-2</c:v>
                </c:pt>
                <c:pt idx="8483">
                  <c:v>2.0115056345254449E-2</c:v>
                </c:pt>
                <c:pt idx="8484">
                  <c:v>2.0107091136897182E-2</c:v>
                </c:pt>
                <c:pt idx="8485">
                  <c:v>2.0092685972846819E-2</c:v>
                </c:pt>
                <c:pt idx="8486">
                  <c:v>2.0073801892242987E-2</c:v>
                </c:pt>
                <c:pt idx="8487">
                  <c:v>2.0046105240690681E-2</c:v>
                </c:pt>
                <c:pt idx="8488">
                  <c:v>2.0030949555488113E-2</c:v>
                </c:pt>
                <c:pt idx="8489">
                  <c:v>2.0030804293329606E-2</c:v>
                </c:pt>
                <c:pt idx="8490">
                  <c:v>2.0020272786839009E-2</c:v>
                </c:pt>
                <c:pt idx="8491">
                  <c:v>2.0011169691573575E-2</c:v>
                </c:pt>
                <c:pt idx="8492">
                  <c:v>1.9982020418436372E-2</c:v>
                </c:pt>
                <c:pt idx="8493">
                  <c:v>1.994129859333936E-2</c:v>
                </c:pt>
                <c:pt idx="8494">
                  <c:v>1.993602073491417E-2</c:v>
                </c:pt>
                <c:pt idx="8495">
                  <c:v>1.9928636575190898E-2</c:v>
                </c:pt>
                <c:pt idx="8496">
                  <c:v>1.9914957721932976E-2</c:v>
                </c:pt>
                <c:pt idx="8497">
                  <c:v>1.9883363202461164E-2</c:v>
                </c:pt>
                <c:pt idx="8498">
                  <c:v>1.9883363202461164E-2</c:v>
                </c:pt>
                <c:pt idx="8499">
                  <c:v>1.982484676294901E-2</c:v>
                </c:pt>
                <c:pt idx="8500">
                  <c:v>1.977804813755513E-2</c:v>
                </c:pt>
                <c:pt idx="8501">
                  <c:v>1.9747906239668218E-2</c:v>
                </c:pt>
                <c:pt idx="8502">
                  <c:v>1.9690769790661727E-2</c:v>
                </c:pt>
                <c:pt idx="8503">
                  <c:v>1.9689510851954813E-2</c:v>
                </c:pt>
                <c:pt idx="8504">
                  <c:v>1.9676969885605081E-2</c:v>
                </c:pt>
                <c:pt idx="8505">
                  <c:v>1.9673459383441547E-2</c:v>
                </c:pt>
                <c:pt idx="8506">
                  <c:v>1.965016901736347E-2</c:v>
                </c:pt>
                <c:pt idx="8507">
                  <c:v>1.9641138553177281E-2</c:v>
                </c:pt>
                <c:pt idx="8508">
                  <c:v>1.9623586042359607E-2</c:v>
                </c:pt>
                <c:pt idx="8509">
                  <c:v>1.9610778762052642E-2</c:v>
                </c:pt>
                <c:pt idx="8510">
                  <c:v>1.9599012527214851E-2</c:v>
                </c:pt>
                <c:pt idx="8511">
                  <c:v>1.9599012527214851E-2</c:v>
                </c:pt>
                <c:pt idx="8512">
                  <c:v>1.956506960284744E-2</c:v>
                </c:pt>
                <c:pt idx="8513">
                  <c:v>1.956487591996945E-2</c:v>
                </c:pt>
                <c:pt idx="8514">
                  <c:v>1.9535823488271244E-2</c:v>
                </c:pt>
                <c:pt idx="8515">
                  <c:v>1.9530884574882543E-2</c:v>
                </c:pt>
                <c:pt idx="8516">
                  <c:v>1.9377850890912183E-2</c:v>
                </c:pt>
                <c:pt idx="8517">
                  <c:v>1.9377850890912183E-2</c:v>
                </c:pt>
                <c:pt idx="8518">
                  <c:v>1.9347394258348551E-2</c:v>
                </c:pt>
                <c:pt idx="8519">
                  <c:v>1.9347394258348551E-2</c:v>
                </c:pt>
                <c:pt idx="8520">
                  <c:v>1.9334974343797558E-2</c:v>
                </c:pt>
                <c:pt idx="8521">
                  <c:v>1.9323450212557276E-2</c:v>
                </c:pt>
                <c:pt idx="8522">
                  <c:v>1.9300401950076679E-2</c:v>
                </c:pt>
                <c:pt idx="8523">
                  <c:v>1.9295656719565981E-2</c:v>
                </c:pt>
                <c:pt idx="8524">
                  <c:v>1.9295656719565981E-2</c:v>
                </c:pt>
                <c:pt idx="8525">
                  <c:v>1.9295656719565981E-2</c:v>
                </c:pt>
                <c:pt idx="8526">
                  <c:v>1.9295656719565981E-2</c:v>
                </c:pt>
                <c:pt idx="8527">
                  <c:v>1.9295656719565981E-2</c:v>
                </c:pt>
                <c:pt idx="8528">
                  <c:v>1.9295656719565981E-2</c:v>
                </c:pt>
                <c:pt idx="8529">
                  <c:v>1.9295656719565981E-2</c:v>
                </c:pt>
                <c:pt idx="8530">
                  <c:v>1.9295656719565981E-2</c:v>
                </c:pt>
                <c:pt idx="8531">
                  <c:v>1.9295656719565981E-2</c:v>
                </c:pt>
                <c:pt idx="8532">
                  <c:v>1.9295656719565981E-2</c:v>
                </c:pt>
                <c:pt idx="8533">
                  <c:v>1.9295656719565981E-2</c:v>
                </c:pt>
                <c:pt idx="8534">
                  <c:v>1.9295656719565981E-2</c:v>
                </c:pt>
                <c:pt idx="8535">
                  <c:v>1.9295656719565981E-2</c:v>
                </c:pt>
                <c:pt idx="8536">
                  <c:v>1.9295656719565981E-2</c:v>
                </c:pt>
                <c:pt idx="8537">
                  <c:v>1.9295656719565981E-2</c:v>
                </c:pt>
                <c:pt idx="8538">
                  <c:v>1.9295656719565981E-2</c:v>
                </c:pt>
                <c:pt idx="8539">
                  <c:v>1.9295656719565981E-2</c:v>
                </c:pt>
                <c:pt idx="8540">
                  <c:v>1.9295656719565981E-2</c:v>
                </c:pt>
                <c:pt idx="8541">
                  <c:v>1.9295656719565981E-2</c:v>
                </c:pt>
                <c:pt idx="8542">
                  <c:v>1.9295656719565981E-2</c:v>
                </c:pt>
                <c:pt idx="8543">
                  <c:v>1.9295656719565981E-2</c:v>
                </c:pt>
                <c:pt idx="8544">
                  <c:v>1.9295656719565981E-2</c:v>
                </c:pt>
                <c:pt idx="8545">
                  <c:v>1.9295656719565981E-2</c:v>
                </c:pt>
                <c:pt idx="8546">
                  <c:v>1.9295656719565981E-2</c:v>
                </c:pt>
                <c:pt idx="8547">
                  <c:v>1.9295656719565981E-2</c:v>
                </c:pt>
                <c:pt idx="8548">
                  <c:v>1.9295656719565981E-2</c:v>
                </c:pt>
                <c:pt idx="8549">
                  <c:v>1.9295656719565981E-2</c:v>
                </c:pt>
                <c:pt idx="8550">
                  <c:v>1.9295656719565981E-2</c:v>
                </c:pt>
                <c:pt idx="8551">
                  <c:v>1.9295656719565981E-2</c:v>
                </c:pt>
                <c:pt idx="8552">
                  <c:v>1.9295656719565981E-2</c:v>
                </c:pt>
                <c:pt idx="8553">
                  <c:v>1.9295656719565981E-2</c:v>
                </c:pt>
                <c:pt idx="8554">
                  <c:v>1.9295656719565981E-2</c:v>
                </c:pt>
                <c:pt idx="8555">
                  <c:v>1.9295656719565981E-2</c:v>
                </c:pt>
                <c:pt idx="8556">
                  <c:v>1.9295656719565981E-2</c:v>
                </c:pt>
                <c:pt idx="8557">
                  <c:v>1.9295656719565981E-2</c:v>
                </c:pt>
                <c:pt idx="8558">
                  <c:v>1.9295656719565981E-2</c:v>
                </c:pt>
                <c:pt idx="8559">
                  <c:v>1.9295656719565981E-2</c:v>
                </c:pt>
                <c:pt idx="8560">
                  <c:v>1.9295656719565981E-2</c:v>
                </c:pt>
                <c:pt idx="8561">
                  <c:v>1.9295656719565981E-2</c:v>
                </c:pt>
                <c:pt idx="8562">
                  <c:v>1.9295656719565981E-2</c:v>
                </c:pt>
                <c:pt idx="8563">
                  <c:v>1.9295656719565981E-2</c:v>
                </c:pt>
                <c:pt idx="8564">
                  <c:v>1.9295656719565981E-2</c:v>
                </c:pt>
                <c:pt idx="8565">
                  <c:v>1.9295656719565981E-2</c:v>
                </c:pt>
                <c:pt idx="8566">
                  <c:v>1.9295656719565981E-2</c:v>
                </c:pt>
                <c:pt idx="8567">
                  <c:v>1.9295656719565981E-2</c:v>
                </c:pt>
                <c:pt idx="8568">
                  <c:v>1.9295656719565981E-2</c:v>
                </c:pt>
                <c:pt idx="8569">
                  <c:v>1.9295656719565981E-2</c:v>
                </c:pt>
                <c:pt idx="8570">
                  <c:v>1.9295656719565981E-2</c:v>
                </c:pt>
                <c:pt idx="8571">
                  <c:v>1.9295656719565981E-2</c:v>
                </c:pt>
                <c:pt idx="8572">
                  <c:v>1.9295656719565981E-2</c:v>
                </c:pt>
                <c:pt idx="8573">
                  <c:v>1.9295656719565981E-2</c:v>
                </c:pt>
                <c:pt idx="8574">
                  <c:v>1.9295656719565981E-2</c:v>
                </c:pt>
                <c:pt idx="8575">
                  <c:v>1.9295656719565981E-2</c:v>
                </c:pt>
                <c:pt idx="8576">
                  <c:v>1.9295656719565981E-2</c:v>
                </c:pt>
                <c:pt idx="8577">
                  <c:v>1.9295656719565981E-2</c:v>
                </c:pt>
                <c:pt idx="8578">
                  <c:v>1.9295656719565981E-2</c:v>
                </c:pt>
                <c:pt idx="8579">
                  <c:v>1.9295656719565981E-2</c:v>
                </c:pt>
                <c:pt idx="8580">
                  <c:v>1.9274061078670312E-2</c:v>
                </c:pt>
                <c:pt idx="8581">
                  <c:v>1.926582955635581E-2</c:v>
                </c:pt>
                <c:pt idx="8582">
                  <c:v>1.9247357051867697E-2</c:v>
                </c:pt>
                <c:pt idx="8583">
                  <c:v>1.9198815280571924E-2</c:v>
                </c:pt>
                <c:pt idx="8584">
                  <c:v>1.9198815280571924E-2</c:v>
                </c:pt>
                <c:pt idx="8585">
                  <c:v>1.9198815280571924E-2</c:v>
                </c:pt>
                <c:pt idx="8586">
                  <c:v>1.9198815280571924E-2</c:v>
                </c:pt>
                <c:pt idx="8587">
                  <c:v>1.9198815280571924E-2</c:v>
                </c:pt>
                <c:pt idx="8588">
                  <c:v>1.9174604920823408E-2</c:v>
                </c:pt>
                <c:pt idx="8589">
                  <c:v>1.9174604920823408E-2</c:v>
                </c:pt>
                <c:pt idx="8590">
                  <c:v>1.9174604920823408E-2</c:v>
                </c:pt>
                <c:pt idx="8591">
                  <c:v>1.9174604920823408E-2</c:v>
                </c:pt>
                <c:pt idx="8592">
                  <c:v>1.9174604920823408E-2</c:v>
                </c:pt>
                <c:pt idx="8593">
                  <c:v>1.9174604920823408E-2</c:v>
                </c:pt>
                <c:pt idx="8594">
                  <c:v>1.9174604920823408E-2</c:v>
                </c:pt>
                <c:pt idx="8595">
                  <c:v>1.9174604920823408E-2</c:v>
                </c:pt>
                <c:pt idx="8596">
                  <c:v>1.9174604920823408E-2</c:v>
                </c:pt>
                <c:pt idx="8597">
                  <c:v>1.9174604920823408E-2</c:v>
                </c:pt>
                <c:pt idx="8598">
                  <c:v>1.9174604920823408E-2</c:v>
                </c:pt>
                <c:pt idx="8599">
                  <c:v>1.9174604920823408E-2</c:v>
                </c:pt>
                <c:pt idx="8600">
                  <c:v>1.9149426146684956E-2</c:v>
                </c:pt>
                <c:pt idx="8601">
                  <c:v>1.9091200231489771E-2</c:v>
                </c:pt>
                <c:pt idx="8602">
                  <c:v>1.9085123431192896E-2</c:v>
                </c:pt>
                <c:pt idx="8603">
                  <c:v>1.9067909865411712E-2</c:v>
                </c:pt>
                <c:pt idx="8604">
                  <c:v>1.9062268851590299E-2</c:v>
                </c:pt>
                <c:pt idx="8605">
                  <c:v>1.9024791214699601E-2</c:v>
                </c:pt>
                <c:pt idx="8606">
                  <c:v>1.9013484976697043E-2</c:v>
                </c:pt>
                <c:pt idx="8607">
                  <c:v>1.8920105619147011E-2</c:v>
                </c:pt>
                <c:pt idx="8608">
                  <c:v>1.8908581487906723E-2</c:v>
                </c:pt>
                <c:pt idx="8609">
                  <c:v>1.8900156282714242E-2</c:v>
                </c:pt>
                <c:pt idx="8610">
                  <c:v>1.8885533225426153E-2</c:v>
                </c:pt>
                <c:pt idx="8611">
                  <c:v>1.8848225061053686E-2</c:v>
                </c:pt>
                <c:pt idx="8612">
                  <c:v>1.8846651387670037E-2</c:v>
                </c:pt>
                <c:pt idx="8613">
                  <c:v>1.8806680083725241E-2</c:v>
                </c:pt>
                <c:pt idx="8614">
                  <c:v>1.8781816044263513E-2</c:v>
                </c:pt>
                <c:pt idx="8615">
                  <c:v>1.8741844740318713E-2</c:v>
                </c:pt>
                <c:pt idx="8616">
                  <c:v>1.8735719519302325E-2</c:v>
                </c:pt>
                <c:pt idx="8617">
                  <c:v>1.8706909191201607E-2</c:v>
                </c:pt>
                <c:pt idx="8618">
                  <c:v>1.8671658907407778E-2</c:v>
                </c:pt>
                <c:pt idx="8619">
                  <c:v>1.8661272663075656E-2</c:v>
                </c:pt>
                <c:pt idx="8620">
                  <c:v>1.8640500174411441E-2</c:v>
                </c:pt>
                <c:pt idx="8621">
                  <c:v>1.8608954075659115E-2</c:v>
                </c:pt>
                <c:pt idx="8622">
                  <c:v>1.8590457360811257E-2</c:v>
                </c:pt>
                <c:pt idx="8623">
                  <c:v>1.8567166994733174E-2</c:v>
                </c:pt>
                <c:pt idx="8624">
                  <c:v>1.8567166994733174E-2</c:v>
                </c:pt>
                <c:pt idx="8625">
                  <c:v>1.853980928821735E-2</c:v>
                </c:pt>
                <c:pt idx="8626">
                  <c:v>1.8525404124166995E-2</c:v>
                </c:pt>
                <c:pt idx="8627">
                  <c:v>1.8516761025736777E-2</c:v>
                </c:pt>
                <c:pt idx="8628">
                  <c:v>1.8515865242426082E-2</c:v>
                </c:pt>
                <c:pt idx="8629">
                  <c:v>1.8515865242426082E-2</c:v>
                </c:pt>
                <c:pt idx="8630">
                  <c:v>1.8474005530420903E-2</c:v>
                </c:pt>
                <c:pt idx="8631">
                  <c:v>1.8470664500775592E-2</c:v>
                </c:pt>
                <c:pt idx="8632">
                  <c:v>1.8462360347381853E-2</c:v>
                </c:pt>
                <c:pt idx="8633">
                  <c:v>1.8427424798264744E-2</c:v>
                </c:pt>
                <c:pt idx="8634">
                  <c:v>1.8424567975814425E-2</c:v>
                </c:pt>
                <c:pt idx="8635">
                  <c:v>1.841200279910496E-2</c:v>
                </c:pt>
                <c:pt idx="8636">
                  <c:v>1.8310972967874393E-2</c:v>
                </c:pt>
                <c:pt idx="8637">
                  <c:v>1.825620913412326E-2</c:v>
                </c:pt>
                <c:pt idx="8638">
                  <c:v>1.8245822889791156E-2</c:v>
                </c:pt>
                <c:pt idx="8639">
                  <c:v>1.8225050401126923E-2</c:v>
                </c:pt>
                <c:pt idx="8640">
                  <c:v>1.8217133613489148E-2</c:v>
                </c:pt>
                <c:pt idx="8641">
                  <c:v>1.8159512957287693E-2</c:v>
                </c:pt>
                <c:pt idx="8642">
                  <c:v>1.8113004856210799E-2</c:v>
                </c:pt>
                <c:pt idx="8643">
                  <c:v>1.8113004856210799E-2</c:v>
                </c:pt>
                <c:pt idx="8644">
                  <c:v>1.8101892301086223E-2</c:v>
                </c:pt>
                <c:pt idx="8645">
                  <c:v>1.8078069307093689E-2</c:v>
                </c:pt>
                <c:pt idx="8646">
                  <c:v>1.8043133757976584E-2</c:v>
                </c:pt>
                <c:pt idx="8647">
                  <c:v>1.8032747513644462E-2</c:v>
                </c:pt>
                <c:pt idx="8648">
                  <c:v>1.7965394292824104E-2</c:v>
                </c:pt>
                <c:pt idx="8649">
                  <c:v>1.794997229366431E-2</c:v>
                </c:pt>
                <c:pt idx="8650">
                  <c:v>1.7944621804159889E-2</c:v>
                </c:pt>
                <c:pt idx="8651">
                  <c:v>1.7934235559827764E-2</c:v>
                </c:pt>
                <c:pt idx="8652">
                  <c:v>1.79150367445472E-2</c:v>
                </c:pt>
                <c:pt idx="8653">
                  <c:v>1.7903076826831423E-2</c:v>
                </c:pt>
                <c:pt idx="8654">
                  <c:v>1.7891746378469124E-2</c:v>
                </c:pt>
                <c:pt idx="8655">
                  <c:v>1.7882933807520655E-2</c:v>
                </c:pt>
                <c:pt idx="8656">
                  <c:v>1.7859885545040081E-2</c:v>
                </c:pt>
                <c:pt idx="8657">
                  <c:v>1.7856810829352015E-2</c:v>
                </c:pt>
                <c:pt idx="8658">
                  <c:v>1.7825313151319203E-2</c:v>
                </c:pt>
                <c:pt idx="8659">
                  <c:v>1.7799214383510297E-2</c:v>
                </c:pt>
                <c:pt idx="8660">
                  <c:v>1.7770404055409573E-2</c:v>
                </c:pt>
                <c:pt idx="8661">
                  <c:v>1.7770404055409573E-2</c:v>
                </c:pt>
                <c:pt idx="8662">
                  <c:v>1.7770404055409573E-2</c:v>
                </c:pt>
                <c:pt idx="8663">
                  <c:v>1.7770404055409573E-2</c:v>
                </c:pt>
                <c:pt idx="8664">
                  <c:v>1.7770404055409573E-2</c:v>
                </c:pt>
                <c:pt idx="8665">
                  <c:v>1.7770404055409573E-2</c:v>
                </c:pt>
                <c:pt idx="8666">
                  <c:v>1.7770404055409573E-2</c:v>
                </c:pt>
                <c:pt idx="8667">
                  <c:v>1.7770404055409573E-2</c:v>
                </c:pt>
                <c:pt idx="8668">
                  <c:v>1.7770404055409573E-2</c:v>
                </c:pt>
                <c:pt idx="8669">
                  <c:v>1.7770404055409573E-2</c:v>
                </c:pt>
                <c:pt idx="8670">
                  <c:v>1.7770404055409573E-2</c:v>
                </c:pt>
                <c:pt idx="8671">
                  <c:v>1.7770404055409573E-2</c:v>
                </c:pt>
                <c:pt idx="8672">
                  <c:v>1.7770404055409573E-2</c:v>
                </c:pt>
                <c:pt idx="8673">
                  <c:v>1.7770404055409573E-2</c:v>
                </c:pt>
                <c:pt idx="8674">
                  <c:v>1.7763649365039741E-2</c:v>
                </c:pt>
                <c:pt idx="8675">
                  <c:v>1.7757669406181852E-2</c:v>
                </c:pt>
                <c:pt idx="8676">
                  <c:v>1.7756168363877441E-2</c:v>
                </c:pt>
                <c:pt idx="8677">
                  <c:v>1.7733120101396847E-2</c:v>
                </c:pt>
                <c:pt idx="8678">
                  <c:v>1.7721595970156562E-2</c:v>
                </c:pt>
                <c:pt idx="8679">
                  <c:v>1.7718472833749013E-2</c:v>
                </c:pt>
                <c:pt idx="8680">
                  <c:v>1.7698547707675968E-2</c:v>
                </c:pt>
                <c:pt idx="8681">
                  <c:v>1.7682133083766496E-2</c:v>
                </c:pt>
                <c:pt idx="8682">
                  <c:v>1.7675499445195399E-2</c:v>
                </c:pt>
                <c:pt idx="8683">
                  <c:v>1.7623907168571311E-2</c:v>
                </c:pt>
                <c:pt idx="8684">
                  <c:v>1.7622648229864389E-2</c:v>
                </c:pt>
                <c:pt idx="8685">
                  <c:v>1.7581103252535944E-2</c:v>
                </c:pt>
                <c:pt idx="8686">
                  <c:v>1.7577326436415176E-2</c:v>
                </c:pt>
                <c:pt idx="8687">
                  <c:v>1.7518785786543267E-2</c:v>
                </c:pt>
                <c:pt idx="8688">
                  <c:v>1.7446082076218478E-2</c:v>
                </c:pt>
                <c:pt idx="8689">
                  <c:v>1.7445016820389545E-2</c:v>
                </c:pt>
                <c:pt idx="8690">
                  <c:v>1.7410444426668663E-2</c:v>
                </c:pt>
                <c:pt idx="8691">
                  <c:v>1.7394150854557908E-2</c:v>
                </c:pt>
                <c:pt idx="8692">
                  <c:v>1.7358827939684827E-2</c:v>
                </c:pt>
                <c:pt idx="8693">
                  <c:v>1.7358827939684827E-2</c:v>
                </c:pt>
                <c:pt idx="8694">
                  <c:v>1.7358827939684827E-2</c:v>
                </c:pt>
                <c:pt idx="8695">
                  <c:v>1.7358827939684827E-2</c:v>
                </c:pt>
                <c:pt idx="8696">
                  <c:v>1.7358827939684827E-2</c:v>
                </c:pt>
                <c:pt idx="8697">
                  <c:v>1.7358827939684827E-2</c:v>
                </c:pt>
                <c:pt idx="8698">
                  <c:v>1.7358827939684827E-2</c:v>
                </c:pt>
                <c:pt idx="8699">
                  <c:v>1.7358827939684827E-2</c:v>
                </c:pt>
                <c:pt idx="8700">
                  <c:v>1.7358827939684827E-2</c:v>
                </c:pt>
                <c:pt idx="8701">
                  <c:v>1.7358827939684827E-2</c:v>
                </c:pt>
                <c:pt idx="8702">
                  <c:v>1.7358827939684827E-2</c:v>
                </c:pt>
                <c:pt idx="8703">
                  <c:v>1.7358827939684827E-2</c:v>
                </c:pt>
                <c:pt idx="8704">
                  <c:v>1.7358827939684827E-2</c:v>
                </c:pt>
                <c:pt idx="8705">
                  <c:v>1.7358827939684827E-2</c:v>
                </c:pt>
                <c:pt idx="8706">
                  <c:v>1.7358827939684827E-2</c:v>
                </c:pt>
                <c:pt idx="8707">
                  <c:v>1.7352605877229459E-2</c:v>
                </c:pt>
                <c:pt idx="8708">
                  <c:v>1.7311060899901014E-2</c:v>
                </c:pt>
                <c:pt idx="8709">
                  <c:v>1.7300674655568889E-2</c:v>
                </c:pt>
                <c:pt idx="8710">
                  <c:v>1.7295203114265717E-2</c:v>
                </c:pt>
                <c:pt idx="8711">
                  <c:v>1.7286196860439286E-2</c:v>
                </c:pt>
                <c:pt idx="8712">
                  <c:v>1.7286196860439286E-2</c:v>
                </c:pt>
                <c:pt idx="8713">
                  <c:v>1.7286196860439286E-2</c:v>
                </c:pt>
                <c:pt idx="8714">
                  <c:v>1.7259129678240444E-2</c:v>
                </c:pt>
                <c:pt idx="8715">
                  <c:v>1.722605832682398E-2</c:v>
                </c:pt>
                <c:pt idx="8716">
                  <c:v>1.7191485933103098E-2</c:v>
                </c:pt>
                <c:pt idx="8717">
                  <c:v>1.7179961801862792E-2</c:v>
                </c:pt>
                <c:pt idx="8718">
                  <c:v>1.7155267234919322E-2</c:v>
                </c:pt>
                <c:pt idx="8719">
                  <c:v>1.7133865276901625E-2</c:v>
                </c:pt>
                <c:pt idx="8720">
                  <c:v>1.712234114566134E-2</c:v>
                </c:pt>
                <c:pt idx="8721">
                  <c:v>1.7110817014421031E-2</c:v>
                </c:pt>
                <c:pt idx="8722">
                  <c:v>1.7092949768926641E-2</c:v>
                </c:pt>
                <c:pt idx="8723">
                  <c:v>1.7041018547266088E-2</c:v>
                </c:pt>
                <c:pt idx="8724">
                  <c:v>1.7009859814269748E-2</c:v>
                </c:pt>
                <c:pt idx="8725">
                  <c:v>1.7007099833258415E-2</c:v>
                </c:pt>
                <c:pt idx="8726">
                  <c:v>1.6970445348599161E-2</c:v>
                </c:pt>
                <c:pt idx="8727">
                  <c:v>1.6926769859612837E-2</c:v>
                </c:pt>
                <c:pt idx="8728">
                  <c:v>1.6916383615280729E-2</c:v>
                </c:pt>
                <c:pt idx="8729">
                  <c:v>1.6891858520855486E-2</c:v>
                </c:pt>
                <c:pt idx="8730">
                  <c:v>1.6868810258374896E-2</c:v>
                </c:pt>
                <c:pt idx="8731">
                  <c:v>1.6822713733413729E-2</c:v>
                </c:pt>
                <c:pt idx="8732">
                  <c:v>1.6811189602173419E-2</c:v>
                </c:pt>
                <c:pt idx="8733">
                  <c:v>1.6802134927627482E-2</c:v>
                </c:pt>
                <c:pt idx="8734">
                  <c:v>1.6753568945971967E-2</c:v>
                </c:pt>
                <c:pt idx="8735">
                  <c:v>1.6753568945971967E-2</c:v>
                </c:pt>
                <c:pt idx="8736">
                  <c:v>1.6753568945971967E-2</c:v>
                </c:pt>
                <c:pt idx="8737">
                  <c:v>1.6687886239974251E-2</c:v>
                </c:pt>
                <c:pt idx="8738">
                  <c:v>1.6656727506977911E-2</c:v>
                </c:pt>
                <c:pt idx="8739">
                  <c:v>1.6656727506977911E-2</c:v>
                </c:pt>
                <c:pt idx="8740">
                  <c:v>1.6656727506977911E-2</c:v>
                </c:pt>
                <c:pt idx="8741">
                  <c:v>1.6075678873013564E-2</c:v>
                </c:pt>
                <c:pt idx="8742">
                  <c:v>1.6075678873013564E-2</c:v>
                </c:pt>
                <c:pt idx="8743">
                  <c:v>1.6075678873013564E-2</c:v>
                </c:pt>
                <c:pt idx="8744">
                  <c:v>1.6075678873013564E-2</c:v>
                </c:pt>
                <c:pt idx="8745">
                  <c:v>1.6075678873013564E-2</c:v>
                </c:pt>
                <c:pt idx="8746">
                  <c:v>1.6075678873013564E-2</c:v>
                </c:pt>
                <c:pt idx="8747">
                  <c:v>1.6075678873013564E-2</c:v>
                </c:pt>
                <c:pt idx="8748">
                  <c:v>1.6075678873013564E-2</c:v>
                </c:pt>
                <c:pt idx="8749">
                  <c:v>1.6075678873013564E-2</c:v>
                </c:pt>
                <c:pt idx="8750">
                  <c:v>1.6075678873013564E-2</c:v>
                </c:pt>
                <c:pt idx="8751">
                  <c:v>1.6075678873013564E-2</c:v>
                </c:pt>
                <c:pt idx="8752">
                  <c:v>1.6075678873013564E-2</c:v>
                </c:pt>
                <c:pt idx="8753">
                  <c:v>1.6075678873013564E-2</c:v>
                </c:pt>
                <c:pt idx="8754">
                  <c:v>1.6075678873013564E-2</c:v>
                </c:pt>
                <c:pt idx="8755">
                  <c:v>1.6075678873013564E-2</c:v>
                </c:pt>
                <c:pt idx="8756">
                  <c:v>1.5766899944781015E-2</c:v>
                </c:pt>
                <c:pt idx="8757">
                  <c:v>1.5712523476785846E-2</c:v>
                </c:pt>
                <c:pt idx="8758">
                  <c:v>1.5712523476785846E-2</c:v>
                </c:pt>
                <c:pt idx="8759">
                  <c:v>1.5712523476785846E-2</c:v>
                </c:pt>
                <c:pt idx="8760">
                  <c:v>1.5712523476785846E-2</c:v>
                </c:pt>
                <c:pt idx="8761">
                  <c:v>1.5712523476785846E-2</c:v>
                </c:pt>
                <c:pt idx="8762">
                  <c:v>1.5712523476785846E-2</c:v>
                </c:pt>
                <c:pt idx="8763">
                  <c:v>1.5712523476785846E-2</c:v>
                </c:pt>
                <c:pt idx="8764">
                  <c:v>1.5712523476785846E-2</c:v>
                </c:pt>
                <c:pt idx="8765">
                  <c:v>1.5712523476785846E-2</c:v>
                </c:pt>
                <c:pt idx="8766">
                  <c:v>1.5712523476785846E-2</c:v>
                </c:pt>
                <c:pt idx="8767">
                  <c:v>1.5712523476785846E-2</c:v>
                </c:pt>
                <c:pt idx="8768">
                  <c:v>1.5712523476785846E-2</c:v>
                </c:pt>
                <c:pt idx="8769">
                  <c:v>1.5712523476785846E-2</c:v>
                </c:pt>
                <c:pt idx="8770">
                  <c:v>1.5712523476785846E-2</c:v>
                </c:pt>
                <c:pt idx="8771">
                  <c:v>1.5688313117037334E-2</c:v>
                </c:pt>
                <c:pt idx="8772">
                  <c:v>1.5688313117037334E-2</c:v>
                </c:pt>
                <c:pt idx="8773">
                  <c:v>1.5688313117037334E-2</c:v>
                </c:pt>
                <c:pt idx="8774">
                  <c:v>1.5688313117037334E-2</c:v>
                </c:pt>
                <c:pt idx="8775">
                  <c:v>1.5688313117037334E-2</c:v>
                </c:pt>
                <c:pt idx="8776">
                  <c:v>1.5688313117037334E-2</c:v>
                </c:pt>
                <c:pt idx="8777">
                  <c:v>1.5688313117037334E-2</c:v>
                </c:pt>
                <c:pt idx="8778">
                  <c:v>1.5688313117037334E-2</c:v>
                </c:pt>
                <c:pt idx="8779">
                  <c:v>1.5688313117037334E-2</c:v>
                </c:pt>
                <c:pt idx="8780">
                  <c:v>1.5688313117037334E-2</c:v>
                </c:pt>
                <c:pt idx="8781">
                  <c:v>1.5688313117037334E-2</c:v>
                </c:pt>
                <c:pt idx="8782">
                  <c:v>1.5688313117037334E-2</c:v>
                </c:pt>
                <c:pt idx="8783">
                  <c:v>1.5688313117037334E-2</c:v>
                </c:pt>
              </c:numCache>
            </c:numRef>
          </c:val>
          <c:smooth val="0"/>
          <c:extLst>
            <c:ext xmlns:c16="http://schemas.microsoft.com/office/drawing/2014/chart" uri="{C3380CC4-5D6E-409C-BE32-E72D297353CC}">
              <c16:uniqueId val="{00000000-5A56-4B6C-B7DA-3228B6F3AE7D}"/>
            </c:ext>
          </c:extLst>
        </c:ser>
        <c:dLbls>
          <c:showLegendKey val="0"/>
          <c:showVal val="0"/>
          <c:showCatName val="0"/>
          <c:showSerName val="0"/>
          <c:showPercent val="0"/>
          <c:showBubbleSize val="0"/>
        </c:dLbls>
        <c:smooth val="0"/>
        <c:axId val="398679216"/>
        <c:axId val="398680200"/>
      </c:lineChart>
      <c:catAx>
        <c:axId val="398679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680200"/>
        <c:crosses val="autoZero"/>
        <c:auto val="1"/>
        <c:lblAlgn val="ctr"/>
        <c:lblOffset val="100"/>
        <c:noMultiLvlLbl val="0"/>
      </c:catAx>
      <c:valAx>
        <c:axId val="398680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679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Kostenkentallen!$E$10</c:f>
              <c:strCache>
                <c:ptCount val="1"/>
                <c:pt idx="0">
                  <c:v>Shell in tube</c:v>
                </c:pt>
              </c:strCache>
            </c:strRef>
          </c:tx>
          <c:spPr>
            <a:ln w="19050" cap="rnd">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layout>
                <c:manualLayout>
                  <c:x val="-0.19276318269194528"/>
                  <c:y val="3.473341975822421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Kostenkentallen!$H$11:$H$13</c:f>
              <c:numCache>
                <c:formatCode>General</c:formatCode>
                <c:ptCount val="3"/>
                <c:pt idx="0">
                  <c:v>0</c:v>
                </c:pt>
                <c:pt idx="1">
                  <c:v>3.5</c:v>
                </c:pt>
                <c:pt idx="2">
                  <c:v>5.5</c:v>
                </c:pt>
              </c:numCache>
            </c:numRef>
          </c:xVal>
          <c:yVal>
            <c:numRef>
              <c:f>Kostenkentallen!$E$11:$E$13</c:f>
              <c:numCache>
                <c:formatCode>General</c:formatCode>
                <c:ptCount val="3"/>
                <c:pt idx="0">
                  <c:v>0</c:v>
                </c:pt>
                <c:pt idx="1">
                  <c:v>210000</c:v>
                </c:pt>
                <c:pt idx="2">
                  <c:v>340000</c:v>
                </c:pt>
              </c:numCache>
            </c:numRef>
          </c:yVal>
          <c:smooth val="0"/>
          <c:extLst>
            <c:ext xmlns:c16="http://schemas.microsoft.com/office/drawing/2014/chart" uri="{C3380CC4-5D6E-409C-BE32-E72D297353CC}">
              <c16:uniqueId val="{00000005-3384-41DF-9FA8-5B475675A7C7}"/>
            </c:ext>
          </c:extLst>
        </c:ser>
        <c:dLbls>
          <c:showLegendKey val="0"/>
          <c:showVal val="0"/>
          <c:showCatName val="0"/>
          <c:showSerName val="0"/>
          <c:showPercent val="0"/>
          <c:showBubbleSize val="0"/>
        </c:dLbls>
        <c:axId val="1317198464"/>
        <c:axId val="1317198792"/>
        <c:extLst/>
      </c:scatterChart>
      <c:valAx>
        <c:axId val="1317198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792"/>
        <c:crosses val="autoZero"/>
        <c:crossBetween val="midCat"/>
      </c:valAx>
      <c:valAx>
        <c:axId val="1317198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4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Kostenkentallen!$C$10</c:f>
              <c:strCache>
                <c:ptCount val="1"/>
                <c:pt idx="0">
                  <c:v>Pompen</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og"/>
            <c:forward val="3"/>
            <c:dispRSqr val="0"/>
            <c:dispEq val="1"/>
            <c:trendlineLbl>
              <c:layout>
                <c:manualLayout>
                  <c:x val="-0.16123930899415376"/>
                  <c:y val="-1.281936732416052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Kostenkentallen!$G$11:$G$13</c:f>
              <c:numCache>
                <c:formatCode>General</c:formatCode>
                <c:ptCount val="3"/>
                <c:pt idx="0">
                  <c:v>0.2</c:v>
                </c:pt>
                <c:pt idx="1">
                  <c:v>3.5</c:v>
                </c:pt>
                <c:pt idx="2">
                  <c:v>5.5</c:v>
                </c:pt>
              </c:numCache>
            </c:numRef>
          </c:xVal>
          <c:yVal>
            <c:numRef>
              <c:f>Kostenkentallen!$C$11:$C$13</c:f>
              <c:numCache>
                <c:formatCode>General</c:formatCode>
                <c:ptCount val="3"/>
                <c:pt idx="0">
                  <c:v>0</c:v>
                </c:pt>
                <c:pt idx="1">
                  <c:v>65000</c:v>
                </c:pt>
                <c:pt idx="2">
                  <c:v>75000</c:v>
                </c:pt>
              </c:numCache>
            </c:numRef>
          </c:yVal>
          <c:smooth val="0"/>
          <c:extLst>
            <c:ext xmlns:c16="http://schemas.microsoft.com/office/drawing/2014/chart" uri="{C3380CC4-5D6E-409C-BE32-E72D297353CC}">
              <c16:uniqueId val="{00000005-F642-4E56-9529-EFC350F51D20}"/>
            </c:ext>
          </c:extLst>
        </c:ser>
        <c:dLbls>
          <c:showLegendKey val="0"/>
          <c:showVal val="0"/>
          <c:showCatName val="0"/>
          <c:showSerName val="0"/>
          <c:showPercent val="0"/>
          <c:showBubbleSize val="0"/>
        </c:dLbls>
        <c:axId val="1317198464"/>
        <c:axId val="1317198792"/>
        <c:extLst>
          <c:ext xmlns:c15="http://schemas.microsoft.com/office/drawing/2012/chart" uri="{02D57815-91ED-43cb-92C2-25804820EDAC}">
            <c15:filteredScatterSeries>
              <c15:ser>
                <c:idx val="0"/>
                <c:order val="1"/>
                <c:tx>
                  <c:strRef>
                    <c:extLst>
                      <c:ext uri="{02D57815-91ED-43cb-92C2-25804820EDAC}">
                        <c15:formulaRef>
                          <c15:sqref>Kostenkentallen!$D$10</c15:sqref>
                        </c15:formulaRef>
                      </c:ext>
                    </c:extLst>
                    <c:strCache>
                      <c:ptCount val="1"/>
                      <c:pt idx="0">
                        <c:v>Leidingwerk 2 x 120 meter</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extLst>
                      <c:ext uri="{02D57815-91ED-43cb-92C2-25804820EDAC}">
                        <c15:formulaRef>
                          <c15:sqref>Kostenkentallen!$G$11:$G$13</c15:sqref>
                        </c15:formulaRef>
                      </c:ext>
                    </c:extLst>
                    <c:numCache>
                      <c:formatCode>General</c:formatCode>
                      <c:ptCount val="3"/>
                      <c:pt idx="0">
                        <c:v>0.2</c:v>
                      </c:pt>
                      <c:pt idx="1">
                        <c:v>3.5</c:v>
                      </c:pt>
                      <c:pt idx="2">
                        <c:v>5.5</c:v>
                      </c:pt>
                    </c:numCache>
                  </c:numRef>
                </c:xVal>
                <c:yVal>
                  <c:numRef>
                    <c:extLst>
                      <c:ext uri="{02D57815-91ED-43cb-92C2-25804820EDAC}">
                        <c15:formulaRef>
                          <c15:sqref>Kostenkentallen!$D$11:$D$13</c15:sqref>
                        </c15:formulaRef>
                      </c:ext>
                    </c:extLst>
                    <c:numCache>
                      <c:formatCode>General</c:formatCode>
                      <c:ptCount val="3"/>
                      <c:pt idx="0">
                        <c:v>0</c:v>
                      </c:pt>
                      <c:pt idx="1">
                        <c:v>96000</c:v>
                      </c:pt>
                      <c:pt idx="2">
                        <c:v>150000</c:v>
                      </c:pt>
                    </c:numCache>
                  </c:numRef>
                </c:yVal>
                <c:smooth val="0"/>
                <c:extLst>
                  <c:ext xmlns:c16="http://schemas.microsoft.com/office/drawing/2014/chart" uri="{C3380CC4-5D6E-409C-BE32-E72D297353CC}">
                    <c16:uniqueId val="{00000009-F642-4E56-9529-EFC350F51D20}"/>
                  </c:ext>
                </c:extLst>
              </c15:ser>
            </c15:filteredScatterSeries>
          </c:ext>
        </c:extLst>
      </c:scatterChart>
      <c:valAx>
        <c:axId val="1317198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792"/>
        <c:crosses val="autoZero"/>
        <c:crossBetween val="midCat"/>
      </c:valAx>
      <c:valAx>
        <c:axId val="1317198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1984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360217</xdr:colOff>
      <xdr:row>2</xdr:row>
      <xdr:rowOff>138545</xdr:rowOff>
    </xdr:from>
    <xdr:to>
      <xdr:col>4</xdr:col>
      <xdr:colOff>27710</xdr:colOff>
      <xdr:row>11</xdr:row>
      <xdr:rowOff>83128</xdr:rowOff>
    </xdr:to>
    <xdr:sp macro="" textlink="">
      <xdr:nvSpPr>
        <xdr:cNvPr id="4" name="Rectangle: Rounded Corners 3">
          <a:extLst>
            <a:ext uri="{FF2B5EF4-FFF2-40B4-BE49-F238E27FC236}">
              <a16:creationId xmlns:a16="http://schemas.microsoft.com/office/drawing/2014/main" id="{FED44476-4CCA-4E40-A63C-DC5A187A527D}"/>
            </a:ext>
          </a:extLst>
        </xdr:cNvPr>
        <xdr:cNvSpPr/>
      </xdr:nvSpPr>
      <xdr:spPr>
        <a:xfrm>
          <a:off x="1399308" y="2549236"/>
          <a:ext cx="2576947" cy="1565565"/>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500" b="1"/>
            <a:t>Warmtebron</a:t>
          </a:r>
        </a:p>
      </xdr:txBody>
    </xdr:sp>
    <xdr:clientData/>
  </xdr:twoCellAnchor>
  <xdr:twoCellAnchor>
    <xdr:from>
      <xdr:col>1</xdr:col>
      <xdr:colOff>401783</xdr:colOff>
      <xdr:row>13</xdr:row>
      <xdr:rowOff>0</xdr:rowOff>
    </xdr:from>
    <xdr:to>
      <xdr:col>4</xdr:col>
      <xdr:colOff>27710</xdr:colOff>
      <xdr:row>21</xdr:row>
      <xdr:rowOff>55419</xdr:rowOff>
    </xdr:to>
    <mc:AlternateContent xmlns:mc="http://schemas.openxmlformats.org/markup-compatibility/2006" xmlns:a14="http://schemas.microsoft.com/office/drawing/2010/main">
      <mc:Choice Requires="a14">
        <xdr:graphicFrame macro="">
          <xdr:nvGraphicFramePr>
            <xdr:cNvPr id="5" name="Source.Name 5">
              <a:extLst>
                <a:ext uri="{FF2B5EF4-FFF2-40B4-BE49-F238E27FC236}">
                  <a16:creationId xmlns:a16="http://schemas.microsoft.com/office/drawing/2014/main" id="{6FE4D8C8-A8FC-40BB-9E9D-0697A926594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urce.Name 5"/>
            </a:graphicData>
          </a:graphic>
        </xdr:graphicFrame>
      </mc:Choice>
      <mc:Fallback xmlns="">
        <xdr:sp macro="" textlink="">
          <xdr:nvSpPr>
            <xdr:cNvPr id="0" name=""/>
            <xdr:cNvSpPr>
              <a:spLocks noTextEdit="1"/>
            </xdr:cNvSpPr>
          </xdr:nvSpPr>
          <xdr:spPr>
            <a:xfrm>
              <a:off x="1449533" y="4438650"/>
              <a:ext cx="2540577" cy="1579419"/>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9</xdr:col>
      <xdr:colOff>640773</xdr:colOff>
      <xdr:row>2</xdr:row>
      <xdr:rowOff>130925</xdr:rowOff>
    </xdr:from>
    <xdr:to>
      <xdr:col>14</xdr:col>
      <xdr:colOff>10045</xdr:colOff>
      <xdr:row>11</xdr:row>
      <xdr:rowOff>86938</xdr:rowOff>
    </xdr:to>
    <xdr:sp macro="" textlink="">
      <xdr:nvSpPr>
        <xdr:cNvPr id="7" name="Rectangle: Rounded Corners 6">
          <a:extLst>
            <a:ext uri="{FF2B5EF4-FFF2-40B4-BE49-F238E27FC236}">
              <a16:creationId xmlns:a16="http://schemas.microsoft.com/office/drawing/2014/main" id="{734A769E-70E7-4329-9A68-2DF544109C1E}"/>
            </a:ext>
          </a:extLst>
        </xdr:cNvPr>
        <xdr:cNvSpPr/>
      </xdr:nvSpPr>
      <xdr:spPr>
        <a:xfrm>
          <a:off x="10685318" y="2451561"/>
          <a:ext cx="4824500" cy="1514650"/>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500" b="1"/>
            <a:t>Opwerking Warmte</a:t>
          </a:r>
        </a:p>
      </xdr:txBody>
    </xdr:sp>
    <xdr:clientData/>
  </xdr:twoCellAnchor>
  <xdr:twoCellAnchor>
    <xdr:from>
      <xdr:col>4</xdr:col>
      <xdr:colOff>25805</xdr:colOff>
      <xdr:row>7</xdr:row>
      <xdr:rowOff>22341</xdr:rowOff>
    </xdr:from>
    <xdr:to>
      <xdr:col>9</xdr:col>
      <xdr:colOff>640773</xdr:colOff>
      <xdr:row>7</xdr:row>
      <xdr:rowOff>23294</xdr:rowOff>
    </xdr:to>
    <xdr:cxnSp macro="">
      <xdr:nvCxnSpPr>
        <xdr:cNvPr id="9" name="Straight Arrow Connector 8">
          <a:extLst>
            <a:ext uri="{FF2B5EF4-FFF2-40B4-BE49-F238E27FC236}">
              <a16:creationId xmlns:a16="http://schemas.microsoft.com/office/drawing/2014/main" id="{E4AD772E-E11C-4264-BFC7-A14835FA67EA}"/>
            </a:ext>
          </a:extLst>
        </xdr:cNvPr>
        <xdr:cNvCxnSpPr>
          <a:stCxn id="4" idx="3"/>
          <a:endCxn id="7" idx="1"/>
        </xdr:cNvCxnSpPr>
      </xdr:nvCxnSpPr>
      <xdr:spPr>
        <a:xfrm flipV="1">
          <a:off x="4008987" y="3208886"/>
          <a:ext cx="6676331" cy="95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51956</xdr:colOff>
      <xdr:row>2</xdr:row>
      <xdr:rowOff>134735</xdr:rowOff>
    </xdr:from>
    <xdr:to>
      <xdr:col>18</xdr:col>
      <xdr:colOff>550372</xdr:colOff>
      <xdr:row>11</xdr:row>
      <xdr:rowOff>86938</xdr:rowOff>
    </xdr:to>
    <xdr:sp macro="" textlink="">
      <xdr:nvSpPr>
        <xdr:cNvPr id="12" name="Rectangle: Rounded Corners 11">
          <a:extLst>
            <a:ext uri="{FF2B5EF4-FFF2-40B4-BE49-F238E27FC236}">
              <a16:creationId xmlns:a16="http://schemas.microsoft.com/office/drawing/2014/main" id="{0B83083E-9FC1-41B0-9170-CC449D75DE1C}"/>
            </a:ext>
          </a:extLst>
        </xdr:cNvPr>
        <xdr:cNvSpPr/>
      </xdr:nvSpPr>
      <xdr:spPr>
        <a:xfrm>
          <a:off x="16279092" y="2455371"/>
          <a:ext cx="4620144" cy="1510840"/>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500" b="1"/>
            <a:t>Warmtenet</a:t>
          </a:r>
        </a:p>
      </xdr:txBody>
    </xdr:sp>
    <xdr:clientData/>
  </xdr:twoCellAnchor>
  <xdr:twoCellAnchor>
    <xdr:from>
      <xdr:col>14</xdr:col>
      <xdr:colOff>10045</xdr:colOff>
      <xdr:row>7</xdr:row>
      <xdr:rowOff>22341</xdr:rowOff>
    </xdr:from>
    <xdr:to>
      <xdr:col>15</xdr:col>
      <xdr:colOff>55766</xdr:colOff>
      <xdr:row>7</xdr:row>
      <xdr:rowOff>23294</xdr:rowOff>
    </xdr:to>
    <xdr:cxnSp macro="">
      <xdr:nvCxnSpPr>
        <xdr:cNvPr id="13" name="Straight Arrow Connector 12">
          <a:extLst>
            <a:ext uri="{FF2B5EF4-FFF2-40B4-BE49-F238E27FC236}">
              <a16:creationId xmlns:a16="http://schemas.microsoft.com/office/drawing/2014/main" id="{0F8A2FD9-18EF-4FB4-9E61-5BA56BDABA33}"/>
            </a:ext>
          </a:extLst>
        </xdr:cNvPr>
        <xdr:cNvCxnSpPr>
          <a:stCxn id="7" idx="3"/>
          <a:endCxn id="12" idx="1"/>
        </xdr:cNvCxnSpPr>
      </xdr:nvCxnSpPr>
      <xdr:spPr>
        <a:xfrm>
          <a:off x="15509818" y="3208886"/>
          <a:ext cx="773084" cy="95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13568</xdr:colOff>
      <xdr:row>23</xdr:row>
      <xdr:rowOff>24940</xdr:rowOff>
    </xdr:from>
    <xdr:to>
      <xdr:col>14</xdr:col>
      <xdr:colOff>55418</xdr:colOff>
      <xdr:row>31</xdr:row>
      <xdr:rowOff>13857</xdr:rowOff>
    </xdr:to>
    <xdr:graphicFrame macro="">
      <xdr:nvGraphicFramePr>
        <xdr:cNvPr id="54" name="GMP_Easy">
          <a:extLst>
            <a:ext uri="{FF2B5EF4-FFF2-40B4-BE49-F238E27FC236}">
              <a16:creationId xmlns:a16="http://schemas.microsoft.com/office/drawing/2014/main" id="{B75E1F16-4598-4A48-891A-D383E2D27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3952</xdr:colOff>
      <xdr:row>23</xdr:row>
      <xdr:rowOff>24940</xdr:rowOff>
    </xdr:from>
    <xdr:to>
      <xdr:col>19</xdr:col>
      <xdr:colOff>27708</xdr:colOff>
      <xdr:row>31</xdr:row>
      <xdr:rowOff>2971</xdr:rowOff>
    </xdr:to>
    <xdr:graphicFrame macro="">
      <xdr:nvGraphicFramePr>
        <xdr:cNvPr id="55" name="Chart 54">
          <a:extLst>
            <a:ext uri="{FF2B5EF4-FFF2-40B4-BE49-F238E27FC236}">
              <a16:creationId xmlns:a16="http://schemas.microsoft.com/office/drawing/2014/main" id="{FCB10F41-79B5-4924-BA0F-1CF6978A8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13852</xdr:colOff>
      <xdr:row>0</xdr:row>
      <xdr:rowOff>0</xdr:rowOff>
    </xdr:from>
    <xdr:to>
      <xdr:col>1</xdr:col>
      <xdr:colOff>58829</xdr:colOff>
      <xdr:row>1</xdr:row>
      <xdr:rowOff>3028</xdr:rowOff>
    </xdr:to>
    <xdr:pic>
      <xdr:nvPicPr>
        <xdr:cNvPr id="56" name="Picture 55" descr="logo RVO • Dialogic">
          <a:extLst>
            <a:ext uri="{FF2B5EF4-FFF2-40B4-BE49-F238E27FC236}">
              <a16:creationId xmlns:a16="http://schemas.microsoft.com/office/drawing/2014/main" id="{49FB5734-400A-4449-84FB-E733CF8F721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574"/>
        <a:stretch/>
      </xdr:blipFill>
      <xdr:spPr bwMode="auto">
        <a:xfrm>
          <a:off x="13852" y="0"/>
          <a:ext cx="1080551" cy="214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423600</xdr:colOff>
      <xdr:row>0</xdr:row>
      <xdr:rowOff>270937</xdr:rowOff>
    </xdr:from>
    <xdr:to>
      <xdr:col>6</xdr:col>
      <xdr:colOff>25977</xdr:colOff>
      <xdr:row>0</xdr:row>
      <xdr:rowOff>1878064</xdr:rowOff>
    </xdr:to>
    <xdr:grpSp>
      <xdr:nvGrpSpPr>
        <xdr:cNvPr id="58" name="Group 57">
          <a:extLst>
            <a:ext uri="{FF2B5EF4-FFF2-40B4-BE49-F238E27FC236}">
              <a16:creationId xmlns:a16="http://schemas.microsoft.com/office/drawing/2014/main" id="{28F9AC79-80D1-4A6F-9D92-3927860C30A3}"/>
            </a:ext>
          </a:extLst>
        </xdr:cNvPr>
        <xdr:cNvGrpSpPr/>
      </xdr:nvGrpSpPr>
      <xdr:grpSpPr>
        <a:xfrm>
          <a:off x="1407273" y="270937"/>
          <a:ext cx="5788431" cy="1607127"/>
          <a:chOff x="9597734" y="318654"/>
          <a:chExt cx="6463420" cy="1607127"/>
        </a:xfrm>
      </xdr:grpSpPr>
      <xdr:sp macro="" textlink="">
        <xdr:nvSpPr>
          <xdr:cNvPr id="59" name="TextBox 58">
            <a:extLst>
              <a:ext uri="{FF2B5EF4-FFF2-40B4-BE49-F238E27FC236}">
                <a16:creationId xmlns:a16="http://schemas.microsoft.com/office/drawing/2014/main" id="{FFD135A0-D4F7-444B-B765-5CE870FFA120}"/>
              </a:ext>
            </a:extLst>
          </xdr:cNvPr>
          <xdr:cNvSpPr txBox="1"/>
        </xdr:nvSpPr>
        <xdr:spPr>
          <a:xfrm>
            <a:off x="9597734" y="318654"/>
            <a:ext cx="6463420" cy="1607127"/>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000" b="1">
                <a:latin typeface="Avenir Next LT Pro" panose="020B0504020202020204" pitchFamily="34" charset="0"/>
              </a:rPr>
              <a:t>Legenda</a:t>
            </a:r>
          </a:p>
          <a:p>
            <a:endParaRPr lang="nl-NL" sz="300" b="1">
              <a:latin typeface="Avenir Next LT Pro" panose="020B0504020202020204" pitchFamily="34" charset="0"/>
            </a:endParaRPr>
          </a:p>
          <a:p>
            <a:r>
              <a:rPr lang="nl-NL" sz="1500" b="0">
                <a:latin typeface="Avenir Next LT Pro" panose="020B0504020202020204" pitchFamily="34" charset="0"/>
              </a:rPr>
              <a:t>Gemiddeld</a:t>
            </a:r>
            <a:r>
              <a:rPr lang="nl-NL" sz="1500" b="0" baseline="0">
                <a:latin typeface="Avenir Next LT Pro" panose="020B0504020202020204" pitchFamily="34" charset="0"/>
              </a:rPr>
              <a:t> debiet 	(Dagprofiel Debiet)</a:t>
            </a:r>
          </a:p>
          <a:p>
            <a:r>
              <a:rPr lang="nl-NL" sz="1500" b="0" baseline="0">
                <a:latin typeface="Avenir Next LT Pro" panose="020B0504020202020204" pitchFamily="34" charset="0"/>
              </a:rPr>
              <a:t>Mediaan debiet 	(Dagprofiel Debiet)</a:t>
            </a:r>
          </a:p>
          <a:p>
            <a:r>
              <a:rPr lang="nl-NL" sz="1500" b="0" baseline="0">
                <a:latin typeface="Avenir Next LT Pro" panose="020B0504020202020204" pitchFamily="34" charset="0"/>
              </a:rPr>
              <a:t>Leverbaar debiet	(Dagprofiel Debiet)</a:t>
            </a:r>
          </a:p>
          <a:p>
            <a:r>
              <a:rPr lang="nl-NL" sz="1500" b="0" baseline="0">
                <a:latin typeface="Avenir Next LT Pro" panose="020B0504020202020204" pitchFamily="34" charset="0"/>
              </a:rPr>
              <a:t>Warmte aanbod	(Warmte aanbod/vraag)</a:t>
            </a:r>
          </a:p>
          <a:p>
            <a:r>
              <a:rPr lang="nl-NL" sz="1500" b="0" baseline="0">
                <a:latin typeface="Avenir Next LT Pro" panose="020B0504020202020204" pitchFamily="34" charset="0"/>
              </a:rPr>
              <a:t>Warmte vraag	(Warmte aanbod/vraag)</a:t>
            </a:r>
          </a:p>
        </xdr:txBody>
      </xdr:sp>
      <xdr:cxnSp macro="">
        <xdr:nvCxnSpPr>
          <xdr:cNvPr id="60" name="Straight Connector 59">
            <a:extLst>
              <a:ext uri="{FF2B5EF4-FFF2-40B4-BE49-F238E27FC236}">
                <a16:creationId xmlns:a16="http://schemas.microsoft.com/office/drawing/2014/main" id="{40919391-AF1C-4555-9727-B53E857FA7C9}"/>
              </a:ext>
            </a:extLst>
          </xdr:cNvPr>
          <xdr:cNvCxnSpPr/>
        </xdr:nvCxnSpPr>
        <xdr:spPr>
          <a:xfrm>
            <a:off x="14488385" y="842474"/>
            <a:ext cx="1343891" cy="0"/>
          </a:xfrm>
          <a:prstGeom prst="line">
            <a:avLst/>
          </a:prstGeom>
          <a:ln w="28575">
            <a:solidFill>
              <a:srgbClr val="3399FF"/>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27A3E0F6-69FC-4543-BCD3-D1BDC8314FCF}"/>
              </a:ext>
            </a:extLst>
          </xdr:cNvPr>
          <xdr:cNvCxnSpPr/>
        </xdr:nvCxnSpPr>
        <xdr:spPr>
          <a:xfrm>
            <a:off x="14488385" y="1309932"/>
            <a:ext cx="1343891" cy="0"/>
          </a:xfrm>
          <a:prstGeom prst="line">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43AD8740-FFD8-4B5F-878B-068ACEAF9439}"/>
              </a:ext>
            </a:extLst>
          </xdr:cNvPr>
          <xdr:cNvCxnSpPr/>
        </xdr:nvCxnSpPr>
        <xdr:spPr>
          <a:xfrm>
            <a:off x="14488385" y="1076203"/>
            <a:ext cx="1343891" cy="0"/>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1EF4FAFD-F9AE-42AD-94D8-EADDED1175AA}"/>
              </a:ext>
            </a:extLst>
          </xdr:cNvPr>
          <xdr:cNvCxnSpPr/>
        </xdr:nvCxnSpPr>
        <xdr:spPr>
          <a:xfrm>
            <a:off x="14488385" y="1543661"/>
            <a:ext cx="1343891" cy="0"/>
          </a:xfrm>
          <a:prstGeom prst="line">
            <a:avLst/>
          </a:prstGeom>
          <a:ln w="28575">
            <a:solidFill>
              <a:schemeClr val="accent4"/>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73012DED-44A6-44B8-95EC-916ED29CBDEF}"/>
              </a:ext>
            </a:extLst>
          </xdr:cNvPr>
          <xdr:cNvCxnSpPr/>
        </xdr:nvCxnSpPr>
        <xdr:spPr>
          <a:xfrm>
            <a:off x="14488385" y="1777392"/>
            <a:ext cx="1343891" cy="0"/>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249382</xdr:colOff>
      <xdr:row>0</xdr:row>
      <xdr:rowOff>0</xdr:rowOff>
    </xdr:from>
    <xdr:to>
      <xdr:col>16</xdr:col>
      <xdr:colOff>162248</xdr:colOff>
      <xdr:row>1</xdr:row>
      <xdr:rowOff>84597</xdr:rowOff>
    </xdr:to>
    <xdr:pic>
      <xdr:nvPicPr>
        <xdr:cNvPr id="65" name="Picture 64" descr="logo RVO • Dialogic">
          <a:extLst>
            <a:ext uri="{FF2B5EF4-FFF2-40B4-BE49-F238E27FC236}">
              <a16:creationId xmlns:a16="http://schemas.microsoft.com/office/drawing/2014/main" id="{C8E3C2D3-DD63-4789-9353-D6FA72905BC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115"/>
        <a:stretch/>
      </xdr:blipFill>
      <xdr:spPr bwMode="auto">
        <a:xfrm>
          <a:off x="13716000" y="0"/>
          <a:ext cx="5274575" cy="2232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441612</xdr:colOff>
      <xdr:row>23</xdr:row>
      <xdr:rowOff>12813</xdr:rowOff>
    </xdr:from>
    <xdr:to>
      <xdr:col>35</xdr:col>
      <xdr:colOff>512618</xdr:colOff>
      <xdr:row>31</xdr:row>
      <xdr:rowOff>13855</xdr:rowOff>
    </xdr:to>
    <xdr:sp macro="" textlink="">
      <xdr:nvSpPr>
        <xdr:cNvPr id="21" name="TextBox 20">
          <a:extLst>
            <a:ext uri="{FF2B5EF4-FFF2-40B4-BE49-F238E27FC236}">
              <a16:creationId xmlns:a16="http://schemas.microsoft.com/office/drawing/2014/main" id="{7442ADD2-1E8B-460E-B635-D9CF055B5C7A}"/>
            </a:ext>
          </a:extLst>
        </xdr:cNvPr>
        <xdr:cNvSpPr txBox="1"/>
      </xdr:nvSpPr>
      <xdr:spPr>
        <a:xfrm>
          <a:off x="21112594" y="6413613"/>
          <a:ext cx="9450533" cy="3603224"/>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500" b="1">
            <a:latin typeface="Avenir Next LT Pro" panose="020B0504020202020204" pitchFamily="34" charset="0"/>
          </a:endParaRPr>
        </a:p>
        <a:p>
          <a:r>
            <a:rPr lang="nl-NL" sz="1500" b="1">
              <a:latin typeface="Avenir Next LT Pro" panose="020B0504020202020204" pitchFamily="34" charset="0"/>
            </a:rPr>
            <a:t>Toelichting Overzicht</a:t>
          </a:r>
        </a:p>
        <a:p>
          <a:r>
            <a:rPr lang="nl-NL" sz="1350" b="0">
              <a:latin typeface="Avenir Next LT Pro" panose="020B0504020202020204" pitchFamily="34" charset="0"/>
            </a:rPr>
            <a:t>Dit overizcht laat snel zien wat de warmtepotentie is van de warmtebron. Het</a:t>
          </a:r>
          <a:r>
            <a:rPr lang="nl-NL" sz="1350" b="0" baseline="0">
              <a:latin typeface="Avenir Next LT Pro" panose="020B0504020202020204" pitchFamily="34" charset="0"/>
            </a:rPr>
            <a:t> laat eerst een voorbeeld zien op basis van oude data. </a:t>
          </a:r>
          <a:r>
            <a:rPr lang="nl-NL" sz="1350" b="0">
              <a:latin typeface="Avenir Next LT Pro" panose="020B0504020202020204" pitchFamily="34" charset="0"/>
            </a:rPr>
            <a:t>Nadat</a:t>
          </a:r>
          <a:r>
            <a:rPr lang="nl-NL" sz="1350" b="0" baseline="0">
              <a:latin typeface="Avenir Next LT Pro" panose="020B0504020202020204" pitchFamily="34" charset="0"/>
            </a:rPr>
            <a:t> nieuwe data is ingeladen, kunnen er nieuwe berekeningen worden gemaakt. Druk vervolgens op de juiste knop in het filter om de berekeningen uit te laten voeren op basis van de nieuwe data.</a:t>
          </a:r>
        </a:p>
        <a:p>
          <a:endParaRPr lang="nl-NL" sz="1350" b="0" baseline="0">
            <a:latin typeface="Avenir Next LT Pro" panose="020B0504020202020204" pitchFamily="34" charset="0"/>
          </a:endParaRPr>
        </a:p>
        <a:p>
          <a:r>
            <a:rPr lang="nl-NL" sz="1500" b="1" baseline="0">
              <a:latin typeface="Avenir Next LT Pro" panose="020B0504020202020204" pitchFamily="34" charset="0"/>
            </a:rPr>
            <a:t>Berekeningen model</a:t>
          </a:r>
        </a:p>
        <a:p>
          <a:r>
            <a:rPr lang="nl-NL" sz="1350" b="0" baseline="0">
              <a:latin typeface="Avenir Next LT Pro" panose="020B0504020202020204" pitchFamily="34" charset="0"/>
            </a:rPr>
            <a:t>Het model berekent het debiet wat de warmtebron betrouwbaar kan leveren. Hierna kunnen de waardes van de gele vierkantjes worden aangepast. Op basis van de gekozen waardes wordt vervolgens het bron vermogen, piek vermogen en een indicatie van het aantal huizen dat verwarmd kan worden berekend. Daarnaast wordt er een indicatie gegeven van de kosten die ongeveer gemaakt zouden worden bij de warmteuitkoppeling van het systeem.</a:t>
          </a:r>
        </a:p>
        <a:p>
          <a:endParaRPr lang="nl-NL" sz="1350" b="0" baseline="0">
            <a:latin typeface="Avenir Next LT Pro" panose="020B0504020202020204" pitchFamily="34" charset="0"/>
          </a:endParaRPr>
        </a:p>
        <a:p>
          <a:r>
            <a:rPr lang="nl-NL" sz="1500" b="1" baseline="0">
              <a:latin typeface="Avenir Next LT Pro" panose="020B0504020202020204" pitchFamily="34" charset="0"/>
            </a:rPr>
            <a:t>Instelbare variabelen</a:t>
          </a:r>
        </a:p>
        <a:p>
          <a:r>
            <a:rPr lang="nl-NL" sz="1350" b="0" i="1" baseline="0">
              <a:latin typeface="Avenir Next LT Pro" panose="020B0504020202020204" pitchFamily="34" charset="0"/>
            </a:rPr>
            <a:t>Temperatuur_Effluent: 	 	</a:t>
          </a:r>
          <a:r>
            <a:rPr lang="nl-NL" sz="1350" b="0" baseline="0">
              <a:latin typeface="Avenir Next LT Pro" panose="020B0504020202020204" pitchFamily="34" charset="0"/>
            </a:rPr>
            <a:t>De temperatuur van het water van de warmtebron.</a:t>
          </a:r>
        </a:p>
        <a:p>
          <a:r>
            <a:rPr lang="nl-NL" sz="1350" b="0" i="1" baseline="0">
              <a:latin typeface="Avenir Next LT Pro" panose="020B0504020202020204" pitchFamily="34" charset="0"/>
            </a:rPr>
            <a:t>Temperatuur_Delta:	 	H</a:t>
          </a:r>
          <a:r>
            <a:rPr lang="nl-NL" sz="1350" b="0" i="0" baseline="0">
              <a:latin typeface="Avenir Next LT Pro" panose="020B0504020202020204" pitchFamily="34" charset="0"/>
            </a:rPr>
            <a:t>oeveel graden aan temperatuur gewonnen kan worden uit de warmtebron.</a:t>
          </a:r>
        </a:p>
        <a:p>
          <a:r>
            <a:rPr lang="nl-NL" sz="1350" b="0" i="1" baseline="0">
              <a:latin typeface="Avenir Next LT Pro" panose="020B0504020202020204" pitchFamily="34" charset="0"/>
            </a:rPr>
            <a:t>Temperatuur_Warmtenet: 	</a:t>
          </a:r>
          <a:r>
            <a:rPr lang="nl-NL" sz="1350" b="0" i="0" baseline="0">
              <a:latin typeface="Avenir Next LT Pro" panose="020B0504020202020204" pitchFamily="34" charset="0"/>
            </a:rPr>
            <a:t>De temperatuur van het warmtenet. Typische waarden zijn 55, 70 of 80 graden.</a:t>
          </a:r>
        </a:p>
        <a:p>
          <a:r>
            <a:rPr lang="nl-NL" sz="1350" b="0" i="1" baseline="0">
              <a:latin typeface="Avenir Next LT Pro" panose="020B0504020202020204" pitchFamily="34" charset="0"/>
            </a:rPr>
            <a:t>Percentage Duurzaamheid:	</a:t>
          </a:r>
          <a:r>
            <a:rPr lang="nl-NL" sz="1350" b="0" i="0" baseline="0">
              <a:latin typeface="Avenir Next LT Pro" panose="020B0504020202020204" pitchFamily="34" charset="0"/>
            </a:rPr>
            <a:t>Het percentage van de warmtevraag die duurzaam geleverd moet worden.</a:t>
          </a:r>
          <a:endParaRPr lang="nl-NL" sz="1350" b="0" i="1" baseline="0">
            <a:latin typeface="Avenir Next LT Pro" panose="020B0504020202020204" pitchFamily="34" charset="0"/>
          </a:endParaRPr>
        </a:p>
      </xdr:txBody>
    </xdr:sp>
    <xdr:clientData/>
  </xdr:twoCellAnchor>
  <xdr:twoCellAnchor>
    <xdr:from>
      <xdr:col>19</xdr:col>
      <xdr:colOff>443346</xdr:colOff>
      <xdr:row>2</xdr:row>
      <xdr:rowOff>177337</xdr:rowOff>
    </xdr:from>
    <xdr:to>
      <xdr:col>35</xdr:col>
      <xdr:colOff>498764</xdr:colOff>
      <xdr:row>21</xdr:row>
      <xdr:rowOff>55419</xdr:rowOff>
    </xdr:to>
    <xdr:grpSp>
      <xdr:nvGrpSpPr>
        <xdr:cNvPr id="3" name="Group 2">
          <a:extLst>
            <a:ext uri="{FF2B5EF4-FFF2-40B4-BE49-F238E27FC236}">
              <a16:creationId xmlns:a16="http://schemas.microsoft.com/office/drawing/2014/main" id="{FF961C3C-B005-41EB-AA98-3793166CEFCA}"/>
            </a:ext>
          </a:extLst>
        </xdr:cNvPr>
        <xdr:cNvGrpSpPr/>
      </xdr:nvGrpSpPr>
      <xdr:grpSpPr>
        <a:xfrm>
          <a:off x="20515119" y="2515292"/>
          <a:ext cx="9355281" cy="3359036"/>
          <a:chOff x="1775418" y="5026428"/>
          <a:chExt cx="8652134" cy="3300155"/>
        </a:xfrm>
      </xdr:grpSpPr>
      <xdr:sp macro="" textlink="">
        <xdr:nvSpPr>
          <xdr:cNvPr id="69" name="TextBox 68">
            <a:extLst>
              <a:ext uri="{FF2B5EF4-FFF2-40B4-BE49-F238E27FC236}">
                <a16:creationId xmlns:a16="http://schemas.microsoft.com/office/drawing/2014/main" id="{8A15B232-F699-4922-A263-42D6FE6D8A2B}"/>
              </a:ext>
            </a:extLst>
          </xdr:cNvPr>
          <xdr:cNvSpPr txBox="1"/>
        </xdr:nvSpPr>
        <xdr:spPr>
          <a:xfrm>
            <a:off x="1775418" y="5026428"/>
            <a:ext cx="8652134" cy="330015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300" b="1">
              <a:latin typeface="Avenir Next LT Pro" panose="020B0504020202020204" pitchFamily="34" charset="0"/>
            </a:endParaRPr>
          </a:p>
          <a:p>
            <a:r>
              <a:rPr lang="nl-NL" sz="1500" b="1">
                <a:latin typeface="Avenir Next LT Pro" panose="020B0504020202020204" pitchFamily="34" charset="0"/>
              </a:rPr>
              <a:t>Inlezen nieuwe data</a:t>
            </a:r>
          </a:p>
          <a:p>
            <a:r>
              <a:rPr lang="nl-NL" sz="1350" b="0">
                <a:latin typeface="Avenir Next LT Pro" panose="020B0504020202020204" pitchFamily="34" charset="0"/>
              </a:rPr>
              <a:t>Voor</a:t>
            </a:r>
            <a:r>
              <a:rPr lang="nl-NL" sz="1350" b="0" baseline="0">
                <a:latin typeface="Avenir Next LT Pro" panose="020B0504020202020204" pitchFamily="34" charset="0"/>
              </a:rPr>
              <a:t> gebruik van de tool is het nodig om eigen data in te laden in het model. Hieronder staan de stappen beschreven die hiervoor genomen moeten worden. De tool is gemaakt voor de verwerking van uurdata.</a:t>
            </a:r>
          </a:p>
          <a:p>
            <a:endParaRPr lang="nl-NL" sz="1350" b="0" baseline="0">
              <a:latin typeface="Avenir Next LT Pro" panose="020B0504020202020204" pitchFamily="34" charset="0"/>
            </a:endParaRPr>
          </a:p>
          <a:p>
            <a:r>
              <a:rPr lang="nl-NL" sz="1350" b="0" baseline="0">
                <a:latin typeface="Avenir Next LT Pro" panose="020B0504020202020204" pitchFamily="34" charset="0"/>
              </a:rPr>
              <a:t>1) Maak een excel workbook aan met daarin 2 kolommen. Eén kolom van het </a:t>
            </a:r>
          </a:p>
          <a:p>
            <a:r>
              <a:rPr lang="nl-NL" sz="1350" b="0" baseline="0">
                <a:latin typeface="Avenir Next LT Pro" panose="020B0504020202020204" pitchFamily="34" charset="0"/>
              </a:rPr>
              <a:t>type datumtijd, waarin de data en tijd van de debietmeting staan. De andere</a:t>
            </a:r>
          </a:p>
          <a:p>
            <a:r>
              <a:rPr lang="nl-NL" sz="1350" b="0" baseline="0">
                <a:latin typeface="Avenir Next LT Pro" panose="020B0504020202020204" pitchFamily="34" charset="0"/>
              </a:rPr>
              <a:t>kolom met de debiet waarneming in [m3/uur] en noem de kolom "Totaaldebiet".</a:t>
            </a:r>
          </a:p>
          <a:p>
            <a:pPr marL="0" marR="0" lvl="0" indent="0" defTabSz="914400" eaLnBrk="1" fontAlgn="auto" latinLnBrk="0" hangingPunct="1">
              <a:lnSpc>
                <a:spcPct val="100000"/>
              </a:lnSpc>
              <a:spcBef>
                <a:spcPts val="0"/>
              </a:spcBef>
              <a:spcAft>
                <a:spcPts val="0"/>
              </a:spcAft>
              <a:buClrTx/>
              <a:buSzTx/>
              <a:buFontTx/>
              <a:buNone/>
              <a:tabLst/>
              <a:defRPr/>
            </a:pPr>
            <a:r>
              <a:rPr lang="nl-NL" sz="1350" b="0" baseline="0">
                <a:latin typeface="Avenir Next LT Pro" panose="020B0504020202020204" pitchFamily="34" charset="0"/>
              </a:rPr>
              <a:t>Geef de sheet de naam "Data". Sla op en p</a:t>
            </a:r>
            <a:r>
              <a:rPr kumimoji="0" lang="nl-NL" sz="135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laats de excel file in een nieuwe folder.</a:t>
            </a:r>
          </a:p>
          <a:p>
            <a:endParaRPr lang="nl-NL" sz="1350" b="0" baseline="0">
              <a:latin typeface="Avenir Next LT Pro" panose="020B0504020202020204" pitchFamily="34" charset="0"/>
            </a:endParaRPr>
          </a:p>
          <a:p>
            <a:r>
              <a:rPr lang="nl-NL" sz="1350" b="0" baseline="0">
                <a:latin typeface="Avenir Next LT Pro" panose="020B0504020202020204" pitchFamily="34" charset="0"/>
              </a:rPr>
              <a:t>2) Ga binnen deze excel file naar het kopje "Data" -&gt; "Get Data" -&gt; "Data Source</a:t>
            </a:r>
          </a:p>
          <a:p>
            <a:r>
              <a:rPr lang="nl-NL" sz="1350" b="0" baseline="0">
                <a:latin typeface="Avenir Next LT Pro" panose="020B0504020202020204" pitchFamily="34" charset="0"/>
              </a:rPr>
              <a:t>Settings". Druk vervolgnes op "Change Source", en browse naar de folder waarin</a:t>
            </a:r>
          </a:p>
          <a:p>
            <a:r>
              <a:rPr lang="nl-NL" sz="1350" b="0" baseline="0">
                <a:latin typeface="Avenir Next LT Pro" panose="020B0504020202020204" pitchFamily="34" charset="0"/>
              </a:rPr>
              <a:t>de data staat.</a:t>
            </a:r>
          </a:p>
          <a:p>
            <a:endParaRPr lang="nl-NL" sz="1350" b="0" baseline="0">
              <a:latin typeface="Avenir Next LT Pro" panose="020B0504020202020204" pitchFamily="34" charset="0"/>
            </a:endParaRPr>
          </a:p>
          <a:p>
            <a:r>
              <a:rPr lang="nl-NL" sz="1350" b="0" baseline="0">
                <a:latin typeface="Avenir Next LT Pro" panose="020B0504020202020204" pitchFamily="34" charset="0"/>
              </a:rPr>
              <a:t>3) Druk vervolgens via het kopje "Data" op "Refresh All". Als alles is gelukt staat de nieuwe data nu in het lichtblauwe vierkantje op deze sheet, genoemd "Data bron"</a:t>
            </a:r>
          </a:p>
        </xdr:txBody>
      </xdr:sp>
      <xdr:pic>
        <xdr:nvPicPr>
          <xdr:cNvPr id="2" name="Picture 1">
            <a:extLst>
              <a:ext uri="{FF2B5EF4-FFF2-40B4-BE49-F238E27FC236}">
                <a16:creationId xmlns:a16="http://schemas.microsoft.com/office/drawing/2014/main" id="{B60C3690-B8DB-4E94-AE16-72D850971B46}"/>
              </a:ext>
            </a:extLst>
          </xdr:cNvPr>
          <xdr:cNvPicPr>
            <a:picLocks noChangeAspect="1"/>
          </xdr:cNvPicPr>
        </xdr:nvPicPr>
        <xdr:blipFill>
          <a:blip xmlns:r="http://schemas.openxmlformats.org/officeDocument/2006/relationships" r:embed="rId4"/>
          <a:stretch>
            <a:fillRect/>
          </a:stretch>
        </xdr:blipFill>
        <xdr:spPr>
          <a:xfrm>
            <a:off x="7878722" y="5877048"/>
            <a:ext cx="2205044" cy="1751610"/>
          </a:xfrm>
          <a:prstGeom prst="rect">
            <a:avLst/>
          </a:prstGeom>
        </xdr:spPr>
      </xdr:pic>
    </xdr:grpSp>
    <xdr:clientData/>
  </xdr:twoCellAnchor>
  <xdr:twoCellAnchor>
    <xdr:from>
      <xdr:col>6</xdr:col>
      <xdr:colOff>192230</xdr:colOff>
      <xdr:row>0</xdr:row>
      <xdr:rowOff>280554</xdr:rowOff>
    </xdr:from>
    <xdr:to>
      <xdr:col>12</xdr:col>
      <xdr:colOff>96980</xdr:colOff>
      <xdr:row>0</xdr:row>
      <xdr:rowOff>1911927</xdr:rowOff>
    </xdr:to>
    <xdr:sp macro="" textlink="">
      <xdr:nvSpPr>
        <xdr:cNvPr id="23" name="TextBox 22">
          <a:extLst>
            <a:ext uri="{FF2B5EF4-FFF2-40B4-BE49-F238E27FC236}">
              <a16:creationId xmlns:a16="http://schemas.microsoft.com/office/drawing/2014/main" id="{697BF99C-0005-437F-B733-B13278AF5A8F}"/>
            </a:ext>
          </a:extLst>
        </xdr:cNvPr>
        <xdr:cNvSpPr txBox="1"/>
      </xdr:nvSpPr>
      <xdr:spPr>
        <a:xfrm>
          <a:off x="7562848" y="280554"/>
          <a:ext cx="6000750" cy="1631373"/>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000" b="1" baseline="0">
              <a:solidFill>
                <a:schemeClr val="dk1"/>
              </a:solidFill>
              <a:effectLst/>
              <a:latin typeface="Avenir Next LT Pro" panose="020B0504020202020204" pitchFamily="34" charset="0"/>
              <a:ea typeface="+mn-ea"/>
              <a:cs typeface="+mn-cs"/>
            </a:rPr>
            <a:t>Contactgegevens Syntraal</a:t>
          </a:r>
          <a:endParaRPr lang="nl-NL" sz="2000" b="0" baseline="0">
            <a:solidFill>
              <a:schemeClr val="dk1"/>
            </a:solidFill>
            <a:effectLst/>
            <a:latin typeface="Avenir Next LT Pro" panose="020B0504020202020204" pitchFamily="34" charset="0"/>
            <a:ea typeface="+mn-ea"/>
            <a:cs typeface="+mn-cs"/>
          </a:endParaRPr>
        </a:p>
        <a:p>
          <a:endParaRPr lang="nl-NL" sz="1000">
            <a:effectLst/>
            <a:latin typeface="Avenir Next LT Pro" panose="020B0504020202020204" pitchFamily="34" charset="0"/>
          </a:endParaRPr>
        </a:p>
        <a:p>
          <a:r>
            <a:rPr lang="nl-NL" sz="1400" b="0" i="1" baseline="0">
              <a:solidFill>
                <a:schemeClr val="dk1"/>
              </a:solidFill>
              <a:effectLst/>
              <a:latin typeface="Avenir Next LT Pro" panose="020B0504020202020204" pitchFamily="34" charset="0"/>
              <a:ea typeface="+mn-ea"/>
              <a:cs typeface="+mn-cs"/>
            </a:rPr>
            <a:t>Barry Meddeler:</a:t>
          </a:r>
          <a:endParaRPr lang="nl-NL" sz="1400">
            <a:effectLst/>
            <a:latin typeface="Avenir Next LT Pro" panose="020B0504020202020204" pitchFamily="34" charset="0"/>
          </a:endParaRPr>
        </a:p>
        <a:p>
          <a:r>
            <a:rPr lang="nl-NL" sz="1400" b="0" i="0" baseline="0">
              <a:solidFill>
                <a:schemeClr val="dk1"/>
              </a:solidFill>
              <a:effectLst/>
              <a:latin typeface="Avenir Next LT Pro" panose="020B0504020202020204" pitchFamily="34" charset="0"/>
              <a:ea typeface="+mn-ea"/>
              <a:cs typeface="+mn-cs"/>
            </a:rPr>
            <a:t>Barry.Meddeler@syntraal.com</a:t>
          </a:r>
        </a:p>
        <a:p>
          <a:endParaRPr lang="nl-NL" sz="1000">
            <a:effectLst/>
            <a:latin typeface="Avenir Next LT Pro" panose="020B0504020202020204" pitchFamily="34" charset="0"/>
          </a:endParaRPr>
        </a:p>
        <a:p>
          <a:r>
            <a:rPr lang="nl-NL" sz="1400" b="0" i="1" baseline="0">
              <a:solidFill>
                <a:schemeClr val="dk1"/>
              </a:solidFill>
              <a:effectLst/>
              <a:latin typeface="Avenir Next LT Pro" panose="020B0504020202020204" pitchFamily="34" charset="0"/>
              <a:ea typeface="+mn-ea"/>
              <a:cs typeface="+mn-cs"/>
            </a:rPr>
            <a:t>Martin Koorn:</a:t>
          </a:r>
          <a:endParaRPr lang="nl-NL" sz="1400">
            <a:effectLst/>
            <a:latin typeface="Avenir Next LT Pro" panose="020B0504020202020204" pitchFamily="34" charset="0"/>
          </a:endParaRPr>
        </a:p>
        <a:p>
          <a:r>
            <a:rPr lang="nl-NL" sz="1400" b="0" i="0" baseline="0">
              <a:solidFill>
                <a:schemeClr val="dk1"/>
              </a:solidFill>
              <a:effectLst/>
              <a:latin typeface="Avenir Next LT Pro" panose="020B0504020202020204" pitchFamily="34" charset="0"/>
              <a:ea typeface="+mn-ea"/>
              <a:cs typeface="+mn-cs"/>
            </a:rPr>
            <a:t>Martin.Koorn@syntraal.com</a:t>
          </a:r>
          <a:endParaRPr lang="nl-NL" sz="1400">
            <a:effectLst/>
            <a:latin typeface="Avenir Next LT Pro" panose="020B0504020202020204" pitchFamily="34" charset="0"/>
          </a:endParaRPr>
        </a:p>
      </xdr:txBody>
    </xdr:sp>
    <xdr:clientData/>
  </xdr:twoCellAnchor>
  <xdr:twoCellAnchor editAs="oneCell">
    <xdr:from>
      <xdr:col>10</xdr:col>
      <xdr:colOff>697102</xdr:colOff>
      <xdr:row>0</xdr:row>
      <xdr:rowOff>1163780</xdr:rowOff>
    </xdr:from>
    <xdr:to>
      <xdr:col>11</xdr:col>
      <xdr:colOff>124691</xdr:colOff>
      <xdr:row>0</xdr:row>
      <xdr:rowOff>1884291</xdr:rowOff>
    </xdr:to>
    <xdr:pic>
      <xdr:nvPicPr>
        <xdr:cNvPr id="57" name="Picture 56" descr="Met jouw talent op expeditie naar de toekomst - Syntraal">
          <a:extLst>
            <a:ext uri="{FF2B5EF4-FFF2-40B4-BE49-F238E27FC236}">
              <a16:creationId xmlns:a16="http://schemas.microsoft.com/office/drawing/2014/main" id="{1BEDBEBE-48B6-4C33-8FA0-EDDA368BDDDF}"/>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4291" b="34870"/>
        <a:stretch/>
      </xdr:blipFill>
      <xdr:spPr bwMode="auto">
        <a:xfrm>
          <a:off x="11088011" y="1163780"/>
          <a:ext cx="2267771" cy="72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13855</xdr:colOff>
      <xdr:row>0</xdr:row>
      <xdr:rowOff>1</xdr:rowOff>
    </xdr:from>
    <xdr:to>
      <xdr:col>20</xdr:col>
      <xdr:colOff>58051</xdr:colOff>
      <xdr:row>42</xdr:row>
      <xdr:rowOff>166254</xdr:rowOff>
    </xdr:to>
    <xdr:pic>
      <xdr:nvPicPr>
        <xdr:cNvPr id="22" name="Picture 21">
          <a:extLst>
            <a:ext uri="{FF2B5EF4-FFF2-40B4-BE49-F238E27FC236}">
              <a16:creationId xmlns:a16="http://schemas.microsoft.com/office/drawing/2014/main" id="{9BFDAD7D-B55C-4669-9C25-B008012C1C87}"/>
            </a:ext>
          </a:extLst>
        </xdr:cNvPr>
        <xdr:cNvPicPr>
          <a:picLocks noChangeAspect="1"/>
        </xdr:cNvPicPr>
      </xdr:nvPicPr>
      <xdr:blipFill>
        <a:blip xmlns:r="http://schemas.openxmlformats.org/officeDocument/2006/relationships" r:embed="rId1"/>
        <a:stretch>
          <a:fillRect/>
        </a:stretch>
      </xdr:blipFill>
      <xdr:spPr>
        <a:xfrm>
          <a:off x="13855" y="1"/>
          <a:ext cx="14148123" cy="7883235"/>
        </a:xfrm>
        <a:prstGeom prst="rect">
          <a:avLst/>
        </a:prstGeom>
      </xdr:spPr>
    </xdr:pic>
    <xdr:clientData/>
  </xdr:twoCellAnchor>
  <xdr:twoCellAnchor>
    <xdr:from>
      <xdr:col>20</xdr:col>
      <xdr:colOff>137060</xdr:colOff>
      <xdr:row>0</xdr:row>
      <xdr:rowOff>160321</xdr:rowOff>
    </xdr:from>
    <xdr:to>
      <xdr:col>43</xdr:col>
      <xdr:colOff>114300</xdr:colOff>
      <xdr:row>42</xdr:row>
      <xdr:rowOff>138545</xdr:rowOff>
    </xdr:to>
    <xdr:sp macro="" textlink="">
      <xdr:nvSpPr>
        <xdr:cNvPr id="2" name="TextBox 1">
          <a:extLst>
            <a:ext uri="{FF2B5EF4-FFF2-40B4-BE49-F238E27FC236}">
              <a16:creationId xmlns:a16="http://schemas.microsoft.com/office/drawing/2014/main" id="{4068969D-F633-4C46-80C6-F42C35C1C756}"/>
            </a:ext>
          </a:extLst>
        </xdr:cNvPr>
        <xdr:cNvSpPr txBox="1"/>
      </xdr:nvSpPr>
      <xdr:spPr>
        <a:xfrm>
          <a:off x="14234060" y="160321"/>
          <a:ext cx="13998040" cy="811257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000" b="1" u="none"/>
            <a:t>Toelichting</a:t>
          </a:r>
          <a:r>
            <a:rPr lang="nl-NL" sz="2000" b="1" u="none" baseline="0"/>
            <a:t> elementen en gebruik van de tool</a:t>
          </a:r>
          <a:endParaRPr lang="nl-NL" sz="2000" b="1" u="none"/>
        </a:p>
        <a:p>
          <a:r>
            <a:rPr lang="nl-NL" sz="1300" b="0" u="none"/>
            <a:t>Hieronder</a:t>
          </a:r>
          <a:r>
            <a:rPr lang="nl-NL" sz="1300" b="0" u="none" baseline="0"/>
            <a:t> worden de elementen van de tool kort toegelicht. De nummering komt overeen met de nummering in de figuur hiernaast.</a:t>
          </a:r>
        </a:p>
        <a:p>
          <a:pPr algn="l"/>
          <a:endParaRPr lang="nl-NL" sz="1500" b="1" u="none" baseline="0"/>
        </a:p>
        <a:p>
          <a:pPr algn="l"/>
          <a:r>
            <a:rPr lang="nl-NL" sz="1300" b="1" u="none" baseline="0"/>
            <a:t>1) Selectie van data</a:t>
          </a:r>
        </a:p>
        <a:p>
          <a:pPr algn="l"/>
          <a:r>
            <a:rPr lang="nl-NL" sz="1300" b="0" u="none" baseline="0"/>
            <a:t>Hier kan worden gekozen op welke data de berekeningen van het model worden gebaseerd. Verder kan worden gekozen welk jaar en maand worden meegenomen in de berekeningen. Zodoende is het mogelijk om data te gebruiken die de gebruiker representatief acht voor de warmtebron. De grafieken veranderen op basis van de gekozen data. De blauwe filters hebben invloed op alle grafieken. terwijl de paarse filters alleen betrekking hebben op de rechter twee grafieken.</a:t>
          </a:r>
        </a:p>
        <a:p>
          <a:pPr algn="l"/>
          <a:endParaRPr lang="nl-NL" sz="1300" b="0" u="none" baseline="0"/>
        </a:p>
        <a:p>
          <a:pPr algn="l"/>
          <a:r>
            <a:rPr lang="nl-NL" sz="1300" b="1" u="none" baseline="0"/>
            <a:t>2) Instelbare input vrariabelen / berekeningen</a:t>
          </a:r>
          <a:endParaRPr lang="nl-NL" sz="1300" b="0" u="none" baseline="0"/>
        </a:p>
        <a:p>
          <a:pPr algn="l"/>
          <a:r>
            <a:rPr lang="nl-NL" sz="1300" b="0" i="0" u="sng" baseline="0"/>
            <a:t>Input variabelen:</a:t>
          </a:r>
        </a:p>
        <a:p>
          <a:pPr algn="l"/>
          <a:r>
            <a:rPr lang="nl-NL" sz="1300" b="0" i="1" u="none" baseline="0"/>
            <a:t>Delta Temperatuur:  </a:t>
          </a:r>
          <a:r>
            <a:rPr lang="nl-NL" sz="1300" b="0" u="none" baseline="0"/>
            <a:t>Hoeveel graden van de warmtebron gewonnen kan worden via een warmtewisselaar. Standaard staat deze op 5 graden Celsius. </a:t>
          </a:r>
        </a:p>
        <a:p>
          <a:pPr algn="l"/>
          <a:r>
            <a:rPr lang="nl-NL" sz="1300" b="0" i="1" u="none" baseline="0"/>
            <a:t>Temperatuur Warmtebron/netwerk:  </a:t>
          </a:r>
          <a:r>
            <a:rPr lang="nl-NL" sz="1300" b="0" u="none" baseline="0"/>
            <a:t>Dit bepaald de COP van de warmtepomp, afhankelijk van de temperatuur van de warmtebron en de temperatuur van het warmtenet. Typische waarden hiervoor zijn 55, 70 of 80 graden.</a:t>
          </a:r>
          <a:endParaRPr lang="nl-NL" sz="1300" b="0" u="sng" baseline="0"/>
        </a:p>
        <a:p>
          <a:r>
            <a:rPr lang="nl-NL" sz="1300" b="0" i="1" u="none" baseline="0"/>
            <a:t>Percentage Duurzame Warmte: </a:t>
          </a:r>
          <a:r>
            <a:rPr lang="nl-NL" sz="1300" b="0" u="none" baseline="0"/>
            <a:t>Bepalend voor de berekening van het aantal huizen die de warmtebron zou kunnen verwarmen. Veelal wordt de piek warmtevraag door een gasboiler verzorgd. Stel hier in welk percentage van de geleverde warmte duurzaam moet zijn.</a:t>
          </a:r>
          <a:endParaRPr lang="nl-NL" sz="1300" b="0" u="sng" baseline="0"/>
        </a:p>
        <a:p>
          <a:r>
            <a:rPr lang="nl-NL" sz="1300" b="0" i="1" u="none" baseline="0"/>
            <a:t>Aanpassen debiet: </a:t>
          </a:r>
          <a:r>
            <a:rPr lang="nl-NL" sz="1300" b="0" u="none" baseline="0"/>
            <a:t>Aan de hand van de ingevoerde data wordt het debiet berekend die de warmtebron betrouwbaar kan leveren. Via de grafieken kan er zelf gekeken worden naar het potentiële debiet. Als dat naar eigen inzicht meer/minder is dan de berekende waarde van het model, kan dat via deze waarde aangepast worden. Vul meer dan 100% in voor een hoger debiet, en lager dan 100% voor een lager debiet.</a:t>
          </a:r>
          <a:endParaRPr lang="nl-NL" sz="1300" b="0" u="sng" baseline="0"/>
        </a:p>
        <a:p>
          <a:endParaRPr lang="nl-NL" sz="1300" b="0" u="none" baseline="0"/>
        </a:p>
        <a:p>
          <a:r>
            <a:rPr lang="nl-NL" sz="1300" b="0" i="0" u="sng" baseline="0"/>
            <a:t>Berekeningen Debiet/Vermogen</a:t>
          </a:r>
        </a:p>
        <a:p>
          <a:r>
            <a:rPr lang="nl-NL" sz="1300" b="0" i="1" u="none" baseline="0"/>
            <a:t>Debiet Warmtebron: </a:t>
          </a:r>
          <a:r>
            <a:rPr lang="nl-NL" sz="1300" b="0" i="0" u="none" baseline="0"/>
            <a:t>De berekening hangt af van de grafiek "Dagprofiel debiet" en de aanpasbare variabele "aanpassen debiet".</a:t>
          </a:r>
        </a:p>
        <a:p>
          <a:r>
            <a:rPr lang="nl-NL" sz="1300" b="0" i="1" u="none" baseline="0"/>
            <a:t>Bronvermogen: </a:t>
          </a:r>
          <a:r>
            <a:rPr lang="nl-NL" sz="1300" b="0" i="0" u="none" baseline="0"/>
            <a:t>Afhankelijk van het bepaalde debiet, en de aanpasbare variabele "Delta Temperatuur".</a:t>
          </a:r>
        </a:p>
        <a:p>
          <a:r>
            <a:rPr lang="nl-NL" sz="1300" b="0" i="1" u="none" baseline="0"/>
            <a:t>COP Warmtepomp: </a:t>
          </a:r>
          <a:r>
            <a:rPr lang="nl-NL" sz="1300" b="0" i="0" u="none" baseline="0"/>
            <a:t>Wordt berekend op basis van de aanpasbare variabelen, "Temperatuur_warmtebron" en "Temperatuur netwerk".</a:t>
          </a:r>
        </a:p>
        <a:p>
          <a:r>
            <a:rPr lang="nl-NL" sz="1300" b="0" i="1" u="none" baseline="0"/>
            <a:t>Max Piekvermogen: </a:t>
          </a:r>
          <a:r>
            <a:rPr lang="nl-NL" sz="1300" b="0" i="0" u="none" baseline="0"/>
            <a:t>Het maximale vermogen dat geleverd kan worden, waarin de elektrische energie van de warmtepomp is meegenomen.</a:t>
          </a:r>
          <a:endParaRPr lang="nl-NL" sz="1300" b="0" i="0" u="sng" baseline="0"/>
        </a:p>
        <a:p>
          <a:endParaRPr lang="nl-NL" sz="1300" b="0" i="0" u="none" baseline="0"/>
        </a:p>
        <a:p>
          <a:r>
            <a:rPr lang="nl-NL" sz="1300" b="0" i="0" u="sng" baseline="0"/>
            <a:t>Berekeningen Woningen/Buffer:</a:t>
          </a:r>
        </a:p>
        <a:p>
          <a:r>
            <a:rPr lang="nl-NL" sz="1300" b="0" i="1" u="none" baseline="0"/>
            <a:t>Aantal Woningen: </a:t>
          </a:r>
          <a:r>
            <a:rPr lang="nl-NL" sz="1300" b="0" i="0" u="none" baseline="0"/>
            <a:t>Een indicatie van hoeveel huizen verwarmd kunnen worden op basis van het maximale piekvermogen dat geleverd kan worden. Verder hangt deze waarde af van het percentage duurzaamheid die ingesteld kan worden.</a:t>
          </a:r>
        </a:p>
        <a:p>
          <a:r>
            <a:rPr lang="nl-NL" sz="1300" b="0" i="1" u="none" baseline="0"/>
            <a:t>Benodigde buffer capaciteit: </a:t>
          </a:r>
          <a:r>
            <a:rPr lang="nl-NL" sz="1300" b="0" i="0" u="none" baseline="0"/>
            <a:t>Gebaseerd op de match tussen de warmte aanbod van de warmtebron, en de warmtevraag van het berekende aantal woningen. Op het moment dat de warmtebron niet genoeg vermogen kan leveren om aan de vraag te voldoen, zou een buffer dit kunnen oplossen. </a:t>
          </a:r>
          <a:endParaRPr lang="nl-NL" sz="1300" b="0" u="none" baseline="0"/>
        </a:p>
        <a:p>
          <a:endParaRPr lang="nl-NL" sz="1500" b="0" u="none"/>
        </a:p>
        <a:p>
          <a:r>
            <a:rPr lang="nl-NL" sz="1300" b="1" u="none"/>
            <a:t>Grafieken</a:t>
          </a:r>
        </a:p>
        <a:p>
          <a:r>
            <a:rPr lang="nl-NL" sz="1300" b="1" u="none"/>
            <a:t>3)</a:t>
          </a:r>
          <a:r>
            <a:rPr lang="nl-NL" sz="1300" b="0" u="none"/>
            <a:t> Laat</a:t>
          </a:r>
          <a:r>
            <a:rPr lang="nl-NL" sz="1300" b="0" u="none" baseline="0"/>
            <a:t> het gemiddelde dagprofiel zien van het debiet van de warmtebron, op basis van de geselecteerde data. Daarnaast ook de mediaan, en het debiet wat betrouwbaar geleverd kan worden door de warmtebron.</a:t>
          </a:r>
        </a:p>
        <a:p>
          <a:r>
            <a:rPr lang="nl-NL" sz="1300" b="1" u="none" baseline="0"/>
            <a:t>4)</a:t>
          </a:r>
          <a:r>
            <a:rPr lang="nl-NL" sz="1300" b="0" u="none" baseline="0"/>
            <a:t> Laat de match zien tussen het warmte aanbod dat betrouwbaar geleverd kan worden en de warmtevraag van het berekende aantal huizen over een gemiddelde dag.</a:t>
          </a:r>
        </a:p>
        <a:p>
          <a:r>
            <a:rPr lang="nl-NL" sz="1300" b="1" u="none" baseline="0"/>
            <a:t>5)</a:t>
          </a:r>
          <a:r>
            <a:rPr lang="nl-NL" sz="1300" b="0" u="none" baseline="0"/>
            <a:t> Laat alle dagprofielen zien van de geselecteerde week.</a:t>
          </a:r>
        </a:p>
        <a:p>
          <a:r>
            <a:rPr lang="nl-NL" sz="1300" b="1" u="none" baseline="0"/>
            <a:t>6)</a:t>
          </a:r>
          <a:r>
            <a:rPr lang="nl-NL" sz="1300" b="0" u="none" baseline="0"/>
            <a:t> Laat het weekprofiel zien van de geselecteerde week.</a:t>
          </a:r>
        </a:p>
        <a:p>
          <a:r>
            <a:rPr lang="nl-NL" sz="1300" b="1" u="none" baseline="0"/>
            <a:t>7) </a:t>
          </a:r>
          <a:r>
            <a:rPr lang="nl-NL" sz="1300" b="0" u="none" baseline="0"/>
            <a:t>Legenda voor de linker twee grafieken.</a:t>
          </a:r>
          <a:endParaRPr lang="nl-NL" sz="1300" b="0" u="none"/>
        </a:p>
      </xdr:txBody>
    </xdr:sp>
    <xdr:clientData/>
  </xdr:twoCellAnchor>
  <xdr:twoCellAnchor>
    <xdr:from>
      <xdr:col>1</xdr:col>
      <xdr:colOff>446315</xdr:colOff>
      <xdr:row>7</xdr:row>
      <xdr:rowOff>10886</xdr:rowOff>
    </xdr:from>
    <xdr:to>
      <xdr:col>11</xdr:col>
      <xdr:colOff>41031</xdr:colOff>
      <xdr:row>15</xdr:row>
      <xdr:rowOff>130629</xdr:rowOff>
    </xdr:to>
    <xdr:sp macro="" textlink="">
      <xdr:nvSpPr>
        <xdr:cNvPr id="3" name="Rectangle 2">
          <a:extLst>
            <a:ext uri="{FF2B5EF4-FFF2-40B4-BE49-F238E27FC236}">
              <a16:creationId xmlns:a16="http://schemas.microsoft.com/office/drawing/2014/main" id="{9D6999DD-9883-4FBE-A550-39E0D2E6D9C4}"/>
            </a:ext>
          </a:extLst>
        </xdr:cNvPr>
        <xdr:cNvSpPr/>
      </xdr:nvSpPr>
      <xdr:spPr>
        <a:xfrm>
          <a:off x="833177" y="1429378"/>
          <a:ext cx="7824316" cy="157340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115261</xdr:colOff>
      <xdr:row>7</xdr:row>
      <xdr:rowOff>97970</xdr:rowOff>
    </xdr:from>
    <xdr:to>
      <xdr:col>10</xdr:col>
      <xdr:colOff>561576</xdr:colOff>
      <xdr:row>9</xdr:row>
      <xdr:rowOff>174170</xdr:rowOff>
    </xdr:to>
    <xdr:sp macro="" textlink="">
      <xdr:nvSpPr>
        <xdr:cNvPr id="7" name="TextBox 6">
          <a:extLst>
            <a:ext uri="{FF2B5EF4-FFF2-40B4-BE49-F238E27FC236}">
              <a16:creationId xmlns:a16="http://schemas.microsoft.com/office/drawing/2014/main" id="{57B65A55-6AF9-4FF8-B902-2D40D7E19E57}"/>
            </a:ext>
          </a:extLst>
        </xdr:cNvPr>
        <xdr:cNvSpPr txBox="1"/>
      </xdr:nvSpPr>
      <xdr:spPr>
        <a:xfrm>
          <a:off x="8127147" y="1534884"/>
          <a:ext cx="446315" cy="44631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1</a:t>
          </a:r>
        </a:p>
      </xdr:txBody>
    </xdr:sp>
    <xdr:clientData/>
  </xdr:twoCellAnchor>
  <xdr:twoCellAnchor>
    <xdr:from>
      <xdr:col>1</xdr:col>
      <xdr:colOff>446315</xdr:colOff>
      <xdr:row>15</xdr:row>
      <xdr:rowOff>130629</xdr:rowOff>
    </xdr:from>
    <xdr:to>
      <xdr:col>4</xdr:col>
      <xdr:colOff>457200</xdr:colOff>
      <xdr:row>42</xdr:row>
      <xdr:rowOff>119743</xdr:rowOff>
    </xdr:to>
    <xdr:sp macro="" textlink="">
      <xdr:nvSpPr>
        <xdr:cNvPr id="8" name="Rectangle 7">
          <a:extLst>
            <a:ext uri="{FF2B5EF4-FFF2-40B4-BE49-F238E27FC236}">
              <a16:creationId xmlns:a16="http://schemas.microsoft.com/office/drawing/2014/main" id="{415C823D-AAAF-4975-AB49-075ACF6BA028}"/>
            </a:ext>
          </a:extLst>
        </xdr:cNvPr>
        <xdr:cNvSpPr/>
      </xdr:nvSpPr>
      <xdr:spPr>
        <a:xfrm>
          <a:off x="838201" y="3048000"/>
          <a:ext cx="3973285" cy="498565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503712</xdr:colOff>
      <xdr:row>16</xdr:row>
      <xdr:rowOff>43542</xdr:rowOff>
    </xdr:from>
    <xdr:to>
      <xdr:col>4</xdr:col>
      <xdr:colOff>346831</xdr:colOff>
      <xdr:row>18</xdr:row>
      <xdr:rowOff>113979</xdr:rowOff>
    </xdr:to>
    <xdr:sp macro="" textlink="">
      <xdr:nvSpPr>
        <xdr:cNvPr id="9" name="TextBox 8">
          <a:extLst>
            <a:ext uri="{FF2B5EF4-FFF2-40B4-BE49-F238E27FC236}">
              <a16:creationId xmlns:a16="http://schemas.microsoft.com/office/drawing/2014/main" id="{CD44C167-439C-466D-82AE-C6BC5F6D32F4}"/>
            </a:ext>
          </a:extLst>
        </xdr:cNvPr>
        <xdr:cNvSpPr txBox="1"/>
      </xdr:nvSpPr>
      <xdr:spPr>
        <a:xfrm>
          <a:off x="4248398" y="3145971"/>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2</a:t>
          </a:r>
        </a:p>
      </xdr:txBody>
    </xdr:sp>
    <xdr:clientData/>
  </xdr:twoCellAnchor>
  <xdr:twoCellAnchor>
    <xdr:from>
      <xdr:col>4</xdr:col>
      <xdr:colOff>457202</xdr:colOff>
      <xdr:row>15</xdr:row>
      <xdr:rowOff>130629</xdr:rowOff>
    </xdr:from>
    <xdr:to>
      <xdr:col>11</xdr:col>
      <xdr:colOff>41030</xdr:colOff>
      <xdr:row>29</xdr:row>
      <xdr:rowOff>10886</xdr:rowOff>
    </xdr:to>
    <xdr:sp macro="" textlink="">
      <xdr:nvSpPr>
        <xdr:cNvPr id="10" name="Rectangle 9">
          <a:extLst>
            <a:ext uri="{FF2B5EF4-FFF2-40B4-BE49-F238E27FC236}">
              <a16:creationId xmlns:a16="http://schemas.microsoft.com/office/drawing/2014/main" id="{CB278D0D-0F8B-4754-AB0F-8411F31DD564}"/>
            </a:ext>
          </a:extLst>
        </xdr:cNvPr>
        <xdr:cNvSpPr/>
      </xdr:nvSpPr>
      <xdr:spPr>
        <a:xfrm>
          <a:off x="4806464" y="3002783"/>
          <a:ext cx="3851028" cy="242416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108857</xdr:colOff>
      <xdr:row>16</xdr:row>
      <xdr:rowOff>54428</xdr:rowOff>
    </xdr:from>
    <xdr:to>
      <xdr:col>10</xdr:col>
      <xdr:colOff>561576</xdr:colOff>
      <xdr:row>18</xdr:row>
      <xdr:rowOff>124865</xdr:rowOff>
    </xdr:to>
    <xdr:sp macro="" textlink="">
      <xdr:nvSpPr>
        <xdr:cNvPr id="11" name="TextBox 10">
          <a:extLst>
            <a:ext uri="{FF2B5EF4-FFF2-40B4-BE49-F238E27FC236}">
              <a16:creationId xmlns:a16="http://schemas.microsoft.com/office/drawing/2014/main" id="{D99B2D47-2CAF-4F68-AD94-78459BEC07D9}"/>
            </a:ext>
          </a:extLst>
        </xdr:cNvPr>
        <xdr:cNvSpPr txBox="1"/>
      </xdr:nvSpPr>
      <xdr:spPr>
        <a:xfrm>
          <a:off x="8120743" y="3156857"/>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3</a:t>
          </a:r>
        </a:p>
      </xdr:txBody>
    </xdr:sp>
    <xdr:clientData/>
  </xdr:twoCellAnchor>
  <xdr:twoCellAnchor>
    <xdr:from>
      <xdr:col>4</xdr:col>
      <xdr:colOff>457202</xdr:colOff>
      <xdr:row>29</xdr:row>
      <xdr:rowOff>10886</xdr:rowOff>
    </xdr:from>
    <xdr:to>
      <xdr:col>11</xdr:col>
      <xdr:colOff>41030</xdr:colOff>
      <xdr:row>42</xdr:row>
      <xdr:rowOff>119062</xdr:rowOff>
    </xdr:to>
    <xdr:sp macro="" textlink="">
      <xdr:nvSpPr>
        <xdr:cNvPr id="12" name="Rectangle 11">
          <a:extLst>
            <a:ext uri="{FF2B5EF4-FFF2-40B4-BE49-F238E27FC236}">
              <a16:creationId xmlns:a16="http://schemas.microsoft.com/office/drawing/2014/main" id="{0B1061D5-8ED3-467B-8D2B-D464B92078FD}"/>
            </a:ext>
          </a:extLst>
        </xdr:cNvPr>
        <xdr:cNvSpPr/>
      </xdr:nvSpPr>
      <xdr:spPr>
        <a:xfrm>
          <a:off x="4811488" y="5519057"/>
          <a:ext cx="3851028" cy="251391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108857</xdr:colOff>
      <xdr:row>29</xdr:row>
      <xdr:rowOff>119744</xdr:rowOff>
    </xdr:from>
    <xdr:to>
      <xdr:col>10</xdr:col>
      <xdr:colOff>561576</xdr:colOff>
      <xdr:row>32</xdr:row>
      <xdr:rowOff>5123</xdr:rowOff>
    </xdr:to>
    <xdr:sp macro="" textlink="">
      <xdr:nvSpPr>
        <xdr:cNvPr id="13" name="TextBox 12">
          <a:extLst>
            <a:ext uri="{FF2B5EF4-FFF2-40B4-BE49-F238E27FC236}">
              <a16:creationId xmlns:a16="http://schemas.microsoft.com/office/drawing/2014/main" id="{F9BB11F3-C568-40EA-97BB-0FB1DBCA2E0B}"/>
            </a:ext>
          </a:extLst>
        </xdr:cNvPr>
        <xdr:cNvSpPr txBox="1"/>
      </xdr:nvSpPr>
      <xdr:spPr>
        <a:xfrm>
          <a:off x="8120743" y="5627915"/>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4</a:t>
          </a:r>
        </a:p>
      </xdr:txBody>
    </xdr:sp>
    <xdr:clientData/>
  </xdr:twoCellAnchor>
  <xdr:twoCellAnchor>
    <xdr:from>
      <xdr:col>11</xdr:col>
      <xdr:colOff>53789</xdr:colOff>
      <xdr:row>7</xdr:row>
      <xdr:rowOff>10509</xdr:rowOff>
    </xdr:from>
    <xdr:to>
      <xdr:col>19</xdr:col>
      <xdr:colOff>576469</xdr:colOff>
      <xdr:row>24</xdr:row>
      <xdr:rowOff>165651</xdr:rowOff>
    </xdr:to>
    <xdr:sp macro="" textlink="">
      <xdr:nvSpPr>
        <xdr:cNvPr id="14" name="Rectangle 13">
          <a:extLst>
            <a:ext uri="{FF2B5EF4-FFF2-40B4-BE49-F238E27FC236}">
              <a16:creationId xmlns:a16="http://schemas.microsoft.com/office/drawing/2014/main" id="{E2AED109-858B-443C-9A28-79F82D262B83}"/>
            </a:ext>
          </a:extLst>
        </xdr:cNvPr>
        <xdr:cNvSpPr/>
      </xdr:nvSpPr>
      <xdr:spPr>
        <a:xfrm>
          <a:off x="8674328" y="1448370"/>
          <a:ext cx="5399480" cy="33091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53788</xdr:colOff>
      <xdr:row>24</xdr:row>
      <xdr:rowOff>156756</xdr:rowOff>
    </xdr:from>
    <xdr:to>
      <xdr:col>19</xdr:col>
      <xdr:colOff>576469</xdr:colOff>
      <xdr:row>42</xdr:row>
      <xdr:rowOff>120868</xdr:rowOff>
    </xdr:to>
    <xdr:sp macro="" textlink="">
      <xdr:nvSpPr>
        <xdr:cNvPr id="15" name="Rectangle 14">
          <a:extLst>
            <a:ext uri="{FF2B5EF4-FFF2-40B4-BE49-F238E27FC236}">
              <a16:creationId xmlns:a16="http://schemas.microsoft.com/office/drawing/2014/main" id="{9FC06E66-CB5A-4821-B64E-2915DACFCAFE}"/>
            </a:ext>
          </a:extLst>
        </xdr:cNvPr>
        <xdr:cNvSpPr/>
      </xdr:nvSpPr>
      <xdr:spPr>
        <a:xfrm>
          <a:off x="8670919" y="4689567"/>
          <a:ext cx="5399481" cy="325595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19</xdr:col>
      <xdr:colOff>10886</xdr:colOff>
      <xdr:row>7</xdr:row>
      <xdr:rowOff>97972</xdr:rowOff>
    </xdr:from>
    <xdr:to>
      <xdr:col>19</xdr:col>
      <xdr:colOff>463605</xdr:colOff>
      <xdr:row>9</xdr:row>
      <xdr:rowOff>168408</xdr:rowOff>
    </xdr:to>
    <xdr:sp macro="" textlink="">
      <xdr:nvSpPr>
        <xdr:cNvPr id="16" name="TextBox 15">
          <a:extLst>
            <a:ext uri="{FF2B5EF4-FFF2-40B4-BE49-F238E27FC236}">
              <a16:creationId xmlns:a16="http://schemas.microsoft.com/office/drawing/2014/main" id="{AD0A297D-A994-474B-B929-09F287428DC0}"/>
            </a:ext>
          </a:extLst>
        </xdr:cNvPr>
        <xdr:cNvSpPr txBox="1"/>
      </xdr:nvSpPr>
      <xdr:spPr>
        <a:xfrm>
          <a:off x="13509172" y="1534886"/>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5</a:t>
          </a:r>
        </a:p>
      </xdr:txBody>
    </xdr:sp>
    <xdr:clientData/>
  </xdr:twoCellAnchor>
  <xdr:twoCellAnchor>
    <xdr:from>
      <xdr:col>19</xdr:col>
      <xdr:colOff>10886</xdr:colOff>
      <xdr:row>25</xdr:row>
      <xdr:rowOff>76200</xdr:rowOff>
    </xdr:from>
    <xdr:to>
      <xdr:col>19</xdr:col>
      <xdr:colOff>463605</xdr:colOff>
      <xdr:row>27</xdr:row>
      <xdr:rowOff>146637</xdr:rowOff>
    </xdr:to>
    <xdr:sp macro="" textlink="">
      <xdr:nvSpPr>
        <xdr:cNvPr id="17" name="TextBox 16">
          <a:extLst>
            <a:ext uri="{FF2B5EF4-FFF2-40B4-BE49-F238E27FC236}">
              <a16:creationId xmlns:a16="http://schemas.microsoft.com/office/drawing/2014/main" id="{6F5BD9BC-F500-458C-87C3-6150BDB7A185}"/>
            </a:ext>
          </a:extLst>
        </xdr:cNvPr>
        <xdr:cNvSpPr txBox="1"/>
      </xdr:nvSpPr>
      <xdr:spPr>
        <a:xfrm>
          <a:off x="13509172" y="4844143"/>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6</a:t>
          </a:r>
        </a:p>
      </xdr:txBody>
    </xdr:sp>
    <xdr:clientData/>
  </xdr:twoCellAnchor>
  <xdr:twoCellAnchor>
    <xdr:from>
      <xdr:col>1</xdr:col>
      <xdr:colOff>450574</xdr:colOff>
      <xdr:row>0</xdr:row>
      <xdr:rowOff>112643</xdr:rowOff>
    </xdr:from>
    <xdr:to>
      <xdr:col>4</xdr:col>
      <xdr:colOff>490331</xdr:colOff>
      <xdr:row>5</xdr:row>
      <xdr:rowOff>172278</xdr:rowOff>
    </xdr:to>
    <xdr:sp macro="" textlink="">
      <xdr:nvSpPr>
        <xdr:cNvPr id="18" name="Rectangle 17">
          <a:extLst>
            <a:ext uri="{FF2B5EF4-FFF2-40B4-BE49-F238E27FC236}">
              <a16:creationId xmlns:a16="http://schemas.microsoft.com/office/drawing/2014/main" id="{DD9CEDAE-4309-433F-ACF9-F3037C89C7B0}"/>
            </a:ext>
          </a:extLst>
        </xdr:cNvPr>
        <xdr:cNvSpPr/>
      </xdr:nvSpPr>
      <xdr:spPr>
        <a:xfrm>
          <a:off x="841513" y="112643"/>
          <a:ext cx="4002157" cy="11264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547255</xdr:colOff>
      <xdr:row>1</xdr:row>
      <xdr:rowOff>0</xdr:rowOff>
    </xdr:from>
    <xdr:to>
      <xdr:col>4</xdr:col>
      <xdr:colOff>390374</xdr:colOff>
      <xdr:row>2</xdr:row>
      <xdr:rowOff>113979</xdr:rowOff>
    </xdr:to>
    <xdr:sp macro="" textlink="">
      <xdr:nvSpPr>
        <xdr:cNvPr id="19" name="TextBox 18">
          <a:extLst>
            <a:ext uri="{FF2B5EF4-FFF2-40B4-BE49-F238E27FC236}">
              <a16:creationId xmlns:a16="http://schemas.microsoft.com/office/drawing/2014/main" id="{B513C3FF-AAB9-4ED1-86AE-A2809F4DBD67}"/>
            </a:ext>
          </a:extLst>
        </xdr:cNvPr>
        <xdr:cNvSpPr txBox="1"/>
      </xdr:nvSpPr>
      <xdr:spPr>
        <a:xfrm>
          <a:off x="4291941" y="185057"/>
          <a:ext cx="452719" cy="44055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500" b="1"/>
            <a:t>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7168</xdr:colOff>
      <xdr:row>1</xdr:row>
      <xdr:rowOff>319028</xdr:rowOff>
    </xdr:from>
    <xdr:to>
      <xdr:col>25</xdr:col>
      <xdr:colOff>1581568</xdr:colOff>
      <xdr:row>20</xdr:row>
      <xdr:rowOff>339635</xdr:rowOff>
    </xdr:to>
    <xdr:graphicFrame macro="">
      <xdr:nvGraphicFramePr>
        <xdr:cNvPr id="6" name="Dagprofiel">
          <a:extLst>
            <a:ext uri="{FF2B5EF4-FFF2-40B4-BE49-F238E27FC236}">
              <a16:creationId xmlns:a16="http://schemas.microsoft.com/office/drawing/2014/main" id="{5853ACE5-44B8-42AB-BECD-DDCC7659E7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5731</xdr:colOff>
      <xdr:row>22</xdr:row>
      <xdr:rowOff>44073</xdr:rowOff>
    </xdr:from>
    <xdr:to>
      <xdr:col>25</xdr:col>
      <xdr:colOff>1580131</xdr:colOff>
      <xdr:row>40</xdr:row>
      <xdr:rowOff>163287</xdr:rowOff>
    </xdr:to>
    <xdr:graphicFrame macro="">
      <xdr:nvGraphicFramePr>
        <xdr:cNvPr id="2" name="Weekprofiel">
          <a:extLst>
            <a:ext uri="{FF2B5EF4-FFF2-40B4-BE49-F238E27FC236}">
              <a16:creationId xmlns:a16="http://schemas.microsoft.com/office/drawing/2014/main" id="{87AF5105-D555-410E-A020-1B21EA02E9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365658</xdr:colOff>
      <xdr:row>12</xdr:row>
      <xdr:rowOff>19197</xdr:rowOff>
    </xdr:from>
    <xdr:to>
      <xdr:col>13</xdr:col>
      <xdr:colOff>323894</xdr:colOff>
      <xdr:row>26</xdr:row>
      <xdr:rowOff>112502</xdr:rowOff>
    </xdr:to>
    <xdr:graphicFrame macro="">
      <xdr:nvGraphicFramePr>
        <xdr:cNvPr id="3" name="GMP">
          <a:extLst>
            <a:ext uri="{FF2B5EF4-FFF2-40B4-BE49-F238E27FC236}">
              <a16:creationId xmlns:a16="http://schemas.microsoft.com/office/drawing/2014/main" id="{1FF2F702-1D1D-4E9A-AA55-78FF4F72F6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361798</xdr:colOff>
      <xdr:row>26</xdr:row>
      <xdr:rowOff>363877</xdr:rowOff>
    </xdr:from>
    <xdr:to>
      <xdr:col>13</xdr:col>
      <xdr:colOff>325749</xdr:colOff>
      <xdr:row>40</xdr:row>
      <xdr:rowOff>169528</xdr:rowOff>
    </xdr:to>
    <xdr:graphicFrame macro="">
      <xdr:nvGraphicFramePr>
        <xdr:cNvPr id="7" name="Chart 6">
          <a:extLst>
            <a:ext uri="{FF2B5EF4-FFF2-40B4-BE49-F238E27FC236}">
              <a16:creationId xmlns:a16="http://schemas.microsoft.com/office/drawing/2014/main" id="{D71ABEB8-9882-488B-AB91-3BE231E96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13852</xdr:colOff>
      <xdr:row>0</xdr:row>
      <xdr:rowOff>30397</xdr:rowOff>
    </xdr:from>
    <xdr:to>
      <xdr:col>1</xdr:col>
      <xdr:colOff>21888</xdr:colOff>
      <xdr:row>0</xdr:row>
      <xdr:rowOff>2175165</xdr:rowOff>
    </xdr:to>
    <xdr:pic>
      <xdr:nvPicPr>
        <xdr:cNvPr id="24" name="Picture 23" descr="logo RVO • Dialogic">
          <a:extLst>
            <a:ext uri="{FF2B5EF4-FFF2-40B4-BE49-F238E27FC236}">
              <a16:creationId xmlns:a16="http://schemas.microsoft.com/office/drawing/2014/main" id="{A1A1F6F2-1A5F-4F5D-8334-0B25CB3651F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574"/>
        <a:stretch/>
      </xdr:blipFill>
      <xdr:spPr bwMode="auto">
        <a:xfrm>
          <a:off x="13852" y="30397"/>
          <a:ext cx="1080551" cy="214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508090</xdr:colOff>
      <xdr:row>0</xdr:row>
      <xdr:rowOff>1191491</xdr:rowOff>
    </xdr:from>
    <xdr:to>
      <xdr:col>17</xdr:col>
      <xdr:colOff>326993</xdr:colOff>
      <xdr:row>0</xdr:row>
      <xdr:rowOff>2112130</xdr:rowOff>
    </xdr:to>
    <xdr:pic>
      <xdr:nvPicPr>
        <xdr:cNvPr id="25" name="Picture 24" descr="Met jouw talent op expeditie naar de toekomst - Syntraal">
          <a:extLst>
            <a:ext uri="{FF2B5EF4-FFF2-40B4-BE49-F238E27FC236}">
              <a16:creationId xmlns:a16="http://schemas.microsoft.com/office/drawing/2014/main" id="{EC568B9A-4AA0-4329-8597-1BFDBAB11086}"/>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34291" b="34870"/>
        <a:stretch/>
      </xdr:blipFill>
      <xdr:spPr bwMode="auto">
        <a:xfrm>
          <a:off x="13157290" y="1191491"/>
          <a:ext cx="2876428" cy="92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22136</xdr:colOff>
      <xdr:row>1</xdr:row>
      <xdr:rowOff>321086</xdr:rowOff>
    </xdr:from>
    <xdr:to>
      <xdr:col>9</xdr:col>
      <xdr:colOff>233111</xdr:colOff>
      <xdr:row>11</xdr:row>
      <xdr:rowOff>113829</xdr:rowOff>
    </xdr:to>
    <mc:AlternateContent xmlns:mc="http://schemas.openxmlformats.org/markup-compatibility/2006" xmlns:a14="http://schemas.microsoft.com/office/drawing/2010/main">
      <mc:Choice Requires="a14">
        <xdr:graphicFrame macro="">
          <xdr:nvGraphicFramePr>
            <xdr:cNvPr id="18" name="Week of Year 1">
              <a:extLst>
                <a:ext uri="{FF2B5EF4-FFF2-40B4-BE49-F238E27FC236}">
                  <a16:creationId xmlns:a16="http://schemas.microsoft.com/office/drawing/2014/main" id="{EEC4EBEB-9277-489E-BDA1-13CC4C3D3EA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Week of Year 1"/>
            </a:graphicData>
          </a:graphic>
        </xdr:graphicFrame>
      </mc:Choice>
      <mc:Fallback xmlns="">
        <xdr:sp macro="" textlink="">
          <xdr:nvSpPr>
            <xdr:cNvPr id="0" name=""/>
            <xdr:cNvSpPr>
              <a:spLocks noTextEdit="1"/>
            </xdr:cNvSpPr>
          </xdr:nvSpPr>
          <xdr:spPr>
            <a:xfrm>
              <a:off x="9041445" y="2510104"/>
              <a:ext cx="2012066" cy="230041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xdr:col>
      <xdr:colOff>20487</xdr:colOff>
      <xdr:row>1</xdr:row>
      <xdr:rowOff>321086</xdr:rowOff>
    </xdr:from>
    <xdr:to>
      <xdr:col>2</xdr:col>
      <xdr:colOff>2034415</xdr:colOff>
      <xdr:row>11</xdr:row>
      <xdr:rowOff>113829</xdr:rowOff>
    </xdr:to>
    <mc:AlternateContent xmlns:mc="http://schemas.openxmlformats.org/markup-compatibility/2006" xmlns:a14="http://schemas.microsoft.com/office/drawing/2010/main">
      <mc:Choice Requires="a14">
        <xdr:graphicFrame macro="">
          <xdr:nvGraphicFramePr>
            <xdr:cNvPr id="34" name="Source.Name 4">
              <a:extLst>
                <a:ext uri="{FF2B5EF4-FFF2-40B4-BE49-F238E27FC236}">
                  <a16:creationId xmlns:a16="http://schemas.microsoft.com/office/drawing/2014/main" id="{D2BC1234-5707-44B5-8FFD-88046BD0B80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urce.Name 4"/>
            </a:graphicData>
          </a:graphic>
        </xdr:graphicFrame>
      </mc:Choice>
      <mc:Fallback xmlns="">
        <xdr:sp macro="" textlink="">
          <xdr:nvSpPr>
            <xdr:cNvPr id="0" name=""/>
            <xdr:cNvSpPr>
              <a:spLocks noTextEdit="1"/>
            </xdr:cNvSpPr>
          </xdr:nvSpPr>
          <xdr:spPr>
            <a:xfrm>
              <a:off x="1475214" y="2510104"/>
              <a:ext cx="2013928" cy="230041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xdr:col>
      <xdr:colOff>2544830</xdr:colOff>
      <xdr:row>1</xdr:row>
      <xdr:rowOff>321086</xdr:rowOff>
    </xdr:from>
    <xdr:to>
      <xdr:col>4</xdr:col>
      <xdr:colOff>122588</xdr:colOff>
      <xdr:row>11</xdr:row>
      <xdr:rowOff>113829</xdr:rowOff>
    </xdr:to>
    <mc:AlternateContent xmlns:mc="http://schemas.openxmlformats.org/markup-compatibility/2006" xmlns:a14="http://schemas.microsoft.com/office/drawing/2010/main">
      <mc:Choice Requires="a14">
        <xdr:graphicFrame macro="">
          <xdr:nvGraphicFramePr>
            <xdr:cNvPr id="35" name="Datumtijd (Year) 4">
              <a:extLst>
                <a:ext uri="{FF2B5EF4-FFF2-40B4-BE49-F238E27FC236}">
                  <a16:creationId xmlns:a16="http://schemas.microsoft.com/office/drawing/2014/main" id="{67B5486C-430F-4265-8FED-818CEC1AF7C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umtijd (Year) 4"/>
            </a:graphicData>
          </a:graphic>
        </xdr:graphicFrame>
      </mc:Choice>
      <mc:Fallback xmlns="">
        <xdr:sp macro="" textlink="">
          <xdr:nvSpPr>
            <xdr:cNvPr id="0" name=""/>
            <xdr:cNvSpPr>
              <a:spLocks noTextEdit="1"/>
            </xdr:cNvSpPr>
          </xdr:nvSpPr>
          <xdr:spPr>
            <a:xfrm>
              <a:off x="3999557" y="2510104"/>
              <a:ext cx="2011213" cy="230041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4</xdr:col>
      <xdr:colOff>633004</xdr:colOff>
      <xdr:row>1</xdr:row>
      <xdr:rowOff>321086</xdr:rowOff>
    </xdr:from>
    <xdr:to>
      <xdr:col>6</xdr:col>
      <xdr:colOff>703212</xdr:colOff>
      <xdr:row>11</xdr:row>
      <xdr:rowOff>113829</xdr:rowOff>
    </xdr:to>
    <mc:AlternateContent xmlns:mc="http://schemas.openxmlformats.org/markup-compatibility/2006" xmlns:a14="http://schemas.microsoft.com/office/drawing/2010/main">
      <mc:Choice Requires="a14">
        <xdr:graphicFrame macro="">
          <xdr:nvGraphicFramePr>
            <xdr:cNvPr id="36" name="Datumtijd (Month) 4">
              <a:extLst>
                <a:ext uri="{FF2B5EF4-FFF2-40B4-BE49-F238E27FC236}">
                  <a16:creationId xmlns:a16="http://schemas.microsoft.com/office/drawing/2014/main" id="{40196DE2-51A5-4602-91E0-EB67F671281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umtijd (Month) 4"/>
            </a:graphicData>
          </a:graphic>
        </xdr:graphicFrame>
      </mc:Choice>
      <mc:Fallback xmlns="">
        <xdr:sp macro="" textlink="">
          <xdr:nvSpPr>
            <xdr:cNvPr id="0" name=""/>
            <xdr:cNvSpPr>
              <a:spLocks noTextEdit="1"/>
            </xdr:cNvSpPr>
          </xdr:nvSpPr>
          <xdr:spPr>
            <a:xfrm>
              <a:off x="6521186" y="2510104"/>
              <a:ext cx="2009844" cy="230041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10</xdr:col>
      <xdr:colOff>133925</xdr:colOff>
      <xdr:row>1</xdr:row>
      <xdr:rowOff>321086</xdr:rowOff>
    </xdr:from>
    <xdr:to>
      <xdr:col>13</xdr:col>
      <xdr:colOff>320400</xdr:colOff>
      <xdr:row>11</xdr:row>
      <xdr:rowOff>113829</xdr:rowOff>
    </xdr:to>
    <mc:AlternateContent xmlns:mc="http://schemas.openxmlformats.org/markup-compatibility/2006" xmlns:a14="http://schemas.microsoft.com/office/drawing/2010/main">
      <mc:Choice Requires="a14">
        <xdr:graphicFrame macro="">
          <xdr:nvGraphicFramePr>
            <xdr:cNvPr id="26" name="Day Name">
              <a:extLst>
                <a:ext uri="{FF2B5EF4-FFF2-40B4-BE49-F238E27FC236}">
                  <a16:creationId xmlns:a16="http://schemas.microsoft.com/office/drawing/2014/main" id="{05C0170A-4C82-44D8-BCD4-2755157C1FA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y Name"/>
            </a:graphicData>
          </a:graphic>
        </xdr:graphicFrame>
      </mc:Choice>
      <mc:Fallback xmlns="">
        <xdr:sp macro="" textlink="">
          <xdr:nvSpPr>
            <xdr:cNvPr id="0" name=""/>
            <xdr:cNvSpPr>
              <a:spLocks noTextEdit="1"/>
            </xdr:cNvSpPr>
          </xdr:nvSpPr>
          <xdr:spPr>
            <a:xfrm>
              <a:off x="11563925" y="2510104"/>
              <a:ext cx="2015275" cy="230041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xdr:col>
      <xdr:colOff>7964</xdr:colOff>
      <xdr:row>0</xdr:row>
      <xdr:rowOff>301334</xdr:rowOff>
    </xdr:from>
    <xdr:to>
      <xdr:col>5</xdr:col>
      <xdr:colOff>95250</xdr:colOff>
      <xdr:row>0</xdr:row>
      <xdr:rowOff>1908461</xdr:rowOff>
    </xdr:to>
    <xdr:grpSp>
      <xdr:nvGrpSpPr>
        <xdr:cNvPr id="10" name="Group 9">
          <a:extLst>
            <a:ext uri="{FF2B5EF4-FFF2-40B4-BE49-F238E27FC236}">
              <a16:creationId xmlns:a16="http://schemas.microsoft.com/office/drawing/2014/main" id="{759412A3-8DF5-46CB-9E94-13148836AC00}"/>
            </a:ext>
          </a:extLst>
        </xdr:cNvPr>
        <xdr:cNvGrpSpPr/>
      </xdr:nvGrpSpPr>
      <xdr:grpSpPr>
        <a:xfrm>
          <a:off x="1428055" y="301334"/>
          <a:ext cx="5906195" cy="1607127"/>
          <a:chOff x="9597734" y="318654"/>
          <a:chExt cx="6463420" cy="1607127"/>
        </a:xfrm>
      </xdr:grpSpPr>
      <xdr:sp macro="" textlink="">
        <xdr:nvSpPr>
          <xdr:cNvPr id="4" name="TextBox 3">
            <a:extLst>
              <a:ext uri="{FF2B5EF4-FFF2-40B4-BE49-F238E27FC236}">
                <a16:creationId xmlns:a16="http://schemas.microsoft.com/office/drawing/2014/main" id="{99F2076F-0B78-464D-B6D6-A381C3E8C120}"/>
              </a:ext>
            </a:extLst>
          </xdr:cNvPr>
          <xdr:cNvSpPr txBox="1"/>
        </xdr:nvSpPr>
        <xdr:spPr>
          <a:xfrm>
            <a:off x="9597734" y="318654"/>
            <a:ext cx="6463420" cy="1607127"/>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000" b="1">
                <a:latin typeface="Avenir Next LT Pro" panose="020B0504020202020204" pitchFamily="34" charset="0"/>
              </a:rPr>
              <a:t>Legenda</a:t>
            </a:r>
          </a:p>
          <a:p>
            <a:endParaRPr lang="nl-NL" sz="300" b="1">
              <a:latin typeface="Avenir Next LT Pro" panose="020B0504020202020204" pitchFamily="34" charset="0"/>
            </a:endParaRPr>
          </a:p>
          <a:p>
            <a:r>
              <a:rPr lang="nl-NL" sz="1500" b="0">
                <a:latin typeface="Avenir Next LT Pro" panose="020B0504020202020204" pitchFamily="34" charset="0"/>
              </a:rPr>
              <a:t>Gemiddeld</a:t>
            </a:r>
            <a:r>
              <a:rPr lang="nl-NL" sz="1500" b="0" baseline="0">
                <a:latin typeface="Avenir Next LT Pro" panose="020B0504020202020204" pitchFamily="34" charset="0"/>
              </a:rPr>
              <a:t> debiet 	(Dagprofiel Debiet)</a:t>
            </a:r>
          </a:p>
          <a:p>
            <a:r>
              <a:rPr lang="nl-NL" sz="1500" b="0" baseline="0">
                <a:latin typeface="Avenir Next LT Pro" panose="020B0504020202020204" pitchFamily="34" charset="0"/>
              </a:rPr>
              <a:t>Mediaan debiet 	(Dagprofiel Debiet)</a:t>
            </a:r>
          </a:p>
          <a:p>
            <a:r>
              <a:rPr lang="nl-NL" sz="1500" b="0" baseline="0">
                <a:latin typeface="Avenir Next LT Pro" panose="020B0504020202020204" pitchFamily="34" charset="0"/>
              </a:rPr>
              <a:t>Leverbaar debiet	(Dagprofiel Debiet)</a:t>
            </a:r>
          </a:p>
          <a:p>
            <a:r>
              <a:rPr lang="nl-NL" sz="1500" b="0" baseline="0">
                <a:latin typeface="Avenir Next LT Pro" panose="020B0504020202020204" pitchFamily="34" charset="0"/>
              </a:rPr>
              <a:t>Warmte aanbod	(Warmte aanbod/vraag)</a:t>
            </a:r>
          </a:p>
          <a:p>
            <a:r>
              <a:rPr lang="nl-NL" sz="1500" b="0" baseline="0">
                <a:latin typeface="Avenir Next LT Pro" panose="020B0504020202020204" pitchFamily="34" charset="0"/>
              </a:rPr>
              <a:t>Warmte vraag	(Warmte aanbod/vraag)</a:t>
            </a:r>
          </a:p>
        </xdr:txBody>
      </xdr:sp>
      <xdr:cxnSp macro="">
        <xdr:nvCxnSpPr>
          <xdr:cNvPr id="19" name="Straight Connector 18">
            <a:extLst>
              <a:ext uri="{FF2B5EF4-FFF2-40B4-BE49-F238E27FC236}">
                <a16:creationId xmlns:a16="http://schemas.microsoft.com/office/drawing/2014/main" id="{0E02CFE3-519F-4440-BC2E-8827DC132C19}"/>
              </a:ext>
            </a:extLst>
          </xdr:cNvPr>
          <xdr:cNvCxnSpPr/>
        </xdr:nvCxnSpPr>
        <xdr:spPr>
          <a:xfrm>
            <a:off x="14488385" y="842474"/>
            <a:ext cx="1343891" cy="0"/>
          </a:xfrm>
          <a:prstGeom prst="line">
            <a:avLst/>
          </a:prstGeom>
          <a:ln w="28575">
            <a:solidFill>
              <a:srgbClr val="3399FF"/>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34C8CFFC-6619-46F8-A5CE-C0426599DD55}"/>
              </a:ext>
            </a:extLst>
          </xdr:cNvPr>
          <xdr:cNvCxnSpPr/>
        </xdr:nvCxnSpPr>
        <xdr:spPr>
          <a:xfrm>
            <a:off x="14488385" y="1309932"/>
            <a:ext cx="1343891" cy="0"/>
          </a:xfrm>
          <a:prstGeom prst="line">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6E2EB5EB-556D-4D81-8EB3-6DF12C75735D}"/>
              </a:ext>
            </a:extLst>
          </xdr:cNvPr>
          <xdr:cNvCxnSpPr/>
        </xdr:nvCxnSpPr>
        <xdr:spPr>
          <a:xfrm>
            <a:off x="14488385" y="1076203"/>
            <a:ext cx="1343891" cy="0"/>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81A136FE-C220-445D-A005-EFB2B65DA91B}"/>
              </a:ext>
            </a:extLst>
          </xdr:cNvPr>
          <xdr:cNvCxnSpPr/>
        </xdr:nvCxnSpPr>
        <xdr:spPr>
          <a:xfrm>
            <a:off x="14488385" y="1543661"/>
            <a:ext cx="1343891" cy="0"/>
          </a:xfrm>
          <a:prstGeom prst="line">
            <a:avLst/>
          </a:prstGeom>
          <a:ln w="28575">
            <a:solidFill>
              <a:schemeClr val="accent4"/>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CF07DB7C-2E87-4BDD-9DFA-27CEADD99F34}"/>
              </a:ext>
            </a:extLst>
          </xdr:cNvPr>
          <xdr:cNvCxnSpPr/>
        </xdr:nvCxnSpPr>
        <xdr:spPr>
          <a:xfrm>
            <a:off x="14488385" y="1777392"/>
            <a:ext cx="1343891" cy="0"/>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221673</xdr:colOff>
      <xdr:row>0</xdr:row>
      <xdr:rowOff>41565</xdr:rowOff>
    </xdr:from>
    <xdr:to>
      <xdr:col>12</xdr:col>
      <xdr:colOff>286939</xdr:colOff>
      <xdr:row>1</xdr:row>
      <xdr:rowOff>76979</xdr:rowOff>
    </xdr:to>
    <xdr:pic>
      <xdr:nvPicPr>
        <xdr:cNvPr id="30" name="Picture 29" descr="logo RVO • Dialogic">
          <a:extLst>
            <a:ext uri="{FF2B5EF4-FFF2-40B4-BE49-F238E27FC236}">
              <a16:creationId xmlns:a16="http://schemas.microsoft.com/office/drawing/2014/main" id="{F2752728-EF7D-49E2-BFFB-A21808AB0B2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115"/>
        <a:stretch/>
      </xdr:blipFill>
      <xdr:spPr bwMode="auto">
        <a:xfrm>
          <a:off x="7661564" y="41565"/>
          <a:ext cx="5274575" cy="2224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21178</xdr:colOff>
      <xdr:row>24</xdr:row>
      <xdr:rowOff>179070</xdr:rowOff>
    </xdr:from>
    <xdr:to>
      <xdr:col>35</xdr:col>
      <xdr:colOff>509650</xdr:colOff>
      <xdr:row>61</xdr:row>
      <xdr:rowOff>130627</xdr:rowOff>
    </xdr:to>
    <xdr:graphicFrame macro="">
      <xdr:nvGraphicFramePr>
        <xdr:cNvPr id="2" name="Chart 1">
          <a:extLst>
            <a:ext uri="{FF2B5EF4-FFF2-40B4-BE49-F238E27FC236}">
              <a16:creationId xmlns:a16="http://schemas.microsoft.com/office/drawing/2014/main" id="{CAF4A9E9-D485-42EA-87E8-ECA2D2AECB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35187</xdr:colOff>
      <xdr:row>14</xdr:row>
      <xdr:rowOff>81797</xdr:rowOff>
    </xdr:from>
    <xdr:to>
      <xdr:col>12</xdr:col>
      <xdr:colOff>357237</xdr:colOff>
      <xdr:row>25</xdr:row>
      <xdr:rowOff>129095</xdr:rowOff>
    </xdr:to>
    <xdr:graphicFrame macro="">
      <xdr:nvGraphicFramePr>
        <xdr:cNvPr id="6" name="Chart 5">
          <a:extLst>
            <a:ext uri="{FF2B5EF4-FFF2-40B4-BE49-F238E27FC236}">
              <a16:creationId xmlns:a16="http://schemas.microsoft.com/office/drawing/2014/main" id="{E2957F39-07E0-4A7B-9269-1427AFD2A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507125</xdr:colOff>
      <xdr:row>14</xdr:row>
      <xdr:rowOff>89337</xdr:rowOff>
    </xdr:from>
    <xdr:to>
      <xdr:col>3</xdr:col>
      <xdr:colOff>656897</xdr:colOff>
      <xdr:row>25</xdr:row>
      <xdr:rowOff>136634</xdr:rowOff>
    </xdr:to>
    <xdr:graphicFrame macro="">
      <xdr:nvGraphicFramePr>
        <xdr:cNvPr id="4" name="Chart 3">
          <a:extLst>
            <a:ext uri="{FF2B5EF4-FFF2-40B4-BE49-F238E27FC236}">
              <a16:creationId xmlns:a16="http://schemas.microsoft.com/office/drawing/2014/main" id="{55BC56F2-1979-4764-A710-122D62441F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850195</xdr:colOff>
      <xdr:row>14</xdr:row>
      <xdr:rowOff>89339</xdr:rowOff>
    </xdr:from>
    <xdr:to>
      <xdr:col>5</xdr:col>
      <xdr:colOff>1609568</xdr:colOff>
      <xdr:row>25</xdr:row>
      <xdr:rowOff>136636</xdr:rowOff>
    </xdr:to>
    <xdr:graphicFrame macro="">
      <xdr:nvGraphicFramePr>
        <xdr:cNvPr id="5" name="Chart 4">
          <a:extLst>
            <a:ext uri="{FF2B5EF4-FFF2-40B4-BE49-F238E27FC236}">
              <a16:creationId xmlns:a16="http://schemas.microsoft.com/office/drawing/2014/main" id="{DE18092C-2DC3-4A0A-ADF9-91A8B8C3A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3518516" createdVersion="5" refreshedVersion="7" minRefreshableVersion="3" recordCount="0" supportSubquery="1" supportAdvancedDrill="1" xr:uid="{80D9631F-B0BE-49E7-AD59-151C2EC83F0A}">
  <cacheSource type="external" connectionId="6"/>
  <cacheFields count="5">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Measures].[Average of Totaaldebiet]" caption="Average of Totaaldebiet" numFmtId="0" hierarchy="26" level="32767"/>
    <cacheField name="[Measures].[Median]" caption="Median" numFmtId="0" hierarchy="31" level="32767"/>
    <cacheField name="[Measures].[Percentile.Graph]" caption="Percentile.Graph" numFmtId="0" hierarchy="32"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4"/>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oneField="1">
      <fieldsUsage count="1">
        <fieldUsage x="1"/>
      </fieldsUsage>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oneField="1">
      <fieldsUsage count="1">
        <fieldUsage x="2"/>
      </fieldsUsage>
    </cacheHierarchy>
    <cacheHierarchy uniqueName="[Measures].[Percentile.Graph]" caption="Percentile.Graph" measure="1" displayFolder="" measureGroup="Data folder" count="0" oneField="1">
      <fieldsUsage count="1">
        <fieldUsage x="3"/>
      </fieldsUsage>
    </cacheHierarchy>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4097224" createdVersion="5" refreshedVersion="7" minRefreshableVersion="3" recordCount="0" supportSubquery="1" supportAdvancedDrill="1" xr:uid="{22BF1AAD-C87E-44B4-9DD5-0EE92BC6A8F9}">
  <cacheSource type="external" connectionId="6"/>
  <cacheFields count="4">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Measures].[Max of Warmte_nor]" caption="Max of Warmte_nor" numFmtId="0" hierarchy="29" level="32767"/>
    <cacheField name="[Measures].[Percentile.Graph]" caption="Percentile.Graph" numFmtId="0" hierarchy="32"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3"/>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oneField="1">
      <fieldsUsage count="1">
        <fieldUsage x="1"/>
      </fieldsUsage>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oneField="1">
      <fieldsUsage count="1">
        <fieldUsage x="2"/>
      </fieldsUsage>
    </cacheHierarchy>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4675924" createdVersion="5" refreshedVersion="7" minRefreshableVersion="3" recordCount="0" supportSubquery="1" supportAdvancedDrill="1" xr:uid="{D88F8992-6679-40B6-ACBF-BFFAC6A10724}">
  <cacheSource type="external" connectionId="6"/>
  <cacheFields count="4">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Measures].[Percentile.Debiet]" caption="Percentile.Debiet" numFmtId="0" hierarchy="33" level="32767"/>
    <cacheField name="[Measures].[Percentile.Graph]" caption="Percentile.Graph" numFmtId="0" hierarchy="32"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3"/>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oneField="1">
      <fieldsUsage count="1">
        <fieldUsage x="2"/>
      </fieldsUsage>
    </cacheHierarchy>
    <cacheHierarchy uniqueName="[Measures].[Percentile.Debiet]" caption="Percentile.Debiet" measure="1" displayFolder="" measureGroup="Data folder" count="0" oneField="1">
      <fieldsUsage count="1">
        <fieldUsage x="1"/>
      </fieldsUsage>
    </cacheHierarchy>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5138886" createdVersion="5" refreshedVersion="7" minRefreshableVersion="3" recordCount="0" supportSubquery="1" supportAdvancedDrill="1" xr:uid="{84CC086E-8C03-4398-87DE-5D04E8C5B3EF}">
  <cacheSource type="external" connectionId="6"/>
  <cacheFields count="5">
    <cacheField name="[Measures].[Sum of Buffer Benodigdheid]" caption="Sum of Buffer Benodigdheid" numFmtId="0" hierarchy="30" level="32767"/>
    <cacheField name="[Data folder].[Datumtijd (Month)].[Datumtijd (Month)]" caption="Datumtijd (Month)" numFmtId="0" hierarchy="14" level="1">
      <sharedItems count="2">
        <s v="feb"/>
        <s v="mrt"/>
      </sharedItems>
    </cacheField>
    <cacheField name="[Data folder].[Datumtijd (Year)].[Datumtijd (Year)]" caption="Datumtijd (Year)" numFmtId="0" hierarchy="12" level="1">
      <sharedItems count="2">
        <s v="2020"/>
        <s v="2021"/>
      </sharedItems>
    </cacheField>
    <cacheField name="[Data folder].[Day of Month].[Day of Month]" caption="Day of Month" numFmtId="0" hierarchy="9" level="1">
      <sharedItems containsSemiMixedTypes="0" containsString="0" containsNumber="1" containsInteger="1" minValue="1" maxValue="29" count="29">
        <n v="1"/>
        <n v="2"/>
        <n v="3"/>
        <n v="4"/>
        <n v="5"/>
        <n v="6"/>
        <n v="7"/>
        <n v="8"/>
        <n v="9"/>
        <n v="10"/>
        <n v="11"/>
        <n v="12"/>
        <n v="13"/>
        <n v="14"/>
        <n v="15"/>
        <n v="16"/>
        <n v="17"/>
        <n v="18"/>
        <n v="19"/>
        <n v="20"/>
        <n v="21"/>
        <n v="22"/>
        <n v="23"/>
        <n v="24"/>
        <n v="25"/>
        <n v="26"/>
        <n v="27"/>
        <n v="28"/>
        <n v="29"/>
      </sharedItems>
      <extLst>
        <ext xmlns:x15="http://schemas.microsoft.com/office/spreadsheetml/2010/11/main" uri="{4F2E5C28-24EA-4eb8-9CBF-B6C8F9C3D259}">
          <x15:cachedUniqueNames>
            <x15:cachedUniqueName index="0" name="[Data folder].[Day of Month].&amp;[1]"/>
            <x15:cachedUniqueName index="1" name="[Data folder].[Day of Month].&amp;[2]"/>
            <x15:cachedUniqueName index="2" name="[Data folder].[Day of Month].&amp;[3]"/>
            <x15:cachedUniqueName index="3" name="[Data folder].[Day of Month].&amp;[4]"/>
            <x15:cachedUniqueName index="4" name="[Data folder].[Day of Month].&amp;[5]"/>
            <x15:cachedUniqueName index="5" name="[Data folder].[Day of Month].&amp;[6]"/>
            <x15:cachedUniqueName index="6" name="[Data folder].[Day of Month].&amp;[7]"/>
            <x15:cachedUniqueName index="7" name="[Data folder].[Day of Month].&amp;[8]"/>
            <x15:cachedUniqueName index="8" name="[Data folder].[Day of Month].&amp;[9]"/>
            <x15:cachedUniqueName index="9" name="[Data folder].[Day of Month].&amp;[10]"/>
            <x15:cachedUniqueName index="10" name="[Data folder].[Day of Month].&amp;[11]"/>
            <x15:cachedUniqueName index="11" name="[Data folder].[Day of Month].&amp;[12]"/>
            <x15:cachedUniqueName index="12" name="[Data folder].[Day of Month].&amp;[13]"/>
            <x15:cachedUniqueName index="13" name="[Data folder].[Day of Month].&amp;[14]"/>
            <x15:cachedUniqueName index="14" name="[Data folder].[Day of Month].&amp;[15]"/>
            <x15:cachedUniqueName index="15" name="[Data folder].[Day of Month].&amp;[16]"/>
            <x15:cachedUniqueName index="16" name="[Data folder].[Day of Month].&amp;[17]"/>
            <x15:cachedUniqueName index="17" name="[Data folder].[Day of Month].&amp;[18]"/>
            <x15:cachedUniqueName index="18" name="[Data folder].[Day of Month].&amp;[19]"/>
            <x15:cachedUniqueName index="19" name="[Data folder].[Day of Month].&amp;[20]"/>
            <x15:cachedUniqueName index="20" name="[Data folder].[Day of Month].&amp;[21]"/>
            <x15:cachedUniqueName index="21" name="[Data folder].[Day of Month].&amp;[22]"/>
            <x15:cachedUniqueName index="22" name="[Data folder].[Day of Month].&amp;[23]"/>
            <x15:cachedUniqueName index="23" name="[Data folder].[Day of Month].&amp;[24]"/>
            <x15:cachedUniqueName index="24" name="[Data folder].[Day of Month].&amp;[25]"/>
            <x15:cachedUniqueName index="25" name="[Data folder].[Day of Month].&amp;[26]"/>
            <x15:cachedUniqueName index="26" name="[Data folder].[Day of Month].&amp;[27]"/>
            <x15:cachedUniqueName index="27" name="[Data folder].[Day of Month].&amp;[28]"/>
            <x15:cachedUniqueName index="28" name="[Data folder].[Day of Month].&amp;[29]"/>
          </x15:cachedUniqueNames>
        </ext>
      </extLst>
    </cacheField>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4"/>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0" memberValueDatatype="20" unbalanced="0"/>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2" memberValueDatatype="20" unbalanced="0">
      <fieldsUsage count="2">
        <fieldUsage x="-1"/>
        <fieldUsage x="3"/>
      </fieldsUsage>
    </cacheHierarchy>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fieldsUsage count="2">
        <fieldUsage x="-1"/>
        <fieldUsage x="2"/>
      </fieldsUsage>
    </cacheHierarchy>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fieldsUsage count="2">
        <fieldUsage x="-1"/>
        <fieldUsage x="1"/>
      </fieldsUsage>
    </cacheHierarchy>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oneField="1">
      <fieldsUsage count="1">
        <fieldUsage x="0"/>
      </fieldsUsage>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37.40541979167" createdVersion="3" refreshedVersion="7" minRefreshableVersion="3" recordCount="0" supportSubquery="1" supportAdvancedDrill="1" xr:uid="{0747DC36-F6A2-49B2-BE46-EBE9CC853ECE}">
  <cacheSource type="external" connectionId="6">
    <extLst>
      <ext xmlns:x14="http://schemas.microsoft.com/office/spreadsheetml/2009/9/main" uri="{F057638F-6D5F-4e77-A914-E7F072B9BCA8}">
        <x14:sourceConnection name="ThisWorkbookDataModel"/>
      </ext>
    </extLst>
  </cacheSource>
  <cacheFields count="0"/>
  <cacheHierarchies count="39">
    <cacheHierarchy uniqueName="[Data folder].[Source.Name]" caption="Source.Name" attribute="1" defaultMemberUniqueName="[Data folder].[Source.Name].[All]" allUniqueName="[Data folder].[Source.Name].[All]" dimensionUniqueName="[Data folder]" displayFolder="" count="2" memberValueDatatype="130" unbalanced="0"/>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2" memberValueDatatype="130" unbalanced="0"/>
    <cacheHierarchy uniqueName="[Data folder].[Week of Year]" caption="Week of Year" attribute="1" defaultMemberUniqueName="[Data folder].[Week of Year].[All]" allUniqueName="[Data folder].[Week of Year].[All]" dimensionUniqueName="[Data folder]" displayFolder="" count="2" memberValueDatatype="20" unbalanced="0"/>
    <cacheHierarchy uniqueName="[Data folder].[Time [Uur]]]" caption="Time [Uur]" attribute="1" defaultMemberUniqueName="[Data folder].[Time [Uur]]].[All]" allUniqueName="[Data folder].[Time [Uur]]].[All]" dimensionUniqueName="[Data folder]" displayFolder="" count="0" memberValueDatatype="20" unbalanced="0"/>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08152160"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5717594" createdVersion="5" refreshedVersion="7" minRefreshableVersion="3" recordCount="0" supportSubquery="1" supportAdvancedDrill="1" xr:uid="{CB067446-9859-45A9-A7A7-62140CE40C3E}">
  <cacheSource type="external" connectionId="6">
    <extLst>
      <ext xmlns:x14="http://schemas.microsoft.com/office/spreadsheetml/2009/9/main" uri="{F057638F-6D5F-4e77-A914-E7F072B9BCA8}">
        <x14:sourceConnection name="ThisWorkbookDataModel"/>
      </ext>
    </extLst>
  </cacheSource>
  <cacheFields count="5">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Measures].[Average of Totaaldebiet]" caption="Average of Totaaldebiet" numFmtId="0" hierarchy="26" level="32767"/>
    <cacheField name="[Measures].[Median]" caption="Median" numFmtId="0" hierarchy="31" level="32767"/>
    <cacheField name="[Measures].[Percentile.Graph]" caption="Percentile.Graph" numFmtId="0" hierarchy="32"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4"/>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oneField="1">
      <fieldsUsage count="1">
        <fieldUsage x="1"/>
      </fieldsUsage>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oneField="1">
      <fieldsUsage count="1">
        <fieldUsage x="2"/>
      </fieldsUsage>
    </cacheHierarchy>
    <cacheHierarchy uniqueName="[Measures].[Percentile.Graph]" caption="Percentile.Graph" measure="1" displayFolder="" measureGroup="Data folder" count="0" oneField="1">
      <fieldsUsage count="1">
        <fieldUsage x="3"/>
      </fieldsUsage>
    </cacheHierarchy>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pivotCacheId="102290756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6180556" createdVersion="5" refreshedVersion="7" minRefreshableVersion="3" recordCount="0" supportSubquery="1" supportAdvancedDrill="1" xr:uid="{E5FC5EEA-D833-417B-BCCF-B9617F739FAB}">
  <cacheSource type="external" connectionId="6">
    <extLst>
      <ext xmlns:x14="http://schemas.microsoft.com/office/spreadsheetml/2009/9/main" uri="{F057638F-6D5F-4e77-A914-E7F072B9BCA8}">
        <x14:sourceConnection name="ThisWorkbookDataModel"/>
      </ext>
    </extLst>
  </cacheSource>
  <cacheFields count="5">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Data folder].[Day of Year].[Day of Year]" caption="Day of Year" numFmtId="0" hierarchy="7" level="1">
      <sharedItems containsSemiMixedTypes="0" containsString="0" containsNumber="1" containsInteger="1" minValue="25" maxValue="192" count="163">
        <n v="32"/>
        <n v="33"/>
        <n v="34"/>
        <n v="35"/>
        <n v="36"/>
        <n v="37"/>
        <n v="38"/>
        <n v="39"/>
        <n v="40"/>
        <n v="25" u="1"/>
        <n v="31" u="1"/>
        <n v="41" u="1"/>
        <n v="42" u="1"/>
        <n v="43" u="1"/>
        <n v="44" u="1"/>
        <n v="45" u="1"/>
        <n v="46" u="1"/>
        <n v="47" u="1"/>
        <n v="48" u="1"/>
        <n v="49" u="1"/>
        <n v="50" u="1"/>
        <n v="51" u="1"/>
        <n v="52" u="1"/>
        <n v="53" u="1"/>
        <n v="54" u="1"/>
        <n v="55" u="1"/>
        <n v="56" u="1"/>
        <n v="57" u="1"/>
        <n v="58" u="1"/>
        <n v="59" u="1"/>
        <n v="60" u="1"/>
        <n v="61" u="1"/>
        <n v="62" u="1"/>
        <n v="63" u="1"/>
        <n v="64" u="1"/>
        <n v="65" u="1"/>
        <n v="66" u="1"/>
        <n v="67" u="1"/>
        <n v="68" u="1"/>
        <n v="69" u="1"/>
        <n v="70" u="1"/>
        <n v="71" u="1"/>
        <n v="72" u="1"/>
        <n v="73" u="1"/>
        <n v="74" u="1"/>
        <n v="75" u="1"/>
        <n v="76" u="1"/>
        <n v="77" u="1"/>
        <n v="78" u="1"/>
        <n v="79" u="1"/>
        <n v="80" u="1"/>
        <n v="81" u="1"/>
        <n v="82" u="1"/>
        <n v="83" u="1"/>
        <n v="84" u="1"/>
        <n v="85" u="1"/>
        <n v="86" u="1"/>
        <n v="87" u="1"/>
        <n v="88" u="1"/>
        <n v="89" u="1"/>
        <n v="90" u="1"/>
        <n v="91" u="1"/>
        <n v="92" u="1"/>
        <n v="93" u="1"/>
        <n v="94" u="1"/>
        <n v="95" u="1"/>
        <n v="96" u="1"/>
        <n v="97" u="1"/>
        <n v="98" u="1"/>
        <n v="99" u="1"/>
        <n v="100" u="1"/>
        <n v="101" u="1"/>
        <n v="102" u="1"/>
        <n v="103" u="1"/>
        <n v="104" u="1"/>
        <n v="105" u="1"/>
        <n v="106" u="1"/>
        <n v="107" u="1"/>
        <n v="108" u="1"/>
        <n v="109" u="1"/>
        <n v="110" u="1"/>
        <n v="111" u="1"/>
        <n v="112" u="1"/>
        <n v="113" u="1"/>
        <n v="114" u="1"/>
        <n v="115" u="1"/>
        <n v="116" u="1"/>
        <n v="117" u="1"/>
        <n v="118" u="1"/>
        <n v="119" u="1"/>
        <n v="120" u="1"/>
        <n v="121" u="1"/>
        <n v="122" u="1"/>
        <n v="123" u="1"/>
        <n v="124" u="1"/>
        <n v="125" u="1"/>
        <n v="126" u="1"/>
        <n v="127" u="1"/>
        <n v="128" u="1"/>
        <n v="129" u="1"/>
        <n v="130" u="1"/>
        <n v="131" u="1"/>
        <n v="132" u="1"/>
        <n v="133" u="1"/>
        <n v="134" u="1"/>
        <n v="135" u="1"/>
        <n v="136" u="1"/>
        <n v="137" u="1"/>
        <n v="138" u="1"/>
        <n v="139" u="1"/>
        <n v="140" u="1"/>
        <n v="141" u="1"/>
        <n v="142" u="1"/>
        <n v="143" u="1"/>
        <n v="144" u="1"/>
        <n v="145" u="1"/>
        <n v="146" u="1"/>
        <n v="147" u="1"/>
        <n v="148" u="1"/>
        <n v="149" u="1"/>
        <n v="150" u="1"/>
        <n v="151" u="1"/>
        <n v="152" u="1"/>
        <n v="153" u="1"/>
        <n v="154" u="1"/>
        <n v="155" u="1"/>
        <n v="156" u="1"/>
        <n v="157" u="1"/>
        <n v="158" u="1"/>
        <n v="159" u="1"/>
        <n v="160" u="1"/>
        <n v="161" u="1"/>
        <n v="162" u="1"/>
        <n v="163" u="1"/>
        <n v="164" u="1"/>
        <n v="165" u="1"/>
        <n v="166" u="1"/>
        <n v="167" u="1"/>
        <n v="168" u="1"/>
        <n v="169" u="1"/>
        <n v="170" u="1"/>
        <n v="171" u="1"/>
        <n v="172" u="1"/>
        <n v="173" u="1"/>
        <n v="174" u="1"/>
        <n v="175" u="1"/>
        <n v="176" u="1"/>
        <n v="177" u="1"/>
        <n v="178" u="1"/>
        <n v="179" u="1"/>
        <n v="180" u="1"/>
        <n v="181" u="1"/>
        <n v="182" u="1"/>
        <n v="183" u="1"/>
        <n v="184" u="1"/>
        <n v="185" u="1"/>
        <n v="186" u="1"/>
        <n v="187" u="1"/>
        <n v="188" u="1"/>
        <n v="189" u="1"/>
        <n v="190" u="1"/>
        <n v="191" u="1"/>
        <n v="192" u="1"/>
      </sharedItems>
      <extLst>
        <ext xmlns:x15="http://schemas.microsoft.com/office/spreadsheetml/2010/11/main" uri="{4F2E5C28-24EA-4eb8-9CBF-B6C8F9C3D259}">
          <x15:cachedUniqueNames>
            <x15:cachedUniqueName index="0" name="[Data folder].[Day of Year].&amp;[32]"/>
            <x15:cachedUniqueName index="1" name="[Data folder].[Day of Year].&amp;[33]"/>
            <x15:cachedUniqueName index="2" name="[Data folder].[Day of Year].&amp;[34]"/>
            <x15:cachedUniqueName index="3" name="[Data folder].[Day of Year].&amp;[35]"/>
            <x15:cachedUniqueName index="4" name="[Data folder].[Day of Year].&amp;[36]"/>
            <x15:cachedUniqueName index="5" name="[Data folder].[Day of Year].&amp;[37]"/>
            <x15:cachedUniqueName index="6" name="[Data folder].[Day of Year].&amp;[38]"/>
            <x15:cachedUniqueName index="7" name="[Data folder].[Day of Year].&amp;[39]"/>
            <x15:cachedUniqueName index="8" name="[Data folder].[Day of Year].&amp;[40]"/>
            <x15:cachedUniqueName index="9" name="[Data folder].[Day of Year].&amp;[25]"/>
            <x15:cachedUniqueName index="10" name="[Data folder].[Day of Year].&amp;[31]"/>
            <x15:cachedUniqueName index="11" name="[Data folder].[Day of Year].&amp;[41]"/>
            <x15:cachedUniqueName index="12" name="[Data folder].[Day of Year].&amp;[42]"/>
            <x15:cachedUniqueName index="13" name="[Data folder].[Day of Year].&amp;[43]"/>
            <x15:cachedUniqueName index="14" name="[Data folder].[Day of Year].&amp;[44]"/>
            <x15:cachedUniqueName index="15" name="[Data folder].[Day of Year].&amp;[45]"/>
            <x15:cachedUniqueName index="16" name="[Data folder].[Day of Year].&amp;[46]"/>
            <x15:cachedUniqueName index="17" name="[Data folder].[Day of Year].&amp;[47]"/>
            <x15:cachedUniqueName index="18" name="[Data folder].[Day of Year].&amp;[48]"/>
            <x15:cachedUniqueName index="19" name="[Data folder].[Day of Year].&amp;[49]"/>
            <x15:cachedUniqueName index="20" name="[Data folder].[Day of Year].&amp;[50]"/>
            <x15:cachedUniqueName index="21" name="[Data folder].[Day of Year].&amp;[51]"/>
            <x15:cachedUniqueName index="22" name="[Data folder].[Day of Year].&amp;[52]"/>
            <x15:cachedUniqueName index="23" name="[Data folder].[Day of Year].&amp;[53]"/>
            <x15:cachedUniqueName index="24" name="[Data folder].[Day of Year].&amp;[54]"/>
            <x15:cachedUniqueName index="25" name="[Data folder].[Day of Year].&amp;[55]"/>
            <x15:cachedUniqueName index="26" name="[Data folder].[Day of Year].&amp;[56]"/>
            <x15:cachedUniqueName index="27" name="[Data folder].[Day of Year].&amp;[57]"/>
            <x15:cachedUniqueName index="28" name="[Data folder].[Day of Year].&amp;[58]"/>
            <x15:cachedUniqueName index="29" name="[Data folder].[Day of Year].&amp;[59]"/>
            <x15:cachedUniqueName index="30" name="[Data folder].[Day of Year].&amp;[60]"/>
            <x15:cachedUniqueName index="31" name="[Data folder].[Day of Year].&amp;[61]"/>
            <x15:cachedUniqueName index="32" name="[Data folder].[Day of Year].&amp;[62]"/>
            <x15:cachedUniqueName index="33" name="[Data folder].[Day of Year].&amp;[63]"/>
            <x15:cachedUniqueName index="34" name="[Data folder].[Day of Year].&amp;[64]"/>
            <x15:cachedUniqueName index="35" name="[Data folder].[Day of Year].&amp;[65]"/>
            <x15:cachedUniqueName index="36" name="[Data folder].[Day of Year].&amp;[66]"/>
            <x15:cachedUniqueName index="37" name="[Data folder].[Day of Year].&amp;[67]"/>
            <x15:cachedUniqueName index="38" name="[Data folder].[Day of Year].&amp;[68]"/>
            <x15:cachedUniqueName index="39" name="[Data folder].[Day of Year].&amp;[69]"/>
            <x15:cachedUniqueName index="40" name="[Data folder].[Day of Year].&amp;[70]"/>
            <x15:cachedUniqueName index="41" name="[Data folder].[Day of Year].&amp;[71]"/>
            <x15:cachedUniqueName index="42" name="[Data folder].[Day of Year].&amp;[72]"/>
            <x15:cachedUniqueName index="43" name="[Data folder].[Day of Year].&amp;[73]"/>
            <x15:cachedUniqueName index="44" name="[Data folder].[Day of Year].&amp;[74]"/>
            <x15:cachedUniqueName index="45" name="[Data folder].[Day of Year].&amp;[75]"/>
            <x15:cachedUniqueName index="46" name="[Data folder].[Day of Year].&amp;[76]"/>
            <x15:cachedUniqueName index="47" name="[Data folder].[Day of Year].&amp;[77]"/>
            <x15:cachedUniqueName index="48" name="[Data folder].[Day of Year].&amp;[78]"/>
            <x15:cachedUniqueName index="49" name="[Data folder].[Day of Year].&amp;[79]"/>
            <x15:cachedUniqueName index="50" name="[Data folder].[Day of Year].&amp;[80]"/>
            <x15:cachedUniqueName index="51" name="[Data folder].[Day of Year].&amp;[81]"/>
            <x15:cachedUniqueName index="52" name="[Data folder].[Day of Year].&amp;[82]"/>
            <x15:cachedUniqueName index="53" name="[Data folder].[Day of Year].&amp;[83]"/>
            <x15:cachedUniqueName index="54" name="[Data folder].[Day of Year].&amp;[84]"/>
            <x15:cachedUniqueName index="55" name="[Data folder].[Day of Year].&amp;[85]"/>
            <x15:cachedUniqueName index="56" name="[Data folder].[Day of Year].&amp;[86]"/>
            <x15:cachedUniqueName index="57" name="[Data folder].[Day of Year].&amp;[87]"/>
            <x15:cachedUniqueName index="58" name="[Data folder].[Day of Year].&amp;[88]"/>
            <x15:cachedUniqueName index="59" name="[Data folder].[Day of Year].&amp;[89]"/>
            <x15:cachedUniqueName index="60" name="[Data folder].[Day of Year].&amp;[90]"/>
            <x15:cachedUniqueName index="61" name="[Data folder].[Day of Year].&amp;[91]"/>
            <x15:cachedUniqueName index="62" name="[Data folder].[Day of Year].&amp;[92]"/>
            <x15:cachedUniqueName index="63" name="[Data folder].[Day of Year].&amp;[93]"/>
            <x15:cachedUniqueName index="64" name="[Data folder].[Day of Year].&amp;[94]"/>
            <x15:cachedUniqueName index="65" name="[Data folder].[Day of Year].&amp;[95]"/>
            <x15:cachedUniqueName index="66" name="[Data folder].[Day of Year].&amp;[96]"/>
            <x15:cachedUniqueName index="67" name="[Data folder].[Day of Year].&amp;[97]"/>
            <x15:cachedUniqueName index="68" name="[Data folder].[Day of Year].&amp;[98]"/>
            <x15:cachedUniqueName index="69" name="[Data folder].[Day of Year].&amp;[99]"/>
            <x15:cachedUniqueName index="70" name="[Data folder].[Day of Year].&amp;[100]"/>
            <x15:cachedUniqueName index="71" name="[Data folder].[Day of Year].&amp;[101]"/>
            <x15:cachedUniqueName index="72" name="[Data folder].[Day of Year].&amp;[102]"/>
            <x15:cachedUniqueName index="73" name="[Data folder].[Day of Year].&amp;[103]"/>
            <x15:cachedUniqueName index="74" name="[Data folder].[Day of Year].&amp;[104]"/>
            <x15:cachedUniqueName index="75" name="[Data folder].[Day of Year].&amp;[105]"/>
            <x15:cachedUniqueName index="76" name="[Data folder].[Day of Year].&amp;[106]"/>
            <x15:cachedUniqueName index="77" name="[Data folder].[Day of Year].&amp;[107]"/>
            <x15:cachedUniqueName index="78" name="[Data folder].[Day of Year].&amp;[108]"/>
            <x15:cachedUniqueName index="79" name="[Data folder].[Day of Year].&amp;[109]"/>
            <x15:cachedUniqueName index="80" name="[Data folder].[Day of Year].&amp;[110]"/>
            <x15:cachedUniqueName index="81" name="[Data folder].[Day of Year].&amp;[111]"/>
            <x15:cachedUniqueName index="82" name="[Data folder].[Day of Year].&amp;[112]"/>
            <x15:cachedUniqueName index="83" name="[Data folder].[Day of Year].&amp;[113]"/>
            <x15:cachedUniqueName index="84" name="[Data folder].[Day of Year].&amp;[114]"/>
            <x15:cachedUniqueName index="85" name="[Data folder].[Day of Year].&amp;[115]"/>
            <x15:cachedUniqueName index="86" name="[Data folder].[Day of Year].&amp;[116]"/>
            <x15:cachedUniqueName index="87" name="[Data folder].[Day of Year].&amp;[117]"/>
            <x15:cachedUniqueName index="88" name="[Data folder].[Day of Year].&amp;[118]"/>
            <x15:cachedUniqueName index="89" name="[Data folder].[Day of Year].&amp;[119]"/>
            <x15:cachedUniqueName index="90" name="[Data folder].[Day of Year].&amp;[120]"/>
            <x15:cachedUniqueName index="91" name="[Data folder].[Day of Year].&amp;[121]"/>
            <x15:cachedUniqueName index="92" name="[Data folder].[Day of Year].&amp;[122]"/>
            <x15:cachedUniqueName index="93" name="[Data folder].[Day of Year].&amp;[123]"/>
            <x15:cachedUniqueName index="94" name="[Data folder].[Day of Year].&amp;[124]"/>
            <x15:cachedUniqueName index="95" name="[Data folder].[Day of Year].&amp;[125]"/>
            <x15:cachedUniqueName index="96" name="[Data folder].[Day of Year].&amp;[126]"/>
            <x15:cachedUniqueName index="97" name="[Data folder].[Day of Year].&amp;[127]"/>
            <x15:cachedUniqueName index="98" name="[Data folder].[Day of Year].&amp;[128]"/>
            <x15:cachedUniqueName index="99" name="[Data folder].[Day of Year].&amp;[129]"/>
            <x15:cachedUniqueName index="100" name="[Data folder].[Day of Year].&amp;[130]"/>
            <x15:cachedUniqueName index="101" name="[Data folder].[Day of Year].&amp;[131]"/>
            <x15:cachedUniqueName index="102" name="[Data folder].[Day of Year].&amp;[132]"/>
            <x15:cachedUniqueName index="103" name="[Data folder].[Day of Year].&amp;[133]"/>
            <x15:cachedUniqueName index="104" name="[Data folder].[Day of Year].&amp;[134]"/>
            <x15:cachedUniqueName index="105" name="[Data folder].[Day of Year].&amp;[135]"/>
            <x15:cachedUniqueName index="106" name="[Data folder].[Day of Year].&amp;[136]"/>
            <x15:cachedUniqueName index="107" name="[Data folder].[Day of Year].&amp;[137]"/>
            <x15:cachedUniqueName index="108" name="[Data folder].[Day of Year].&amp;[138]"/>
            <x15:cachedUniqueName index="109" name="[Data folder].[Day of Year].&amp;[139]"/>
            <x15:cachedUniqueName index="110" name="[Data folder].[Day of Year].&amp;[140]"/>
            <x15:cachedUniqueName index="111" name="[Data folder].[Day of Year].&amp;[141]"/>
            <x15:cachedUniqueName index="112" name="[Data folder].[Day of Year].&amp;[142]"/>
            <x15:cachedUniqueName index="113" name="[Data folder].[Day of Year].&amp;[143]"/>
            <x15:cachedUniqueName index="114" name="[Data folder].[Day of Year].&amp;[144]"/>
            <x15:cachedUniqueName index="115" name="[Data folder].[Day of Year].&amp;[145]"/>
            <x15:cachedUniqueName index="116" name="[Data folder].[Day of Year].&amp;[146]"/>
            <x15:cachedUniqueName index="117" name="[Data folder].[Day of Year].&amp;[147]"/>
            <x15:cachedUniqueName index="118" name="[Data folder].[Day of Year].&amp;[148]"/>
            <x15:cachedUniqueName index="119" name="[Data folder].[Day of Year].&amp;[149]"/>
            <x15:cachedUniqueName index="120" name="[Data folder].[Day of Year].&amp;[150]"/>
            <x15:cachedUniqueName index="121" name="[Data folder].[Day of Year].&amp;[151]"/>
            <x15:cachedUniqueName index="122" name="[Data folder].[Day of Year].&amp;[152]"/>
            <x15:cachedUniqueName index="123" name="[Data folder].[Day of Year].&amp;[153]"/>
            <x15:cachedUniqueName index="124" name="[Data folder].[Day of Year].&amp;[154]"/>
            <x15:cachedUniqueName index="125" name="[Data folder].[Day of Year].&amp;[155]"/>
            <x15:cachedUniqueName index="126" name="[Data folder].[Day of Year].&amp;[156]"/>
            <x15:cachedUniqueName index="127" name="[Data folder].[Day of Year].&amp;[157]"/>
            <x15:cachedUniqueName index="128" name="[Data folder].[Day of Year].&amp;[158]"/>
            <x15:cachedUniqueName index="129" name="[Data folder].[Day of Year].&amp;[159]"/>
            <x15:cachedUniqueName index="130" name="[Data folder].[Day of Year].&amp;[160]"/>
            <x15:cachedUniqueName index="131" name="[Data folder].[Day of Year].&amp;[161]"/>
            <x15:cachedUniqueName index="132" name="[Data folder].[Day of Year].&amp;[162]"/>
            <x15:cachedUniqueName index="133" name="[Data folder].[Day of Year].&amp;[163]"/>
            <x15:cachedUniqueName index="134" name="[Data folder].[Day of Year].&amp;[164]"/>
            <x15:cachedUniqueName index="135" name="[Data folder].[Day of Year].&amp;[165]"/>
            <x15:cachedUniqueName index="136" name="[Data folder].[Day of Year].&amp;[166]"/>
            <x15:cachedUniqueName index="137" name="[Data folder].[Day of Year].&amp;[167]"/>
            <x15:cachedUniqueName index="138" name="[Data folder].[Day of Year].&amp;[168]"/>
            <x15:cachedUniqueName index="139" name="[Data folder].[Day of Year].&amp;[169]"/>
            <x15:cachedUniqueName index="140" name="[Data folder].[Day of Year].&amp;[170]"/>
            <x15:cachedUniqueName index="141" name="[Data folder].[Day of Year].&amp;[171]"/>
            <x15:cachedUniqueName index="142" name="[Data folder].[Day of Year].&amp;[172]"/>
            <x15:cachedUniqueName index="143" name="[Data folder].[Day of Year].&amp;[173]"/>
            <x15:cachedUniqueName index="144" name="[Data folder].[Day of Year].&amp;[174]"/>
            <x15:cachedUniqueName index="145" name="[Data folder].[Day of Year].&amp;[175]"/>
            <x15:cachedUniqueName index="146" name="[Data folder].[Day of Year].&amp;[176]"/>
            <x15:cachedUniqueName index="147" name="[Data folder].[Day of Year].&amp;[177]"/>
            <x15:cachedUniqueName index="148" name="[Data folder].[Day of Year].&amp;[178]"/>
            <x15:cachedUniqueName index="149" name="[Data folder].[Day of Year].&amp;[179]"/>
            <x15:cachedUniqueName index="150" name="[Data folder].[Day of Year].&amp;[180]"/>
            <x15:cachedUniqueName index="151" name="[Data folder].[Day of Year].&amp;[181]"/>
            <x15:cachedUniqueName index="152" name="[Data folder].[Day of Year].&amp;[182]"/>
            <x15:cachedUniqueName index="153" name="[Data folder].[Day of Year].&amp;[183]"/>
            <x15:cachedUniqueName index="154" name="[Data folder].[Day of Year].&amp;[184]"/>
            <x15:cachedUniqueName index="155" name="[Data folder].[Day of Year].&amp;[185]"/>
            <x15:cachedUniqueName index="156" name="[Data folder].[Day of Year].&amp;[186]"/>
            <x15:cachedUniqueName index="157" name="[Data folder].[Day of Year].&amp;[187]"/>
            <x15:cachedUniqueName index="158" name="[Data folder].[Day of Year].&amp;[188]"/>
            <x15:cachedUniqueName index="159" name="[Data folder].[Day of Year].&amp;[189]"/>
            <x15:cachedUniqueName index="160" name="[Data folder].[Day of Year].&amp;[190]"/>
            <x15:cachedUniqueName index="161" name="[Data folder].[Day of Year].&amp;[191]"/>
            <x15:cachedUniqueName index="162" name="[Data folder].[Day of Year].&amp;[192]"/>
          </x15:cachedUniqueNames>
        </ext>
      </extLst>
    </cacheField>
    <cacheField name="[Measures].[Average of Totaaldebiet]" caption="Average of Totaaldebiet" numFmtId="0" hierarchy="26" level="32767"/>
    <cacheField name="[Data folder].[Source.Name].[Source.Name]" caption="Source.Name" numFmtId="0" level="1">
      <sharedItems containsSemiMixedTypes="0" containsNonDate="0" containsString="0"/>
    </cacheField>
    <cacheField name="[Data folder].[Week of Year].[Week of Year]" caption="Week of Year" numFmtId="0" hierarchy="4"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3"/>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2" memberValueDatatype="130" unbalanced="0"/>
    <cacheHierarchy uniqueName="[Data folder].[Week of Year]" caption="Week of Year" attribute="1" defaultMemberUniqueName="[Data folder].[Week of Year].[All]" allUniqueName="[Data folder].[Week of Year].[All]" dimensionUniqueName="[Data folder]" displayFolder="" count="2" memberValueDatatype="20" unbalanced="0">
      <fieldsUsage count="2">
        <fieldUsage x="-1"/>
        <fieldUsage x="4"/>
      </fieldsUsage>
    </cacheHierarchy>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2" memberValueDatatype="20" unbalanced="0">
      <fieldsUsage count="2">
        <fieldUsage x="-1"/>
        <fieldUsage x="1"/>
      </fieldsUsage>
    </cacheHierarchy>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oneField="1">
      <fieldsUsage count="1">
        <fieldUsage x="2"/>
      </fieldsUsage>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pivotCacheId="91111072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6759257" createdVersion="5" refreshedVersion="7" minRefreshableVersion="3" recordCount="0" supportSubquery="1" supportAdvancedDrill="1" xr:uid="{63899BF4-335C-47B2-9CAF-37DBBB8CE77C}">
  <cacheSource type="external" connectionId="6">
    <extLst>
      <ext xmlns:x14="http://schemas.microsoft.com/office/spreadsheetml/2009/9/main" uri="{F057638F-6D5F-4e77-A914-E7F072B9BCA8}">
        <x14:sourceConnection name="ThisWorkbookDataModel"/>
      </ext>
    </extLst>
  </cacheSource>
  <cacheFields count="5">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Data folder].[Day Name].[Day Name]" caption="Day Name" numFmtId="0" hierarchy="3" level="1">
      <sharedItems count="7">
        <s v="dinsdag"/>
        <s v="donderdag"/>
        <s v="maandag"/>
        <s v="vrijdag"/>
        <s v="woensdag"/>
        <s v="zaterdag"/>
        <s v="zondag"/>
      </sharedItems>
    </cacheField>
    <cacheField name="[Data folder].[Week of Year].[Week of Year]" caption="Week of Year" numFmtId="0" hierarchy="4" level="1">
      <sharedItems containsSemiMixedTypes="0" containsString="0" containsNumber="1" containsInteger="1" minValue="5" maxValue="53" count="49">
        <n v="6"/>
        <n v="5" u="1"/>
        <n v="7" u="1"/>
        <n v="8" u="1"/>
        <n v="9" u="1"/>
        <n v="10" u="1"/>
        <n v="11" u="1"/>
        <n v="12" u="1"/>
        <n v="13" u="1"/>
        <n v="14" u="1"/>
        <n v="15" u="1"/>
        <n v="16" u="1"/>
        <n v="17" u="1"/>
        <n v="18" u="1"/>
        <n v="19" u="1"/>
        <n v="20" u="1"/>
        <n v="21" u="1"/>
        <n v="22" u="1"/>
        <n v="23" u="1"/>
        <n v="24" u="1"/>
        <n v="25" u="1"/>
        <n v="26" u="1"/>
        <n v="27" u="1"/>
        <n v="28" u="1"/>
        <n v="29" u="1"/>
        <n v="30" u="1"/>
        <n v="31" u="1"/>
        <n v="32" u="1"/>
        <n v="33" u="1"/>
        <n v="34" u="1"/>
        <n v="35" u="1"/>
        <n v="36" u="1"/>
        <n v="37" u="1"/>
        <n v="38" u="1"/>
        <n v="39" u="1"/>
        <n v="40" u="1"/>
        <n v="41" u="1"/>
        <n v="42" u="1"/>
        <n v="43" u="1"/>
        <n v="44" u="1"/>
        <n v="45" u="1"/>
        <n v="46" u="1"/>
        <n v="47" u="1"/>
        <n v="48" u="1"/>
        <n v="49" u="1"/>
        <n v="50" u="1"/>
        <n v="51" u="1"/>
        <n v="52" u="1"/>
        <n v="53" u="1"/>
      </sharedItems>
      <extLst>
        <ext xmlns:x15="http://schemas.microsoft.com/office/spreadsheetml/2010/11/main" uri="{4F2E5C28-24EA-4eb8-9CBF-B6C8F9C3D259}">
          <x15:cachedUniqueNames>
            <x15:cachedUniqueName index="0" name="[Data folder].[Week of Year].&amp;[6]"/>
            <x15:cachedUniqueName index="1" name="[Data folder].[Week of Year].&amp;[5]"/>
            <x15:cachedUniqueName index="2" name="[Data folder].[Week of Year].&amp;[7]"/>
            <x15:cachedUniqueName index="3" name="[Data folder].[Week of Year].&amp;[8]"/>
            <x15:cachedUniqueName index="4" name="[Data folder].[Week of Year].&amp;[9]"/>
            <x15:cachedUniqueName index="5" name="[Data folder].[Week of Year].&amp;[10]"/>
            <x15:cachedUniqueName index="6" name="[Data folder].[Week of Year].&amp;[11]"/>
            <x15:cachedUniqueName index="7" name="[Data folder].[Week of Year].&amp;[12]"/>
            <x15:cachedUniqueName index="8" name="[Data folder].[Week of Year].&amp;[13]"/>
            <x15:cachedUniqueName index="9" name="[Data folder].[Week of Year].&amp;[14]"/>
            <x15:cachedUniqueName index="10" name="[Data folder].[Week of Year].&amp;[15]"/>
            <x15:cachedUniqueName index="11" name="[Data folder].[Week of Year].&amp;[16]"/>
            <x15:cachedUniqueName index="12" name="[Data folder].[Week of Year].&amp;[17]"/>
            <x15:cachedUniqueName index="13" name="[Data folder].[Week of Year].&amp;[18]"/>
            <x15:cachedUniqueName index="14" name="[Data folder].[Week of Year].&amp;[19]"/>
            <x15:cachedUniqueName index="15" name="[Data folder].[Week of Year].&amp;[20]"/>
            <x15:cachedUniqueName index="16" name="[Data folder].[Week of Year].&amp;[21]"/>
            <x15:cachedUniqueName index="17" name="[Data folder].[Week of Year].&amp;[22]"/>
            <x15:cachedUniqueName index="18" name="[Data folder].[Week of Year].&amp;[23]"/>
            <x15:cachedUniqueName index="19" name="[Data folder].[Week of Year].&amp;[24]"/>
            <x15:cachedUniqueName index="20" name="[Data folder].[Week of Year].&amp;[25]"/>
            <x15:cachedUniqueName index="21" name="[Data folder].[Week of Year].&amp;[26]"/>
            <x15:cachedUniqueName index="22" name="[Data folder].[Week of Year].&amp;[27]"/>
            <x15:cachedUniqueName index="23" name="[Data folder].[Week of Year].&amp;[28]"/>
            <x15:cachedUniqueName index="24" name="[Data folder].[Week of Year].&amp;[29]"/>
            <x15:cachedUniqueName index="25" name="[Data folder].[Week of Year].&amp;[30]"/>
            <x15:cachedUniqueName index="26" name="[Data folder].[Week of Year].&amp;[31]"/>
            <x15:cachedUniqueName index="27" name="[Data folder].[Week of Year].&amp;[32]"/>
            <x15:cachedUniqueName index="28" name="[Data folder].[Week of Year].&amp;[33]"/>
            <x15:cachedUniqueName index="29" name="[Data folder].[Week of Year].&amp;[34]"/>
            <x15:cachedUniqueName index="30" name="[Data folder].[Week of Year].&amp;[35]"/>
            <x15:cachedUniqueName index="31" name="[Data folder].[Week of Year].&amp;[36]"/>
            <x15:cachedUniqueName index="32" name="[Data folder].[Week of Year].&amp;[37]"/>
            <x15:cachedUniqueName index="33" name="[Data folder].[Week of Year].&amp;[38]"/>
            <x15:cachedUniqueName index="34" name="[Data folder].[Week of Year].&amp;[39]"/>
            <x15:cachedUniqueName index="35" name="[Data folder].[Week of Year].&amp;[40]"/>
            <x15:cachedUniqueName index="36" name="[Data folder].[Week of Year].&amp;[41]"/>
            <x15:cachedUniqueName index="37" name="[Data folder].[Week of Year].&amp;[42]"/>
            <x15:cachedUniqueName index="38" name="[Data folder].[Week of Year].&amp;[43]"/>
            <x15:cachedUniqueName index="39" name="[Data folder].[Week of Year].&amp;[44]"/>
            <x15:cachedUniqueName index="40" name="[Data folder].[Week of Year].&amp;[45]"/>
            <x15:cachedUniqueName index="41" name="[Data folder].[Week of Year].&amp;[46]"/>
            <x15:cachedUniqueName index="42" name="[Data folder].[Week of Year].&amp;[47]"/>
            <x15:cachedUniqueName index="43" name="[Data folder].[Week of Year].&amp;[48]"/>
            <x15:cachedUniqueName index="44" name="[Data folder].[Week of Year].&amp;[49]"/>
            <x15:cachedUniqueName index="45" name="[Data folder].[Week of Year].&amp;[50]"/>
            <x15:cachedUniqueName index="46" name="[Data folder].[Week of Year].&amp;[51]"/>
            <x15:cachedUniqueName index="47" name="[Data folder].[Week of Year].&amp;[52]"/>
            <x15:cachedUniqueName index="48" name="[Data folder].[Week of Year].&amp;[53]"/>
          </x15:cachedUniqueNames>
        </ext>
      </extLst>
    </cacheField>
    <cacheField name="[Measures].[Average of Totaaldebiet]" caption="Average of Totaaldebiet" numFmtId="0" hierarchy="26"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4"/>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2" memberValueDatatype="130" unbalanced="0">
      <fieldsUsage count="2">
        <fieldUsage x="-1"/>
        <fieldUsage x="1"/>
      </fieldsUsage>
    </cacheHierarchy>
    <cacheHierarchy uniqueName="[Data folder].[Week of Year]" caption="Week of Year" attribute="1" defaultMemberUniqueName="[Data folder].[Week of Year].[All]" allUniqueName="[Data folder].[Week of Year].[All]" dimensionUniqueName="[Data folder]" displayFolder="" count="2" memberValueDatatype="20" unbalanced="0">
      <fieldsUsage count="2">
        <fieldUsage x="-1"/>
        <fieldUsage x="2"/>
      </fieldsUsage>
    </cacheHierarchy>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oneField="1">
      <fieldsUsage count="1">
        <fieldUsage x="3"/>
      </fieldsUsage>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cacheHierarchy uniqueName="[Measures].[Percentile.Graph]" caption="Percentile.Graph" measure="1" displayFolder="" measureGroup="Data folder" count="0"/>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pivotCacheId="36378573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tin Koorn" refreshedDate="44545.51004710648" createdVersion="5" refreshedVersion="7" minRefreshableVersion="3" recordCount="0" supportSubquery="1" supportAdvancedDrill="1" xr:uid="{CC4718B8-79A4-4648-A948-581B9D35B117}">
  <cacheSource type="external" connectionId="6">
    <extLst>
      <ext xmlns:x14="http://schemas.microsoft.com/office/spreadsheetml/2009/9/main" uri="{F057638F-6D5F-4e77-A914-E7F072B9BCA8}">
        <x14:sourceConnection name="ThisWorkbookDataModel"/>
      </ext>
    </extLst>
  </cacheSource>
  <cacheFields count="5">
    <cacheField name="[Data folder].[Time [Uur]]].[Time [Uur]]]" caption="Time [Uur]" numFmtId="0" hierarchy="5" level="1">
      <sharedItems containsSemiMixedTypes="0" containsString="0" containsNumber="1" containsInteger="1" minValue="0" maxValue="23" count="24">
        <n v="0"/>
        <n v="1"/>
        <n v="2"/>
        <n v="3"/>
        <n v="4"/>
        <n v="5"/>
        <n v="6"/>
        <n v="7"/>
        <n v="8"/>
        <n v="9"/>
        <n v="10"/>
        <n v="11"/>
        <n v="12"/>
        <n v="13"/>
        <n v="14"/>
        <n v="15"/>
        <n v="16"/>
        <n v="17"/>
        <n v="18"/>
        <n v="19"/>
        <n v="20"/>
        <n v="21"/>
        <n v="22"/>
        <n v="23"/>
      </sharedItems>
      <extLst>
        <ext xmlns:x15="http://schemas.microsoft.com/office/spreadsheetml/2010/11/main" uri="{4F2E5C28-24EA-4eb8-9CBF-B6C8F9C3D259}">
          <x15:cachedUniqueNames>
            <x15:cachedUniqueName index="0" name="[Data folder].[Time [Uur]]].&amp;[0]"/>
            <x15:cachedUniqueName index="1" name="[Data folder].[Time [Uur]]].&amp;[1]"/>
            <x15:cachedUniqueName index="2" name="[Data folder].[Time [Uur]]].&amp;[2]"/>
            <x15:cachedUniqueName index="3" name="[Data folder].[Time [Uur]]].&amp;[3]"/>
            <x15:cachedUniqueName index="4" name="[Data folder].[Time [Uur]]].&amp;[4]"/>
            <x15:cachedUniqueName index="5" name="[Data folder].[Time [Uur]]].&amp;[5]"/>
            <x15:cachedUniqueName index="6" name="[Data folder].[Time [Uur]]].&amp;[6]"/>
            <x15:cachedUniqueName index="7" name="[Data folder].[Time [Uur]]].&amp;[7]"/>
            <x15:cachedUniqueName index="8" name="[Data folder].[Time [Uur]]].&amp;[8]"/>
            <x15:cachedUniqueName index="9" name="[Data folder].[Time [Uur]]].&amp;[9]"/>
            <x15:cachedUniqueName index="10" name="[Data folder].[Time [Uur]]].&amp;[10]"/>
            <x15:cachedUniqueName index="11" name="[Data folder].[Time [Uur]]].&amp;[11]"/>
            <x15:cachedUniqueName index="12" name="[Data folder].[Time [Uur]]].&amp;[12]"/>
            <x15:cachedUniqueName index="13" name="[Data folder].[Time [Uur]]].&amp;[13]"/>
            <x15:cachedUniqueName index="14" name="[Data folder].[Time [Uur]]].&amp;[14]"/>
            <x15:cachedUniqueName index="15" name="[Data folder].[Time [Uur]]].&amp;[15]"/>
            <x15:cachedUniqueName index="16" name="[Data folder].[Time [Uur]]].&amp;[16]"/>
            <x15:cachedUniqueName index="17" name="[Data folder].[Time [Uur]]].&amp;[17]"/>
            <x15:cachedUniqueName index="18" name="[Data folder].[Time [Uur]]].&amp;[18]"/>
            <x15:cachedUniqueName index="19" name="[Data folder].[Time [Uur]]].&amp;[19]"/>
            <x15:cachedUniqueName index="20" name="[Data folder].[Time [Uur]]].&amp;[20]"/>
            <x15:cachedUniqueName index="21" name="[Data folder].[Time [Uur]]].&amp;[21]"/>
            <x15:cachedUniqueName index="22" name="[Data folder].[Time [Uur]]].&amp;[22]"/>
            <x15:cachedUniqueName index="23" name="[Data folder].[Time [Uur]]].&amp;[23]"/>
          </x15:cachedUniqueNames>
        </ext>
      </extLst>
    </cacheField>
    <cacheField name="[Measures].[Average of Totaaldebiet]" caption="Average of Totaaldebiet" numFmtId="0" hierarchy="26" level="32767"/>
    <cacheField name="[Measures].[Median]" caption="Median" numFmtId="0" hierarchy="31" level="32767"/>
    <cacheField name="[Measures].[Percentile.Graph]" caption="Percentile.Graph" numFmtId="0" hierarchy="32" level="32767"/>
    <cacheField name="[Data folder].[Source.Name].[Source.Name]" caption="Source.Name" numFmtId="0" level="1">
      <sharedItems containsSemiMixedTypes="0" containsNonDate="0" containsString="0"/>
    </cacheField>
  </cacheFields>
  <cacheHierarchies count="39">
    <cacheHierarchy uniqueName="[Data folder].[Source.Name]" caption="Source.Name" attribute="1" defaultMemberUniqueName="[Data folder].[Source.Name].[All]" allUniqueName="[Data folder].[Source.Name].[All]" dimensionUniqueName="[Data folder]" displayFolder="" count="2" memberValueDatatype="130" unbalanced="0">
      <fieldsUsage count="2">
        <fieldUsage x="-1"/>
        <fieldUsage x="4"/>
      </fieldsUsage>
    </cacheHierarchy>
    <cacheHierarchy uniqueName="[Data folder].[Datumtijd]" caption="Datumtijd" attribute="1" time="1" defaultMemberUniqueName="[Data folder].[Datumtijd].[All]" allUniqueName="[Data folder].[Datumtijd].[All]" dimensionUniqueName="[Data folder]" displayFolder="" count="0" memberValueDatatype="7" unbalanced="0"/>
    <cacheHierarchy uniqueName="[Data folder].[Totaaldebiet]" caption="Totaaldebiet" attribute="1" defaultMemberUniqueName="[Data folder].[Totaaldebiet].[All]" allUniqueName="[Data folder].[Totaaldebiet].[All]" dimensionUniqueName="[Data folder]" displayFolder="" count="0" memberValueDatatype="5" unbalanced="0"/>
    <cacheHierarchy uniqueName="[Data folder].[Day Name]" caption="Day Name" attribute="1" defaultMemberUniqueName="[Data folder].[Day Name].[All]" allUniqueName="[Data folder].[Day Name].[All]" dimensionUniqueName="[Data folder]" displayFolder="" count="0" memberValueDatatype="130" unbalanced="0"/>
    <cacheHierarchy uniqueName="[Data folder].[Week of Year]" caption="Week of Year" attribute="1" defaultMemberUniqueName="[Data folder].[Week of Year].[All]" allUniqueName="[Data folder].[Week of Year].[All]" dimensionUniqueName="[Data folder]" displayFolder="" count="0" memberValueDatatype="20" unbalanced="0"/>
    <cacheHierarchy uniqueName="[Data folder].[Time [Uur]]]" caption="Time [Uur]" attribute="1" defaultMemberUniqueName="[Data folder].[Time [Uur]]].[All]" allUniqueName="[Data folder].[Time [Uur]]].[All]" dimensionUniqueName="[Data folder]" displayFolder="" count="2" memberValueDatatype="20" unbalanced="0">
      <fieldsUsage count="2">
        <fieldUsage x="-1"/>
        <fieldUsage x="0"/>
      </fieldsUsage>
    </cacheHierarchy>
    <cacheHierarchy uniqueName="[Data folder].[Month Name]" caption="Month Name" attribute="1" defaultMemberUniqueName="[Data folder].[Month Name].[All]" allUniqueName="[Data folder].[Month Name].[All]" dimensionUniqueName="[Data folder]" displayFolder="" count="0" memberValueDatatype="130" unbalanced="0"/>
    <cacheHierarchy uniqueName="[Data folder].[Day of Year]" caption="Day of Year" attribute="1" defaultMemberUniqueName="[Data folder].[Day of Year].[All]" allUniqueName="[Data folder].[Day of Year].[All]" dimensionUniqueName="[Data folder]" displayFolder="" count="0" memberValueDatatype="20" unbalanced="0"/>
    <cacheHierarchy uniqueName="[Data folder].[Month_Number]" caption="Month_Number" attribute="1" defaultMemberUniqueName="[Data folder].[Month_Number].[All]" allUniqueName="[Data folder].[Month_Number].[All]" dimensionUniqueName="[Data folder]" displayFolder="" count="0" memberValueDatatype="20" unbalanced="0"/>
    <cacheHierarchy uniqueName="[Data folder].[Day of Month]" caption="Day of Month" attribute="1" defaultMemberUniqueName="[Data folder].[Day of Month].[All]" allUniqueName="[Data folder].[Day of Month].[All]" dimensionUniqueName="[Data folder]" displayFolder="" count="0" memberValueDatatype="20" unbalanced="0"/>
    <cacheHierarchy uniqueName="[Data folder].[Date_Match]" caption="Date_Match" attribute="1" time="1" defaultMemberUniqueName="[Data folder].[Date_Match].[All]" allUniqueName="[Data folder].[Date_Match].[All]" dimensionUniqueName="[Data folder]" displayFolder="" count="0" memberValueDatatype="7" unbalanced="0"/>
    <cacheHierarchy uniqueName="[Data folder].[Warmte_nor]" caption="Warmte_nor" attribute="1" defaultMemberUniqueName="[Data folder].[Warmte_nor].[All]" allUniqueName="[Data folder].[Warmte_nor].[All]" dimensionUniqueName="[Data folder]" displayFolder="" count="0" memberValueDatatype="5" unbalanced="0"/>
    <cacheHierarchy uniqueName="[Data folder].[Datumtijd (Year)]" caption="Datumtijd (Year)" attribute="1" defaultMemberUniqueName="[Data folder].[Datumtijd (Year)].[All]" allUniqueName="[Data folder].[Datumtijd (Year)].[All]" dimensionUniqueName="[Data folder]" displayFolder="" count="2" memberValueDatatype="130" unbalanced="0"/>
    <cacheHierarchy uniqueName="[Data folder].[Datumtijd (Quarter)]" caption="Datumtijd (Quarter)" attribute="1" defaultMemberUniqueName="[Data folder].[Datumtijd (Quarter)].[All]" allUniqueName="[Data folder].[Datumtijd (Quarter)].[All]" dimensionUniqueName="[Data folder]" displayFolder="" count="0" memberValueDatatype="130" unbalanced="0"/>
    <cacheHierarchy uniqueName="[Data folder].[Datumtijd (Month)]" caption="Datumtijd (Month)" attribute="1" defaultMemberUniqueName="[Data folder].[Datumtijd (Month)].[All]" allUniqueName="[Data folder].[Datumtijd (Month)].[All]" dimensionUniqueName="[Data folder]" displayFolder="" count="2" memberValueDatatype="130" unbalanced="0"/>
    <cacheHierarchy uniqueName="[Data folder].[Debiet_RWZI]" caption="Debiet_RWZI" attribute="1" defaultMemberUniqueName="[Data folder].[Debiet_RWZI].[All]" allUniqueName="[Data folder].[Debiet_RWZI].[All]" dimensionUniqueName="[Data folder]" displayFolder="" count="0" memberValueDatatype="5" unbalanced="0"/>
    <cacheHierarchy uniqueName="[Data folder].[Warmtevraag_Debiet]" caption="Warmtevraag_Debiet" attribute="1" defaultMemberUniqueName="[Data folder].[Warmtevraag_Debiet].[All]" allUniqueName="[Data folder].[Warmtevraag_Debiet].[All]" dimensionUniqueName="[Data folder]" displayFolder="" count="0" memberValueDatatype="5" unbalanced="0"/>
    <cacheHierarchy uniqueName="[Data folder].[Overvloed/tekort]" caption="Overvloed/tekort" attribute="1" defaultMemberUniqueName="[Data folder].[Overvloed/tekort].[All]" allUniqueName="[Data folder].[Overvloed/tekort].[All]" dimensionUniqueName="[Data folder]" displayFolder="" count="0" memberValueDatatype="5" unbalanced="0"/>
    <cacheHierarchy uniqueName="[Data folder].[Buffer Benodigdheid]" caption="Buffer Benodigdheid" attribute="1" defaultMemberUniqueName="[Data folder].[Buffer Benodigdheid].[All]" allUniqueName="[Data folder].[Buffer Benodigdheid].[All]" dimensionUniqueName="[Data folder]" displayFolder="" count="0" memberValueDatatype="5" unbalanced="0"/>
    <cacheHierarchy uniqueName="[Data_Warmte].[Datumtijd]" caption="Datumtijd" attribute="1" time="1" defaultMemberUniqueName="[Data_Warmte].[Datumtijd].[All]" allUniqueName="[Data_Warmte].[Datumtijd].[All]" dimensionUniqueName="[Data_Warmte]" displayFolder="" count="0" memberValueDatatype="7" unbalanced="0"/>
    <cacheHierarchy uniqueName="[Data_Warmte].[Date_Match]" caption="Date_Match" attribute="1" time="1" defaultMemberUniqueName="[Data_Warmte].[Date_Match].[All]" allUniqueName="[Data_Warmte].[Date_Match].[All]" dimensionUniqueName="[Data_Warmte]" displayFolder="" count="0" memberValueDatatype="7" unbalanced="0"/>
    <cacheHierarchy uniqueName="[Data_Warmte].[Fractie]" caption="Fractie" attribute="1" defaultMemberUniqueName="[Data_Warmte].[Fractie].[All]" allUniqueName="[Data_Warmte].[Fractie].[All]" dimensionUniqueName="[Data_Warmte]" displayFolder="" count="0" memberValueDatatype="5" unbalanced="0"/>
    <cacheHierarchy uniqueName="[Data_Warmte].[Genormaliseerd]" caption="Genormaliseerd" attribute="1" defaultMemberUniqueName="[Data_Warmte].[Genormaliseerd].[All]" allUniqueName="[Data_Warmte].[Genormaliseerd].[All]" dimensionUniqueName="[Data_Warmte]" displayFolder="" count="0" memberValueDatatype="5" unbalanced="0"/>
    <cacheHierarchy uniqueName="[Debiet_RWZI].[Debiet]" caption="Debiet" attribute="1" defaultMemberUniqueName="[Debiet_RWZI].[Debiet].[All]" allUniqueName="[Debiet_RWZI].[Debiet].[All]" dimensionUniqueName="[Debiet_RWZI]" displayFolder="" count="0" memberValueDatatype="5" unbalanced="0"/>
    <cacheHierarchy uniqueName="[Data folder].[Datumtijd (Month Index)]" caption="Datumtijd (Month Index)" attribute="1" defaultMemberUniqueName="[Data folder].[Datumtijd (Month Index)].[All]" allUniqueName="[Data folder].[Datumtijd (Month Index)].[All]" dimensionUniqueName="[Data folder]" displayFolder="" count="0" memberValueDatatype="20" unbalanced="0" hidden="1"/>
    <cacheHierarchy uniqueName="[Measures].[Sum of Totaaldebiet]" caption="Sum of Totaaldebiet" measure="1" displayFolder="" measureGroup="Data folder" count="0">
      <extLst>
        <ext xmlns:x15="http://schemas.microsoft.com/office/spreadsheetml/2010/11/main" uri="{B97F6D7D-B522-45F9-BDA1-12C45D357490}">
          <x15:cacheHierarchy aggregatedColumn="2"/>
        </ext>
      </extLst>
    </cacheHierarchy>
    <cacheHierarchy uniqueName="[Measures].[Average of Totaaldebiet]" caption="Average of Totaaldebiet" measure="1" displayFolder="" measureGroup="Data folder" count="0" oneField="1">
      <fieldsUsage count="1">
        <fieldUsage x="1"/>
      </fieldsUsage>
      <extLst>
        <ext xmlns:x15="http://schemas.microsoft.com/office/spreadsheetml/2010/11/main" uri="{B97F6D7D-B522-45F9-BDA1-12C45D357490}">
          <x15:cacheHierarchy aggregatedColumn="2"/>
        </ext>
      </extLst>
    </cacheHierarchy>
    <cacheHierarchy uniqueName="[Measures].[Sum of Warmte_nor]" caption="Sum of Warmte_nor" measure="1" displayFolder="" measureGroup="Data folder" count="0">
      <extLst>
        <ext xmlns:x15="http://schemas.microsoft.com/office/spreadsheetml/2010/11/main" uri="{B97F6D7D-B522-45F9-BDA1-12C45D357490}">
          <x15:cacheHierarchy aggregatedColumn="11"/>
        </ext>
      </extLst>
    </cacheHierarchy>
    <cacheHierarchy uniqueName="[Measures].[Average of Warmte_nor]" caption="Average of Warmte_nor" measure="1" displayFolder="" measureGroup="Data folder" count="0">
      <extLst>
        <ext xmlns:x15="http://schemas.microsoft.com/office/spreadsheetml/2010/11/main" uri="{B97F6D7D-B522-45F9-BDA1-12C45D357490}">
          <x15:cacheHierarchy aggregatedColumn="11"/>
        </ext>
      </extLst>
    </cacheHierarchy>
    <cacheHierarchy uniqueName="[Measures].[Max of Warmte_nor]" caption="Max of Warmte_nor" measure="1" displayFolder="" measureGroup="Data folder" count="0">
      <extLst>
        <ext xmlns:x15="http://schemas.microsoft.com/office/spreadsheetml/2010/11/main" uri="{B97F6D7D-B522-45F9-BDA1-12C45D357490}">
          <x15:cacheHierarchy aggregatedColumn="11"/>
        </ext>
      </extLst>
    </cacheHierarchy>
    <cacheHierarchy uniqueName="[Measures].[Sum of Buffer Benodigdheid]" caption="Sum of Buffer Benodigdheid" measure="1" displayFolder="" measureGroup="Data folder" count="0">
      <extLst>
        <ext xmlns:x15="http://schemas.microsoft.com/office/spreadsheetml/2010/11/main" uri="{B97F6D7D-B522-45F9-BDA1-12C45D357490}">
          <x15:cacheHierarchy aggregatedColumn="18"/>
        </ext>
      </extLst>
    </cacheHierarchy>
    <cacheHierarchy uniqueName="[Measures].[Median]" caption="Median" measure="1" displayFolder="" measureGroup="Data folder" count="0" oneField="1">
      <fieldsUsage count="1">
        <fieldUsage x="2"/>
      </fieldsUsage>
    </cacheHierarchy>
    <cacheHierarchy uniqueName="[Measures].[Percentile.Graph]" caption="Percentile.Graph" measure="1" displayFolder="" measureGroup="Data folder" count="0" oneField="1">
      <fieldsUsage count="1">
        <fieldUsage x="3"/>
      </fieldsUsage>
    </cacheHierarchy>
    <cacheHierarchy uniqueName="[Measures].[Percentile.Debiet]" caption="Percentile.Debiet" measure="1" displayFolder="" measureGroup="Data folder" count="0"/>
    <cacheHierarchy uniqueName="[Measures].[Percentile.Buffer]" caption="Percentile.Buffer" measure="1" displayFolder="" measureGroup="Data folder" count="0"/>
    <cacheHierarchy uniqueName="[Measures].[__XL_Count Data folder]" caption="__XL_Count Data folder" measure="1" displayFolder="" measureGroup="Data folder" count="0" hidden="1"/>
    <cacheHierarchy uniqueName="[Measures].[__XL_Count Data_Warmte]" caption="__XL_Count Data_Warmte" measure="1" displayFolder="" measureGroup="Data_Warmte" count="0" hidden="1"/>
    <cacheHierarchy uniqueName="[Measures].[__XL_Count Table3]" caption="__XL_Count Table3" measure="1" displayFolder="" measureGroup="Debiet_RWZI" count="0" hidden="1"/>
    <cacheHierarchy uniqueName="[Measures].[__No measures defined]" caption="__No measures defined" measure="1" displayFolder="" count="0" hidden="1"/>
  </cacheHierarchies>
  <kpis count="0"/>
  <dimensions count="4">
    <dimension name="Data folder" uniqueName="[Data folder]" caption="Data folder"/>
    <dimension name="Data_Warmte" uniqueName="[Data_Warmte]" caption="Data_Warmte"/>
    <dimension name="Debiet_RWZI" uniqueName="[Debiet_RWZI]" caption="Debiet_RWZI"/>
    <dimension measure="1" name="Measures" uniqueName="[Measures]" caption="Measures"/>
  </dimensions>
  <measureGroups count="3">
    <measureGroup name="Data folder" caption="Data folder"/>
    <measureGroup name="Data_Warmte" caption="Data_Warmte"/>
    <measureGroup name="Debiet_RWZI" caption="Debiet_RWZI"/>
  </measureGroups>
  <maps count="4">
    <map measureGroup="0" dimension="0"/>
    <map measureGroup="0" dimension="1"/>
    <map measureGroup="1" dimension="1"/>
    <map measureGroup="2" dimension="2"/>
  </maps>
  <extLst>
    <ext xmlns:x14="http://schemas.microsoft.com/office/spreadsheetml/2009/9/main" uri="{725AE2AE-9491-48be-B2B4-4EB974FC3084}">
      <x14:pivotCacheDefinition pivotCacheId="65943103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D7E791-98F9-4E4E-80D8-DB3D4E577D95}" name="PivotChartTable4" cacheId="5" applyNumberFormats="0" applyBorderFormats="0" applyFontFormats="0" applyPatternFormats="0" applyAlignmentFormats="0" applyWidthHeightFormats="1" dataCaption="Values" updatedVersion="7" minRefreshableVersion="3" useAutoFormatting="1" subtotalHiddenItems="1" itemPrintTitles="1" createdVersion="5" indent="0" outline="1" outlineData="1" multipleFieldFilters="0" chartFormat="3">
  <location ref="A1:D26" firstHeaderRow="0" firstDataRow="1" firstDataCol="1"/>
  <pivotFields count="5">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3">
    <i>
      <x/>
    </i>
    <i i="1">
      <x v="1"/>
    </i>
    <i i="2">
      <x v="2"/>
    </i>
  </colItems>
  <dataFields count="3">
    <dataField name="Average of Totaaldebiet" fld="1" subtotal="average" baseField="0" baseItem="3"/>
    <dataField fld="2" subtotal="count" baseField="0" baseItem="0"/>
    <dataField fld="3"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2">
          <reference field="4294967294" count="1" selected="0">
            <x v="2"/>
          </reference>
          <reference field="0" count="1" selected="0">
            <x v="11"/>
          </reference>
        </references>
      </pivotArea>
    </chartFormat>
    <chartFormat chart="1" format="4"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1"/>
          </reference>
        </references>
      </pivotArea>
    </chartFormat>
    <chartFormat chart="1" format="6" series="1">
      <pivotArea type="data" outline="0" fieldPosition="0">
        <references count="1">
          <reference field="4294967294" count="1" selected="0">
            <x v="2"/>
          </reference>
        </references>
      </pivotArea>
    </chartFormat>
    <chartFormat chart="2" format="7"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1"/>
          </reference>
        </references>
      </pivotArea>
    </chartFormat>
    <chartFormat chart="2" format="9" series="1">
      <pivotArea type="data" outline="0" fieldPosition="0">
        <references count="1">
          <reference field="4294967294" count="1" selected="0">
            <x v="2"/>
          </reference>
        </references>
      </pivotArea>
    </chartFormat>
  </chartFormat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Totaaldebi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
        <x15:serverFormat format="0.00"/>
      </x15:pivotTableServerFormats>
    </ext>
    <ext xmlns:x15="http://schemas.microsoft.com/office/spreadsheetml/2010/11/main" uri="{44433962-1CF7-4059-B4EE-95C3D5FFCF73}">
      <x15:pivotTableData rowCount="25" columnCount="3" cacheId="1022907566">
        <x15:pivotRow count="3">
          <x15:c>
            <x15:v>1880.7620465517241</x15:v>
            <x15:x in="0"/>
          </x15:c>
          <x15:c>
            <x15:v>1312.8744000000002</x15:v>
            <x15:x in="1"/>
          </x15:c>
          <x15:c>
            <x15:v>951.02154499999995</x15:v>
            <x15:x in="0"/>
          </x15:c>
        </x15:pivotRow>
        <x15:pivotRow count="3">
          <x15:c>
            <x15:v>1811.3468553571424</x15:v>
            <x15:x in="0"/>
          </x15:c>
          <x15:c>
            <x15:v>1084.4949999999999</x15:v>
            <x15:x in="1"/>
          </x15:c>
          <x15:c>
            <x15:v>952.65639999999996</x15:v>
            <x15:x in="0"/>
          </x15:c>
        </x15:pivotRow>
        <x15:pivotRow count="3">
          <x15:c>
            <x15:v>1645.3275035087718</x15:v>
            <x15:x in="0"/>
          </x15:c>
          <x15:c>
            <x15:v>983.67530000000011</x15:v>
            <x15:x in="1"/>
          </x15:c>
          <x15:c>
            <x15:v>943.91216999999995</x15:v>
            <x15:x in="0"/>
          </x15:c>
        </x15:pivotRow>
        <x15:pivotRow count="3">
          <x15:c>
            <x15:v>1669.3107705263162</x15:v>
            <x15:x in="0"/>
          </x15:c>
          <x15:c>
            <x15:v>973.66650000000004</x15:v>
            <x15:x in="1"/>
          </x15:c>
          <x15:c>
            <x15:v>935.11297999999999</x15:v>
            <x15:x in="0"/>
          </x15:c>
        </x15:pivotRow>
        <x15:pivotRow count="3">
          <x15:c>
            <x15:v>1595.3109736842105</x15:v>
            <x15:x in="0"/>
          </x15:c>
          <x15:c>
            <x15:v>960.74330000000009</x15:v>
            <x15:x in="1"/>
          </x15:c>
          <x15:c>
            <x15:v>932.06312000000003</x15:v>
            <x15:x in="0"/>
          </x15:c>
        </x15:pivotRow>
        <x15:pivotRow count="3">
          <x15:c>
            <x15:v>1526.7438301724135</x15:v>
            <x15:x in="0"/>
          </x15:c>
          <x15:c>
            <x15:v>958.35235</x15:v>
            <x15:x in="1"/>
          </x15:c>
          <x15:c>
            <x15:v>930.32801500000005</x15:v>
            <x15:x in="0"/>
          </x15:c>
        </x15:pivotRow>
        <x15:pivotRow count="3">
          <x15:c>
            <x15:v>1479.6994217543861</x15:v>
            <x15:x in="0"/>
          </x15:c>
          <x15:c>
            <x15:v>953.79349999999999</x15:v>
            <x15:x in="1"/>
          </x15:c>
          <x15:c>
            <x15:v>920.38979000000006</x15:v>
            <x15:x in="0"/>
          </x15:c>
        </x15:pivotRow>
        <x15:pivotRow count="3">
          <x15:c>
            <x15:v>1396.6678530357137</x15:v>
            <x15:x in="0"/>
          </x15:c>
          <x15:c>
            <x15:v>949.94974999999999</x15:v>
            <x15:x in="1"/>
          </x15:c>
          <x15:c>
            <x15:v>910.25985000000003</x15:v>
            <x15:x in="0"/>
          </x15:c>
        </x15:pivotRow>
        <x15:pivotRow count="3">
          <x15:c>
            <x15:v>1404.8821712068966</x15:v>
            <x15:x in="0"/>
          </x15:c>
          <x15:c>
            <x15:v>946.60635000000002</x15:v>
            <x15:x in="1"/>
          </x15:c>
          <x15:c>
            <x15:v>816.12107500000002</x15:v>
            <x15:x in="0"/>
          </x15:c>
        </x15:pivotRow>
        <x15:pivotRow count="3">
          <x15:c>
            <x15:v>1388.4459836842104</x15:v>
            <x15:x in="0"/>
          </x15:c>
          <x15:c>
            <x15:v>947.0449000000001</x15:v>
            <x15:x in="1"/>
          </x15:c>
          <x15:c>
            <x15:v>236.57013699999999</x15:v>
            <x15:x in="0"/>
          </x15:c>
        </x15:pivotRow>
        <x15:pivotRow count="3">
          <x15:c>
            <x15:v>1533.1296284210528</x15:v>
            <x15:x in="0"/>
          </x15:c>
          <x15:c>
            <x15:v>952.27919999999995</x15:v>
            <x15:x in="1"/>
          </x15:c>
          <x15:c>
            <x15:v>760.82230999999979</x15:v>
            <x15:x in="0"/>
          </x15:c>
        </x15:pivotRow>
        <x15:pivotRow count="3">
          <x15:c>
            <x15:v>1578.9489594736845</x15:v>
            <x15:x in="0"/>
          </x15:c>
          <x15:c>
            <x15:v>951.01679999999999</x15:v>
            <x15:x in="1"/>
          </x15:c>
          <x15:c>
            <x15:v>903.93312000000003</x15:v>
            <x15:x in="0"/>
          </x15:c>
        </x15:pivotRow>
        <x15:pivotRow count="3">
          <x15:c>
            <x15:v>1627.575901639344</x15:v>
            <x15:x in="0"/>
          </x15:c>
          <x15:c>
            <x15:v>969.60840000000007</x15:v>
            <x15:x in="1"/>
          </x15:c>
          <x15:c>
            <x15:v>921.19362999999998</x15:v>
            <x15:x in="0"/>
          </x15:c>
        </x15:pivotRow>
        <x15:pivotRow count="3">
          <x15:c>
            <x15:v>1616.4056398275857</x15:v>
            <x15:x in="0"/>
          </x15:c>
          <x15:c>
            <x15:v>964.88294999999994</x15:v>
            <x15:x in="1"/>
          </x15:c>
          <x15:c>
            <x15:v>938.28692999999998</x15:v>
            <x15:x in="0"/>
          </x15:c>
        </x15:pivotRow>
        <x15:pivotRow count="3">
          <x15:c>
            <x15:v>1668.6507581818184</x15:v>
            <x15:x in="0"/>
          </x15:c>
          <x15:c>
            <x15:v>974.846</x15:v>
            <x15:x in="1"/>
          </x15:c>
          <x15:c>
            <x15:v>936.96492000000001</x15:v>
            <x15:x in="0"/>
          </x15:c>
        </x15:pivotRow>
        <x15:pivotRow count="3">
          <x15:c>
            <x15:v>1743.3105614035096</x15:v>
            <x15:x in="0"/>
          </x15:c>
          <x15:c>
            <x15:v>1398.1853000000001</x15:v>
            <x15:x in="1"/>
          </x15:c>
          <x15:c>
            <x15:v>948.37176999999997</x15:v>
            <x15:x in="0"/>
          </x15:c>
        </x15:pivotRow>
        <x15:pivotRow count="3">
          <x15:c>
            <x15:v>1684.8456781034483</x15:v>
            <x15:x in="0"/>
          </x15:c>
          <x15:c>
            <x15:v>1205.11205</x15:v>
            <x15:x in="1"/>
          </x15:c>
          <x15:c>
            <x15:v>938.42903000000001</x15:v>
            <x15:x in="0"/>
          </x15:c>
        </x15:pivotRow>
        <x15:pivotRow count="3">
          <x15:c>
            <x15:v>1655.5857612500006</x15:v>
            <x15:x in="0"/>
          </x15:c>
          <x15:c>
            <x15:v>1081.40915</x15:v>
            <x15:x in="1"/>
          </x15:c>
          <x15:c>
            <x15:v>940.15407999999991</x15:v>
            <x15:x in="0"/>
          </x15:c>
        </x15:pivotRow>
        <x15:pivotRow count="3">
          <x15:c>
            <x15:v>1604.3837035087722</x15:v>
            <x15:x in="0"/>
          </x15:c>
          <x15:c>
            <x15:v>982.96990000000005</x15:v>
            <x15:x in="1"/>
          </x15:c>
          <x15:c>
            <x15:v>938.59084999999993</x15:v>
            <x15:x in="0"/>
          </x15:c>
        </x15:pivotRow>
        <x15:pivotRow count="3">
          <x15:c>
            <x15:v>1692.5171228070178</x15:v>
            <x15:x in="0"/>
          </x15:c>
          <x15:c>
            <x15:v>1103.5767000000001</x15:v>
            <x15:x in="1"/>
          </x15:c>
          <x15:c>
            <x15:v>953.27189999999996</x15:v>
            <x15:x in="0"/>
          </x15:c>
        </x15:pivotRow>
        <x15:pivotRow count="3">
          <x15:c>
            <x15:v>1744.2473964912281</x15:v>
            <x15:x in="0"/>
          </x15:c>
          <x15:c>
            <x15:v>1066.2275999999999</x15:v>
            <x15:x in="1"/>
          </x15:c>
          <x15:c>
            <x15:v>950.22649999999999</x15:v>
            <x15:x in="0"/>
          </x15:c>
        </x15:pivotRow>
        <x15:pivotRow count="3">
          <x15:c>
            <x15:v>1791.7066357142855</x15:v>
            <x15:x in="0"/>
          </x15:c>
          <x15:c>
            <x15:v>1210.6105499999999</x15:v>
            <x15:x in="1"/>
          </x15:c>
          <x15:c>
            <x15:v>949.2565800000001</x15:v>
            <x15:x in="0"/>
          </x15:c>
        </x15:pivotRow>
        <x15:pivotRow count="3">
          <x15:c>
            <x15:v>1868.5506054545449</x15:v>
            <x15:x in="0"/>
          </x15:c>
          <x15:c>
            <x15:v>1358.799</x15:v>
            <x15:x in="1"/>
          </x15:c>
          <x15:c>
            <x15:v>940.51612</x15:v>
            <x15:x in="0"/>
          </x15:c>
        </x15:pivotRow>
        <x15:pivotRow count="3">
          <x15:c>
            <x15:v>1859.3142754385965</x15:v>
            <x15:x in="0"/>
          </x15:c>
          <x15:c>
            <x15:v>1245.7053000000001</x15:v>
            <x15:x in="1"/>
          </x15:c>
          <x15:c>
            <x15:v>948.90800000000002</x15:v>
            <x15:x in="0"/>
          </x15:c>
        </x15:pivotRow>
        <x15:pivotRow count="3">
          <x15:c>
            <x15:v>1643.9382215193577</x15:v>
            <x15:x in="0"/>
          </x15:c>
          <x15:c>
            <x15:v>981.34440000000006</x15:v>
            <x15:x in="1"/>
          </x15:c>
          <x15:c>
            <x15:v>932.36665000000005</x15:v>
            <x15:x in="0"/>
          </x15:c>
        </x15:pivotRow>
      </x15:pivotTableData>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6D7E791-98F9-4E4E-80D8-DB3D4E577D95}" name="PivotChartTable3" cacheId="8" applyNumberFormats="0" applyBorderFormats="0" applyFontFormats="0" applyPatternFormats="0" applyAlignmentFormats="0" applyWidthHeightFormats="1" dataCaption="Values" updatedVersion="7" minRefreshableVersion="3" useAutoFormatting="1" subtotalHiddenItems="1" itemPrintTitles="1" createdVersion="5" indent="0" outline="1" outlineData="1" multipleFieldFilters="0" chartFormat="2">
  <location ref="A1:D26" firstHeaderRow="0" firstDataRow="1" firstDataCol="1"/>
  <pivotFields count="5">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3">
    <i>
      <x/>
    </i>
    <i i="1">
      <x v="1"/>
    </i>
    <i i="2">
      <x v="2"/>
    </i>
  </colItems>
  <dataFields count="3">
    <dataField name="Average of Totaaldebiet" fld="1" subtotal="average" baseField="0" baseItem="3"/>
    <dataField fld="2" subtotal="count" baseField="0" baseItem="0"/>
    <dataField fld="3"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2">
          <reference field="4294967294" count="1" selected="0">
            <x v="2"/>
          </reference>
          <reference field="0" count="1" selected="0">
            <x v="11"/>
          </reference>
        </references>
      </pivotArea>
    </chartFormat>
  </chartFormat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Totaaldebi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
        <x15:serverFormat format="0.00"/>
      </x15:pivotTableServerFormats>
    </ext>
    <ext xmlns:x15="http://schemas.microsoft.com/office/spreadsheetml/2010/11/main" uri="{44433962-1CF7-4059-B4EE-95C3D5FFCF73}">
      <x15:pivotTableData rowCount="25" columnCount="3" cacheId="659431038">
        <x15:pivotRow count="3">
          <x15:c>
            <x15:v>1880.7620465517241</x15:v>
            <x15:x in="0"/>
          </x15:c>
          <x15:c>
            <x15:v>1312.8744000000002</x15:v>
            <x15:x in="1"/>
          </x15:c>
          <x15:c>
            <x15:v>951.02154499999995</x15:v>
            <x15:x in="0"/>
          </x15:c>
        </x15:pivotRow>
        <x15:pivotRow count="3">
          <x15:c>
            <x15:v>1811.3468553571424</x15:v>
            <x15:x in="0"/>
          </x15:c>
          <x15:c>
            <x15:v>1084.4949999999999</x15:v>
            <x15:x in="1"/>
          </x15:c>
          <x15:c>
            <x15:v>952.65639999999996</x15:v>
            <x15:x in="0"/>
          </x15:c>
        </x15:pivotRow>
        <x15:pivotRow count="3">
          <x15:c>
            <x15:v>1645.3275035087718</x15:v>
            <x15:x in="0"/>
          </x15:c>
          <x15:c>
            <x15:v>983.67530000000011</x15:v>
            <x15:x in="1"/>
          </x15:c>
          <x15:c>
            <x15:v>943.91216999999995</x15:v>
            <x15:x in="0"/>
          </x15:c>
        </x15:pivotRow>
        <x15:pivotRow count="3">
          <x15:c>
            <x15:v>1669.3107705263162</x15:v>
            <x15:x in="0"/>
          </x15:c>
          <x15:c>
            <x15:v>973.66650000000004</x15:v>
            <x15:x in="1"/>
          </x15:c>
          <x15:c>
            <x15:v>935.11297999999999</x15:v>
            <x15:x in="0"/>
          </x15:c>
        </x15:pivotRow>
        <x15:pivotRow count="3">
          <x15:c>
            <x15:v>1595.3109736842105</x15:v>
            <x15:x in="0"/>
          </x15:c>
          <x15:c>
            <x15:v>960.74330000000009</x15:v>
            <x15:x in="1"/>
          </x15:c>
          <x15:c>
            <x15:v>932.06312000000003</x15:v>
            <x15:x in="0"/>
          </x15:c>
        </x15:pivotRow>
        <x15:pivotRow count="3">
          <x15:c>
            <x15:v>1526.7438301724135</x15:v>
            <x15:x in="0"/>
          </x15:c>
          <x15:c>
            <x15:v>958.35235</x15:v>
            <x15:x in="1"/>
          </x15:c>
          <x15:c>
            <x15:v>930.32801500000005</x15:v>
            <x15:x in="0"/>
          </x15:c>
        </x15:pivotRow>
        <x15:pivotRow count="3">
          <x15:c>
            <x15:v>1479.6994217543861</x15:v>
            <x15:x in="0"/>
          </x15:c>
          <x15:c>
            <x15:v>953.79349999999999</x15:v>
            <x15:x in="1"/>
          </x15:c>
          <x15:c>
            <x15:v>920.38979000000006</x15:v>
            <x15:x in="0"/>
          </x15:c>
        </x15:pivotRow>
        <x15:pivotRow count="3">
          <x15:c>
            <x15:v>1396.6678530357137</x15:v>
            <x15:x in="0"/>
          </x15:c>
          <x15:c>
            <x15:v>949.94974999999999</x15:v>
            <x15:x in="1"/>
          </x15:c>
          <x15:c>
            <x15:v>910.25985000000003</x15:v>
            <x15:x in="0"/>
          </x15:c>
        </x15:pivotRow>
        <x15:pivotRow count="3">
          <x15:c>
            <x15:v>1404.8821712068966</x15:v>
            <x15:x in="0"/>
          </x15:c>
          <x15:c>
            <x15:v>946.60635000000002</x15:v>
            <x15:x in="1"/>
          </x15:c>
          <x15:c>
            <x15:v>816.12107500000002</x15:v>
            <x15:x in="0"/>
          </x15:c>
        </x15:pivotRow>
        <x15:pivotRow count="3">
          <x15:c>
            <x15:v>1388.4459836842104</x15:v>
            <x15:x in="0"/>
          </x15:c>
          <x15:c>
            <x15:v>947.0449000000001</x15:v>
            <x15:x in="1"/>
          </x15:c>
          <x15:c>
            <x15:v>236.57013699999999</x15:v>
            <x15:x in="0"/>
          </x15:c>
        </x15:pivotRow>
        <x15:pivotRow count="3">
          <x15:c>
            <x15:v>1533.1296284210528</x15:v>
            <x15:x in="0"/>
          </x15:c>
          <x15:c>
            <x15:v>952.27919999999995</x15:v>
            <x15:x in="1"/>
          </x15:c>
          <x15:c>
            <x15:v>760.82230999999979</x15:v>
            <x15:x in="0"/>
          </x15:c>
        </x15:pivotRow>
        <x15:pivotRow count="3">
          <x15:c>
            <x15:v>1578.9489594736845</x15:v>
            <x15:x in="0"/>
          </x15:c>
          <x15:c>
            <x15:v>951.01679999999999</x15:v>
            <x15:x in="1"/>
          </x15:c>
          <x15:c>
            <x15:v>903.93312000000003</x15:v>
            <x15:x in="0"/>
          </x15:c>
        </x15:pivotRow>
        <x15:pivotRow count="3">
          <x15:c>
            <x15:v>1627.575901639344</x15:v>
            <x15:x in="0"/>
          </x15:c>
          <x15:c>
            <x15:v>969.60840000000007</x15:v>
            <x15:x in="1"/>
          </x15:c>
          <x15:c>
            <x15:v>921.19362999999998</x15:v>
            <x15:x in="0"/>
          </x15:c>
        </x15:pivotRow>
        <x15:pivotRow count="3">
          <x15:c>
            <x15:v>1616.4056398275857</x15:v>
            <x15:x in="0"/>
          </x15:c>
          <x15:c>
            <x15:v>964.88294999999994</x15:v>
            <x15:x in="1"/>
          </x15:c>
          <x15:c>
            <x15:v>938.28692999999998</x15:v>
            <x15:x in="0"/>
          </x15:c>
        </x15:pivotRow>
        <x15:pivotRow count="3">
          <x15:c>
            <x15:v>1668.6507581818184</x15:v>
            <x15:x in="0"/>
          </x15:c>
          <x15:c>
            <x15:v>974.846</x15:v>
            <x15:x in="1"/>
          </x15:c>
          <x15:c>
            <x15:v>936.96492000000001</x15:v>
            <x15:x in="0"/>
          </x15:c>
        </x15:pivotRow>
        <x15:pivotRow count="3">
          <x15:c>
            <x15:v>1743.3105614035096</x15:v>
            <x15:x in="0"/>
          </x15:c>
          <x15:c>
            <x15:v>1398.1853000000001</x15:v>
            <x15:x in="1"/>
          </x15:c>
          <x15:c>
            <x15:v>948.37176999999997</x15:v>
            <x15:x in="0"/>
          </x15:c>
        </x15:pivotRow>
        <x15:pivotRow count="3">
          <x15:c>
            <x15:v>1684.8456781034483</x15:v>
            <x15:x in="0"/>
          </x15:c>
          <x15:c>
            <x15:v>1205.11205</x15:v>
            <x15:x in="1"/>
          </x15:c>
          <x15:c>
            <x15:v>938.42903000000001</x15:v>
            <x15:x in="0"/>
          </x15:c>
        </x15:pivotRow>
        <x15:pivotRow count="3">
          <x15:c>
            <x15:v>1655.5857612500006</x15:v>
            <x15:x in="0"/>
          </x15:c>
          <x15:c>
            <x15:v>1081.40915</x15:v>
            <x15:x in="1"/>
          </x15:c>
          <x15:c>
            <x15:v>940.15407999999991</x15:v>
            <x15:x in="0"/>
          </x15:c>
        </x15:pivotRow>
        <x15:pivotRow count="3">
          <x15:c>
            <x15:v>1604.3837035087722</x15:v>
            <x15:x in="0"/>
          </x15:c>
          <x15:c>
            <x15:v>982.96990000000005</x15:v>
            <x15:x in="1"/>
          </x15:c>
          <x15:c>
            <x15:v>938.59084999999993</x15:v>
            <x15:x in="0"/>
          </x15:c>
        </x15:pivotRow>
        <x15:pivotRow count="3">
          <x15:c>
            <x15:v>1692.5171228070178</x15:v>
            <x15:x in="0"/>
          </x15:c>
          <x15:c>
            <x15:v>1103.5767000000001</x15:v>
            <x15:x in="1"/>
          </x15:c>
          <x15:c>
            <x15:v>953.27189999999996</x15:v>
            <x15:x in="0"/>
          </x15:c>
        </x15:pivotRow>
        <x15:pivotRow count="3">
          <x15:c>
            <x15:v>1744.2473964912281</x15:v>
            <x15:x in="0"/>
          </x15:c>
          <x15:c>
            <x15:v>1066.2275999999999</x15:v>
            <x15:x in="1"/>
          </x15:c>
          <x15:c>
            <x15:v>950.22649999999999</x15:v>
            <x15:x in="0"/>
          </x15:c>
        </x15:pivotRow>
        <x15:pivotRow count="3">
          <x15:c>
            <x15:v>1791.7066357142855</x15:v>
            <x15:x in="0"/>
          </x15:c>
          <x15:c>
            <x15:v>1210.6105499999999</x15:v>
            <x15:x in="1"/>
          </x15:c>
          <x15:c>
            <x15:v>949.2565800000001</x15:v>
            <x15:x in="0"/>
          </x15:c>
        </x15:pivotRow>
        <x15:pivotRow count="3">
          <x15:c>
            <x15:v>1868.5506054545449</x15:v>
            <x15:x in="0"/>
          </x15:c>
          <x15:c>
            <x15:v>1358.799</x15:v>
            <x15:x in="1"/>
          </x15:c>
          <x15:c>
            <x15:v>940.51612</x15:v>
            <x15:x in="0"/>
          </x15:c>
        </x15:pivotRow>
        <x15:pivotRow count="3">
          <x15:c>
            <x15:v>1859.3142754385965</x15:v>
            <x15:x in="0"/>
          </x15:c>
          <x15:c>
            <x15:v>1245.7053000000001</x15:v>
            <x15:x in="1"/>
          </x15:c>
          <x15:c>
            <x15:v>948.90800000000002</x15:v>
            <x15:x in="0"/>
          </x15:c>
        </x15:pivotRow>
        <x15:pivotRow count="3">
          <x15:c>
            <x15:v>1643.9382215193577</x15:v>
            <x15:x in="0"/>
          </x15:c>
          <x15:c>
            <x15:v>981.34440000000006</x15:v>
            <x15:x in="1"/>
          </x15:c>
          <x15:c>
            <x15:v>932.36665000000005</x15:v>
            <x15:x in="0"/>
          </x15:c>
        </x15:pivotRow>
      </x15:pivotTableData>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A14C60-AE19-42C7-8505-C26A521B1A67}" name="PivotChartTable1" cacheId="7" applyNumberFormats="0" applyBorderFormats="0" applyFontFormats="0" applyPatternFormats="0" applyAlignmentFormats="0" applyWidthHeightFormats="1" dataCaption="Values" updatedVersion="7" minRefreshableVersion="3" useAutoFormatting="1" subtotalHiddenItems="1" itemPrintTitles="1" createdVersion="5" indent="0" outline="1" outlineData="1" multipleFieldFilters="0" chartFormat="2">
  <location ref="A1:C178" firstHeaderRow="1" firstDataRow="2" firstDataCol="1"/>
  <pivotFields count="5">
    <pivotField axis="axisRow" allDrilled="1" subtotalTop="0" showAll="0" sortType="ascending"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Row" allDrilled="1" subtotalTop="0" showAll="0" sortType="ascending" defaultSubtotal="0" defaultAttributeDrillState="1">
      <items count="7">
        <item x="2"/>
        <item x="0"/>
        <item x="4"/>
        <item x="1"/>
        <item x="3"/>
        <item x="5"/>
        <item x="6"/>
      </items>
    </pivotField>
    <pivotField axis="axisCol" allDrilled="1" subtotalTop="0" showAll="0" dataSourceSort="1" defaultSubtotal="0" defaultAttributeDrillState="1">
      <items count="49">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dataField="1" subtotalTop="0" showAll="0" defaultSubtotal="0"/>
    <pivotField allDrilled="1" subtotalTop="0" showAll="0" dataSourceSort="1" defaultSubtotal="0" defaultAttributeDrillState="1"/>
  </pivotFields>
  <rowFields count="2">
    <field x="1"/>
    <field x="0"/>
  </rowFields>
  <rowItems count="176">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grand">
      <x/>
    </i>
  </rowItems>
  <colFields count="1">
    <field x="2"/>
  </colFields>
  <colItems count="2">
    <i>
      <x/>
    </i>
    <i t="grand">
      <x/>
    </i>
  </colItems>
  <dataFields count="1">
    <dataField name="Average of Totaaldebiet" fld="3" subtotal="average" baseField="0" baseItem="3"/>
  </dataFields>
  <chartFormats count="5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0"/>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1"/>
          </reference>
        </references>
      </pivotArea>
    </chartFormat>
    <chartFormat chart="0" format="6" series="1">
      <pivotArea type="data" outline="0" fieldPosition="0">
        <references count="2">
          <reference field="4294967294" count="1" selected="0">
            <x v="0"/>
          </reference>
          <reference field="2" count="1" selected="0">
            <x v="5"/>
          </reference>
        </references>
      </pivotArea>
    </chartFormat>
    <chartFormat chart="0" format="54" series="1">
      <pivotArea type="data" outline="0" fieldPosition="0">
        <references count="2">
          <reference field="4294967294" count="1" selected="0">
            <x v="0"/>
          </reference>
          <reference field="2" count="1" selected="0">
            <x v="6"/>
          </reference>
        </references>
      </pivotArea>
    </chartFormat>
    <chartFormat chart="0" format="55" series="1">
      <pivotArea type="data" outline="0" fieldPosition="0">
        <references count="2">
          <reference field="4294967294" count="1" selected="0">
            <x v="0"/>
          </reference>
          <reference field="2" count="1" selected="0">
            <x v="7"/>
          </reference>
        </references>
      </pivotArea>
    </chartFormat>
    <chartFormat chart="0" format="56" series="1">
      <pivotArea type="data" outline="0" fieldPosition="0">
        <references count="2">
          <reference field="4294967294" count="1" selected="0">
            <x v="0"/>
          </reference>
          <reference field="2" count="1" selected="0">
            <x v="8"/>
          </reference>
        </references>
      </pivotArea>
    </chartFormat>
    <chartFormat chart="0" format="57" series="1">
      <pivotArea type="data" outline="0" fieldPosition="0">
        <references count="2">
          <reference field="4294967294" count="1" selected="0">
            <x v="0"/>
          </reference>
          <reference field="2" count="1" selected="0">
            <x v="9"/>
          </reference>
        </references>
      </pivotArea>
    </chartFormat>
    <chartFormat chart="0" format="58" series="1">
      <pivotArea type="data" outline="0" fieldPosition="0">
        <references count="2">
          <reference field="4294967294" count="1" selected="0">
            <x v="0"/>
          </reference>
          <reference field="2" count="1" selected="0">
            <x v="10"/>
          </reference>
        </references>
      </pivotArea>
    </chartFormat>
    <chartFormat chart="0" format="59" series="1">
      <pivotArea type="data" outline="0" fieldPosition="0">
        <references count="2">
          <reference field="4294967294" count="1" selected="0">
            <x v="0"/>
          </reference>
          <reference field="2" count="1" selected="0">
            <x v="11"/>
          </reference>
        </references>
      </pivotArea>
    </chartFormat>
    <chartFormat chart="0" format="60" series="1">
      <pivotArea type="data" outline="0" fieldPosition="0">
        <references count="2">
          <reference field="4294967294" count="1" selected="0">
            <x v="0"/>
          </reference>
          <reference field="2" count="1" selected="0">
            <x v="12"/>
          </reference>
        </references>
      </pivotArea>
    </chartFormat>
    <chartFormat chart="0" format="61" series="1">
      <pivotArea type="data" outline="0" fieldPosition="0">
        <references count="2">
          <reference field="4294967294" count="1" selected="0">
            <x v="0"/>
          </reference>
          <reference field="2" count="1" selected="0">
            <x v="13"/>
          </reference>
        </references>
      </pivotArea>
    </chartFormat>
    <chartFormat chart="0" format="62" series="1">
      <pivotArea type="data" outline="0" fieldPosition="0">
        <references count="2">
          <reference field="4294967294" count="1" selected="0">
            <x v="0"/>
          </reference>
          <reference field="2" count="1" selected="0">
            <x v="14"/>
          </reference>
        </references>
      </pivotArea>
    </chartFormat>
    <chartFormat chart="0" format="63" series="1">
      <pivotArea type="data" outline="0" fieldPosition="0">
        <references count="2">
          <reference field="4294967294" count="1" selected="0">
            <x v="0"/>
          </reference>
          <reference field="2" count="1" selected="0">
            <x v="15"/>
          </reference>
        </references>
      </pivotArea>
    </chartFormat>
    <chartFormat chart="0" format="64" series="1">
      <pivotArea type="data" outline="0" fieldPosition="0">
        <references count="2">
          <reference field="4294967294" count="1" selected="0">
            <x v="0"/>
          </reference>
          <reference field="2" count="1" selected="0">
            <x v="16"/>
          </reference>
        </references>
      </pivotArea>
    </chartFormat>
    <chartFormat chart="0" format="65" series="1">
      <pivotArea type="data" outline="0" fieldPosition="0">
        <references count="2">
          <reference field="4294967294" count="1" selected="0">
            <x v="0"/>
          </reference>
          <reference field="2" count="1" selected="0">
            <x v="17"/>
          </reference>
        </references>
      </pivotArea>
    </chartFormat>
    <chartFormat chart="0" format="66" series="1">
      <pivotArea type="data" outline="0" fieldPosition="0">
        <references count="2">
          <reference field="4294967294" count="1" selected="0">
            <x v="0"/>
          </reference>
          <reference field="2" count="1" selected="0">
            <x v="18"/>
          </reference>
        </references>
      </pivotArea>
    </chartFormat>
    <chartFormat chart="0" format="67" series="1">
      <pivotArea type="data" outline="0" fieldPosition="0">
        <references count="2">
          <reference field="4294967294" count="1" selected="0">
            <x v="0"/>
          </reference>
          <reference field="2" count="1" selected="0">
            <x v="19"/>
          </reference>
        </references>
      </pivotArea>
    </chartFormat>
    <chartFormat chart="0" format="68" series="1">
      <pivotArea type="data" outline="0" fieldPosition="0">
        <references count="2">
          <reference field="4294967294" count="1" selected="0">
            <x v="0"/>
          </reference>
          <reference field="2" count="1" selected="0">
            <x v="20"/>
          </reference>
        </references>
      </pivotArea>
    </chartFormat>
    <chartFormat chart="0" format="69" series="1">
      <pivotArea type="data" outline="0" fieldPosition="0">
        <references count="2">
          <reference field="4294967294" count="1" selected="0">
            <x v="0"/>
          </reference>
          <reference field="2" count="1" selected="0">
            <x v="21"/>
          </reference>
        </references>
      </pivotArea>
    </chartFormat>
    <chartFormat chart="0" format="70" series="1">
      <pivotArea type="data" outline="0" fieldPosition="0">
        <references count="2">
          <reference field="4294967294" count="1" selected="0">
            <x v="0"/>
          </reference>
          <reference field="2" count="1" selected="0">
            <x v="22"/>
          </reference>
        </references>
      </pivotArea>
    </chartFormat>
    <chartFormat chart="0" format="71" series="1">
      <pivotArea type="data" outline="0" fieldPosition="0">
        <references count="2">
          <reference field="4294967294" count="1" selected="0">
            <x v="0"/>
          </reference>
          <reference field="2" count="1" selected="0">
            <x v="23"/>
          </reference>
        </references>
      </pivotArea>
    </chartFormat>
    <chartFormat chart="0" format="72" series="1">
      <pivotArea type="data" outline="0" fieldPosition="0">
        <references count="2">
          <reference field="4294967294" count="1" selected="0">
            <x v="0"/>
          </reference>
          <reference field="2" count="1" selected="0">
            <x v="24"/>
          </reference>
        </references>
      </pivotArea>
    </chartFormat>
    <chartFormat chart="0" format="73" series="1">
      <pivotArea type="data" outline="0" fieldPosition="0">
        <references count="2">
          <reference field="4294967294" count="1" selected="0">
            <x v="0"/>
          </reference>
          <reference field="2" count="1" selected="0">
            <x v="25"/>
          </reference>
        </references>
      </pivotArea>
    </chartFormat>
    <chartFormat chart="0" format="74" series="1">
      <pivotArea type="data" outline="0" fieldPosition="0">
        <references count="2">
          <reference field="4294967294" count="1" selected="0">
            <x v="0"/>
          </reference>
          <reference field="2" count="1" selected="0">
            <x v="26"/>
          </reference>
        </references>
      </pivotArea>
    </chartFormat>
    <chartFormat chart="0" format="75" series="1">
      <pivotArea type="data" outline="0" fieldPosition="0">
        <references count="2">
          <reference field="4294967294" count="1" selected="0">
            <x v="0"/>
          </reference>
          <reference field="2" count="1" selected="0">
            <x v="27"/>
          </reference>
        </references>
      </pivotArea>
    </chartFormat>
    <chartFormat chart="0" format="76" series="1">
      <pivotArea type="data" outline="0" fieldPosition="0">
        <references count="2">
          <reference field="4294967294" count="1" selected="0">
            <x v="0"/>
          </reference>
          <reference field="2" count="1" selected="0">
            <x v="28"/>
          </reference>
        </references>
      </pivotArea>
    </chartFormat>
    <chartFormat chart="0" format="77" series="1">
      <pivotArea type="data" outline="0" fieldPosition="0">
        <references count="2">
          <reference field="4294967294" count="1" selected="0">
            <x v="0"/>
          </reference>
          <reference field="2" count="1" selected="0">
            <x v="29"/>
          </reference>
        </references>
      </pivotArea>
    </chartFormat>
    <chartFormat chart="0" format="78" series="1">
      <pivotArea type="data" outline="0" fieldPosition="0">
        <references count="2">
          <reference field="4294967294" count="1" selected="0">
            <x v="0"/>
          </reference>
          <reference field="2" count="1" selected="0">
            <x v="30"/>
          </reference>
        </references>
      </pivotArea>
    </chartFormat>
    <chartFormat chart="0" format="79" series="1">
      <pivotArea type="data" outline="0" fieldPosition="0">
        <references count="2">
          <reference field="4294967294" count="1" selected="0">
            <x v="0"/>
          </reference>
          <reference field="2" count="1" selected="0">
            <x v="31"/>
          </reference>
        </references>
      </pivotArea>
    </chartFormat>
    <chartFormat chart="0" format="80" series="1">
      <pivotArea type="data" outline="0" fieldPosition="0">
        <references count="2">
          <reference field="4294967294" count="1" selected="0">
            <x v="0"/>
          </reference>
          <reference field="2" count="1" selected="0">
            <x v="32"/>
          </reference>
        </references>
      </pivotArea>
    </chartFormat>
    <chartFormat chart="0" format="81" series="1">
      <pivotArea type="data" outline="0" fieldPosition="0">
        <references count="2">
          <reference field="4294967294" count="1" selected="0">
            <x v="0"/>
          </reference>
          <reference field="2" count="1" selected="0">
            <x v="33"/>
          </reference>
        </references>
      </pivotArea>
    </chartFormat>
    <chartFormat chart="0" format="82" series="1">
      <pivotArea type="data" outline="0" fieldPosition="0">
        <references count="2">
          <reference field="4294967294" count="1" selected="0">
            <x v="0"/>
          </reference>
          <reference field="2" count="1" selected="0">
            <x v="34"/>
          </reference>
        </references>
      </pivotArea>
    </chartFormat>
    <chartFormat chart="0" format="83" series="1">
      <pivotArea type="data" outline="0" fieldPosition="0">
        <references count="2">
          <reference field="4294967294" count="1" selected="0">
            <x v="0"/>
          </reference>
          <reference field="2" count="1" selected="0">
            <x v="35"/>
          </reference>
        </references>
      </pivotArea>
    </chartFormat>
    <chartFormat chart="0" format="84" series="1">
      <pivotArea type="data" outline="0" fieldPosition="0">
        <references count="2">
          <reference field="4294967294" count="1" selected="0">
            <x v="0"/>
          </reference>
          <reference field="2" count="1" selected="0">
            <x v="36"/>
          </reference>
        </references>
      </pivotArea>
    </chartFormat>
    <chartFormat chart="0" format="85" series="1">
      <pivotArea type="data" outline="0" fieldPosition="0">
        <references count="2">
          <reference field="4294967294" count="1" selected="0">
            <x v="0"/>
          </reference>
          <reference field="2" count="1" selected="0">
            <x v="37"/>
          </reference>
        </references>
      </pivotArea>
    </chartFormat>
    <chartFormat chart="0" format="86" series="1">
      <pivotArea type="data" outline="0" fieldPosition="0">
        <references count="2">
          <reference field="4294967294" count="1" selected="0">
            <x v="0"/>
          </reference>
          <reference field="2" count="1" selected="0">
            <x v="38"/>
          </reference>
        </references>
      </pivotArea>
    </chartFormat>
    <chartFormat chart="0" format="87" series="1">
      <pivotArea type="data" outline="0" fieldPosition="0">
        <references count="2">
          <reference field="4294967294" count="1" selected="0">
            <x v="0"/>
          </reference>
          <reference field="2" count="1" selected="0">
            <x v="39"/>
          </reference>
        </references>
      </pivotArea>
    </chartFormat>
    <chartFormat chart="0" format="88" series="1">
      <pivotArea type="data" outline="0" fieldPosition="0">
        <references count="2">
          <reference field="4294967294" count="1" selected="0">
            <x v="0"/>
          </reference>
          <reference field="2" count="1" selected="0">
            <x v="40"/>
          </reference>
        </references>
      </pivotArea>
    </chartFormat>
    <chartFormat chart="0" format="89" series="1">
      <pivotArea type="data" outline="0" fieldPosition="0">
        <references count="2">
          <reference field="4294967294" count="1" selected="0">
            <x v="0"/>
          </reference>
          <reference field="2" count="1" selected="0">
            <x v="41"/>
          </reference>
        </references>
      </pivotArea>
    </chartFormat>
    <chartFormat chart="0" format="90" series="1">
      <pivotArea type="data" outline="0" fieldPosition="0">
        <references count="2">
          <reference field="4294967294" count="1" selected="0">
            <x v="0"/>
          </reference>
          <reference field="2" count="1" selected="0">
            <x v="42"/>
          </reference>
        </references>
      </pivotArea>
    </chartFormat>
    <chartFormat chart="0" format="91" series="1">
      <pivotArea type="data" outline="0" fieldPosition="0">
        <references count="2">
          <reference field="4294967294" count="1" selected="0">
            <x v="0"/>
          </reference>
          <reference field="2" count="1" selected="0">
            <x v="43"/>
          </reference>
        </references>
      </pivotArea>
    </chartFormat>
    <chartFormat chart="0" format="92" series="1">
      <pivotArea type="data" outline="0" fieldPosition="0">
        <references count="2">
          <reference field="4294967294" count="1" selected="0">
            <x v="0"/>
          </reference>
          <reference field="2" count="1" selected="0">
            <x v="44"/>
          </reference>
        </references>
      </pivotArea>
    </chartFormat>
    <chartFormat chart="0" format="93" series="1">
      <pivotArea type="data" outline="0" fieldPosition="0">
        <references count="2">
          <reference field="4294967294" count="1" selected="0">
            <x v="0"/>
          </reference>
          <reference field="2" count="1" selected="0">
            <x v="45"/>
          </reference>
        </references>
      </pivotArea>
    </chartFormat>
    <chartFormat chart="0" format="94" series="1">
      <pivotArea type="data" outline="0" fieldPosition="0">
        <references count="2">
          <reference field="4294967294" count="1" selected="0">
            <x v="0"/>
          </reference>
          <reference field="2" count="1" selected="0">
            <x v="46"/>
          </reference>
        </references>
      </pivotArea>
    </chartFormat>
    <chartFormat chart="0" format="95" series="1">
      <pivotArea type="data" outline="0" fieldPosition="0">
        <references count="2">
          <reference field="4294967294" count="1" selected="0">
            <x v="0"/>
          </reference>
          <reference field="2" count="1" selected="0">
            <x v="47"/>
          </reference>
        </references>
      </pivotArea>
    </chartFormat>
    <chartFormat chart="0" format="96" series="1">
      <pivotArea type="data" outline="0" fieldPosition="0">
        <references count="2">
          <reference field="4294967294" count="1" selected="0">
            <x v="0"/>
          </reference>
          <reference field="2" count="1" selected="0">
            <x v="48"/>
          </reference>
        </references>
      </pivotArea>
    </chartFormat>
  </chartFormat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Totaaldebi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2">
    <rowHierarchyUsage hierarchyUsage="3"/>
    <rowHierarchyUsage hierarchyUsage="5"/>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76" columnCount="2" cacheId="363785731">
        <x15:pivotRow count="2">
          <x15:c t="e">
            <x15:v/>
          </x15:c>
          <x15:c t="e">
            <x15:v/>
          </x15:c>
        </x15:pivotRow>
        <x15:pivotRow count="2">
          <x15:c>
            <x15:v>2126.9809500000001</x15:v>
          </x15:c>
          <x15:c>
            <x15:v>2126.9809500000001</x15:v>
          </x15:c>
        </x15:pivotRow>
        <x15:pivotRow count="2">
          <x15:c>
            <x15:v>2091.2607499999999</x15:v>
          </x15:c>
          <x15:c>
            <x15:v>2091.2607499999999</x15:v>
          </x15:c>
        </x15:pivotRow>
        <x15:pivotRow count="2">
          <x15:c>
            <x15:v>2149.3795</x15:v>
          </x15:c>
          <x15:c>
            <x15:v>2149.3795</x15:v>
          </x15:c>
        </x15:pivotRow>
        <x15:pivotRow count="2">
          <x15:c>
            <x15:v>1824.7021500000001</x15:v>
          </x15:c>
          <x15:c>
            <x15:v>1824.7021500000001</x15:v>
          </x15:c>
        </x15:pivotRow>
        <x15:pivotRow count="2">
          <x15:c>
            <x15:v>1471.1426999999999</x15:v>
          </x15:c>
          <x15:c>
            <x15:v>1471.1426999999999</x15:v>
          </x15:c>
        </x15:pivotRow>
        <x15:pivotRow count="2">
          <x15:c>
            <x15:v>1472.8742999999999</x15:v>
          </x15:c>
          <x15:c>
            <x15:v>1472.8742999999999</x15:v>
          </x15:c>
        </x15:pivotRow>
        <x15:pivotRow count="2">
          <x15:c>
            <x15:v>1477.9882</x15:v>
          </x15:c>
          <x15:c>
            <x15:v>1477.9882</x15:v>
          </x15:c>
        </x15:pivotRow>
        <x15:pivotRow count="2">
          <x15:c>
            <x15:v>1277.3403499999999</x15:v>
          </x15:c>
          <x15:c>
            <x15:v>1277.3403499999999</x15:v>
          </x15:c>
        </x15:pivotRow>
        <x15:pivotRow count="2">
          <x15:c>
            <x15:v>492.46207500000003</x15:v>
          </x15:c>
          <x15:c>
            <x15:v>492.46207500000003</x15:v>
          </x15:c>
        </x15:pivotRow>
        <x15:pivotRow count="2">
          <x15:c>
            <x15:v>526.28969000000006</x15:v>
          </x15:c>
          <x15:c>
            <x15:v>526.28969000000006</x15:v>
          </x15:c>
        </x15:pivotRow>
        <x15:pivotRow count="2">
          <x15:c>
            <x15:v>925.91100000000006</x15:v>
          </x15:c>
          <x15:c>
            <x15:v>925.91100000000006</x15:v>
          </x15:c>
        </x15:pivotRow>
        <x15:pivotRow count="2">
          <x15:c>
            <x15:v>942.88879999999995</x15:v>
          </x15:c>
          <x15:c>
            <x15:v>942.88879999999995</x15:v>
          </x15:c>
        </x15:pivotRow>
        <x15:pivotRow count="2">
          <x15:c>
            <x15:v>1163.10275</x15:v>
          </x15:c>
          <x15:c>
            <x15:v>1163.10275</x15:v>
          </x15:c>
        </x15:pivotRow>
        <x15:pivotRow count="2">
          <x15:c>
            <x15:v>1272.19345</x15:v>
          </x15:c>
          <x15:c>
            <x15:v>1272.19345</x15:v>
          </x15:c>
        </x15:pivotRow>
        <x15:pivotRow count="2">
          <x15:c>
            <x15:v>1259.9650999999999</x15:v>
          </x15:c>
          <x15:c>
            <x15:v>1259.9650999999999</x15:v>
          </x15:c>
        </x15:pivotRow>
        <x15:pivotRow count="2">
          <x15:c>
            <x15:v>1267.8247999999999</x15:v>
          </x15:c>
          <x15:c>
            <x15:v>1267.8247999999999</x15:v>
          </x15:c>
        </x15:pivotRow>
        <x15:pivotRow count="2">
          <x15:c>
            <x15:v>1248.8786500000001</x15:v>
          </x15:c>
          <x15:c>
            <x15:v>1248.8786500000001</x15:v>
          </x15:c>
        </x15:pivotRow>
        <x15:pivotRow count="2">
          <x15:c>
            <x15:v>1210.0672</x15:v>
          </x15:c>
          <x15:c>
            <x15:v>1210.0672</x15:v>
          </x15:c>
        </x15:pivotRow>
        <x15:pivotRow count="2">
          <x15:c>
            <x15:v>1253.1212</x15:v>
          </x15:c>
          <x15:c>
            <x15:v>1253.1212</x15:v>
          </x15:c>
        </x15:pivotRow>
        <x15:pivotRow count="2">
          <x15:c>
            <x15:v>2077.6115</x15:v>
          </x15:c>
          <x15:c>
            <x15:v>2077.6115</x15:v>
          </x15:c>
        </x15:pivotRow>
        <x15:pivotRow count="2">
          <x15:c>
            <x15:v>2461.2836500000003</x15:v>
          </x15:c>
          <x15:c>
            <x15:v>2461.2836500000003</x15:v>
          </x15:c>
        </x15:pivotRow>
        <x15:pivotRow count="2">
          <x15:c>
            <x15:v>2873.5114999999996</x15:v>
          </x15:c>
          <x15:c>
            <x15:v>2873.5114999999996</x15:v>
          </x15:c>
        </x15:pivotRow>
        <x15:pivotRow count="2">
          <x15:c>
            <x15:v>2907.36375</x15:v>
          </x15:c>
          <x15:c>
            <x15:v>2907.36375</x15:v>
          </x15:c>
        </x15:pivotRow>
        <x15:pivotRow count="2">
          <x15:c>
            <x15:v>2980.4863</x15:v>
          </x15:c>
          <x15:c>
            <x15:v>2980.4863</x15:v>
          </x15:c>
        </x15:pivotRow>
        <x15:pivotRow count="2">
          <x15:c t="e">
            <x15:v/>
          </x15:c>
          <x15:c t="e">
            <x15:v/>
          </x15:c>
        </x15:pivotRow>
        <x15:pivotRow count="2">
          <x15:c>
            <x15:v>3001.9728</x15:v>
          </x15:c>
          <x15:c>
            <x15:v>3001.9728</x15:v>
          </x15:c>
        </x15:pivotRow>
        <x15:pivotRow count="2">
          <x15:c>
            <x15:v>3005.1514499999998</x15:v>
          </x15:c>
          <x15:c>
            <x15:v>3005.1514499999998</x15:v>
          </x15:c>
        </x15:pivotRow>
        <x15:pivotRow count="2">
          <x15:c>
            <x15:v>2999.0313500000002</x15:v>
          </x15:c>
          <x15:c>
            <x15:v>2999.0313500000002</x15:v>
          </x15:c>
        </x15:pivotRow>
        <x15:pivotRow count="2">
          <x15:c>
            <x15:v>2679.8532</x15:v>
          </x15:c>
          <x15:c>
            <x15:v>2679.8532</x15:v>
          </x15:c>
        </x15:pivotRow>
        <x15:pivotRow count="2">
          <x15:c>
            <x15:v>2670.5893500000002</x15:v>
          </x15:c>
          <x15:c>
            <x15:v>2670.5893500000002</x15:v>
          </x15:c>
        </x15:pivotRow>
        <x15:pivotRow count="2">
          <x15:c>
            <x15:v>2683.9826499999999</x15:v>
          </x15:c>
          <x15:c>
            <x15:v>2683.9826499999999</x15:v>
          </x15:c>
        </x15:pivotRow>
        <x15:pivotRow count="2">
          <x15:c>
            <x15:v>2489.7269999999999</x15:v>
          </x15:c>
          <x15:c>
            <x15:v>2489.7269999999999</x15:v>
          </x15:c>
        </x15:pivotRow>
        <x15:pivotRow count="2">
          <x15:c>
            <x15:v>2555.3834999999999</x15:v>
          </x15:c>
          <x15:c>
            <x15:v>2555.3834999999999</x15:v>
          </x15:c>
        </x15:pivotRow>
        <x15:pivotRow count="2">
          <x15:c>
            <x15:v>2587.4721</x15:v>
          </x15:c>
          <x15:c>
            <x15:v>2587.4721</x15:v>
          </x15:c>
        </x15:pivotRow>
        <x15:pivotRow count="2">
          <x15:c>
            <x15:v>2077.76755</x15:v>
          </x15:c>
          <x15:c>
            <x15:v>2077.76755</x15:v>
          </x15:c>
        </x15:pivotRow>
        <x15:pivotRow count="2">
          <x15:c>
            <x15:v>3342.4925000000003</x15:v>
          </x15:c>
          <x15:c>
            <x15:v>3342.4925000000003</x15:v>
          </x15:c>
        </x15:pivotRow>
        <x15:pivotRow count="2">
          <x15:c>
            <x15:v>3925.28</x15:v>
          </x15:c>
          <x15:c>
            <x15:v>3925.28</x15:v>
          </x15:c>
        </x15:pivotRow>
        <x15:pivotRow count="2">
          <x15:c>
            <x15:v>3915.8685</x15:v>
          </x15:c>
          <x15:c>
            <x15:v>3915.8685</x15:v>
          </x15:c>
        </x15:pivotRow>
        <x15:pivotRow count="2">
          <x15:c>
            <x15:v>3973.7885000000001</x15:v>
          </x15:c>
          <x15:c>
            <x15:v>3973.7885000000001</x15:v>
          </x15:c>
        </x15:pivotRow>
        <x15:pivotRow count="2">
          <x15:c>
            <x15:v>3930.7559999999999</x15:v>
          </x15:c>
          <x15:c>
            <x15:v>3930.7559999999999</x15:v>
          </x15:c>
        </x15:pivotRow>
        <x15:pivotRow count="2">
          <x15:c>
            <x15:v>3811.1684999999998</x15:v>
          </x15:c>
          <x15:c>
            <x15:v>3811.1684999999998</x15:v>
          </x15:c>
        </x15:pivotRow>
        <x15:pivotRow count="2">
          <x15:c>
            <x15:v>3789.6640000000002</x15:v>
          </x15:c>
          <x15:c>
            <x15:v>3789.6640000000002</x15:v>
          </x15:c>
        </x15:pivotRow>
        <x15:pivotRow count="2">
          <x15:c>
            <x15:v>3242.6295999999998</x15:v>
          </x15:c>
          <x15:c>
            <x15:v>3242.6295999999998</x15:v>
          </x15:c>
        </x15:pivotRow>
        <x15:pivotRow count="2">
          <x15:c>
            <x15:v>2999.5433499999999</x15:v>
          </x15:c>
          <x15:c>
            <x15:v>2999.5433499999999</x15:v>
          </x15:c>
        </x15:pivotRow>
        <x15:pivotRow count="2">
          <x15:c>
            <x15:v>2692.0248499999998</x15:v>
          </x15:c>
          <x15:c>
            <x15:v>2692.0248499999998</x15:v>
          </x15:c>
        </x15:pivotRow>
        <x15:pivotRow count="2">
          <x15:c>
            <x15:v>2912.0554499999998</x15:v>
          </x15:c>
          <x15:c>
            <x15:v>2912.0554499999998</x15:v>
          </x15:c>
        </x15:pivotRow>
        <x15:pivotRow count="2">
          <x15:c>
            <x15:v>3013.0340500000002</x15:v>
          </x15:c>
          <x15:c>
            <x15:v>3013.0340500000002</x15:v>
          </x15:c>
        </x15:pivotRow>
        <x15:pivotRow count="2">
          <x15:c>
            <x15:v>2961.8175499999998</x15:v>
          </x15:c>
          <x15:c>
            <x15:v>2961.8175499999998</x15:v>
          </x15:c>
        </x15:pivotRow>
        <x15:pivotRow count="2">
          <x15:c>
            <x15:v>2992.9767000000002</x15:v>
          </x15:c>
          <x15:c>
            <x15:v>2992.9767000000002</x15:v>
          </x15:c>
        </x15:pivotRow>
        <x15:pivotRow count="2">
          <x15:c t="e">
            <x15:v/>
          </x15:c>
          <x15:c t="e">
            <x15:v/>
          </x15:c>
        </x15:pivotRow>
        <x15:pivotRow count="2">
          <x15:c>
            <x15:v>3013.9194500000003</x15:v>
          </x15:c>
          <x15:c>
            <x15:v>3013.9194500000003</x15:v>
          </x15:c>
        </x15:pivotRow>
        <x15:pivotRow count="2">
          <x15:c>
            <x15:v>2267.8531499999999</x15:v>
          </x15:c>
          <x15:c>
            <x15:v>2267.8531499999999</x15:v>
          </x15:c>
        </x15:pivotRow>
        <x15:pivotRow count="2">
          <x15:c>
            <x15:v>2079.8069999999998</x15:v>
          </x15:c>
          <x15:c>
            <x15:v>2079.8069999999998</x15:v>
          </x15:c>
        </x15:pivotRow>
        <x15:pivotRow count="2">
          <x15:c>
            <x15:v>2060.43595</x15:v>
          </x15:c>
          <x15:c>
            <x15:v>2060.43595</x15:v>
          </x15:c>
        </x15:pivotRow>
        <x15:pivotRow count="2">
          <x15:c>
            <x15:v>2022.5891000000001</x15:v>
          </x15:c>
          <x15:c>
            <x15:v>2022.5891000000001</x15:v>
          </x15:c>
        </x15:pivotRow>
        <x15:pivotRow count="2">
          <x15:c>
            <x15:v>1991.3831</x15:v>
          </x15:c>
          <x15:c>
            <x15:v>1991.3831</x15:v>
          </x15:c>
        </x15:pivotRow>
        <x15:pivotRow count="2">
          <x15:c>
            <x15:v>2026.6559499999998</x15:v>
          </x15:c>
          <x15:c>
            <x15:v>2026.6559499999998</x15:v>
          </x15:c>
        </x15:pivotRow>
        <x15:pivotRow count="2">
          <x15:c>
            <x15:v>1171.3526999999999</x15:v>
          </x15:c>
          <x15:c>
            <x15:v>1171.3526999999999</x15:v>
          </x15:c>
        </x15:pivotRow>
        <x15:pivotRow count="2">
          <x15:c>
            <x15:v>1496.0614</x15:v>
          </x15:c>
          <x15:c>
            <x15:v>1496.0614</x15:v>
          </x15:c>
        </x15:pivotRow>
        <x15:pivotRow count="2">
          <x15:c>
            <x15:v>1599.2271000000001</x15:v>
          </x15:c>
          <x15:c>
            <x15:v>1599.2271000000001</x15:v>
          </x15:c>
        </x15:pivotRow>
        <x15:pivotRow count="2">
          <x15:c>
            <x15:v>2930.4680499999999</x15:v>
          </x15:c>
          <x15:c>
            <x15:v>2930.4680499999999</x15:v>
          </x15:c>
        </x15:pivotRow>
        <x15:pivotRow count="2">
          <x15:c>
            <x15:v>2645.5834999999997</x15:v>
          </x15:c>
          <x15:c>
            <x15:v>2645.5834999999997</x15:v>
          </x15:c>
        </x15:pivotRow>
        <x15:pivotRow count="2">
          <x15:c>
            <x15:v>2519.9736000000003</x15:v>
          </x15:c>
          <x15:c>
            <x15:v>2519.9736000000003</x15:v>
          </x15:c>
        </x15:pivotRow>
        <x15:pivotRow count="2">
          <x15:c>
            <x15:v>2536.8266999999996</x15:v>
          </x15:c>
          <x15:c>
            <x15:v>2536.8266999999996</x15:v>
          </x15:c>
        </x15:pivotRow>
        <x15:pivotRow count="2">
          <x15:c>
            <x15:v>2516.1005999999998</x15:v>
          </x15:c>
          <x15:c>
            <x15:v>2516.1005999999998</x15:v>
          </x15:c>
        </x15:pivotRow>
        <x15:pivotRow count="2">
          <x15:c>
            <x15:v>2581.6826000000001</x15:v>
          </x15:c>
          <x15:c>
            <x15:v>2581.6826000000001</x15:v>
          </x15:c>
        </x15:pivotRow>
        <x15:pivotRow count="2">
          <x15:c>
            <x15:v>2562.8722500000003</x15:v>
          </x15:c>
          <x15:c>
            <x15:v>2562.8722500000003</x15:v>
          </x15:c>
        </x15:pivotRow>
        <x15:pivotRow count="2">
          <x15:c>
            <x15:v>2569.62345</x15:v>
          </x15:c>
          <x15:c>
            <x15:v>2569.62345</x15:v>
          </x15:c>
        </x15:pivotRow>
        <x15:pivotRow count="2">
          <x15:c>
            <x15:v>2317.9927000000002</x15:v>
          </x15:c>
          <x15:c>
            <x15:v>2317.9927000000002</x15:v>
          </x15:c>
        </x15:pivotRow>
        <x15:pivotRow count="2">
          <x15:c>
            <x15:v>2334.4686499999998</x15:v>
          </x15:c>
          <x15:c>
            <x15:v>2334.4686499999998</x15:v>
          </x15:c>
        </x15:pivotRow>
        <x15:pivotRow count="2">
          <x15:c>
            <x15:v>2332.0978500000001</x15:v>
          </x15:c>
          <x15:c>
            <x15:v>2332.0978500000001</x15:v>
          </x15:c>
        </x15:pivotRow>
        <x15:pivotRow count="2">
          <x15:c>
            <x15:v>2346.1176500000001</x15:v>
          </x15:c>
          <x15:c>
            <x15:v>2346.1176500000001</x15:v>
          </x15:c>
        </x15:pivotRow>
        <x15:pivotRow count="2">
          <x15:c>
            <x15:v>2416.5563499999998</x15:v>
          </x15:c>
          <x15:c>
            <x15:v>2416.5563499999998</x15:v>
          </x15:c>
        </x15:pivotRow>
        <x15:pivotRow count="2">
          <x15:c>
            <x15:v>2360.0945000000002</x15:v>
          </x15:c>
          <x15:c>
            <x15:v>2360.0945000000002</x15:v>
          </x15:c>
        </x15:pivotRow>
        <x15:pivotRow count="2">
          <x15:c t="e">
            <x15:v/>
          </x15:c>
          <x15:c t="e">
            <x15:v/>
          </x15:c>
        </x15:pivotRow>
        <x15:pivotRow count="2">
          <x15:c>
            <x15:v>2376.6857</x15:v>
          </x15:c>
          <x15:c>
            <x15:v>2376.6857</x15:v>
          </x15:c>
        </x15:pivotRow>
        <x15:pivotRow count="2">
          <x15:c>
            <x15:v>2391.3202499999998</x15:v>
          </x15:c>
          <x15:c>
            <x15:v>2391.3202499999998</x15:v>
          </x15:c>
        </x15:pivotRow>
        <x15:pivotRow count="2">
          <x15:c>
            <x15:v>2339.7332499999998</x15:v>
          </x15:c>
          <x15:c>
            <x15:v>2339.7332499999998</x15:v>
          </x15:c>
        </x15:pivotRow>
        <x15:pivotRow count="2">
          <x15:c>
            <x15:v>2592.59665</x15:v>
          </x15:c>
          <x15:c>
            <x15:v>2592.59665</x15:v>
          </x15:c>
        </x15:pivotRow>
        <x15:pivotRow count="2">
          <x15:c>
            <x15:v>2145.2602999999999</x15:v>
          </x15:c>
          <x15:c>
            <x15:v>2145.2602999999999</x15:v>
          </x15:c>
        </x15:pivotRow>
        <x15:pivotRow count="2">
          <x15:c>
            <x15:v>2142.3669</x15:v>
          </x15:c>
          <x15:c>
            <x15:v>2142.3669</x15:v>
          </x15:c>
        </x15:pivotRow>
        <x15:pivotRow count="2">
          <x15:c>
            <x15:v>2127.0643</x15:v>
          </x15:c>
          <x15:c>
            <x15:v>2127.0643</x15:v>
          </x15:c>
        </x15:pivotRow>
        <x15:pivotRow count="2">
          <x15:c>
            <x15:v>2148.6637000000001</x15:v>
          </x15:c>
          <x15:c>
            <x15:v>2148.6637000000001</x15:v>
          </x15:c>
        </x15:pivotRow>
        <x15:pivotRow count="2">
          <x15:c>
            <x15:v>2187.4901</x15:v>
          </x15:c>
          <x15:c>
            <x15:v>2187.4901</x15:v>
          </x15:c>
        </x15:pivotRow>
        <x15:pivotRow count="2">
          <x15:c>
            <x15:v>1779.2262000000001</x15:v>
          </x15:c>
          <x15:c>
            <x15:v>1779.2262000000001</x15:v>
          </x15:c>
        </x15:pivotRow>
        <x15:pivotRow count="2">
          <x15:c>
            <x15:v>1806.8951</x15:v>
          </x15:c>
          <x15:c>
            <x15:v>1806.8951</x15:v>
          </x15:c>
        </x15:pivotRow>
        <x15:pivotRow count="2">
          <x15:c>
            <x15:v>1791.76575</x15:v>
          </x15:c>
          <x15:c>
            <x15:v>1791.76575</x15:v>
          </x15:c>
        </x15:pivotRow>
        <x15:pivotRow count="2">
          <x15:c>
            <x15:v>1540.3748333333333</x15:v>
          </x15:c>
          <x15:c>
            <x15:v>1540.3748333333333</x15:v>
          </x15:c>
        </x15:pivotRow>
        <x15:pivotRow count="2">
          <x15:c>
            <x15:v>1802.1325999999999</x15:v>
          </x15:c>
          <x15:c>
            <x15:v>1802.1325999999999</x15:v>
          </x15:c>
        </x15:pivotRow>
        <x15:pivotRow count="2">
          <x15:c>
            <x15:v>2078.0731000000001</x15:v>
          </x15:c>
          <x15:c>
            <x15:v>2078.0731000000001</x15:v>
          </x15:c>
        </x15:pivotRow>
        <x15:pivotRow count="2">
          <x15:c>
            <x15:v>1567.78595</x15:v>
          </x15:c>
          <x15:c>
            <x15:v>1567.78595</x15:v>
          </x15:c>
        </x15:pivotRow>
        <x15:pivotRow count="2">
          <x15:c>
            <x15:v>1521.03865</x15:v>
          </x15:c>
          <x15:c>
            <x15:v>1521.03865</x15:v>
          </x15:c>
        </x15:pivotRow>
        <x15:pivotRow count="2">
          <x15:c>
            <x15:v>1492.70795</x15:v>
          </x15:c>
          <x15:c>
            <x15:v>1492.70795</x15:v>
          </x15:c>
        </x15:pivotRow>
        <x15:pivotRow count="2">
          <x15:c>
            <x15:v>1514.4821999999999</x15:v>
          </x15:c>
          <x15:c>
            <x15:v>1514.4821999999999</x15:v>
          </x15:c>
        </x15:pivotRow>
        <x15:pivotRow count="2">
          <x15:c>
            <x15:v>1491.5374000000002</x15:v>
          </x15:c>
          <x15:c>
            <x15:v>1491.5374000000002</x15:v>
          </x15:c>
        </x15:pivotRow>
        <x15:pivotRow count="2">
          <x15:c>
            <x15:v>1660.9654499999999</x15:v>
          </x15:c>
          <x15:c>
            <x15:v>1660.9654499999999</x15:v>
          </x15:c>
        </x15:pivotRow>
        <x15:pivotRow count="2">
          <x15:c>
            <x15:v>1582.5627999999999</x15:v>
          </x15:c>
          <x15:c>
            <x15:v>1582.5627999999999</x15:v>
          </x15:c>
        </x15:pivotRow>
        <x15:pivotRow count="2">
          <x15:c>
            <x15:v>1546.0183</x15:v>
          </x15:c>
          <x15:c>
            <x15:v>1546.0183</x15:v>
          </x15:c>
        </x15:pivotRow>
        <x15:pivotRow count="2">
          <x15:c>
            <x15:v>1634.8495499999999</x15:v>
          </x15:c>
          <x15:c>
            <x15:v>1634.8495499999999</x15:v>
          </x15:c>
        </x15:pivotRow>
        <x15:pivotRow count="2">
          <x15:c t="e">
            <x15:v/>
          </x15:c>
          <x15:c t="e">
            <x15:v/>
          </x15:c>
        </x15:pivotRow>
        <x15:pivotRow count="2">
          <x15:c>
            <x15:v>1509.5482999999999</x15:v>
          </x15:c>
          <x15:c>
            <x15:v>1509.5482999999999</x15:v>
          </x15:c>
        </x15:pivotRow>
        <x15:pivotRow count="2">
          <x15:c>
            <x15:v>979.43054999999993</x15:v>
          </x15:c>
          <x15:c>
            <x15:v>979.43054999999993</x15:v>
          </x15:c>
        </x15:pivotRow>
        <x15:pivotRow count="2">
          <x15:c>
            <x15:v>916.71339999999998</x15:v>
          </x15:c>
          <x15:c>
            <x15:v>916.71339999999998</x15:v>
          </x15:c>
        </x15:pivotRow>
        <x15:pivotRow count="2">
          <x15:c>
            <x15:v>950.86189999999999</x15:v>
          </x15:c>
          <x15:c>
            <x15:v>950.86189999999999</x15:v>
          </x15:c>
        </x15:pivotRow>
        <x15:pivotRow count="2">
          <x15:c>
            <x15:v>946.79555000000005</x15:v>
          </x15:c>
          <x15:c>
            <x15:v>946.79555000000005</x15:v>
          </x15:c>
        </x15:pivotRow>
        <x15:pivotRow count="2">
          <x15:c>
            <x15:v>945.09249999999997</x15:v>
          </x15:c>
          <x15:c>
            <x15:v>945.09249999999997</x15:v>
          </x15:c>
        </x15:pivotRow>
        <x15:pivotRow count="2">
          <x15:c>
            <x15:v>948.25604999999996</x15:v>
          </x15:c>
          <x15:c>
            <x15:v>948.25604999999996</x15:v>
          </x15:c>
        </x15:pivotRow>
        <x15:pivotRow count="2">
          <x15:c>
            <x15:v>941.92650000000003</x15:v>
          </x15:c>
          <x15:c>
            <x15:v>941.92650000000003</x15:v>
          </x15:c>
        </x15:pivotRow>
        <x15:pivotRow count="2">
          <x15:c>
            <x15:v>936.21115000000009</x15:v>
          </x15:c>
          <x15:c>
            <x15:v>936.21115000000009</x15:v>
          </x15:c>
        </x15:pivotRow>
        <x15:pivotRow count="2">
          <x15:c>
            <x15:v>924.2319</x15:v>
          </x15:c>
          <x15:c>
            <x15:v>924.2319</x15:v>
          </x15:c>
        </x15:pivotRow>
        <x15:pivotRow count="2">
          <x15:c>
            <x15:v>954.28634999999997</x15:v>
          </x15:c>
          <x15:c>
            <x15:v>954.28634999999997</x15:v>
          </x15:c>
        </x15:pivotRow>
        <x15:pivotRow count="2">
          <x15:c>
            <x15:v>939.71889999999996</x15:v>
          </x15:c>
          <x15:c>
            <x15:v>939.71889999999996</x15:v>
          </x15:c>
        </x15:pivotRow>
        <x15:pivotRow count="2">
          <x15:c>
            <x15:v>927.75139999999988</x15:v>
          </x15:c>
          <x15:c>
            <x15:v>927.75139999999988</x15:v>
          </x15:c>
        </x15:pivotRow>
        <x15:pivotRow count="2">
          <x15:c>
            <x15:v>1172.0101</x15:v>
          </x15:c>
          <x15:c>
            <x15:v>1172.0101</x15:v>
          </x15:c>
        </x15:pivotRow>
        <x15:pivotRow count="2">
          <x15:c>
            <x15:v>1266.4046000000001</x15:v>
          </x15:c>
          <x15:c>
            <x15:v>1266.4046000000001</x15:v>
          </x15:c>
        </x15:pivotRow>
        <x15:pivotRow count="2">
          <x15:c>
            <x15:v>1202.97695</x15:v>
          </x15:c>
          <x15:c>
            <x15:v>1202.97695</x15:v>
          </x15:c>
        </x15:pivotRow>
        <x15:pivotRow count="2">
          <x15:c>
            <x15:v>1036.90625</x15:v>
          </x15:c>
          <x15:c>
            <x15:v>1036.90625</x15:v>
          </x15:c>
        </x15:pivotRow>
        <x15:pivotRow count="2">
          <x15:c>
            <x15:v>1039.95785</x15:v>
          </x15:c>
          <x15:c>
            <x15:v>1039.95785</x15:v>
          </x15:c>
        </x15:pivotRow>
        <x15:pivotRow count="2">
          <x15:c>
            <x15:v>1070.0980999999999</x15:v>
          </x15:c>
          <x15:c>
            <x15:v>1070.0980999999999</x15:v>
          </x15:c>
        </x15:pivotRow>
        <x15:pivotRow count="2">
          <x15:c>
            <x15:v>1233.13085</x15:v>
          </x15:c>
          <x15:c>
            <x15:v>1233.13085</x15:v>
          </x15:c>
        </x15:pivotRow>
        <x15:pivotRow count="2">
          <x15:c>
            <x15:v>1195.1016500000001</x15:v>
          </x15:c>
          <x15:c>
            <x15:v>1195.1016500000001</x15:v>
          </x15:c>
        </x15:pivotRow>
        <x15:pivotRow count="2">
          <x15:c>
            <x15:v>1191.2248</x15:v>
          </x15:c>
          <x15:c>
            <x15:v>1191.2248</x15:v>
          </x15:c>
        </x15:pivotRow>
        <x15:pivotRow count="2">
          <x15:c>
            <x15:v>993.42</x15:v>
          </x15:c>
          <x15:c>
            <x15:v>993.42</x15:v>
          </x15:c>
        </x15:pivotRow>
        <x15:pivotRow count="2">
          <x15:c>
            <x15:v>1061.4029</x15:v>
          </x15:c>
          <x15:c>
            <x15:v>1061.4029</x15:v>
          </x15:c>
        </x15:pivotRow>
        <x15:pivotRow count="2">
          <x15:c t="e">
            <x15:v/>
          </x15:c>
          <x15:c t="e">
            <x15:v/>
          </x15:c>
        </x15:pivotRow>
        <x15:pivotRow count="2">
          <x15:c>
            <x15:v>1117.7136</x15:v>
          </x15:c>
          <x15:c>
            <x15:v>1117.7136</x15:v>
          </x15:c>
        </x15:pivotRow>
        <x15:pivotRow count="2">
          <x15:c>
            <x15:v>1077.62005</x15:v>
          </x15:c>
          <x15:c>
            <x15:v>1077.62005</x15:v>
          </x15:c>
        </x15:pivotRow>
        <x15:pivotRow count="2">
          <x15:c>
            <x15:v>974.86480000000006</x15:v>
          </x15:c>
          <x15:c>
            <x15:v>974.86480000000006</x15:v>
          </x15:c>
        </x15:pivotRow>
        <x15:pivotRow count="2">
          <x15:c>
            <x15:v>945.29874999999993</x15:v>
          </x15:c>
          <x15:c>
            <x15:v>945.29874999999993</x15:v>
          </x15:c>
        </x15:pivotRow>
        <x15:pivotRow count="2">
          <x15:c>
            <x15:v>945.70675000000006</x15:v>
          </x15:c>
          <x15:c>
            <x15:v>945.70675000000006</x15:v>
          </x15:c>
        </x15:pivotRow>
        <x15:pivotRow count="2">
          <x15:c>
            <x15:v>947.33960000000002</x15:v>
          </x15:c>
          <x15:c>
            <x15:v>947.33960000000002</x15:v>
          </x15:c>
        </x15:pivotRow>
        <x15:pivotRow count="2">
          <x15:c>
            <x15:v>936.48244999999997</x15:v>
          </x15:c>
          <x15:c>
            <x15:v>936.48244999999997</x15:v>
          </x15:c>
        </x15:pivotRow>
        <x15:pivotRow count="2">
          <x15:c>
            <x15:v>933.75610000000006</x15:v>
          </x15:c>
          <x15:c>
            <x15:v>933.75610000000006</x15:v>
          </x15:c>
        </x15:pivotRow>
        <x15:pivotRow count="2">
          <x15:c>
            <x15:v>939.53750000000002</x15:v>
          </x15:c>
          <x15:c>
            <x15:v>939.53750000000002</x15:v>
          </x15:c>
        </x15:pivotRow>
        <x15:pivotRow count="2">
          <x15:c>
            <x15:v>944.00594999999998</x15:v>
          </x15:c>
          <x15:c>
            <x15:v>944.00594999999998</x15:v>
          </x15:c>
        </x15:pivotRow>
        <x15:pivotRow count="2">
          <x15:c>
            <x15:v>951.06785000000002</x15:v>
          </x15:c>
          <x15:c>
            <x15:v>951.06785000000002</x15:v>
          </x15:c>
        </x15:pivotRow>
        <x15:pivotRow count="2">
          <x15:c>
            <x15:v>946.83905000000004</x15:v>
          </x15:c>
          <x15:c>
            <x15:v>946.83905000000004</x15:v>
          </x15:c>
        </x15:pivotRow>
        <x15:pivotRow count="2">
          <x15:c>
            <x15:v>1162.89435</x15:v>
          </x15:c>
          <x15:c>
            <x15:v>1162.89435</x15:v>
          </x15:c>
        </x15:pivotRow>
        <x15:pivotRow count="2">
          <x15:c>
            <x15:v>1251.82195</x15:v>
          </x15:c>
          <x15:c>
            <x15:v>1251.82195</x15:v>
          </x15:c>
        </x15:pivotRow>
        <x15:pivotRow count="2">
          <x15:c>
            <x15:v>1268.6798999999999</x15:v>
          </x15:c>
          <x15:c>
            <x15:v>1268.6798999999999</x15:v>
          </x15:c>
        </x15:pivotRow>
        <x15:pivotRow count="2">
          <x15:c>
            <x15:v>1266.67515</x15:v>
          </x15:c>
          <x15:c>
            <x15:v>1266.67515</x15:v>
          </x15:c>
        </x15:pivotRow>
        <x15:pivotRow count="2">
          <x15:c>
            <x15:v>1281.6600000000001</x15:v>
          </x15:c>
          <x15:c>
            <x15:v>1281.6600000000001</x15:v>
          </x15:c>
        </x15:pivotRow>
        <x15:pivotRow count="2">
          <x15:c>
            <x15:v>1273.6574499999999</x15:v>
          </x15:c>
          <x15:c>
            <x15:v>1273.6574499999999</x15:v>
          </x15:c>
        </x15:pivotRow>
        <x15:pivotRow count="2">
          <x15:c>
            <x15:v>1268.5418500000001</x15:v>
          </x15:c>
          <x15:c>
            <x15:v>1268.5418500000001</x15:v>
          </x15:c>
        </x15:pivotRow>
        <x15:pivotRow count="2">
          <x15:c>
            <x15:v>1276.6656499999999</x15:v>
          </x15:c>
          <x15:c>
            <x15:v>1276.6656499999999</x15:v>
          </x15:c>
        </x15:pivotRow>
        <x15:pivotRow count="2">
          <x15:c>
            <x15:v>1532.4476</x15:v>
          </x15:c>
          <x15:c>
            <x15:v>1532.4476</x15:v>
          </x15:c>
        </x15:pivotRow>
        <x15:pivotRow count="2">
          <x15:c>
            <x15:v>2403.9787999999999</x15:v>
          </x15:c>
          <x15:c>
            <x15:v>2403.9787999999999</x15:v>
          </x15:c>
        </x15:pivotRow>
        <x15:pivotRow count="2">
          <x15:c>
            <x15:v>2690.4144999999999</x15:v>
          </x15:c>
          <x15:c>
            <x15:v>2690.4144999999999</x15:v>
          </x15:c>
        </x15:pivotRow>
        <x15:pivotRow count="2">
          <x15:c>
            <x15:v>2516.8865000000001</x15:v>
          </x15:c>
          <x15:c>
            <x15:v>2516.8865000000001</x15:v>
          </x15:c>
        </x15:pivotRow>
        <x15:pivotRow count="2">
          <x15:c t="e">
            <x15:v/>
          </x15:c>
          <x15:c t="e">
            <x15:v/>
          </x15:c>
        </x15:pivotRow>
        <x15:pivotRow count="2">
          <x15:c>
            <x15:v>2501.2548499999998</x15:v>
          </x15:c>
          <x15:c>
            <x15:v>2501.2548499999998</x15:v>
          </x15:c>
        </x15:pivotRow>
        <x15:pivotRow count="2">
          <x15:c>
            <x15:v>2541.6534499999998</x15:v>
          </x15:c>
          <x15:c>
            <x15:v>2541.6534499999998</x15:v>
          </x15:c>
        </x15:pivotRow>
        <x15:pivotRow count="2">
          <x15:c>
            <x15:v>2520.7435</x15:v>
          </x15:c>
          <x15:c>
            <x15:v>2520.7435</x15:v>
          </x15:c>
        </x15:pivotRow>
        <x15:pivotRow count="2">
          <x15:c>
            <x15:v>2515.3296</x15:v>
          </x15:c>
          <x15:c>
            <x15:v>2515.3296</x15:v>
          </x15:c>
        </x15:pivotRow>
        <x15:pivotRow count="2">
          <x15:c>
            <x15:v>2497.43415</x15:v>
          </x15:c>
          <x15:c>
            <x15:v>2497.43415</x15:v>
          </x15:c>
        </x15:pivotRow>
        <x15:pivotRow count="2">
          <x15:c>
            <x15:v>2521.4484499999999</x15:v>
          </x15:c>
          <x15:c>
            <x15:v>2521.4484499999999</x15:v>
          </x15:c>
        </x15:pivotRow>
        <x15:pivotRow count="2">
          <x15:c>
            <x15:v>2526.9946</x15:v>
          </x15:c>
          <x15:c>
            <x15:v>2526.9946</x15:v>
          </x15:c>
        </x15:pivotRow>
        <x15:pivotRow count="2">
          <x15:c>
            <x15:v>2538.4949500000002</x15:v>
          </x15:c>
          <x15:c>
            <x15:v>2538.4949500000002</x15:v>
          </x15:c>
        </x15:pivotRow>
        <x15:pivotRow count="2">
          <x15:c>
            <x15:v>2488.741</x15:v>
          </x15:c>
          <x15:c>
            <x15:v>2488.741</x15:v>
          </x15:c>
        </x15:pivotRow>
        <x15:pivotRow count="2">
          <x15:c>
            <x15:v>2577.6653000000006</x15:v>
          </x15:c>
          <x15:c>
            <x15:v>2577.6653000000006</x15:v>
          </x15:c>
        </x15:pivotRow>
        <x15:pivotRow count="2">
          <x15:c>
            <x15:v>2600.4166999999998</x15:v>
          </x15:c>
          <x15:c>
            <x15:v>2600.4166999999998</x15:v>
          </x15:c>
        </x15:pivotRow>
        <x15:pivotRow count="2">
          <x15:c>
            <x15:v>2573.65535</x15:v>
          </x15:c>
          <x15:c>
            <x15:v>2573.65535</x15:v>
          </x15:c>
        </x15:pivotRow>
        <x15:pivotRow count="2">
          <x15:c>
            <x15:v>2600.6257000000001</x15:v>
          </x15:c>
          <x15:c>
            <x15:v>2600.6257000000001</x15:v>
          </x15:c>
        </x15:pivotRow>
        <x15:pivotRow count="2">
          <x15:c>
            <x15:v>2587.1036999999997</x15:v>
          </x15:c>
          <x15:c>
            <x15:v>2587.1036999999997</x15:v>
          </x15:c>
        </x15:pivotRow>
        <x15:pivotRow count="2">
          <x15:c>
            <x15:v>2580.1895500000001</x15:v>
          </x15:c>
          <x15:c>
            <x15:v>2580.1895500000001</x15:v>
          </x15:c>
        </x15:pivotRow>
        <x15:pivotRow count="2">
          <x15:c>
            <x15:v>2558.6129500000002</x15:v>
          </x15:c>
          <x15:c>
            <x15:v>2558.6129500000002</x15:v>
          </x15:c>
        </x15:pivotRow>
        <x15:pivotRow count="2">
          <x15:c>
            <x15:v>2512.8959</x15:v>
          </x15:c>
          <x15:c>
            <x15:v>2512.8959</x15:v>
          </x15:c>
        </x15:pivotRow>
        <x15:pivotRow count="2">
          <x15:c>
            <x15:v>2427.2988999999998</x15:v>
          </x15:c>
          <x15:c>
            <x15:v>2427.2988999999998</x15:v>
          </x15:c>
        </x15:pivotRow>
        <x15:pivotRow count="2">
          <x15:c>
            <x15:v>1853.23405</x15:v>
          </x15:c>
          <x15:c>
            <x15:v>1853.23405</x15:v>
          </x15:c>
        </x15:pivotRow>
        <x15:pivotRow count="2">
          <x15:c>
            <x15:v>2150.8535500000003</x15:v>
          </x15:c>
          <x15:c>
            <x15:v>2150.8535500000003</x15:v>
          </x15:c>
        </x15:pivotRow>
        <x15:pivotRow count="2">
          <x15:c>
            <x15:v>2161.3015999999998</x15:v>
          </x15:c>
          <x15:c>
            <x15:v>2161.3015999999998</x15:v>
          </x15:c>
        </x15:pivotRow>
        <x15:pivotRow count="2">
          <x15:c>
            <x15:v>2148.65</x15:v>
          </x15:c>
          <x15:c>
            <x15:v>2148.65</x15:v>
          </x15:c>
        </x15:pivotRow>
        <x15:pivotRow count="2">
          <x15:c>
            <x15:v>2146.5027499999997</x15:v>
          </x15:c>
          <x15:c>
            <x15:v>2146.5027499999997</x15:v>
          </x15:c>
        </x15:pivotRow>
        <x15:pivotRow count="2">
          <x15:c>
            <x15:v>2289.8728500000002</x15:v>
          </x15:c>
          <x15:c>
            <x15:v>2289.8728500000002</x15:v>
          </x15:c>
        </x15:pivotRow>
        <x15:pivotRow count="2">
          <x15:c>
            <x15:v>1947.9770241964284</x15:v>
          </x15:c>
          <x15:c>
            <x15:v>1947.9770241964284</x15:v>
          </x15:c>
        </x15:pivotRow>
      </x15:pivotTableData>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77C1755-3BD9-4DFE-9C59-DE0E88548374}" name="PivotChartTable2" cacheId="6" applyNumberFormats="0" applyBorderFormats="0" applyFontFormats="0" applyPatternFormats="0" applyAlignmentFormats="0" applyWidthHeightFormats="1" dataCaption="Values" updatedVersion="7" minRefreshableVersion="3" useAutoFormatting="1" subtotalHiddenItems="1" itemPrintTitles="1" createdVersion="5" indent="0" outline="1" outlineData="1" multipleFieldFilters="0" chartFormat="1">
  <location ref="A1:K27" firstHeaderRow="1" firstDataRow="2" firstDataCol="1"/>
  <pivotFields count="5">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Col" allDrilled="1" subtotalTop="0" showAll="0" dataSourceSort="1" defaultSubtotal="0" defaultAttributeDrillState="1">
      <items count="1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1"/>
  </colFields>
  <colItems count="10">
    <i>
      <x/>
    </i>
    <i>
      <x v="1"/>
    </i>
    <i>
      <x v="2"/>
    </i>
    <i>
      <x v="3"/>
    </i>
    <i>
      <x v="4"/>
    </i>
    <i>
      <x v="5"/>
    </i>
    <i>
      <x v="6"/>
    </i>
    <i>
      <x v="7"/>
    </i>
    <i>
      <x v="8"/>
    </i>
    <i t="grand">
      <x/>
    </i>
  </colItems>
  <dataFields count="1">
    <dataField name="Average of Totaaldebiet" fld="2" subtotal="average" baseField="0" baseItem="0"/>
  </dataFields>
  <chartFormats count="164">
    <chartFormat chart="0" format="14" series="1">
      <pivotArea type="data" outline="0" fieldPosition="0">
        <references count="1">
          <reference field="4294967294" count="1" selected="0">
            <x v="0"/>
          </reference>
        </references>
      </pivotArea>
    </chartFormat>
    <chartFormat chart="0" format="15" series="1">
      <pivotArea type="data" outline="0" fieldPosition="0">
        <references count="2">
          <reference field="4294967294" count="1" selected="0">
            <x v="0"/>
          </reference>
          <reference field="1" count="1" selected="0">
            <x v="1"/>
          </reference>
        </references>
      </pivotArea>
    </chartFormat>
    <chartFormat chart="0" format="16" series="1">
      <pivotArea type="data" outline="0" fieldPosition="0">
        <references count="2">
          <reference field="4294967294" count="1" selected="0">
            <x v="0"/>
          </reference>
          <reference field="1" count="1" selected="0">
            <x v="2"/>
          </reference>
        </references>
      </pivotArea>
    </chartFormat>
    <chartFormat chart="0" format="17" series="1">
      <pivotArea type="data" outline="0" fieldPosition="0">
        <references count="2">
          <reference field="4294967294" count="1" selected="0">
            <x v="0"/>
          </reference>
          <reference field="1" count="1" selected="0">
            <x v="3"/>
          </reference>
        </references>
      </pivotArea>
    </chartFormat>
    <chartFormat chart="0" format="18" series="1">
      <pivotArea type="data" outline="0" fieldPosition="0">
        <references count="2">
          <reference field="4294967294" count="1" selected="0">
            <x v="0"/>
          </reference>
          <reference field="1" count="1" selected="0">
            <x v="4"/>
          </reference>
        </references>
      </pivotArea>
    </chartFormat>
    <chartFormat chart="0" format="19" series="1">
      <pivotArea type="data" outline="0" fieldPosition="0">
        <references count="2">
          <reference field="4294967294" count="1" selected="0">
            <x v="0"/>
          </reference>
          <reference field="1" count="1" selected="0">
            <x v="5"/>
          </reference>
        </references>
      </pivotArea>
    </chartFormat>
    <chartFormat chart="0" format="20" series="1">
      <pivotArea type="data" outline="0" fieldPosition="0">
        <references count="2">
          <reference field="4294967294" count="1" selected="0">
            <x v="0"/>
          </reference>
          <reference field="1" count="1" selected="0">
            <x v="6"/>
          </reference>
        </references>
      </pivotArea>
    </chartFormat>
    <chartFormat chart="0" format="21" series="1">
      <pivotArea type="data" outline="0" fieldPosition="0">
        <references count="2">
          <reference field="4294967294" count="1" selected="0">
            <x v="0"/>
          </reference>
          <reference field="1" count="1" selected="0">
            <x v="7"/>
          </reference>
        </references>
      </pivotArea>
    </chartFormat>
    <chartFormat chart="0" format="22" series="1">
      <pivotArea type="data" outline="0" fieldPosition="0">
        <references count="2">
          <reference field="4294967294" count="1" selected="0">
            <x v="0"/>
          </reference>
          <reference field="1" count="1" selected="0">
            <x v="8"/>
          </reference>
        </references>
      </pivotArea>
    </chartFormat>
    <chartFormat chart="0" format="23" series="1">
      <pivotArea type="data" outline="0" fieldPosition="0">
        <references count="2">
          <reference field="4294967294" count="1" selected="0">
            <x v="0"/>
          </reference>
          <reference field="1" count="1" selected="0">
            <x v="11"/>
          </reference>
        </references>
      </pivotArea>
    </chartFormat>
    <chartFormat chart="0" format="24" series="1">
      <pivotArea type="data" outline="0" fieldPosition="0">
        <references count="2">
          <reference field="4294967294" count="1" selected="0">
            <x v="0"/>
          </reference>
          <reference field="1" count="1" selected="0">
            <x v="12"/>
          </reference>
        </references>
      </pivotArea>
    </chartFormat>
    <chartFormat chart="0" format="25" series="1">
      <pivotArea type="data" outline="0" fieldPosition="0">
        <references count="2">
          <reference field="4294967294" count="1" selected="0">
            <x v="0"/>
          </reference>
          <reference field="1" count="1" selected="0">
            <x v="13"/>
          </reference>
        </references>
      </pivotArea>
    </chartFormat>
    <chartFormat chart="0" format="26" series="1">
      <pivotArea type="data" outline="0" fieldPosition="0">
        <references count="2">
          <reference field="4294967294" count="1" selected="0">
            <x v="0"/>
          </reference>
          <reference field="1" count="1" selected="0">
            <x v="14"/>
          </reference>
        </references>
      </pivotArea>
    </chartFormat>
    <chartFormat chart="0" format="27" series="1">
      <pivotArea type="data" outline="0" fieldPosition="0">
        <references count="2">
          <reference field="4294967294" count="1" selected="0">
            <x v="0"/>
          </reference>
          <reference field="1" count="1" selected="0">
            <x v="15"/>
          </reference>
        </references>
      </pivotArea>
    </chartFormat>
    <chartFormat chart="0" format="28" series="1">
      <pivotArea type="data" outline="0" fieldPosition="0">
        <references count="2">
          <reference field="4294967294" count="1" selected="0">
            <x v="0"/>
          </reference>
          <reference field="1" count="1" selected="0">
            <x v="16"/>
          </reference>
        </references>
      </pivotArea>
    </chartFormat>
    <chartFormat chart="0" format="29" series="1">
      <pivotArea type="data" outline="0" fieldPosition="0">
        <references count="2">
          <reference field="4294967294" count="1" selected="0">
            <x v="0"/>
          </reference>
          <reference field="1" count="1" selected="0">
            <x v="17"/>
          </reference>
        </references>
      </pivotArea>
    </chartFormat>
    <chartFormat chart="0" format="30" series="1">
      <pivotArea type="data" outline="0" fieldPosition="0">
        <references count="2">
          <reference field="4294967294" count="1" selected="0">
            <x v="0"/>
          </reference>
          <reference field="1" count="1" selected="0">
            <x v="18"/>
          </reference>
        </references>
      </pivotArea>
    </chartFormat>
    <chartFormat chart="0" format="31" series="1">
      <pivotArea type="data" outline="0" fieldPosition="0">
        <references count="2">
          <reference field="4294967294" count="1" selected="0">
            <x v="0"/>
          </reference>
          <reference field="1" count="1" selected="0">
            <x v="19"/>
          </reference>
        </references>
      </pivotArea>
    </chartFormat>
    <chartFormat chart="0" format="32" series="1">
      <pivotArea type="data" outline="0" fieldPosition="0">
        <references count="2">
          <reference field="4294967294" count="1" selected="0">
            <x v="0"/>
          </reference>
          <reference field="1" count="1" selected="0">
            <x v="20"/>
          </reference>
        </references>
      </pivotArea>
    </chartFormat>
    <chartFormat chart="0" format="33" series="1">
      <pivotArea type="data" outline="0" fieldPosition="0">
        <references count="2">
          <reference field="4294967294" count="1" selected="0">
            <x v="0"/>
          </reference>
          <reference field="1" count="1" selected="0">
            <x v="21"/>
          </reference>
        </references>
      </pivotArea>
    </chartFormat>
    <chartFormat chart="0" format="34" series="1">
      <pivotArea type="data" outline="0" fieldPosition="0">
        <references count="2">
          <reference field="4294967294" count="1" selected="0">
            <x v="0"/>
          </reference>
          <reference field="1" count="1" selected="0">
            <x v="22"/>
          </reference>
        </references>
      </pivotArea>
    </chartFormat>
    <chartFormat chart="0" format="35" series="1">
      <pivotArea type="data" outline="0" fieldPosition="0">
        <references count="2">
          <reference field="4294967294" count="1" selected="0">
            <x v="0"/>
          </reference>
          <reference field="1" count="1" selected="0">
            <x v="23"/>
          </reference>
        </references>
      </pivotArea>
    </chartFormat>
    <chartFormat chart="0" format="36" series="1">
      <pivotArea type="data" outline="0" fieldPosition="0">
        <references count="2">
          <reference field="4294967294" count="1" selected="0">
            <x v="0"/>
          </reference>
          <reference field="1" count="1" selected="0">
            <x v="24"/>
          </reference>
        </references>
      </pivotArea>
    </chartFormat>
    <chartFormat chart="0" format="37" series="1">
      <pivotArea type="data" outline="0" fieldPosition="0">
        <references count="2">
          <reference field="4294967294" count="1" selected="0">
            <x v="0"/>
          </reference>
          <reference field="1" count="1" selected="0">
            <x v="25"/>
          </reference>
        </references>
      </pivotArea>
    </chartFormat>
    <chartFormat chart="0" format="38" series="1">
      <pivotArea type="data" outline="0" fieldPosition="0">
        <references count="2">
          <reference field="4294967294" count="1" selected="0">
            <x v="0"/>
          </reference>
          <reference field="1" count="1" selected="0">
            <x v="26"/>
          </reference>
        </references>
      </pivotArea>
    </chartFormat>
    <chartFormat chart="0" format="39" series="1">
      <pivotArea type="data" outline="0" fieldPosition="0">
        <references count="2">
          <reference field="4294967294" count="1" selected="0">
            <x v="0"/>
          </reference>
          <reference field="1" count="1" selected="0">
            <x v="27"/>
          </reference>
        </references>
      </pivotArea>
    </chartFormat>
    <chartFormat chart="0" format="40" series="1">
      <pivotArea type="data" outline="0" fieldPosition="0">
        <references count="2">
          <reference field="4294967294" count="1" selected="0">
            <x v="0"/>
          </reference>
          <reference field="1" count="1" selected="0">
            <x v="28"/>
          </reference>
        </references>
      </pivotArea>
    </chartFormat>
    <chartFormat chart="0" format="41" series="1">
      <pivotArea type="data" outline="0" fieldPosition="0">
        <references count="2">
          <reference field="4294967294" count="1" selected="0">
            <x v="0"/>
          </reference>
          <reference field="1" count="1" selected="0">
            <x v="29"/>
          </reference>
        </references>
      </pivotArea>
    </chartFormat>
    <chartFormat chart="0" format="42" series="1">
      <pivotArea type="data" outline="0" fieldPosition="0">
        <references count="2">
          <reference field="4294967294" count="1" selected="0">
            <x v="0"/>
          </reference>
          <reference field="1" count="1" selected="0">
            <x v="30"/>
          </reference>
        </references>
      </pivotArea>
    </chartFormat>
    <chartFormat chart="0" format="43" series="1">
      <pivotArea type="data" outline="0" fieldPosition="0">
        <references count="2">
          <reference field="4294967294" count="1" selected="0">
            <x v="0"/>
          </reference>
          <reference field="1" count="1" selected="0">
            <x v="31"/>
          </reference>
        </references>
      </pivotArea>
    </chartFormat>
    <chartFormat chart="0" format="44" series="1">
      <pivotArea type="data" outline="0" fieldPosition="0">
        <references count="2">
          <reference field="4294967294" count="1" selected="0">
            <x v="0"/>
          </reference>
          <reference field="1" count="1" selected="0">
            <x v="0"/>
          </reference>
        </references>
      </pivotArea>
    </chartFormat>
    <chartFormat chart="0" format="318" series="1">
      <pivotArea type="data" outline="0" fieldPosition="0">
        <references count="2">
          <reference field="4294967294" count="1" selected="0">
            <x v="0"/>
          </reference>
          <reference field="1" count="1" selected="0">
            <x v="32"/>
          </reference>
        </references>
      </pivotArea>
    </chartFormat>
    <chartFormat chart="0" format="319" series="1">
      <pivotArea type="data" outline="0" fieldPosition="0">
        <references count="2">
          <reference field="4294967294" count="1" selected="0">
            <x v="0"/>
          </reference>
          <reference field="1" count="1" selected="0">
            <x v="33"/>
          </reference>
        </references>
      </pivotArea>
    </chartFormat>
    <chartFormat chart="0" format="320" series="1">
      <pivotArea type="data" outline="0" fieldPosition="0">
        <references count="2">
          <reference field="4294967294" count="1" selected="0">
            <x v="0"/>
          </reference>
          <reference field="1" count="1" selected="0">
            <x v="34"/>
          </reference>
        </references>
      </pivotArea>
    </chartFormat>
    <chartFormat chart="0" format="321" series="1">
      <pivotArea type="data" outline="0" fieldPosition="0">
        <references count="2">
          <reference field="4294967294" count="1" selected="0">
            <x v="0"/>
          </reference>
          <reference field="1" count="1" selected="0">
            <x v="35"/>
          </reference>
        </references>
      </pivotArea>
    </chartFormat>
    <chartFormat chart="0" format="322" series="1">
      <pivotArea type="data" outline="0" fieldPosition="0">
        <references count="2">
          <reference field="4294967294" count="1" selected="0">
            <x v="0"/>
          </reference>
          <reference field="1" count="1" selected="0">
            <x v="36"/>
          </reference>
        </references>
      </pivotArea>
    </chartFormat>
    <chartFormat chart="0" format="323" series="1">
      <pivotArea type="data" outline="0" fieldPosition="0">
        <references count="2">
          <reference field="4294967294" count="1" selected="0">
            <x v="0"/>
          </reference>
          <reference field="1" count="1" selected="0">
            <x v="10"/>
          </reference>
        </references>
      </pivotArea>
    </chartFormat>
    <chartFormat chart="0" format="324" series="1">
      <pivotArea type="data" outline="0" fieldPosition="0">
        <references count="2">
          <reference field="4294967294" count="1" selected="0">
            <x v="0"/>
          </reference>
          <reference field="1" count="1" selected="0">
            <x v="9"/>
          </reference>
        </references>
      </pivotArea>
    </chartFormat>
    <chartFormat chart="0" format="325" series="1">
      <pivotArea type="data" outline="0" fieldPosition="0">
        <references count="2">
          <reference field="4294967294" count="1" selected="0">
            <x v="0"/>
          </reference>
          <reference field="1" count="1" selected="0">
            <x v="37"/>
          </reference>
        </references>
      </pivotArea>
    </chartFormat>
    <chartFormat chart="0" format="326" series="1">
      <pivotArea type="data" outline="0" fieldPosition="0">
        <references count="2">
          <reference field="4294967294" count="1" selected="0">
            <x v="0"/>
          </reference>
          <reference field="1" count="1" selected="0">
            <x v="38"/>
          </reference>
        </references>
      </pivotArea>
    </chartFormat>
    <chartFormat chart="0" format="327" series="1">
      <pivotArea type="data" outline="0" fieldPosition="0">
        <references count="2">
          <reference field="4294967294" count="1" selected="0">
            <x v="0"/>
          </reference>
          <reference field="1" count="1" selected="0">
            <x v="39"/>
          </reference>
        </references>
      </pivotArea>
    </chartFormat>
    <chartFormat chart="0" format="328" series="1">
      <pivotArea type="data" outline="0" fieldPosition="0">
        <references count="2">
          <reference field="4294967294" count="1" selected="0">
            <x v="0"/>
          </reference>
          <reference field="1" count="1" selected="0">
            <x v="40"/>
          </reference>
        </references>
      </pivotArea>
    </chartFormat>
    <chartFormat chart="0" format="329" series="1">
      <pivotArea type="data" outline="0" fieldPosition="0">
        <references count="2">
          <reference field="4294967294" count="1" selected="0">
            <x v="0"/>
          </reference>
          <reference field="1" count="1" selected="0">
            <x v="41"/>
          </reference>
        </references>
      </pivotArea>
    </chartFormat>
    <chartFormat chart="0" format="330" series="1">
      <pivotArea type="data" outline="0" fieldPosition="0">
        <references count="2">
          <reference field="4294967294" count="1" selected="0">
            <x v="0"/>
          </reference>
          <reference field="1" count="1" selected="0">
            <x v="42"/>
          </reference>
        </references>
      </pivotArea>
    </chartFormat>
    <chartFormat chart="0" format="331" series="1">
      <pivotArea type="data" outline="0" fieldPosition="0">
        <references count="2">
          <reference field="4294967294" count="1" selected="0">
            <x v="0"/>
          </reference>
          <reference field="1" count="1" selected="0">
            <x v="43"/>
          </reference>
        </references>
      </pivotArea>
    </chartFormat>
    <chartFormat chart="0" format="332" series="1">
      <pivotArea type="data" outline="0" fieldPosition="0">
        <references count="2">
          <reference field="4294967294" count="1" selected="0">
            <x v="0"/>
          </reference>
          <reference field="1" count="1" selected="0">
            <x v="44"/>
          </reference>
        </references>
      </pivotArea>
    </chartFormat>
    <chartFormat chart="0" format="333" series="1">
      <pivotArea type="data" outline="0" fieldPosition="0">
        <references count="2">
          <reference field="4294967294" count="1" selected="0">
            <x v="0"/>
          </reference>
          <reference field="1" count="1" selected="0">
            <x v="45"/>
          </reference>
        </references>
      </pivotArea>
    </chartFormat>
    <chartFormat chart="0" format="334" series="1">
      <pivotArea type="data" outline="0" fieldPosition="0">
        <references count="2">
          <reference field="4294967294" count="1" selected="0">
            <x v="0"/>
          </reference>
          <reference field="1" count="1" selected="0">
            <x v="46"/>
          </reference>
        </references>
      </pivotArea>
    </chartFormat>
    <chartFormat chart="0" format="335" series="1">
      <pivotArea type="data" outline="0" fieldPosition="0">
        <references count="2">
          <reference field="4294967294" count="1" selected="0">
            <x v="0"/>
          </reference>
          <reference field="1" count="1" selected="0">
            <x v="47"/>
          </reference>
        </references>
      </pivotArea>
    </chartFormat>
    <chartFormat chart="0" format="336" series="1">
      <pivotArea type="data" outline="0" fieldPosition="0">
        <references count="2">
          <reference field="4294967294" count="1" selected="0">
            <x v="0"/>
          </reference>
          <reference field="1" count="1" selected="0">
            <x v="48"/>
          </reference>
        </references>
      </pivotArea>
    </chartFormat>
    <chartFormat chart="0" format="337" series="1">
      <pivotArea type="data" outline="0" fieldPosition="0">
        <references count="2">
          <reference field="4294967294" count="1" selected="0">
            <x v="0"/>
          </reference>
          <reference field="1" count="1" selected="0">
            <x v="49"/>
          </reference>
        </references>
      </pivotArea>
    </chartFormat>
    <chartFormat chart="0" format="338" series="1">
      <pivotArea type="data" outline="0" fieldPosition="0">
        <references count="2">
          <reference field="4294967294" count="1" selected="0">
            <x v="0"/>
          </reference>
          <reference field="1" count="1" selected="0">
            <x v="50"/>
          </reference>
        </references>
      </pivotArea>
    </chartFormat>
    <chartFormat chart="0" format="339" series="1">
      <pivotArea type="data" outline="0" fieldPosition="0">
        <references count="2">
          <reference field="4294967294" count="1" selected="0">
            <x v="0"/>
          </reference>
          <reference field="1" count="1" selected="0">
            <x v="51"/>
          </reference>
        </references>
      </pivotArea>
    </chartFormat>
    <chartFormat chart="0" format="340" series="1">
      <pivotArea type="data" outline="0" fieldPosition="0">
        <references count="2">
          <reference field="4294967294" count="1" selected="0">
            <x v="0"/>
          </reference>
          <reference field="1" count="1" selected="0">
            <x v="52"/>
          </reference>
        </references>
      </pivotArea>
    </chartFormat>
    <chartFormat chart="0" format="341" series="1">
      <pivotArea type="data" outline="0" fieldPosition="0">
        <references count="2">
          <reference field="4294967294" count="1" selected="0">
            <x v="0"/>
          </reference>
          <reference field="1" count="1" selected="0">
            <x v="53"/>
          </reference>
        </references>
      </pivotArea>
    </chartFormat>
    <chartFormat chart="0" format="342" series="1">
      <pivotArea type="data" outline="0" fieldPosition="0">
        <references count="2">
          <reference field="4294967294" count="1" selected="0">
            <x v="0"/>
          </reference>
          <reference field="1" count="1" selected="0">
            <x v="54"/>
          </reference>
        </references>
      </pivotArea>
    </chartFormat>
    <chartFormat chart="0" format="343" series="1">
      <pivotArea type="data" outline="0" fieldPosition="0">
        <references count="2">
          <reference field="4294967294" count="1" selected="0">
            <x v="0"/>
          </reference>
          <reference field="1" count="1" selected="0">
            <x v="55"/>
          </reference>
        </references>
      </pivotArea>
    </chartFormat>
    <chartFormat chart="0" format="344" series="1">
      <pivotArea type="data" outline="0" fieldPosition="0">
        <references count="2">
          <reference field="4294967294" count="1" selected="0">
            <x v="0"/>
          </reference>
          <reference field="1" count="1" selected="0">
            <x v="56"/>
          </reference>
        </references>
      </pivotArea>
    </chartFormat>
    <chartFormat chart="0" format="345" series="1">
      <pivotArea type="data" outline="0" fieldPosition="0">
        <references count="2">
          <reference field="4294967294" count="1" selected="0">
            <x v="0"/>
          </reference>
          <reference field="1" count="1" selected="0">
            <x v="57"/>
          </reference>
        </references>
      </pivotArea>
    </chartFormat>
    <chartFormat chart="0" format="346" series="1">
      <pivotArea type="data" outline="0" fieldPosition="0">
        <references count="2">
          <reference field="4294967294" count="1" selected="0">
            <x v="0"/>
          </reference>
          <reference field="1" count="1" selected="0">
            <x v="58"/>
          </reference>
        </references>
      </pivotArea>
    </chartFormat>
    <chartFormat chart="0" format="347" series="1">
      <pivotArea type="data" outline="0" fieldPosition="0">
        <references count="2">
          <reference field="4294967294" count="1" selected="0">
            <x v="0"/>
          </reference>
          <reference field="1" count="1" selected="0">
            <x v="59"/>
          </reference>
        </references>
      </pivotArea>
    </chartFormat>
    <chartFormat chart="0" format="348" series="1">
      <pivotArea type="data" outline="0" fieldPosition="0">
        <references count="2">
          <reference field="4294967294" count="1" selected="0">
            <x v="0"/>
          </reference>
          <reference field="1" count="1" selected="0">
            <x v="60"/>
          </reference>
        </references>
      </pivotArea>
    </chartFormat>
    <chartFormat chart="0" format="349" series="1">
      <pivotArea type="data" outline="0" fieldPosition="0">
        <references count="2">
          <reference field="4294967294" count="1" selected="0">
            <x v="0"/>
          </reference>
          <reference field="1" count="1" selected="0">
            <x v="61"/>
          </reference>
        </references>
      </pivotArea>
    </chartFormat>
    <chartFormat chart="0" format="350" series="1">
      <pivotArea type="data" outline="0" fieldPosition="0">
        <references count="2">
          <reference field="4294967294" count="1" selected="0">
            <x v="0"/>
          </reference>
          <reference field="1" count="1" selected="0">
            <x v="62"/>
          </reference>
        </references>
      </pivotArea>
    </chartFormat>
    <chartFormat chart="0" format="351" series="1">
      <pivotArea type="data" outline="0" fieldPosition="0">
        <references count="2">
          <reference field="4294967294" count="1" selected="0">
            <x v="0"/>
          </reference>
          <reference field="1" count="1" selected="0">
            <x v="63"/>
          </reference>
        </references>
      </pivotArea>
    </chartFormat>
    <chartFormat chart="0" format="352" series="1">
      <pivotArea type="data" outline="0" fieldPosition="0">
        <references count="2">
          <reference field="4294967294" count="1" selected="0">
            <x v="0"/>
          </reference>
          <reference field="1" count="1" selected="0">
            <x v="64"/>
          </reference>
        </references>
      </pivotArea>
    </chartFormat>
    <chartFormat chart="0" format="353" series="1">
      <pivotArea type="data" outline="0" fieldPosition="0">
        <references count="2">
          <reference field="4294967294" count="1" selected="0">
            <x v="0"/>
          </reference>
          <reference field="1" count="1" selected="0">
            <x v="65"/>
          </reference>
        </references>
      </pivotArea>
    </chartFormat>
    <chartFormat chart="0" format="354" series="1">
      <pivotArea type="data" outline="0" fieldPosition="0">
        <references count="2">
          <reference field="4294967294" count="1" selected="0">
            <x v="0"/>
          </reference>
          <reference field="1" count="1" selected="0">
            <x v="66"/>
          </reference>
        </references>
      </pivotArea>
    </chartFormat>
    <chartFormat chart="0" format="355" series="1">
      <pivotArea type="data" outline="0" fieldPosition="0">
        <references count="2">
          <reference field="4294967294" count="1" selected="0">
            <x v="0"/>
          </reference>
          <reference field="1" count="1" selected="0">
            <x v="67"/>
          </reference>
        </references>
      </pivotArea>
    </chartFormat>
    <chartFormat chart="0" format="356" series="1">
      <pivotArea type="data" outline="0" fieldPosition="0">
        <references count="2">
          <reference field="4294967294" count="1" selected="0">
            <x v="0"/>
          </reference>
          <reference field="1" count="1" selected="0">
            <x v="68"/>
          </reference>
        </references>
      </pivotArea>
    </chartFormat>
    <chartFormat chart="0" format="357" series="1">
      <pivotArea type="data" outline="0" fieldPosition="0">
        <references count="2">
          <reference field="4294967294" count="1" selected="0">
            <x v="0"/>
          </reference>
          <reference field="1" count="1" selected="0">
            <x v="69"/>
          </reference>
        </references>
      </pivotArea>
    </chartFormat>
    <chartFormat chart="0" format="358" series="1">
      <pivotArea type="data" outline="0" fieldPosition="0">
        <references count="2">
          <reference field="4294967294" count="1" selected="0">
            <x v="0"/>
          </reference>
          <reference field="1" count="1" selected="0">
            <x v="70"/>
          </reference>
        </references>
      </pivotArea>
    </chartFormat>
    <chartFormat chart="0" format="359" series="1">
      <pivotArea type="data" outline="0" fieldPosition="0">
        <references count="2">
          <reference field="4294967294" count="1" selected="0">
            <x v="0"/>
          </reference>
          <reference field="1" count="1" selected="0">
            <x v="71"/>
          </reference>
        </references>
      </pivotArea>
    </chartFormat>
    <chartFormat chart="0" format="360" series="1">
      <pivotArea type="data" outline="0" fieldPosition="0">
        <references count="2">
          <reference field="4294967294" count="1" selected="0">
            <x v="0"/>
          </reference>
          <reference field="1" count="1" selected="0">
            <x v="72"/>
          </reference>
        </references>
      </pivotArea>
    </chartFormat>
    <chartFormat chart="0" format="361" series="1">
      <pivotArea type="data" outline="0" fieldPosition="0">
        <references count="2">
          <reference field="4294967294" count="1" selected="0">
            <x v="0"/>
          </reference>
          <reference field="1" count="1" selected="0">
            <x v="73"/>
          </reference>
        </references>
      </pivotArea>
    </chartFormat>
    <chartFormat chart="0" format="362" series="1">
      <pivotArea type="data" outline="0" fieldPosition="0">
        <references count="2">
          <reference field="4294967294" count="1" selected="0">
            <x v="0"/>
          </reference>
          <reference field="1" count="1" selected="0">
            <x v="74"/>
          </reference>
        </references>
      </pivotArea>
    </chartFormat>
    <chartFormat chart="0" format="363" series="1">
      <pivotArea type="data" outline="0" fieldPosition="0">
        <references count="2">
          <reference field="4294967294" count="1" selected="0">
            <x v="0"/>
          </reference>
          <reference field="1" count="1" selected="0">
            <x v="75"/>
          </reference>
        </references>
      </pivotArea>
    </chartFormat>
    <chartFormat chart="0" format="364" series="1">
      <pivotArea type="data" outline="0" fieldPosition="0">
        <references count="2">
          <reference field="4294967294" count="1" selected="0">
            <x v="0"/>
          </reference>
          <reference field="1" count="1" selected="0">
            <x v="76"/>
          </reference>
        </references>
      </pivotArea>
    </chartFormat>
    <chartFormat chart="0" format="365" series="1">
      <pivotArea type="data" outline="0" fieldPosition="0">
        <references count="2">
          <reference field="4294967294" count="1" selected="0">
            <x v="0"/>
          </reference>
          <reference field="1" count="1" selected="0">
            <x v="77"/>
          </reference>
        </references>
      </pivotArea>
    </chartFormat>
    <chartFormat chart="0" format="366" series="1">
      <pivotArea type="data" outline="0" fieldPosition="0">
        <references count="2">
          <reference field="4294967294" count="1" selected="0">
            <x v="0"/>
          </reference>
          <reference field="1" count="1" selected="0">
            <x v="78"/>
          </reference>
        </references>
      </pivotArea>
    </chartFormat>
    <chartFormat chart="0" format="367" series="1">
      <pivotArea type="data" outline="0" fieldPosition="0">
        <references count="2">
          <reference field="4294967294" count="1" selected="0">
            <x v="0"/>
          </reference>
          <reference field="1" count="1" selected="0">
            <x v="79"/>
          </reference>
        </references>
      </pivotArea>
    </chartFormat>
    <chartFormat chart="0" format="368" series="1">
      <pivotArea type="data" outline="0" fieldPosition="0">
        <references count="2">
          <reference field="4294967294" count="1" selected="0">
            <x v="0"/>
          </reference>
          <reference field="1" count="1" selected="0">
            <x v="80"/>
          </reference>
        </references>
      </pivotArea>
    </chartFormat>
    <chartFormat chart="0" format="369" series="1">
      <pivotArea type="data" outline="0" fieldPosition="0">
        <references count="2">
          <reference field="4294967294" count="1" selected="0">
            <x v="0"/>
          </reference>
          <reference field="1" count="1" selected="0">
            <x v="81"/>
          </reference>
        </references>
      </pivotArea>
    </chartFormat>
    <chartFormat chart="0" format="370" series="1">
      <pivotArea type="data" outline="0" fieldPosition="0">
        <references count="2">
          <reference field="4294967294" count="1" selected="0">
            <x v="0"/>
          </reference>
          <reference field="1" count="1" selected="0">
            <x v="82"/>
          </reference>
        </references>
      </pivotArea>
    </chartFormat>
    <chartFormat chart="0" format="371" series="1">
      <pivotArea type="data" outline="0" fieldPosition="0">
        <references count="2">
          <reference field="4294967294" count="1" selected="0">
            <x v="0"/>
          </reference>
          <reference field="1" count="1" selected="0">
            <x v="83"/>
          </reference>
        </references>
      </pivotArea>
    </chartFormat>
    <chartFormat chart="0" format="372" series="1">
      <pivotArea type="data" outline="0" fieldPosition="0">
        <references count="2">
          <reference field="4294967294" count="1" selected="0">
            <x v="0"/>
          </reference>
          <reference field="1" count="1" selected="0">
            <x v="84"/>
          </reference>
        </references>
      </pivotArea>
    </chartFormat>
    <chartFormat chart="0" format="373" series="1">
      <pivotArea type="data" outline="0" fieldPosition="0">
        <references count="2">
          <reference field="4294967294" count="1" selected="0">
            <x v="0"/>
          </reference>
          <reference field="1" count="1" selected="0">
            <x v="85"/>
          </reference>
        </references>
      </pivotArea>
    </chartFormat>
    <chartFormat chart="0" format="374" series="1">
      <pivotArea type="data" outline="0" fieldPosition="0">
        <references count="2">
          <reference field="4294967294" count="1" selected="0">
            <x v="0"/>
          </reference>
          <reference field="1" count="1" selected="0">
            <x v="86"/>
          </reference>
        </references>
      </pivotArea>
    </chartFormat>
    <chartFormat chart="0" format="375" series="1">
      <pivotArea type="data" outline="0" fieldPosition="0">
        <references count="2">
          <reference field="4294967294" count="1" selected="0">
            <x v="0"/>
          </reference>
          <reference field="1" count="1" selected="0">
            <x v="87"/>
          </reference>
        </references>
      </pivotArea>
    </chartFormat>
    <chartFormat chart="0" format="376" series="1">
      <pivotArea type="data" outline="0" fieldPosition="0">
        <references count="2">
          <reference field="4294967294" count="1" selected="0">
            <x v="0"/>
          </reference>
          <reference field="1" count="1" selected="0">
            <x v="88"/>
          </reference>
        </references>
      </pivotArea>
    </chartFormat>
    <chartFormat chart="0" format="377" series="1">
      <pivotArea type="data" outline="0" fieldPosition="0">
        <references count="2">
          <reference field="4294967294" count="1" selected="0">
            <x v="0"/>
          </reference>
          <reference field="1" count="1" selected="0">
            <x v="89"/>
          </reference>
        </references>
      </pivotArea>
    </chartFormat>
    <chartFormat chart="0" format="378" series="1">
      <pivotArea type="data" outline="0" fieldPosition="0">
        <references count="2">
          <reference field="4294967294" count="1" selected="0">
            <x v="0"/>
          </reference>
          <reference field="1" count="1" selected="0">
            <x v="90"/>
          </reference>
        </references>
      </pivotArea>
    </chartFormat>
    <chartFormat chart="0" format="379" series="1">
      <pivotArea type="data" outline="0" fieldPosition="0">
        <references count="2">
          <reference field="4294967294" count="1" selected="0">
            <x v="0"/>
          </reference>
          <reference field="1" count="1" selected="0">
            <x v="91"/>
          </reference>
        </references>
      </pivotArea>
    </chartFormat>
    <chartFormat chart="0" format="380" series="1">
      <pivotArea type="data" outline="0" fieldPosition="0">
        <references count="2">
          <reference field="4294967294" count="1" selected="0">
            <x v="0"/>
          </reference>
          <reference field="1" count="1" selected="0">
            <x v="92"/>
          </reference>
        </references>
      </pivotArea>
    </chartFormat>
    <chartFormat chart="0" format="381" series="1">
      <pivotArea type="data" outline="0" fieldPosition="0">
        <references count="2">
          <reference field="4294967294" count="1" selected="0">
            <x v="0"/>
          </reference>
          <reference field="1" count="1" selected="0">
            <x v="93"/>
          </reference>
        </references>
      </pivotArea>
    </chartFormat>
    <chartFormat chart="0" format="382" series="1">
      <pivotArea type="data" outline="0" fieldPosition="0">
        <references count="2">
          <reference field="4294967294" count="1" selected="0">
            <x v="0"/>
          </reference>
          <reference field="1" count="1" selected="0">
            <x v="94"/>
          </reference>
        </references>
      </pivotArea>
    </chartFormat>
    <chartFormat chart="0" format="383" series="1">
      <pivotArea type="data" outline="0" fieldPosition="0">
        <references count="2">
          <reference field="4294967294" count="1" selected="0">
            <x v="0"/>
          </reference>
          <reference field="1" count="1" selected="0">
            <x v="95"/>
          </reference>
        </references>
      </pivotArea>
    </chartFormat>
    <chartFormat chart="0" format="384" series="1">
      <pivotArea type="data" outline="0" fieldPosition="0">
        <references count="2">
          <reference field="4294967294" count="1" selected="0">
            <x v="0"/>
          </reference>
          <reference field="1" count="1" selected="0">
            <x v="96"/>
          </reference>
        </references>
      </pivotArea>
    </chartFormat>
    <chartFormat chart="0" format="385" series="1">
      <pivotArea type="data" outline="0" fieldPosition="0">
        <references count="2">
          <reference field="4294967294" count="1" selected="0">
            <x v="0"/>
          </reference>
          <reference field="1" count="1" selected="0">
            <x v="97"/>
          </reference>
        </references>
      </pivotArea>
    </chartFormat>
    <chartFormat chart="0" format="386" series="1">
      <pivotArea type="data" outline="0" fieldPosition="0">
        <references count="2">
          <reference field="4294967294" count="1" selected="0">
            <x v="0"/>
          </reference>
          <reference field="1" count="1" selected="0">
            <x v="98"/>
          </reference>
        </references>
      </pivotArea>
    </chartFormat>
    <chartFormat chart="0" format="387" series="1">
      <pivotArea type="data" outline="0" fieldPosition="0">
        <references count="2">
          <reference field="4294967294" count="1" selected="0">
            <x v="0"/>
          </reference>
          <reference field="1" count="1" selected="0">
            <x v="99"/>
          </reference>
        </references>
      </pivotArea>
    </chartFormat>
    <chartFormat chart="0" format="388" series="1">
      <pivotArea type="data" outline="0" fieldPosition="0">
        <references count="2">
          <reference field="4294967294" count="1" selected="0">
            <x v="0"/>
          </reference>
          <reference field="1" count="1" selected="0">
            <x v="100"/>
          </reference>
        </references>
      </pivotArea>
    </chartFormat>
    <chartFormat chart="0" format="389" series="1">
      <pivotArea type="data" outline="0" fieldPosition="0">
        <references count="2">
          <reference field="4294967294" count="1" selected="0">
            <x v="0"/>
          </reference>
          <reference field="1" count="1" selected="0">
            <x v="101"/>
          </reference>
        </references>
      </pivotArea>
    </chartFormat>
    <chartFormat chart="0" format="390" series="1">
      <pivotArea type="data" outline="0" fieldPosition="0">
        <references count="2">
          <reference field="4294967294" count="1" selected="0">
            <x v="0"/>
          </reference>
          <reference field="1" count="1" selected="0">
            <x v="102"/>
          </reference>
        </references>
      </pivotArea>
    </chartFormat>
    <chartFormat chart="0" format="391" series="1">
      <pivotArea type="data" outline="0" fieldPosition="0">
        <references count="2">
          <reference field="4294967294" count="1" selected="0">
            <x v="0"/>
          </reference>
          <reference field="1" count="1" selected="0">
            <x v="103"/>
          </reference>
        </references>
      </pivotArea>
    </chartFormat>
    <chartFormat chart="0" format="392" series="1">
      <pivotArea type="data" outline="0" fieldPosition="0">
        <references count="2">
          <reference field="4294967294" count="1" selected="0">
            <x v="0"/>
          </reference>
          <reference field="1" count="1" selected="0">
            <x v="104"/>
          </reference>
        </references>
      </pivotArea>
    </chartFormat>
    <chartFormat chart="0" format="393" series="1">
      <pivotArea type="data" outline="0" fieldPosition="0">
        <references count="2">
          <reference field="4294967294" count="1" selected="0">
            <x v="0"/>
          </reference>
          <reference field="1" count="1" selected="0">
            <x v="105"/>
          </reference>
        </references>
      </pivotArea>
    </chartFormat>
    <chartFormat chart="0" format="394" series="1">
      <pivotArea type="data" outline="0" fieldPosition="0">
        <references count="2">
          <reference field="4294967294" count="1" selected="0">
            <x v="0"/>
          </reference>
          <reference field="1" count="1" selected="0">
            <x v="106"/>
          </reference>
        </references>
      </pivotArea>
    </chartFormat>
    <chartFormat chart="0" format="395" series="1">
      <pivotArea type="data" outline="0" fieldPosition="0">
        <references count="2">
          <reference field="4294967294" count="1" selected="0">
            <x v="0"/>
          </reference>
          <reference field="1" count="1" selected="0">
            <x v="107"/>
          </reference>
        </references>
      </pivotArea>
    </chartFormat>
    <chartFormat chart="0" format="396" series="1">
      <pivotArea type="data" outline="0" fieldPosition="0">
        <references count="2">
          <reference field="4294967294" count="1" selected="0">
            <x v="0"/>
          </reference>
          <reference field="1" count="1" selected="0">
            <x v="108"/>
          </reference>
        </references>
      </pivotArea>
    </chartFormat>
    <chartFormat chart="0" format="397" series="1">
      <pivotArea type="data" outline="0" fieldPosition="0">
        <references count="2">
          <reference field="4294967294" count="1" selected="0">
            <x v="0"/>
          </reference>
          <reference field="1" count="1" selected="0">
            <x v="109"/>
          </reference>
        </references>
      </pivotArea>
    </chartFormat>
    <chartFormat chart="0" format="398" series="1">
      <pivotArea type="data" outline="0" fieldPosition="0">
        <references count="2">
          <reference field="4294967294" count="1" selected="0">
            <x v="0"/>
          </reference>
          <reference field="1" count="1" selected="0">
            <x v="110"/>
          </reference>
        </references>
      </pivotArea>
    </chartFormat>
    <chartFormat chart="0" format="399" series="1">
      <pivotArea type="data" outline="0" fieldPosition="0">
        <references count="2">
          <reference field="4294967294" count="1" selected="0">
            <x v="0"/>
          </reference>
          <reference field="1" count="1" selected="0">
            <x v="111"/>
          </reference>
        </references>
      </pivotArea>
    </chartFormat>
    <chartFormat chart="0" format="400" series="1">
      <pivotArea type="data" outline="0" fieldPosition="0">
        <references count="2">
          <reference field="4294967294" count="1" selected="0">
            <x v="0"/>
          </reference>
          <reference field="1" count="1" selected="0">
            <x v="112"/>
          </reference>
        </references>
      </pivotArea>
    </chartFormat>
    <chartFormat chart="0" format="401" series="1">
      <pivotArea type="data" outline="0" fieldPosition="0">
        <references count="2">
          <reference field="4294967294" count="1" selected="0">
            <x v="0"/>
          </reference>
          <reference field="1" count="1" selected="0">
            <x v="113"/>
          </reference>
        </references>
      </pivotArea>
    </chartFormat>
    <chartFormat chart="0" format="402" series="1">
      <pivotArea type="data" outline="0" fieldPosition="0">
        <references count="2">
          <reference field="4294967294" count="1" selected="0">
            <x v="0"/>
          </reference>
          <reference field="1" count="1" selected="0">
            <x v="114"/>
          </reference>
        </references>
      </pivotArea>
    </chartFormat>
    <chartFormat chart="0" format="403" series="1">
      <pivotArea type="data" outline="0" fieldPosition="0">
        <references count="2">
          <reference field="4294967294" count="1" selected="0">
            <x v="0"/>
          </reference>
          <reference field="1" count="1" selected="0">
            <x v="115"/>
          </reference>
        </references>
      </pivotArea>
    </chartFormat>
    <chartFormat chart="0" format="404" series="1">
      <pivotArea type="data" outline="0" fieldPosition="0">
        <references count="2">
          <reference field="4294967294" count="1" selected="0">
            <x v="0"/>
          </reference>
          <reference field="1" count="1" selected="0">
            <x v="116"/>
          </reference>
        </references>
      </pivotArea>
    </chartFormat>
    <chartFormat chart="0" format="405" series="1">
      <pivotArea type="data" outline="0" fieldPosition="0">
        <references count="2">
          <reference field="4294967294" count="1" selected="0">
            <x v="0"/>
          </reference>
          <reference field="1" count="1" selected="0">
            <x v="117"/>
          </reference>
        </references>
      </pivotArea>
    </chartFormat>
    <chartFormat chart="0" format="406" series="1">
      <pivotArea type="data" outline="0" fieldPosition="0">
        <references count="2">
          <reference field="4294967294" count="1" selected="0">
            <x v="0"/>
          </reference>
          <reference field="1" count="1" selected="0">
            <x v="118"/>
          </reference>
        </references>
      </pivotArea>
    </chartFormat>
    <chartFormat chart="0" format="407" series="1">
      <pivotArea type="data" outline="0" fieldPosition="0">
        <references count="2">
          <reference field="4294967294" count="1" selected="0">
            <x v="0"/>
          </reference>
          <reference field="1" count="1" selected="0">
            <x v="119"/>
          </reference>
        </references>
      </pivotArea>
    </chartFormat>
    <chartFormat chart="0" format="408" series="1">
      <pivotArea type="data" outline="0" fieldPosition="0">
        <references count="2">
          <reference field="4294967294" count="1" selected="0">
            <x v="0"/>
          </reference>
          <reference field="1" count="1" selected="0">
            <x v="120"/>
          </reference>
        </references>
      </pivotArea>
    </chartFormat>
    <chartFormat chart="0" format="409" series="1">
      <pivotArea type="data" outline="0" fieldPosition="0">
        <references count="2">
          <reference field="4294967294" count="1" selected="0">
            <x v="0"/>
          </reference>
          <reference field="1" count="1" selected="0">
            <x v="121"/>
          </reference>
        </references>
      </pivotArea>
    </chartFormat>
    <chartFormat chart="0" format="410" series="1">
      <pivotArea type="data" outline="0" fieldPosition="0">
        <references count="2">
          <reference field="4294967294" count="1" selected="0">
            <x v="0"/>
          </reference>
          <reference field="1" count="1" selected="0">
            <x v="122"/>
          </reference>
        </references>
      </pivotArea>
    </chartFormat>
    <chartFormat chart="0" format="411" series="1">
      <pivotArea type="data" outline="0" fieldPosition="0">
        <references count="2">
          <reference field="4294967294" count="1" selected="0">
            <x v="0"/>
          </reference>
          <reference field="1" count="1" selected="0">
            <x v="123"/>
          </reference>
        </references>
      </pivotArea>
    </chartFormat>
    <chartFormat chart="0" format="412" series="1">
      <pivotArea type="data" outline="0" fieldPosition="0">
        <references count="2">
          <reference field="4294967294" count="1" selected="0">
            <x v="0"/>
          </reference>
          <reference field="1" count="1" selected="0">
            <x v="124"/>
          </reference>
        </references>
      </pivotArea>
    </chartFormat>
    <chartFormat chart="0" format="413" series="1">
      <pivotArea type="data" outline="0" fieldPosition="0">
        <references count="2">
          <reference field="4294967294" count="1" selected="0">
            <x v="0"/>
          </reference>
          <reference field="1" count="1" selected="0">
            <x v="125"/>
          </reference>
        </references>
      </pivotArea>
    </chartFormat>
    <chartFormat chart="0" format="414" series="1">
      <pivotArea type="data" outline="0" fieldPosition="0">
        <references count="2">
          <reference field="4294967294" count="1" selected="0">
            <x v="0"/>
          </reference>
          <reference field="1" count="1" selected="0">
            <x v="126"/>
          </reference>
        </references>
      </pivotArea>
    </chartFormat>
    <chartFormat chart="0" format="415" series="1">
      <pivotArea type="data" outline="0" fieldPosition="0">
        <references count="2">
          <reference field="4294967294" count="1" selected="0">
            <x v="0"/>
          </reference>
          <reference field="1" count="1" selected="0">
            <x v="127"/>
          </reference>
        </references>
      </pivotArea>
    </chartFormat>
    <chartFormat chart="0" format="416" series="1">
      <pivotArea type="data" outline="0" fieldPosition="0">
        <references count="2">
          <reference field="4294967294" count="1" selected="0">
            <x v="0"/>
          </reference>
          <reference field="1" count="1" selected="0">
            <x v="128"/>
          </reference>
        </references>
      </pivotArea>
    </chartFormat>
    <chartFormat chart="0" format="417" series="1">
      <pivotArea type="data" outline="0" fieldPosition="0">
        <references count="2">
          <reference field="4294967294" count="1" selected="0">
            <x v="0"/>
          </reference>
          <reference field="1" count="1" selected="0">
            <x v="129"/>
          </reference>
        </references>
      </pivotArea>
    </chartFormat>
    <chartFormat chart="0" format="418" series="1">
      <pivotArea type="data" outline="0" fieldPosition="0">
        <references count="2">
          <reference field="4294967294" count="1" selected="0">
            <x v="0"/>
          </reference>
          <reference field="1" count="1" selected="0">
            <x v="130"/>
          </reference>
        </references>
      </pivotArea>
    </chartFormat>
    <chartFormat chart="0" format="419" series="1">
      <pivotArea type="data" outline="0" fieldPosition="0">
        <references count="2">
          <reference field="4294967294" count="1" selected="0">
            <x v="0"/>
          </reference>
          <reference field="1" count="1" selected="0">
            <x v="131"/>
          </reference>
        </references>
      </pivotArea>
    </chartFormat>
    <chartFormat chart="0" format="420" series="1">
      <pivotArea type="data" outline="0" fieldPosition="0">
        <references count="2">
          <reference field="4294967294" count="1" selected="0">
            <x v="0"/>
          </reference>
          <reference field="1" count="1" selected="0">
            <x v="132"/>
          </reference>
        </references>
      </pivotArea>
    </chartFormat>
    <chartFormat chart="0" format="421" series="1">
      <pivotArea type="data" outline="0" fieldPosition="0">
        <references count="2">
          <reference field="4294967294" count="1" selected="0">
            <x v="0"/>
          </reference>
          <reference field="1" count="1" selected="0">
            <x v="133"/>
          </reference>
        </references>
      </pivotArea>
    </chartFormat>
    <chartFormat chart="0" format="422" series="1">
      <pivotArea type="data" outline="0" fieldPosition="0">
        <references count="2">
          <reference field="4294967294" count="1" selected="0">
            <x v="0"/>
          </reference>
          <reference field="1" count="1" selected="0">
            <x v="134"/>
          </reference>
        </references>
      </pivotArea>
    </chartFormat>
    <chartFormat chart="0" format="423" series="1">
      <pivotArea type="data" outline="0" fieldPosition="0">
        <references count="2">
          <reference field="4294967294" count="1" selected="0">
            <x v="0"/>
          </reference>
          <reference field="1" count="1" selected="0">
            <x v="135"/>
          </reference>
        </references>
      </pivotArea>
    </chartFormat>
    <chartFormat chart="0" format="424" series="1">
      <pivotArea type="data" outline="0" fieldPosition="0">
        <references count="2">
          <reference field="4294967294" count="1" selected="0">
            <x v="0"/>
          </reference>
          <reference field="1" count="1" selected="0">
            <x v="136"/>
          </reference>
        </references>
      </pivotArea>
    </chartFormat>
    <chartFormat chart="0" format="425" series="1">
      <pivotArea type="data" outline="0" fieldPosition="0">
        <references count="2">
          <reference field="4294967294" count="1" selected="0">
            <x v="0"/>
          </reference>
          <reference field="1" count="1" selected="0">
            <x v="137"/>
          </reference>
        </references>
      </pivotArea>
    </chartFormat>
    <chartFormat chart="0" format="426" series="1">
      <pivotArea type="data" outline="0" fieldPosition="0">
        <references count="2">
          <reference field="4294967294" count="1" selected="0">
            <x v="0"/>
          </reference>
          <reference field="1" count="1" selected="0">
            <x v="138"/>
          </reference>
        </references>
      </pivotArea>
    </chartFormat>
    <chartFormat chart="0" format="427" series="1">
      <pivotArea type="data" outline="0" fieldPosition="0">
        <references count="2">
          <reference field="4294967294" count="1" selected="0">
            <x v="0"/>
          </reference>
          <reference field="1" count="1" selected="0">
            <x v="139"/>
          </reference>
        </references>
      </pivotArea>
    </chartFormat>
    <chartFormat chart="0" format="428" series="1">
      <pivotArea type="data" outline="0" fieldPosition="0">
        <references count="2">
          <reference field="4294967294" count="1" selected="0">
            <x v="0"/>
          </reference>
          <reference field="1" count="1" selected="0">
            <x v="140"/>
          </reference>
        </references>
      </pivotArea>
    </chartFormat>
    <chartFormat chart="0" format="429" series="1">
      <pivotArea type="data" outline="0" fieldPosition="0">
        <references count="2">
          <reference field="4294967294" count="1" selected="0">
            <x v="0"/>
          </reference>
          <reference field="1" count="1" selected="0">
            <x v="141"/>
          </reference>
        </references>
      </pivotArea>
    </chartFormat>
    <chartFormat chart="0" format="430" series="1">
      <pivotArea type="data" outline="0" fieldPosition="0">
        <references count="2">
          <reference field="4294967294" count="1" selected="0">
            <x v="0"/>
          </reference>
          <reference field="1" count="1" selected="0">
            <x v="142"/>
          </reference>
        </references>
      </pivotArea>
    </chartFormat>
    <chartFormat chart="0" format="431" series="1">
      <pivotArea type="data" outline="0" fieldPosition="0">
        <references count="2">
          <reference field="4294967294" count="1" selected="0">
            <x v="0"/>
          </reference>
          <reference field="1" count="1" selected="0">
            <x v="143"/>
          </reference>
        </references>
      </pivotArea>
    </chartFormat>
    <chartFormat chart="0" format="432" series="1">
      <pivotArea type="data" outline="0" fieldPosition="0">
        <references count="2">
          <reference field="4294967294" count="1" selected="0">
            <x v="0"/>
          </reference>
          <reference field="1" count="1" selected="0">
            <x v="144"/>
          </reference>
        </references>
      </pivotArea>
    </chartFormat>
    <chartFormat chart="0" format="433" series="1">
      <pivotArea type="data" outline="0" fieldPosition="0">
        <references count="2">
          <reference field="4294967294" count="1" selected="0">
            <x v="0"/>
          </reference>
          <reference field="1" count="1" selected="0">
            <x v="145"/>
          </reference>
        </references>
      </pivotArea>
    </chartFormat>
    <chartFormat chart="0" format="434" series="1">
      <pivotArea type="data" outline="0" fieldPosition="0">
        <references count="2">
          <reference field="4294967294" count="1" selected="0">
            <x v="0"/>
          </reference>
          <reference field="1" count="1" selected="0">
            <x v="146"/>
          </reference>
        </references>
      </pivotArea>
    </chartFormat>
    <chartFormat chart="0" format="435" series="1">
      <pivotArea type="data" outline="0" fieldPosition="0">
        <references count="2">
          <reference field="4294967294" count="1" selected="0">
            <x v="0"/>
          </reference>
          <reference field="1" count="1" selected="0">
            <x v="147"/>
          </reference>
        </references>
      </pivotArea>
    </chartFormat>
    <chartFormat chart="0" format="436" series="1">
      <pivotArea type="data" outline="0" fieldPosition="0">
        <references count="2">
          <reference field="4294967294" count="1" selected="0">
            <x v="0"/>
          </reference>
          <reference field="1" count="1" selected="0">
            <x v="148"/>
          </reference>
        </references>
      </pivotArea>
    </chartFormat>
    <chartFormat chart="0" format="437" series="1">
      <pivotArea type="data" outline="0" fieldPosition="0">
        <references count="2">
          <reference field="4294967294" count="1" selected="0">
            <x v="0"/>
          </reference>
          <reference field="1" count="1" selected="0">
            <x v="149"/>
          </reference>
        </references>
      </pivotArea>
    </chartFormat>
    <chartFormat chart="0" format="438" series="1">
      <pivotArea type="data" outline="0" fieldPosition="0">
        <references count="2">
          <reference field="4294967294" count="1" selected="0">
            <x v="0"/>
          </reference>
          <reference field="1" count="1" selected="0">
            <x v="150"/>
          </reference>
        </references>
      </pivotArea>
    </chartFormat>
    <chartFormat chart="0" format="439" series="1">
      <pivotArea type="data" outline="0" fieldPosition="0">
        <references count="2">
          <reference field="4294967294" count="1" selected="0">
            <x v="0"/>
          </reference>
          <reference field="1" count="1" selected="0">
            <x v="151"/>
          </reference>
        </references>
      </pivotArea>
    </chartFormat>
    <chartFormat chart="0" format="440" series="1">
      <pivotArea type="data" outline="0" fieldPosition="0">
        <references count="2">
          <reference field="4294967294" count="1" selected="0">
            <x v="0"/>
          </reference>
          <reference field="1" count="1" selected="0">
            <x v="152"/>
          </reference>
        </references>
      </pivotArea>
    </chartFormat>
    <chartFormat chart="0" format="441" series="1">
      <pivotArea type="data" outline="0" fieldPosition="0">
        <references count="2">
          <reference field="4294967294" count="1" selected="0">
            <x v="0"/>
          </reference>
          <reference field="1" count="1" selected="0">
            <x v="153"/>
          </reference>
        </references>
      </pivotArea>
    </chartFormat>
    <chartFormat chart="0" format="442" series="1">
      <pivotArea type="data" outline="0" fieldPosition="0">
        <references count="2">
          <reference field="4294967294" count="1" selected="0">
            <x v="0"/>
          </reference>
          <reference field="1" count="1" selected="0">
            <x v="154"/>
          </reference>
        </references>
      </pivotArea>
    </chartFormat>
    <chartFormat chart="0" format="443" series="1">
      <pivotArea type="data" outline="0" fieldPosition="0">
        <references count="2">
          <reference field="4294967294" count="1" selected="0">
            <x v="0"/>
          </reference>
          <reference field="1" count="1" selected="0">
            <x v="155"/>
          </reference>
        </references>
      </pivotArea>
    </chartFormat>
    <chartFormat chart="0" format="444" series="1">
      <pivotArea type="data" outline="0" fieldPosition="0">
        <references count="2">
          <reference field="4294967294" count="1" selected="0">
            <x v="0"/>
          </reference>
          <reference field="1" count="1" selected="0">
            <x v="156"/>
          </reference>
        </references>
      </pivotArea>
    </chartFormat>
    <chartFormat chart="0" format="445" series="1">
      <pivotArea type="data" outline="0" fieldPosition="0">
        <references count="2">
          <reference field="4294967294" count="1" selected="0">
            <x v="0"/>
          </reference>
          <reference field="1" count="1" selected="0">
            <x v="157"/>
          </reference>
        </references>
      </pivotArea>
    </chartFormat>
    <chartFormat chart="0" format="446" series="1">
      <pivotArea type="data" outline="0" fieldPosition="0">
        <references count="2">
          <reference field="4294967294" count="1" selected="0">
            <x v="0"/>
          </reference>
          <reference field="1" count="1" selected="0">
            <x v="158"/>
          </reference>
        </references>
      </pivotArea>
    </chartFormat>
    <chartFormat chart="0" format="447" series="1">
      <pivotArea type="data" outline="0" fieldPosition="0">
        <references count="2">
          <reference field="4294967294" count="1" selected="0">
            <x v="0"/>
          </reference>
          <reference field="1" count="1" selected="0">
            <x v="159"/>
          </reference>
        </references>
      </pivotArea>
    </chartFormat>
    <chartFormat chart="0" format="448" series="1">
      <pivotArea type="data" outline="0" fieldPosition="0">
        <references count="2">
          <reference field="4294967294" count="1" selected="0">
            <x v="0"/>
          </reference>
          <reference field="1" count="1" selected="0">
            <x v="160"/>
          </reference>
        </references>
      </pivotArea>
    </chartFormat>
    <chartFormat chart="0" format="449" series="1">
      <pivotArea type="data" outline="0" fieldPosition="0">
        <references count="2">
          <reference field="4294967294" count="1" selected="0">
            <x v="0"/>
          </reference>
          <reference field="1" count="1" selected="0">
            <x v="161"/>
          </reference>
        </references>
      </pivotArea>
    </chartFormat>
    <chartFormat chart="0" format="450" series="1">
      <pivotArea type="data" outline="0" fieldPosition="0">
        <references count="2">
          <reference field="4294967294" count="1" selected="0">
            <x v="0"/>
          </reference>
          <reference field="1" count="1" selected="0">
            <x v="162"/>
          </reference>
        </references>
      </pivotArea>
    </chartFormat>
  </chartFormats>
  <pivotHierarchies count="39">
    <pivotHierarchy multipleItemSelectionAllowed="1" dragToData="1"/>
    <pivotHierarchy dragToData="1"/>
    <pivotHierarchy dragToData="1"/>
    <pivotHierarchy multipleItemSelectionAllowed="1" dragToData="1"/>
    <pivotHierarchy multipleItemSelectionAllowed="1" dragToData="1">
      <members count="1" level="1">
        <member name="[Data folder].[Week of Year].&amp;[6]"/>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Totaaldebi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5"/>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5" columnCount="10" cacheId="911110721">
        <x15:pivotRow count="10">
          <x15:c>
            <x15:v>3331.3180000000002</x15:v>
          </x15:c>
          <x15:c>
            <x15:v>1591.6076</x15:v>
          </x15:c>
          <x15:c>
            <x15:v>1823.2159000000001</x15:v>
          </x15:c>
          <x15:c>
            <x15:v>4093.1504999999997</x15:v>
          </x15:c>
          <x15:c>
            <x15:v>2667.6445999999996</x15:v>
          </x15:c>
          <x15:c>
            <x15:v>1103.9632000000001</x15:v>
          </x15:c>
          <x15:c>
            <x15:v>2531.6332000000002</x15:v>
          </x15:c>
          <x15:c>
            <x15:v>1006.9092000000001</x15:v>
          </x15:c>
          <x15:c>
            <x15:v>927.10169999999994</x15:v>
          </x15:c>
          <x15:c>
            <x15:v>2235.4393785714283</x15:v>
          </x15:c>
        </x15:pivotRow>
        <x15:pivotRow count="10">
          <x15:c>
            <x15:v>3267.5619999999999</x15:v>
          </x15:c>
          <x15:c>
            <x15:v>1596.3489</x15:v>
          </x15:c>
          <x15:c>
            <x15:v>1497.18165</x15:v>
          </x15:c>
          <x15:c>
            <x15:v>4045.1619999999998</x15:v>
          </x15:c>
          <x15:c>
            <x15:v>1676.2220499999999</x15:v>
          </x15:c>
          <x15:c>
            <x15:v>1156.44085</x15:v>
          </x15:c>
          <x15:c>
            <x15:v>2593.7302500000001</x15:v>
          </x15:c>
          <x15:c>
            <x15:v>948.62889999999993</x15:v>
          </x15:c>
          <x15:c>
            <x15:v>958.56590000000006</x15:v>
          </x15:c>
          <x15:c>
            <x15:v>2050.612807142857</x15:v>
          </x15:c>
        </x15:pivotRow>
        <x15:pivotRow count="10">
          <x15:c>
            <x15:v>3363.297</x15:v>
          </x15:c>
          <x15:c>
            <x15:v>1601.8427000000001</x15:v>
          </x15:c>
          <x15:c>
            <x15:v>1503.8769500000001</x15:v>
          </x15:c>
          <x15:c>
            <x15:v>4067.1085000000003</x15:v>
          </x15:c>
          <x15:c>
            <x15:v>1481.8551</x15:v>
          </x15:c>
          <x15:c>
            <x15:v>978.50160000000005</x15:v>
          </x15:c>
          <x15:c>
            <x15:v>2527.60185</x15:v>
          </x15:c>
          <x15:c>
            <x15:v>934.19589999999994</x15:v>
          </x15:c>
          <x15:c>
            <x15:v>943.322</x15:v>
          </x15:c>
          <x15:c>
            <x15:v>1997.1818285714287</x15:v>
          </x15:c>
        </x15:pivotRow>
        <x15:pivotRow count="10">
          <x15:c>
            <x15:v>2717.4944</x15:v>
          </x15:c>
          <x15:c>
            <x15:v>983.48839999999996</x15:v>
          </x15:c>
          <x15:c>
            <x15:v>1509.4431999999999</x15:v>
          </x15:c>
          <x15:c>
            <x15:v>4303.5929999999998</x15:v>
          </x15:c>
          <x15:c>
            <x15:v>1489.08275</x15:v>
          </x15:c>
          <x15:c>
            <x15:v>959.24530000000004</x15:v>
          </x15:c>
          <x15:c>
            <x15:v>2521.04385</x15:v>
          </x15:c>
          <x15:c>
            <x15:v>926.33219999999994</x15:v>
          </x15:c>
          <x15:c>
            <x15:v>946.02520000000004</x15:v>
          </x15:c>
          <x15:c>
            <x15:v>1938.4397428571428</x15:v>
          </x15:c>
        </x15:pivotRow>
        <x15:pivotRow count="10">
          <x15:c>
            <x15:v>2037.3017</x15:v>
          </x15:c>
          <x15:c>
            <x15:v>944.61670000000004</x15:v>
          </x15:c>
          <x15:c>
            <x15:v>1458.7528499999999</x15:v>
          </x15:c>
          <x15:c>
            <x15:v>3871.0430000000001</x15:v>
          </x15:c>
          <x15:c>
            <x15:v>1491.5604499999999</x15:v>
          </x15:c>
          <x15:c>
            <x15:v>952.02940000000001</x15:v>
          </x15:c>
          <x15:c>
            <x15:v>2507.7042000000001</x15:v>
          </x15:c>
          <x15:c>
            <x15:v>932.35130000000004</x15:v>
          </x15:c>
          <x15:c>
            <x15:v>922.58630000000005</x15:v>
          </x15:c>
          <x15:c>
            <x15:v>1814.2168428571429</x15:v>
          </x15:c>
        </x15:pivotRow>
        <x15:pivotRow count="10">
          <x15:c>
            <x15:v>2031.4715000000001</x15:v>
          </x15:c>
          <x15:c>
            <x15:v>1027.0323000000001</x15:v>
          </x15:c>
          <x15:c>
            <x15:v>1464.5455999999999</x15:v>
          </x15:c>
          <x15:c>
            <x15:v>3838.297</x15:v>
          </x15:c>
          <x15:c>
            <x15:v>1461.2651499999999</x15:v>
          </x15:c>
          <x15:c>
            <x15:v>946.81134999999995</x15:v>
          </x15:c>
          <x15:c>
            <x15:v>2522.8738999999996</x15:v>
          </x15:c>
          <x15:c>
            <x15:v>950.12929999999994</x15:v>
          </x15:c>
          <x15:c>
            <x15:v>932.7559</x15:v>
          </x15:c>
          <x15:c>
            <x15:v>1814.9267857142859</x15:v>
          </x15:c>
        </x15:pivotRow>
        <x15:pivotRow count="10">
          <x15:c>
            <x15:v>2057.8029000000001</x15:v>
          </x15:c>
          <x15:c>
            <x15:v>946.798</x15:v>
          </x15:c>
          <x15:c>
            <x15:v>1453.4827499999999</x15:v>
          </x15:c>
          <x15:c>
            <x15:v>3668.8960000000002</x15:v>
          </x15:c>
          <x15:c>
            <x15:v>1494.9104</x15:v>
          </x15:c>
          <x15:c>
            <x15:v>948.21040000000005</x15:v>
          </x15:c>
          <x15:c>
            <x15:v>2528.8840999999998</x15:v>
          </x15:c>
          <x15:c>
            <x15:v>925.5367</x15:v>
          </x15:c>
          <x15:c>
            <x15:v>947.43219999999997</x15:v>
          </x15:c>
          <x15:c>
            <x15:v>1790.4526499999997</x15:v>
          </x15:c>
        </x15:pivotRow>
        <x15:pivotRow count="10">
          <x15:c>
            <x15:v>2033.4958000000001</x15:v>
          </x15:c>
          <x15:c>
            <x15:v>947.97400000000005</x15:v>
          </x15:c>
          <x15:c>
            <x15:v>415.46744999999999</x15:v>
          </x15:c>
          <x15:c>
            <x15:v>3744.0625</x15:v>
          </x15:c>
          <x15:c>
            <x15:v>1490.4767999999999</x15:v>
          </x15:c>
          <x15:c>
            <x15:v>965.68454999999994</x15:v>
          </x15:c>
          <x15:c>
            <x15:v>2534.2759000000001</x15:v>
          </x15:c>
          <x15:c>
            <x15:v>908.13850000000002</x15:v>
          </x15:c>
          <x15:c>
            <x15:v>944.29290000000003</x15:v>
          </x15:c>
          <x15:c>
            <x15:v>1652.4168285714288</x15:v>
          </x15:c>
        </x15:pivotRow>
        <x15:pivotRow count="10">
          <x15:c>
            <x15:v>843.93190000000004</x15:v>
          </x15:c>
          <x15:c>
            <x15:v>951.23919999999998</x15:v>
          </x15:c>
          <x15:c>
            <x15:v>544.60812499999997</x15:v>
          </x15:c>
          <x15:c>
            <x15:v>3803.3015</x15:v>
          </x15:c>
          <x15:c>
            <x15:v>1502.5054</x15:v>
          </x15:c>
          <x15:c>
            <x15:v>978.13945000000012</x15:v>
          </x15:c>
          <x15:c>
            <x15:v>2475.4246499999999</x15:v>
          </x15:c>
          <x15:c>
            <x15:v>914.87829999999997</x15:v>
          </x15:c>
          <x15:c>
            <x15:v>937.94299999999998</x15:v>
          </x15:c>
          <x15:c>
            <x15:v>1589.7107607142859</x15:v>
          </x15:c>
        </x15:pivotRow>
        <x15:pivotRow count="10">
          <x15:c>
            <x15:v>927.01350000000002</x15:v>
          </x15:c>
          <x15:c>
            <x15:v>1443.9108999999999</x15:v>
          </x15:c>
          <x15:c>
            <x15:v>667.37963999999999</x15:v>
          </x15:c>
          <x15:c>
            <x15:v>2663.0691500000003</x15:v>
          </x15:c>
          <x15:c>
            <x15:v>1458.9349</x15:v>
          </x15:c>
          <x15:c>
            <x15:v>946.91090000000008</x15:v>
          </x15:c>
          <x15:c>
            <x15:v>2561.8844000000004</x15:v>
          </x15:c>
          <x15:c>
            <x15:v>938.12840000000006</x15:v>
          </x15:c>
          <x15:c>
            <x15:v>951.41660000000002</x15:v>
          </x15:c>
          <x15:c>
            <x15:v>1489.7733842857144</x15:v>
          </x15:c>
        </x15:pivotRow>
        <x15:pivotRow count="10">
          <x15:c>
            <x15:v>959.79089999999997</x15:v>
          </x15:c>
          <x15:c>
            <x15:v>3345.61</x15:v>
          </x15:c>
          <x15:c>
            <x15:v>2341.7620499999998</x15:v>
          </x15:c>
          <x15:c>
            <x15:v>2982.9170999999997</x15:v>
          </x15:c>
          <x15:c>
            <x15:v>1511.88265</x15:v>
          </x15:c>
          <x15:c>
            <x15:v>968.93309999999997</x15:v>
          </x15:c>
          <x15:c>
            <x15:v>2619.0047500000001</x15:v>
          </x15:c>
          <x15:c>
            <x15:v>951.60050000000001</x15:v>
          </x15:c>
          <x15:c>
            <x15:v>917.07439999999997</x15:v>
          </x15:c>
          <x15:c>
            <x15:v>1930.2196500000002</x15:v>
          </x15:c>
        </x15:pivotRow>
        <x15:pivotRow count="10">
          <x15:c>
            <x15:v>943.00080000000003</x15:v>
          </x15:c>
          <x15:c>
            <x15:v>3735.4970000000003</x15:v>
          </x15:c>
          <x15:c>
            <x15:v>2438.0553999999997</x15:v>
          </x15:c>
          <x15:c>
            <x15:v>3376.8856500000002</x15:v>
          </x15:c>
          <x15:c>
            <x15:v>1151.0426500000001</x15:v>
          </x15:c>
          <x15:c>
            <x15:v>953.99929999999995</x15:v>
          </x15:c>
          <x15:c>
            <x15:v>2591.5882499999998</x15:v>
          </x15:c>
          <x15:c>
            <x15:v>930.5027</x15:v>
          </x15:c>
          <x15:c>
            <x15:v>899.31970000000001</x15:v>
          </x15:c>
          <x15:c>
            <x15:v>1966.5330500000002</x15:v>
          </x15:c>
        </x15:pivotRow>
        <x15:pivotRow count="10">
          <x15:c>
            <x15:v>1387.22</x15:v>
          </x15:c>
          <x15:c>
            <x15:v>3677.049</x15:v>
          </x15:c>
          <x15:c>
            <x15:v>2584.7137499999999</x15:v>
          </x15:c>
          <x15:c>
            <x15:v>3422.9738500000003</x15:v>
          </x15:c>
          <x15:c>
            <x15:v>868.96605</x15:v>
          </x15:c>
          <x15:c>
            <x15:v>1107.4705666666666</x15:v>
          </x15:c>
          <x15:c>
            <x15:v>2579.3594499999999</x15:v>
          </x15:c>
          <x15:c>
            <x15:v>933.24180000000001</x15:v>
          </x15:c>
          <x15:c>
            <x15:v>969.60840000000007</x15:v>
          </x15:c>
          <x15:c>
            <x15:v>1946.7704733333333</x15:v>
          </x15:c>
        </x15:pivotRow>
        <x15:pivotRow count="10">
          <x15:c>
            <x15:v>1613.0128</x15:v>
          </x15:c>
          <x15:c>
            <x15:v>3794.1390000000001</x15:v>
          </x15:c>
          <x15:c>
            <x15:v>2533.0815499999999</x15:v>
          </x15:c>
          <x15:c>
            <x15:v>3403.0463</x15:v>
          </x15:c>
          <x15:c>
            <x15:v>1175.7406999999998</x15:v>
          </x15:c>
          <x15:c>
            <x15:v>1268.39615</x15:v>
          </x15:c>
          <x15:c>
            <x15:v>2580.3925999999997</x15:v>
          </x15:c>
          <x15:c>
            <x15:v>918.46220000000005</x15:v>
          </x15:c>
          <x15:c>
            <x15:v>944.82539999999995</x15:v>
          </x15:c>
          <x15:c>
            <x15:v>2085.1252857142858</x15:v>
          </x15:c>
        </x15:pivotRow>
        <x15:pivotRow count="10">
          <x15:c>
            <x15:v>1583.9748</x15:v>
          </x15:c>
          <x15:c>
            <x15:v>3719.3159999999998</x15:v>
          </x15:c>
          <x15:c>
            <x15:v>2506.6471999999999</x15:v>
          </x15:c>
          <x15:c>
            <x15:v>3110.1345499999998</x15:v>
          </x15:c>
          <x15:c>
            <x15:v>1283.0451</x15:v>
          </x15:c>
          <x15:c>
            <x15:v>1618.7224999999999</x15:v>
          </x15:c>
          <x15:c>
            <x15:v>2563.3200999999999</x15:v>
          </x15:c>
          <x15:c>
            <x15:v>918.63729999999998</x15:v>
          </x15:c>
          <x15:c>
            <x15:v>955.32010000000002</x15:v>
          </x15:c>
          <x15:c>
            <x15:v>2132.4818923076923</x15:v>
          </x15:c>
        </x15:pivotRow>
        <x15:pivotRow count="10">
          <x15:c>
            <x15:v>1587.1985999999999</x15:v>
          </x15:c>
          <x15:c>
            <x15:v>3726.6979999999999</x15:v>
          </x15:c>
          <x15:c>
            <x15:v>2570.8879999999999</x15:v>
          </x15:c>
          <x15:c>
            <x15:v>3021.2741999999998</x15:v>
          </x15:c>
          <x15:c>
            <x15:v>1218.3130000000001</x15:v>
          </x15:c>
          <x15:c>
            <x15:v>1285.8651500000001</x15:v>
          </x15:c>
          <x15:c>
            <x15:v>2561.96155</x15:v>
          </x15:c>
          <x15:c>
            <x15:v>950.28250000000003</x15:v>
          </x15:c>
          <x15:c>
            <x15:v>932.67089999999996</x15:v>
          </x15:c>
          <x15:c>
            <x15:v>2036.6752714285715</x15:v>
          </x15:c>
        </x15:pivotRow>
        <x15:pivotRow count="10">
          <x15:c>
            <x15:v>1591.5239000000001</x15:v>
          </x15:c>
          <x15:c>
            <x15:v>3353.6390000000001</x15:v>
          </x15:c>
          <x15:c>
            <x15:v>2550.8502000000003</x15:v>
          </x15:c>
          <x15:c>
            <x15:v>3142.9118500000004</x15:v>
          </x15:c>
          <x15:c>
            <x15:v>1024.2849999999999</x15:v>
          </x15:c>
          <x15:c>
            <x15:v>1294.4447</x15:v>
          </x15:c>
          <x15:c>
            <x15:v>2525.596</x15:v>
          </x15:c>
          <x15:c>
            <x15:v>956.3732</x15:v>
          </x15:c>
          <x15:c>
            <x15:v>930.11979999999994</x15:v>
          </x15:c>
          <x15:c>
            <x15:v>1993.4165285714284</x15:v>
          </x15:c>
        </x15:pivotRow>
        <x15:pivotRow count="10">
          <x15:c>
            <x15:v>1492.6413</x15:v>
          </x15:c>
          <x15:c>
            <x15:v>3331.3159999999998</x15:v>
          </x15:c>
          <x15:c>
            <x15:v>2564.3015499999997</x15:v>
          </x15:c>
          <x15:c>
            <x15:v>2584.0392999999999</x15:v>
          </x15:c>
          <x15:c>
            <x15:v>1042.7744</x15:v>
          </x15:c>
          <x15:c>
            <x15:v>1283.6396500000001</x15:v>
          </x15:c>
          <x15:c>
            <x15:v>2421.5639000000001</x15:v>
          </x15:c>
          <x15:c>
            <x15:v>951.31610000000001</x15:v>
          </x15:c>
          <x15:c>
            <x15:v>943.97379999999998</x15:v>
          </x15:c>
          <x15:c>
            <x15:v>1893.7060571428572</x15:v>
          </x15:c>
        </x15:pivotRow>
        <x15:pivotRow count="10">
          <x15:c>
            <x15:v>1546.1254000000001</x15:v>
          </x15:c>
          <x15:c>
            <x15:v>2671.1657</x15:v>
          </x15:c>
          <x15:c>
            <x15:v>2333.6305000000002</x15:v>
          </x15:c>
          <x15:c>
            <x15:v>2698.1556999999998</x15:v>
          </x15:c>
          <x15:c>
            <x15:v>1074.4922999999999</x15:v>
          </x15:c>
          <x15:c>
            <x15:v>1283.5754999999999</x15:v>
          </x15:c>
          <x15:c>
            <x15:v>1848.0736999999999</x15:v>
          </x15:c>
          <x15:c>
            <x15:v>930.50670000000002</x15:v>
          </x15:c>
          <x15:c>
            <x15:v>930.37369999999999</x15:v>
          </x15:c>
          <x15:c>
            <x15:v>1753.8590642857141</x15:v>
          </x15:c>
        </x15:pivotRow>
        <x15:pivotRow count="10">
          <x15:c>
            <x15:v>1454.9493</x15:v>
          </x15:c>
          <x15:c>
            <x15:v>2045.4027000000001</x15:v>
          </x15:c>
          <x15:c>
            <x15:v>3216.5473499999998</x15:v>
          </x15:c>
          <x15:c>
            <x15:v>2688.0960500000001</x15:v>
          </x15:c>
          <x15:c>
            <x15:v>1233.2026500000002</x15:v>
          </x15:c>
          <x15:c>
            <x15:v>1286.32035</x15:v>
          </x15:c>
          <x15:c>
            <x15:v>2139.4533500000002</x15:v>
          </x15:c>
          <x15:c>
            <x15:v>926.22029999999995</x15:v>
          </x15:c>
          <x15:c>
            <x15:v>958.7731</x15:v>
          </x15:c>
          <x15:c>
            <x15:v>1893.7560642857145</x15:v>
          </x15:c>
        </x15:pivotRow>
        <x15:pivotRow count="10">
          <x15:c>
            <x15:v>1602.8703</x15:v>
          </x15:c>
          <x15:c>
            <x15:v>2473.0839000000001</x15:v>
          </x15:c>
          <x15:c>
            <x15:v>3513.7200000000003</x15:v>
          </x15:c>
          <x15:c>
            <x15:v>2831.3658999999998</x15:v>
          </x15:c>
          <x15:c>
            <x15:v>1191.05935</x15:v>
          </x15:c>
          <x15:c>
            <x15:v>1561.1475999999998</x15:v>
          </x15:c>
          <x15:c>
            <x15:v>2168.9401499999999</x15:v>
          </x15:c>
          <x15:c>
            <x15:v>952.8261</x15:v>
          </x15:c>
          <x15:c>
            <x15:v>949.26019999999994</x15:v>
          </x15:c>
          <x15:c>
            <x15:v>2036.4647500000003</x15:v>
          </x15:c>
        </x15:pivotRow>
        <x15:pivotRow count="10">
          <x15:c>
            <x15:v>1591.4850000000001</x15:v>
          </x15:c>
          <x15:c>
            <x15:v>2698.7391000000002</x15:v>
          </x15:c>
          <x15:c>
            <x15:v>3951.0929999999998</x15:v>
          </x15:c>
          <x15:c>
            <x15:v>2676.4177500000001</x15:v>
          </x15:c>
          <x15:c>
            <x15:v>1190.5565999999999</x15:v>
          </x15:c>
          <x15:c>
            <x15:v>2497.31005</x15:v>
          </x15:c>
          <x15:c>
            <x15:v>2167.8198500000003</x15:v>
          </x15:c>
          <x15:c>
            <x15:v>952.95659999999998</x15:v>
          </x15:c>
          <x15:c>
            <x15:v>908.58400000000006</x15:v>
          </x15:c>
          <x15:c>
            <x15:v>2222.7256571428575</x15:v>
          </x15:c>
        </x15:pivotRow>
        <x15:pivotRow count="10">
          <x15:c>
            <x15:v>1588.6375</x15:v>
          </x15:c>
          <x15:c>
            <x15:v>2664.2921000000001</x15:v>
          </x15:c>
          <x15:c>
            <x15:v>3969.3035</x15:v>
          </x15:c>
          <x15:c>
            <x15:v>2657.1339499999999</x15:v>
          </x15:c>
          <x15:c>
            <x15:v>1079.6838499999999</x15:v>
          </x15:c>
          <x15:c>
            <x15:v>2494.6333500000001</x15:v>
          </x15:c>
          <x15:c>
            <x15:v>2141.4059999999999</x15:v>
          </x15:c>
          <x15:c>
            <x15:v>1428.674</x15:v>
          </x15:c>
          <x15:c>
            <x15:v>958.26150000000007</x15:v>
          </x15:c>
          <x15:c>
            <x15:v>2237.4418857142855</x15:v>
          </x15:c>
        </x15:pivotRow>
        <x15:pivotRow count="10">
          <x15:c>
            <x15:v>1567.4286000000002</x15:v>
          </x15:c>
          <x15:c>
            <x15:v>2697.2514000000001</x15:v>
          </x15:c>
          <x15:c>
            <x15:v>4051.645</x15:v>
          </x15:c>
          <x15:c>
            <x15:v>2656.3479000000002</x15:v>
          </x15:c>
          <x15:c>
            <x15:v>1091.3686</x15:v>
          </x15:c>
          <x15:c>
            <x15:v>2650.7526500000004</x15:v>
          </x15:c>
          <x15:c>
            <x15:v>2129.1378</x15:v>
          </x15:c>
          <x15:c>
            <x15:v>977.97299999999996</x15:v>
          </x15:c>
          <x15:c>
            <x15:v>1271.9817</x15:v>
          </x15:c>
          <x15:c>
            <x15:v>2262.3670428571427</x15:v>
          </x15:c>
        </x15:pivotRow>
        <x15:pivotRow count="10">
          <x15:c>
            <x15:v>1796.6894958333332</x15:v>
          </x15:c>
          <x15:c>
            <x15:v>2332.0023999999999</x15:v>
          </x15:c>
          <x15:c>
            <x15:v>2227.6747152083335</x15:v>
          </x15:c>
          <x15:c>
            <x15:v>3306.2242999999999</x15:v>
          </x15:c>
          <x15:c>
            <x15:v>1347.9529374999997</x15:v>
          </x15:c>
          <x15:c>
            <x15:v>1301.4800687499999</x15:v>
          </x15:c>
          <x15:c>
            <x15:v>2430.9447395833326</x15:v>
          </x15:c>
          <x15:c>
            <x15:v>961.03340416666651</x15:v>
          </x15:c>
          <x15:c>
            <x15:v>953.39951666666673</x15:v>
          </x15:c>
          <x15:c>
            <x15:v>1947.9770241964284</x15:v>
          </x15:c>
        </x15:pivotRow>
      </x15:pivotTableData>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0EBD5F5-F88F-45DF-BBA4-1341E7987E55}" name="Pivot.Match" cacheId="1" applyNumberFormats="0" applyBorderFormats="0" applyFontFormats="0" applyPatternFormats="0" applyAlignmentFormats="0" applyWidthHeightFormats="1" dataCaption="Values" tag="a68e98bf-b94b-476d-9f29-09eb8dda4241" updatedVersion="7" minRefreshableVersion="3" useAutoFormatting="1" subtotalHiddenItems="1" itemPrintTitles="1" createdVersion="5" indent="0" outline="1" outlineData="1" multipleFieldFilters="0">
  <location ref="B3:D28" firstHeaderRow="0" firstDataRow="1" firstDataCol="1"/>
  <pivotFields count="4">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Max of Warmte_nor" fld="1" subtotal="max" baseField="0" baseItem="0"/>
    <dataField fld="2" subtotal="count" baseField="0" baseItem="0"/>
  </dataFields>
  <formats count="1">
    <format dxfId="6">
      <pivotArea outline="0" collapsedLevelsAreSubtotals="1" fieldPosition="0"/>
    </format>
  </format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Warmte_nor"/>
    <pivotHierarchy dragToData="1" caption="Max of Warmte_nor"/>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B6995C5-4062-4FE4-9A6C-7EB6BDF6478A}" name="Test.Pivot" cacheId="2" applyNumberFormats="0" applyBorderFormats="0" applyFontFormats="0" applyPatternFormats="0" applyAlignmentFormats="0" applyWidthHeightFormats="1" dataCaption="Values" tag="823a1baa-533d-4d8c-877c-d965f3cbade7" updatedVersion="7" minRefreshableVersion="3" useAutoFormatting="1" subtotalHiddenItems="1" itemPrintTitles="1" createdVersion="5" indent="0" outline="1" outlineData="1" multipleFieldFilters="0">
  <location ref="F1:H26" firstHeaderRow="0" firstDataRow="1" firstDataCol="1"/>
  <pivotFields count="4">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fld="2" subtotal="count" baseField="0" baseItem="0"/>
    <dataField fld="1" subtotal="count" baseField="0" baseItem="0"/>
  </dataField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623A69E-553E-4189-B78F-36CEF07817DA}" name="Pivot.Debiet" cacheId="0" applyNumberFormats="0" applyBorderFormats="0" applyFontFormats="0" applyPatternFormats="0" applyAlignmentFormats="0" applyWidthHeightFormats="1" dataCaption="Values" tag="2c1869f4-86b9-4522-a020-d9af62fc87f0" updatedVersion="7" minRefreshableVersion="3" useAutoFormatting="1" subtotalHiddenItems="1" itemPrintTitles="1" createdVersion="5" indent="0" outline="1" outlineData="1" multipleFieldFilters="0">
  <location ref="A1:D26" firstHeaderRow="0" firstDataRow="1" firstDataCol="1"/>
  <pivotFields count="5">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3">
    <i>
      <x/>
    </i>
    <i i="1">
      <x v="1"/>
    </i>
    <i i="2">
      <x v="2"/>
    </i>
  </colItems>
  <dataFields count="3">
    <dataField name="Average of Totaaldebiet" fld="1" subtotal="average" baseField="0" baseItem="0"/>
    <dataField fld="2" subtotal="count" baseField="0" baseItem="0"/>
    <dataField fld="3" subtotal="count" baseField="0" baseItem="0"/>
  </dataFields>
  <pivotHierarchies count="39">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Totaaldebi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5819EA4-C440-475A-9654-3BAB53225877}" name="PIvot.Buffer" cacheId="3" applyNumberFormats="0" applyBorderFormats="0" applyFontFormats="0" applyPatternFormats="0" applyAlignmentFormats="0" applyWidthHeightFormats="1" dataCaption="Values" tag="b69fc290-c131-48f9-bdef-dbff4d19a475" updatedVersion="7" minRefreshableVersion="3" useAutoFormatting="1" subtotalHiddenItems="1" rowGrandTotals="0" colGrandTotals="0" itemPrintTitles="1" createdVersion="5" indent="0" outline="1" outlineData="1" multipleFieldFilters="0">
  <location ref="A1:B66" firstHeaderRow="1" firstDataRow="1" firstDataCol="1"/>
  <pivotFields count="5">
    <pivotField dataField="1" subtotalTop="0" showAll="0" defaultSubtotal="0"/>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llDrilled="1" subtotalTop="0" showAll="0" dataSourceSort="1" defaultSubtotal="0" defaultAttributeDrillState="1"/>
  </pivotFields>
  <rowFields count="3">
    <field x="2"/>
    <field x="1"/>
    <field x="3"/>
  </rowFields>
  <rowItems count="65">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1">
      <x v="1"/>
    </i>
    <i r="2">
      <x/>
    </i>
    <i>
      <x v="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1">
      <x v="1"/>
    </i>
    <i r="2">
      <x/>
    </i>
  </rowItems>
  <colItems count="1">
    <i/>
  </colItems>
  <dataFields count="1">
    <dataField name="Sum of Buffer Benodigdheid" fld="0" baseField="0" baseItem="0"/>
  </dataFields>
  <pivotHierarchies count="39">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 fold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Name" xr10:uid="{B23F2B7A-0DDC-482D-B4AA-FD109A214714}" sourceName="[Data folder].[Source.Name]">
  <pivotTables>
    <pivotTable tabId="2" name="Pivot.Debiet"/>
    <pivotTable tabId="5" name="Pivot.Match"/>
    <pivotTable tabId="2" name="Test.Pivot"/>
    <pivotTable tabId="17" name="PIvot.Buffer"/>
  </pivotTables>
  <data>
    <olap pivotCacheId="108152160">
      <levels count="2">
        <level uniqueName="[Data folder].[Source.Name].[(All)]" sourceCaption="(All)" count="0"/>
        <level uniqueName="[Data folder].[Source.Name].[Source.Name]" sourceCaption="Source.Name" count="2">
          <ranges>
            <range startItem="0">
              <i n="[Data folder].[Source.Name].&amp;[Example_1.xlsx]" c="Example_1.xlsx"/>
              <i n="[Data folder].[Source.Name].&amp;[Example_2.xlsx]" c="Example_2.xlsx"/>
            </range>
          </ranges>
        </level>
      </levels>
      <selections count="1">
        <selection n="[Data folder].[Source.Name].[All]"/>
      </selections>
    </olap>
  </data>
  <extLst>
    <x:ext xmlns:x15="http://schemas.microsoft.com/office/spreadsheetml/2010/11/main" uri="{03082B11-2C62-411c-B77F-237D8FCFBE4C}">
      <x15:slicerCachePivotTables>
        <pivotTable tabId="4294967295" name="PivotChartTable3"/>
        <pivotTable tabId="4294967295" name="PivotChartTable1"/>
        <pivotTable tabId="4294967295" name="PivotChartTable2"/>
        <pivotTable tabId="4294967295" name="PivotChartTable4"/>
      </x15:slicerCachePivotTables>
    </x:ext>
    <x:ext xmlns:x15="http://schemas.microsoft.com/office/spreadsheetml/2010/11/main" uri="{470722E0-AACD-4C17-9CDC-17EF765DBC7E}">
      <x15:slicerCacheHideItemsWithNoData count="1">
        <x15:slicerCacheOlapLevelName uniqueName="[Data folder].[Source.Name].[Source.Name]"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y_Name" xr10:uid="{633118BB-9F3F-42A6-A895-466921315D02}" sourceName="[Data folder].[Day Name]">
  <data>
    <olap pivotCacheId="108152160">
      <levels count="2">
        <level uniqueName="[Data folder].[Day Name].[(All)]" sourceCaption="(All)" count="0"/>
        <level uniqueName="[Data folder].[Day Name].[Day Name]" sourceCaption="Day Name" count="7">
          <ranges>
            <range startItem="0">
              <i n="[Data folder].[Day Name].&amp;[dinsdag]" c="dinsdag"/>
              <i n="[Data folder].[Day Name].&amp;[donderdag]" c="donderdag"/>
              <i n="[Data folder].[Day Name].&amp;[maandag]" c="maandag"/>
              <i n="[Data folder].[Day Name].&amp;[vrijdag]" c="vrijdag"/>
              <i n="[Data folder].[Day Name].&amp;[woensdag]" c="woensdag"/>
              <i n="[Data folder].[Day Name].&amp;[zaterdag]" c="zaterdag"/>
              <i n="[Data folder].[Day Name].&amp;[zondag]" c="zondag"/>
            </range>
          </ranges>
        </level>
      </levels>
      <selections count="1">
        <selection n="[Data folder].[Day Name].[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umtijd__Month" xr10:uid="{2AFC6ACB-A7DB-4A56-AD14-A04073ED914E}" sourceName="[Data folder].[Datumtijd (Month)]">
  <pivotTables>
    <pivotTable tabId="2" name="Pivot.Debiet"/>
    <pivotTable tabId="5" name="Pivot.Match"/>
    <pivotTable tabId="2" name="Test.Pivot"/>
  </pivotTables>
  <data>
    <olap pivotCacheId="108152160">
      <levels count="2">
        <level uniqueName="[Data folder].[Datumtijd (Month)].[(All)]" sourceCaption="(All)" count="0"/>
        <level uniqueName="[Data folder].[Datumtijd (Month)].[Datumtijd (Month)]" sourceCaption="Datumtijd (Month)" count="2">
          <ranges>
            <range startItem="0">
              <i n="[Data folder].[Datumtijd (Month)].&amp;[feb]" c="feb"/>
              <i n="[Data folder].[Datumtijd (Month)].&amp;[mrt]" c="mrt"/>
            </range>
          </ranges>
        </level>
      </levels>
      <selections count="1">
        <selection n="[Data folder].[Datumtijd (Month)].[All]"/>
      </selections>
    </olap>
  </data>
  <extLst>
    <x:ext xmlns:x15="http://schemas.microsoft.com/office/spreadsheetml/2010/11/main" uri="{03082B11-2C62-411c-B77F-237D8FCFBE4C}">
      <x15:slicerCachePivotTables>
        <pivotTable tabId="4294967295" name="PivotChartTable3"/>
        <pivotTable tabId="4294967295" name="PivotChartTable1"/>
        <pivotTable tabId="4294967295" name="PivotChartTable2"/>
        <pivotTable tabId="4294967295" name="PivotChartTable4"/>
      </x15:slicerCachePivotTables>
    </x:ext>
    <x:ext xmlns:x15="http://schemas.microsoft.com/office/spreadsheetml/2010/11/main" uri="{470722E0-AACD-4C17-9CDC-17EF765DBC7E}">
      <x15:slicerCacheHideItemsWithNoData count="1">
        <x15:slicerCacheOlapLevelName uniqueName="[Data folder].[Datumtijd (Month)].[Datumtijd (Month)]"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umtijd__Year" xr10:uid="{35B1A081-1A01-4FA6-981E-3ED6BFD95823}" sourceName="[Data folder].[Datumtijd (Year)]">
  <pivotTables>
    <pivotTable tabId="2" name="Pivot.Debiet"/>
    <pivotTable tabId="5" name="Pivot.Match"/>
    <pivotTable tabId="2" name="Test.Pivot"/>
  </pivotTables>
  <data>
    <olap pivotCacheId="108152160">
      <levels count="2">
        <level uniqueName="[Data folder].[Datumtijd (Year)].[(All)]" sourceCaption="(All)" count="0"/>
        <level uniqueName="[Data folder].[Datumtijd (Year)].[Datumtijd (Year)]" sourceCaption="Datumtijd (Year)" count="2">
          <ranges>
            <range startItem="0">
              <i n="[Data folder].[Datumtijd (Year)].&amp;[2020]" c="2020"/>
              <i n="[Data folder].[Datumtijd (Year)].&amp;[2021]" c="2021"/>
            </range>
          </ranges>
        </level>
      </levels>
      <selections count="1">
        <selection n="[Data folder].[Datumtijd (Year)].[All]"/>
      </selections>
    </olap>
  </data>
  <extLst>
    <x:ext xmlns:x15="http://schemas.microsoft.com/office/spreadsheetml/2010/11/main" uri="{03082B11-2C62-411c-B77F-237D8FCFBE4C}">
      <x15:slicerCachePivotTables>
        <pivotTable tabId="4294967295" name="PivotChartTable3"/>
        <pivotTable tabId="4294967295" name="PivotChartTable1"/>
        <pivotTable tabId="4294967295" name="PivotChartTable2"/>
        <pivotTable tabId="4294967295" name="PivotChartTable4"/>
      </x15:slicerCachePivotTables>
    </x:ext>
    <x:ext xmlns:x15="http://schemas.microsoft.com/office/spreadsheetml/2010/11/main" uri="{470722E0-AACD-4C17-9CDC-17EF765DBC7E}">
      <x15:slicerCacheHideItemsWithNoData count="1">
        <x15:slicerCacheOlapLevelName uniqueName="[Data folder].[Datumtijd (Year)].[Datumtijd (Year)]" count="0"/>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_of_Year" xr10:uid="{9FFD75F6-2191-4490-9312-1934EE93B622}" sourceName="[Data folder].[Week of Year]">
  <data>
    <olap pivotCacheId="108152160">
      <levels count="2">
        <level uniqueName="[Data folder].[Week of Year].[(All)]" sourceCaption="(All)" count="0"/>
        <level uniqueName="[Data folder].[Week of Year].[Week of Year]" sourceCaption="Week of Year" count="6">
          <ranges>
            <range startItem="0">
              <i n="[Data folder].[Week of Year].&amp;[5]" c="5"/>
              <i n="[Data folder].[Week of Year].&amp;[6]" c="6"/>
              <i n="[Data folder].[Week of Year].&amp;[7]" c="7"/>
              <i n="[Data folder].[Week of Year].&amp;[8]" c="8"/>
              <i n="[Data folder].[Week of Year].&amp;[9]" c="9"/>
              <i n="[Data folder].[Week of Year].&amp;[10]" c="10"/>
            </range>
          </ranges>
        </level>
      </levels>
      <selections count="1">
        <selection n="[Data folder].[Week of Year].&amp;[6]"/>
      </selections>
    </olap>
  </data>
  <extLst>
    <x:ext xmlns:x15="http://schemas.microsoft.com/office/spreadsheetml/2010/11/main" uri="{03082B11-2C62-411c-B77F-237D8FCFBE4C}">
      <x15:slicerCachePivotTables>
        <pivotTable tabId="4294967295" name="PivotChartTable1"/>
        <pivotTable tabId="4294967295" name="PivotChartTable2"/>
      </x15:slicerCachePivotTables>
    </x:ext>
    <x:ext xmlns:x15="http://schemas.microsoft.com/office/spreadsheetml/2010/11/main" uri="{470722E0-AACD-4C17-9CDC-17EF765DBC7E}">
      <x15:slicerCacheHideItemsWithNoData count="1">
        <x15:slicerCacheOlapLevelName uniqueName="[Data folder].[Week of Year].[Week of Year]"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Name 5" xr10:uid="{6451758D-0478-482B-8223-D9A483FEAF49}" cache="Slicer_Source.Name" caption="Data bron" level="1" lockedPosition="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Name 4" xr10:uid="{337EAC78-AC69-4CD9-AF10-AC69E4700943}" cache="Slicer_Source.Name" caption="Data bron" level="1" lockedPosition="1" rowHeight="234950"/>
  <slicer name="Day Name" xr10:uid="{262FF552-9301-4B61-9292-2B044C2C3BEE}" cache="Slicer_Day_Name" caption="Dag" level="1" style="Syntraal 2" lockedPosition="1" rowHeight="234950"/>
  <slicer name="Datumtijd (Month) 4" xr10:uid="{9AA11BB7-5204-4063-A3ED-E69B1B54316A}" cache="Slicer_Datumtijd__Month" caption="Maand" columnCount="2" level="1" lockedPosition="1" rowHeight="234950"/>
  <slicer name="Datumtijd (Year) 4" xr10:uid="{0EAE0AED-FBE9-49E1-98D6-A72CB20EE4B4}" cache="Slicer_Datumtijd__Year" caption="Jaar" level="1" lockedPosition="1" rowHeight="234950"/>
  <slicer name="Week of Year 1" xr10:uid="{E82ECEA6-E1B2-45DA-8DB5-4B8FA78158D7}" cache="Slicer_Week_of_Year" caption="Weeknummer" columnCount="4" level="1" style="Syntraal 2" lockedPosition="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4BE1D2-54CC-4FB6-A83C-AA1D3F6ABAE0}" name="Debiet" displayName="Debiet" ref="H21:H22" totalsRowShown="0">
  <autoFilter ref="H21:H22" xr:uid="{334BE1D2-54CC-4FB6-A83C-AA1D3F6ABAE0}">
    <filterColumn colId="0" hiddenButton="1"/>
  </autoFilter>
  <tableColumns count="1">
    <tableColumn id="1" xr3:uid="{295B96CA-BE7A-4DF6-AB22-116A59A921C0}" name="Debiet">
      <calculatedColumnFormula>Dashboard_Extra!D30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6B6CF93-51FF-4D76-A1BE-5C2CF963DCC3}" name="Table2" displayName="Table2" ref="B2:E7" totalsRowShown="0" headerRowDxfId="5">
  <autoFilter ref="B2:E7" xr:uid="{F6B6CF93-51FF-4D76-A1BE-5C2CF963DCC3}">
    <filterColumn colId="0" hiddenButton="1"/>
    <filterColumn colId="1" hiddenButton="1"/>
    <filterColumn colId="2" hiddenButton="1"/>
    <filterColumn colId="3" hiddenButton="1"/>
  </autoFilter>
  <tableColumns count="4">
    <tableColumn id="1" xr3:uid="{FFC09BFE-D832-4024-BB34-04DF5D2CB395}" name="Warmte uitkoppeling"/>
    <tableColumn id="2" xr3:uid="{11D826F5-F40D-416E-B8DF-DA615C624E36}" name="0 MW"/>
    <tableColumn id="3" xr3:uid="{86D0EA3B-7718-4278-9AEA-9E143A1FD9C5}" name="3,5 MW"/>
    <tableColumn id="4" xr3:uid="{F3C939CF-5B26-4DDD-A688-BF1ED0C25B0C}" name="5,5 MW"/>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50A986-DBE5-43A4-831C-F4836BCC75D2}" name="Data_Warmte" displayName="Data_Warmte" ref="A1:D8785" totalsRowShown="0" headerRowDxfId="4">
  <autoFilter ref="A1:D8785" xr:uid="{4F50A986-DBE5-43A4-831C-F4836BCC75D2}">
    <filterColumn colId="0" hiddenButton="1"/>
    <filterColumn colId="1" hiddenButton="1"/>
    <filterColumn colId="2" hiddenButton="1"/>
    <filterColumn colId="3" hiddenButton="1"/>
  </autoFilter>
  <tableColumns count="4">
    <tableColumn id="8" xr3:uid="{1F2787D9-7AC6-4FEF-AB8B-9EC377013B85}" name="Datumtijd" dataDxfId="3"/>
    <tableColumn id="9" xr3:uid="{4E43D386-33F5-4843-99A9-5F339AE2F37A}" name="Date_Match" dataDxfId="2">
      <calculatedColumnFormula>DATE(1904,MONTH(Data_Warmte[[#This Row],[Datumtijd]]),DAY(Data_Warmte[[#This Row],[Datumtijd]]))+TIME(HOUR(Data_Warmte[[#This Row],[Datumtijd]]),MINUTE(Data_Warmte[[#This Row],[Datumtijd]]),SECOND(Data_Warmte[[#This Row],[Datumtijd]]))</calculatedColumnFormula>
    </tableColumn>
    <tableColumn id="2" xr3:uid="{8E9A1905-82FA-485F-A0AA-F0239B3DA11F}" name="Fractie" dataDxfId="1"/>
    <tableColumn id="3" xr3:uid="{33D51ED3-6CA1-464F-A136-11C2703BD272}" name="Genormaliseerd" dataDxfId="0">
      <calculatedColumnFormula>Data_Warmte[[#This Row],[Fractie]]/MAX(Data_Warmte[Fractie])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3996C-D566-4545-9902-6D0E0C3648D7}">
  <dimension ref="A1:AJ32"/>
  <sheetViews>
    <sheetView showGridLines="0" showRowColHeaders="0" tabSelected="1" topLeftCell="A13" zoomScale="55" zoomScaleNormal="55" workbookViewId="0">
      <selection activeCell="H16" sqref="H16:H17"/>
    </sheetView>
  </sheetViews>
  <sheetFormatPr defaultRowHeight="15" x14ac:dyDescent="0.25"/>
  <cols>
    <col min="1" max="1" width="15.28515625" customWidth="1"/>
    <col min="2" max="2" width="5.7109375" customWidth="1"/>
    <col min="3" max="3" width="21.7109375" customWidth="1"/>
    <col min="4" max="4" width="12.7109375" customWidth="1"/>
    <col min="5" max="5" width="10.5703125" customWidth="1"/>
    <col min="6" max="6" width="41.28515625" customWidth="1"/>
    <col min="7" max="7" width="3.42578125" bestFit="1" customWidth="1"/>
    <col min="8" max="8" width="15.140625" customWidth="1"/>
    <col min="9" max="9" width="17.7109375" customWidth="1"/>
    <col min="10" max="10" width="7.85546875" customWidth="1"/>
    <col min="11" max="11" width="41.28515625" customWidth="1"/>
    <col min="12" max="12" width="3.42578125" bestFit="1" customWidth="1"/>
    <col min="13" max="13" width="15.140625" customWidth="1"/>
    <col min="14" max="14" width="8.7109375" customWidth="1"/>
    <col min="15" max="15" width="9.7109375" customWidth="1"/>
    <col min="16" max="16" width="44.7109375" customWidth="1"/>
    <col min="17" max="17" width="3.42578125" bestFit="1" customWidth="1"/>
    <col min="18" max="18" width="15.140625" customWidth="1"/>
    <col min="19" max="19" width="8.28515625" customWidth="1"/>
    <col min="31" max="31" width="8.85546875" customWidth="1"/>
    <col min="35" max="35" width="3.42578125" customWidth="1"/>
    <col min="36" max="36" width="10.140625" customWidth="1"/>
  </cols>
  <sheetData>
    <row r="1" spans="1:36" ht="169.15" customHeight="1" x14ac:dyDescent="0.25">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40"/>
      <c r="AG1" s="40"/>
      <c r="AH1" s="40"/>
      <c r="AI1" s="40"/>
      <c r="AJ1" s="40"/>
    </row>
    <row r="2" spans="1:36" x14ac:dyDescent="0.25">
      <c r="A2" s="38"/>
    </row>
    <row r="3" spans="1:36" x14ac:dyDescent="0.25">
      <c r="A3" s="38"/>
    </row>
    <row r="4" spans="1:36" x14ac:dyDescent="0.25">
      <c r="A4" s="38"/>
    </row>
    <row r="5" spans="1:36" x14ac:dyDescent="0.25">
      <c r="A5" s="38"/>
    </row>
    <row r="6" spans="1:36" x14ac:dyDescent="0.25">
      <c r="A6" s="38"/>
    </row>
    <row r="7" spans="1:36" x14ac:dyDescent="0.25">
      <c r="A7" s="38"/>
      <c r="F7" s="6"/>
    </row>
    <row r="8" spans="1:36" x14ac:dyDescent="0.25">
      <c r="A8" s="38"/>
      <c r="F8" s="6"/>
    </row>
    <row r="9" spans="1:36" ht="14.45" customHeight="1" x14ac:dyDescent="0.25">
      <c r="A9" s="38"/>
      <c r="F9" s="73" t="s">
        <v>66</v>
      </c>
      <c r="G9" s="71" t="s">
        <v>67</v>
      </c>
      <c r="H9" s="75">
        <f>Dashboard_Extra!D30</f>
        <v>943.31061</v>
      </c>
      <c r="I9" s="71" t="s">
        <v>13</v>
      </c>
      <c r="J9" s="49"/>
      <c r="K9" s="49"/>
      <c r="L9" s="49"/>
      <c r="M9" s="51"/>
      <c r="N9" s="51"/>
      <c r="O9" s="52"/>
      <c r="P9" s="49"/>
      <c r="Q9" s="49"/>
      <c r="R9" s="49"/>
      <c r="S9" s="49"/>
    </row>
    <row r="10" spans="1:36" ht="14.45" customHeight="1" x14ac:dyDescent="0.25">
      <c r="A10" s="38"/>
      <c r="F10" s="73"/>
      <c r="G10" s="71"/>
      <c r="H10" s="75"/>
      <c r="I10" s="71"/>
      <c r="J10" s="49"/>
      <c r="K10" s="49"/>
      <c r="L10" s="49"/>
      <c r="M10" s="51"/>
      <c r="N10" s="51"/>
      <c r="O10" s="52"/>
      <c r="P10" s="49"/>
      <c r="Q10" s="49"/>
      <c r="R10" s="49"/>
      <c r="S10" s="49"/>
    </row>
    <row r="11" spans="1:36" x14ac:dyDescent="0.25">
      <c r="A11" s="38"/>
      <c r="F11" s="49"/>
      <c r="G11" s="49"/>
      <c r="H11" s="50"/>
      <c r="I11" s="49"/>
      <c r="J11" s="49"/>
      <c r="K11" s="49"/>
      <c r="L11" s="49"/>
      <c r="M11" s="49"/>
      <c r="N11" s="49"/>
      <c r="O11" s="49"/>
      <c r="P11" s="49"/>
      <c r="Q11" s="49"/>
      <c r="R11" s="49"/>
      <c r="S11" s="49"/>
    </row>
    <row r="12" spans="1:36" x14ac:dyDescent="0.25">
      <c r="A12" s="38"/>
      <c r="F12" s="49"/>
      <c r="G12" s="49"/>
      <c r="H12" s="50"/>
      <c r="I12" s="49"/>
      <c r="J12" s="49"/>
      <c r="K12" s="49"/>
      <c r="L12" s="49"/>
      <c r="M12" s="49"/>
      <c r="N12" s="49"/>
      <c r="O12" s="49"/>
      <c r="P12" s="49"/>
      <c r="Q12" s="49"/>
      <c r="R12" s="49"/>
      <c r="S12" s="49"/>
    </row>
    <row r="13" spans="1:36" x14ac:dyDescent="0.25">
      <c r="A13" s="38"/>
      <c r="F13" s="49"/>
      <c r="G13" s="49"/>
      <c r="H13" s="50"/>
      <c r="I13" s="49"/>
      <c r="J13" s="49"/>
      <c r="K13" s="49"/>
      <c r="L13" s="49"/>
      <c r="M13" s="49"/>
      <c r="N13" s="49"/>
      <c r="O13" s="49"/>
      <c r="P13" s="49"/>
      <c r="Q13" s="49"/>
      <c r="R13" s="49"/>
      <c r="S13" s="49"/>
    </row>
    <row r="14" spans="1:36" ht="14.45" customHeight="1" x14ac:dyDescent="0.25">
      <c r="A14" s="38"/>
      <c r="F14" s="72" t="s">
        <v>69</v>
      </c>
      <c r="G14" s="74" t="s">
        <v>67</v>
      </c>
      <c r="H14" s="76">
        <v>10</v>
      </c>
      <c r="I14" s="74" t="s">
        <v>70</v>
      </c>
      <c r="J14" s="49"/>
      <c r="K14" s="49"/>
      <c r="L14" s="49"/>
      <c r="M14" s="49"/>
      <c r="N14" s="49"/>
      <c r="O14" s="49"/>
      <c r="P14" s="72" t="s">
        <v>76</v>
      </c>
      <c r="Q14" s="74" t="s">
        <v>67</v>
      </c>
      <c r="R14" s="76">
        <v>70</v>
      </c>
      <c r="S14" s="74" t="s">
        <v>70</v>
      </c>
    </row>
    <row r="15" spans="1:36" ht="14.45" customHeight="1" x14ac:dyDescent="0.25">
      <c r="A15" s="38"/>
      <c r="F15" s="72"/>
      <c r="G15" s="74"/>
      <c r="H15" s="76"/>
      <c r="I15" s="74"/>
      <c r="J15" s="49"/>
      <c r="K15" s="49"/>
      <c r="L15" s="49"/>
      <c r="M15" s="49"/>
      <c r="N15" s="49"/>
      <c r="O15" s="49"/>
      <c r="P15" s="72"/>
      <c r="Q15" s="74"/>
      <c r="R15" s="76"/>
      <c r="S15" s="74"/>
    </row>
    <row r="16" spans="1:36" ht="14.45" customHeight="1" x14ac:dyDescent="0.25">
      <c r="A16" s="38"/>
      <c r="F16" s="72" t="s">
        <v>68</v>
      </c>
      <c r="G16" s="74" t="s">
        <v>67</v>
      </c>
      <c r="H16" s="76">
        <v>5</v>
      </c>
      <c r="I16" s="74" t="s">
        <v>70</v>
      </c>
      <c r="J16" s="49"/>
      <c r="K16" s="49"/>
      <c r="L16" s="49"/>
      <c r="M16" s="49"/>
      <c r="N16" s="49"/>
      <c r="O16" s="49"/>
      <c r="P16" s="72" t="s">
        <v>75</v>
      </c>
      <c r="Q16" s="74" t="s">
        <v>67</v>
      </c>
      <c r="R16" s="76">
        <v>100</v>
      </c>
      <c r="S16" s="74" t="s">
        <v>42</v>
      </c>
    </row>
    <row r="17" spans="1:19" ht="14.45" customHeight="1" x14ac:dyDescent="0.25">
      <c r="A17" s="38"/>
      <c r="F17" s="72"/>
      <c r="G17" s="74"/>
      <c r="H17" s="76"/>
      <c r="I17" s="74"/>
      <c r="J17" s="49"/>
      <c r="K17" s="49"/>
      <c r="L17" s="49"/>
      <c r="M17" s="49"/>
      <c r="N17" s="49"/>
      <c r="O17" s="49"/>
      <c r="P17" s="72"/>
      <c r="Q17" s="74"/>
      <c r="R17" s="76"/>
      <c r="S17" s="74"/>
    </row>
    <row r="18" spans="1:19" x14ac:dyDescent="0.25">
      <c r="A18" s="38"/>
      <c r="F18" s="49"/>
      <c r="G18" s="49"/>
      <c r="H18" s="50"/>
      <c r="I18" s="49"/>
      <c r="J18" s="49"/>
      <c r="K18" s="49"/>
      <c r="L18" s="49"/>
      <c r="M18" s="49"/>
      <c r="N18" s="49"/>
      <c r="O18" s="49"/>
      <c r="P18" s="49"/>
      <c r="Q18" s="49"/>
      <c r="R18" s="50"/>
      <c r="S18" s="49"/>
    </row>
    <row r="19" spans="1:19" x14ac:dyDescent="0.25">
      <c r="A19" s="38"/>
      <c r="F19" s="49"/>
      <c r="G19" s="49"/>
      <c r="H19" s="50"/>
      <c r="I19" s="49"/>
      <c r="J19" s="49"/>
      <c r="K19" s="49"/>
      <c r="L19" s="49"/>
      <c r="M19" s="49"/>
      <c r="N19" s="49"/>
      <c r="O19" s="49"/>
      <c r="P19" s="49"/>
      <c r="Q19" s="49"/>
      <c r="R19" s="50"/>
      <c r="S19" s="49"/>
    </row>
    <row r="20" spans="1:19" ht="14.45" customHeight="1" x14ac:dyDescent="0.25">
      <c r="A20" s="38"/>
      <c r="F20" s="77" t="s">
        <v>73</v>
      </c>
      <c r="G20" s="78" t="s">
        <v>67</v>
      </c>
      <c r="H20" s="79">
        <f>((H9/3600)*H16*Dashboard_Extra!D23*Dashboard_Extra!D24)*10^-3</f>
        <v>5473.3344681015005</v>
      </c>
      <c r="I20" s="78" t="s">
        <v>7</v>
      </c>
      <c r="J20" s="49"/>
      <c r="K20" s="77" t="s">
        <v>74</v>
      </c>
      <c r="L20" s="78" t="s">
        <v>67</v>
      </c>
      <c r="M20" s="79">
        <f>((IF(R14&lt;55,(-0.00088*R14+0.1344)*H14-0.0984*R14+8.092,(-0.0008*R14+0.132)*H14-0.087429*R14+7.76286)+0.8)/((IF(R14&lt;55,(-0.00088*R14+0.1344)*H14-0.0984*R14+8.092,(-0.0008*R14+0.132)*H14-0.087429*R14+7.76286)+0.8)-1))*H20</f>
        <v>7958.0175657992368</v>
      </c>
      <c r="N20" s="78" t="s">
        <v>7</v>
      </c>
      <c r="O20" s="49"/>
      <c r="P20" s="77" t="s">
        <v>22</v>
      </c>
      <c r="Q20" s="78" t="s">
        <v>67</v>
      </c>
      <c r="R20" s="79">
        <f>M20/Calculations!M9</f>
        <v>1111.8243315175628</v>
      </c>
      <c r="S20" s="78" t="s">
        <v>11</v>
      </c>
    </row>
    <row r="21" spans="1:19" ht="14.45" customHeight="1" x14ac:dyDescent="0.25">
      <c r="A21" s="38"/>
      <c r="F21" s="77"/>
      <c r="G21" s="78"/>
      <c r="H21" s="77"/>
      <c r="I21" s="78"/>
      <c r="J21" s="49"/>
      <c r="K21" s="77"/>
      <c r="L21" s="78"/>
      <c r="M21" s="79"/>
      <c r="N21" s="78"/>
      <c r="O21" s="49"/>
      <c r="P21" s="77"/>
      <c r="Q21" s="78"/>
      <c r="R21" s="79"/>
      <c r="S21" s="78"/>
    </row>
    <row r="22" spans="1:19" x14ac:dyDescent="0.25">
      <c r="A22" s="38"/>
    </row>
    <row r="23" spans="1:19" ht="37.15" customHeight="1" x14ac:dyDescent="0.25">
      <c r="A23" s="38"/>
    </row>
    <row r="24" spans="1:19" ht="47.45" customHeight="1" x14ac:dyDescent="0.25">
      <c r="A24" s="40"/>
      <c r="C24" s="80" t="s">
        <v>104</v>
      </c>
      <c r="D24" s="80"/>
      <c r="E24" s="80"/>
      <c r="F24" s="80"/>
      <c r="G24" s="80"/>
      <c r="H24" s="80"/>
      <c r="I24" s="80"/>
    </row>
    <row r="25" spans="1:19" ht="34.15" customHeight="1" thickBot="1" x14ac:dyDescent="0.35">
      <c r="A25" s="40"/>
      <c r="C25" s="55" t="s">
        <v>88</v>
      </c>
      <c r="D25" s="55"/>
      <c r="E25" s="55"/>
      <c r="F25" s="55" t="s">
        <v>89</v>
      </c>
      <c r="G25" s="81" t="str">
        <f>CHAR(177)&amp;"10%"</f>
        <v>±10%</v>
      </c>
      <c r="H25" s="81"/>
      <c r="I25" s="81"/>
    </row>
    <row r="26" spans="1:19" ht="34.15" customHeight="1" thickTop="1" x14ac:dyDescent="0.3">
      <c r="A26" s="40"/>
      <c r="C26" s="83" t="s">
        <v>90</v>
      </c>
      <c r="D26" s="83"/>
      <c r="E26" s="83"/>
      <c r="F26" s="64">
        <f>MROUND(IF(H20&lt;500,0,35000)*1.21,5000)</f>
        <v>40000</v>
      </c>
      <c r="G26" s="86">
        <f>0.1*F26</f>
        <v>4000</v>
      </c>
      <c r="H26" s="86"/>
      <c r="I26" s="86"/>
    </row>
    <row r="27" spans="1:19" ht="34.15" customHeight="1" x14ac:dyDescent="0.3">
      <c r="A27" s="40"/>
      <c r="C27" s="84" t="s">
        <v>91</v>
      </c>
      <c r="D27" s="84"/>
      <c r="E27" s="84"/>
      <c r="F27" s="64">
        <f>MROUND(IF(H20&lt;500,0,22658*LN((H$20)/1000)+36485)*1.21,5000)</f>
        <v>90000</v>
      </c>
      <c r="G27" s="86">
        <f t="shared" ref="G27:G31" si="0">0.1*F27</f>
        <v>9000</v>
      </c>
      <c r="H27" s="86"/>
      <c r="I27" s="86"/>
    </row>
    <row r="28" spans="1:19" ht="34.15" customHeight="1" x14ac:dyDescent="0.3">
      <c r="A28" s="40"/>
      <c r="C28" s="85" t="s">
        <v>92</v>
      </c>
      <c r="D28" s="85"/>
      <c r="E28" s="85"/>
      <c r="F28" s="64">
        <f>MROUND(IF(H20&lt;500,0,27292*(H20/1000))*1.21,5000)</f>
        <v>180000</v>
      </c>
      <c r="G28" s="86">
        <f t="shared" si="0"/>
        <v>18000</v>
      </c>
      <c r="H28" s="86"/>
      <c r="I28" s="86"/>
    </row>
    <row r="29" spans="1:19" ht="34.15" customHeight="1" x14ac:dyDescent="0.3">
      <c r="A29" s="40"/>
      <c r="C29" s="84" t="s">
        <v>103</v>
      </c>
      <c r="D29" s="84"/>
      <c r="E29" s="84"/>
      <c r="F29" s="64">
        <f>MROUND(IF(H20&lt;500,0,61294*(H20/1000))*1.21,5000)</f>
        <v>405000</v>
      </c>
      <c r="G29" s="86">
        <f t="shared" si="0"/>
        <v>40500</v>
      </c>
      <c r="H29" s="86"/>
      <c r="I29" s="86"/>
    </row>
    <row r="30" spans="1:19" ht="34.15" customHeight="1" x14ac:dyDescent="0.3">
      <c r="A30" s="40"/>
      <c r="C30" s="84" t="s">
        <v>93</v>
      </c>
      <c r="D30" s="84"/>
      <c r="E30" s="84"/>
      <c r="F30" s="64">
        <f>MROUND(IF(H20&lt;500,0,80000)*1.21,5000)</f>
        <v>95000</v>
      </c>
      <c r="G30" s="86">
        <f t="shared" si="0"/>
        <v>9500</v>
      </c>
      <c r="H30" s="86"/>
      <c r="I30" s="86"/>
    </row>
    <row r="31" spans="1:19" ht="34.15" customHeight="1" thickBot="1" x14ac:dyDescent="0.35">
      <c r="A31" s="40"/>
      <c r="C31" s="56" t="s">
        <v>94</v>
      </c>
      <c r="D31" s="69"/>
      <c r="E31" s="69"/>
      <c r="F31" s="70">
        <f>SUM(F26:F30)</f>
        <v>810000</v>
      </c>
      <c r="G31" s="82">
        <f t="shared" si="0"/>
        <v>81000</v>
      </c>
      <c r="H31" s="82"/>
      <c r="I31" s="82"/>
    </row>
    <row r="32" spans="1:19" ht="15.75" thickTop="1" x14ac:dyDescent="0.25">
      <c r="A32" s="40"/>
    </row>
  </sheetData>
  <sheetProtection algorithmName="SHA-512" hashValue="H63IwA8xbp4okcHMrhYIaJyPH44b74AtmTK1jzyHIvA2jSfZ249y36GXAkkz38ZfGdGaWu1WBQASGEX+coURSw==" saltValue="R5CpmCcJejguYa6qPf3bXg==" spinCount="100000" sheet="1" objects="1" scenarios="1" selectLockedCells="1" autoFilter="0" pivotTables="0"/>
  <mergeCells count="45">
    <mergeCell ref="G31:I31"/>
    <mergeCell ref="C26:E26"/>
    <mergeCell ref="C27:E27"/>
    <mergeCell ref="C28:E28"/>
    <mergeCell ref="C29:E29"/>
    <mergeCell ref="C30:E30"/>
    <mergeCell ref="G26:I26"/>
    <mergeCell ref="G27:I27"/>
    <mergeCell ref="G28:I28"/>
    <mergeCell ref="G29:I29"/>
    <mergeCell ref="G30:I30"/>
    <mergeCell ref="C24:I24"/>
    <mergeCell ref="G25:I25"/>
    <mergeCell ref="P14:P15"/>
    <mergeCell ref="Q14:Q15"/>
    <mergeCell ref="R14:R15"/>
    <mergeCell ref="K20:K21"/>
    <mergeCell ref="L20:L21"/>
    <mergeCell ref="M20:M21"/>
    <mergeCell ref="N20:N21"/>
    <mergeCell ref="S14:S15"/>
    <mergeCell ref="F20:F21"/>
    <mergeCell ref="G20:G21"/>
    <mergeCell ref="H20:H21"/>
    <mergeCell ref="I20:I21"/>
    <mergeCell ref="H16:H17"/>
    <mergeCell ref="I14:I15"/>
    <mergeCell ref="I16:I17"/>
    <mergeCell ref="S20:S21"/>
    <mergeCell ref="P16:P17"/>
    <mergeCell ref="Q16:Q17"/>
    <mergeCell ref="R16:R17"/>
    <mergeCell ref="S16:S17"/>
    <mergeCell ref="P20:P21"/>
    <mergeCell ref="Q20:Q21"/>
    <mergeCell ref="R20:R21"/>
    <mergeCell ref="G9:G10"/>
    <mergeCell ref="I9:I10"/>
    <mergeCell ref="F14:F15"/>
    <mergeCell ref="F16:F17"/>
    <mergeCell ref="F9:F10"/>
    <mergeCell ref="G14:G15"/>
    <mergeCell ref="G16:G17"/>
    <mergeCell ref="H9:H10"/>
    <mergeCell ref="H14:H15"/>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547C7-7256-4645-9D2A-002ED407FBE4}">
  <dimension ref="B2"/>
  <sheetViews>
    <sheetView showGridLines="0" showRowColHeaders="0" zoomScale="70" zoomScaleNormal="70" workbookViewId="0">
      <selection activeCell="D28" sqref="D28"/>
    </sheetView>
  </sheetViews>
  <sheetFormatPr defaultRowHeight="15" x14ac:dyDescent="0.25"/>
  <cols>
    <col min="1" max="1" width="5.7109375" customWidth="1"/>
    <col min="2" max="2" width="40" customWidth="1"/>
  </cols>
  <sheetData>
    <row r="2" spans="2:2" ht="26.25" x14ac:dyDescent="0.4">
      <c r="B2" s="47"/>
    </row>
  </sheetData>
  <sheetProtection algorithmName="SHA-512" hashValue="qO4HMkbzUh8LtCl4WbH1qfVnnAqdWglutQoF3PRGKH/7LZOduoA+7dqwDRZu41tQwgc/RFmdGwlvA2u4SKztCA==" saltValue="FGXFAJsz5cU5KUcaOpj90A==" spinCount="100000" sheet="1" objects="1" scenarios="1" selectLockedCells="1" selectUn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70"/>
  <sheetViews>
    <sheetView showGridLines="0" showRowColHeaders="0" zoomScale="55" zoomScaleNormal="55" workbookViewId="0">
      <selection activeCell="D19" sqref="D19"/>
    </sheetView>
  </sheetViews>
  <sheetFormatPr defaultColWidth="8.85546875" defaultRowHeight="15" x14ac:dyDescent="0.25"/>
  <cols>
    <col min="1" max="1" width="15.5703125" style="24" customWidth="1"/>
    <col min="2" max="2" width="5.7109375" style="2" customWidth="1"/>
    <col min="3" max="3" width="42" style="24" customWidth="1"/>
    <col min="4" max="5" width="22.7109375" style="24" customWidth="1"/>
    <col min="6" max="6" width="5.7109375" style="24" customWidth="1"/>
    <col min="7" max="8" width="17.42578125" style="24" customWidth="1"/>
    <col min="9" max="25" width="8.85546875" style="24"/>
    <col min="26" max="26" width="26.85546875" style="24" customWidth="1"/>
    <col min="27" max="16384" width="8.85546875" style="24"/>
  </cols>
  <sheetData>
    <row r="1" spans="1:27" ht="172.9" customHeight="1" x14ac:dyDescent="0.25">
      <c r="A1" s="38"/>
      <c r="B1" s="38"/>
      <c r="C1" s="38"/>
      <c r="D1" s="38"/>
      <c r="E1" s="38"/>
      <c r="F1" s="38"/>
      <c r="G1" s="38"/>
      <c r="H1" s="38"/>
      <c r="I1" s="88"/>
      <c r="J1" s="88"/>
      <c r="K1" s="88"/>
      <c r="L1" s="88"/>
      <c r="M1" s="88"/>
      <c r="N1" s="88"/>
      <c r="O1" s="88"/>
      <c r="P1" s="88"/>
      <c r="Q1" s="88"/>
      <c r="R1" s="88"/>
      <c r="S1" s="88"/>
      <c r="T1" s="88"/>
      <c r="U1" s="88"/>
      <c r="V1" s="88"/>
      <c r="W1" s="88"/>
      <c r="X1" s="88"/>
      <c r="Y1" s="88"/>
      <c r="Z1" s="88"/>
      <c r="AA1" s="2"/>
    </row>
    <row r="2" spans="1:27" ht="30.6" customHeight="1" x14ac:dyDescent="0.25">
      <c r="A2" s="38"/>
      <c r="C2" s="2"/>
      <c r="D2" s="2"/>
      <c r="E2" s="2"/>
      <c r="F2" s="2"/>
      <c r="G2" s="2"/>
      <c r="H2" s="2"/>
      <c r="I2" s="2"/>
      <c r="J2" s="2"/>
      <c r="K2" s="2"/>
      <c r="L2" s="2"/>
      <c r="M2" s="2"/>
      <c r="N2" s="2"/>
      <c r="O2" s="2"/>
      <c r="P2" s="2"/>
      <c r="Q2" s="2"/>
      <c r="R2" s="2"/>
      <c r="S2" s="2"/>
      <c r="T2" s="2"/>
      <c r="U2" s="2"/>
      <c r="V2" s="2"/>
      <c r="W2" s="2"/>
      <c r="X2" s="2"/>
      <c r="Y2" s="2"/>
      <c r="Z2" s="2"/>
      <c r="AA2" s="2"/>
    </row>
    <row r="3" spans="1:27" ht="18.600000000000001" customHeight="1" x14ac:dyDescent="0.25">
      <c r="A3" s="38"/>
      <c r="E3" s="2"/>
      <c r="F3" s="2"/>
      <c r="G3" s="2"/>
      <c r="H3" s="2"/>
      <c r="I3" s="2"/>
      <c r="J3" s="2"/>
      <c r="K3" s="2"/>
      <c r="L3" s="2"/>
      <c r="M3" s="2"/>
      <c r="N3" s="2"/>
      <c r="O3" s="2"/>
      <c r="P3" s="2"/>
      <c r="Q3" s="2"/>
      <c r="R3" s="2"/>
      <c r="S3" s="2"/>
      <c r="T3" s="2"/>
      <c r="U3" s="2"/>
      <c r="V3" s="2"/>
      <c r="W3" s="2"/>
      <c r="X3" s="2"/>
      <c r="Y3" s="2"/>
      <c r="Z3" s="2"/>
      <c r="AA3" s="2"/>
    </row>
    <row r="4" spans="1:27" ht="18.600000000000001" customHeight="1" x14ac:dyDescent="0.25">
      <c r="A4" s="38"/>
      <c r="E4" s="2"/>
      <c r="F4" s="2"/>
      <c r="G4" s="2"/>
      <c r="H4" s="2"/>
      <c r="I4" s="2"/>
      <c r="J4" s="2"/>
      <c r="K4" s="2"/>
      <c r="L4" s="2"/>
      <c r="M4" s="2"/>
      <c r="N4" s="2"/>
      <c r="O4" s="2"/>
      <c r="P4" s="2"/>
      <c r="Q4" s="2"/>
      <c r="R4" s="2"/>
      <c r="S4" s="2"/>
      <c r="T4" s="2"/>
      <c r="U4" s="2"/>
      <c r="V4" s="2"/>
      <c r="W4" s="2"/>
      <c r="X4" s="2"/>
      <c r="Y4" s="2"/>
      <c r="Z4" s="2"/>
      <c r="AA4" s="2"/>
    </row>
    <row r="5" spans="1:27" ht="18.600000000000001" customHeight="1" x14ac:dyDescent="0.25">
      <c r="A5" s="38"/>
      <c r="E5" s="2"/>
      <c r="F5" s="2"/>
      <c r="G5" s="2"/>
      <c r="H5" s="2"/>
      <c r="I5" s="2"/>
      <c r="J5" s="2"/>
      <c r="K5" s="2"/>
      <c r="L5" s="2"/>
      <c r="M5" s="2"/>
      <c r="N5" s="2"/>
      <c r="O5" s="2"/>
      <c r="P5" s="2"/>
      <c r="Q5" s="2"/>
      <c r="R5" s="2"/>
      <c r="S5" s="2"/>
      <c r="T5" s="2"/>
      <c r="U5" s="2"/>
      <c r="V5" s="2"/>
      <c r="W5" s="2"/>
      <c r="X5" s="2"/>
      <c r="Y5" s="2"/>
      <c r="Z5" s="2"/>
      <c r="AA5" s="2"/>
    </row>
    <row r="6" spans="1:27" ht="18.600000000000001" customHeight="1" x14ac:dyDescent="0.25">
      <c r="A6" s="38"/>
      <c r="E6" s="2"/>
      <c r="F6" s="2"/>
      <c r="G6" s="2"/>
      <c r="H6" s="2"/>
      <c r="I6" s="2"/>
      <c r="J6" s="2"/>
      <c r="K6" s="2"/>
      <c r="L6" s="2"/>
      <c r="M6" s="2"/>
      <c r="N6" s="2"/>
      <c r="O6" s="2"/>
      <c r="P6" s="2"/>
      <c r="Q6" s="2"/>
      <c r="R6" s="2"/>
      <c r="S6" s="2"/>
      <c r="T6" s="2"/>
      <c r="U6" s="2"/>
      <c r="V6" s="2"/>
      <c r="W6" s="2"/>
      <c r="X6" s="2"/>
      <c r="Y6" s="2"/>
      <c r="Z6" s="2"/>
      <c r="AA6" s="2"/>
    </row>
    <row r="7" spans="1:27" ht="18.600000000000001" customHeight="1" x14ac:dyDescent="0.25">
      <c r="A7" s="38"/>
      <c r="E7" s="2"/>
      <c r="F7" s="2"/>
      <c r="G7" s="2"/>
      <c r="H7" s="2"/>
      <c r="I7" s="2"/>
      <c r="J7" s="2"/>
      <c r="K7" s="2"/>
      <c r="L7" s="2"/>
      <c r="M7" s="2"/>
      <c r="N7" s="2"/>
      <c r="O7" s="2"/>
      <c r="P7" s="2"/>
      <c r="Q7" s="2"/>
      <c r="R7" s="2"/>
      <c r="S7" s="2"/>
      <c r="T7" s="2"/>
      <c r="U7" s="2"/>
      <c r="V7" s="2"/>
      <c r="W7" s="2"/>
      <c r="X7" s="2"/>
      <c r="Y7" s="2"/>
      <c r="Z7" s="2"/>
      <c r="AA7" s="2"/>
    </row>
    <row r="8" spans="1:27" ht="18.600000000000001" customHeight="1" x14ac:dyDescent="0.25">
      <c r="A8" s="38"/>
      <c r="E8" s="2"/>
      <c r="F8" s="2"/>
      <c r="G8" s="2"/>
      <c r="H8" s="2"/>
      <c r="I8" s="2"/>
      <c r="J8" s="2"/>
      <c r="K8" s="2"/>
      <c r="L8" s="2"/>
      <c r="M8" s="2"/>
      <c r="N8" s="2"/>
      <c r="O8" s="2"/>
      <c r="P8" s="2"/>
      <c r="Q8" s="2"/>
      <c r="R8" s="2"/>
      <c r="S8" s="2"/>
      <c r="T8" s="2"/>
      <c r="U8" s="2"/>
      <c r="V8" s="2"/>
      <c r="W8" s="2"/>
      <c r="X8" s="2"/>
      <c r="Y8" s="2"/>
      <c r="Z8" s="2"/>
      <c r="AA8" s="2"/>
    </row>
    <row r="9" spans="1:27" ht="18.600000000000001" customHeight="1" x14ac:dyDescent="0.25">
      <c r="A9" s="38"/>
      <c r="E9" s="2"/>
      <c r="F9" s="2"/>
      <c r="G9" s="2"/>
      <c r="H9" s="2"/>
      <c r="I9" s="2"/>
      <c r="J9" s="2"/>
      <c r="K9" s="2"/>
      <c r="L9" s="2"/>
      <c r="M9" s="2"/>
      <c r="N9" s="2"/>
      <c r="O9" s="2"/>
      <c r="P9" s="2"/>
      <c r="Q9" s="2"/>
      <c r="R9" s="2"/>
      <c r="S9" s="2"/>
      <c r="T9" s="2"/>
      <c r="U9" s="2"/>
      <c r="V9" s="2"/>
      <c r="W9" s="2"/>
      <c r="X9" s="2"/>
      <c r="Y9" s="2"/>
      <c r="Z9" s="2"/>
      <c r="AA9" s="2"/>
    </row>
    <row r="10" spans="1:27" ht="18.600000000000001" customHeight="1" x14ac:dyDescent="0.25">
      <c r="A10" s="38"/>
      <c r="E10" s="2"/>
      <c r="I10" s="2"/>
      <c r="J10" s="2"/>
      <c r="K10" s="2"/>
      <c r="L10" s="2"/>
      <c r="M10" s="2"/>
      <c r="N10" s="2"/>
      <c r="O10" s="2"/>
      <c r="P10" s="2"/>
      <c r="Q10" s="2"/>
      <c r="R10" s="2"/>
      <c r="S10" s="2"/>
      <c r="T10" s="2"/>
      <c r="U10" s="2"/>
      <c r="V10" s="2"/>
      <c r="W10" s="2"/>
      <c r="X10" s="2"/>
      <c r="Y10" s="2"/>
      <c r="Z10"/>
      <c r="AA10" s="2"/>
    </row>
    <row r="11" spans="1:27" ht="18.600000000000001" customHeight="1" x14ac:dyDescent="0.25">
      <c r="A11" s="38"/>
      <c r="E11" s="2"/>
      <c r="I11" s="2"/>
      <c r="J11" s="2"/>
      <c r="K11" s="2"/>
      <c r="L11" s="2"/>
      <c r="M11" s="2"/>
      <c r="N11" s="2"/>
      <c r="O11" s="2"/>
      <c r="P11" s="2"/>
      <c r="Q11" s="2"/>
      <c r="R11" s="2"/>
      <c r="S11" s="2"/>
      <c r="T11" s="2"/>
      <c r="U11" s="2"/>
      <c r="V11" s="2"/>
      <c r="W11" s="2"/>
      <c r="X11" s="2"/>
      <c r="Y11" s="2"/>
      <c r="Z11" s="2"/>
      <c r="AA11" s="2"/>
    </row>
    <row r="12" spans="1:27" ht="30.6" customHeight="1" x14ac:dyDescent="0.25">
      <c r="A12" s="38"/>
      <c r="E12" s="2"/>
      <c r="I12" s="2"/>
      <c r="J12" s="2"/>
      <c r="K12" s="2"/>
      <c r="L12" s="2"/>
      <c r="M12" s="2"/>
      <c r="N12" s="2"/>
      <c r="O12" s="2"/>
      <c r="P12" s="2"/>
      <c r="Q12" s="2"/>
      <c r="R12" s="2"/>
      <c r="S12" s="2"/>
      <c r="T12" s="2"/>
      <c r="U12" s="2"/>
      <c r="V12" s="2"/>
      <c r="W12" s="2"/>
      <c r="X12" s="2"/>
      <c r="Y12" s="2"/>
      <c r="Z12" s="2"/>
      <c r="AA12" s="2"/>
    </row>
    <row r="13" spans="1:27" ht="27" customHeight="1" x14ac:dyDescent="0.25">
      <c r="A13" s="38"/>
      <c r="C13" s="41" t="s">
        <v>8</v>
      </c>
      <c r="D13" s="42"/>
      <c r="E13" s="43"/>
      <c r="I13" s="2"/>
      <c r="J13" s="2"/>
      <c r="K13" s="2"/>
      <c r="L13" s="2"/>
      <c r="M13" s="2"/>
      <c r="N13" s="2"/>
      <c r="O13" s="2"/>
      <c r="P13" s="2"/>
      <c r="Q13" s="2"/>
      <c r="R13" s="2"/>
      <c r="S13" s="2"/>
      <c r="T13" s="2"/>
      <c r="U13" s="2"/>
      <c r="V13" s="2"/>
      <c r="W13" s="2"/>
      <c r="X13" s="2"/>
      <c r="Y13" s="2"/>
      <c r="Z13" s="2"/>
      <c r="AA13" s="2"/>
    </row>
    <row r="14" spans="1:27" ht="18.600000000000001" customHeight="1" x14ac:dyDescent="0.25">
      <c r="A14" s="38"/>
      <c r="C14" s="28" t="s">
        <v>55</v>
      </c>
      <c r="D14" s="28" t="s">
        <v>1</v>
      </c>
      <c r="E14" s="28" t="s">
        <v>2</v>
      </c>
      <c r="I14" s="2"/>
      <c r="J14" s="2"/>
      <c r="K14" s="2"/>
      <c r="L14" s="2"/>
      <c r="M14" s="2"/>
      <c r="N14" s="2"/>
      <c r="O14" s="2"/>
      <c r="P14" s="2"/>
      <c r="Q14" s="2"/>
      <c r="R14" s="2"/>
      <c r="S14" s="2"/>
      <c r="T14" s="2"/>
      <c r="U14" s="2"/>
      <c r="V14" s="2"/>
      <c r="W14" s="2"/>
      <c r="X14" s="2"/>
      <c r="Y14" s="2"/>
      <c r="Z14" s="2"/>
      <c r="AA14" s="2"/>
    </row>
    <row r="15" spans="1:27" ht="18.600000000000001" customHeight="1" x14ac:dyDescent="0.3">
      <c r="A15" s="38"/>
      <c r="C15" s="27" t="s">
        <v>9</v>
      </c>
      <c r="D15" s="48">
        <v>5</v>
      </c>
      <c r="E15" s="33" t="s">
        <v>44</v>
      </c>
      <c r="I15" s="2"/>
      <c r="J15" s="2"/>
      <c r="K15" s="2"/>
      <c r="L15" s="2"/>
      <c r="M15" s="2"/>
      <c r="N15" s="2"/>
      <c r="O15" s="2"/>
      <c r="P15" s="2"/>
      <c r="Q15" s="2"/>
      <c r="R15" s="2"/>
      <c r="S15" s="2"/>
      <c r="T15" s="2"/>
      <c r="U15" s="2"/>
      <c r="V15" s="2"/>
      <c r="W15" s="2"/>
      <c r="X15" s="2"/>
      <c r="Y15" s="2"/>
      <c r="Z15" s="2"/>
      <c r="AA15" s="2"/>
    </row>
    <row r="16" spans="1:27" ht="18.600000000000001" customHeight="1" x14ac:dyDescent="0.3">
      <c r="A16" s="38"/>
      <c r="C16" s="24" t="s">
        <v>72</v>
      </c>
      <c r="D16" s="48">
        <v>10</v>
      </c>
      <c r="E16" s="33" t="s">
        <v>44</v>
      </c>
      <c r="I16" s="2"/>
      <c r="J16" s="2"/>
      <c r="K16" s="2"/>
      <c r="L16" s="2"/>
      <c r="M16" s="2"/>
      <c r="N16" s="2"/>
      <c r="O16" s="2"/>
      <c r="P16" s="2"/>
      <c r="Q16" s="2"/>
      <c r="R16" s="2"/>
      <c r="S16" s="2"/>
      <c r="T16" s="2"/>
      <c r="U16" s="2"/>
      <c r="V16" s="2"/>
      <c r="W16" s="2"/>
      <c r="X16" s="2"/>
      <c r="Y16" s="2"/>
      <c r="Z16" s="2"/>
      <c r="AA16" s="2"/>
    </row>
    <row r="17" spans="1:27" ht="18.600000000000001" customHeight="1" x14ac:dyDescent="0.3">
      <c r="A17" s="38"/>
      <c r="C17" s="24" t="s">
        <v>71</v>
      </c>
      <c r="D17" s="48">
        <v>70</v>
      </c>
      <c r="E17" s="33" t="s">
        <v>44</v>
      </c>
      <c r="I17" s="2"/>
      <c r="J17" s="2"/>
      <c r="K17" s="2"/>
      <c r="L17" s="2"/>
      <c r="M17" s="2"/>
      <c r="N17" s="2"/>
      <c r="O17" s="2"/>
      <c r="P17" s="2"/>
      <c r="Q17" s="2"/>
      <c r="R17" s="2"/>
      <c r="S17" s="2"/>
      <c r="T17" s="2"/>
      <c r="U17" s="2"/>
      <c r="V17" s="2"/>
      <c r="W17" s="2"/>
      <c r="X17" s="2"/>
      <c r="Y17" s="2"/>
      <c r="Z17" s="2"/>
      <c r="AA17" s="2"/>
    </row>
    <row r="18" spans="1:27" ht="18.600000000000001" customHeight="1" x14ac:dyDescent="0.25">
      <c r="A18" s="38"/>
      <c r="C18" s="29" t="s">
        <v>43</v>
      </c>
      <c r="D18" s="48">
        <v>100</v>
      </c>
      <c r="E18" s="29" t="s">
        <v>42</v>
      </c>
      <c r="I18" s="2"/>
      <c r="J18" s="2"/>
      <c r="K18" s="2"/>
      <c r="L18" s="2"/>
      <c r="M18" s="2"/>
      <c r="N18" s="2"/>
      <c r="O18" s="2"/>
      <c r="P18" s="2"/>
      <c r="Q18" s="2"/>
      <c r="R18" s="2"/>
      <c r="S18" s="2"/>
      <c r="T18" s="2"/>
      <c r="U18" s="2"/>
      <c r="V18" s="2"/>
      <c r="W18" s="2"/>
      <c r="X18" s="2"/>
      <c r="Y18" s="2"/>
      <c r="Z18" s="2"/>
      <c r="AA18" s="2"/>
    </row>
    <row r="19" spans="1:27" ht="18.600000000000001" customHeight="1" x14ac:dyDescent="0.25">
      <c r="A19" s="38"/>
      <c r="C19" s="29" t="s">
        <v>41</v>
      </c>
      <c r="D19" s="48">
        <v>100</v>
      </c>
      <c r="E19" s="29" t="s">
        <v>42</v>
      </c>
      <c r="I19" s="2"/>
      <c r="J19" s="2"/>
      <c r="K19" s="2"/>
      <c r="L19" s="2"/>
      <c r="M19" s="2"/>
      <c r="N19" s="2"/>
      <c r="O19" s="2"/>
      <c r="P19" s="2"/>
      <c r="Q19" s="2"/>
      <c r="R19" s="2"/>
      <c r="S19" s="2"/>
      <c r="T19" s="2"/>
      <c r="U19" s="2"/>
      <c r="V19" s="2"/>
      <c r="W19" s="2"/>
      <c r="X19" s="2"/>
      <c r="Y19" s="2"/>
      <c r="Z19" s="2"/>
      <c r="AA19" s="2"/>
    </row>
    <row r="20" spans="1:27" ht="30.6" customHeight="1" x14ac:dyDescent="0.25">
      <c r="A20" s="38"/>
      <c r="I20" s="2"/>
      <c r="J20" s="2"/>
      <c r="K20" s="2"/>
      <c r="L20" s="2"/>
      <c r="M20" s="2"/>
      <c r="N20" s="2"/>
      <c r="O20" s="2"/>
      <c r="P20" s="2"/>
      <c r="Q20" s="2"/>
      <c r="R20" s="2"/>
      <c r="S20" s="2"/>
      <c r="T20" s="2"/>
      <c r="U20" s="2"/>
      <c r="V20" s="2"/>
      <c r="W20" s="2"/>
      <c r="X20" s="2"/>
      <c r="Y20" s="2"/>
      <c r="Z20" s="2"/>
      <c r="AA20" s="2"/>
    </row>
    <row r="21" spans="1:27" ht="27" customHeight="1" x14ac:dyDescent="0.25">
      <c r="A21" s="38"/>
      <c r="C21" s="41" t="s">
        <v>65</v>
      </c>
      <c r="D21" s="42"/>
      <c r="E21" s="43"/>
      <c r="I21" s="2"/>
      <c r="J21" s="2"/>
      <c r="K21" s="2"/>
      <c r="L21" s="2"/>
      <c r="M21" s="2"/>
      <c r="N21" s="2"/>
      <c r="O21" s="2"/>
      <c r="P21" s="2"/>
      <c r="Q21" s="2"/>
      <c r="R21" s="2"/>
      <c r="S21" s="2"/>
      <c r="T21" s="2"/>
      <c r="U21" s="2"/>
      <c r="V21" s="2"/>
      <c r="W21" s="2"/>
      <c r="X21" s="2"/>
      <c r="Y21" s="2"/>
      <c r="Z21" s="2"/>
      <c r="AA21" s="2"/>
    </row>
    <row r="22" spans="1:27" ht="18.600000000000001" customHeight="1" x14ac:dyDescent="0.25">
      <c r="A22" s="38"/>
      <c r="C22" s="28" t="s">
        <v>55</v>
      </c>
      <c r="D22" s="25" t="s">
        <v>1</v>
      </c>
      <c r="E22" s="25" t="s">
        <v>2</v>
      </c>
      <c r="I22" s="2"/>
      <c r="J22" s="2"/>
      <c r="K22" s="2"/>
      <c r="L22" s="2"/>
      <c r="M22" s="2"/>
      <c r="N22" s="2"/>
      <c r="O22" s="2"/>
      <c r="P22" s="2"/>
      <c r="Q22" s="2"/>
      <c r="R22" s="2"/>
      <c r="S22" s="2"/>
      <c r="T22" s="2"/>
      <c r="U22" s="2"/>
      <c r="V22" s="2"/>
      <c r="W22" s="2"/>
      <c r="X22" s="2"/>
      <c r="Y22" s="2"/>
      <c r="Z22" s="2"/>
      <c r="AA22" s="2"/>
    </row>
    <row r="23" spans="1:27" ht="18.600000000000001" customHeight="1" x14ac:dyDescent="0.25">
      <c r="A23" s="38"/>
      <c r="C23" s="26" t="s">
        <v>3</v>
      </c>
      <c r="D23" s="1">
        <v>998</v>
      </c>
      <c r="E23" s="1" t="s">
        <v>4</v>
      </c>
      <c r="I23" s="2"/>
      <c r="J23" s="2"/>
      <c r="K23" s="2"/>
      <c r="L23" s="2"/>
      <c r="M23" s="2"/>
      <c r="N23" s="2"/>
      <c r="O23" s="2"/>
      <c r="P23" s="2"/>
      <c r="Q23" s="2"/>
      <c r="R23" s="2"/>
      <c r="S23" s="2"/>
      <c r="T23" s="2"/>
      <c r="U23" s="2"/>
      <c r="V23" s="2"/>
      <c r="W23" s="2"/>
      <c r="X23" s="2"/>
      <c r="Y23" s="2"/>
      <c r="Z23" s="2"/>
      <c r="AA23" s="2"/>
    </row>
    <row r="24" spans="1:27" ht="18.600000000000001" customHeight="1" x14ac:dyDescent="0.25">
      <c r="A24" s="38"/>
      <c r="C24" s="27" t="s">
        <v>5</v>
      </c>
      <c r="D24" s="3">
        <v>4186</v>
      </c>
      <c r="E24" s="3" t="s">
        <v>6</v>
      </c>
      <c r="I24" s="2"/>
      <c r="J24" s="2"/>
      <c r="K24" s="2"/>
      <c r="L24" s="2"/>
      <c r="M24" s="2"/>
      <c r="N24" s="2"/>
      <c r="O24" s="2"/>
      <c r="P24" s="2"/>
      <c r="Q24" s="2"/>
      <c r="R24" s="2"/>
      <c r="S24" s="2"/>
      <c r="T24" s="2"/>
      <c r="U24" s="2"/>
      <c r="V24" s="2"/>
      <c r="W24" s="2"/>
      <c r="X24" s="2"/>
      <c r="Y24" s="2"/>
      <c r="Z24" s="2"/>
      <c r="AA24" s="2"/>
    </row>
    <row r="25" spans="1:27" ht="18.600000000000001" customHeight="1" x14ac:dyDescent="0.25">
      <c r="A25" s="38"/>
      <c r="C25" s="27" t="s">
        <v>57</v>
      </c>
      <c r="D25" s="3">
        <v>10</v>
      </c>
      <c r="E25" s="27" t="s">
        <v>7</v>
      </c>
      <c r="I25" s="2"/>
      <c r="J25" s="2"/>
      <c r="K25" s="2"/>
      <c r="L25" s="2"/>
      <c r="M25" s="2"/>
      <c r="N25" s="2"/>
      <c r="O25" s="2"/>
      <c r="P25" s="2"/>
      <c r="Q25" s="2"/>
      <c r="R25" s="2"/>
      <c r="S25" s="2"/>
      <c r="T25" s="2"/>
      <c r="U25" s="2"/>
      <c r="V25" s="2"/>
      <c r="W25" s="2"/>
      <c r="X25" s="2"/>
      <c r="Y25" s="2"/>
      <c r="Z25" s="2"/>
      <c r="AA25" s="2"/>
    </row>
    <row r="26" spans="1:27" ht="18.600000000000001" customHeight="1" x14ac:dyDescent="0.25">
      <c r="A26" s="38"/>
      <c r="C26" s="27" t="s">
        <v>58</v>
      </c>
      <c r="D26" s="3">
        <v>27</v>
      </c>
      <c r="E26" s="27" t="s">
        <v>7</v>
      </c>
      <c r="I26" s="2"/>
      <c r="J26" s="2"/>
      <c r="K26" s="2"/>
      <c r="L26" s="2"/>
      <c r="M26" s="2"/>
      <c r="N26" s="2"/>
      <c r="O26" s="2"/>
      <c r="P26" s="2"/>
      <c r="Q26" s="2"/>
      <c r="R26" s="2"/>
      <c r="S26" s="2"/>
      <c r="T26" s="2"/>
      <c r="U26" s="2"/>
      <c r="V26" s="2"/>
      <c r="W26" s="2"/>
      <c r="X26" s="2"/>
      <c r="Y26" s="2"/>
      <c r="Z26" s="2"/>
      <c r="AA26" s="2"/>
    </row>
    <row r="27" spans="1:27" ht="30.6" customHeight="1" x14ac:dyDescent="0.25">
      <c r="A27" s="38"/>
      <c r="C27" s="29"/>
      <c r="D27" s="29"/>
      <c r="E27" s="2"/>
      <c r="I27" s="2"/>
      <c r="J27" s="2"/>
      <c r="K27" s="2"/>
      <c r="L27" s="2"/>
      <c r="M27" s="2"/>
      <c r="N27" s="2"/>
      <c r="O27" s="2"/>
      <c r="P27" s="2"/>
      <c r="Q27" s="2"/>
      <c r="R27" s="2"/>
      <c r="S27" s="2"/>
      <c r="T27" s="2"/>
      <c r="U27" s="2"/>
      <c r="V27" s="2"/>
      <c r="W27" s="2"/>
      <c r="X27" s="2"/>
      <c r="Y27" s="2"/>
      <c r="Z27" s="2"/>
      <c r="AA27" s="2"/>
    </row>
    <row r="28" spans="1:27" ht="27" customHeight="1" x14ac:dyDescent="0.25">
      <c r="A28" s="39"/>
      <c r="B28" s="27"/>
      <c r="C28" s="44" t="s">
        <v>12</v>
      </c>
      <c r="D28" s="45"/>
      <c r="E28" s="46"/>
      <c r="I28" s="2"/>
      <c r="J28" s="2"/>
      <c r="K28" s="2"/>
      <c r="L28" s="2"/>
      <c r="M28" s="2"/>
      <c r="N28" s="2"/>
      <c r="O28" s="2"/>
      <c r="P28" s="2"/>
      <c r="Q28" s="2"/>
      <c r="R28" s="2"/>
      <c r="S28" s="2"/>
      <c r="T28" s="2"/>
      <c r="U28" s="2"/>
      <c r="V28" s="2"/>
      <c r="W28" s="2"/>
      <c r="X28" s="2"/>
      <c r="Y28" s="2"/>
      <c r="Z28" s="2"/>
      <c r="AA28" s="2"/>
    </row>
    <row r="29" spans="1:27" ht="18.600000000000001" customHeight="1" x14ac:dyDescent="0.25">
      <c r="A29" s="38"/>
      <c r="C29" s="28" t="s">
        <v>55</v>
      </c>
      <c r="D29" s="30" t="s">
        <v>1</v>
      </c>
      <c r="E29" s="30" t="s">
        <v>2</v>
      </c>
      <c r="F29" s="2"/>
      <c r="G29" s="2"/>
      <c r="H29" s="2"/>
      <c r="I29" s="2"/>
      <c r="J29" s="2"/>
      <c r="K29" s="2"/>
      <c r="L29" s="2"/>
      <c r="M29" s="2"/>
      <c r="N29" s="2"/>
      <c r="O29" s="2"/>
      <c r="P29" s="2"/>
      <c r="Q29" s="2"/>
      <c r="R29" s="2"/>
      <c r="S29" s="2"/>
      <c r="T29" s="2"/>
      <c r="U29" s="2"/>
      <c r="V29" s="2"/>
      <c r="W29" s="2"/>
      <c r="X29" s="2"/>
      <c r="Y29" s="2"/>
      <c r="Z29" s="2"/>
      <c r="AA29" s="2"/>
    </row>
    <row r="30" spans="1:27" ht="18.600000000000001" customHeight="1" x14ac:dyDescent="0.25">
      <c r="A30" s="38"/>
      <c r="C30" s="31" t="s">
        <v>81</v>
      </c>
      <c r="D30" s="18">
        <f>MAX(AVERAGE(Pivot.Debiet!K26,Pivot.Debiet!J26)*(D19/100),GETPIVOTDATA("[Measures].[Percentile.Graph]",Pivot.Debiet!$A$1)*(D19/100))</f>
        <v>943.31061</v>
      </c>
      <c r="E30" s="31" t="s">
        <v>13</v>
      </c>
      <c r="F30" s="2"/>
      <c r="G30" s="2"/>
      <c r="H30" s="2"/>
      <c r="I30" s="2"/>
      <c r="J30" s="2"/>
      <c r="K30" s="2"/>
      <c r="L30" s="2"/>
      <c r="M30" s="2"/>
      <c r="N30" s="2"/>
      <c r="O30" s="2"/>
      <c r="P30" s="2"/>
      <c r="Q30" s="2"/>
      <c r="R30" s="2"/>
      <c r="S30" s="2"/>
      <c r="T30" s="2"/>
      <c r="U30" s="2"/>
      <c r="V30" s="2"/>
      <c r="W30" s="2"/>
      <c r="X30" s="2"/>
      <c r="Y30" s="2"/>
      <c r="Z30" s="2"/>
      <c r="AA30" s="2"/>
    </row>
    <row r="31" spans="1:27" ht="18.600000000000001" customHeight="1" x14ac:dyDescent="0.25">
      <c r="A31" s="38"/>
      <c r="C31" s="31" t="s">
        <v>14</v>
      </c>
      <c r="D31" s="18">
        <f>((D30/3600)*D15*D23*D24)*10^-3</f>
        <v>5473.3344681015005</v>
      </c>
      <c r="E31" s="31" t="s">
        <v>7</v>
      </c>
      <c r="F31" s="2"/>
      <c r="G31" s="2"/>
      <c r="H31" s="2"/>
      <c r="I31" s="2"/>
      <c r="J31" s="2"/>
      <c r="K31" s="2"/>
      <c r="L31" s="2"/>
      <c r="M31" s="2"/>
      <c r="N31" s="2"/>
      <c r="O31" s="2"/>
      <c r="P31" s="2"/>
      <c r="Q31" s="2"/>
      <c r="R31" s="2"/>
      <c r="S31" s="2"/>
      <c r="T31" s="2"/>
      <c r="U31" s="2"/>
      <c r="V31" s="2"/>
      <c r="W31" s="2"/>
      <c r="X31" s="2"/>
      <c r="Y31" s="2"/>
      <c r="Z31" s="2"/>
      <c r="AA31" s="2"/>
    </row>
    <row r="32" spans="1:27" ht="18.600000000000001" customHeight="1" x14ac:dyDescent="0.25">
      <c r="A32" s="38"/>
      <c r="C32" s="27" t="s">
        <v>10</v>
      </c>
      <c r="D32" s="34">
        <f>IF(D17&lt;55,(-0.00088*D17+0.1344)*D16-0.0984*D17+8.092,(-0.0008*D17+0.132)*D16-0.087429*D17+7.76286)+0.8</f>
        <v>3.2028299999999987</v>
      </c>
      <c r="E32" s="27" t="s">
        <v>11</v>
      </c>
      <c r="F32" s="2"/>
      <c r="G32" s="2"/>
      <c r="H32" s="2"/>
      <c r="I32" s="2"/>
      <c r="J32" s="2"/>
      <c r="K32" s="2"/>
      <c r="L32" s="2"/>
      <c r="M32" s="2"/>
      <c r="N32" s="2"/>
      <c r="O32" s="2"/>
      <c r="P32" s="2"/>
      <c r="Q32" s="2"/>
      <c r="R32" s="2"/>
      <c r="S32" s="2"/>
      <c r="T32" s="2"/>
      <c r="U32" s="2"/>
      <c r="V32" s="2"/>
      <c r="W32" s="2"/>
      <c r="X32" s="2"/>
      <c r="Y32" s="2"/>
      <c r="Z32" s="2"/>
      <c r="AA32" s="2"/>
    </row>
    <row r="33" spans="1:27" ht="18.600000000000001" customHeight="1" x14ac:dyDescent="0.25">
      <c r="A33" s="38"/>
      <c r="C33" s="31" t="s">
        <v>15</v>
      </c>
      <c r="D33" s="18">
        <f>(D32/(D32-1))*D31</f>
        <v>7958.0175657992368</v>
      </c>
      <c r="E33" s="31" t="s">
        <v>7</v>
      </c>
      <c r="F33" s="2"/>
      <c r="G33" s="2"/>
      <c r="H33" s="2"/>
      <c r="I33" s="2"/>
      <c r="J33" s="2"/>
      <c r="K33" s="2"/>
      <c r="L33" s="2"/>
      <c r="M33" s="2"/>
      <c r="N33" s="2"/>
      <c r="O33" s="2"/>
      <c r="P33" s="2"/>
      <c r="Q33" s="2"/>
      <c r="R33" s="2"/>
      <c r="S33" s="2"/>
      <c r="T33" s="2"/>
      <c r="U33" s="2"/>
      <c r="V33" s="2"/>
      <c r="W33" s="2"/>
      <c r="X33" s="2"/>
      <c r="Y33" s="2"/>
      <c r="Z33" s="2"/>
      <c r="AA33" s="2"/>
    </row>
    <row r="34" spans="1:27" ht="30.6" customHeight="1" x14ac:dyDescent="0.25">
      <c r="A34" s="38"/>
      <c r="C34" s="29"/>
      <c r="D34" s="29"/>
      <c r="E34" s="2"/>
      <c r="F34" s="2"/>
      <c r="G34" s="2"/>
      <c r="H34" s="2"/>
      <c r="I34" s="2"/>
      <c r="J34" s="2"/>
      <c r="K34" s="2"/>
      <c r="L34" s="2"/>
      <c r="M34" s="2"/>
      <c r="N34" s="2"/>
      <c r="O34" s="2"/>
      <c r="P34" s="2"/>
      <c r="Q34" s="2"/>
      <c r="R34" s="2"/>
      <c r="S34" s="2"/>
      <c r="T34" s="2"/>
      <c r="U34" s="2"/>
      <c r="V34" s="2"/>
      <c r="W34" s="2"/>
      <c r="X34" s="2"/>
      <c r="Y34" s="2"/>
      <c r="Z34" s="2"/>
      <c r="AA34" s="2"/>
    </row>
    <row r="35" spans="1:27" ht="27" customHeight="1" x14ac:dyDescent="0.25">
      <c r="A35" s="39"/>
      <c r="B35" s="27"/>
      <c r="C35" s="44" t="s">
        <v>56</v>
      </c>
      <c r="D35" s="45"/>
      <c r="E35" s="46"/>
      <c r="F35" s="2"/>
      <c r="G35" s="2"/>
      <c r="H35" s="2"/>
      <c r="I35" s="2"/>
      <c r="J35" s="2"/>
      <c r="K35" s="2"/>
      <c r="L35" s="2"/>
      <c r="M35" s="2"/>
      <c r="N35" s="2"/>
      <c r="O35" s="2"/>
      <c r="P35" s="2"/>
      <c r="Q35" s="2"/>
      <c r="R35" s="2"/>
      <c r="S35" s="2"/>
      <c r="T35" s="2"/>
      <c r="U35" s="2"/>
      <c r="V35" s="2"/>
      <c r="W35" s="2"/>
      <c r="X35" s="2"/>
      <c r="Y35" s="2"/>
      <c r="Z35" s="2"/>
      <c r="AA35" s="2"/>
    </row>
    <row r="36" spans="1:27" ht="18.600000000000001" customHeight="1" x14ac:dyDescent="0.25">
      <c r="A36" s="38"/>
      <c r="C36" s="28" t="s">
        <v>55</v>
      </c>
      <c r="D36" s="32" t="s">
        <v>1</v>
      </c>
      <c r="E36" s="32" t="s">
        <v>2</v>
      </c>
      <c r="F36" s="2"/>
      <c r="G36" s="2"/>
      <c r="H36" s="2"/>
      <c r="I36" s="2"/>
      <c r="J36" s="2"/>
      <c r="K36" s="2"/>
      <c r="L36" s="2"/>
      <c r="M36" s="2"/>
      <c r="N36" s="2"/>
      <c r="O36" s="2"/>
      <c r="P36" s="2"/>
      <c r="Q36" s="2"/>
      <c r="R36" s="2"/>
      <c r="S36" s="2"/>
      <c r="T36" s="2"/>
      <c r="U36" s="2"/>
      <c r="V36" s="2"/>
      <c r="W36" s="2"/>
      <c r="X36" s="2"/>
      <c r="Y36" s="2"/>
      <c r="Z36" s="2"/>
      <c r="AA36" s="2"/>
    </row>
    <row r="37" spans="1:27" ht="18.600000000000001" customHeight="1" x14ac:dyDescent="0.25">
      <c r="A37" s="38"/>
      <c r="C37" s="31" t="s">
        <v>22</v>
      </c>
      <c r="D37" s="18">
        <f>D33/Calculations!I9</f>
        <v>1111.8243315175628</v>
      </c>
      <c r="E37" s="31" t="s">
        <v>11</v>
      </c>
      <c r="F37" s="2"/>
      <c r="G37" s="2"/>
      <c r="H37" s="2"/>
      <c r="I37" s="2"/>
      <c r="J37" s="2"/>
      <c r="K37" s="2"/>
      <c r="L37" s="2"/>
      <c r="M37" s="2"/>
      <c r="N37" s="2"/>
      <c r="O37" s="2"/>
      <c r="P37" s="2"/>
      <c r="Q37" s="2"/>
      <c r="R37" s="2"/>
      <c r="S37" s="2"/>
      <c r="T37" s="2"/>
      <c r="U37" s="2"/>
      <c r="V37" s="2"/>
      <c r="W37" s="2"/>
      <c r="X37" s="2"/>
      <c r="Y37" s="2"/>
      <c r="Z37" s="2"/>
      <c r="AA37" s="2"/>
    </row>
    <row r="38" spans="1:27" ht="18.600000000000001" customHeight="1" x14ac:dyDescent="0.25">
      <c r="A38" s="38"/>
      <c r="C38" s="31" t="s">
        <v>64</v>
      </c>
      <c r="D38" s="18">
        <f>Pivot.Buffer!F3</f>
        <v>1240.6401547970263</v>
      </c>
      <c r="E38" s="31" t="s">
        <v>23</v>
      </c>
      <c r="F38" s="2"/>
      <c r="G38" s="2"/>
      <c r="H38" s="2"/>
      <c r="I38" s="2"/>
      <c r="J38" s="2"/>
      <c r="K38" s="2"/>
      <c r="L38" s="2"/>
      <c r="M38" s="2"/>
      <c r="N38" s="2"/>
      <c r="O38" s="2"/>
      <c r="P38" s="2"/>
      <c r="Q38" s="2"/>
      <c r="R38" s="2"/>
      <c r="S38" s="2"/>
      <c r="T38" s="2"/>
      <c r="U38" s="2"/>
      <c r="V38" s="2"/>
      <c r="W38" s="2"/>
      <c r="X38" s="2"/>
      <c r="Y38" s="2"/>
      <c r="Z38" s="2"/>
      <c r="AA38" s="2"/>
    </row>
    <row r="39" spans="1:27" ht="30.6" customHeight="1" x14ac:dyDescent="0.25">
      <c r="A39" s="38"/>
      <c r="F39" s="2"/>
      <c r="G39" s="2"/>
      <c r="H39" s="2"/>
      <c r="I39" s="2"/>
      <c r="J39" s="2"/>
      <c r="K39" s="2"/>
      <c r="L39" s="2"/>
      <c r="M39" s="2"/>
      <c r="N39" s="2"/>
      <c r="O39" s="2"/>
      <c r="P39" s="2"/>
      <c r="Q39" s="2"/>
      <c r="R39" s="2"/>
      <c r="S39" s="2"/>
      <c r="T39" s="2"/>
      <c r="U39" s="2"/>
      <c r="V39" s="2"/>
      <c r="W39" s="2"/>
      <c r="X39" s="2"/>
      <c r="Y39" s="2"/>
      <c r="Z39" s="2"/>
      <c r="AA39" s="2"/>
    </row>
    <row r="40" spans="1:27" ht="18.600000000000001" customHeight="1" x14ac:dyDescent="0.25">
      <c r="A40" s="38"/>
      <c r="C40" s="87" t="s">
        <v>80</v>
      </c>
      <c r="D40" s="87"/>
      <c r="E40" s="87"/>
      <c r="F40" s="2"/>
      <c r="G40" s="2"/>
      <c r="H40" s="2"/>
      <c r="I40" s="2"/>
      <c r="J40" s="2"/>
      <c r="K40" s="2"/>
      <c r="L40" s="2"/>
      <c r="M40" s="2"/>
      <c r="N40" s="2"/>
      <c r="O40" s="2"/>
      <c r="P40" s="2"/>
      <c r="Q40" s="2"/>
      <c r="R40" s="2"/>
      <c r="S40" s="2"/>
      <c r="T40" s="2"/>
      <c r="U40" s="2"/>
      <c r="V40" s="2"/>
      <c r="W40" s="2"/>
      <c r="X40" s="2"/>
      <c r="Y40" s="2"/>
      <c r="Z40" s="2"/>
      <c r="AA40" s="2"/>
    </row>
    <row r="41" spans="1:27" ht="30.6" customHeight="1" x14ac:dyDescent="0.25">
      <c r="A41" s="38"/>
      <c r="C41" s="87"/>
      <c r="D41" s="87"/>
      <c r="E41" s="87"/>
      <c r="F41" s="2"/>
      <c r="G41" s="2"/>
      <c r="H41" s="2"/>
      <c r="I41" s="2"/>
      <c r="J41" s="2"/>
      <c r="K41" s="2"/>
      <c r="L41" s="2"/>
      <c r="M41" s="2"/>
      <c r="N41" s="2"/>
      <c r="O41" s="2"/>
      <c r="P41" s="2"/>
      <c r="Q41" s="2"/>
      <c r="R41" s="2"/>
      <c r="S41" s="2"/>
      <c r="T41" s="2"/>
      <c r="U41" s="2"/>
      <c r="V41" s="2"/>
      <c r="W41" s="2"/>
      <c r="X41" s="2"/>
      <c r="Y41" s="2"/>
      <c r="Z41" s="2"/>
      <c r="AA41" s="2"/>
    </row>
    <row r="42" spans="1:27" ht="18.600000000000001" customHeight="1" x14ac:dyDescent="0.25">
      <c r="A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8.600000000000001" customHeight="1" x14ac:dyDescent="0.25">
      <c r="A43" s="2"/>
      <c r="C43" s="2"/>
      <c r="D43" s="2"/>
      <c r="E43" s="2"/>
      <c r="F43" s="2"/>
      <c r="G43" s="2"/>
      <c r="H43" s="2"/>
      <c r="I43" s="2"/>
      <c r="J43" s="2"/>
      <c r="K43" s="2"/>
      <c r="L43" s="2"/>
      <c r="M43" s="2"/>
      <c r="N43" s="2"/>
      <c r="O43" s="2"/>
      <c r="P43" s="2"/>
      <c r="Q43" s="2"/>
      <c r="R43" s="2"/>
      <c r="S43" s="2"/>
      <c r="T43" s="2"/>
      <c r="U43" s="2"/>
      <c r="V43" s="2"/>
      <c r="W43" s="2"/>
      <c r="X43" s="2"/>
      <c r="Y43" s="2"/>
      <c r="Z43" s="2"/>
      <c r="AA43" s="2"/>
    </row>
    <row r="44" spans="1:27" ht="18.600000000000001" customHeight="1" x14ac:dyDescent="0.25">
      <c r="A44" s="2"/>
      <c r="C44" s="2"/>
      <c r="D44" s="2"/>
      <c r="E44" s="2"/>
      <c r="F44" s="2"/>
      <c r="G44" s="2"/>
      <c r="H44" s="2"/>
      <c r="I44" s="2"/>
      <c r="J44" s="2"/>
      <c r="K44" s="2"/>
      <c r="L44" s="2"/>
      <c r="M44" s="2"/>
      <c r="N44" s="2"/>
      <c r="O44" s="2"/>
      <c r="P44" s="2"/>
      <c r="Q44" s="2"/>
      <c r="R44" s="2"/>
      <c r="S44" s="2"/>
      <c r="T44" s="2"/>
      <c r="U44" s="2"/>
      <c r="V44" s="2"/>
      <c r="W44" s="2"/>
      <c r="X44" s="2"/>
      <c r="Y44" s="2"/>
      <c r="Z44" s="2"/>
      <c r="AA44" s="2"/>
    </row>
    <row r="45" spans="1:27" ht="18.600000000000001" customHeight="1" x14ac:dyDescent="0.25">
      <c r="A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8.600000000000001" customHeight="1" x14ac:dyDescent="0.25">
      <c r="A46" s="2"/>
      <c r="C46" s="2"/>
      <c r="D46" s="2"/>
      <c r="E46" s="2"/>
      <c r="F46" s="2"/>
      <c r="G46" s="2"/>
      <c r="H46" s="2"/>
      <c r="I46" s="2"/>
      <c r="J46" s="2"/>
      <c r="K46" s="2"/>
      <c r="L46" s="2"/>
      <c r="M46" s="2"/>
      <c r="N46" s="2"/>
      <c r="O46" s="2"/>
      <c r="P46" s="2"/>
      <c r="Q46" s="2"/>
      <c r="R46" s="2"/>
      <c r="S46" s="2"/>
      <c r="T46" s="2"/>
      <c r="U46" s="2"/>
      <c r="V46" s="2"/>
      <c r="W46" s="2"/>
      <c r="X46" s="2"/>
      <c r="Y46" s="2"/>
      <c r="Z46" s="2"/>
      <c r="AA46" s="2"/>
    </row>
    <row r="47" spans="1:27" ht="18.600000000000001" customHeight="1" x14ac:dyDescent="0.25">
      <c r="E47" s="2"/>
      <c r="F47" s="2"/>
      <c r="G47" s="2"/>
      <c r="H47" s="2"/>
      <c r="I47" s="2"/>
      <c r="J47" s="2"/>
      <c r="K47" s="2"/>
      <c r="L47" s="2"/>
      <c r="M47" s="2"/>
      <c r="N47" s="2"/>
      <c r="O47" s="2"/>
      <c r="P47" s="2"/>
      <c r="Q47" s="2"/>
      <c r="R47" s="2"/>
      <c r="S47" s="2"/>
      <c r="T47" s="2"/>
      <c r="U47" s="2"/>
      <c r="V47" s="2"/>
      <c r="W47" s="2"/>
      <c r="X47" s="2"/>
      <c r="Y47" s="2"/>
      <c r="Z47" s="2"/>
    </row>
    <row r="48" spans="1:27" ht="18.600000000000001" customHeight="1" x14ac:dyDescent="0.25">
      <c r="E48" s="2"/>
      <c r="F48" s="2"/>
      <c r="G48" s="2"/>
      <c r="H48" s="2"/>
      <c r="I48" s="2"/>
      <c r="J48" s="2"/>
      <c r="K48" s="2"/>
      <c r="L48" s="2"/>
      <c r="M48" s="2"/>
      <c r="N48" s="2"/>
      <c r="O48" s="2"/>
      <c r="P48" s="2"/>
      <c r="Q48" s="2"/>
      <c r="R48" s="2"/>
      <c r="S48" s="2"/>
      <c r="T48" s="2"/>
      <c r="U48" s="2"/>
      <c r="V48" s="2"/>
      <c r="W48" s="2"/>
      <c r="X48" s="2"/>
      <c r="Y48" s="2"/>
      <c r="Z48" s="2"/>
    </row>
    <row r="49" spans="1:26" ht="18.600000000000001" customHeight="1" x14ac:dyDescent="0.25">
      <c r="E49" s="2"/>
      <c r="F49" s="2"/>
      <c r="G49" s="2"/>
      <c r="H49" s="2"/>
      <c r="I49" s="2"/>
      <c r="J49" s="2"/>
      <c r="K49" s="2"/>
      <c r="L49" s="2"/>
      <c r="M49" s="2"/>
      <c r="N49" s="2"/>
      <c r="O49" s="2"/>
      <c r="P49" s="2"/>
      <c r="Q49" s="2"/>
      <c r="R49" s="2"/>
      <c r="S49" s="2"/>
      <c r="T49" s="2"/>
      <c r="U49" s="2"/>
      <c r="V49" s="2"/>
      <c r="W49" s="2"/>
      <c r="X49" s="2"/>
      <c r="Y49" s="2"/>
      <c r="Z49" s="2"/>
    </row>
    <row r="50" spans="1:26" ht="18.600000000000001" customHeight="1" x14ac:dyDescent="0.25">
      <c r="E50" s="2"/>
      <c r="F50" s="2"/>
      <c r="G50" s="2"/>
      <c r="H50" s="2"/>
      <c r="I50" s="2"/>
      <c r="J50" s="2"/>
      <c r="K50" s="2"/>
      <c r="L50" s="2"/>
      <c r="M50" s="2"/>
      <c r="N50" s="2"/>
      <c r="O50" s="2"/>
      <c r="P50" s="2"/>
      <c r="Q50" s="2"/>
      <c r="R50" s="2"/>
      <c r="S50" s="2"/>
      <c r="T50" s="2"/>
      <c r="U50" s="2"/>
      <c r="V50" s="2"/>
      <c r="W50" s="2"/>
      <c r="X50" s="2"/>
      <c r="Y50" s="2"/>
      <c r="Z50" s="2"/>
    </row>
    <row r="51" spans="1:26" ht="18.600000000000001" customHeight="1" x14ac:dyDescent="0.25">
      <c r="E51" s="2"/>
      <c r="F51" s="2"/>
      <c r="G51" s="2"/>
      <c r="H51" s="2"/>
      <c r="I51" s="2"/>
      <c r="J51" s="2"/>
      <c r="K51" s="2"/>
      <c r="L51" s="2"/>
      <c r="M51" s="2"/>
      <c r="N51" s="2"/>
      <c r="O51" s="2"/>
      <c r="P51" s="2"/>
      <c r="Q51" s="2"/>
      <c r="R51" s="2"/>
      <c r="S51" s="2"/>
      <c r="T51" s="2"/>
      <c r="U51" s="2"/>
      <c r="V51" s="2"/>
      <c r="W51" s="2"/>
      <c r="X51" s="2"/>
      <c r="Y51" s="2"/>
      <c r="Z51" s="2"/>
    </row>
    <row r="52" spans="1:26" ht="18.600000000000001" customHeight="1" x14ac:dyDescent="0.25">
      <c r="E52" s="2"/>
      <c r="F52" s="2"/>
      <c r="G52" s="2"/>
      <c r="H52" s="2"/>
      <c r="I52" s="2"/>
      <c r="J52" s="2"/>
      <c r="K52" s="2"/>
      <c r="L52" s="2"/>
      <c r="M52" s="2"/>
      <c r="N52" s="2"/>
      <c r="O52" s="2"/>
      <c r="P52" s="2"/>
      <c r="Q52" s="2"/>
      <c r="R52" s="2"/>
      <c r="S52" s="2"/>
      <c r="T52" s="2"/>
      <c r="U52" s="2"/>
      <c r="V52" s="2"/>
      <c r="W52" s="2"/>
      <c r="X52" s="2"/>
      <c r="Y52" s="2"/>
      <c r="Z52" s="2"/>
    </row>
    <row r="53" spans="1:26" x14ac:dyDescent="0.25">
      <c r="E53" s="2"/>
      <c r="F53" s="2"/>
      <c r="G53" s="2"/>
      <c r="H53" s="2"/>
      <c r="I53" s="2"/>
      <c r="J53" s="2"/>
      <c r="K53" s="2"/>
      <c r="L53" s="2"/>
      <c r="M53" s="2"/>
      <c r="N53" s="2"/>
      <c r="O53" s="2"/>
      <c r="P53" s="2"/>
      <c r="Q53" s="2"/>
      <c r="R53" s="2"/>
      <c r="S53" s="2"/>
      <c r="T53" s="2"/>
      <c r="U53" s="2"/>
      <c r="V53" s="2"/>
      <c r="W53" s="2"/>
      <c r="X53" s="2"/>
      <c r="Y53" s="2"/>
      <c r="Z53" s="2"/>
    </row>
    <row r="54" spans="1:26" x14ac:dyDescent="0.25">
      <c r="E54" s="2"/>
      <c r="F54" s="2"/>
      <c r="G54" s="2"/>
      <c r="H54" s="2"/>
      <c r="I54" s="2"/>
      <c r="J54" s="2"/>
      <c r="K54" s="2"/>
      <c r="L54" s="2"/>
      <c r="M54" s="2"/>
      <c r="N54" s="2"/>
      <c r="O54" s="2"/>
      <c r="P54" s="2"/>
      <c r="Q54" s="2"/>
      <c r="R54" s="2"/>
      <c r="S54" s="2"/>
      <c r="T54" s="2"/>
      <c r="U54" s="2"/>
      <c r="V54" s="2"/>
      <c r="W54" s="2"/>
      <c r="X54" s="2"/>
      <c r="Y54" s="2"/>
      <c r="Z54" s="2"/>
    </row>
    <row r="55" spans="1:26" x14ac:dyDescent="0.25">
      <c r="E55" s="2"/>
      <c r="F55" s="2"/>
      <c r="G55" s="2"/>
      <c r="H55" s="2"/>
      <c r="I55" s="2"/>
      <c r="J55" s="2"/>
      <c r="K55" s="2"/>
      <c r="L55" s="2"/>
      <c r="M55" s="2"/>
      <c r="N55" s="2"/>
      <c r="O55" s="2"/>
      <c r="P55" s="2"/>
      <c r="Q55" s="2"/>
      <c r="R55" s="2"/>
      <c r="S55" s="2"/>
      <c r="T55" s="2"/>
      <c r="U55" s="2"/>
      <c r="V55" s="2"/>
      <c r="W55" s="2"/>
      <c r="X55" s="2"/>
      <c r="Y55" s="2"/>
      <c r="Z55" s="2"/>
    </row>
    <row r="56" spans="1:26" x14ac:dyDescent="0.25">
      <c r="E56" s="2"/>
      <c r="F56" s="2"/>
      <c r="G56" s="2"/>
      <c r="H56" s="2"/>
      <c r="I56" s="2"/>
      <c r="J56" s="2"/>
      <c r="K56" s="2"/>
      <c r="L56" s="2"/>
      <c r="M56" s="2"/>
      <c r="N56" s="2"/>
      <c r="O56" s="2"/>
      <c r="P56" s="2"/>
      <c r="Q56" s="2"/>
      <c r="R56" s="2"/>
      <c r="S56" s="2"/>
      <c r="T56" s="2"/>
      <c r="U56" s="2"/>
      <c r="V56" s="2"/>
      <c r="W56" s="2"/>
      <c r="X56" s="2"/>
      <c r="Y56" s="2"/>
      <c r="Z56" s="2"/>
    </row>
    <row r="57" spans="1:26" x14ac:dyDescent="0.25">
      <c r="E57" s="2"/>
      <c r="F57" s="2"/>
      <c r="G57" s="2"/>
      <c r="H57" s="2"/>
      <c r="I57" s="2"/>
      <c r="J57" s="2"/>
      <c r="K57" s="2"/>
      <c r="L57" s="2"/>
      <c r="M57" s="2"/>
      <c r="N57" s="2"/>
      <c r="O57" s="2"/>
      <c r="P57" s="2"/>
      <c r="Q57" s="2"/>
      <c r="R57" s="2"/>
      <c r="S57" s="2"/>
      <c r="T57" s="2"/>
      <c r="U57" s="2"/>
      <c r="V57" s="2"/>
      <c r="W57" s="2"/>
      <c r="X57" s="2"/>
      <c r="Y57" s="2"/>
      <c r="Z57" s="2"/>
    </row>
    <row r="58" spans="1:26" x14ac:dyDescent="0.25">
      <c r="E58" s="2"/>
      <c r="F58" s="2"/>
      <c r="G58" s="2"/>
      <c r="H58" s="2"/>
      <c r="I58" s="2"/>
      <c r="J58" s="2"/>
      <c r="K58" s="2"/>
      <c r="L58" s="2"/>
      <c r="M58" s="2"/>
      <c r="N58" s="2"/>
      <c r="O58" s="2"/>
      <c r="P58" s="2"/>
      <c r="Q58" s="2"/>
      <c r="R58" s="2"/>
      <c r="S58" s="2"/>
      <c r="T58" s="2"/>
      <c r="U58" s="2"/>
      <c r="V58" s="2"/>
      <c r="W58" s="2"/>
      <c r="X58" s="2"/>
      <c r="Y58" s="2"/>
      <c r="Z58" s="2"/>
    </row>
    <row r="59" spans="1:26" x14ac:dyDescent="0.25">
      <c r="E59" s="2"/>
      <c r="F59" s="2"/>
      <c r="G59" s="2"/>
      <c r="H59" s="2"/>
      <c r="I59" s="2"/>
      <c r="J59" s="2"/>
      <c r="K59" s="2"/>
      <c r="L59" s="2"/>
      <c r="M59" s="2"/>
      <c r="N59" s="2"/>
      <c r="O59" s="2"/>
      <c r="P59" s="2"/>
      <c r="Q59" s="2"/>
      <c r="R59" s="2"/>
      <c r="S59" s="2"/>
      <c r="T59" s="2"/>
      <c r="U59" s="2"/>
      <c r="V59" s="2"/>
      <c r="W59" s="2"/>
      <c r="X59" s="2"/>
      <c r="Y59" s="2"/>
      <c r="Z59" s="2"/>
    </row>
    <row r="60" spans="1:26" x14ac:dyDescent="0.25">
      <c r="E60" s="2"/>
      <c r="F60" s="2"/>
      <c r="G60" s="2"/>
      <c r="H60" s="2"/>
      <c r="I60" s="2"/>
      <c r="J60" s="2"/>
      <c r="K60" s="2"/>
      <c r="L60" s="2"/>
      <c r="M60" s="2"/>
      <c r="N60" s="2"/>
      <c r="O60" s="2"/>
      <c r="P60" s="2"/>
      <c r="Q60" s="2"/>
      <c r="R60" s="2"/>
      <c r="S60" s="2"/>
      <c r="T60" s="2"/>
      <c r="U60" s="2"/>
      <c r="V60" s="2"/>
      <c r="W60" s="2"/>
      <c r="X60" s="2"/>
      <c r="Y60" s="2"/>
      <c r="Z60" s="2"/>
    </row>
    <row r="61" spans="1:26" x14ac:dyDescent="0.25">
      <c r="E61" s="2"/>
      <c r="F61" s="2"/>
      <c r="G61" s="2"/>
      <c r="H61" s="2"/>
      <c r="I61" s="2"/>
      <c r="J61" s="2"/>
      <c r="K61" s="2"/>
      <c r="L61" s="2"/>
      <c r="M61" s="2"/>
      <c r="N61" s="2"/>
      <c r="O61" s="2"/>
      <c r="P61" s="2"/>
      <c r="Q61" s="2"/>
      <c r="R61" s="2"/>
      <c r="S61" s="2"/>
      <c r="T61" s="2"/>
      <c r="U61" s="2"/>
      <c r="V61" s="2"/>
      <c r="W61" s="2"/>
      <c r="X61" s="2"/>
      <c r="Y61" s="2"/>
      <c r="Z61" s="2"/>
    </row>
    <row r="62" spans="1:26" x14ac:dyDescent="0.25">
      <c r="E62" s="2"/>
      <c r="F62" s="2"/>
      <c r="G62" s="2"/>
      <c r="H62" s="2"/>
      <c r="I62" s="2"/>
      <c r="J62" s="2"/>
      <c r="K62" s="2"/>
      <c r="L62" s="2"/>
      <c r="M62" s="2"/>
      <c r="N62" s="2"/>
      <c r="O62" s="2"/>
      <c r="P62" s="2"/>
      <c r="Q62" s="2"/>
      <c r="R62" s="2"/>
      <c r="S62" s="2"/>
      <c r="T62" s="2"/>
      <c r="U62" s="2"/>
      <c r="V62" s="2"/>
      <c r="W62" s="2"/>
      <c r="X62" s="2"/>
      <c r="Y62" s="2"/>
      <c r="Z62" s="2"/>
    </row>
    <row r="63" spans="1:26" x14ac:dyDescent="0.25">
      <c r="A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C69" s="2"/>
      <c r="G69" s="2"/>
      <c r="H69" s="2"/>
      <c r="I69" s="2"/>
      <c r="J69" s="2"/>
      <c r="K69" s="2"/>
      <c r="L69" s="2"/>
      <c r="M69" s="2"/>
      <c r="N69" s="2"/>
      <c r="O69" s="2"/>
      <c r="P69" s="2"/>
      <c r="Q69" s="2"/>
      <c r="R69" s="2"/>
      <c r="S69" s="2"/>
      <c r="T69" s="2"/>
      <c r="U69" s="2"/>
      <c r="V69" s="2"/>
      <c r="W69" s="2"/>
      <c r="X69" s="2"/>
      <c r="Y69" s="2"/>
      <c r="Z69" s="2"/>
    </row>
    <row r="70" spans="1:26" x14ac:dyDescent="0.25">
      <c r="A70" s="2"/>
      <c r="C70" s="2"/>
      <c r="G70" s="2"/>
      <c r="H70" s="2"/>
      <c r="I70" s="2"/>
      <c r="J70" s="2"/>
      <c r="K70" s="2"/>
      <c r="L70" s="2"/>
      <c r="M70" s="2"/>
      <c r="N70" s="2"/>
      <c r="O70" s="2"/>
      <c r="P70" s="2"/>
      <c r="Q70" s="2"/>
      <c r="R70" s="2"/>
      <c r="S70" s="2"/>
      <c r="T70" s="2"/>
      <c r="U70" s="2"/>
      <c r="V70" s="2"/>
      <c r="W70" s="2"/>
      <c r="X70" s="2"/>
      <c r="Y70" s="2"/>
      <c r="Z70" s="2"/>
    </row>
  </sheetData>
  <sheetProtection algorithmName="SHA-512" hashValue="edMnkldTY+5lpwxOW83tA0CVYk6pHEtoWoIep+Xo9sCh0cNy97y5cK9JudpadSeliNzY59MtKNGGuvmVtv1AvA==" saltValue="IYfA5gAEAW1nbMytkiQ1Jg==" spinCount="100000" sheet="1" objects="1" scenarios="1" selectLockedCells="1" autoFilter="0" pivotTables="0"/>
  <mergeCells count="2">
    <mergeCell ref="C40:E41"/>
    <mergeCell ref="I1:Z1"/>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19307-904D-4073-9D01-E1602119EC1D}">
  <dimension ref="B3:H28"/>
  <sheetViews>
    <sheetView workbookViewId="0">
      <selection activeCell="D28" sqref="D28"/>
    </sheetView>
  </sheetViews>
  <sheetFormatPr defaultRowHeight="15" x14ac:dyDescent="0.25"/>
  <cols>
    <col min="2" max="2" width="12.5703125" bestFit="1" customWidth="1"/>
    <col min="3" max="3" width="18.28515625" bestFit="1" customWidth="1"/>
    <col min="4" max="4" width="15.140625" bestFit="1" customWidth="1"/>
    <col min="7" max="7" width="18.28515625" customWidth="1"/>
    <col min="8" max="8" width="14.7109375" customWidth="1"/>
  </cols>
  <sheetData>
    <row r="3" spans="2:8" x14ac:dyDescent="0.25">
      <c r="B3" s="5" t="s">
        <v>24</v>
      </c>
      <c r="C3" t="s">
        <v>32</v>
      </c>
      <c r="D3" t="s">
        <v>37</v>
      </c>
      <c r="F3" s="9" t="s">
        <v>33</v>
      </c>
      <c r="G3" s="9" t="s">
        <v>35</v>
      </c>
      <c r="H3" s="9" t="s">
        <v>36</v>
      </c>
    </row>
    <row r="4" spans="2:8" x14ac:dyDescent="0.25">
      <c r="B4" s="6">
        <v>0</v>
      </c>
      <c r="C4" s="12">
        <v>0.33267852380333518</v>
      </c>
      <c r="D4" s="12">
        <v>951.02154499999995</v>
      </c>
      <c r="F4">
        <v>0</v>
      </c>
      <c r="G4" s="13">
        <f>C4*Dashboard_Extra!$D$33</f>
        <v>2647.461536191101</v>
      </c>
      <c r="H4" s="13">
        <f>D4*(Dashboard_Extra!$D$33/Dashboard_Extra!$D$30)</f>
        <v>8023.0690509921524</v>
      </c>
    </row>
    <row r="5" spans="2:8" x14ac:dyDescent="0.25">
      <c r="B5" s="6">
        <v>1</v>
      </c>
      <c r="C5" s="12">
        <v>0.25920736928487831</v>
      </c>
      <c r="D5" s="12">
        <v>952.65639999999996</v>
      </c>
      <c r="F5">
        <v>1</v>
      </c>
      <c r="G5" s="13">
        <f>C5*Dashboard_Extra!$D$33</f>
        <v>2062.7767979536711</v>
      </c>
      <c r="H5" s="13">
        <f>D5*(Dashboard_Extra!$D$33/Dashboard_Extra!$D$30)</f>
        <v>8036.8611197652735</v>
      </c>
    </row>
    <row r="6" spans="2:8" x14ac:dyDescent="0.25">
      <c r="B6" s="6">
        <v>2</v>
      </c>
      <c r="C6" s="12">
        <v>0.24542162728867792</v>
      </c>
      <c r="D6" s="12">
        <v>943.91216999999995</v>
      </c>
      <c r="F6">
        <v>2</v>
      </c>
      <c r="G6" s="13">
        <f>C6*Dashboard_Extra!$D$33</f>
        <v>1953.0696209903322</v>
      </c>
      <c r="H6" s="13">
        <f>D6*(Dashboard_Extra!$D$33/Dashboard_Extra!$D$30)</f>
        <v>7963.0924849150961</v>
      </c>
    </row>
    <row r="7" spans="2:8" x14ac:dyDescent="0.25">
      <c r="B7" s="6">
        <v>3</v>
      </c>
      <c r="C7" s="12">
        <v>0.26197986705219889</v>
      </c>
      <c r="D7" s="12">
        <v>935.11297999999999</v>
      </c>
      <c r="F7">
        <v>3</v>
      </c>
      <c r="G7" s="13">
        <f>C7*Dashboard_Extra!$D$33</f>
        <v>2084.8403838871473</v>
      </c>
      <c r="H7" s="13">
        <f>D7*(Dashboard_Extra!$D$33/Dashboard_Extra!$D$30)</f>
        <v>7888.8601929823199</v>
      </c>
    </row>
    <row r="8" spans="2:8" x14ac:dyDescent="0.25">
      <c r="B8" s="6">
        <v>4</v>
      </c>
      <c r="C8" s="12">
        <v>0.28848423101796428</v>
      </c>
      <c r="D8" s="12">
        <v>932.06312000000003</v>
      </c>
      <c r="F8">
        <v>4</v>
      </c>
      <c r="G8" s="13">
        <f>C8*Dashboard_Extra!$D$33</f>
        <v>2295.7625778970446</v>
      </c>
      <c r="H8" s="13">
        <f>D8*(Dashboard_Extra!$D$33/Dashboard_Extra!$D$30)</f>
        <v>7863.1307681291128</v>
      </c>
    </row>
    <row r="9" spans="2:8" x14ac:dyDescent="0.25">
      <c r="B9" s="6">
        <v>5</v>
      </c>
      <c r="C9" s="12">
        <v>0.35125794124010112</v>
      </c>
      <c r="D9" s="12">
        <v>930.32801500000005</v>
      </c>
      <c r="F9">
        <v>5</v>
      </c>
      <c r="G9" s="13">
        <f>C9*Dashboard_Extra!$D$33</f>
        <v>2795.3168665152007</v>
      </c>
      <c r="H9" s="13">
        <f>D9*(Dashboard_Extra!$D$33/Dashboard_Extra!$D$30)</f>
        <v>7848.4929638659914</v>
      </c>
    </row>
    <row r="10" spans="2:8" x14ac:dyDescent="0.25">
      <c r="B10" s="6">
        <v>6</v>
      </c>
      <c r="C10" s="12">
        <v>0.50483902144437443</v>
      </c>
      <c r="D10" s="12">
        <v>920.38979000000006</v>
      </c>
      <c r="F10">
        <v>6</v>
      </c>
      <c r="G10" s="13">
        <f>C10*Dashboard_Extra!$D$33</f>
        <v>4017.5178005552293</v>
      </c>
      <c r="H10" s="13">
        <f>D10*(Dashboard_Extra!$D$33/Dashboard_Extra!$D$30)</f>
        <v>7764.6514716952788</v>
      </c>
    </row>
    <row r="11" spans="2:8" x14ac:dyDescent="0.25">
      <c r="B11" s="6">
        <v>7</v>
      </c>
      <c r="C11" s="12">
        <v>0.70700206214160188</v>
      </c>
      <c r="D11" s="12">
        <v>910.25985000000003</v>
      </c>
      <c r="F11">
        <v>7</v>
      </c>
      <c r="G11" s="13">
        <f>C11*Dashboard_Extra!$D$33</f>
        <v>5626.3348295791511</v>
      </c>
      <c r="H11" s="13">
        <f>D11*(Dashboard_Extra!$D$33/Dashboard_Extra!$D$30)</f>
        <v>7679.192621125907</v>
      </c>
    </row>
    <row r="12" spans="2:8" x14ac:dyDescent="0.25">
      <c r="B12" s="6">
        <v>8</v>
      </c>
      <c r="C12" s="12">
        <v>0.8586109664407614</v>
      </c>
      <c r="D12" s="12">
        <v>816.12107500000002</v>
      </c>
      <c r="F12">
        <v>8</v>
      </c>
      <c r="G12" s="13">
        <f>C12*Dashboard_Extra!$D$33</f>
        <v>6832.8411531234378</v>
      </c>
      <c r="H12" s="13">
        <f>D12*(Dashboard_Extra!$D$33/Dashboard_Extra!$D$30)</f>
        <v>6885.0130400515227</v>
      </c>
    </row>
    <row r="13" spans="2:8" x14ac:dyDescent="0.25">
      <c r="B13" s="6">
        <v>9</v>
      </c>
      <c r="C13" s="12">
        <v>0.94414374639628795</v>
      </c>
      <c r="D13" s="12">
        <v>236.57013699999999</v>
      </c>
      <c r="F13">
        <v>9</v>
      </c>
      <c r="G13" s="13">
        <f>C13*Dashboard_Extra!$D$33</f>
        <v>7513.5125184611597</v>
      </c>
      <c r="H13" s="13">
        <f>D13*(Dashboard_Extra!$D$33/Dashboard_Extra!$D$30)</f>
        <v>1995.7681868854754</v>
      </c>
    </row>
    <row r="14" spans="2:8" x14ac:dyDescent="0.25">
      <c r="B14" s="6">
        <v>10</v>
      </c>
      <c r="C14" s="12">
        <v>0.99254001342997089</v>
      </c>
      <c r="D14" s="12">
        <v>760.82230999999979</v>
      </c>
      <c r="F14">
        <v>10</v>
      </c>
      <c r="G14" s="13">
        <f>C14*Dashboard_Extra!$D$33</f>
        <v>7898.650861634319</v>
      </c>
      <c r="H14" s="13">
        <f>D14*(Dashboard_Extra!$D$33/Dashboard_Extra!$D$30)</f>
        <v>6418.4980463984712</v>
      </c>
    </row>
    <row r="15" spans="2:8" x14ac:dyDescent="0.25">
      <c r="B15" s="6">
        <v>11</v>
      </c>
      <c r="C15" s="12">
        <v>0.91793411935010094</v>
      </c>
      <c r="D15" s="12">
        <v>903.93312000000003</v>
      </c>
      <c r="F15">
        <v>11</v>
      </c>
      <c r="G15" s="13">
        <f>C15*Dashboard_Extra!$D$33</f>
        <v>7304.9358460345566</v>
      </c>
      <c r="H15" s="13">
        <f>D15*(Dashboard_Extra!$D$33/Dashboard_Extra!$D$30)</f>
        <v>7625.8186550745031</v>
      </c>
    </row>
    <row r="16" spans="2:8" x14ac:dyDescent="0.25">
      <c r="B16" s="6">
        <v>12</v>
      </c>
      <c r="C16" s="12">
        <v>0.83063497575768275</v>
      </c>
      <c r="D16" s="12">
        <v>921.19362999999998</v>
      </c>
      <c r="F16">
        <v>12</v>
      </c>
      <c r="G16" s="13">
        <f>C16*Dashboard_Extra!$D$33</f>
        <v>6610.2077278468623</v>
      </c>
      <c r="H16" s="13">
        <f>D16*(Dashboard_Extra!$D$33/Dashboard_Extra!$D$30)</f>
        <v>7771.4328783414858</v>
      </c>
    </row>
    <row r="17" spans="2:8" x14ac:dyDescent="0.25">
      <c r="B17" s="6">
        <v>13</v>
      </c>
      <c r="C17" s="12">
        <v>0.75877531120480635</v>
      </c>
      <c r="D17" s="12">
        <v>938.28692999999998</v>
      </c>
      <c r="F17">
        <v>13</v>
      </c>
      <c r="G17" s="13">
        <f>C17*Dashboard_Extra!$D$33</f>
        <v>6038.3472550626311</v>
      </c>
      <c r="H17" s="13">
        <f>D17*(Dashboard_Extra!$D$33/Dashboard_Extra!$D$30)</f>
        <v>7915.6364738649963</v>
      </c>
    </row>
    <row r="18" spans="2:8" x14ac:dyDescent="0.25">
      <c r="B18" s="6">
        <v>14</v>
      </c>
      <c r="C18" s="12">
        <v>0.70661944161613655</v>
      </c>
      <c r="D18" s="12">
        <v>936.96492000000001</v>
      </c>
      <c r="F18">
        <v>14</v>
      </c>
      <c r="G18" s="13">
        <f>C18*Dashboard_Extra!$D$33</f>
        <v>5623.2899287164628</v>
      </c>
      <c r="H18" s="13">
        <f>D18*(Dashboard_Extra!$D$33/Dashboard_Extra!$D$30)</f>
        <v>7904.4836481778539</v>
      </c>
    </row>
    <row r="19" spans="2:8" x14ac:dyDescent="0.25">
      <c r="B19" s="6">
        <v>15</v>
      </c>
      <c r="C19" s="12">
        <v>0.67544037191760975</v>
      </c>
      <c r="D19" s="12">
        <v>948.37176999999997</v>
      </c>
      <c r="F19">
        <v>15</v>
      </c>
      <c r="G19" s="13">
        <f>C19*Dashboard_Extra!$D$33</f>
        <v>5375.1663443703083</v>
      </c>
      <c r="H19" s="13">
        <f>D19*(Dashboard_Extra!$D$33/Dashboard_Extra!$D$30)</f>
        <v>8000.7148489171695</v>
      </c>
    </row>
    <row r="20" spans="2:8" x14ac:dyDescent="0.25">
      <c r="B20" s="6">
        <v>16</v>
      </c>
      <c r="C20" s="12">
        <v>0.69025282685002498</v>
      </c>
      <c r="D20" s="12">
        <v>938.42903000000001</v>
      </c>
      <c r="F20">
        <v>16</v>
      </c>
      <c r="G20" s="13">
        <f>C20*Dashboard_Extra!$D$33</f>
        <v>5493.0441209150777</v>
      </c>
      <c r="H20" s="13">
        <f>D20*(Dashboard_Extra!$D$33/Dashboard_Extra!$D$30)</f>
        <v>7916.8352670134163</v>
      </c>
    </row>
    <row r="21" spans="2:8" x14ac:dyDescent="0.25">
      <c r="B21" s="6">
        <v>17</v>
      </c>
      <c r="C21" s="12">
        <v>0.7853030865884485</v>
      </c>
      <c r="D21" s="12">
        <v>940.15407999999991</v>
      </c>
      <c r="F21">
        <v>17</v>
      </c>
      <c r="G21" s="13">
        <f>C21*Dashboard_Extra!$D$33</f>
        <v>6249.4557575472318</v>
      </c>
      <c r="H21" s="13">
        <f>D21*(Dashboard_Extra!$D$33/Dashboard_Extra!$D$30)</f>
        <v>7931.3882446396101</v>
      </c>
    </row>
    <row r="22" spans="2:8" x14ac:dyDescent="0.25">
      <c r="B22" s="6">
        <v>18</v>
      </c>
      <c r="C22" s="12">
        <v>0.85617801896891377</v>
      </c>
      <c r="D22" s="12">
        <v>938.59084999999993</v>
      </c>
      <c r="F22">
        <v>18</v>
      </c>
      <c r="G22" s="13">
        <f>C22*Dashboard_Extra!$D$33</f>
        <v>6813.4797144058075</v>
      </c>
      <c r="H22" s="13">
        <f>D22*(Dashboard_Extra!$D$33/Dashboard_Extra!$D$30)</f>
        <v>7918.2004232926374</v>
      </c>
    </row>
    <row r="23" spans="2:8" x14ac:dyDescent="0.25">
      <c r="B23" s="6">
        <v>19</v>
      </c>
      <c r="C23" s="12">
        <v>0.82659746248314248</v>
      </c>
      <c r="D23" s="12">
        <v>953.27189999999996</v>
      </c>
      <c r="F23">
        <v>19</v>
      </c>
      <c r="G23" s="13">
        <f>C23*Dashboard_Extra!$D$33</f>
        <v>6578.0771262859234</v>
      </c>
      <c r="H23" s="13">
        <f>D23*(Dashboard_Extra!$D$33/Dashboard_Extra!$D$30)</f>
        <v>8042.0536404046306</v>
      </c>
    </row>
    <row r="24" spans="2:8" x14ac:dyDescent="0.25">
      <c r="B24" s="6">
        <v>20</v>
      </c>
      <c r="C24" s="12">
        <v>0.7984522898061408</v>
      </c>
      <c r="D24" s="12">
        <v>950.22649999999999</v>
      </c>
      <c r="F24">
        <v>20</v>
      </c>
      <c r="G24" s="13">
        <f>C24*Dashboard_Extra!$D$33</f>
        <v>6354.0973477298912</v>
      </c>
      <c r="H24" s="13">
        <f>D24*(Dashboard_Extra!$D$33/Dashboard_Extra!$D$30)</f>
        <v>8016.3618412899314</v>
      </c>
    </row>
    <row r="25" spans="2:8" x14ac:dyDescent="0.25">
      <c r="B25" s="6">
        <v>21</v>
      </c>
      <c r="C25" s="12">
        <v>0.71913726286194735</v>
      </c>
      <c r="D25" s="12">
        <v>949.2565800000001</v>
      </c>
      <c r="F25">
        <v>21</v>
      </c>
      <c r="G25" s="13">
        <f>C25*Dashboard_Extra!$D$33</f>
        <v>5722.9069700761602</v>
      </c>
      <c r="H25" s="13">
        <f>D25*(Dashboard_Extra!$D$33/Dashboard_Extra!$D$30)</f>
        <v>8008.1793398788432</v>
      </c>
    </row>
    <row r="26" spans="2:8" x14ac:dyDescent="0.25">
      <c r="B26" s="6">
        <v>22</v>
      </c>
      <c r="C26" s="12">
        <v>0.61917360745400163</v>
      </c>
      <c r="D26" s="12">
        <v>940.51612</v>
      </c>
      <c r="F26">
        <v>22</v>
      </c>
      <c r="G26" s="13">
        <f>C26*Dashboard_Extra!$D$33</f>
        <v>4927.3944443982264</v>
      </c>
      <c r="H26" s="13">
        <f>D26*(Dashboard_Extra!$D$33/Dashboard_Extra!$D$30)</f>
        <v>7934.4425097448475</v>
      </c>
    </row>
    <row r="27" spans="2:8" x14ac:dyDescent="0.25">
      <c r="B27" s="6">
        <v>23</v>
      </c>
      <c r="C27" s="12">
        <v>0.49891506114858991</v>
      </c>
      <c r="D27" s="12">
        <v>948.90800000000002</v>
      </c>
      <c r="F27">
        <v>23</v>
      </c>
      <c r="G27" s="13">
        <f>C27*Dashboard_Extra!$D$33</f>
        <v>3970.3748204622789</v>
      </c>
      <c r="H27" s="13">
        <f>D27*(Dashboard_Extra!$D$33/Dashboard_Extra!$D$30)</f>
        <v>8005.2386268902692</v>
      </c>
    </row>
    <row r="28" spans="2:8" x14ac:dyDescent="0.25">
      <c r="B28" s="6" t="s">
        <v>25</v>
      </c>
      <c r="C28" s="12">
        <v>0.99254001342997089</v>
      </c>
      <c r="D28" s="12">
        <v>932.36665000000005</v>
      </c>
    </row>
  </sheetData>
  <sheetProtection algorithmName="SHA-512" hashValue="CzG0g9cpLM449LPzhbUML6ErvHVGIhXIvLMjJaXJ7ZUVcH8O0IE8gwOfApyR9WgXs4EJ1gvW3sxC9XIvM5kPSQ==" saltValue="r9j3XcecKztDxIQ+pAOTTw==" spinCount="100000" sheet="1" objects="1" scenarios="1" selectLockedCells="1" pivotTables="0" selectUnlockedCells="1"/>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5F28-32D3-4207-9C83-E6EC35C9CF99}">
  <dimension ref="A1:M26"/>
  <sheetViews>
    <sheetView workbookViewId="0">
      <selection activeCell="D28" sqref="D28"/>
    </sheetView>
  </sheetViews>
  <sheetFormatPr defaultRowHeight="15" x14ac:dyDescent="0.25"/>
  <cols>
    <col min="1" max="1" width="12.5703125" bestFit="1" customWidth="1"/>
    <col min="2" max="2" width="21.42578125" bestFit="1" customWidth="1"/>
    <col min="3" max="3" width="7.42578125" bestFit="1" customWidth="1"/>
    <col min="4" max="4" width="15.140625" bestFit="1" customWidth="1"/>
    <col min="6" max="6" width="12.5703125" bestFit="1" customWidth="1"/>
    <col min="7" max="7" width="15.140625" bestFit="1" customWidth="1"/>
    <col min="8" max="8" width="15.42578125" bestFit="1" customWidth="1"/>
  </cols>
  <sheetData>
    <row r="1" spans="1:13" x14ac:dyDescent="0.25">
      <c r="A1" s="5" t="s">
        <v>24</v>
      </c>
      <c r="B1" t="s">
        <v>26</v>
      </c>
      <c r="C1" t="s">
        <v>27</v>
      </c>
      <c r="D1" t="s">
        <v>37</v>
      </c>
      <c r="F1" s="5" t="s">
        <v>24</v>
      </c>
      <c r="G1" t="s">
        <v>37</v>
      </c>
      <c r="H1" t="s">
        <v>38</v>
      </c>
      <c r="J1" t="s">
        <v>39</v>
      </c>
      <c r="K1" t="s">
        <v>34</v>
      </c>
      <c r="M1" t="s">
        <v>40</v>
      </c>
    </row>
    <row r="2" spans="1:13" x14ac:dyDescent="0.25">
      <c r="A2" s="6">
        <v>0</v>
      </c>
      <c r="B2" s="4">
        <v>1880.7620465517241</v>
      </c>
      <c r="C2" s="7">
        <v>1312.8744000000002</v>
      </c>
      <c r="D2" s="4">
        <v>951.02154499999995</v>
      </c>
      <c r="F2" s="6">
        <v>0</v>
      </c>
      <c r="G2" s="4">
        <v>951.02154499999995</v>
      </c>
      <c r="H2" s="4">
        <v>977.29008999999996</v>
      </c>
      <c r="J2" s="13">
        <f>GETPIVOTDATA("[Measures].[Percentile.Graph]",$F$1,"[Data folder].[Time [Uur]]]","[Data folder].[Time [Uur]]].&amp;[0]")</f>
        <v>951.02154499999995</v>
      </c>
      <c r="K2" s="13">
        <f>GETPIVOTDATA("[Measures].[Percentile.Debiet]",$F$1,"[Data folder].[Time [Uur]]]","[Data folder].[Time [Uur]]].&amp;[0]")</f>
        <v>977.29008999999996</v>
      </c>
      <c r="M2" s="23">
        <v>0.4</v>
      </c>
    </row>
    <row r="3" spans="1:13" x14ac:dyDescent="0.25">
      <c r="A3" s="6">
        <v>1</v>
      </c>
      <c r="B3" s="4">
        <v>1811.3468553571424</v>
      </c>
      <c r="C3" s="7">
        <v>1084.4949999999999</v>
      </c>
      <c r="D3" s="4">
        <v>952.65639999999996</v>
      </c>
      <c r="F3" s="6">
        <v>1</v>
      </c>
      <c r="G3" s="4">
        <v>952.65639999999996</v>
      </c>
      <c r="H3" s="4">
        <v>967.88244999999995</v>
      </c>
      <c r="J3" s="13">
        <f>GETPIVOTDATA("[Measures].[Percentile.Graph]",$F$1,"[Data folder].[Time [Uur]]]","[Data folder].[Time [Uur]]].&amp;[1]")</f>
        <v>952.65639999999996</v>
      </c>
      <c r="K3" s="13">
        <f>GETPIVOTDATA("[Measures].[Percentile.Debiet]",$F$1,"[Data folder].[Time [Uur]]]","[Data folder].[Time [Uur]]].&amp;[1]")</f>
        <v>967.88244999999995</v>
      </c>
    </row>
    <row r="4" spans="1:13" x14ac:dyDescent="0.25">
      <c r="A4" s="6">
        <v>2</v>
      </c>
      <c r="B4" s="4">
        <v>1645.3275035087718</v>
      </c>
      <c r="C4" s="7">
        <v>983.67530000000011</v>
      </c>
      <c r="D4" s="4">
        <v>943.91216999999995</v>
      </c>
      <c r="F4" s="6">
        <v>2</v>
      </c>
      <c r="G4" s="4">
        <v>943.91216999999995</v>
      </c>
      <c r="H4" s="4">
        <v>951.90623999999991</v>
      </c>
      <c r="J4" s="13">
        <f>GETPIVOTDATA("[Measures].[Percentile.Graph]",$F$1,"[Data folder].[Time [Uur]]]","[Data folder].[Time [Uur]]].&amp;[2]")</f>
        <v>943.91216999999995</v>
      </c>
      <c r="K4" s="13">
        <f>GETPIVOTDATA("[Measures].[Percentile.Debiet]",$F$1,"[Data folder].[Time [Uur]]]","[Data folder].[Time [Uur]]].&amp;[2]")</f>
        <v>951.90623999999991</v>
      </c>
    </row>
    <row r="5" spans="1:13" x14ac:dyDescent="0.25">
      <c r="A5" s="6">
        <v>3</v>
      </c>
      <c r="B5" s="4">
        <v>1669.3107705263162</v>
      </c>
      <c r="C5" s="7">
        <v>973.66650000000004</v>
      </c>
      <c r="D5" s="4">
        <v>935.11297999999999</v>
      </c>
      <c r="F5" s="6">
        <v>3</v>
      </c>
      <c r="G5" s="4">
        <v>935.11297999999999</v>
      </c>
      <c r="H5" s="4">
        <v>951.50823999999989</v>
      </c>
      <c r="J5" s="13">
        <f>GETPIVOTDATA("[Measures].[Percentile.Graph]",$F$1,"[Data folder].[Time [Uur]]]","[Data folder].[Time [Uur]]].&amp;[3]")</f>
        <v>935.11297999999999</v>
      </c>
      <c r="K5" s="13">
        <f>GETPIVOTDATA("[Measures].[Percentile.Debiet]",$F$1,"[Data folder].[Time [Uur]]]","[Data folder].[Time [Uur]]].&amp;[3]")</f>
        <v>951.50823999999989</v>
      </c>
    </row>
    <row r="6" spans="1:13" x14ac:dyDescent="0.25">
      <c r="A6" s="6">
        <v>4</v>
      </c>
      <c r="B6" s="4">
        <v>1595.3109736842105</v>
      </c>
      <c r="C6" s="7">
        <v>960.74330000000009</v>
      </c>
      <c r="D6" s="4">
        <v>932.06312000000003</v>
      </c>
      <c r="F6" s="6">
        <v>4</v>
      </c>
      <c r="G6" s="4">
        <v>932.06312000000003</v>
      </c>
      <c r="H6" s="4">
        <v>945.08812</v>
      </c>
      <c r="J6" s="13">
        <f>GETPIVOTDATA("[Measures].[Percentile.Graph]",$F$1,"[Data folder].[Time [Uur]]]","[Data folder].[Time [Uur]]].&amp;[4]")</f>
        <v>932.06312000000003</v>
      </c>
      <c r="K6" s="13">
        <f>GETPIVOTDATA("[Measures].[Percentile.Debiet]",$F$1,"[Data folder].[Time [Uur]]]","[Data folder].[Time [Uur]]].&amp;[4]")</f>
        <v>945.08812</v>
      </c>
    </row>
    <row r="7" spans="1:13" x14ac:dyDescent="0.25">
      <c r="A7" s="6">
        <v>5</v>
      </c>
      <c r="B7" s="4">
        <v>1526.7438301724135</v>
      </c>
      <c r="C7" s="7">
        <v>958.35235</v>
      </c>
      <c r="D7" s="4">
        <v>930.32801500000005</v>
      </c>
      <c r="F7" s="6">
        <v>5</v>
      </c>
      <c r="G7" s="4">
        <v>930.32801500000005</v>
      </c>
      <c r="H7" s="4">
        <v>947.42291</v>
      </c>
      <c r="J7" s="13">
        <f>GETPIVOTDATA("[Measures].[Percentile.Graph]",$F$1,"[Data folder].[Time [Uur]]]","[Data folder].[Time [Uur]]].&amp;[5]")</f>
        <v>930.32801500000005</v>
      </c>
      <c r="K7" s="13">
        <f>GETPIVOTDATA("[Measures].[Percentile.Debiet]",$F$1,"[Data folder].[Time [Uur]]]","[Data folder].[Time [Uur]]].&amp;[5]")</f>
        <v>947.42291</v>
      </c>
    </row>
    <row r="8" spans="1:13" x14ac:dyDescent="0.25">
      <c r="A8" s="6">
        <v>6</v>
      </c>
      <c r="B8" s="4">
        <v>1479.6994217543861</v>
      </c>
      <c r="C8" s="7">
        <v>953.79349999999999</v>
      </c>
      <c r="D8" s="4">
        <v>920.38979000000006</v>
      </c>
      <c r="F8" s="6">
        <v>6</v>
      </c>
      <c r="G8" s="4">
        <v>920.38979000000006</v>
      </c>
      <c r="H8" s="4">
        <v>942.37414000000001</v>
      </c>
      <c r="J8" s="13">
        <f>GETPIVOTDATA("[Measures].[Percentile.Graph]",$F$1,"[Data folder].[Time [Uur]]]","[Data folder].[Time [Uur]]].&amp;[6]")</f>
        <v>920.38979000000006</v>
      </c>
      <c r="K8" s="13">
        <f>GETPIVOTDATA("[Measures].[Percentile.Debiet]",$F$1,"[Data folder].[Time [Uur]]]","[Data folder].[Time [Uur]]].&amp;[6]")</f>
        <v>942.37414000000001</v>
      </c>
    </row>
    <row r="9" spans="1:13" x14ac:dyDescent="0.25">
      <c r="A9" s="6">
        <v>7</v>
      </c>
      <c r="B9" s="4">
        <v>1396.6678530357137</v>
      </c>
      <c r="C9" s="7">
        <v>949.94974999999999</v>
      </c>
      <c r="D9" s="4">
        <v>910.25985000000003</v>
      </c>
      <c r="F9" s="6">
        <v>7</v>
      </c>
      <c r="G9" s="4">
        <v>910.25985000000003</v>
      </c>
      <c r="H9" s="4">
        <v>936.22369000000003</v>
      </c>
      <c r="J9" s="13">
        <f>GETPIVOTDATA("[Measures].[Percentile.Graph]",$F$1,"[Data folder].[Time [Uur]]]","[Data folder].[Time [Uur]]].&amp;[7]")</f>
        <v>910.25985000000003</v>
      </c>
      <c r="K9" s="13">
        <f>GETPIVOTDATA("[Measures].[Percentile.Debiet]",$F$1,"[Data folder].[Time [Uur]]]","[Data folder].[Time [Uur]]].&amp;[7]")</f>
        <v>936.22369000000003</v>
      </c>
    </row>
    <row r="10" spans="1:13" x14ac:dyDescent="0.25">
      <c r="A10" s="6">
        <v>8</v>
      </c>
      <c r="B10" s="4">
        <v>1404.8821712068966</v>
      </c>
      <c r="C10" s="7">
        <v>946.60635000000002</v>
      </c>
      <c r="D10" s="4">
        <v>816.12107500000002</v>
      </c>
      <c r="F10" s="6">
        <v>8</v>
      </c>
      <c r="G10" s="4">
        <v>816.12107500000002</v>
      </c>
      <c r="H10" s="4">
        <v>926.71547999999996</v>
      </c>
      <c r="J10" s="13">
        <f>GETPIVOTDATA("[Measures].[Percentile.Graph]",$F$1,"[Data folder].[Time [Uur]]]","[Data folder].[Time [Uur]]].&amp;[8]")</f>
        <v>816.12107500000002</v>
      </c>
      <c r="K10" s="13">
        <f>GETPIVOTDATA("[Measures].[Percentile.Debiet]",$F$1,"[Data folder].[Time [Uur]]]","[Data folder].[Time [Uur]]].&amp;[8]")</f>
        <v>926.71547999999996</v>
      </c>
    </row>
    <row r="11" spans="1:13" x14ac:dyDescent="0.25">
      <c r="A11" s="6">
        <v>9</v>
      </c>
      <c r="B11" s="4">
        <v>1388.4459836842104</v>
      </c>
      <c r="C11" s="7">
        <v>947.0449000000001</v>
      </c>
      <c r="D11" s="4">
        <v>236.57013699999999</v>
      </c>
      <c r="F11" s="6">
        <v>9</v>
      </c>
      <c r="G11" s="4">
        <v>236.57013699999999</v>
      </c>
      <c r="H11" s="4">
        <v>922.50199999999995</v>
      </c>
      <c r="J11" s="13">
        <f>GETPIVOTDATA("[Measures].[Percentile.Graph]",$F$1,"[Data folder].[Time [Uur]]]","[Data folder].[Time [Uur]]].&amp;[9]")</f>
        <v>236.57013699999999</v>
      </c>
      <c r="K11" s="13">
        <f>GETPIVOTDATA("[Measures].[Percentile.Debiet]",$F$1,"[Data folder].[Time [Uur]]]","[Data folder].[Time [Uur]]].&amp;[9]")</f>
        <v>922.50199999999995</v>
      </c>
    </row>
    <row r="12" spans="1:13" x14ac:dyDescent="0.25">
      <c r="A12" s="6">
        <v>10</v>
      </c>
      <c r="B12" s="4">
        <v>1533.1296284210528</v>
      </c>
      <c r="C12" s="7">
        <v>952.27919999999995</v>
      </c>
      <c r="D12" s="4">
        <v>760.82230999999979</v>
      </c>
      <c r="F12" s="6">
        <v>10</v>
      </c>
      <c r="G12" s="4">
        <v>760.82230999999979</v>
      </c>
      <c r="H12" s="4">
        <v>918.31395999999995</v>
      </c>
      <c r="J12" s="13">
        <f>GETPIVOTDATA("[Measures].[Percentile.Graph]",$F$1,"[Data folder].[Time [Uur]]]","[Data folder].[Time [Uur]]].&amp;[10]")</f>
        <v>760.82230999999979</v>
      </c>
      <c r="K12" s="13">
        <f>GETPIVOTDATA("[Measures].[Percentile.Debiet]",$F$1,"[Data folder].[Time [Uur]]]","[Data folder].[Time [Uur]]].&amp;[10]")</f>
        <v>918.31395999999995</v>
      </c>
    </row>
    <row r="13" spans="1:13" x14ac:dyDescent="0.25">
      <c r="A13" s="6">
        <v>11</v>
      </c>
      <c r="B13" s="4">
        <v>1578.9489594736845</v>
      </c>
      <c r="C13" s="7">
        <v>951.01679999999999</v>
      </c>
      <c r="D13" s="4">
        <v>903.93312000000003</v>
      </c>
      <c r="F13" s="6">
        <v>11</v>
      </c>
      <c r="G13" s="4">
        <v>903.93312000000003</v>
      </c>
      <c r="H13" s="4">
        <v>933.22764000000006</v>
      </c>
      <c r="J13" s="13">
        <f>GETPIVOTDATA("[Measures].[Percentile.Graph]",$F$1,"[Data folder].[Time [Uur]]]","[Data folder].[Time [Uur]]].&amp;[11]")</f>
        <v>903.93312000000003</v>
      </c>
      <c r="K13" s="13">
        <f>GETPIVOTDATA("[Measures].[Percentile.Debiet]",$F$1,"[Data folder].[Time [Uur]]]","[Data folder].[Time [Uur]]].&amp;[11]")</f>
        <v>933.22764000000006</v>
      </c>
    </row>
    <row r="14" spans="1:13" x14ac:dyDescent="0.25">
      <c r="A14" s="6">
        <v>12</v>
      </c>
      <c r="B14" s="4">
        <v>1627.575901639344</v>
      </c>
      <c r="C14" s="7">
        <v>969.60840000000007</v>
      </c>
      <c r="D14" s="4">
        <v>921.19362999999998</v>
      </c>
      <c r="F14" s="6">
        <v>12</v>
      </c>
      <c r="G14" s="4">
        <v>921.19362999999998</v>
      </c>
      <c r="H14" s="4">
        <v>938.59814000000006</v>
      </c>
      <c r="J14" s="13">
        <f>GETPIVOTDATA("[Measures].[Percentile.Graph]",$F$1,"[Data folder].[Time [Uur]]]","[Data folder].[Time [Uur]]].&amp;[12]")</f>
        <v>921.19362999999998</v>
      </c>
      <c r="K14" s="13">
        <f>GETPIVOTDATA("[Measures].[Percentile.Debiet]",$F$1,"[Data folder].[Time [Uur]]]","[Data folder].[Time [Uur]]].&amp;[12]")</f>
        <v>938.59814000000006</v>
      </c>
    </row>
    <row r="15" spans="1:13" x14ac:dyDescent="0.25">
      <c r="A15" s="6">
        <v>13</v>
      </c>
      <c r="B15" s="4">
        <v>1616.4056398275857</v>
      </c>
      <c r="C15" s="7">
        <v>964.88294999999994</v>
      </c>
      <c r="D15" s="4">
        <v>938.28692999999998</v>
      </c>
      <c r="F15" s="6">
        <v>13</v>
      </c>
      <c r="G15" s="4">
        <v>938.28692999999998</v>
      </c>
      <c r="H15" s="4">
        <v>952.61740999999995</v>
      </c>
      <c r="J15" s="13">
        <f>GETPIVOTDATA("[Measures].[Percentile.Graph]",$F$1,"[Data folder].[Time [Uur]]]","[Data folder].[Time [Uur]]].&amp;[13]")</f>
        <v>938.28692999999998</v>
      </c>
      <c r="K15" s="13">
        <f>GETPIVOTDATA("[Measures].[Percentile.Debiet]",$F$1,"[Data folder].[Time [Uur]]]","[Data folder].[Time [Uur]]].&amp;[13]")</f>
        <v>952.61740999999995</v>
      </c>
    </row>
    <row r="16" spans="1:13" x14ac:dyDescent="0.25">
      <c r="A16" s="6">
        <v>14</v>
      </c>
      <c r="B16" s="4">
        <v>1668.6507581818184</v>
      </c>
      <c r="C16" s="7">
        <v>974.846</v>
      </c>
      <c r="D16" s="4">
        <v>936.96492000000001</v>
      </c>
      <c r="F16" s="6">
        <v>14</v>
      </c>
      <c r="G16" s="4">
        <v>936.96492000000001</v>
      </c>
      <c r="H16" s="4">
        <v>954.59498000000008</v>
      </c>
      <c r="J16" s="13">
        <f>GETPIVOTDATA("[Measures].[Percentile.Graph]",$F$1,"[Data folder].[Time [Uur]]]","[Data folder].[Time [Uur]]].&amp;[14]")</f>
        <v>936.96492000000001</v>
      </c>
      <c r="K16" s="13">
        <f>GETPIVOTDATA("[Measures].[Percentile.Debiet]",$F$1,"[Data folder].[Time [Uur]]]","[Data folder].[Time [Uur]]].&amp;[14]")</f>
        <v>954.59498000000008</v>
      </c>
    </row>
    <row r="17" spans="1:12" x14ac:dyDescent="0.25">
      <c r="A17" s="6">
        <v>15</v>
      </c>
      <c r="B17" s="4">
        <v>1743.3105614035096</v>
      </c>
      <c r="C17" s="7">
        <v>1398.1853000000001</v>
      </c>
      <c r="D17" s="4">
        <v>948.37176999999997</v>
      </c>
      <c r="F17" s="6">
        <v>15</v>
      </c>
      <c r="G17" s="4">
        <v>948.37176999999997</v>
      </c>
      <c r="H17" s="4">
        <v>965.88494000000003</v>
      </c>
      <c r="J17" s="13">
        <f>GETPIVOTDATA("[Measures].[Percentile.Graph]",$F$1,"[Data folder].[Time [Uur]]]","[Data folder].[Time [Uur]]].&amp;[15]")</f>
        <v>948.37176999999997</v>
      </c>
      <c r="K17" s="13">
        <f>GETPIVOTDATA("[Measures].[Percentile.Debiet]",$F$1,"[Data folder].[Time [Uur]]]","[Data folder].[Time [Uur]]].&amp;[15]")</f>
        <v>965.88494000000003</v>
      </c>
    </row>
    <row r="18" spans="1:12" x14ac:dyDescent="0.25">
      <c r="A18" s="6">
        <v>16</v>
      </c>
      <c r="B18" s="4">
        <v>1684.8456781034483</v>
      </c>
      <c r="C18" s="7">
        <v>1205.11205</v>
      </c>
      <c r="D18" s="4">
        <v>938.42903000000001</v>
      </c>
      <c r="F18" s="6">
        <v>16</v>
      </c>
      <c r="G18" s="4">
        <v>938.42903000000001</v>
      </c>
      <c r="H18" s="4">
        <v>958.59749999999997</v>
      </c>
      <c r="J18" s="13">
        <f>GETPIVOTDATA("[Measures].[Percentile.Graph]",$F$1,"[Data folder].[Time [Uur]]]","[Data folder].[Time [Uur]]].&amp;[16]")</f>
        <v>938.42903000000001</v>
      </c>
      <c r="K18" s="13">
        <f>GETPIVOTDATA("[Measures].[Percentile.Debiet]",$F$1,"[Data folder].[Time [Uur]]]","[Data folder].[Time [Uur]]].&amp;[16]")</f>
        <v>958.59749999999997</v>
      </c>
    </row>
    <row r="19" spans="1:12" x14ac:dyDescent="0.25">
      <c r="A19" s="6">
        <v>17</v>
      </c>
      <c r="B19" s="4">
        <v>1655.5857612500006</v>
      </c>
      <c r="C19" s="7">
        <v>1081.40915</v>
      </c>
      <c r="D19" s="4">
        <v>940.15407999999991</v>
      </c>
      <c r="F19" s="6">
        <v>17</v>
      </c>
      <c r="G19" s="4">
        <v>940.15407999999991</v>
      </c>
      <c r="H19" s="4">
        <v>961.27859000000001</v>
      </c>
      <c r="J19" s="13">
        <f>GETPIVOTDATA("[Measures].[Percentile.Graph]",$F$1,"[Data folder].[Time [Uur]]]","[Data folder].[Time [Uur]]].&amp;[17]")</f>
        <v>940.15407999999991</v>
      </c>
      <c r="K19" s="13">
        <f>GETPIVOTDATA("[Measures].[Percentile.Debiet]",$F$1,"[Data folder].[Time [Uur]]]","[Data folder].[Time [Uur]]].&amp;[17]")</f>
        <v>961.27859000000001</v>
      </c>
    </row>
    <row r="20" spans="1:12" x14ac:dyDescent="0.25">
      <c r="A20" s="6">
        <v>18</v>
      </c>
      <c r="B20" s="4">
        <v>1604.3837035087722</v>
      </c>
      <c r="C20" s="7">
        <v>982.96990000000005</v>
      </c>
      <c r="D20" s="4">
        <v>938.59084999999993</v>
      </c>
      <c r="F20" s="6">
        <v>18</v>
      </c>
      <c r="G20" s="4">
        <v>938.59084999999993</v>
      </c>
      <c r="H20" s="4">
        <v>959.87814000000003</v>
      </c>
      <c r="J20" s="13">
        <f>GETPIVOTDATA("[Measures].[Percentile.Graph]",$F$1,"[Data folder].[Time [Uur]]]","[Data folder].[Time [Uur]]].&amp;[18]")</f>
        <v>938.59084999999993</v>
      </c>
      <c r="K20" s="13">
        <f>GETPIVOTDATA("[Measures].[Percentile.Debiet]",$F$1,"[Data folder].[Time [Uur]]]","[Data folder].[Time [Uur]]].&amp;[18]")</f>
        <v>959.87814000000003</v>
      </c>
    </row>
    <row r="21" spans="1:12" x14ac:dyDescent="0.25">
      <c r="A21" s="6">
        <v>19</v>
      </c>
      <c r="B21" s="4">
        <v>1692.5171228070178</v>
      </c>
      <c r="C21" s="7">
        <v>1103.5767000000001</v>
      </c>
      <c r="D21" s="4">
        <v>953.27189999999996</v>
      </c>
      <c r="F21" s="6">
        <v>19</v>
      </c>
      <c r="G21" s="4">
        <v>953.27189999999996</v>
      </c>
      <c r="H21" s="4">
        <v>964.30215999999996</v>
      </c>
      <c r="J21" s="13">
        <f>GETPIVOTDATA("[Measures].[Percentile.Graph]",$F$1,"[Data folder].[Time [Uur]]]","[Data folder].[Time [Uur]]].&amp;[19]")</f>
        <v>953.27189999999996</v>
      </c>
      <c r="K21" s="13">
        <f>GETPIVOTDATA("[Measures].[Percentile.Debiet]",$F$1,"[Data folder].[Time [Uur]]]","[Data folder].[Time [Uur]]].&amp;[19]")</f>
        <v>964.30215999999996</v>
      </c>
    </row>
    <row r="22" spans="1:12" x14ac:dyDescent="0.25">
      <c r="A22" s="6">
        <v>20</v>
      </c>
      <c r="B22" s="4">
        <v>1744.2473964912281</v>
      </c>
      <c r="C22" s="7">
        <v>1066.2275999999999</v>
      </c>
      <c r="D22" s="4">
        <v>950.22649999999999</v>
      </c>
      <c r="F22" s="6">
        <v>20</v>
      </c>
      <c r="G22" s="4">
        <v>950.22649999999999</v>
      </c>
      <c r="H22" s="4">
        <v>965.20693999999992</v>
      </c>
      <c r="J22" s="13">
        <f>GETPIVOTDATA("[Measures].[Percentile.Graph]",$F$1,"[Data folder].[Time [Uur]]]","[Data folder].[Time [Uur]]].&amp;[20]")</f>
        <v>950.22649999999999</v>
      </c>
      <c r="K22" s="13">
        <f>GETPIVOTDATA("[Measures].[Percentile.Debiet]",$F$1,"[Data folder].[Time [Uur]]]","[Data folder].[Time [Uur]]].&amp;[20]")</f>
        <v>965.20693999999992</v>
      </c>
    </row>
    <row r="23" spans="1:12" x14ac:dyDescent="0.25">
      <c r="A23" s="6">
        <v>21</v>
      </c>
      <c r="B23" s="4">
        <v>1791.7066357142855</v>
      </c>
      <c r="C23" s="7">
        <v>1210.6105499999999</v>
      </c>
      <c r="D23" s="4">
        <v>949.2565800000001</v>
      </c>
      <c r="F23" s="6">
        <v>21</v>
      </c>
      <c r="G23" s="4">
        <v>949.2565800000001</v>
      </c>
      <c r="H23" s="4">
        <v>972.86977000000002</v>
      </c>
      <c r="J23" s="13">
        <f>GETPIVOTDATA("[Measures].[Percentile.Graph]",$F$1,"[Data folder].[Time [Uur]]]","[Data folder].[Time [Uur]]].&amp;[21]")</f>
        <v>949.2565800000001</v>
      </c>
      <c r="K23" s="13">
        <f>GETPIVOTDATA("[Measures].[Percentile.Debiet]",$F$1,"[Data folder].[Time [Uur]]]","[Data folder].[Time [Uur]]].&amp;[21]")</f>
        <v>972.86977000000002</v>
      </c>
    </row>
    <row r="24" spans="1:12" x14ac:dyDescent="0.25">
      <c r="A24" s="6">
        <v>22</v>
      </c>
      <c r="B24" s="4">
        <v>1868.5506054545449</v>
      </c>
      <c r="C24" s="7">
        <v>1358.799</v>
      </c>
      <c r="D24" s="4">
        <v>940.51612</v>
      </c>
      <c r="F24" s="6">
        <v>22</v>
      </c>
      <c r="G24" s="4">
        <v>940.51612</v>
      </c>
      <c r="H24" s="4">
        <v>963.07501999999999</v>
      </c>
      <c r="J24" s="13">
        <f>GETPIVOTDATA("[Measures].[Percentile.Graph]",$F$1,"[Data folder].[Time [Uur]]]","[Data folder].[Time [Uur]]].&amp;[22]")</f>
        <v>940.51612</v>
      </c>
      <c r="K24" s="13">
        <f>GETPIVOTDATA("[Measures].[Percentile.Debiet]",$F$1,"[Data folder].[Time [Uur]]]","[Data folder].[Time [Uur]]].&amp;[22]")</f>
        <v>963.07501999999999</v>
      </c>
    </row>
    <row r="25" spans="1:12" x14ac:dyDescent="0.25">
      <c r="A25" s="6">
        <v>23</v>
      </c>
      <c r="B25" s="4">
        <v>1859.3142754385965</v>
      </c>
      <c r="C25" s="7">
        <v>1245.7053000000001</v>
      </c>
      <c r="D25" s="4">
        <v>948.90800000000002</v>
      </c>
      <c r="F25" s="6">
        <v>23</v>
      </c>
      <c r="G25" s="4">
        <v>948.90800000000002</v>
      </c>
      <c r="H25" s="4">
        <v>978.88544000000002</v>
      </c>
      <c r="J25" s="13">
        <f>GETPIVOTDATA("[Measures].[Percentile.Graph]",$F$1,"[Data folder].[Time [Uur]]]","[Data folder].[Time [Uur]]].&amp;[23]")</f>
        <v>948.90800000000002</v>
      </c>
      <c r="K25" s="13">
        <f>GETPIVOTDATA("[Measures].[Percentile.Debiet]",$F$1,"[Data folder].[Time [Uur]]]","[Data folder].[Time [Uur]]].&amp;[23]")</f>
        <v>978.88544000000002</v>
      </c>
    </row>
    <row r="26" spans="1:12" x14ac:dyDescent="0.25">
      <c r="A26" s="6" t="s">
        <v>25</v>
      </c>
      <c r="B26" s="4">
        <v>1643.9382215193577</v>
      </c>
      <c r="C26" s="7">
        <v>981.34440000000006</v>
      </c>
      <c r="D26" s="4">
        <v>932.36665000000005</v>
      </c>
      <c r="F26" s="6" t="s">
        <v>25</v>
      </c>
      <c r="G26" s="4">
        <v>932.36665000000005</v>
      </c>
      <c r="H26" s="4">
        <v>951.01679999999999</v>
      </c>
      <c r="J26" s="13">
        <f>_xlfn.PERCENTILE.EXC(J2:J25,M2)</f>
        <v>935.11297999999999</v>
      </c>
      <c r="K26" s="13">
        <f>_xlfn.PERCENTILE.EXC(K2:K25,M2)</f>
        <v>951.50823999999989</v>
      </c>
      <c r="L26" s="13">
        <f>GETPIVOTDATA("[Measures].[Percentile.Graph]",$A$1)</f>
        <v>932.36665000000005</v>
      </c>
    </row>
  </sheetData>
  <sheetProtection algorithmName="SHA-512" hashValue="G0MIQviOjzbeqsplmXUbxIAXwRLQBeevVuVqWyNUtRXCrdMtf3PBpYx6II4QygX/6y2FjA+QhVmAlby022R7Ww==" saltValue="GQOP3NI5dm+lj2Vx6WoPbg==" spinCount="100000" sheet="1" objects="1" scenarios="1" selectLockedCells="1" pivotTables="0" selectUnlockedCells="1"/>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E318-E6BA-49C6-BD67-1429A7C50DF1}">
  <dimension ref="A1:F1877"/>
  <sheetViews>
    <sheetView zoomScale="70" zoomScaleNormal="70" workbookViewId="0">
      <selection activeCell="D28" sqref="D28"/>
    </sheetView>
  </sheetViews>
  <sheetFormatPr defaultRowHeight="15" x14ac:dyDescent="0.25"/>
  <cols>
    <col min="1" max="1" width="13.85546875" bestFit="1" customWidth="1"/>
    <col min="2" max="2" width="25.7109375" bestFit="1" customWidth="1"/>
    <col min="3" max="3" width="16" bestFit="1" customWidth="1"/>
    <col min="4" max="4" width="11.28515625" customWidth="1"/>
    <col min="6" max="6" width="12.7109375" customWidth="1"/>
  </cols>
  <sheetData>
    <row r="1" spans="1:6" x14ac:dyDescent="0.25">
      <c r="A1" s="5" t="s">
        <v>24</v>
      </c>
      <c r="B1" t="s">
        <v>59</v>
      </c>
    </row>
    <row r="2" spans="1:6" x14ac:dyDescent="0.25">
      <c r="A2" s="6" t="s">
        <v>105</v>
      </c>
      <c r="B2" s="4"/>
      <c r="D2" t="s">
        <v>62</v>
      </c>
      <c r="F2" t="s">
        <v>63</v>
      </c>
    </row>
    <row r="3" spans="1:6" x14ac:dyDescent="0.25">
      <c r="A3" s="14" t="s">
        <v>60</v>
      </c>
      <c r="B3" s="4"/>
      <c r="D3" t="str">
        <f>IF(B3=0,"",B3)</f>
        <v/>
      </c>
      <c r="F3" s="13">
        <f>_xlfn.PERCENTILE.INC(D:D,0.75)</f>
        <v>1240.6401547970263</v>
      </c>
    </row>
    <row r="4" spans="1:6" x14ac:dyDescent="0.25">
      <c r="A4" s="15">
        <v>1</v>
      </c>
      <c r="B4" s="4">
        <v>0</v>
      </c>
      <c r="D4" t="str">
        <f t="shared" ref="D4:D67" si="0">IF(B4=0,"",B4)</f>
        <v/>
      </c>
    </row>
    <row r="5" spans="1:6" x14ac:dyDescent="0.25">
      <c r="A5" s="15">
        <v>2</v>
      </c>
      <c r="B5" s="4">
        <v>0</v>
      </c>
      <c r="D5" t="str">
        <f t="shared" si="0"/>
        <v/>
      </c>
    </row>
    <row r="6" spans="1:6" x14ac:dyDescent="0.25">
      <c r="A6" s="15">
        <v>3</v>
      </c>
      <c r="B6" s="4">
        <v>1460.6287580290827</v>
      </c>
      <c r="D6">
        <f t="shared" si="0"/>
        <v>1460.6287580290827</v>
      </c>
    </row>
    <row r="7" spans="1:6" x14ac:dyDescent="0.25">
      <c r="A7" s="15">
        <v>4</v>
      </c>
      <c r="B7" s="4">
        <v>0</v>
      </c>
      <c r="D7" t="str">
        <f t="shared" si="0"/>
        <v/>
      </c>
    </row>
    <row r="8" spans="1:6" x14ac:dyDescent="0.25">
      <c r="A8" s="15">
        <v>5</v>
      </c>
      <c r="B8" s="4">
        <v>0</v>
      </c>
      <c r="D8" t="str">
        <f t="shared" si="0"/>
        <v/>
      </c>
    </row>
    <row r="9" spans="1:6" x14ac:dyDescent="0.25">
      <c r="A9" s="15">
        <v>6</v>
      </c>
      <c r="B9" s="4">
        <v>0</v>
      </c>
      <c r="D9" t="str">
        <f t="shared" si="0"/>
        <v/>
      </c>
    </row>
    <row r="10" spans="1:6" x14ac:dyDescent="0.25">
      <c r="A10" s="15">
        <v>7</v>
      </c>
      <c r="B10" s="4">
        <v>0</v>
      </c>
      <c r="D10" t="str">
        <f t="shared" si="0"/>
        <v/>
      </c>
    </row>
    <row r="11" spans="1:6" x14ac:dyDescent="0.25">
      <c r="A11" s="15">
        <v>8</v>
      </c>
      <c r="B11" s="4">
        <v>0</v>
      </c>
      <c r="D11" t="str">
        <f t="shared" si="0"/>
        <v/>
      </c>
    </row>
    <row r="12" spans="1:6" x14ac:dyDescent="0.25">
      <c r="A12" s="15">
        <v>9</v>
      </c>
      <c r="B12" s="4">
        <v>0</v>
      </c>
      <c r="D12" t="str">
        <f t="shared" si="0"/>
        <v/>
      </c>
    </row>
    <row r="13" spans="1:6" x14ac:dyDescent="0.25">
      <c r="A13" s="15">
        <v>10</v>
      </c>
      <c r="B13" s="4">
        <v>0</v>
      </c>
      <c r="D13" t="str">
        <f t="shared" si="0"/>
        <v/>
      </c>
    </row>
    <row r="14" spans="1:6" x14ac:dyDescent="0.25">
      <c r="A14" s="15">
        <v>11</v>
      </c>
      <c r="B14" s="4">
        <v>566.71958101044061</v>
      </c>
      <c r="D14">
        <f t="shared" si="0"/>
        <v>566.71958101044061</v>
      </c>
    </row>
    <row r="15" spans="1:6" x14ac:dyDescent="0.25">
      <c r="A15" s="15">
        <v>12</v>
      </c>
      <c r="B15" s="4">
        <v>1382.2021174194633</v>
      </c>
      <c r="D15">
        <f t="shared" si="0"/>
        <v>1382.2021174194633</v>
      </c>
    </row>
    <row r="16" spans="1:6" x14ac:dyDescent="0.25">
      <c r="A16" s="15">
        <v>13</v>
      </c>
      <c r="B16" s="4">
        <v>0</v>
      </c>
      <c r="D16" t="str">
        <f t="shared" si="0"/>
        <v/>
      </c>
    </row>
    <row r="17" spans="1:4" x14ac:dyDescent="0.25">
      <c r="A17" s="15">
        <v>14</v>
      </c>
      <c r="B17" s="4">
        <v>264.58798453899072</v>
      </c>
      <c r="D17">
        <f t="shared" si="0"/>
        <v>264.58798453899072</v>
      </c>
    </row>
    <row r="18" spans="1:4" x14ac:dyDescent="0.25">
      <c r="A18" s="15">
        <v>15</v>
      </c>
      <c r="B18" s="4">
        <v>0</v>
      </c>
      <c r="D18" t="str">
        <f t="shared" si="0"/>
        <v/>
      </c>
    </row>
    <row r="19" spans="1:4" x14ac:dyDescent="0.25">
      <c r="A19" s="15">
        <v>16</v>
      </c>
      <c r="B19" s="4">
        <v>382.03588830898411</v>
      </c>
      <c r="D19">
        <f t="shared" si="0"/>
        <v>382.03588830898411</v>
      </c>
    </row>
    <row r="20" spans="1:4" x14ac:dyDescent="0.25">
      <c r="A20" s="15">
        <v>17</v>
      </c>
      <c r="B20" s="4">
        <v>0</v>
      </c>
      <c r="D20" t="str">
        <f t="shared" si="0"/>
        <v/>
      </c>
    </row>
    <row r="21" spans="1:4" x14ac:dyDescent="0.25">
      <c r="A21" s="15">
        <v>18</v>
      </c>
      <c r="B21" s="4">
        <v>1134.9830992038237</v>
      </c>
      <c r="D21">
        <f t="shared" si="0"/>
        <v>1134.9830992038237</v>
      </c>
    </row>
    <row r="22" spans="1:4" x14ac:dyDescent="0.25">
      <c r="A22" s="15">
        <v>19</v>
      </c>
      <c r="B22" s="4">
        <v>0</v>
      </c>
      <c r="D22" t="str">
        <f t="shared" si="0"/>
        <v/>
      </c>
    </row>
    <row r="23" spans="1:4" x14ac:dyDescent="0.25">
      <c r="A23" s="15">
        <v>20</v>
      </c>
      <c r="B23" s="4">
        <v>24.662212107530706</v>
      </c>
      <c r="D23">
        <f t="shared" si="0"/>
        <v>24.662212107530706</v>
      </c>
    </row>
    <row r="24" spans="1:4" x14ac:dyDescent="0.25">
      <c r="A24" s="15">
        <v>21</v>
      </c>
      <c r="B24" s="4">
        <v>307.6791111850776</v>
      </c>
      <c r="D24">
        <f t="shared" si="0"/>
        <v>307.6791111850776</v>
      </c>
    </row>
    <row r="25" spans="1:4" x14ac:dyDescent="0.25">
      <c r="A25" s="15">
        <v>22</v>
      </c>
      <c r="B25" s="4">
        <v>1245.1895373913146</v>
      </c>
      <c r="D25">
        <f t="shared" si="0"/>
        <v>1245.1895373913146</v>
      </c>
    </row>
    <row r="26" spans="1:4" x14ac:dyDescent="0.25">
      <c r="A26" s="15">
        <v>23</v>
      </c>
      <c r="B26" s="4">
        <v>0</v>
      </c>
      <c r="D26" t="str">
        <f t="shared" si="0"/>
        <v/>
      </c>
    </row>
    <row r="27" spans="1:4" x14ac:dyDescent="0.25">
      <c r="A27" s="15">
        <v>24</v>
      </c>
      <c r="B27" s="4">
        <v>0</v>
      </c>
      <c r="D27" t="str">
        <f t="shared" si="0"/>
        <v/>
      </c>
    </row>
    <row r="28" spans="1:4" x14ac:dyDescent="0.25">
      <c r="A28" s="15">
        <v>25</v>
      </c>
      <c r="B28" s="4">
        <v>0</v>
      </c>
      <c r="D28" t="str">
        <f t="shared" si="0"/>
        <v/>
      </c>
    </row>
    <row r="29" spans="1:4" x14ac:dyDescent="0.25">
      <c r="A29" s="15">
        <v>26</v>
      </c>
      <c r="B29" s="4">
        <v>0</v>
      </c>
      <c r="D29" t="str">
        <f t="shared" si="0"/>
        <v/>
      </c>
    </row>
    <row r="30" spans="1:4" x14ac:dyDescent="0.25">
      <c r="A30" s="15">
        <v>27</v>
      </c>
      <c r="B30" s="4">
        <v>410.67653363592092</v>
      </c>
      <c r="D30">
        <f t="shared" si="0"/>
        <v>410.67653363592092</v>
      </c>
    </row>
    <row r="31" spans="1:4" x14ac:dyDescent="0.25">
      <c r="A31" s="15">
        <v>28</v>
      </c>
      <c r="B31" s="4">
        <v>0</v>
      </c>
      <c r="D31" t="str">
        <f t="shared" si="0"/>
        <v/>
      </c>
    </row>
    <row r="32" spans="1:4" x14ac:dyDescent="0.25">
      <c r="A32" s="15">
        <v>29</v>
      </c>
      <c r="B32" s="4">
        <v>493.58387000922278</v>
      </c>
      <c r="D32">
        <f t="shared" si="0"/>
        <v>493.58387000922278</v>
      </c>
    </row>
    <row r="33" spans="1:4" x14ac:dyDescent="0.25">
      <c r="A33" s="14" t="s">
        <v>61</v>
      </c>
      <c r="B33" s="4"/>
      <c r="D33" t="str">
        <f t="shared" si="0"/>
        <v/>
      </c>
    </row>
    <row r="34" spans="1:4" x14ac:dyDescent="0.25">
      <c r="A34" s="15">
        <v>1</v>
      </c>
      <c r="B34" s="4">
        <v>0</v>
      </c>
      <c r="D34" t="str">
        <f t="shared" si="0"/>
        <v/>
      </c>
    </row>
    <row r="35" spans="1:4" x14ac:dyDescent="0.25">
      <c r="A35" s="6" t="s">
        <v>87</v>
      </c>
      <c r="B35" s="4"/>
      <c r="D35" t="str">
        <f t="shared" si="0"/>
        <v/>
      </c>
    </row>
    <row r="36" spans="1:4" x14ac:dyDescent="0.25">
      <c r="A36" s="14" t="s">
        <v>60</v>
      </c>
      <c r="B36" s="4"/>
      <c r="D36" t="str">
        <f t="shared" si="0"/>
        <v/>
      </c>
    </row>
    <row r="37" spans="1:4" x14ac:dyDescent="0.25">
      <c r="A37" s="15">
        <v>1</v>
      </c>
      <c r="B37" s="4">
        <v>0</v>
      </c>
      <c r="D37" t="str">
        <f t="shared" si="0"/>
        <v/>
      </c>
    </row>
    <row r="38" spans="1:4" x14ac:dyDescent="0.25">
      <c r="A38" s="15">
        <v>2</v>
      </c>
      <c r="B38" s="4">
        <v>0</v>
      </c>
      <c r="D38" t="str">
        <f t="shared" si="0"/>
        <v/>
      </c>
    </row>
    <row r="39" spans="1:4" x14ac:dyDescent="0.25">
      <c r="A39" s="15">
        <v>3</v>
      </c>
      <c r="B39" s="4">
        <v>333.49400975191463</v>
      </c>
      <c r="D39">
        <f t="shared" si="0"/>
        <v>333.49400975191463</v>
      </c>
    </row>
    <row r="40" spans="1:4" x14ac:dyDescent="0.25">
      <c r="A40" s="15">
        <v>4</v>
      </c>
      <c r="B40" s="4">
        <v>0</v>
      </c>
      <c r="D40" t="str">
        <f t="shared" si="0"/>
        <v/>
      </c>
    </row>
    <row r="41" spans="1:4" x14ac:dyDescent="0.25">
      <c r="A41" s="15">
        <v>5</v>
      </c>
      <c r="B41" s="4">
        <v>0</v>
      </c>
      <c r="D41" t="str">
        <f t="shared" si="0"/>
        <v/>
      </c>
    </row>
    <row r="42" spans="1:4" x14ac:dyDescent="0.25">
      <c r="A42" s="15">
        <v>6</v>
      </c>
      <c r="B42" s="4">
        <v>0</v>
      </c>
      <c r="D42" t="str">
        <f t="shared" si="0"/>
        <v/>
      </c>
    </row>
    <row r="43" spans="1:4" x14ac:dyDescent="0.25">
      <c r="A43" s="15">
        <v>7</v>
      </c>
      <c r="B43" s="4">
        <v>0</v>
      </c>
      <c r="D43" t="str">
        <f t="shared" si="0"/>
        <v/>
      </c>
    </row>
    <row r="44" spans="1:4" x14ac:dyDescent="0.25">
      <c r="A44" s="15">
        <v>8</v>
      </c>
      <c r="B44" s="4">
        <v>0</v>
      </c>
      <c r="D44" t="str">
        <f t="shared" si="0"/>
        <v/>
      </c>
    </row>
    <row r="45" spans="1:4" x14ac:dyDescent="0.25">
      <c r="A45" s="15">
        <v>9</v>
      </c>
      <c r="B45" s="4">
        <v>0</v>
      </c>
      <c r="D45" t="str">
        <f t="shared" si="0"/>
        <v/>
      </c>
    </row>
    <row r="46" spans="1:4" x14ac:dyDescent="0.25">
      <c r="A46" s="15">
        <v>10</v>
      </c>
      <c r="B46" s="4">
        <v>0</v>
      </c>
      <c r="D46" t="str">
        <f t="shared" si="0"/>
        <v/>
      </c>
    </row>
    <row r="47" spans="1:4" x14ac:dyDescent="0.25">
      <c r="A47" s="15">
        <v>11</v>
      </c>
      <c r="B47" s="4">
        <v>0</v>
      </c>
      <c r="D47" t="str">
        <f t="shared" si="0"/>
        <v/>
      </c>
    </row>
    <row r="48" spans="1:4" x14ac:dyDescent="0.25">
      <c r="A48" s="15">
        <v>12</v>
      </c>
      <c r="B48" s="4">
        <v>0</v>
      </c>
      <c r="D48" t="str">
        <f t="shared" si="0"/>
        <v/>
      </c>
    </row>
    <row r="49" spans="1:4" x14ac:dyDescent="0.25">
      <c r="A49" s="15">
        <v>13</v>
      </c>
      <c r="B49" s="4">
        <v>0</v>
      </c>
      <c r="D49" t="str">
        <f t="shared" si="0"/>
        <v/>
      </c>
    </row>
    <row r="50" spans="1:4" x14ac:dyDescent="0.25">
      <c r="A50" s="15">
        <v>14</v>
      </c>
      <c r="B50" s="4">
        <v>445.09638511194748</v>
      </c>
      <c r="D50">
        <f t="shared" si="0"/>
        <v>445.09638511194748</v>
      </c>
    </row>
    <row r="51" spans="1:4" x14ac:dyDescent="0.25">
      <c r="A51" s="15">
        <v>15</v>
      </c>
      <c r="B51" s="4">
        <v>0</v>
      </c>
      <c r="D51" t="str">
        <f t="shared" si="0"/>
        <v/>
      </c>
    </row>
    <row r="52" spans="1:4" x14ac:dyDescent="0.25">
      <c r="A52" s="15">
        <v>16</v>
      </c>
      <c r="B52" s="4">
        <v>0</v>
      </c>
      <c r="D52" t="str">
        <f t="shared" si="0"/>
        <v/>
      </c>
    </row>
    <row r="53" spans="1:4" x14ac:dyDescent="0.25">
      <c r="A53" s="15">
        <v>17</v>
      </c>
      <c r="B53" s="4">
        <v>686.17913359751083</v>
      </c>
      <c r="D53">
        <f t="shared" si="0"/>
        <v>686.17913359751083</v>
      </c>
    </row>
    <row r="54" spans="1:4" x14ac:dyDescent="0.25">
      <c r="A54" s="15">
        <v>18</v>
      </c>
      <c r="B54" s="4">
        <v>308.10651583723813</v>
      </c>
      <c r="D54">
        <f t="shared" si="0"/>
        <v>308.10651583723813</v>
      </c>
    </row>
    <row r="55" spans="1:4" x14ac:dyDescent="0.25">
      <c r="A55" s="15">
        <v>19</v>
      </c>
      <c r="B55" s="4">
        <v>1033.7184503919852</v>
      </c>
      <c r="D55">
        <f t="shared" si="0"/>
        <v>1033.7184503919852</v>
      </c>
    </row>
    <row r="56" spans="1:4" x14ac:dyDescent="0.25">
      <c r="A56" s="15">
        <v>20</v>
      </c>
      <c r="B56" s="4">
        <v>862.52570251671477</v>
      </c>
      <c r="D56">
        <f t="shared" si="0"/>
        <v>862.52570251671477</v>
      </c>
    </row>
    <row r="57" spans="1:4" x14ac:dyDescent="0.25">
      <c r="A57" s="15">
        <v>21</v>
      </c>
      <c r="B57" s="4">
        <v>1158.6219976626398</v>
      </c>
      <c r="D57">
        <f t="shared" si="0"/>
        <v>1158.6219976626398</v>
      </c>
    </row>
    <row r="58" spans="1:4" x14ac:dyDescent="0.25">
      <c r="A58" s="15">
        <v>22</v>
      </c>
      <c r="B58" s="4">
        <v>1239.1236939322634</v>
      </c>
      <c r="D58">
        <f t="shared" si="0"/>
        <v>1239.1236939322634</v>
      </c>
    </row>
    <row r="59" spans="1:4" x14ac:dyDescent="0.25">
      <c r="A59" s="15">
        <v>23</v>
      </c>
      <c r="B59" s="4">
        <v>1277.9488017201406</v>
      </c>
      <c r="D59">
        <f t="shared" si="0"/>
        <v>1277.9488017201406</v>
      </c>
    </row>
    <row r="60" spans="1:4" x14ac:dyDescent="0.25">
      <c r="A60" s="15">
        <v>24</v>
      </c>
      <c r="B60" s="4">
        <v>1073.6387441193933</v>
      </c>
      <c r="D60">
        <f t="shared" si="0"/>
        <v>1073.6387441193933</v>
      </c>
    </row>
    <row r="61" spans="1:4" x14ac:dyDescent="0.25">
      <c r="A61" s="15">
        <v>25</v>
      </c>
      <c r="B61" s="4">
        <v>638.32805272979476</v>
      </c>
      <c r="D61">
        <f t="shared" si="0"/>
        <v>638.32805272979476</v>
      </c>
    </row>
    <row r="62" spans="1:4" x14ac:dyDescent="0.25">
      <c r="A62" s="15">
        <v>26</v>
      </c>
      <c r="B62" s="4">
        <v>0</v>
      </c>
      <c r="D62" t="str">
        <f t="shared" si="0"/>
        <v/>
      </c>
    </row>
    <row r="63" spans="1:4" x14ac:dyDescent="0.25">
      <c r="A63" s="15">
        <v>27</v>
      </c>
      <c r="B63" s="4">
        <v>1526.1521705773621</v>
      </c>
      <c r="D63">
        <f t="shared" si="0"/>
        <v>1526.1521705773621</v>
      </c>
    </row>
    <row r="64" spans="1:4" x14ac:dyDescent="0.25">
      <c r="A64" s="15">
        <v>28</v>
      </c>
      <c r="B64" s="4">
        <v>1714.5617374456642</v>
      </c>
      <c r="D64">
        <f t="shared" si="0"/>
        <v>1714.5617374456642</v>
      </c>
    </row>
    <row r="65" spans="1:4" x14ac:dyDescent="0.25">
      <c r="A65" s="14" t="s">
        <v>61</v>
      </c>
      <c r="B65" s="4"/>
      <c r="D65" t="str">
        <f t="shared" si="0"/>
        <v/>
      </c>
    </row>
    <row r="66" spans="1:4" x14ac:dyDescent="0.25">
      <c r="A66" s="15">
        <v>1</v>
      </c>
      <c r="B66" s="4">
        <v>0</v>
      </c>
      <c r="D66" t="str">
        <f t="shared" si="0"/>
        <v/>
      </c>
    </row>
    <row r="67" spans="1:4" x14ac:dyDescent="0.25">
      <c r="D67" t="str">
        <f t="shared" si="0"/>
        <v/>
      </c>
    </row>
    <row r="68" spans="1:4" x14ac:dyDescent="0.25">
      <c r="D68" t="str">
        <f>IF(B68=0,"",B68)</f>
        <v/>
      </c>
    </row>
    <row r="69" spans="1:4" x14ac:dyDescent="0.25">
      <c r="D69" t="str">
        <f t="shared" ref="D69:D131" si="1">IF(B69=0,"",B69)</f>
        <v/>
      </c>
    </row>
    <row r="70" spans="1:4" x14ac:dyDescent="0.25">
      <c r="D70" t="str">
        <f t="shared" si="1"/>
        <v/>
      </c>
    </row>
    <row r="71" spans="1:4" x14ac:dyDescent="0.25">
      <c r="D71" t="str">
        <f t="shared" si="1"/>
        <v/>
      </c>
    </row>
    <row r="72" spans="1:4" x14ac:dyDescent="0.25">
      <c r="D72" t="str">
        <f t="shared" si="1"/>
        <v/>
      </c>
    </row>
    <row r="73" spans="1:4" x14ac:dyDescent="0.25">
      <c r="D73" t="str">
        <f t="shared" si="1"/>
        <v/>
      </c>
    </row>
    <row r="74" spans="1:4" x14ac:dyDescent="0.25">
      <c r="D74" t="str">
        <f t="shared" si="1"/>
        <v/>
      </c>
    </row>
    <row r="75" spans="1:4" x14ac:dyDescent="0.25">
      <c r="D75" t="str">
        <f t="shared" si="1"/>
        <v/>
      </c>
    </row>
    <row r="76" spans="1:4" x14ac:dyDescent="0.25">
      <c r="D76" t="str">
        <f t="shared" si="1"/>
        <v/>
      </c>
    </row>
    <row r="77" spans="1:4" x14ac:dyDescent="0.25">
      <c r="D77" t="str">
        <f t="shared" si="1"/>
        <v/>
      </c>
    </row>
    <row r="78" spans="1:4" x14ac:dyDescent="0.25">
      <c r="D78" t="str">
        <f t="shared" si="1"/>
        <v/>
      </c>
    </row>
    <row r="79" spans="1:4" x14ac:dyDescent="0.25">
      <c r="D79" t="str">
        <f t="shared" si="1"/>
        <v/>
      </c>
    </row>
    <row r="80" spans="1:4" x14ac:dyDescent="0.25">
      <c r="D80" t="str">
        <f t="shared" si="1"/>
        <v/>
      </c>
    </row>
    <row r="81" spans="4:4" x14ac:dyDescent="0.25">
      <c r="D81" t="str">
        <f t="shared" si="1"/>
        <v/>
      </c>
    </row>
    <row r="82" spans="4:4" x14ac:dyDescent="0.25">
      <c r="D82" t="str">
        <f t="shared" si="1"/>
        <v/>
      </c>
    </row>
    <row r="83" spans="4:4" x14ac:dyDescent="0.25">
      <c r="D83" t="str">
        <f t="shared" si="1"/>
        <v/>
      </c>
    </row>
    <row r="84" spans="4:4" x14ac:dyDescent="0.25">
      <c r="D84" t="str">
        <f t="shared" si="1"/>
        <v/>
      </c>
    </row>
    <row r="85" spans="4:4" x14ac:dyDescent="0.25">
      <c r="D85" t="str">
        <f t="shared" si="1"/>
        <v/>
      </c>
    </row>
    <row r="86" spans="4:4" x14ac:dyDescent="0.25">
      <c r="D86" t="str">
        <f t="shared" si="1"/>
        <v/>
      </c>
    </row>
    <row r="87" spans="4:4" x14ac:dyDescent="0.25">
      <c r="D87" t="str">
        <f t="shared" si="1"/>
        <v/>
      </c>
    </row>
    <row r="88" spans="4:4" x14ac:dyDescent="0.25">
      <c r="D88" t="str">
        <f t="shared" si="1"/>
        <v/>
      </c>
    </row>
    <row r="89" spans="4:4" x14ac:dyDescent="0.25">
      <c r="D89" t="str">
        <f t="shared" si="1"/>
        <v/>
      </c>
    </row>
    <row r="90" spans="4:4" x14ac:dyDescent="0.25">
      <c r="D90" t="str">
        <f t="shared" si="1"/>
        <v/>
      </c>
    </row>
    <row r="91" spans="4:4" x14ac:dyDescent="0.25">
      <c r="D91" t="str">
        <f t="shared" si="1"/>
        <v/>
      </c>
    </row>
    <row r="92" spans="4:4" x14ac:dyDescent="0.25">
      <c r="D92" t="str">
        <f t="shared" si="1"/>
        <v/>
      </c>
    </row>
    <row r="93" spans="4:4" x14ac:dyDescent="0.25">
      <c r="D93" t="str">
        <f t="shared" si="1"/>
        <v/>
      </c>
    </row>
    <row r="94" spans="4:4" x14ac:dyDescent="0.25">
      <c r="D94" t="str">
        <f t="shared" si="1"/>
        <v/>
      </c>
    </row>
    <row r="95" spans="4:4" x14ac:dyDescent="0.25">
      <c r="D95" t="str">
        <f t="shared" si="1"/>
        <v/>
      </c>
    </row>
    <row r="96" spans="4:4" x14ac:dyDescent="0.25">
      <c r="D96" t="str">
        <f t="shared" si="1"/>
        <v/>
      </c>
    </row>
    <row r="97" spans="4:4" x14ac:dyDescent="0.25">
      <c r="D97" t="str">
        <f t="shared" si="1"/>
        <v/>
      </c>
    </row>
    <row r="98" spans="4:4" x14ac:dyDescent="0.25">
      <c r="D98" t="str">
        <f t="shared" si="1"/>
        <v/>
      </c>
    </row>
    <row r="99" spans="4:4" x14ac:dyDescent="0.25">
      <c r="D99" t="str">
        <f t="shared" si="1"/>
        <v/>
      </c>
    </row>
    <row r="100" spans="4:4" x14ac:dyDescent="0.25">
      <c r="D100" t="str">
        <f t="shared" si="1"/>
        <v/>
      </c>
    </row>
    <row r="101" spans="4:4" x14ac:dyDescent="0.25">
      <c r="D101" t="str">
        <f t="shared" si="1"/>
        <v/>
      </c>
    </row>
    <row r="102" spans="4:4" x14ac:dyDescent="0.25">
      <c r="D102" t="str">
        <f t="shared" si="1"/>
        <v/>
      </c>
    </row>
    <row r="103" spans="4:4" x14ac:dyDescent="0.25">
      <c r="D103" t="str">
        <f t="shared" si="1"/>
        <v/>
      </c>
    </row>
    <row r="104" spans="4:4" x14ac:dyDescent="0.25">
      <c r="D104" t="str">
        <f t="shared" si="1"/>
        <v/>
      </c>
    </row>
    <row r="105" spans="4:4" x14ac:dyDescent="0.25">
      <c r="D105" t="str">
        <f t="shared" si="1"/>
        <v/>
      </c>
    </row>
    <row r="106" spans="4:4" x14ac:dyDescent="0.25">
      <c r="D106" t="str">
        <f t="shared" si="1"/>
        <v/>
      </c>
    </row>
    <row r="107" spans="4:4" x14ac:dyDescent="0.25">
      <c r="D107" t="str">
        <f t="shared" si="1"/>
        <v/>
      </c>
    </row>
    <row r="108" spans="4:4" x14ac:dyDescent="0.25">
      <c r="D108" t="str">
        <f t="shared" si="1"/>
        <v/>
      </c>
    </row>
    <row r="109" spans="4:4" x14ac:dyDescent="0.25">
      <c r="D109" t="str">
        <f t="shared" si="1"/>
        <v/>
      </c>
    </row>
    <row r="110" spans="4:4" x14ac:dyDescent="0.25">
      <c r="D110" t="str">
        <f t="shared" si="1"/>
        <v/>
      </c>
    </row>
    <row r="111" spans="4:4" x14ac:dyDescent="0.25">
      <c r="D111" t="str">
        <f t="shared" si="1"/>
        <v/>
      </c>
    </row>
    <row r="112" spans="4:4" x14ac:dyDescent="0.25">
      <c r="D112" t="str">
        <f t="shared" si="1"/>
        <v/>
      </c>
    </row>
    <row r="113" spans="4:4" x14ac:dyDescent="0.25">
      <c r="D113" t="str">
        <f t="shared" si="1"/>
        <v/>
      </c>
    </row>
    <row r="114" spans="4:4" x14ac:dyDescent="0.25">
      <c r="D114" t="str">
        <f t="shared" si="1"/>
        <v/>
      </c>
    </row>
    <row r="115" spans="4:4" x14ac:dyDescent="0.25">
      <c r="D115" t="str">
        <f t="shared" si="1"/>
        <v/>
      </c>
    </row>
    <row r="116" spans="4:4" x14ac:dyDescent="0.25">
      <c r="D116" t="str">
        <f t="shared" si="1"/>
        <v/>
      </c>
    </row>
    <row r="117" spans="4:4" x14ac:dyDescent="0.25">
      <c r="D117" t="str">
        <f t="shared" si="1"/>
        <v/>
      </c>
    </row>
    <row r="118" spans="4:4" x14ac:dyDescent="0.25">
      <c r="D118" t="str">
        <f t="shared" si="1"/>
        <v/>
      </c>
    </row>
    <row r="119" spans="4:4" x14ac:dyDescent="0.25">
      <c r="D119" t="str">
        <f t="shared" si="1"/>
        <v/>
      </c>
    </row>
    <row r="120" spans="4:4" x14ac:dyDescent="0.25">
      <c r="D120" t="str">
        <f t="shared" si="1"/>
        <v/>
      </c>
    </row>
    <row r="121" spans="4:4" x14ac:dyDescent="0.25">
      <c r="D121" t="str">
        <f t="shared" si="1"/>
        <v/>
      </c>
    </row>
    <row r="122" spans="4:4" x14ac:dyDescent="0.25">
      <c r="D122" t="str">
        <f t="shared" si="1"/>
        <v/>
      </c>
    </row>
    <row r="123" spans="4:4" x14ac:dyDescent="0.25">
      <c r="D123" t="str">
        <f t="shared" si="1"/>
        <v/>
      </c>
    </row>
    <row r="124" spans="4:4" x14ac:dyDescent="0.25">
      <c r="D124" t="str">
        <f t="shared" si="1"/>
        <v/>
      </c>
    </row>
    <row r="125" spans="4:4" x14ac:dyDescent="0.25">
      <c r="D125" t="str">
        <f t="shared" si="1"/>
        <v/>
      </c>
    </row>
    <row r="126" spans="4:4" x14ac:dyDescent="0.25">
      <c r="D126" t="str">
        <f t="shared" si="1"/>
        <v/>
      </c>
    </row>
    <row r="127" spans="4:4" x14ac:dyDescent="0.25">
      <c r="D127" t="str">
        <f t="shared" si="1"/>
        <v/>
      </c>
    </row>
    <row r="128" spans="4:4" x14ac:dyDescent="0.25">
      <c r="D128" t="str">
        <f t="shared" si="1"/>
        <v/>
      </c>
    </row>
    <row r="129" spans="4:4" x14ac:dyDescent="0.25">
      <c r="D129" t="str">
        <f t="shared" si="1"/>
        <v/>
      </c>
    </row>
    <row r="130" spans="4:4" x14ac:dyDescent="0.25">
      <c r="D130" t="str">
        <f t="shared" si="1"/>
        <v/>
      </c>
    </row>
    <row r="131" spans="4:4" x14ac:dyDescent="0.25">
      <c r="D131" t="str">
        <f t="shared" si="1"/>
        <v/>
      </c>
    </row>
    <row r="132" spans="4:4" x14ac:dyDescent="0.25">
      <c r="D132" t="str">
        <f t="shared" ref="D132:D195" si="2">IF(B132=0,"",B132)</f>
        <v/>
      </c>
    </row>
    <row r="133" spans="4:4" x14ac:dyDescent="0.25">
      <c r="D133" t="str">
        <f t="shared" si="2"/>
        <v/>
      </c>
    </row>
    <row r="134" spans="4:4" x14ac:dyDescent="0.25">
      <c r="D134" t="str">
        <f t="shared" si="2"/>
        <v/>
      </c>
    </row>
    <row r="135" spans="4:4" x14ac:dyDescent="0.25">
      <c r="D135" t="str">
        <f t="shared" si="2"/>
        <v/>
      </c>
    </row>
    <row r="136" spans="4:4" x14ac:dyDescent="0.25">
      <c r="D136" t="str">
        <f t="shared" si="2"/>
        <v/>
      </c>
    </row>
    <row r="137" spans="4:4" x14ac:dyDescent="0.25">
      <c r="D137" t="str">
        <f t="shared" si="2"/>
        <v/>
      </c>
    </row>
    <row r="138" spans="4:4" x14ac:dyDescent="0.25">
      <c r="D138" t="str">
        <f t="shared" si="2"/>
        <v/>
      </c>
    </row>
    <row r="139" spans="4:4" x14ac:dyDescent="0.25">
      <c r="D139" t="str">
        <f t="shared" si="2"/>
        <v/>
      </c>
    </row>
    <row r="140" spans="4:4" x14ac:dyDescent="0.25">
      <c r="D140" t="str">
        <f t="shared" si="2"/>
        <v/>
      </c>
    </row>
    <row r="141" spans="4:4" x14ac:dyDescent="0.25">
      <c r="D141" t="str">
        <f t="shared" si="2"/>
        <v/>
      </c>
    </row>
    <row r="142" spans="4:4" x14ac:dyDescent="0.25">
      <c r="D142" t="str">
        <f t="shared" si="2"/>
        <v/>
      </c>
    </row>
    <row r="143" spans="4:4" x14ac:dyDescent="0.25">
      <c r="D143" t="str">
        <f t="shared" si="2"/>
        <v/>
      </c>
    </row>
    <row r="144" spans="4:4" x14ac:dyDescent="0.25">
      <c r="D144" t="str">
        <f t="shared" si="2"/>
        <v/>
      </c>
    </row>
    <row r="145" spans="4:4" x14ac:dyDescent="0.25">
      <c r="D145" t="str">
        <f t="shared" si="2"/>
        <v/>
      </c>
    </row>
    <row r="146" spans="4:4" x14ac:dyDescent="0.25">
      <c r="D146" t="str">
        <f t="shared" si="2"/>
        <v/>
      </c>
    </row>
    <row r="147" spans="4:4" x14ac:dyDescent="0.25">
      <c r="D147" t="str">
        <f t="shared" si="2"/>
        <v/>
      </c>
    </row>
    <row r="148" spans="4:4" x14ac:dyDescent="0.25">
      <c r="D148" t="str">
        <f t="shared" si="2"/>
        <v/>
      </c>
    </row>
    <row r="149" spans="4:4" x14ac:dyDescent="0.25">
      <c r="D149" t="str">
        <f t="shared" si="2"/>
        <v/>
      </c>
    </row>
    <row r="150" spans="4:4" x14ac:dyDescent="0.25">
      <c r="D150" t="str">
        <f t="shared" si="2"/>
        <v/>
      </c>
    </row>
    <row r="151" spans="4:4" x14ac:dyDescent="0.25">
      <c r="D151" t="str">
        <f t="shared" si="2"/>
        <v/>
      </c>
    </row>
    <row r="152" spans="4:4" x14ac:dyDescent="0.25">
      <c r="D152" t="str">
        <f t="shared" si="2"/>
        <v/>
      </c>
    </row>
    <row r="153" spans="4:4" x14ac:dyDescent="0.25">
      <c r="D153" t="str">
        <f t="shared" si="2"/>
        <v/>
      </c>
    </row>
    <row r="154" spans="4:4" x14ac:dyDescent="0.25">
      <c r="D154" t="str">
        <f t="shared" si="2"/>
        <v/>
      </c>
    </row>
    <row r="155" spans="4:4" x14ac:dyDescent="0.25">
      <c r="D155" t="str">
        <f t="shared" si="2"/>
        <v/>
      </c>
    </row>
    <row r="156" spans="4:4" x14ac:dyDescent="0.25">
      <c r="D156" t="str">
        <f t="shared" si="2"/>
        <v/>
      </c>
    </row>
    <row r="157" spans="4:4" x14ac:dyDescent="0.25">
      <c r="D157" t="str">
        <f t="shared" si="2"/>
        <v/>
      </c>
    </row>
    <row r="158" spans="4:4" x14ac:dyDescent="0.25">
      <c r="D158" t="str">
        <f t="shared" si="2"/>
        <v/>
      </c>
    </row>
    <row r="159" spans="4:4" x14ac:dyDescent="0.25">
      <c r="D159" t="str">
        <f t="shared" si="2"/>
        <v/>
      </c>
    </row>
    <row r="160" spans="4:4" x14ac:dyDescent="0.25">
      <c r="D160" t="str">
        <f t="shared" si="2"/>
        <v/>
      </c>
    </row>
    <row r="161" spans="4:4" x14ac:dyDescent="0.25">
      <c r="D161" t="str">
        <f t="shared" si="2"/>
        <v/>
      </c>
    </row>
    <row r="162" spans="4:4" x14ac:dyDescent="0.25">
      <c r="D162" t="str">
        <f t="shared" si="2"/>
        <v/>
      </c>
    </row>
    <row r="163" spans="4:4" x14ac:dyDescent="0.25">
      <c r="D163" t="str">
        <f t="shared" si="2"/>
        <v/>
      </c>
    </row>
    <row r="164" spans="4:4" x14ac:dyDescent="0.25">
      <c r="D164" t="str">
        <f t="shared" si="2"/>
        <v/>
      </c>
    </row>
    <row r="165" spans="4:4" x14ac:dyDescent="0.25">
      <c r="D165" t="str">
        <f t="shared" si="2"/>
        <v/>
      </c>
    </row>
    <row r="166" spans="4:4" x14ac:dyDescent="0.25">
      <c r="D166" t="str">
        <f t="shared" si="2"/>
        <v/>
      </c>
    </row>
    <row r="167" spans="4:4" x14ac:dyDescent="0.25">
      <c r="D167" t="str">
        <f t="shared" si="2"/>
        <v/>
      </c>
    </row>
    <row r="168" spans="4:4" x14ac:dyDescent="0.25">
      <c r="D168" t="str">
        <f t="shared" si="2"/>
        <v/>
      </c>
    </row>
    <row r="169" spans="4:4" x14ac:dyDescent="0.25">
      <c r="D169" t="str">
        <f t="shared" si="2"/>
        <v/>
      </c>
    </row>
    <row r="170" spans="4:4" x14ac:dyDescent="0.25">
      <c r="D170" t="str">
        <f t="shared" si="2"/>
        <v/>
      </c>
    </row>
    <row r="171" spans="4:4" x14ac:dyDescent="0.25">
      <c r="D171" t="str">
        <f t="shared" si="2"/>
        <v/>
      </c>
    </row>
    <row r="172" spans="4:4" x14ac:dyDescent="0.25">
      <c r="D172" t="str">
        <f t="shared" si="2"/>
        <v/>
      </c>
    </row>
    <row r="173" spans="4:4" x14ac:dyDescent="0.25">
      <c r="D173" t="str">
        <f t="shared" si="2"/>
        <v/>
      </c>
    </row>
    <row r="174" spans="4:4" x14ac:dyDescent="0.25">
      <c r="D174" t="str">
        <f t="shared" si="2"/>
        <v/>
      </c>
    </row>
    <row r="175" spans="4:4" x14ac:dyDescent="0.25">
      <c r="D175" t="str">
        <f t="shared" si="2"/>
        <v/>
      </c>
    </row>
    <row r="176" spans="4:4" x14ac:dyDescent="0.25">
      <c r="D176" t="str">
        <f t="shared" si="2"/>
        <v/>
      </c>
    </row>
    <row r="177" spans="4:4" x14ac:dyDescent="0.25">
      <c r="D177" t="str">
        <f t="shared" si="2"/>
        <v/>
      </c>
    </row>
    <row r="178" spans="4:4" x14ac:dyDescent="0.25">
      <c r="D178" t="str">
        <f t="shared" si="2"/>
        <v/>
      </c>
    </row>
    <row r="179" spans="4:4" x14ac:dyDescent="0.25">
      <c r="D179" t="str">
        <f t="shared" si="2"/>
        <v/>
      </c>
    </row>
    <row r="180" spans="4:4" x14ac:dyDescent="0.25">
      <c r="D180" t="str">
        <f t="shared" si="2"/>
        <v/>
      </c>
    </row>
    <row r="181" spans="4:4" x14ac:dyDescent="0.25">
      <c r="D181" t="str">
        <f t="shared" si="2"/>
        <v/>
      </c>
    </row>
    <row r="182" spans="4:4" x14ac:dyDescent="0.25">
      <c r="D182" t="str">
        <f t="shared" si="2"/>
        <v/>
      </c>
    </row>
    <row r="183" spans="4:4" x14ac:dyDescent="0.25">
      <c r="D183" t="str">
        <f t="shared" si="2"/>
        <v/>
      </c>
    </row>
    <row r="184" spans="4:4" x14ac:dyDescent="0.25">
      <c r="D184" t="str">
        <f t="shared" si="2"/>
        <v/>
      </c>
    </row>
    <row r="185" spans="4:4" x14ac:dyDescent="0.25">
      <c r="D185" t="str">
        <f t="shared" si="2"/>
        <v/>
      </c>
    </row>
    <row r="186" spans="4:4" x14ac:dyDescent="0.25">
      <c r="D186" t="str">
        <f t="shared" si="2"/>
        <v/>
      </c>
    </row>
    <row r="187" spans="4:4" x14ac:dyDescent="0.25">
      <c r="D187" t="str">
        <f t="shared" si="2"/>
        <v/>
      </c>
    </row>
    <row r="188" spans="4:4" x14ac:dyDescent="0.25">
      <c r="D188" t="str">
        <f t="shared" si="2"/>
        <v/>
      </c>
    </row>
    <row r="189" spans="4:4" x14ac:dyDescent="0.25">
      <c r="D189" t="str">
        <f t="shared" si="2"/>
        <v/>
      </c>
    </row>
    <row r="190" spans="4:4" x14ac:dyDescent="0.25">
      <c r="D190" t="str">
        <f t="shared" si="2"/>
        <v/>
      </c>
    </row>
    <row r="191" spans="4:4" x14ac:dyDescent="0.25">
      <c r="D191" t="str">
        <f t="shared" si="2"/>
        <v/>
      </c>
    </row>
    <row r="192" spans="4:4" x14ac:dyDescent="0.25">
      <c r="D192" t="str">
        <f t="shared" si="2"/>
        <v/>
      </c>
    </row>
    <row r="193" spans="4:4" x14ac:dyDescent="0.25">
      <c r="D193" t="str">
        <f t="shared" si="2"/>
        <v/>
      </c>
    </row>
    <row r="194" spans="4:4" x14ac:dyDescent="0.25">
      <c r="D194" t="str">
        <f t="shared" si="2"/>
        <v/>
      </c>
    </row>
    <row r="195" spans="4:4" x14ac:dyDescent="0.25">
      <c r="D195" t="str">
        <f t="shared" si="2"/>
        <v/>
      </c>
    </row>
    <row r="196" spans="4:4" x14ac:dyDescent="0.25">
      <c r="D196" t="str">
        <f t="shared" ref="D196:D259" si="3">IF(B196=0,"",B196)</f>
        <v/>
      </c>
    </row>
    <row r="197" spans="4:4" x14ac:dyDescent="0.25">
      <c r="D197" t="str">
        <f t="shared" si="3"/>
        <v/>
      </c>
    </row>
    <row r="198" spans="4:4" x14ac:dyDescent="0.25">
      <c r="D198" t="str">
        <f t="shared" si="3"/>
        <v/>
      </c>
    </row>
    <row r="199" spans="4:4" x14ac:dyDescent="0.25">
      <c r="D199" t="str">
        <f t="shared" si="3"/>
        <v/>
      </c>
    </row>
    <row r="200" spans="4:4" x14ac:dyDescent="0.25">
      <c r="D200" t="str">
        <f t="shared" si="3"/>
        <v/>
      </c>
    </row>
    <row r="201" spans="4:4" x14ac:dyDescent="0.25">
      <c r="D201" t="str">
        <f t="shared" si="3"/>
        <v/>
      </c>
    </row>
    <row r="202" spans="4:4" x14ac:dyDescent="0.25">
      <c r="D202" t="str">
        <f t="shared" si="3"/>
        <v/>
      </c>
    </row>
    <row r="203" spans="4:4" x14ac:dyDescent="0.25">
      <c r="D203" t="str">
        <f t="shared" si="3"/>
        <v/>
      </c>
    </row>
    <row r="204" spans="4:4" x14ac:dyDescent="0.25">
      <c r="D204" t="str">
        <f t="shared" si="3"/>
        <v/>
      </c>
    </row>
    <row r="205" spans="4:4" x14ac:dyDescent="0.25">
      <c r="D205" t="str">
        <f t="shared" si="3"/>
        <v/>
      </c>
    </row>
    <row r="206" spans="4:4" x14ac:dyDescent="0.25">
      <c r="D206" t="str">
        <f t="shared" si="3"/>
        <v/>
      </c>
    </row>
    <row r="207" spans="4:4" x14ac:dyDescent="0.25">
      <c r="D207" t="str">
        <f t="shared" si="3"/>
        <v/>
      </c>
    </row>
    <row r="208" spans="4:4" x14ac:dyDescent="0.25">
      <c r="D208" t="str">
        <f t="shared" si="3"/>
        <v/>
      </c>
    </row>
    <row r="209" spans="4:4" x14ac:dyDescent="0.25">
      <c r="D209" t="str">
        <f t="shared" si="3"/>
        <v/>
      </c>
    </row>
    <row r="210" spans="4:4" x14ac:dyDescent="0.25">
      <c r="D210" t="str">
        <f t="shared" si="3"/>
        <v/>
      </c>
    </row>
    <row r="211" spans="4:4" x14ac:dyDescent="0.25">
      <c r="D211" t="str">
        <f t="shared" si="3"/>
        <v/>
      </c>
    </row>
    <row r="212" spans="4:4" x14ac:dyDescent="0.25">
      <c r="D212" t="str">
        <f t="shared" si="3"/>
        <v/>
      </c>
    </row>
    <row r="213" spans="4:4" x14ac:dyDescent="0.25">
      <c r="D213" t="str">
        <f t="shared" si="3"/>
        <v/>
      </c>
    </row>
    <row r="214" spans="4:4" x14ac:dyDescent="0.25">
      <c r="D214" t="str">
        <f t="shared" si="3"/>
        <v/>
      </c>
    </row>
    <row r="215" spans="4:4" x14ac:dyDescent="0.25">
      <c r="D215" t="str">
        <f t="shared" si="3"/>
        <v/>
      </c>
    </row>
    <row r="216" spans="4:4" x14ac:dyDescent="0.25">
      <c r="D216" t="str">
        <f t="shared" si="3"/>
        <v/>
      </c>
    </row>
    <row r="217" spans="4:4" x14ac:dyDescent="0.25">
      <c r="D217" t="str">
        <f t="shared" si="3"/>
        <v/>
      </c>
    </row>
    <row r="218" spans="4:4" x14ac:dyDescent="0.25">
      <c r="D218" t="str">
        <f t="shared" si="3"/>
        <v/>
      </c>
    </row>
    <row r="219" spans="4:4" x14ac:dyDescent="0.25">
      <c r="D219" t="str">
        <f t="shared" si="3"/>
        <v/>
      </c>
    </row>
    <row r="220" spans="4:4" x14ac:dyDescent="0.25">
      <c r="D220" t="str">
        <f t="shared" si="3"/>
        <v/>
      </c>
    </row>
    <row r="221" spans="4:4" x14ac:dyDescent="0.25">
      <c r="D221" t="str">
        <f t="shared" si="3"/>
        <v/>
      </c>
    </row>
    <row r="222" spans="4:4" x14ac:dyDescent="0.25">
      <c r="D222" t="str">
        <f t="shared" si="3"/>
        <v/>
      </c>
    </row>
    <row r="223" spans="4:4" x14ac:dyDescent="0.25">
      <c r="D223" t="str">
        <f t="shared" si="3"/>
        <v/>
      </c>
    </row>
    <row r="224" spans="4:4" x14ac:dyDescent="0.25">
      <c r="D224" t="str">
        <f t="shared" si="3"/>
        <v/>
      </c>
    </row>
    <row r="225" spans="4:4" x14ac:dyDescent="0.25">
      <c r="D225" t="str">
        <f t="shared" si="3"/>
        <v/>
      </c>
    </row>
    <row r="226" spans="4:4" x14ac:dyDescent="0.25">
      <c r="D226" t="str">
        <f t="shared" si="3"/>
        <v/>
      </c>
    </row>
    <row r="227" spans="4:4" x14ac:dyDescent="0.25">
      <c r="D227" t="str">
        <f t="shared" si="3"/>
        <v/>
      </c>
    </row>
    <row r="228" spans="4:4" x14ac:dyDescent="0.25">
      <c r="D228" t="str">
        <f t="shared" si="3"/>
        <v/>
      </c>
    </row>
    <row r="229" spans="4:4" x14ac:dyDescent="0.25">
      <c r="D229" t="str">
        <f t="shared" si="3"/>
        <v/>
      </c>
    </row>
    <row r="230" spans="4:4" x14ac:dyDescent="0.25">
      <c r="D230" t="str">
        <f t="shared" si="3"/>
        <v/>
      </c>
    </row>
    <row r="231" spans="4:4" x14ac:dyDescent="0.25">
      <c r="D231" t="str">
        <f t="shared" si="3"/>
        <v/>
      </c>
    </row>
    <row r="232" spans="4:4" x14ac:dyDescent="0.25">
      <c r="D232" t="str">
        <f t="shared" si="3"/>
        <v/>
      </c>
    </row>
    <row r="233" spans="4:4" x14ac:dyDescent="0.25">
      <c r="D233" t="str">
        <f t="shared" si="3"/>
        <v/>
      </c>
    </row>
    <row r="234" spans="4:4" x14ac:dyDescent="0.25">
      <c r="D234" t="str">
        <f t="shared" si="3"/>
        <v/>
      </c>
    </row>
    <row r="235" spans="4:4" x14ac:dyDescent="0.25">
      <c r="D235" t="str">
        <f t="shared" si="3"/>
        <v/>
      </c>
    </row>
    <row r="236" spans="4:4" x14ac:dyDescent="0.25">
      <c r="D236" t="str">
        <f t="shared" si="3"/>
        <v/>
      </c>
    </row>
    <row r="237" spans="4:4" x14ac:dyDescent="0.25">
      <c r="D237" t="str">
        <f t="shared" si="3"/>
        <v/>
      </c>
    </row>
    <row r="238" spans="4:4" x14ac:dyDescent="0.25">
      <c r="D238" t="str">
        <f t="shared" si="3"/>
        <v/>
      </c>
    </row>
    <row r="239" spans="4:4" x14ac:dyDescent="0.25">
      <c r="D239" t="str">
        <f t="shared" si="3"/>
        <v/>
      </c>
    </row>
    <row r="240" spans="4:4" x14ac:dyDescent="0.25">
      <c r="D240" t="str">
        <f t="shared" si="3"/>
        <v/>
      </c>
    </row>
    <row r="241" spans="4:4" x14ac:dyDescent="0.25">
      <c r="D241" t="str">
        <f t="shared" si="3"/>
        <v/>
      </c>
    </row>
    <row r="242" spans="4:4" x14ac:dyDescent="0.25">
      <c r="D242" t="str">
        <f t="shared" si="3"/>
        <v/>
      </c>
    </row>
    <row r="243" spans="4:4" x14ac:dyDescent="0.25">
      <c r="D243" t="str">
        <f t="shared" si="3"/>
        <v/>
      </c>
    </row>
    <row r="244" spans="4:4" x14ac:dyDescent="0.25">
      <c r="D244" t="str">
        <f t="shared" si="3"/>
        <v/>
      </c>
    </row>
    <row r="245" spans="4:4" x14ac:dyDescent="0.25">
      <c r="D245" t="str">
        <f t="shared" si="3"/>
        <v/>
      </c>
    </row>
    <row r="246" spans="4:4" x14ac:dyDescent="0.25">
      <c r="D246" t="str">
        <f t="shared" si="3"/>
        <v/>
      </c>
    </row>
    <row r="247" spans="4:4" x14ac:dyDescent="0.25">
      <c r="D247" t="str">
        <f t="shared" si="3"/>
        <v/>
      </c>
    </row>
    <row r="248" spans="4:4" x14ac:dyDescent="0.25">
      <c r="D248" t="str">
        <f t="shared" si="3"/>
        <v/>
      </c>
    </row>
    <row r="249" spans="4:4" x14ac:dyDescent="0.25">
      <c r="D249" t="str">
        <f t="shared" si="3"/>
        <v/>
      </c>
    </row>
    <row r="250" spans="4:4" x14ac:dyDescent="0.25">
      <c r="D250" t="str">
        <f t="shared" si="3"/>
        <v/>
      </c>
    </row>
    <row r="251" spans="4:4" x14ac:dyDescent="0.25">
      <c r="D251" t="str">
        <f t="shared" si="3"/>
        <v/>
      </c>
    </row>
    <row r="252" spans="4:4" x14ac:dyDescent="0.25">
      <c r="D252" t="str">
        <f t="shared" si="3"/>
        <v/>
      </c>
    </row>
    <row r="253" spans="4:4" x14ac:dyDescent="0.25">
      <c r="D253" t="str">
        <f t="shared" si="3"/>
        <v/>
      </c>
    </row>
    <row r="254" spans="4:4" x14ac:dyDescent="0.25">
      <c r="D254" t="str">
        <f t="shared" si="3"/>
        <v/>
      </c>
    </row>
    <row r="255" spans="4:4" x14ac:dyDescent="0.25">
      <c r="D255" t="str">
        <f t="shared" si="3"/>
        <v/>
      </c>
    </row>
    <row r="256" spans="4:4" x14ac:dyDescent="0.25">
      <c r="D256" t="str">
        <f t="shared" si="3"/>
        <v/>
      </c>
    </row>
    <row r="257" spans="4:4" x14ac:dyDescent="0.25">
      <c r="D257" t="str">
        <f t="shared" si="3"/>
        <v/>
      </c>
    </row>
    <row r="258" spans="4:4" x14ac:dyDescent="0.25">
      <c r="D258" t="str">
        <f t="shared" si="3"/>
        <v/>
      </c>
    </row>
    <row r="259" spans="4:4" x14ac:dyDescent="0.25">
      <c r="D259" t="str">
        <f t="shared" si="3"/>
        <v/>
      </c>
    </row>
    <row r="260" spans="4:4" x14ac:dyDescent="0.25">
      <c r="D260" t="str">
        <f t="shared" ref="D260:D323" si="4">IF(B260=0,"",B260)</f>
        <v/>
      </c>
    </row>
    <row r="261" spans="4:4" x14ac:dyDescent="0.25">
      <c r="D261" t="str">
        <f t="shared" si="4"/>
        <v/>
      </c>
    </row>
    <row r="262" spans="4:4" x14ac:dyDescent="0.25">
      <c r="D262" t="str">
        <f t="shared" si="4"/>
        <v/>
      </c>
    </row>
    <row r="263" spans="4:4" x14ac:dyDescent="0.25">
      <c r="D263" t="str">
        <f t="shared" si="4"/>
        <v/>
      </c>
    </row>
    <row r="264" spans="4:4" x14ac:dyDescent="0.25">
      <c r="D264" t="str">
        <f t="shared" si="4"/>
        <v/>
      </c>
    </row>
    <row r="265" spans="4:4" x14ac:dyDescent="0.25">
      <c r="D265" t="str">
        <f t="shared" si="4"/>
        <v/>
      </c>
    </row>
    <row r="266" spans="4:4" x14ac:dyDescent="0.25">
      <c r="D266" t="str">
        <f t="shared" si="4"/>
        <v/>
      </c>
    </row>
    <row r="267" spans="4:4" x14ac:dyDescent="0.25">
      <c r="D267" t="str">
        <f t="shared" si="4"/>
        <v/>
      </c>
    </row>
    <row r="268" spans="4:4" x14ac:dyDescent="0.25">
      <c r="D268" t="str">
        <f t="shared" si="4"/>
        <v/>
      </c>
    </row>
    <row r="269" spans="4:4" x14ac:dyDescent="0.25">
      <c r="D269" t="str">
        <f t="shared" si="4"/>
        <v/>
      </c>
    </row>
    <row r="270" spans="4:4" x14ac:dyDescent="0.25">
      <c r="D270" t="str">
        <f t="shared" si="4"/>
        <v/>
      </c>
    </row>
    <row r="271" spans="4:4" x14ac:dyDescent="0.25">
      <c r="D271" t="str">
        <f t="shared" si="4"/>
        <v/>
      </c>
    </row>
    <row r="272" spans="4:4" x14ac:dyDescent="0.25">
      <c r="D272" t="str">
        <f t="shared" si="4"/>
        <v/>
      </c>
    </row>
    <row r="273" spans="4:4" x14ac:dyDescent="0.25">
      <c r="D273" t="str">
        <f t="shared" si="4"/>
        <v/>
      </c>
    </row>
    <row r="274" spans="4:4" x14ac:dyDescent="0.25">
      <c r="D274" t="str">
        <f t="shared" si="4"/>
        <v/>
      </c>
    </row>
    <row r="275" spans="4:4" x14ac:dyDescent="0.25">
      <c r="D275" t="str">
        <f t="shared" si="4"/>
        <v/>
      </c>
    </row>
    <row r="276" spans="4:4" x14ac:dyDescent="0.25">
      <c r="D276" t="str">
        <f t="shared" si="4"/>
        <v/>
      </c>
    </row>
    <row r="277" spans="4:4" x14ac:dyDescent="0.25">
      <c r="D277" t="str">
        <f t="shared" si="4"/>
        <v/>
      </c>
    </row>
    <row r="278" spans="4:4" x14ac:dyDescent="0.25">
      <c r="D278" t="str">
        <f t="shared" si="4"/>
        <v/>
      </c>
    </row>
    <row r="279" spans="4:4" x14ac:dyDescent="0.25">
      <c r="D279" t="str">
        <f t="shared" si="4"/>
        <v/>
      </c>
    </row>
    <row r="280" spans="4:4" x14ac:dyDescent="0.25">
      <c r="D280" t="str">
        <f t="shared" si="4"/>
        <v/>
      </c>
    </row>
    <row r="281" spans="4:4" x14ac:dyDescent="0.25">
      <c r="D281" t="str">
        <f t="shared" si="4"/>
        <v/>
      </c>
    </row>
    <row r="282" spans="4:4" x14ac:dyDescent="0.25">
      <c r="D282" t="str">
        <f t="shared" si="4"/>
        <v/>
      </c>
    </row>
    <row r="283" spans="4:4" x14ac:dyDescent="0.25">
      <c r="D283" t="str">
        <f t="shared" si="4"/>
        <v/>
      </c>
    </row>
    <row r="284" spans="4:4" x14ac:dyDescent="0.25">
      <c r="D284" t="str">
        <f t="shared" si="4"/>
        <v/>
      </c>
    </row>
    <row r="285" spans="4:4" x14ac:dyDescent="0.25">
      <c r="D285" t="str">
        <f t="shared" si="4"/>
        <v/>
      </c>
    </row>
    <row r="286" spans="4:4" x14ac:dyDescent="0.25">
      <c r="D286" t="str">
        <f t="shared" si="4"/>
        <v/>
      </c>
    </row>
    <row r="287" spans="4:4" x14ac:dyDescent="0.25">
      <c r="D287" t="str">
        <f t="shared" si="4"/>
        <v/>
      </c>
    </row>
    <row r="288" spans="4:4" x14ac:dyDescent="0.25">
      <c r="D288" t="str">
        <f t="shared" si="4"/>
        <v/>
      </c>
    </row>
    <row r="289" spans="4:4" x14ac:dyDescent="0.25">
      <c r="D289" t="str">
        <f t="shared" si="4"/>
        <v/>
      </c>
    </row>
    <row r="290" spans="4:4" x14ac:dyDescent="0.25">
      <c r="D290" t="str">
        <f t="shared" si="4"/>
        <v/>
      </c>
    </row>
    <row r="291" spans="4:4" x14ac:dyDescent="0.25">
      <c r="D291" t="str">
        <f t="shared" si="4"/>
        <v/>
      </c>
    </row>
    <row r="292" spans="4:4" x14ac:dyDescent="0.25">
      <c r="D292" t="str">
        <f t="shared" si="4"/>
        <v/>
      </c>
    </row>
    <row r="293" spans="4:4" x14ac:dyDescent="0.25">
      <c r="D293" t="str">
        <f t="shared" si="4"/>
        <v/>
      </c>
    </row>
    <row r="294" spans="4:4" x14ac:dyDescent="0.25">
      <c r="D294" t="str">
        <f t="shared" si="4"/>
        <v/>
      </c>
    </row>
    <row r="295" spans="4:4" x14ac:dyDescent="0.25">
      <c r="D295" t="str">
        <f t="shared" si="4"/>
        <v/>
      </c>
    </row>
    <row r="296" spans="4:4" x14ac:dyDescent="0.25">
      <c r="D296" t="str">
        <f t="shared" si="4"/>
        <v/>
      </c>
    </row>
    <row r="297" spans="4:4" x14ac:dyDescent="0.25">
      <c r="D297" t="str">
        <f t="shared" si="4"/>
        <v/>
      </c>
    </row>
    <row r="298" spans="4:4" x14ac:dyDescent="0.25">
      <c r="D298" t="str">
        <f t="shared" si="4"/>
        <v/>
      </c>
    </row>
    <row r="299" spans="4:4" x14ac:dyDescent="0.25">
      <c r="D299" t="str">
        <f t="shared" si="4"/>
        <v/>
      </c>
    </row>
    <row r="300" spans="4:4" x14ac:dyDescent="0.25">
      <c r="D300" t="str">
        <f t="shared" si="4"/>
        <v/>
      </c>
    </row>
    <row r="301" spans="4:4" x14ac:dyDescent="0.25">
      <c r="D301" t="str">
        <f t="shared" si="4"/>
        <v/>
      </c>
    </row>
    <row r="302" spans="4:4" x14ac:dyDescent="0.25">
      <c r="D302" t="str">
        <f t="shared" si="4"/>
        <v/>
      </c>
    </row>
    <row r="303" spans="4:4" x14ac:dyDescent="0.25">
      <c r="D303" t="str">
        <f t="shared" si="4"/>
        <v/>
      </c>
    </row>
    <row r="304" spans="4:4" x14ac:dyDescent="0.25">
      <c r="D304" t="str">
        <f t="shared" si="4"/>
        <v/>
      </c>
    </row>
    <row r="305" spans="4:4" x14ac:dyDescent="0.25">
      <c r="D305" t="str">
        <f t="shared" si="4"/>
        <v/>
      </c>
    </row>
    <row r="306" spans="4:4" x14ac:dyDescent="0.25">
      <c r="D306" t="str">
        <f t="shared" si="4"/>
        <v/>
      </c>
    </row>
    <row r="307" spans="4:4" x14ac:dyDescent="0.25">
      <c r="D307" t="str">
        <f t="shared" si="4"/>
        <v/>
      </c>
    </row>
    <row r="308" spans="4:4" x14ac:dyDescent="0.25">
      <c r="D308" t="str">
        <f t="shared" si="4"/>
        <v/>
      </c>
    </row>
    <row r="309" spans="4:4" x14ac:dyDescent="0.25">
      <c r="D309" t="str">
        <f t="shared" si="4"/>
        <v/>
      </c>
    </row>
    <row r="310" spans="4:4" x14ac:dyDescent="0.25">
      <c r="D310" t="str">
        <f t="shared" si="4"/>
        <v/>
      </c>
    </row>
    <row r="311" spans="4:4" x14ac:dyDescent="0.25">
      <c r="D311" t="str">
        <f t="shared" si="4"/>
        <v/>
      </c>
    </row>
    <row r="312" spans="4:4" x14ac:dyDescent="0.25">
      <c r="D312" t="str">
        <f t="shared" si="4"/>
        <v/>
      </c>
    </row>
    <row r="313" spans="4:4" x14ac:dyDescent="0.25">
      <c r="D313" t="str">
        <f t="shared" si="4"/>
        <v/>
      </c>
    </row>
    <row r="314" spans="4:4" x14ac:dyDescent="0.25">
      <c r="D314" t="str">
        <f t="shared" si="4"/>
        <v/>
      </c>
    </row>
    <row r="315" spans="4:4" x14ac:dyDescent="0.25">
      <c r="D315" t="str">
        <f t="shared" si="4"/>
        <v/>
      </c>
    </row>
    <row r="316" spans="4:4" x14ac:dyDescent="0.25">
      <c r="D316" t="str">
        <f t="shared" si="4"/>
        <v/>
      </c>
    </row>
    <row r="317" spans="4:4" x14ac:dyDescent="0.25">
      <c r="D317" t="str">
        <f t="shared" si="4"/>
        <v/>
      </c>
    </row>
    <row r="318" spans="4:4" x14ac:dyDescent="0.25">
      <c r="D318" t="str">
        <f t="shared" si="4"/>
        <v/>
      </c>
    </row>
    <row r="319" spans="4:4" x14ac:dyDescent="0.25">
      <c r="D319" t="str">
        <f t="shared" si="4"/>
        <v/>
      </c>
    </row>
    <row r="320" spans="4:4" x14ac:dyDescent="0.25">
      <c r="D320" t="str">
        <f t="shared" si="4"/>
        <v/>
      </c>
    </row>
    <row r="321" spans="4:4" x14ac:dyDescent="0.25">
      <c r="D321" t="str">
        <f t="shared" si="4"/>
        <v/>
      </c>
    </row>
    <row r="322" spans="4:4" x14ac:dyDescent="0.25">
      <c r="D322" t="str">
        <f t="shared" si="4"/>
        <v/>
      </c>
    </row>
    <row r="323" spans="4:4" x14ac:dyDescent="0.25">
      <c r="D323" t="str">
        <f t="shared" si="4"/>
        <v/>
      </c>
    </row>
    <row r="324" spans="4:4" x14ac:dyDescent="0.25">
      <c r="D324" t="str">
        <f t="shared" ref="D324:D387" si="5">IF(B324=0,"",B324)</f>
        <v/>
      </c>
    </row>
    <row r="325" spans="4:4" x14ac:dyDescent="0.25">
      <c r="D325" t="str">
        <f t="shared" si="5"/>
        <v/>
      </c>
    </row>
    <row r="326" spans="4:4" x14ac:dyDescent="0.25">
      <c r="D326" t="str">
        <f t="shared" si="5"/>
        <v/>
      </c>
    </row>
    <row r="327" spans="4:4" x14ac:dyDescent="0.25">
      <c r="D327" t="str">
        <f t="shared" si="5"/>
        <v/>
      </c>
    </row>
    <row r="328" spans="4:4" x14ac:dyDescent="0.25">
      <c r="D328" t="str">
        <f t="shared" si="5"/>
        <v/>
      </c>
    </row>
    <row r="329" spans="4:4" x14ac:dyDescent="0.25">
      <c r="D329" t="str">
        <f t="shared" si="5"/>
        <v/>
      </c>
    </row>
    <row r="330" spans="4:4" x14ac:dyDescent="0.25">
      <c r="D330" t="str">
        <f t="shared" si="5"/>
        <v/>
      </c>
    </row>
    <row r="331" spans="4:4" x14ac:dyDescent="0.25">
      <c r="D331" t="str">
        <f t="shared" si="5"/>
        <v/>
      </c>
    </row>
    <row r="332" spans="4:4" x14ac:dyDescent="0.25">
      <c r="D332" t="str">
        <f t="shared" si="5"/>
        <v/>
      </c>
    </row>
    <row r="333" spans="4:4" x14ac:dyDescent="0.25">
      <c r="D333" t="str">
        <f t="shared" si="5"/>
        <v/>
      </c>
    </row>
    <row r="334" spans="4:4" x14ac:dyDescent="0.25">
      <c r="D334" t="str">
        <f t="shared" si="5"/>
        <v/>
      </c>
    </row>
    <row r="335" spans="4:4" x14ac:dyDescent="0.25">
      <c r="D335" t="str">
        <f t="shared" si="5"/>
        <v/>
      </c>
    </row>
    <row r="336" spans="4:4" x14ac:dyDescent="0.25">
      <c r="D336" t="str">
        <f t="shared" si="5"/>
        <v/>
      </c>
    </row>
    <row r="337" spans="4:4" x14ac:dyDescent="0.25">
      <c r="D337" t="str">
        <f t="shared" si="5"/>
        <v/>
      </c>
    </row>
    <row r="338" spans="4:4" x14ac:dyDescent="0.25">
      <c r="D338" t="str">
        <f t="shared" si="5"/>
        <v/>
      </c>
    </row>
    <row r="339" spans="4:4" x14ac:dyDescent="0.25">
      <c r="D339" t="str">
        <f t="shared" si="5"/>
        <v/>
      </c>
    </row>
    <row r="340" spans="4:4" x14ac:dyDescent="0.25">
      <c r="D340" t="str">
        <f t="shared" si="5"/>
        <v/>
      </c>
    </row>
    <row r="341" spans="4:4" x14ac:dyDescent="0.25">
      <c r="D341" t="str">
        <f t="shared" si="5"/>
        <v/>
      </c>
    </row>
    <row r="342" spans="4:4" x14ac:dyDescent="0.25">
      <c r="D342" t="str">
        <f t="shared" si="5"/>
        <v/>
      </c>
    </row>
    <row r="343" spans="4:4" x14ac:dyDescent="0.25">
      <c r="D343" t="str">
        <f t="shared" si="5"/>
        <v/>
      </c>
    </row>
    <row r="344" spans="4:4" x14ac:dyDescent="0.25">
      <c r="D344" t="str">
        <f t="shared" si="5"/>
        <v/>
      </c>
    </row>
    <row r="345" spans="4:4" x14ac:dyDescent="0.25">
      <c r="D345" t="str">
        <f t="shared" si="5"/>
        <v/>
      </c>
    </row>
    <row r="346" spans="4:4" x14ac:dyDescent="0.25">
      <c r="D346" t="str">
        <f t="shared" si="5"/>
        <v/>
      </c>
    </row>
    <row r="347" spans="4:4" x14ac:dyDescent="0.25">
      <c r="D347" t="str">
        <f t="shared" si="5"/>
        <v/>
      </c>
    </row>
    <row r="348" spans="4:4" x14ac:dyDescent="0.25">
      <c r="D348" t="str">
        <f t="shared" si="5"/>
        <v/>
      </c>
    </row>
    <row r="349" spans="4:4" x14ac:dyDescent="0.25">
      <c r="D349" t="str">
        <f t="shared" si="5"/>
        <v/>
      </c>
    </row>
    <row r="350" spans="4:4" x14ac:dyDescent="0.25">
      <c r="D350" t="str">
        <f t="shared" si="5"/>
        <v/>
      </c>
    </row>
    <row r="351" spans="4:4" x14ac:dyDescent="0.25">
      <c r="D351" t="str">
        <f t="shared" si="5"/>
        <v/>
      </c>
    </row>
    <row r="352" spans="4:4" x14ac:dyDescent="0.25">
      <c r="D352" t="str">
        <f t="shared" si="5"/>
        <v/>
      </c>
    </row>
    <row r="353" spans="4:4" x14ac:dyDescent="0.25">
      <c r="D353" t="str">
        <f t="shared" si="5"/>
        <v/>
      </c>
    </row>
    <row r="354" spans="4:4" x14ac:dyDescent="0.25">
      <c r="D354" t="str">
        <f t="shared" si="5"/>
        <v/>
      </c>
    </row>
    <row r="355" spans="4:4" x14ac:dyDescent="0.25">
      <c r="D355" t="str">
        <f t="shared" si="5"/>
        <v/>
      </c>
    </row>
    <row r="356" spans="4:4" x14ac:dyDescent="0.25">
      <c r="D356" t="str">
        <f t="shared" si="5"/>
        <v/>
      </c>
    </row>
    <row r="357" spans="4:4" x14ac:dyDescent="0.25">
      <c r="D357" t="str">
        <f t="shared" si="5"/>
        <v/>
      </c>
    </row>
    <row r="358" spans="4:4" x14ac:dyDescent="0.25">
      <c r="D358" t="str">
        <f t="shared" si="5"/>
        <v/>
      </c>
    </row>
    <row r="359" spans="4:4" x14ac:dyDescent="0.25">
      <c r="D359" t="str">
        <f t="shared" si="5"/>
        <v/>
      </c>
    </row>
    <row r="360" spans="4:4" x14ac:dyDescent="0.25">
      <c r="D360" t="str">
        <f t="shared" si="5"/>
        <v/>
      </c>
    </row>
    <row r="361" spans="4:4" x14ac:dyDescent="0.25">
      <c r="D361" t="str">
        <f t="shared" si="5"/>
        <v/>
      </c>
    </row>
    <row r="362" spans="4:4" x14ac:dyDescent="0.25">
      <c r="D362" t="str">
        <f t="shared" si="5"/>
        <v/>
      </c>
    </row>
    <row r="363" spans="4:4" x14ac:dyDescent="0.25">
      <c r="D363" t="str">
        <f t="shared" si="5"/>
        <v/>
      </c>
    </row>
    <row r="364" spans="4:4" x14ac:dyDescent="0.25">
      <c r="D364" t="str">
        <f t="shared" si="5"/>
        <v/>
      </c>
    </row>
    <row r="365" spans="4:4" x14ac:dyDescent="0.25">
      <c r="D365" t="str">
        <f t="shared" si="5"/>
        <v/>
      </c>
    </row>
    <row r="366" spans="4:4" x14ac:dyDescent="0.25">
      <c r="D366" t="str">
        <f t="shared" si="5"/>
        <v/>
      </c>
    </row>
    <row r="367" spans="4:4" x14ac:dyDescent="0.25">
      <c r="D367" t="str">
        <f t="shared" si="5"/>
        <v/>
      </c>
    </row>
    <row r="368" spans="4:4" x14ac:dyDescent="0.25">
      <c r="D368" t="str">
        <f t="shared" si="5"/>
        <v/>
      </c>
    </row>
    <row r="369" spans="4:4" x14ac:dyDescent="0.25">
      <c r="D369" t="str">
        <f t="shared" si="5"/>
        <v/>
      </c>
    </row>
    <row r="370" spans="4:4" x14ac:dyDescent="0.25">
      <c r="D370" t="str">
        <f t="shared" si="5"/>
        <v/>
      </c>
    </row>
    <row r="371" spans="4:4" x14ac:dyDescent="0.25">
      <c r="D371" t="str">
        <f t="shared" si="5"/>
        <v/>
      </c>
    </row>
    <row r="372" spans="4:4" x14ac:dyDescent="0.25">
      <c r="D372" t="str">
        <f t="shared" si="5"/>
        <v/>
      </c>
    </row>
    <row r="373" spans="4:4" x14ac:dyDescent="0.25">
      <c r="D373" t="str">
        <f t="shared" si="5"/>
        <v/>
      </c>
    </row>
    <row r="374" spans="4:4" x14ac:dyDescent="0.25">
      <c r="D374" t="str">
        <f t="shared" si="5"/>
        <v/>
      </c>
    </row>
    <row r="375" spans="4:4" x14ac:dyDescent="0.25">
      <c r="D375" t="str">
        <f t="shared" si="5"/>
        <v/>
      </c>
    </row>
    <row r="376" spans="4:4" x14ac:dyDescent="0.25">
      <c r="D376" t="str">
        <f t="shared" si="5"/>
        <v/>
      </c>
    </row>
    <row r="377" spans="4:4" x14ac:dyDescent="0.25">
      <c r="D377" t="str">
        <f t="shared" si="5"/>
        <v/>
      </c>
    </row>
    <row r="378" spans="4:4" x14ac:dyDescent="0.25">
      <c r="D378" t="str">
        <f t="shared" si="5"/>
        <v/>
      </c>
    </row>
    <row r="379" spans="4:4" x14ac:dyDescent="0.25">
      <c r="D379" t="str">
        <f t="shared" si="5"/>
        <v/>
      </c>
    </row>
    <row r="380" spans="4:4" x14ac:dyDescent="0.25">
      <c r="D380" t="str">
        <f t="shared" si="5"/>
        <v/>
      </c>
    </row>
    <row r="381" spans="4:4" x14ac:dyDescent="0.25">
      <c r="D381" t="str">
        <f t="shared" si="5"/>
        <v/>
      </c>
    </row>
    <row r="382" spans="4:4" x14ac:dyDescent="0.25">
      <c r="D382" t="str">
        <f t="shared" si="5"/>
        <v/>
      </c>
    </row>
    <row r="383" spans="4:4" x14ac:dyDescent="0.25">
      <c r="D383" t="str">
        <f t="shared" si="5"/>
        <v/>
      </c>
    </row>
    <row r="384" spans="4:4" x14ac:dyDescent="0.25">
      <c r="D384" t="str">
        <f t="shared" si="5"/>
        <v/>
      </c>
    </row>
    <row r="385" spans="4:4" x14ac:dyDescent="0.25">
      <c r="D385" t="str">
        <f t="shared" si="5"/>
        <v/>
      </c>
    </row>
    <row r="386" spans="4:4" x14ac:dyDescent="0.25">
      <c r="D386" t="str">
        <f t="shared" si="5"/>
        <v/>
      </c>
    </row>
    <row r="387" spans="4:4" x14ac:dyDescent="0.25">
      <c r="D387" t="str">
        <f t="shared" si="5"/>
        <v/>
      </c>
    </row>
    <row r="388" spans="4:4" x14ac:dyDescent="0.25">
      <c r="D388" t="str">
        <f t="shared" ref="D388:D451" si="6">IF(B388=0,"",B388)</f>
        <v/>
      </c>
    </row>
    <row r="389" spans="4:4" x14ac:dyDescent="0.25">
      <c r="D389" t="str">
        <f t="shared" si="6"/>
        <v/>
      </c>
    </row>
    <row r="390" spans="4:4" x14ac:dyDescent="0.25">
      <c r="D390" t="str">
        <f t="shared" si="6"/>
        <v/>
      </c>
    </row>
    <row r="391" spans="4:4" x14ac:dyDescent="0.25">
      <c r="D391" t="str">
        <f t="shared" si="6"/>
        <v/>
      </c>
    </row>
    <row r="392" spans="4:4" x14ac:dyDescent="0.25">
      <c r="D392" t="str">
        <f t="shared" si="6"/>
        <v/>
      </c>
    </row>
    <row r="393" spans="4:4" x14ac:dyDescent="0.25">
      <c r="D393" t="str">
        <f t="shared" si="6"/>
        <v/>
      </c>
    </row>
    <row r="394" spans="4:4" x14ac:dyDescent="0.25">
      <c r="D394" t="str">
        <f t="shared" si="6"/>
        <v/>
      </c>
    </row>
    <row r="395" spans="4:4" x14ac:dyDescent="0.25">
      <c r="D395" t="str">
        <f t="shared" si="6"/>
        <v/>
      </c>
    </row>
    <row r="396" spans="4:4" x14ac:dyDescent="0.25">
      <c r="D396" t="str">
        <f t="shared" si="6"/>
        <v/>
      </c>
    </row>
    <row r="397" spans="4:4" x14ac:dyDescent="0.25">
      <c r="D397" t="str">
        <f t="shared" si="6"/>
        <v/>
      </c>
    </row>
    <row r="398" spans="4:4" x14ac:dyDescent="0.25">
      <c r="D398" t="str">
        <f t="shared" si="6"/>
        <v/>
      </c>
    </row>
    <row r="399" spans="4:4" x14ac:dyDescent="0.25">
      <c r="D399" t="str">
        <f t="shared" si="6"/>
        <v/>
      </c>
    </row>
    <row r="400" spans="4:4" x14ac:dyDescent="0.25">
      <c r="D400" t="str">
        <f t="shared" si="6"/>
        <v/>
      </c>
    </row>
    <row r="401" spans="4:4" x14ac:dyDescent="0.25">
      <c r="D401" t="str">
        <f t="shared" si="6"/>
        <v/>
      </c>
    </row>
    <row r="402" spans="4:4" x14ac:dyDescent="0.25">
      <c r="D402" t="str">
        <f t="shared" si="6"/>
        <v/>
      </c>
    </row>
    <row r="403" spans="4:4" x14ac:dyDescent="0.25">
      <c r="D403" t="str">
        <f t="shared" si="6"/>
        <v/>
      </c>
    </row>
    <row r="404" spans="4:4" x14ac:dyDescent="0.25">
      <c r="D404" t="str">
        <f t="shared" si="6"/>
        <v/>
      </c>
    </row>
    <row r="405" spans="4:4" x14ac:dyDescent="0.25">
      <c r="D405" t="str">
        <f t="shared" si="6"/>
        <v/>
      </c>
    </row>
    <row r="406" spans="4:4" x14ac:dyDescent="0.25">
      <c r="D406" t="str">
        <f t="shared" si="6"/>
        <v/>
      </c>
    </row>
    <row r="407" spans="4:4" x14ac:dyDescent="0.25">
      <c r="D407" t="str">
        <f t="shared" si="6"/>
        <v/>
      </c>
    </row>
    <row r="408" spans="4:4" x14ac:dyDescent="0.25">
      <c r="D408" t="str">
        <f t="shared" si="6"/>
        <v/>
      </c>
    </row>
    <row r="409" spans="4:4" x14ac:dyDescent="0.25">
      <c r="D409" t="str">
        <f t="shared" si="6"/>
        <v/>
      </c>
    </row>
    <row r="410" spans="4:4" x14ac:dyDescent="0.25">
      <c r="D410" t="str">
        <f t="shared" si="6"/>
        <v/>
      </c>
    </row>
    <row r="411" spans="4:4" x14ac:dyDescent="0.25">
      <c r="D411" t="str">
        <f t="shared" si="6"/>
        <v/>
      </c>
    </row>
    <row r="412" spans="4:4" x14ac:dyDescent="0.25">
      <c r="D412" t="str">
        <f t="shared" si="6"/>
        <v/>
      </c>
    </row>
    <row r="413" spans="4:4" x14ac:dyDescent="0.25">
      <c r="D413" t="str">
        <f t="shared" si="6"/>
        <v/>
      </c>
    </row>
    <row r="414" spans="4:4" x14ac:dyDescent="0.25">
      <c r="D414" t="str">
        <f t="shared" si="6"/>
        <v/>
      </c>
    </row>
    <row r="415" spans="4:4" x14ac:dyDescent="0.25">
      <c r="D415" t="str">
        <f t="shared" si="6"/>
        <v/>
      </c>
    </row>
    <row r="416" spans="4:4" x14ac:dyDescent="0.25">
      <c r="D416" t="str">
        <f t="shared" si="6"/>
        <v/>
      </c>
    </row>
    <row r="417" spans="4:4" x14ac:dyDescent="0.25">
      <c r="D417" t="str">
        <f t="shared" si="6"/>
        <v/>
      </c>
    </row>
    <row r="418" spans="4:4" x14ac:dyDescent="0.25">
      <c r="D418" t="str">
        <f t="shared" si="6"/>
        <v/>
      </c>
    </row>
    <row r="419" spans="4:4" x14ac:dyDescent="0.25">
      <c r="D419" t="str">
        <f t="shared" si="6"/>
        <v/>
      </c>
    </row>
    <row r="420" spans="4:4" x14ac:dyDescent="0.25">
      <c r="D420" t="str">
        <f t="shared" si="6"/>
        <v/>
      </c>
    </row>
    <row r="421" spans="4:4" x14ac:dyDescent="0.25">
      <c r="D421" t="str">
        <f t="shared" si="6"/>
        <v/>
      </c>
    </row>
    <row r="422" spans="4:4" x14ac:dyDescent="0.25">
      <c r="D422" t="str">
        <f t="shared" si="6"/>
        <v/>
      </c>
    </row>
    <row r="423" spans="4:4" x14ac:dyDescent="0.25">
      <c r="D423" t="str">
        <f t="shared" si="6"/>
        <v/>
      </c>
    </row>
    <row r="424" spans="4:4" x14ac:dyDescent="0.25">
      <c r="D424" t="str">
        <f t="shared" si="6"/>
        <v/>
      </c>
    </row>
    <row r="425" spans="4:4" x14ac:dyDescent="0.25">
      <c r="D425" t="str">
        <f t="shared" si="6"/>
        <v/>
      </c>
    </row>
    <row r="426" spans="4:4" x14ac:dyDescent="0.25">
      <c r="D426" t="str">
        <f t="shared" si="6"/>
        <v/>
      </c>
    </row>
    <row r="427" spans="4:4" x14ac:dyDescent="0.25">
      <c r="D427" t="str">
        <f t="shared" si="6"/>
        <v/>
      </c>
    </row>
    <row r="428" spans="4:4" x14ac:dyDescent="0.25">
      <c r="D428" t="str">
        <f t="shared" si="6"/>
        <v/>
      </c>
    </row>
    <row r="429" spans="4:4" x14ac:dyDescent="0.25">
      <c r="D429" t="str">
        <f t="shared" si="6"/>
        <v/>
      </c>
    </row>
    <row r="430" spans="4:4" x14ac:dyDescent="0.25">
      <c r="D430" t="str">
        <f t="shared" si="6"/>
        <v/>
      </c>
    </row>
    <row r="431" spans="4:4" x14ac:dyDescent="0.25">
      <c r="D431" t="str">
        <f t="shared" si="6"/>
        <v/>
      </c>
    </row>
    <row r="432" spans="4:4" x14ac:dyDescent="0.25">
      <c r="D432" t="str">
        <f t="shared" si="6"/>
        <v/>
      </c>
    </row>
    <row r="433" spans="4:4" x14ac:dyDescent="0.25">
      <c r="D433" t="str">
        <f t="shared" si="6"/>
        <v/>
      </c>
    </row>
    <row r="434" spans="4:4" x14ac:dyDescent="0.25">
      <c r="D434" t="str">
        <f t="shared" si="6"/>
        <v/>
      </c>
    </row>
    <row r="435" spans="4:4" x14ac:dyDescent="0.25">
      <c r="D435" t="str">
        <f t="shared" si="6"/>
        <v/>
      </c>
    </row>
    <row r="436" spans="4:4" x14ac:dyDescent="0.25">
      <c r="D436" t="str">
        <f t="shared" si="6"/>
        <v/>
      </c>
    </row>
    <row r="437" spans="4:4" x14ac:dyDescent="0.25">
      <c r="D437" t="str">
        <f t="shared" si="6"/>
        <v/>
      </c>
    </row>
    <row r="438" spans="4:4" x14ac:dyDescent="0.25">
      <c r="D438" t="str">
        <f t="shared" si="6"/>
        <v/>
      </c>
    </row>
    <row r="439" spans="4:4" x14ac:dyDescent="0.25">
      <c r="D439" t="str">
        <f t="shared" si="6"/>
        <v/>
      </c>
    </row>
    <row r="440" spans="4:4" x14ac:dyDescent="0.25">
      <c r="D440" t="str">
        <f t="shared" si="6"/>
        <v/>
      </c>
    </row>
    <row r="441" spans="4:4" x14ac:dyDescent="0.25">
      <c r="D441" t="str">
        <f t="shared" si="6"/>
        <v/>
      </c>
    </row>
    <row r="442" spans="4:4" x14ac:dyDescent="0.25">
      <c r="D442" t="str">
        <f t="shared" si="6"/>
        <v/>
      </c>
    </row>
    <row r="443" spans="4:4" x14ac:dyDescent="0.25">
      <c r="D443" t="str">
        <f t="shared" si="6"/>
        <v/>
      </c>
    </row>
    <row r="444" spans="4:4" x14ac:dyDescent="0.25">
      <c r="D444" t="str">
        <f t="shared" si="6"/>
        <v/>
      </c>
    </row>
    <row r="445" spans="4:4" x14ac:dyDescent="0.25">
      <c r="D445" t="str">
        <f t="shared" si="6"/>
        <v/>
      </c>
    </row>
    <row r="446" spans="4:4" x14ac:dyDescent="0.25">
      <c r="D446" t="str">
        <f t="shared" si="6"/>
        <v/>
      </c>
    </row>
    <row r="447" spans="4:4" x14ac:dyDescent="0.25">
      <c r="D447" t="str">
        <f t="shared" si="6"/>
        <v/>
      </c>
    </row>
    <row r="448" spans="4:4" x14ac:dyDescent="0.25">
      <c r="D448" t="str">
        <f t="shared" si="6"/>
        <v/>
      </c>
    </row>
    <row r="449" spans="4:4" x14ac:dyDescent="0.25">
      <c r="D449" t="str">
        <f t="shared" si="6"/>
        <v/>
      </c>
    </row>
    <row r="450" spans="4:4" x14ac:dyDescent="0.25">
      <c r="D450" t="str">
        <f t="shared" si="6"/>
        <v/>
      </c>
    </row>
    <row r="451" spans="4:4" x14ac:dyDescent="0.25">
      <c r="D451" t="str">
        <f t="shared" si="6"/>
        <v/>
      </c>
    </row>
    <row r="452" spans="4:4" x14ac:dyDescent="0.25">
      <c r="D452" t="str">
        <f t="shared" ref="D452:D515" si="7">IF(B452=0,"",B452)</f>
        <v/>
      </c>
    </row>
    <row r="453" spans="4:4" x14ac:dyDescent="0.25">
      <c r="D453" t="str">
        <f t="shared" si="7"/>
        <v/>
      </c>
    </row>
    <row r="454" spans="4:4" x14ac:dyDescent="0.25">
      <c r="D454" t="str">
        <f t="shared" si="7"/>
        <v/>
      </c>
    </row>
    <row r="455" spans="4:4" x14ac:dyDescent="0.25">
      <c r="D455" t="str">
        <f t="shared" si="7"/>
        <v/>
      </c>
    </row>
    <row r="456" spans="4:4" x14ac:dyDescent="0.25">
      <c r="D456" t="str">
        <f t="shared" si="7"/>
        <v/>
      </c>
    </row>
    <row r="457" spans="4:4" x14ac:dyDescent="0.25">
      <c r="D457" t="str">
        <f t="shared" si="7"/>
        <v/>
      </c>
    </row>
    <row r="458" spans="4:4" x14ac:dyDescent="0.25">
      <c r="D458" t="str">
        <f t="shared" si="7"/>
        <v/>
      </c>
    </row>
    <row r="459" spans="4:4" x14ac:dyDescent="0.25">
      <c r="D459" t="str">
        <f t="shared" si="7"/>
        <v/>
      </c>
    </row>
    <row r="460" spans="4:4" x14ac:dyDescent="0.25">
      <c r="D460" t="str">
        <f t="shared" si="7"/>
        <v/>
      </c>
    </row>
    <row r="461" spans="4:4" x14ac:dyDescent="0.25">
      <c r="D461" t="str">
        <f t="shared" si="7"/>
        <v/>
      </c>
    </row>
    <row r="462" spans="4:4" x14ac:dyDescent="0.25">
      <c r="D462" t="str">
        <f t="shared" si="7"/>
        <v/>
      </c>
    </row>
    <row r="463" spans="4:4" x14ac:dyDescent="0.25">
      <c r="D463" t="str">
        <f t="shared" si="7"/>
        <v/>
      </c>
    </row>
    <row r="464" spans="4:4" x14ac:dyDescent="0.25">
      <c r="D464" t="str">
        <f t="shared" si="7"/>
        <v/>
      </c>
    </row>
    <row r="465" spans="4:4" x14ac:dyDescent="0.25">
      <c r="D465" t="str">
        <f t="shared" si="7"/>
        <v/>
      </c>
    </row>
    <row r="466" spans="4:4" x14ac:dyDescent="0.25">
      <c r="D466" t="str">
        <f t="shared" si="7"/>
        <v/>
      </c>
    </row>
    <row r="467" spans="4:4" x14ac:dyDescent="0.25">
      <c r="D467" t="str">
        <f t="shared" si="7"/>
        <v/>
      </c>
    </row>
    <row r="468" spans="4:4" x14ac:dyDescent="0.25">
      <c r="D468" t="str">
        <f t="shared" si="7"/>
        <v/>
      </c>
    </row>
    <row r="469" spans="4:4" x14ac:dyDescent="0.25">
      <c r="D469" t="str">
        <f t="shared" si="7"/>
        <v/>
      </c>
    </row>
    <row r="470" spans="4:4" x14ac:dyDescent="0.25">
      <c r="D470" t="str">
        <f t="shared" si="7"/>
        <v/>
      </c>
    </row>
    <row r="471" spans="4:4" x14ac:dyDescent="0.25">
      <c r="D471" t="str">
        <f t="shared" si="7"/>
        <v/>
      </c>
    </row>
    <row r="472" spans="4:4" x14ac:dyDescent="0.25">
      <c r="D472" t="str">
        <f t="shared" si="7"/>
        <v/>
      </c>
    </row>
    <row r="473" spans="4:4" x14ac:dyDescent="0.25">
      <c r="D473" t="str">
        <f t="shared" si="7"/>
        <v/>
      </c>
    </row>
    <row r="474" spans="4:4" x14ac:dyDescent="0.25">
      <c r="D474" t="str">
        <f t="shared" si="7"/>
        <v/>
      </c>
    </row>
    <row r="475" spans="4:4" x14ac:dyDescent="0.25">
      <c r="D475" t="str">
        <f t="shared" si="7"/>
        <v/>
      </c>
    </row>
    <row r="476" spans="4:4" x14ac:dyDescent="0.25">
      <c r="D476" t="str">
        <f t="shared" si="7"/>
        <v/>
      </c>
    </row>
    <row r="477" spans="4:4" x14ac:dyDescent="0.25">
      <c r="D477" t="str">
        <f t="shared" si="7"/>
        <v/>
      </c>
    </row>
    <row r="478" spans="4:4" x14ac:dyDescent="0.25">
      <c r="D478" t="str">
        <f t="shared" si="7"/>
        <v/>
      </c>
    </row>
    <row r="479" spans="4:4" x14ac:dyDescent="0.25">
      <c r="D479" t="str">
        <f t="shared" si="7"/>
        <v/>
      </c>
    </row>
    <row r="480" spans="4:4" x14ac:dyDescent="0.25">
      <c r="D480" t="str">
        <f t="shared" si="7"/>
        <v/>
      </c>
    </row>
    <row r="481" spans="4:4" x14ac:dyDescent="0.25">
      <c r="D481" t="str">
        <f t="shared" si="7"/>
        <v/>
      </c>
    </row>
    <row r="482" spans="4:4" x14ac:dyDescent="0.25">
      <c r="D482" t="str">
        <f t="shared" si="7"/>
        <v/>
      </c>
    </row>
    <row r="483" spans="4:4" x14ac:dyDescent="0.25">
      <c r="D483" t="str">
        <f t="shared" si="7"/>
        <v/>
      </c>
    </row>
    <row r="484" spans="4:4" x14ac:dyDescent="0.25">
      <c r="D484" t="str">
        <f t="shared" si="7"/>
        <v/>
      </c>
    </row>
    <row r="485" spans="4:4" x14ac:dyDescent="0.25">
      <c r="D485" t="str">
        <f t="shared" si="7"/>
        <v/>
      </c>
    </row>
    <row r="486" spans="4:4" x14ac:dyDescent="0.25">
      <c r="D486" t="str">
        <f t="shared" si="7"/>
        <v/>
      </c>
    </row>
    <row r="487" spans="4:4" x14ac:dyDescent="0.25">
      <c r="D487" t="str">
        <f t="shared" si="7"/>
        <v/>
      </c>
    </row>
    <row r="488" spans="4:4" x14ac:dyDescent="0.25">
      <c r="D488" t="str">
        <f t="shared" si="7"/>
        <v/>
      </c>
    </row>
    <row r="489" spans="4:4" x14ac:dyDescent="0.25">
      <c r="D489" t="str">
        <f t="shared" si="7"/>
        <v/>
      </c>
    </row>
    <row r="490" spans="4:4" x14ac:dyDescent="0.25">
      <c r="D490" t="str">
        <f t="shared" si="7"/>
        <v/>
      </c>
    </row>
    <row r="491" spans="4:4" x14ac:dyDescent="0.25">
      <c r="D491" t="str">
        <f t="shared" si="7"/>
        <v/>
      </c>
    </row>
    <row r="492" spans="4:4" x14ac:dyDescent="0.25">
      <c r="D492" t="str">
        <f t="shared" si="7"/>
        <v/>
      </c>
    </row>
    <row r="493" spans="4:4" x14ac:dyDescent="0.25">
      <c r="D493" t="str">
        <f t="shared" si="7"/>
        <v/>
      </c>
    </row>
    <row r="494" spans="4:4" x14ac:dyDescent="0.25">
      <c r="D494" t="str">
        <f t="shared" si="7"/>
        <v/>
      </c>
    </row>
    <row r="495" spans="4:4" x14ac:dyDescent="0.25">
      <c r="D495" t="str">
        <f t="shared" si="7"/>
        <v/>
      </c>
    </row>
    <row r="496" spans="4:4" x14ac:dyDescent="0.25">
      <c r="D496" t="str">
        <f t="shared" si="7"/>
        <v/>
      </c>
    </row>
    <row r="497" spans="4:4" x14ac:dyDescent="0.25">
      <c r="D497" t="str">
        <f t="shared" si="7"/>
        <v/>
      </c>
    </row>
    <row r="498" spans="4:4" x14ac:dyDescent="0.25">
      <c r="D498" t="str">
        <f t="shared" si="7"/>
        <v/>
      </c>
    </row>
    <row r="499" spans="4:4" x14ac:dyDescent="0.25">
      <c r="D499" t="str">
        <f t="shared" si="7"/>
        <v/>
      </c>
    </row>
    <row r="500" spans="4:4" x14ac:dyDescent="0.25">
      <c r="D500" t="str">
        <f t="shared" si="7"/>
        <v/>
      </c>
    </row>
    <row r="501" spans="4:4" x14ac:dyDescent="0.25">
      <c r="D501" t="str">
        <f t="shared" si="7"/>
        <v/>
      </c>
    </row>
    <row r="502" spans="4:4" x14ac:dyDescent="0.25">
      <c r="D502" t="str">
        <f t="shared" si="7"/>
        <v/>
      </c>
    </row>
    <row r="503" spans="4:4" x14ac:dyDescent="0.25">
      <c r="D503" t="str">
        <f t="shared" si="7"/>
        <v/>
      </c>
    </row>
    <row r="504" spans="4:4" x14ac:dyDescent="0.25">
      <c r="D504" t="str">
        <f t="shared" si="7"/>
        <v/>
      </c>
    </row>
    <row r="505" spans="4:4" x14ac:dyDescent="0.25">
      <c r="D505" t="str">
        <f t="shared" si="7"/>
        <v/>
      </c>
    </row>
    <row r="506" spans="4:4" x14ac:dyDescent="0.25">
      <c r="D506" t="str">
        <f t="shared" si="7"/>
        <v/>
      </c>
    </row>
    <row r="507" spans="4:4" x14ac:dyDescent="0.25">
      <c r="D507" t="str">
        <f t="shared" si="7"/>
        <v/>
      </c>
    </row>
    <row r="508" spans="4:4" x14ac:dyDescent="0.25">
      <c r="D508" t="str">
        <f t="shared" si="7"/>
        <v/>
      </c>
    </row>
    <row r="509" spans="4:4" x14ac:dyDescent="0.25">
      <c r="D509" t="str">
        <f t="shared" si="7"/>
        <v/>
      </c>
    </row>
    <row r="510" spans="4:4" x14ac:dyDescent="0.25">
      <c r="D510" t="str">
        <f t="shared" si="7"/>
        <v/>
      </c>
    </row>
    <row r="511" spans="4:4" x14ac:dyDescent="0.25">
      <c r="D511" t="str">
        <f t="shared" si="7"/>
        <v/>
      </c>
    </row>
    <row r="512" spans="4:4" x14ac:dyDescent="0.25">
      <c r="D512" t="str">
        <f t="shared" si="7"/>
        <v/>
      </c>
    </row>
    <row r="513" spans="4:4" x14ac:dyDescent="0.25">
      <c r="D513" t="str">
        <f t="shared" si="7"/>
        <v/>
      </c>
    </row>
    <row r="514" spans="4:4" x14ac:dyDescent="0.25">
      <c r="D514" t="str">
        <f t="shared" si="7"/>
        <v/>
      </c>
    </row>
    <row r="515" spans="4:4" x14ac:dyDescent="0.25">
      <c r="D515" t="str">
        <f t="shared" si="7"/>
        <v/>
      </c>
    </row>
    <row r="516" spans="4:4" x14ac:dyDescent="0.25">
      <c r="D516" t="str">
        <f t="shared" ref="D516:D579" si="8">IF(B516=0,"",B516)</f>
        <v/>
      </c>
    </row>
    <row r="517" spans="4:4" x14ac:dyDescent="0.25">
      <c r="D517" t="str">
        <f t="shared" si="8"/>
        <v/>
      </c>
    </row>
    <row r="518" spans="4:4" x14ac:dyDescent="0.25">
      <c r="D518" t="str">
        <f t="shared" si="8"/>
        <v/>
      </c>
    </row>
    <row r="519" spans="4:4" x14ac:dyDescent="0.25">
      <c r="D519" t="str">
        <f t="shared" si="8"/>
        <v/>
      </c>
    </row>
    <row r="520" spans="4:4" x14ac:dyDescent="0.25">
      <c r="D520" t="str">
        <f t="shared" si="8"/>
        <v/>
      </c>
    </row>
    <row r="521" spans="4:4" x14ac:dyDescent="0.25">
      <c r="D521" t="str">
        <f t="shared" si="8"/>
        <v/>
      </c>
    </row>
    <row r="522" spans="4:4" x14ac:dyDescent="0.25">
      <c r="D522" t="str">
        <f t="shared" si="8"/>
        <v/>
      </c>
    </row>
    <row r="523" spans="4:4" x14ac:dyDescent="0.25">
      <c r="D523" t="str">
        <f t="shared" si="8"/>
        <v/>
      </c>
    </row>
    <row r="524" spans="4:4" x14ac:dyDescent="0.25">
      <c r="D524" t="str">
        <f t="shared" si="8"/>
        <v/>
      </c>
    </row>
    <row r="525" spans="4:4" x14ac:dyDescent="0.25">
      <c r="D525" t="str">
        <f t="shared" si="8"/>
        <v/>
      </c>
    </row>
    <row r="526" spans="4:4" x14ac:dyDescent="0.25">
      <c r="D526" t="str">
        <f t="shared" si="8"/>
        <v/>
      </c>
    </row>
    <row r="527" spans="4:4" x14ac:dyDescent="0.25">
      <c r="D527" t="str">
        <f t="shared" si="8"/>
        <v/>
      </c>
    </row>
    <row r="528" spans="4:4" x14ac:dyDescent="0.25">
      <c r="D528" t="str">
        <f t="shared" si="8"/>
        <v/>
      </c>
    </row>
    <row r="529" spans="4:4" x14ac:dyDescent="0.25">
      <c r="D529" t="str">
        <f t="shared" si="8"/>
        <v/>
      </c>
    </row>
    <row r="530" spans="4:4" x14ac:dyDescent="0.25">
      <c r="D530" t="str">
        <f t="shared" si="8"/>
        <v/>
      </c>
    </row>
    <row r="531" spans="4:4" x14ac:dyDescent="0.25">
      <c r="D531" t="str">
        <f t="shared" si="8"/>
        <v/>
      </c>
    </row>
    <row r="532" spans="4:4" x14ac:dyDescent="0.25">
      <c r="D532" t="str">
        <f t="shared" si="8"/>
        <v/>
      </c>
    </row>
    <row r="533" spans="4:4" x14ac:dyDescent="0.25">
      <c r="D533" t="str">
        <f t="shared" si="8"/>
        <v/>
      </c>
    </row>
    <row r="534" spans="4:4" x14ac:dyDescent="0.25">
      <c r="D534" t="str">
        <f t="shared" si="8"/>
        <v/>
      </c>
    </row>
    <row r="535" spans="4:4" x14ac:dyDescent="0.25">
      <c r="D535" t="str">
        <f t="shared" si="8"/>
        <v/>
      </c>
    </row>
    <row r="536" spans="4:4" x14ac:dyDescent="0.25">
      <c r="D536" t="str">
        <f t="shared" si="8"/>
        <v/>
      </c>
    </row>
    <row r="537" spans="4:4" x14ac:dyDescent="0.25">
      <c r="D537" t="str">
        <f t="shared" si="8"/>
        <v/>
      </c>
    </row>
    <row r="538" spans="4:4" x14ac:dyDescent="0.25">
      <c r="D538" t="str">
        <f t="shared" si="8"/>
        <v/>
      </c>
    </row>
    <row r="539" spans="4:4" x14ac:dyDescent="0.25">
      <c r="D539" t="str">
        <f t="shared" si="8"/>
        <v/>
      </c>
    </row>
    <row r="540" spans="4:4" x14ac:dyDescent="0.25">
      <c r="D540" t="str">
        <f t="shared" si="8"/>
        <v/>
      </c>
    </row>
    <row r="541" spans="4:4" x14ac:dyDescent="0.25">
      <c r="D541" t="str">
        <f t="shared" si="8"/>
        <v/>
      </c>
    </row>
    <row r="542" spans="4:4" x14ac:dyDescent="0.25">
      <c r="D542" t="str">
        <f t="shared" si="8"/>
        <v/>
      </c>
    </row>
    <row r="543" spans="4:4" x14ac:dyDescent="0.25">
      <c r="D543" t="str">
        <f t="shared" si="8"/>
        <v/>
      </c>
    </row>
    <row r="544" spans="4:4" x14ac:dyDescent="0.25">
      <c r="D544" t="str">
        <f t="shared" si="8"/>
        <v/>
      </c>
    </row>
    <row r="545" spans="4:4" x14ac:dyDescent="0.25">
      <c r="D545" t="str">
        <f t="shared" si="8"/>
        <v/>
      </c>
    </row>
    <row r="546" spans="4:4" x14ac:dyDescent="0.25">
      <c r="D546" t="str">
        <f t="shared" si="8"/>
        <v/>
      </c>
    </row>
    <row r="547" spans="4:4" x14ac:dyDescent="0.25">
      <c r="D547" t="str">
        <f t="shared" si="8"/>
        <v/>
      </c>
    </row>
    <row r="548" spans="4:4" x14ac:dyDescent="0.25">
      <c r="D548" t="str">
        <f t="shared" si="8"/>
        <v/>
      </c>
    </row>
    <row r="549" spans="4:4" x14ac:dyDescent="0.25">
      <c r="D549" t="str">
        <f t="shared" si="8"/>
        <v/>
      </c>
    </row>
    <row r="550" spans="4:4" x14ac:dyDescent="0.25">
      <c r="D550" t="str">
        <f t="shared" si="8"/>
        <v/>
      </c>
    </row>
    <row r="551" spans="4:4" x14ac:dyDescent="0.25">
      <c r="D551" t="str">
        <f t="shared" si="8"/>
        <v/>
      </c>
    </row>
    <row r="552" spans="4:4" x14ac:dyDescent="0.25">
      <c r="D552" t="str">
        <f t="shared" si="8"/>
        <v/>
      </c>
    </row>
    <row r="553" spans="4:4" x14ac:dyDescent="0.25">
      <c r="D553" t="str">
        <f t="shared" si="8"/>
        <v/>
      </c>
    </row>
    <row r="554" spans="4:4" x14ac:dyDescent="0.25">
      <c r="D554" t="str">
        <f t="shared" si="8"/>
        <v/>
      </c>
    </row>
    <row r="555" spans="4:4" x14ac:dyDescent="0.25">
      <c r="D555" t="str">
        <f t="shared" si="8"/>
        <v/>
      </c>
    </row>
    <row r="556" spans="4:4" x14ac:dyDescent="0.25">
      <c r="D556" t="str">
        <f t="shared" si="8"/>
        <v/>
      </c>
    </row>
    <row r="557" spans="4:4" x14ac:dyDescent="0.25">
      <c r="D557" t="str">
        <f t="shared" si="8"/>
        <v/>
      </c>
    </row>
    <row r="558" spans="4:4" x14ac:dyDescent="0.25">
      <c r="D558" t="str">
        <f t="shared" si="8"/>
        <v/>
      </c>
    </row>
    <row r="559" spans="4:4" x14ac:dyDescent="0.25">
      <c r="D559" t="str">
        <f t="shared" si="8"/>
        <v/>
      </c>
    </row>
    <row r="560" spans="4:4" x14ac:dyDescent="0.25">
      <c r="D560" t="str">
        <f t="shared" si="8"/>
        <v/>
      </c>
    </row>
    <row r="561" spans="4:4" x14ac:dyDescent="0.25">
      <c r="D561" t="str">
        <f t="shared" si="8"/>
        <v/>
      </c>
    </row>
    <row r="562" spans="4:4" x14ac:dyDescent="0.25">
      <c r="D562" t="str">
        <f t="shared" si="8"/>
        <v/>
      </c>
    </row>
    <row r="563" spans="4:4" x14ac:dyDescent="0.25">
      <c r="D563" t="str">
        <f t="shared" si="8"/>
        <v/>
      </c>
    </row>
    <row r="564" spans="4:4" x14ac:dyDescent="0.25">
      <c r="D564" t="str">
        <f t="shared" si="8"/>
        <v/>
      </c>
    </row>
    <row r="565" spans="4:4" x14ac:dyDescent="0.25">
      <c r="D565" t="str">
        <f t="shared" si="8"/>
        <v/>
      </c>
    </row>
    <row r="566" spans="4:4" x14ac:dyDescent="0.25">
      <c r="D566" t="str">
        <f t="shared" si="8"/>
        <v/>
      </c>
    </row>
    <row r="567" spans="4:4" x14ac:dyDescent="0.25">
      <c r="D567" t="str">
        <f t="shared" si="8"/>
        <v/>
      </c>
    </row>
    <row r="568" spans="4:4" x14ac:dyDescent="0.25">
      <c r="D568" t="str">
        <f t="shared" si="8"/>
        <v/>
      </c>
    </row>
    <row r="569" spans="4:4" x14ac:dyDescent="0.25">
      <c r="D569" t="str">
        <f t="shared" si="8"/>
        <v/>
      </c>
    </row>
    <row r="570" spans="4:4" x14ac:dyDescent="0.25">
      <c r="D570" t="str">
        <f t="shared" si="8"/>
        <v/>
      </c>
    </row>
    <row r="571" spans="4:4" x14ac:dyDescent="0.25">
      <c r="D571" t="str">
        <f t="shared" si="8"/>
        <v/>
      </c>
    </row>
    <row r="572" spans="4:4" x14ac:dyDescent="0.25">
      <c r="D572" t="str">
        <f t="shared" si="8"/>
        <v/>
      </c>
    </row>
    <row r="573" spans="4:4" x14ac:dyDescent="0.25">
      <c r="D573" t="str">
        <f t="shared" si="8"/>
        <v/>
      </c>
    </row>
    <row r="574" spans="4:4" x14ac:dyDescent="0.25">
      <c r="D574" t="str">
        <f t="shared" si="8"/>
        <v/>
      </c>
    </row>
    <row r="575" spans="4:4" x14ac:dyDescent="0.25">
      <c r="D575" t="str">
        <f t="shared" si="8"/>
        <v/>
      </c>
    </row>
    <row r="576" spans="4:4" x14ac:dyDescent="0.25">
      <c r="D576" t="str">
        <f t="shared" si="8"/>
        <v/>
      </c>
    </row>
    <row r="577" spans="4:4" x14ac:dyDescent="0.25">
      <c r="D577" t="str">
        <f t="shared" si="8"/>
        <v/>
      </c>
    </row>
    <row r="578" spans="4:4" x14ac:dyDescent="0.25">
      <c r="D578" t="str">
        <f t="shared" si="8"/>
        <v/>
      </c>
    </row>
    <row r="579" spans="4:4" x14ac:dyDescent="0.25">
      <c r="D579" t="str">
        <f t="shared" si="8"/>
        <v/>
      </c>
    </row>
    <row r="580" spans="4:4" x14ac:dyDescent="0.25">
      <c r="D580" t="str">
        <f t="shared" ref="D580:D643" si="9">IF(B580=0,"",B580)</f>
        <v/>
      </c>
    </row>
    <row r="581" spans="4:4" x14ac:dyDescent="0.25">
      <c r="D581" t="str">
        <f t="shared" si="9"/>
        <v/>
      </c>
    </row>
    <row r="582" spans="4:4" x14ac:dyDescent="0.25">
      <c r="D582" t="str">
        <f t="shared" si="9"/>
        <v/>
      </c>
    </row>
    <row r="583" spans="4:4" x14ac:dyDescent="0.25">
      <c r="D583" t="str">
        <f t="shared" si="9"/>
        <v/>
      </c>
    </row>
    <row r="584" spans="4:4" x14ac:dyDescent="0.25">
      <c r="D584" t="str">
        <f t="shared" si="9"/>
        <v/>
      </c>
    </row>
    <row r="585" spans="4:4" x14ac:dyDescent="0.25">
      <c r="D585" t="str">
        <f t="shared" si="9"/>
        <v/>
      </c>
    </row>
    <row r="586" spans="4:4" x14ac:dyDescent="0.25">
      <c r="D586" t="str">
        <f t="shared" si="9"/>
        <v/>
      </c>
    </row>
    <row r="587" spans="4:4" x14ac:dyDescent="0.25">
      <c r="D587" t="str">
        <f t="shared" si="9"/>
        <v/>
      </c>
    </row>
    <row r="588" spans="4:4" x14ac:dyDescent="0.25">
      <c r="D588" t="str">
        <f t="shared" si="9"/>
        <v/>
      </c>
    </row>
    <row r="589" spans="4:4" x14ac:dyDescent="0.25">
      <c r="D589" t="str">
        <f t="shared" si="9"/>
        <v/>
      </c>
    </row>
    <row r="590" spans="4:4" x14ac:dyDescent="0.25">
      <c r="D590" t="str">
        <f t="shared" si="9"/>
        <v/>
      </c>
    </row>
    <row r="591" spans="4:4" x14ac:dyDescent="0.25">
      <c r="D591" t="str">
        <f t="shared" si="9"/>
        <v/>
      </c>
    </row>
    <row r="592" spans="4:4" x14ac:dyDescent="0.25">
      <c r="D592" t="str">
        <f t="shared" si="9"/>
        <v/>
      </c>
    </row>
    <row r="593" spans="4:4" x14ac:dyDescent="0.25">
      <c r="D593" t="str">
        <f t="shared" si="9"/>
        <v/>
      </c>
    </row>
    <row r="594" spans="4:4" x14ac:dyDescent="0.25">
      <c r="D594" t="str">
        <f t="shared" si="9"/>
        <v/>
      </c>
    </row>
    <row r="595" spans="4:4" x14ac:dyDescent="0.25">
      <c r="D595" t="str">
        <f t="shared" si="9"/>
        <v/>
      </c>
    </row>
    <row r="596" spans="4:4" x14ac:dyDescent="0.25">
      <c r="D596" t="str">
        <f t="shared" si="9"/>
        <v/>
      </c>
    </row>
    <row r="597" spans="4:4" x14ac:dyDescent="0.25">
      <c r="D597" t="str">
        <f t="shared" si="9"/>
        <v/>
      </c>
    </row>
    <row r="598" spans="4:4" x14ac:dyDescent="0.25">
      <c r="D598" t="str">
        <f t="shared" si="9"/>
        <v/>
      </c>
    </row>
    <row r="599" spans="4:4" x14ac:dyDescent="0.25">
      <c r="D599" t="str">
        <f t="shared" si="9"/>
        <v/>
      </c>
    </row>
    <row r="600" spans="4:4" x14ac:dyDescent="0.25">
      <c r="D600" t="str">
        <f t="shared" si="9"/>
        <v/>
      </c>
    </row>
    <row r="601" spans="4:4" x14ac:dyDescent="0.25">
      <c r="D601" t="str">
        <f t="shared" si="9"/>
        <v/>
      </c>
    </row>
    <row r="602" spans="4:4" x14ac:dyDescent="0.25">
      <c r="D602" t="str">
        <f t="shared" si="9"/>
        <v/>
      </c>
    </row>
    <row r="603" spans="4:4" x14ac:dyDescent="0.25">
      <c r="D603" t="str">
        <f t="shared" si="9"/>
        <v/>
      </c>
    </row>
    <row r="604" spans="4:4" x14ac:dyDescent="0.25">
      <c r="D604" t="str">
        <f t="shared" si="9"/>
        <v/>
      </c>
    </row>
    <row r="605" spans="4:4" x14ac:dyDescent="0.25">
      <c r="D605" t="str">
        <f t="shared" si="9"/>
        <v/>
      </c>
    </row>
    <row r="606" spans="4:4" x14ac:dyDescent="0.25">
      <c r="D606" t="str">
        <f t="shared" si="9"/>
        <v/>
      </c>
    </row>
    <row r="607" spans="4:4" x14ac:dyDescent="0.25">
      <c r="D607" t="str">
        <f t="shared" si="9"/>
        <v/>
      </c>
    </row>
    <row r="608" spans="4:4" x14ac:dyDescent="0.25">
      <c r="D608" t="str">
        <f t="shared" si="9"/>
        <v/>
      </c>
    </row>
    <row r="609" spans="4:4" x14ac:dyDescent="0.25">
      <c r="D609" t="str">
        <f t="shared" si="9"/>
        <v/>
      </c>
    </row>
    <row r="610" spans="4:4" x14ac:dyDescent="0.25">
      <c r="D610" t="str">
        <f t="shared" si="9"/>
        <v/>
      </c>
    </row>
    <row r="611" spans="4:4" x14ac:dyDescent="0.25">
      <c r="D611" t="str">
        <f t="shared" si="9"/>
        <v/>
      </c>
    </row>
    <row r="612" spans="4:4" x14ac:dyDescent="0.25">
      <c r="D612" t="str">
        <f t="shared" si="9"/>
        <v/>
      </c>
    </row>
    <row r="613" spans="4:4" x14ac:dyDescent="0.25">
      <c r="D613" t="str">
        <f t="shared" si="9"/>
        <v/>
      </c>
    </row>
    <row r="614" spans="4:4" x14ac:dyDescent="0.25">
      <c r="D614" t="str">
        <f t="shared" si="9"/>
        <v/>
      </c>
    </row>
    <row r="615" spans="4:4" x14ac:dyDescent="0.25">
      <c r="D615" t="str">
        <f t="shared" si="9"/>
        <v/>
      </c>
    </row>
    <row r="616" spans="4:4" x14ac:dyDescent="0.25">
      <c r="D616" t="str">
        <f t="shared" si="9"/>
        <v/>
      </c>
    </row>
    <row r="617" spans="4:4" x14ac:dyDescent="0.25">
      <c r="D617" t="str">
        <f t="shared" si="9"/>
        <v/>
      </c>
    </row>
    <row r="618" spans="4:4" x14ac:dyDescent="0.25">
      <c r="D618" t="str">
        <f t="shared" si="9"/>
        <v/>
      </c>
    </row>
    <row r="619" spans="4:4" x14ac:dyDescent="0.25">
      <c r="D619" t="str">
        <f t="shared" si="9"/>
        <v/>
      </c>
    </row>
    <row r="620" spans="4:4" x14ac:dyDescent="0.25">
      <c r="D620" t="str">
        <f t="shared" si="9"/>
        <v/>
      </c>
    </row>
    <row r="621" spans="4:4" x14ac:dyDescent="0.25">
      <c r="D621" t="str">
        <f t="shared" si="9"/>
        <v/>
      </c>
    </row>
    <row r="622" spans="4:4" x14ac:dyDescent="0.25">
      <c r="D622" t="str">
        <f t="shared" si="9"/>
        <v/>
      </c>
    </row>
    <row r="623" spans="4:4" x14ac:dyDescent="0.25">
      <c r="D623" t="str">
        <f t="shared" si="9"/>
        <v/>
      </c>
    </row>
    <row r="624" spans="4:4" x14ac:dyDescent="0.25">
      <c r="D624" t="str">
        <f t="shared" si="9"/>
        <v/>
      </c>
    </row>
    <row r="625" spans="4:4" x14ac:dyDescent="0.25">
      <c r="D625" t="str">
        <f t="shared" si="9"/>
        <v/>
      </c>
    </row>
    <row r="626" spans="4:4" x14ac:dyDescent="0.25">
      <c r="D626" t="str">
        <f t="shared" si="9"/>
        <v/>
      </c>
    </row>
    <row r="627" spans="4:4" x14ac:dyDescent="0.25">
      <c r="D627" t="str">
        <f t="shared" si="9"/>
        <v/>
      </c>
    </row>
    <row r="628" spans="4:4" x14ac:dyDescent="0.25">
      <c r="D628" t="str">
        <f t="shared" si="9"/>
        <v/>
      </c>
    </row>
    <row r="629" spans="4:4" x14ac:dyDescent="0.25">
      <c r="D629" t="str">
        <f t="shared" si="9"/>
        <v/>
      </c>
    </row>
    <row r="630" spans="4:4" x14ac:dyDescent="0.25">
      <c r="D630" t="str">
        <f t="shared" si="9"/>
        <v/>
      </c>
    </row>
    <row r="631" spans="4:4" x14ac:dyDescent="0.25">
      <c r="D631" t="str">
        <f t="shared" si="9"/>
        <v/>
      </c>
    </row>
    <row r="632" spans="4:4" x14ac:dyDescent="0.25">
      <c r="D632" t="str">
        <f t="shared" si="9"/>
        <v/>
      </c>
    </row>
    <row r="633" spans="4:4" x14ac:dyDescent="0.25">
      <c r="D633" t="str">
        <f t="shared" si="9"/>
        <v/>
      </c>
    </row>
    <row r="634" spans="4:4" x14ac:dyDescent="0.25">
      <c r="D634" t="str">
        <f t="shared" si="9"/>
        <v/>
      </c>
    </row>
    <row r="635" spans="4:4" x14ac:dyDescent="0.25">
      <c r="D635" t="str">
        <f t="shared" si="9"/>
        <v/>
      </c>
    </row>
    <row r="636" spans="4:4" x14ac:dyDescent="0.25">
      <c r="D636" t="str">
        <f t="shared" si="9"/>
        <v/>
      </c>
    </row>
    <row r="637" spans="4:4" x14ac:dyDescent="0.25">
      <c r="D637" t="str">
        <f t="shared" si="9"/>
        <v/>
      </c>
    </row>
    <row r="638" spans="4:4" x14ac:dyDescent="0.25">
      <c r="D638" t="str">
        <f t="shared" si="9"/>
        <v/>
      </c>
    </row>
    <row r="639" spans="4:4" x14ac:dyDescent="0.25">
      <c r="D639" t="str">
        <f t="shared" si="9"/>
        <v/>
      </c>
    </row>
    <row r="640" spans="4:4" x14ac:dyDescent="0.25">
      <c r="D640" t="str">
        <f t="shared" si="9"/>
        <v/>
      </c>
    </row>
    <row r="641" spans="4:4" x14ac:dyDescent="0.25">
      <c r="D641" t="str">
        <f t="shared" si="9"/>
        <v/>
      </c>
    </row>
    <row r="642" spans="4:4" x14ac:dyDescent="0.25">
      <c r="D642" t="str">
        <f t="shared" si="9"/>
        <v/>
      </c>
    </row>
    <row r="643" spans="4:4" x14ac:dyDescent="0.25">
      <c r="D643" t="str">
        <f t="shared" si="9"/>
        <v/>
      </c>
    </row>
    <row r="644" spans="4:4" x14ac:dyDescent="0.25">
      <c r="D644" t="str">
        <f t="shared" ref="D644:D707" si="10">IF(B644=0,"",B644)</f>
        <v/>
      </c>
    </row>
    <row r="645" spans="4:4" x14ac:dyDescent="0.25">
      <c r="D645" t="str">
        <f t="shared" si="10"/>
        <v/>
      </c>
    </row>
    <row r="646" spans="4:4" x14ac:dyDescent="0.25">
      <c r="D646" t="str">
        <f t="shared" si="10"/>
        <v/>
      </c>
    </row>
    <row r="647" spans="4:4" x14ac:dyDescent="0.25">
      <c r="D647" t="str">
        <f t="shared" si="10"/>
        <v/>
      </c>
    </row>
    <row r="648" spans="4:4" x14ac:dyDescent="0.25">
      <c r="D648" t="str">
        <f t="shared" si="10"/>
        <v/>
      </c>
    </row>
    <row r="649" spans="4:4" x14ac:dyDescent="0.25">
      <c r="D649" t="str">
        <f t="shared" si="10"/>
        <v/>
      </c>
    </row>
    <row r="650" spans="4:4" x14ac:dyDescent="0.25">
      <c r="D650" t="str">
        <f t="shared" si="10"/>
        <v/>
      </c>
    </row>
    <row r="651" spans="4:4" x14ac:dyDescent="0.25">
      <c r="D651" t="str">
        <f t="shared" si="10"/>
        <v/>
      </c>
    </row>
    <row r="652" spans="4:4" x14ac:dyDescent="0.25">
      <c r="D652" t="str">
        <f t="shared" si="10"/>
        <v/>
      </c>
    </row>
    <row r="653" spans="4:4" x14ac:dyDescent="0.25">
      <c r="D653" t="str">
        <f t="shared" si="10"/>
        <v/>
      </c>
    </row>
    <row r="654" spans="4:4" x14ac:dyDescent="0.25">
      <c r="D654" t="str">
        <f t="shared" si="10"/>
        <v/>
      </c>
    </row>
    <row r="655" spans="4:4" x14ac:dyDescent="0.25">
      <c r="D655" t="str">
        <f t="shared" si="10"/>
        <v/>
      </c>
    </row>
    <row r="656" spans="4:4" x14ac:dyDescent="0.25">
      <c r="D656" t="str">
        <f t="shared" si="10"/>
        <v/>
      </c>
    </row>
    <row r="657" spans="4:4" x14ac:dyDescent="0.25">
      <c r="D657" t="str">
        <f t="shared" si="10"/>
        <v/>
      </c>
    </row>
    <row r="658" spans="4:4" x14ac:dyDescent="0.25">
      <c r="D658" t="str">
        <f t="shared" si="10"/>
        <v/>
      </c>
    </row>
    <row r="659" spans="4:4" x14ac:dyDescent="0.25">
      <c r="D659" t="str">
        <f t="shared" si="10"/>
        <v/>
      </c>
    </row>
    <row r="660" spans="4:4" x14ac:dyDescent="0.25">
      <c r="D660" t="str">
        <f t="shared" si="10"/>
        <v/>
      </c>
    </row>
    <row r="661" spans="4:4" x14ac:dyDescent="0.25">
      <c r="D661" t="str">
        <f t="shared" si="10"/>
        <v/>
      </c>
    </row>
    <row r="662" spans="4:4" x14ac:dyDescent="0.25">
      <c r="D662" t="str">
        <f t="shared" si="10"/>
        <v/>
      </c>
    </row>
    <row r="663" spans="4:4" x14ac:dyDescent="0.25">
      <c r="D663" t="str">
        <f t="shared" si="10"/>
        <v/>
      </c>
    </row>
    <row r="664" spans="4:4" x14ac:dyDescent="0.25">
      <c r="D664" t="str">
        <f t="shared" si="10"/>
        <v/>
      </c>
    </row>
    <row r="665" spans="4:4" x14ac:dyDescent="0.25">
      <c r="D665" t="str">
        <f t="shared" si="10"/>
        <v/>
      </c>
    </row>
    <row r="666" spans="4:4" x14ac:dyDescent="0.25">
      <c r="D666" t="str">
        <f t="shared" si="10"/>
        <v/>
      </c>
    </row>
    <row r="667" spans="4:4" x14ac:dyDescent="0.25">
      <c r="D667" t="str">
        <f t="shared" si="10"/>
        <v/>
      </c>
    </row>
    <row r="668" spans="4:4" x14ac:dyDescent="0.25">
      <c r="D668" t="str">
        <f t="shared" si="10"/>
        <v/>
      </c>
    </row>
    <row r="669" spans="4:4" x14ac:dyDescent="0.25">
      <c r="D669" t="str">
        <f t="shared" si="10"/>
        <v/>
      </c>
    </row>
    <row r="670" spans="4:4" x14ac:dyDescent="0.25">
      <c r="D670" t="str">
        <f t="shared" si="10"/>
        <v/>
      </c>
    </row>
    <row r="671" spans="4:4" x14ac:dyDescent="0.25">
      <c r="D671" t="str">
        <f t="shared" si="10"/>
        <v/>
      </c>
    </row>
    <row r="672" spans="4:4" x14ac:dyDescent="0.25">
      <c r="D672" t="str">
        <f t="shared" si="10"/>
        <v/>
      </c>
    </row>
    <row r="673" spans="4:4" x14ac:dyDescent="0.25">
      <c r="D673" t="str">
        <f t="shared" si="10"/>
        <v/>
      </c>
    </row>
    <row r="674" spans="4:4" x14ac:dyDescent="0.25">
      <c r="D674" t="str">
        <f t="shared" si="10"/>
        <v/>
      </c>
    </row>
    <row r="675" spans="4:4" x14ac:dyDescent="0.25">
      <c r="D675" t="str">
        <f t="shared" si="10"/>
        <v/>
      </c>
    </row>
    <row r="676" spans="4:4" x14ac:dyDescent="0.25">
      <c r="D676" t="str">
        <f t="shared" si="10"/>
        <v/>
      </c>
    </row>
    <row r="677" spans="4:4" x14ac:dyDescent="0.25">
      <c r="D677" t="str">
        <f t="shared" si="10"/>
        <v/>
      </c>
    </row>
    <row r="678" spans="4:4" x14ac:dyDescent="0.25">
      <c r="D678" t="str">
        <f t="shared" si="10"/>
        <v/>
      </c>
    </row>
    <row r="679" spans="4:4" x14ac:dyDescent="0.25">
      <c r="D679" t="str">
        <f t="shared" si="10"/>
        <v/>
      </c>
    </row>
    <row r="680" spans="4:4" x14ac:dyDescent="0.25">
      <c r="D680" t="str">
        <f t="shared" si="10"/>
        <v/>
      </c>
    </row>
    <row r="681" spans="4:4" x14ac:dyDescent="0.25">
      <c r="D681" t="str">
        <f t="shared" si="10"/>
        <v/>
      </c>
    </row>
    <row r="682" spans="4:4" x14ac:dyDescent="0.25">
      <c r="D682" t="str">
        <f t="shared" si="10"/>
        <v/>
      </c>
    </row>
    <row r="683" spans="4:4" x14ac:dyDescent="0.25">
      <c r="D683" t="str">
        <f t="shared" si="10"/>
        <v/>
      </c>
    </row>
    <row r="684" spans="4:4" x14ac:dyDescent="0.25">
      <c r="D684" t="str">
        <f t="shared" si="10"/>
        <v/>
      </c>
    </row>
    <row r="685" spans="4:4" x14ac:dyDescent="0.25">
      <c r="D685" t="str">
        <f t="shared" si="10"/>
        <v/>
      </c>
    </row>
    <row r="686" spans="4:4" x14ac:dyDescent="0.25">
      <c r="D686" t="str">
        <f t="shared" si="10"/>
        <v/>
      </c>
    </row>
    <row r="687" spans="4:4" x14ac:dyDescent="0.25">
      <c r="D687" t="str">
        <f t="shared" si="10"/>
        <v/>
      </c>
    </row>
    <row r="688" spans="4:4" x14ac:dyDescent="0.25">
      <c r="D688" t="str">
        <f t="shared" si="10"/>
        <v/>
      </c>
    </row>
    <row r="689" spans="4:4" x14ac:dyDescent="0.25">
      <c r="D689" t="str">
        <f t="shared" si="10"/>
        <v/>
      </c>
    </row>
    <row r="690" spans="4:4" x14ac:dyDescent="0.25">
      <c r="D690" t="str">
        <f t="shared" si="10"/>
        <v/>
      </c>
    </row>
    <row r="691" spans="4:4" x14ac:dyDescent="0.25">
      <c r="D691" t="str">
        <f t="shared" si="10"/>
        <v/>
      </c>
    </row>
    <row r="692" spans="4:4" x14ac:dyDescent="0.25">
      <c r="D692" t="str">
        <f t="shared" si="10"/>
        <v/>
      </c>
    </row>
    <row r="693" spans="4:4" x14ac:dyDescent="0.25">
      <c r="D693" t="str">
        <f t="shared" si="10"/>
        <v/>
      </c>
    </row>
    <row r="694" spans="4:4" x14ac:dyDescent="0.25">
      <c r="D694" t="str">
        <f t="shared" si="10"/>
        <v/>
      </c>
    </row>
    <row r="695" spans="4:4" x14ac:dyDescent="0.25">
      <c r="D695" t="str">
        <f t="shared" si="10"/>
        <v/>
      </c>
    </row>
    <row r="696" spans="4:4" x14ac:dyDescent="0.25">
      <c r="D696" t="str">
        <f t="shared" si="10"/>
        <v/>
      </c>
    </row>
    <row r="697" spans="4:4" x14ac:dyDescent="0.25">
      <c r="D697" t="str">
        <f t="shared" si="10"/>
        <v/>
      </c>
    </row>
    <row r="698" spans="4:4" x14ac:dyDescent="0.25">
      <c r="D698" t="str">
        <f t="shared" si="10"/>
        <v/>
      </c>
    </row>
    <row r="699" spans="4:4" x14ac:dyDescent="0.25">
      <c r="D699" t="str">
        <f t="shared" si="10"/>
        <v/>
      </c>
    </row>
    <row r="700" spans="4:4" x14ac:dyDescent="0.25">
      <c r="D700" t="str">
        <f t="shared" si="10"/>
        <v/>
      </c>
    </row>
    <row r="701" spans="4:4" x14ac:dyDescent="0.25">
      <c r="D701" t="str">
        <f t="shared" si="10"/>
        <v/>
      </c>
    </row>
    <row r="702" spans="4:4" x14ac:dyDescent="0.25">
      <c r="D702" t="str">
        <f t="shared" si="10"/>
        <v/>
      </c>
    </row>
    <row r="703" spans="4:4" x14ac:dyDescent="0.25">
      <c r="D703" t="str">
        <f t="shared" si="10"/>
        <v/>
      </c>
    </row>
    <row r="704" spans="4:4" x14ac:dyDescent="0.25">
      <c r="D704" t="str">
        <f t="shared" si="10"/>
        <v/>
      </c>
    </row>
    <row r="705" spans="4:4" x14ac:dyDescent="0.25">
      <c r="D705" t="str">
        <f t="shared" si="10"/>
        <v/>
      </c>
    </row>
    <row r="706" spans="4:4" x14ac:dyDescent="0.25">
      <c r="D706" t="str">
        <f t="shared" si="10"/>
        <v/>
      </c>
    </row>
    <row r="707" spans="4:4" x14ac:dyDescent="0.25">
      <c r="D707" t="str">
        <f t="shared" si="10"/>
        <v/>
      </c>
    </row>
    <row r="708" spans="4:4" x14ac:dyDescent="0.25">
      <c r="D708" t="str">
        <f t="shared" ref="D708:D771" si="11">IF(B708=0,"",B708)</f>
        <v/>
      </c>
    </row>
    <row r="709" spans="4:4" x14ac:dyDescent="0.25">
      <c r="D709" t="str">
        <f t="shared" si="11"/>
        <v/>
      </c>
    </row>
    <row r="710" spans="4:4" x14ac:dyDescent="0.25">
      <c r="D710" t="str">
        <f t="shared" si="11"/>
        <v/>
      </c>
    </row>
    <row r="711" spans="4:4" x14ac:dyDescent="0.25">
      <c r="D711" t="str">
        <f t="shared" si="11"/>
        <v/>
      </c>
    </row>
    <row r="712" spans="4:4" x14ac:dyDescent="0.25">
      <c r="D712" t="str">
        <f t="shared" si="11"/>
        <v/>
      </c>
    </row>
    <row r="713" spans="4:4" x14ac:dyDescent="0.25">
      <c r="D713" t="str">
        <f t="shared" si="11"/>
        <v/>
      </c>
    </row>
    <row r="714" spans="4:4" x14ac:dyDescent="0.25">
      <c r="D714" t="str">
        <f t="shared" si="11"/>
        <v/>
      </c>
    </row>
    <row r="715" spans="4:4" x14ac:dyDescent="0.25">
      <c r="D715" t="str">
        <f t="shared" si="11"/>
        <v/>
      </c>
    </row>
    <row r="716" spans="4:4" x14ac:dyDescent="0.25">
      <c r="D716" t="str">
        <f t="shared" si="11"/>
        <v/>
      </c>
    </row>
    <row r="717" spans="4:4" x14ac:dyDescent="0.25">
      <c r="D717" t="str">
        <f t="shared" si="11"/>
        <v/>
      </c>
    </row>
    <row r="718" spans="4:4" x14ac:dyDescent="0.25">
      <c r="D718" t="str">
        <f t="shared" si="11"/>
        <v/>
      </c>
    </row>
    <row r="719" spans="4:4" x14ac:dyDescent="0.25">
      <c r="D719" t="str">
        <f t="shared" si="11"/>
        <v/>
      </c>
    </row>
    <row r="720" spans="4:4" x14ac:dyDescent="0.25">
      <c r="D720" t="str">
        <f t="shared" si="11"/>
        <v/>
      </c>
    </row>
    <row r="721" spans="4:4" x14ac:dyDescent="0.25">
      <c r="D721" t="str">
        <f t="shared" si="11"/>
        <v/>
      </c>
    </row>
    <row r="722" spans="4:4" x14ac:dyDescent="0.25">
      <c r="D722" t="str">
        <f t="shared" si="11"/>
        <v/>
      </c>
    </row>
    <row r="723" spans="4:4" x14ac:dyDescent="0.25">
      <c r="D723" t="str">
        <f t="shared" si="11"/>
        <v/>
      </c>
    </row>
    <row r="724" spans="4:4" x14ac:dyDescent="0.25">
      <c r="D724" t="str">
        <f t="shared" si="11"/>
        <v/>
      </c>
    </row>
    <row r="725" spans="4:4" x14ac:dyDescent="0.25">
      <c r="D725" t="str">
        <f t="shared" si="11"/>
        <v/>
      </c>
    </row>
    <row r="726" spans="4:4" x14ac:dyDescent="0.25">
      <c r="D726" t="str">
        <f t="shared" si="11"/>
        <v/>
      </c>
    </row>
    <row r="727" spans="4:4" x14ac:dyDescent="0.25">
      <c r="D727" t="str">
        <f t="shared" si="11"/>
        <v/>
      </c>
    </row>
    <row r="728" spans="4:4" x14ac:dyDescent="0.25">
      <c r="D728" t="str">
        <f t="shared" si="11"/>
        <v/>
      </c>
    </row>
    <row r="729" spans="4:4" x14ac:dyDescent="0.25">
      <c r="D729" t="str">
        <f t="shared" si="11"/>
        <v/>
      </c>
    </row>
    <row r="730" spans="4:4" x14ac:dyDescent="0.25">
      <c r="D730" t="str">
        <f t="shared" si="11"/>
        <v/>
      </c>
    </row>
    <row r="731" spans="4:4" x14ac:dyDescent="0.25">
      <c r="D731" t="str">
        <f t="shared" si="11"/>
        <v/>
      </c>
    </row>
    <row r="732" spans="4:4" x14ac:dyDescent="0.25">
      <c r="D732" t="str">
        <f t="shared" si="11"/>
        <v/>
      </c>
    </row>
    <row r="733" spans="4:4" x14ac:dyDescent="0.25">
      <c r="D733" t="str">
        <f t="shared" si="11"/>
        <v/>
      </c>
    </row>
    <row r="734" spans="4:4" x14ac:dyDescent="0.25">
      <c r="D734" t="str">
        <f t="shared" si="11"/>
        <v/>
      </c>
    </row>
    <row r="735" spans="4:4" x14ac:dyDescent="0.25">
      <c r="D735" t="str">
        <f t="shared" si="11"/>
        <v/>
      </c>
    </row>
    <row r="736" spans="4:4" x14ac:dyDescent="0.25">
      <c r="D736" t="str">
        <f t="shared" si="11"/>
        <v/>
      </c>
    </row>
    <row r="737" spans="4:4" x14ac:dyDescent="0.25">
      <c r="D737" t="str">
        <f t="shared" si="11"/>
        <v/>
      </c>
    </row>
    <row r="738" spans="4:4" x14ac:dyDescent="0.25">
      <c r="D738" t="str">
        <f t="shared" si="11"/>
        <v/>
      </c>
    </row>
    <row r="739" spans="4:4" x14ac:dyDescent="0.25">
      <c r="D739" t="str">
        <f t="shared" si="11"/>
        <v/>
      </c>
    </row>
    <row r="740" spans="4:4" x14ac:dyDescent="0.25">
      <c r="D740" t="str">
        <f t="shared" si="11"/>
        <v/>
      </c>
    </row>
    <row r="741" spans="4:4" x14ac:dyDescent="0.25">
      <c r="D741" t="str">
        <f t="shared" si="11"/>
        <v/>
      </c>
    </row>
    <row r="742" spans="4:4" x14ac:dyDescent="0.25">
      <c r="D742" t="str">
        <f t="shared" si="11"/>
        <v/>
      </c>
    </row>
    <row r="743" spans="4:4" x14ac:dyDescent="0.25">
      <c r="D743" t="str">
        <f t="shared" si="11"/>
        <v/>
      </c>
    </row>
    <row r="744" spans="4:4" x14ac:dyDescent="0.25">
      <c r="D744" t="str">
        <f t="shared" si="11"/>
        <v/>
      </c>
    </row>
    <row r="745" spans="4:4" x14ac:dyDescent="0.25">
      <c r="D745" t="str">
        <f t="shared" si="11"/>
        <v/>
      </c>
    </row>
    <row r="746" spans="4:4" x14ac:dyDescent="0.25">
      <c r="D746" t="str">
        <f t="shared" si="11"/>
        <v/>
      </c>
    </row>
    <row r="747" spans="4:4" x14ac:dyDescent="0.25">
      <c r="D747" t="str">
        <f t="shared" si="11"/>
        <v/>
      </c>
    </row>
    <row r="748" spans="4:4" x14ac:dyDescent="0.25">
      <c r="D748" t="str">
        <f t="shared" si="11"/>
        <v/>
      </c>
    </row>
    <row r="749" spans="4:4" x14ac:dyDescent="0.25">
      <c r="D749" t="str">
        <f t="shared" si="11"/>
        <v/>
      </c>
    </row>
    <row r="750" spans="4:4" x14ac:dyDescent="0.25">
      <c r="D750" t="str">
        <f t="shared" si="11"/>
        <v/>
      </c>
    </row>
    <row r="751" spans="4:4" x14ac:dyDescent="0.25">
      <c r="D751" t="str">
        <f t="shared" si="11"/>
        <v/>
      </c>
    </row>
    <row r="752" spans="4:4" x14ac:dyDescent="0.25">
      <c r="D752" t="str">
        <f t="shared" si="11"/>
        <v/>
      </c>
    </row>
    <row r="753" spans="4:4" x14ac:dyDescent="0.25">
      <c r="D753" t="str">
        <f t="shared" si="11"/>
        <v/>
      </c>
    </row>
    <row r="754" spans="4:4" x14ac:dyDescent="0.25">
      <c r="D754" t="str">
        <f t="shared" si="11"/>
        <v/>
      </c>
    </row>
    <row r="755" spans="4:4" x14ac:dyDescent="0.25">
      <c r="D755" t="str">
        <f t="shared" si="11"/>
        <v/>
      </c>
    </row>
    <row r="756" spans="4:4" x14ac:dyDescent="0.25">
      <c r="D756" t="str">
        <f t="shared" si="11"/>
        <v/>
      </c>
    </row>
    <row r="757" spans="4:4" x14ac:dyDescent="0.25">
      <c r="D757" t="str">
        <f t="shared" si="11"/>
        <v/>
      </c>
    </row>
    <row r="758" spans="4:4" x14ac:dyDescent="0.25">
      <c r="D758" t="str">
        <f t="shared" si="11"/>
        <v/>
      </c>
    </row>
    <row r="759" spans="4:4" x14ac:dyDescent="0.25">
      <c r="D759" t="str">
        <f t="shared" si="11"/>
        <v/>
      </c>
    </row>
    <row r="760" spans="4:4" x14ac:dyDescent="0.25">
      <c r="D760" t="str">
        <f t="shared" si="11"/>
        <v/>
      </c>
    </row>
    <row r="761" spans="4:4" x14ac:dyDescent="0.25">
      <c r="D761" t="str">
        <f t="shared" si="11"/>
        <v/>
      </c>
    </row>
    <row r="762" spans="4:4" x14ac:dyDescent="0.25">
      <c r="D762" t="str">
        <f t="shared" si="11"/>
        <v/>
      </c>
    </row>
    <row r="763" spans="4:4" x14ac:dyDescent="0.25">
      <c r="D763" t="str">
        <f t="shared" si="11"/>
        <v/>
      </c>
    </row>
    <row r="764" spans="4:4" x14ac:dyDescent="0.25">
      <c r="D764" t="str">
        <f t="shared" si="11"/>
        <v/>
      </c>
    </row>
    <row r="765" spans="4:4" x14ac:dyDescent="0.25">
      <c r="D765" t="str">
        <f t="shared" si="11"/>
        <v/>
      </c>
    </row>
    <row r="766" spans="4:4" x14ac:dyDescent="0.25">
      <c r="D766" t="str">
        <f t="shared" si="11"/>
        <v/>
      </c>
    </row>
    <row r="767" spans="4:4" x14ac:dyDescent="0.25">
      <c r="D767" t="str">
        <f t="shared" si="11"/>
        <v/>
      </c>
    </row>
    <row r="768" spans="4:4" x14ac:dyDescent="0.25">
      <c r="D768" t="str">
        <f t="shared" si="11"/>
        <v/>
      </c>
    </row>
    <row r="769" spans="4:4" x14ac:dyDescent="0.25">
      <c r="D769" t="str">
        <f t="shared" si="11"/>
        <v/>
      </c>
    </row>
    <row r="770" spans="4:4" x14ac:dyDescent="0.25">
      <c r="D770" t="str">
        <f t="shared" si="11"/>
        <v/>
      </c>
    </row>
    <row r="771" spans="4:4" x14ac:dyDescent="0.25">
      <c r="D771" t="str">
        <f t="shared" si="11"/>
        <v/>
      </c>
    </row>
    <row r="772" spans="4:4" x14ac:dyDescent="0.25">
      <c r="D772" t="str">
        <f t="shared" ref="D772:D835" si="12">IF(B772=0,"",B772)</f>
        <v/>
      </c>
    </row>
    <row r="773" spans="4:4" x14ac:dyDescent="0.25">
      <c r="D773" t="str">
        <f t="shared" si="12"/>
        <v/>
      </c>
    </row>
    <row r="774" spans="4:4" x14ac:dyDescent="0.25">
      <c r="D774" t="str">
        <f t="shared" si="12"/>
        <v/>
      </c>
    </row>
    <row r="775" spans="4:4" x14ac:dyDescent="0.25">
      <c r="D775" t="str">
        <f t="shared" si="12"/>
        <v/>
      </c>
    </row>
    <row r="776" spans="4:4" x14ac:dyDescent="0.25">
      <c r="D776" t="str">
        <f t="shared" si="12"/>
        <v/>
      </c>
    </row>
    <row r="777" spans="4:4" x14ac:dyDescent="0.25">
      <c r="D777" t="str">
        <f t="shared" si="12"/>
        <v/>
      </c>
    </row>
    <row r="778" spans="4:4" x14ac:dyDescent="0.25">
      <c r="D778" t="str">
        <f t="shared" si="12"/>
        <v/>
      </c>
    </row>
    <row r="779" spans="4:4" x14ac:dyDescent="0.25">
      <c r="D779" t="str">
        <f t="shared" si="12"/>
        <v/>
      </c>
    </row>
    <row r="780" spans="4:4" x14ac:dyDescent="0.25">
      <c r="D780" t="str">
        <f t="shared" si="12"/>
        <v/>
      </c>
    </row>
    <row r="781" spans="4:4" x14ac:dyDescent="0.25">
      <c r="D781" t="str">
        <f t="shared" si="12"/>
        <v/>
      </c>
    </row>
    <row r="782" spans="4:4" x14ac:dyDescent="0.25">
      <c r="D782" t="str">
        <f t="shared" si="12"/>
        <v/>
      </c>
    </row>
    <row r="783" spans="4:4" x14ac:dyDescent="0.25">
      <c r="D783" t="str">
        <f t="shared" si="12"/>
        <v/>
      </c>
    </row>
    <row r="784" spans="4:4" x14ac:dyDescent="0.25">
      <c r="D784" t="str">
        <f t="shared" si="12"/>
        <v/>
      </c>
    </row>
    <row r="785" spans="4:4" x14ac:dyDescent="0.25">
      <c r="D785" t="str">
        <f t="shared" si="12"/>
        <v/>
      </c>
    </row>
    <row r="786" spans="4:4" x14ac:dyDescent="0.25">
      <c r="D786" t="str">
        <f t="shared" si="12"/>
        <v/>
      </c>
    </row>
    <row r="787" spans="4:4" x14ac:dyDescent="0.25">
      <c r="D787" t="str">
        <f t="shared" si="12"/>
        <v/>
      </c>
    </row>
    <row r="788" spans="4:4" x14ac:dyDescent="0.25">
      <c r="D788" t="str">
        <f t="shared" si="12"/>
        <v/>
      </c>
    </row>
    <row r="789" spans="4:4" x14ac:dyDescent="0.25">
      <c r="D789" t="str">
        <f t="shared" si="12"/>
        <v/>
      </c>
    </row>
    <row r="790" spans="4:4" x14ac:dyDescent="0.25">
      <c r="D790" t="str">
        <f t="shared" si="12"/>
        <v/>
      </c>
    </row>
    <row r="791" spans="4:4" x14ac:dyDescent="0.25">
      <c r="D791" t="str">
        <f t="shared" si="12"/>
        <v/>
      </c>
    </row>
    <row r="792" spans="4:4" x14ac:dyDescent="0.25">
      <c r="D792" t="str">
        <f t="shared" si="12"/>
        <v/>
      </c>
    </row>
    <row r="793" spans="4:4" x14ac:dyDescent="0.25">
      <c r="D793" t="str">
        <f t="shared" si="12"/>
        <v/>
      </c>
    </row>
    <row r="794" spans="4:4" x14ac:dyDescent="0.25">
      <c r="D794" t="str">
        <f t="shared" si="12"/>
        <v/>
      </c>
    </row>
    <row r="795" spans="4:4" x14ac:dyDescent="0.25">
      <c r="D795" t="str">
        <f t="shared" si="12"/>
        <v/>
      </c>
    </row>
    <row r="796" spans="4:4" x14ac:dyDescent="0.25">
      <c r="D796" t="str">
        <f t="shared" si="12"/>
        <v/>
      </c>
    </row>
    <row r="797" spans="4:4" x14ac:dyDescent="0.25">
      <c r="D797" t="str">
        <f t="shared" si="12"/>
        <v/>
      </c>
    </row>
    <row r="798" spans="4:4" x14ac:dyDescent="0.25">
      <c r="D798" t="str">
        <f t="shared" si="12"/>
        <v/>
      </c>
    </row>
    <row r="799" spans="4:4" x14ac:dyDescent="0.25">
      <c r="D799" t="str">
        <f t="shared" si="12"/>
        <v/>
      </c>
    </row>
    <row r="800" spans="4:4" x14ac:dyDescent="0.25">
      <c r="D800" t="str">
        <f t="shared" si="12"/>
        <v/>
      </c>
    </row>
    <row r="801" spans="4:4" x14ac:dyDescent="0.25">
      <c r="D801" t="str">
        <f t="shared" si="12"/>
        <v/>
      </c>
    </row>
    <row r="802" spans="4:4" x14ac:dyDescent="0.25">
      <c r="D802" t="str">
        <f t="shared" si="12"/>
        <v/>
      </c>
    </row>
    <row r="803" spans="4:4" x14ac:dyDescent="0.25">
      <c r="D803" t="str">
        <f t="shared" si="12"/>
        <v/>
      </c>
    </row>
    <row r="804" spans="4:4" x14ac:dyDescent="0.25">
      <c r="D804" t="str">
        <f t="shared" si="12"/>
        <v/>
      </c>
    </row>
    <row r="805" spans="4:4" x14ac:dyDescent="0.25">
      <c r="D805" t="str">
        <f t="shared" si="12"/>
        <v/>
      </c>
    </row>
    <row r="806" spans="4:4" x14ac:dyDescent="0.25">
      <c r="D806" t="str">
        <f t="shared" si="12"/>
        <v/>
      </c>
    </row>
    <row r="807" spans="4:4" x14ac:dyDescent="0.25">
      <c r="D807" t="str">
        <f t="shared" si="12"/>
        <v/>
      </c>
    </row>
    <row r="808" spans="4:4" x14ac:dyDescent="0.25">
      <c r="D808" t="str">
        <f t="shared" si="12"/>
        <v/>
      </c>
    </row>
    <row r="809" spans="4:4" x14ac:dyDescent="0.25">
      <c r="D809" t="str">
        <f t="shared" si="12"/>
        <v/>
      </c>
    </row>
    <row r="810" spans="4:4" x14ac:dyDescent="0.25">
      <c r="D810" t="str">
        <f t="shared" si="12"/>
        <v/>
      </c>
    </row>
    <row r="811" spans="4:4" x14ac:dyDescent="0.25">
      <c r="D811" t="str">
        <f t="shared" si="12"/>
        <v/>
      </c>
    </row>
    <row r="812" spans="4:4" x14ac:dyDescent="0.25">
      <c r="D812" t="str">
        <f t="shared" si="12"/>
        <v/>
      </c>
    </row>
    <row r="813" spans="4:4" x14ac:dyDescent="0.25">
      <c r="D813" t="str">
        <f t="shared" si="12"/>
        <v/>
      </c>
    </row>
    <row r="814" spans="4:4" x14ac:dyDescent="0.25">
      <c r="D814" t="str">
        <f t="shared" si="12"/>
        <v/>
      </c>
    </row>
    <row r="815" spans="4:4" x14ac:dyDescent="0.25">
      <c r="D815" t="str">
        <f t="shared" si="12"/>
        <v/>
      </c>
    </row>
    <row r="816" spans="4:4" x14ac:dyDescent="0.25">
      <c r="D816" t="str">
        <f t="shared" si="12"/>
        <v/>
      </c>
    </row>
    <row r="817" spans="4:4" x14ac:dyDescent="0.25">
      <c r="D817" t="str">
        <f t="shared" si="12"/>
        <v/>
      </c>
    </row>
    <row r="818" spans="4:4" x14ac:dyDescent="0.25">
      <c r="D818" t="str">
        <f t="shared" si="12"/>
        <v/>
      </c>
    </row>
    <row r="819" spans="4:4" x14ac:dyDescent="0.25">
      <c r="D819" t="str">
        <f t="shared" si="12"/>
        <v/>
      </c>
    </row>
    <row r="820" spans="4:4" x14ac:dyDescent="0.25">
      <c r="D820" t="str">
        <f t="shared" si="12"/>
        <v/>
      </c>
    </row>
    <row r="821" spans="4:4" x14ac:dyDescent="0.25">
      <c r="D821" t="str">
        <f t="shared" si="12"/>
        <v/>
      </c>
    </row>
    <row r="822" spans="4:4" x14ac:dyDescent="0.25">
      <c r="D822" t="str">
        <f t="shared" si="12"/>
        <v/>
      </c>
    </row>
    <row r="823" spans="4:4" x14ac:dyDescent="0.25">
      <c r="D823" t="str">
        <f t="shared" si="12"/>
        <v/>
      </c>
    </row>
    <row r="824" spans="4:4" x14ac:dyDescent="0.25">
      <c r="D824" t="str">
        <f t="shared" si="12"/>
        <v/>
      </c>
    </row>
    <row r="825" spans="4:4" x14ac:dyDescent="0.25">
      <c r="D825" t="str">
        <f t="shared" si="12"/>
        <v/>
      </c>
    </row>
    <row r="826" spans="4:4" x14ac:dyDescent="0.25">
      <c r="D826" t="str">
        <f t="shared" si="12"/>
        <v/>
      </c>
    </row>
    <row r="827" spans="4:4" x14ac:dyDescent="0.25">
      <c r="D827" t="str">
        <f t="shared" si="12"/>
        <v/>
      </c>
    </row>
    <row r="828" spans="4:4" x14ac:dyDescent="0.25">
      <c r="D828" t="str">
        <f t="shared" si="12"/>
        <v/>
      </c>
    </row>
    <row r="829" spans="4:4" x14ac:dyDescent="0.25">
      <c r="D829" t="str">
        <f t="shared" si="12"/>
        <v/>
      </c>
    </row>
    <row r="830" spans="4:4" x14ac:dyDescent="0.25">
      <c r="D830" t="str">
        <f t="shared" si="12"/>
        <v/>
      </c>
    </row>
    <row r="831" spans="4:4" x14ac:dyDescent="0.25">
      <c r="D831" t="str">
        <f t="shared" si="12"/>
        <v/>
      </c>
    </row>
    <row r="832" spans="4:4" x14ac:dyDescent="0.25">
      <c r="D832" t="str">
        <f t="shared" si="12"/>
        <v/>
      </c>
    </row>
    <row r="833" spans="4:4" x14ac:dyDescent="0.25">
      <c r="D833" t="str">
        <f t="shared" si="12"/>
        <v/>
      </c>
    </row>
    <row r="834" spans="4:4" x14ac:dyDescent="0.25">
      <c r="D834" t="str">
        <f t="shared" si="12"/>
        <v/>
      </c>
    </row>
    <row r="835" spans="4:4" x14ac:dyDescent="0.25">
      <c r="D835" t="str">
        <f t="shared" si="12"/>
        <v/>
      </c>
    </row>
    <row r="836" spans="4:4" x14ac:dyDescent="0.25">
      <c r="D836" t="str">
        <f t="shared" ref="D836:D899" si="13">IF(B836=0,"",B836)</f>
        <v/>
      </c>
    </row>
    <row r="837" spans="4:4" x14ac:dyDescent="0.25">
      <c r="D837" t="str">
        <f t="shared" si="13"/>
        <v/>
      </c>
    </row>
    <row r="838" spans="4:4" x14ac:dyDescent="0.25">
      <c r="D838" t="str">
        <f t="shared" si="13"/>
        <v/>
      </c>
    </row>
    <row r="839" spans="4:4" x14ac:dyDescent="0.25">
      <c r="D839" t="str">
        <f t="shared" si="13"/>
        <v/>
      </c>
    </row>
    <row r="840" spans="4:4" x14ac:dyDescent="0.25">
      <c r="D840" t="str">
        <f t="shared" si="13"/>
        <v/>
      </c>
    </row>
    <row r="841" spans="4:4" x14ac:dyDescent="0.25">
      <c r="D841" t="str">
        <f t="shared" si="13"/>
        <v/>
      </c>
    </row>
    <row r="842" spans="4:4" x14ac:dyDescent="0.25">
      <c r="D842" t="str">
        <f t="shared" si="13"/>
        <v/>
      </c>
    </row>
    <row r="843" spans="4:4" x14ac:dyDescent="0.25">
      <c r="D843" t="str">
        <f t="shared" si="13"/>
        <v/>
      </c>
    </row>
    <row r="844" spans="4:4" x14ac:dyDescent="0.25">
      <c r="D844" t="str">
        <f t="shared" si="13"/>
        <v/>
      </c>
    </row>
    <row r="845" spans="4:4" x14ac:dyDescent="0.25">
      <c r="D845" t="str">
        <f t="shared" si="13"/>
        <v/>
      </c>
    </row>
    <row r="846" spans="4:4" x14ac:dyDescent="0.25">
      <c r="D846" t="str">
        <f t="shared" si="13"/>
        <v/>
      </c>
    </row>
    <row r="847" spans="4:4" x14ac:dyDescent="0.25">
      <c r="D847" t="str">
        <f t="shared" si="13"/>
        <v/>
      </c>
    </row>
    <row r="848" spans="4:4" x14ac:dyDescent="0.25">
      <c r="D848" t="str">
        <f t="shared" si="13"/>
        <v/>
      </c>
    </row>
    <row r="849" spans="4:4" x14ac:dyDescent="0.25">
      <c r="D849" t="str">
        <f t="shared" si="13"/>
        <v/>
      </c>
    </row>
    <row r="850" spans="4:4" x14ac:dyDescent="0.25">
      <c r="D850" t="str">
        <f t="shared" si="13"/>
        <v/>
      </c>
    </row>
    <row r="851" spans="4:4" x14ac:dyDescent="0.25">
      <c r="D851" t="str">
        <f t="shared" si="13"/>
        <v/>
      </c>
    </row>
    <row r="852" spans="4:4" x14ac:dyDescent="0.25">
      <c r="D852" t="str">
        <f t="shared" si="13"/>
        <v/>
      </c>
    </row>
    <row r="853" spans="4:4" x14ac:dyDescent="0.25">
      <c r="D853" t="str">
        <f t="shared" si="13"/>
        <v/>
      </c>
    </row>
    <row r="854" spans="4:4" x14ac:dyDescent="0.25">
      <c r="D854" t="str">
        <f t="shared" si="13"/>
        <v/>
      </c>
    </row>
    <row r="855" spans="4:4" x14ac:dyDescent="0.25">
      <c r="D855" t="str">
        <f t="shared" si="13"/>
        <v/>
      </c>
    </row>
    <row r="856" spans="4:4" x14ac:dyDescent="0.25">
      <c r="D856" t="str">
        <f t="shared" si="13"/>
        <v/>
      </c>
    </row>
    <row r="857" spans="4:4" x14ac:dyDescent="0.25">
      <c r="D857" t="str">
        <f t="shared" si="13"/>
        <v/>
      </c>
    </row>
    <row r="858" spans="4:4" x14ac:dyDescent="0.25">
      <c r="D858" t="str">
        <f t="shared" si="13"/>
        <v/>
      </c>
    </row>
    <row r="859" spans="4:4" x14ac:dyDescent="0.25">
      <c r="D859" t="str">
        <f t="shared" si="13"/>
        <v/>
      </c>
    </row>
    <row r="860" spans="4:4" x14ac:dyDescent="0.25">
      <c r="D860" t="str">
        <f t="shared" si="13"/>
        <v/>
      </c>
    </row>
    <row r="861" spans="4:4" x14ac:dyDescent="0.25">
      <c r="D861" t="str">
        <f t="shared" si="13"/>
        <v/>
      </c>
    </row>
    <row r="862" spans="4:4" x14ac:dyDescent="0.25">
      <c r="D862" t="str">
        <f t="shared" si="13"/>
        <v/>
      </c>
    </row>
    <row r="863" spans="4:4" x14ac:dyDescent="0.25">
      <c r="D863" t="str">
        <f t="shared" si="13"/>
        <v/>
      </c>
    </row>
    <row r="864" spans="4:4" x14ac:dyDescent="0.25">
      <c r="D864" t="str">
        <f t="shared" si="13"/>
        <v/>
      </c>
    </row>
    <row r="865" spans="4:4" x14ac:dyDescent="0.25">
      <c r="D865" t="str">
        <f t="shared" si="13"/>
        <v/>
      </c>
    </row>
    <row r="866" spans="4:4" x14ac:dyDescent="0.25">
      <c r="D866" t="str">
        <f t="shared" si="13"/>
        <v/>
      </c>
    </row>
    <row r="867" spans="4:4" x14ac:dyDescent="0.25">
      <c r="D867" t="str">
        <f t="shared" si="13"/>
        <v/>
      </c>
    </row>
    <row r="868" spans="4:4" x14ac:dyDescent="0.25">
      <c r="D868" t="str">
        <f t="shared" si="13"/>
        <v/>
      </c>
    </row>
    <row r="869" spans="4:4" x14ac:dyDescent="0.25">
      <c r="D869" t="str">
        <f t="shared" si="13"/>
        <v/>
      </c>
    </row>
    <row r="870" spans="4:4" x14ac:dyDescent="0.25">
      <c r="D870" t="str">
        <f t="shared" si="13"/>
        <v/>
      </c>
    </row>
    <row r="871" spans="4:4" x14ac:dyDescent="0.25">
      <c r="D871" t="str">
        <f t="shared" si="13"/>
        <v/>
      </c>
    </row>
    <row r="872" spans="4:4" x14ac:dyDescent="0.25">
      <c r="D872" t="str">
        <f t="shared" si="13"/>
        <v/>
      </c>
    </row>
    <row r="873" spans="4:4" x14ac:dyDescent="0.25">
      <c r="D873" t="str">
        <f t="shared" si="13"/>
        <v/>
      </c>
    </row>
    <row r="874" spans="4:4" x14ac:dyDescent="0.25">
      <c r="D874" t="str">
        <f t="shared" si="13"/>
        <v/>
      </c>
    </row>
    <row r="875" spans="4:4" x14ac:dyDescent="0.25">
      <c r="D875" t="str">
        <f t="shared" si="13"/>
        <v/>
      </c>
    </row>
    <row r="876" spans="4:4" x14ac:dyDescent="0.25">
      <c r="D876" t="str">
        <f t="shared" si="13"/>
        <v/>
      </c>
    </row>
    <row r="877" spans="4:4" x14ac:dyDescent="0.25">
      <c r="D877" t="str">
        <f t="shared" si="13"/>
        <v/>
      </c>
    </row>
    <row r="878" spans="4:4" x14ac:dyDescent="0.25">
      <c r="D878" t="str">
        <f t="shared" si="13"/>
        <v/>
      </c>
    </row>
    <row r="879" spans="4:4" x14ac:dyDescent="0.25">
      <c r="D879" t="str">
        <f t="shared" si="13"/>
        <v/>
      </c>
    </row>
    <row r="880" spans="4:4" x14ac:dyDescent="0.25">
      <c r="D880" t="str">
        <f t="shared" si="13"/>
        <v/>
      </c>
    </row>
    <row r="881" spans="4:4" x14ac:dyDescent="0.25">
      <c r="D881" t="str">
        <f t="shared" si="13"/>
        <v/>
      </c>
    </row>
    <row r="882" spans="4:4" x14ac:dyDescent="0.25">
      <c r="D882" t="str">
        <f t="shared" si="13"/>
        <v/>
      </c>
    </row>
    <row r="883" spans="4:4" x14ac:dyDescent="0.25">
      <c r="D883" t="str">
        <f t="shared" si="13"/>
        <v/>
      </c>
    </row>
    <row r="884" spans="4:4" x14ac:dyDescent="0.25">
      <c r="D884" t="str">
        <f t="shared" si="13"/>
        <v/>
      </c>
    </row>
    <row r="885" spans="4:4" x14ac:dyDescent="0.25">
      <c r="D885" t="str">
        <f t="shared" si="13"/>
        <v/>
      </c>
    </row>
    <row r="886" spans="4:4" x14ac:dyDescent="0.25">
      <c r="D886" t="str">
        <f t="shared" si="13"/>
        <v/>
      </c>
    </row>
    <row r="887" spans="4:4" x14ac:dyDescent="0.25">
      <c r="D887" t="str">
        <f t="shared" si="13"/>
        <v/>
      </c>
    </row>
    <row r="888" spans="4:4" x14ac:dyDescent="0.25">
      <c r="D888" t="str">
        <f t="shared" si="13"/>
        <v/>
      </c>
    </row>
    <row r="889" spans="4:4" x14ac:dyDescent="0.25">
      <c r="D889" t="str">
        <f t="shared" si="13"/>
        <v/>
      </c>
    </row>
    <row r="890" spans="4:4" x14ac:dyDescent="0.25">
      <c r="D890" t="str">
        <f t="shared" si="13"/>
        <v/>
      </c>
    </row>
    <row r="891" spans="4:4" x14ac:dyDescent="0.25">
      <c r="D891" t="str">
        <f t="shared" si="13"/>
        <v/>
      </c>
    </row>
    <row r="892" spans="4:4" x14ac:dyDescent="0.25">
      <c r="D892" t="str">
        <f t="shared" si="13"/>
        <v/>
      </c>
    </row>
    <row r="893" spans="4:4" x14ac:dyDescent="0.25">
      <c r="D893" t="str">
        <f t="shared" si="13"/>
        <v/>
      </c>
    </row>
    <row r="894" spans="4:4" x14ac:dyDescent="0.25">
      <c r="D894" t="str">
        <f t="shared" si="13"/>
        <v/>
      </c>
    </row>
    <row r="895" spans="4:4" x14ac:dyDescent="0.25">
      <c r="D895" t="str">
        <f t="shared" si="13"/>
        <v/>
      </c>
    </row>
    <row r="896" spans="4:4" x14ac:dyDescent="0.25">
      <c r="D896" t="str">
        <f t="shared" si="13"/>
        <v/>
      </c>
    </row>
    <row r="897" spans="4:4" x14ac:dyDescent="0.25">
      <c r="D897" t="str">
        <f t="shared" si="13"/>
        <v/>
      </c>
    </row>
    <row r="898" spans="4:4" x14ac:dyDescent="0.25">
      <c r="D898" t="str">
        <f t="shared" si="13"/>
        <v/>
      </c>
    </row>
    <row r="899" spans="4:4" x14ac:dyDescent="0.25">
      <c r="D899" t="str">
        <f t="shared" si="13"/>
        <v/>
      </c>
    </row>
    <row r="900" spans="4:4" x14ac:dyDescent="0.25">
      <c r="D900" t="str">
        <f t="shared" ref="D900:D963" si="14">IF(B900=0,"",B900)</f>
        <v/>
      </c>
    </row>
    <row r="901" spans="4:4" x14ac:dyDescent="0.25">
      <c r="D901" t="str">
        <f t="shared" si="14"/>
        <v/>
      </c>
    </row>
    <row r="902" spans="4:4" x14ac:dyDescent="0.25">
      <c r="D902" t="str">
        <f t="shared" si="14"/>
        <v/>
      </c>
    </row>
    <row r="903" spans="4:4" x14ac:dyDescent="0.25">
      <c r="D903" t="str">
        <f t="shared" si="14"/>
        <v/>
      </c>
    </row>
    <row r="904" spans="4:4" x14ac:dyDescent="0.25">
      <c r="D904" t="str">
        <f t="shared" si="14"/>
        <v/>
      </c>
    </row>
    <row r="905" spans="4:4" x14ac:dyDescent="0.25">
      <c r="D905" t="str">
        <f t="shared" si="14"/>
        <v/>
      </c>
    </row>
    <row r="906" spans="4:4" x14ac:dyDescent="0.25">
      <c r="D906" t="str">
        <f t="shared" si="14"/>
        <v/>
      </c>
    </row>
    <row r="907" spans="4:4" x14ac:dyDescent="0.25">
      <c r="D907" t="str">
        <f t="shared" si="14"/>
        <v/>
      </c>
    </row>
    <row r="908" spans="4:4" x14ac:dyDescent="0.25">
      <c r="D908" t="str">
        <f t="shared" si="14"/>
        <v/>
      </c>
    </row>
    <row r="909" spans="4:4" x14ac:dyDescent="0.25">
      <c r="D909" t="str">
        <f t="shared" si="14"/>
        <v/>
      </c>
    </row>
    <row r="910" spans="4:4" x14ac:dyDescent="0.25">
      <c r="D910" t="str">
        <f t="shared" si="14"/>
        <v/>
      </c>
    </row>
    <row r="911" spans="4:4" x14ac:dyDescent="0.25">
      <c r="D911" t="str">
        <f t="shared" si="14"/>
        <v/>
      </c>
    </row>
    <row r="912" spans="4:4" x14ac:dyDescent="0.25">
      <c r="D912" t="str">
        <f t="shared" si="14"/>
        <v/>
      </c>
    </row>
    <row r="913" spans="4:4" x14ac:dyDescent="0.25">
      <c r="D913" t="str">
        <f t="shared" si="14"/>
        <v/>
      </c>
    </row>
    <row r="914" spans="4:4" x14ac:dyDescent="0.25">
      <c r="D914" t="str">
        <f t="shared" si="14"/>
        <v/>
      </c>
    </row>
    <row r="915" spans="4:4" x14ac:dyDescent="0.25">
      <c r="D915" t="str">
        <f t="shared" si="14"/>
        <v/>
      </c>
    </row>
    <row r="916" spans="4:4" x14ac:dyDescent="0.25">
      <c r="D916" t="str">
        <f t="shared" si="14"/>
        <v/>
      </c>
    </row>
    <row r="917" spans="4:4" x14ac:dyDescent="0.25">
      <c r="D917" t="str">
        <f t="shared" si="14"/>
        <v/>
      </c>
    </row>
    <row r="918" spans="4:4" x14ac:dyDescent="0.25">
      <c r="D918" t="str">
        <f t="shared" si="14"/>
        <v/>
      </c>
    </row>
    <row r="919" spans="4:4" x14ac:dyDescent="0.25">
      <c r="D919" t="str">
        <f t="shared" si="14"/>
        <v/>
      </c>
    </row>
    <row r="920" spans="4:4" x14ac:dyDescent="0.25">
      <c r="D920" t="str">
        <f t="shared" si="14"/>
        <v/>
      </c>
    </row>
    <row r="921" spans="4:4" x14ac:dyDescent="0.25">
      <c r="D921" t="str">
        <f t="shared" si="14"/>
        <v/>
      </c>
    </row>
    <row r="922" spans="4:4" x14ac:dyDescent="0.25">
      <c r="D922" t="str">
        <f t="shared" si="14"/>
        <v/>
      </c>
    </row>
    <row r="923" spans="4:4" x14ac:dyDescent="0.25">
      <c r="D923" t="str">
        <f t="shared" si="14"/>
        <v/>
      </c>
    </row>
    <row r="924" spans="4:4" x14ac:dyDescent="0.25">
      <c r="D924" t="str">
        <f t="shared" si="14"/>
        <v/>
      </c>
    </row>
    <row r="925" spans="4:4" x14ac:dyDescent="0.25">
      <c r="D925" t="str">
        <f t="shared" si="14"/>
        <v/>
      </c>
    </row>
    <row r="926" spans="4:4" x14ac:dyDescent="0.25">
      <c r="D926" t="str">
        <f t="shared" si="14"/>
        <v/>
      </c>
    </row>
    <row r="927" spans="4:4" x14ac:dyDescent="0.25">
      <c r="D927" t="str">
        <f t="shared" si="14"/>
        <v/>
      </c>
    </row>
    <row r="928" spans="4:4" x14ac:dyDescent="0.25">
      <c r="D928" t="str">
        <f t="shared" si="14"/>
        <v/>
      </c>
    </row>
    <row r="929" spans="4:4" x14ac:dyDescent="0.25">
      <c r="D929" t="str">
        <f t="shared" si="14"/>
        <v/>
      </c>
    </row>
    <row r="930" spans="4:4" x14ac:dyDescent="0.25">
      <c r="D930" t="str">
        <f t="shared" si="14"/>
        <v/>
      </c>
    </row>
    <row r="931" spans="4:4" x14ac:dyDescent="0.25">
      <c r="D931" t="str">
        <f t="shared" si="14"/>
        <v/>
      </c>
    </row>
    <row r="932" spans="4:4" x14ac:dyDescent="0.25">
      <c r="D932" t="str">
        <f t="shared" si="14"/>
        <v/>
      </c>
    </row>
    <row r="933" spans="4:4" x14ac:dyDescent="0.25">
      <c r="D933" t="str">
        <f t="shared" si="14"/>
        <v/>
      </c>
    </row>
    <row r="934" spans="4:4" x14ac:dyDescent="0.25">
      <c r="D934" t="str">
        <f t="shared" si="14"/>
        <v/>
      </c>
    </row>
    <row r="935" spans="4:4" x14ac:dyDescent="0.25">
      <c r="D935" t="str">
        <f t="shared" si="14"/>
        <v/>
      </c>
    </row>
    <row r="936" spans="4:4" x14ac:dyDescent="0.25">
      <c r="D936" t="str">
        <f t="shared" si="14"/>
        <v/>
      </c>
    </row>
    <row r="937" spans="4:4" x14ac:dyDescent="0.25">
      <c r="D937" t="str">
        <f t="shared" si="14"/>
        <v/>
      </c>
    </row>
    <row r="938" spans="4:4" x14ac:dyDescent="0.25">
      <c r="D938" t="str">
        <f t="shared" si="14"/>
        <v/>
      </c>
    </row>
    <row r="939" spans="4:4" x14ac:dyDescent="0.25">
      <c r="D939" t="str">
        <f t="shared" si="14"/>
        <v/>
      </c>
    </row>
    <row r="940" spans="4:4" x14ac:dyDescent="0.25">
      <c r="D940" t="str">
        <f t="shared" si="14"/>
        <v/>
      </c>
    </row>
    <row r="941" spans="4:4" x14ac:dyDescent="0.25">
      <c r="D941" t="str">
        <f t="shared" si="14"/>
        <v/>
      </c>
    </row>
    <row r="942" spans="4:4" x14ac:dyDescent="0.25">
      <c r="D942" t="str">
        <f t="shared" si="14"/>
        <v/>
      </c>
    </row>
    <row r="943" spans="4:4" x14ac:dyDescent="0.25">
      <c r="D943" t="str">
        <f t="shared" si="14"/>
        <v/>
      </c>
    </row>
    <row r="944" spans="4:4" x14ac:dyDescent="0.25">
      <c r="D944" t="str">
        <f t="shared" si="14"/>
        <v/>
      </c>
    </row>
    <row r="945" spans="4:4" x14ac:dyDescent="0.25">
      <c r="D945" t="str">
        <f t="shared" si="14"/>
        <v/>
      </c>
    </row>
    <row r="946" spans="4:4" x14ac:dyDescent="0.25">
      <c r="D946" t="str">
        <f t="shared" si="14"/>
        <v/>
      </c>
    </row>
    <row r="947" spans="4:4" x14ac:dyDescent="0.25">
      <c r="D947" t="str">
        <f t="shared" si="14"/>
        <v/>
      </c>
    </row>
    <row r="948" spans="4:4" x14ac:dyDescent="0.25">
      <c r="D948" t="str">
        <f t="shared" si="14"/>
        <v/>
      </c>
    </row>
    <row r="949" spans="4:4" x14ac:dyDescent="0.25">
      <c r="D949" t="str">
        <f t="shared" si="14"/>
        <v/>
      </c>
    </row>
    <row r="950" spans="4:4" x14ac:dyDescent="0.25">
      <c r="D950" t="str">
        <f t="shared" si="14"/>
        <v/>
      </c>
    </row>
    <row r="951" spans="4:4" x14ac:dyDescent="0.25">
      <c r="D951" t="str">
        <f t="shared" si="14"/>
        <v/>
      </c>
    </row>
    <row r="952" spans="4:4" x14ac:dyDescent="0.25">
      <c r="D952" t="str">
        <f t="shared" si="14"/>
        <v/>
      </c>
    </row>
    <row r="953" spans="4:4" x14ac:dyDescent="0.25">
      <c r="D953" t="str">
        <f t="shared" si="14"/>
        <v/>
      </c>
    </row>
    <row r="954" spans="4:4" x14ac:dyDescent="0.25">
      <c r="D954" t="str">
        <f t="shared" si="14"/>
        <v/>
      </c>
    </row>
    <row r="955" spans="4:4" x14ac:dyDescent="0.25">
      <c r="D955" t="str">
        <f t="shared" si="14"/>
        <v/>
      </c>
    </row>
    <row r="956" spans="4:4" x14ac:dyDescent="0.25">
      <c r="D956" t="str">
        <f t="shared" si="14"/>
        <v/>
      </c>
    </row>
    <row r="957" spans="4:4" x14ac:dyDescent="0.25">
      <c r="D957" t="str">
        <f t="shared" si="14"/>
        <v/>
      </c>
    </row>
    <row r="958" spans="4:4" x14ac:dyDescent="0.25">
      <c r="D958" t="str">
        <f t="shared" si="14"/>
        <v/>
      </c>
    </row>
    <row r="959" spans="4:4" x14ac:dyDescent="0.25">
      <c r="D959" t="str">
        <f t="shared" si="14"/>
        <v/>
      </c>
    </row>
    <row r="960" spans="4:4" x14ac:dyDescent="0.25">
      <c r="D960" t="str">
        <f t="shared" si="14"/>
        <v/>
      </c>
    </row>
    <row r="961" spans="4:4" x14ac:dyDescent="0.25">
      <c r="D961" t="str">
        <f t="shared" si="14"/>
        <v/>
      </c>
    </row>
    <row r="962" spans="4:4" x14ac:dyDescent="0.25">
      <c r="D962" t="str">
        <f t="shared" si="14"/>
        <v/>
      </c>
    </row>
    <row r="963" spans="4:4" x14ac:dyDescent="0.25">
      <c r="D963" t="str">
        <f t="shared" si="14"/>
        <v/>
      </c>
    </row>
    <row r="964" spans="4:4" x14ac:dyDescent="0.25">
      <c r="D964" t="str">
        <f t="shared" ref="D964:D1027" si="15">IF(B964=0,"",B964)</f>
        <v/>
      </c>
    </row>
    <row r="965" spans="4:4" x14ac:dyDescent="0.25">
      <c r="D965" t="str">
        <f t="shared" si="15"/>
        <v/>
      </c>
    </row>
    <row r="966" spans="4:4" x14ac:dyDescent="0.25">
      <c r="D966" t="str">
        <f t="shared" si="15"/>
        <v/>
      </c>
    </row>
    <row r="967" spans="4:4" x14ac:dyDescent="0.25">
      <c r="D967" t="str">
        <f t="shared" si="15"/>
        <v/>
      </c>
    </row>
    <row r="968" spans="4:4" x14ac:dyDescent="0.25">
      <c r="D968" t="str">
        <f t="shared" si="15"/>
        <v/>
      </c>
    </row>
    <row r="969" spans="4:4" x14ac:dyDescent="0.25">
      <c r="D969" t="str">
        <f t="shared" si="15"/>
        <v/>
      </c>
    </row>
    <row r="970" spans="4:4" x14ac:dyDescent="0.25">
      <c r="D970" t="str">
        <f t="shared" si="15"/>
        <v/>
      </c>
    </row>
    <row r="971" spans="4:4" x14ac:dyDescent="0.25">
      <c r="D971" t="str">
        <f t="shared" si="15"/>
        <v/>
      </c>
    </row>
    <row r="972" spans="4:4" x14ac:dyDescent="0.25">
      <c r="D972" t="str">
        <f t="shared" si="15"/>
        <v/>
      </c>
    </row>
    <row r="973" spans="4:4" x14ac:dyDescent="0.25">
      <c r="D973" t="str">
        <f t="shared" si="15"/>
        <v/>
      </c>
    </row>
    <row r="974" spans="4:4" x14ac:dyDescent="0.25">
      <c r="D974" t="str">
        <f t="shared" si="15"/>
        <v/>
      </c>
    </row>
    <row r="975" spans="4:4" x14ac:dyDescent="0.25">
      <c r="D975" t="str">
        <f t="shared" si="15"/>
        <v/>
      </c>
    </row>
    <row r="976" spans="4:4" x14ac:dyDescent="0.25">
      <c r="D976" t="str">
        <f t="shared" si="15"/>
        <v/>
      </c>
    </row>
    <row r="977" spans="4:4" x14ac:dyDescent="0.25">
      <c r="D977" t="str">
        <f t="shared" si="15"/>
        <v/>
      </c>
    </row>
    <row r="978" spans="4:4" x14ac:dyDescent="0.25">
      <c r="D978" t="str">
        <f t="shared" si="15"/>
        <v/>
      </c>
    </row>
    <row r="979" spans="4:4" x14ac:dyDescent="0.25">
      <c r="D979" t="str">
        <f t="shared" si="15"/>
        <v/>
      </c>
    </row>
    <row r="980" spans="4:4" x14ac:dyDescent="0.25">
      <c r="D980" t="str">
        <f t="shared" si="15"/>
        <v/>
      </c>
    </row>
    <row r="981" spans="4:4" x14ac:dyDescent="0.25">
      <c r="D981" t="str">
        <f t="shared" si="15"/>
        <v/>
      </c>
    </row>
    <row r="982" spans="4:4" x14ac:dyDescent="0.25">
      <c r="D982" t="str">
        <f t="shared" si="15"/>
        <v/>
      </c>
    </row>
    <row r="983" spans="4:4" x14ac:dyDescent="0.25">
      <c r="D983" t="str">
        <f t="shared" si="15"/>
        <v/>
      </c>
    </row>
    <row r="984" spans="4:4" x14ac:dyDescent="0.25">
      <c r="D984" t="str">
        <f t="shared" si="15"/>
        <v/>
      </c>
    </row>
    <row r="985" spans="4:4" x14ac:dyDescent="0.25">
      <c r="D985" t="str">
        <f t="shared" si="15"/>
        <v/>
      </c>
    </row>
    <row r="986" spans="4:4" x14ac:dyDescent="0.25">
      <c r="D986" t="str">
        <f t="shared" si="15"/>
        <v/>
      </c>
    </row>
    <row r="987" spans="4:4" x14ac:dyDescent="0.25">
      <c r="D987" t="str">
        <f t="shared" si="15"/>
        <v/>
      </c>
    </row>
    <row r="988" spans="4:4" x14ac:dyDescent="0.25">
      <c r="D988" t="str">
        <f t="shared" si="15"/>
        <v/>
      </c>
    </row>
    <row r="989" spans="4:4" x14ac:dyDescent="0.25">
      <c r="D989" t="str">
        <f t="shared" si="15"/>
        <v/>
      </c>
    </row>
    <row r="990" spans="4:4" x14ac:dyDescent="0.25">
      <c r="D990" t="str">
        <f t="shared" si="15"/>
        <v/>
      </c>
    </row>
    <row r="991" spans="4:4" x14ac:dyDescent="0.25">
      <c r="D991" t="str">
        <f t="shared" si="15"/>
        <v/>
      </c>
    </row>
    <row r="992" spans="4:4" x14ac:dyDescent="0.25">
      <c r="D992" t="str">
        <f t="shared" si="15"/>
        <v/>
      </c>
    </row>
    <row r="993" spans="4:4" x14ac:dyDescent="0.25">
      <c r="D993" t="str">
        <f t="shared" si="15"/>
        <v/>
      </c>
    </row>
    <row r="994" spans="4:4" x14ac:dyDescent="0.25">
      <c r="D994" t="str">
        <f t="shared" si="15"/>
        <v/>
      </c>
    </row>
    <row r="995" spans="4:4" x14ac:dyDescent="0.25">
      <c r="D995" t="str">
        <f t="shared" si="15"/>
        <v/>
      </c>
    </row>
    <row r="996" spans="4:4" x14ac:dyDescent="0.25">
      <c r="D996" t="str">
        <f t="shared" si="15"/>
        <v/>
      </c>
    </row>
    <row r="997" spans="4:4" x14ac:dyDescent="0.25">
      <c r="D997" t="str">
        <f t="shared" si="15"/>
        <v/>
      </c>
    </row>
    <row r="998" spans="4:4" x14ac:dyDescent="0.25">
      <c r="D998" t="str">
        <f t="shared" si="15"/>
        <v/>
      </c>
    </row>
    <row r="999" spans="4:4" x14ac:dyDescent="0.25">
      <c r="D999" t="str">
        <f t="shared" si="15"/>
        <v/>
      </c>
    </row>
    <row r="1000" spans="4:4" x14ac:dyDescent="0.25">
      <c r="D1000" t="str">
        <f t="shared" si="15"/>
        <v/>
      </c>
    </row>
    <row r="1001" spans="4:4" x14ac:dyDescent="0.25">
      <c r="D1001" t="str">
        <f t="shared" si="15"/>
        <v/>
      </c>
    </row>
    <row r="1002" spans="4:4" x14ac:dyDescent="0.25">
      <c r="D1002" t="str">
        <f t="shared" si="15"/>
        <v/>
      </c>
    </row>
    <row r="1003" spans="4:4" x14ac:dyDescent="0.25">
      <c r="D1003" t="str">
        <f t="shared" si="15"/>
        <v/>
      </c>
    </row>
    <row r="1004" spans="4:4" x14ac:dyDescent="0.25">
      <c r="D1004" t="str">
        <f t="shared" si="15"/>
        <v/>
      </c>
    </row>
    <row r="1005" spans="4:4" x14ac:dyDescent="0.25">
      <c r="D1005" t="str">
        <f t="shared" si="15"/>
        <v/>
      </c>
    </row>
    <row r="1006" spans="4:4" x14ac:dyDescent="0.25">
      <c r="D1006" t="str">
        <f t="shared" si="15"/>
        <v/>
      </c>
    </row>
    <row r="1007" spans="4:4" x14ac:dyDescent="0.25">
      <c r="D1007" t="str">
        <f t="shared" si="15"/>
        <v/>
      </c>
    </row>
    <row r="1008" spans="4:4" x14ac:dyDescent="0.25">
      <c r="D1008" t="str">
        <f t="shared" si="15"/>
        <v/>
      </c>
    </row>
    <row r="1009" spans="4:4" x14ac:dyDescent="0.25">
      <c r="D1009" t="str">
        <f t="shared" si="15"/>
        <v/>
      </c>
    </row>
    <row r="1010" spans="4:4" x14ac:dyDescent="0.25">
      <c r="D1010" t="str">
        <f t="shared" si="15"/>
        <v/>
      </c>
    </row>
    <row r="1011" spans="4:4" x14ac:dyDescent="0.25">
      <c r="D1011" t="str">
        <f t="shared" si="15"/>
        <v/>
      </c>
    </row>
    <row r="1012" spans="4:4" x14ac:dyDescent="0.25">
      <c r="D1012" t="str">
        <f t="shared" si="15"/>
        <v/>
      </c>
    </row>
    <row r="1013" spans="4:4" x14ac:dyDescent="0.25">
      <c r="D1013" t="str">
        <f t="shared" si="15"/>
        <v/>
      </c>
    </row>
    <row r="1014" spans="4:4" x14ac:dyDescent="0.25">
      <c r="D1014" t="str">
        <f t="shared" si="15"/>
        <v/>
      </c>
    </row>
    <row r="1015" spans="4:4" x14ac:dyDescent="0.25">
      <c r="D1015" t="str">
        <f t="shared" si="15"/>
        <v/>
      </c>
    </row>
    <row r="1016" spans="4:4" x14ac:dyDescent="0.25">
      <c r="D1016" t="str">
        <f t="shared" si="15"/>
        <v/>
      </c>
    </row>
    <row r="1017" spans="4:4" x14ac:dyDescent="0.25">
      <c r="D1017" t="str">
        <f t="shared" si="15"/>
        <v/>
      </c>
    </row>
    <row r="1018" spans="4:4" x14ac:dyDescent="0.25">
      <c r="D1018" t="str">
        <f t="shared" si="15"/>
        <v/>
      </c>
    </row>
    <row r="1019" spans="4:4" x14ac:dyDescent="0.25">
      <c r="D1019" t="str">
        <f t="shared" si="15"/>
        <v/>
      </c>
    </row>
    <row r="1020" spans="4:4" x14ac:dyDescent="0.25">
      <c r="D1020" t="str">
        <f t="shared" si="15"/>
        <v/>
      </c>
    </row>
    <row r="1021" spans="4:4" x14ac:dyDescent="0.25">
      <c r="D1021" t="str">
        <f t="shared" si="15"/>
        <v/>
      </c>
    </row>
    <row r="1022" spans="4:4" x14ac:dyDescent="0.25">
      <c r="D1022" t="str">
        <f t="shared" si="15"/>
        <v/>
      </c>
    </row>
    <row r="1023" spans="4:4" x14ac:dyDescent="0.25">
      <c r="D1023" t="str">
        <f t="shared" si="15"/>
        <v/>
      </c>
    </row>
    <row r="1024" spans="4:4" x14ac:dyDescent="0.25">
      <c r="D1024" t="str">
        <f t="shared" si="15"/>
        <v/>
      </c>
    </row>
    <row r="1025" spans="4:4" x14ac:dyDescent="0.25">
      <c r="D1025" t="str">
        <f t="shared" si="15"/>
        <v/>
      </c>
    </row>
    <row r="1026" spans="4:4" x14ac:dyDescent="0.25">
      <c r="D1026" t="str">
        <f t="shared" si="15"/>
        <v/>
      </c>
    </row>
    <row r="1027" spans="4:4" x14ac:dyDescent="0.25">
      <c r="D1027" t="str">
        <f t="shared" si="15"/>
        <v/>
      </c>
    </row>
    <row r="1028" spans="4:4" x14ac:dyDescent="0.25">
      <c r="D1028" t="str">
        <f t="shared" ref="D1028:D1091" si="16">IF(B1028=0,"",B1028)</f>
        <v/>
      </c>
    </row>
    <row r="1029" spans="4:4" x14ac:dyDescent="0.25">
      <c r="D1029" t="str">
        <f t="shared" si="16"/>
        <v/>
      </c>
    </row>
    <row r="1030" spans="4:4" x14ac:dyDescent="0.25">
      <c r="D1030" t="str">
        <f t="shared" si="16"/>
        <v/>
      </c>
    </row>
    <row r="1031" spans="4:4" x14ac:dyDescent="0.25">
      <c r="D1031" t="str">
        <f t="shared" si="16"/>
        <v/>
      </c>
    </row>
    <row r="1032" spans="4:4" x14ac:dyDescent="0.25">
      <c r="D1032" t="str">
        <f t="shared" si="16"/>
        <v/>
      </c>
    </row>
    <row r="1033" spans="4:4" x14ac:dyDescent="0.25">
      <c r="D1033" t="str">
        <f t="shared" si="16"/>
        <v/>
      </c>
    </row>
    <row r="1034" spans="4:4" x14ac:dyDescent="0.25">
      <c r="D1034" t="str">
        <f t="shared" si="16"/>
        <v/>
      </c>
    </row>
    <row r="1035" spans="4:4" x14ac:dyDescent="0.25">
      <c r="D1035" t="str">
        <f t="shared" si="16"/>
        <v/>
      </c>
    </row>
    <row r="1036" spans="4:4" x14ac:dyDescent="0.25">
      <c r="D1036" t="str">
        <f t="shared" si="16"/>
        <v/>
      </c>
    </row>
    <row r="1037" spans="4:4" x14ac:dyDescent="0.25">
      <c r="D1037" t="str">
        <f t="shared" si="16"/>
        <v/>
      </c>
    </row>
    <row r="1038" spans="4:4" x14ac:dyDescent="0.25">
      <c r="D1038" t="str">
        <f t="shared" si="16"/>
        <v/>
      </c>
    </row>
    <row r="1039" spans="4:4" x14ac:dyDescent="0.25">
      <c r="D1039" t="str">
        <f t="shared" si="16"/>
        <v/>
      </c>
    </row>
    <row r="1040" spans="4:4" x14ac:dyDescent="0.25">
      <c r="D1040" t="str">
        <f t="shared" si="16"/>
        <v/>
      </c>
    </row>
    <row r="1041" spans="4:4" x14ac:dyDescent="0.25">
      <c r="D1041" t="str">
        <f t="shared" si="16"/>
        <v/>
      </c>
    </row>
    <row r="1042" spans="4:4" x14ac:dyDescent="0.25">
      <c r="D1042" t="str">
        <f t="shared" si="16"/>
        <v/>
      </c>
    </row>
    <row r="1043" spans="4:4" x14ac:dyDescent="0.25">
      <c r="D1043" t="str">
        <f t="shared" si="16"/>
        <v/>
      </c>
    </row>
    <row r="1044" spans="4:4" x14ac:dyDescent="0.25">
      <c r="D1044" t="str">
        <f t="shared" si="16"/>
        <v/>
      </c>
    </row>
    <row r="1045" spans="4:4" x14ac:dyDescent="0.25">
      <c r="D1045" t="str">
        <f t="shared" si="16"/>
        <v/>
      </c>
    </row>
    <row r="1046" spans="4:4" x14ac:dyDescent="0.25">
      <c r="D1046" t="str">
        <f t="shared" si="16"/>
        <v/>
      </c>
    </row>
    <row r="1047" spans="4:4" x14ac:dyDescent="0.25">
      <c r="D1047" t="str">
        <f t="shared" si="16"/>
        <v/>
      </c>
    </row>
    <row r="1048" spans="4:4" x14ac:dyDescent="0.25">
      <c r="D1048" t="str">
        <f t="shared" si="16"/>
        <v/>
      </c>
    </row>
    <row r="1049" spans="4:4" x14ac:dyDescent="0.25">
      <c r="D1049" t="str">
        <f t="shared" si="16"/>
        <v/>
      </c>
    </row>
    <row r="1050" spans="4:4" x14ac:dyDescent="0.25">
      <c r="D1050" t="str">
        <f t="shared" si="16"/>
        <v/>
      </c>
    </row>
    <row r="1051" spans="4:4" x14ac:dyDescent="0.25">
      <c r="D1051" t="str">
        <f t="shared" si="16"/>
        <v/>
      </c>
    </row>
    <row r="1052" spans="4:4" x14ac:dyDescent="0.25">
      <c r="D1052" t="str">
        <f t="shared" si="16"/>
        <v/>
      </c>
    </row>
    <row r="1053" spans="4:4" x14ac:dyDescent="0.25">
      <c r="D1053" t="str">
        <f t="shared" si="16"/>
        <v/>
      </c>
    </row>
    <row r="1054" spans="4:4" x14ac:dyDescent="0.25">
      <c r="D1054" t="str">
        <f t="shared" si="16"/>
        <v/>
      </c>
    </row>
    <row r="1055" spans="4:4" x14ac:dyDescent="0.25">
      <c r="D1055" t="str">
        <f t="shared" si="16"/>
        <v/>
      </c>
    </row>
    <row r="1056" spans="4:4" x14ac:dyDescent="0.25">
      <c r="D1056" t="str">
        <f t="shared" si="16"/>
        <v/>
      </c>
    </row>
    <row r="1057" spans="4:4" x14ac:dyDescent="0.25">
      <c r="D1057" t="str">
        <f t="shared" si="16"/>
        <v/>
      </c>
    </row>
    <row r="1058" spans="4:4" x14ac:dyDescent="0.25">
      <c r="D1058" t="str">
        <f t="shared" si="16"/>
        <v/>
      </c>
    </row>
    <row r="1059" spans="4:4" x14ac:dyDescent="0.25">
      <c r="D1059" t="str">
        <f t="shared" si="16"/>
        <v/>
      </c>
    </row>
    <row r="1060" spans="4:4" x14ac:dyDescent="0.25">
      <c r="D1060" t="str">
        <f t="shared" si="16"/>
        <v/>
      </c>
    </row>
    <row r="1061" spans="4:4" x14ac:dyDescent="0.25">
      <c r="D1061" t="str">
        <f t="shared" si="16"/>
        <v/>
      </c>
    </row>
    <row r="1062" spans="4:4" x14ac:dyDescent="0.25">
      <c r="D1062" t="str">
        <f t="shared" si="16"/>
        <v/>
      </c>
    </row>
    <row r="1063" spans="4:4" x14ac:dyDescent="0.25">
      <c r="D1063" t="str">
        <f t="shared" si="16"/>
        <v/>
      </c>
    </row>
    <row r="1064" spans="4:4" x14ac:dyDescent="0.25">
      <c r="D1064" t="str">
        <f t="shared" si="16"/>
        <v/>
      </c>
    </row>
    <row r="1065" spans="4:4" x14ac:dyDescent="0.25">
      <c r="D1065" t="str">
        <f t="shared" si="16"/>
        <v/>
      </c>
    </row>
    <row r="1066" spans="4:4" x14ac:dyDescent="0.25">
      <c r="D1066" t="str">
        <f t="shared" si="16"/>
        <v/>
      </c>
    </row>
    <row r="1067" spans="4:4" x14ac:dyDescent="0.25">
      <c r="D1067" t="str">
        <f t="shared" si="16"/>
        <v/>
      </c>
    </row>
    <row r="1068" spans="4:4" x14ac:dyDescent="0.25">
      <c r="D1068" t="str">
        <f t="shared" si="16"/>
        <v/>
      </c>
    </row>
    <row r="1069" spans="4:4" x14ac:dyDescent="0.25">
      <c r="D1069" t="str">
        <f t="shared" si="16"/>
        <v/>
      </c>
    </row>
    <row r="1070" spans="4:4" x14ac:dyDescent="0.25">
      <c r="D1070" t="str">
        <f t="shared" si="16"/>
        <v/>
      </c>
    </row>
    <row r="1071" spans="4:4" x14ac:dyDescent="0.25">
      <c r="D1071" t="str">
        <f t="shared" si="16"/>
        <v/>
      </c>
    </row>
    <row r="1072" spans="4:4" x14ac:dyDescent="0.25">
      <c r="D1072" t="str">
        <f t="shared" si="16"/>
        <v/>
      </c>
    </row>
    <row r="1073" spans="4:4" x14ac:dyDescent="0.25">
      <c r="D1073" t="str">
        <f t="shared" si="16"/>
        <v/>
      </c>
    </row>
    <row r="1074" spans="4:4" x14ac:dyDescent="0.25">
      <c r="D1074" t="str">
        <f t="shared" si="16"/>
        <v/>
      </c>
    </row>
    <row r="1075" spans="4:4" x14ac:dyDescent="0.25">
      <c r="D1075" t="str">
        <f t="shared" si="16"/>
        <v/>
      </c>
    </row>
    <row r="1076" spans="4:4" x14ac:dyDescent="0.25">
      <c r="D1076" t="str">
        <f t="shared" si="16"/>
        <v/>
      </c>
    </row>
    <row r="1077" spans="4:4" x14ac:dyDescent="0.25">
      <c r="D1077" t="str">
        <f t="shared" si="16"/>
        <v/>
      </c>
    </row>
    <row r="1078" spans="4:4" x14ac:dyDescent="0.25">
      <c r="D1078" t="str">
        <f t="shared" si="16"/>
        <v/>
      </c>
    </row>
    <row r="1079" spans="4:4" x14ac:dyDescent="0.25">
      <c r="D1079" t="str">
        <f t="shared" si="16"/>
        <v/>
      </c>
    </row>
    <row r="1080" spans="4:4" x14ac:dyDescent="0.25">
      <c r="D1080" t="str">
        <f t="shared" si="16"/>
        <v/>
      </c>
    </row>
    <row r="1081" spans="4:4" x14ac:dyDescent="0.25">
      <c r="D1081" t="str">
        <f t="shared" si="16"/>
        <v/>
      </c>
    </row>
    <row r="1082" spans="4:4" x14ac:dyDescent="0.25">
      <c r="D1082" t="str">
        <f t="shared" si="16"/>
        <v/>
      </c>
    </row>
    <row r="1083" spans="4:4" x14ac:dyDescent="0.25">
      <c r="D1083" t="str">
        <f t="shared" si="16"/>
        <v/>
      </c>
    </row>
    <row r="1084" spans="4:4" x14ac:dyDescent="0.25">
      <c r="D1084" t="str">
        <f t="shared" si="16"/>
        <v/>
      </c>
    </row>
    <row r="1085" spans="4:4" x14ac:dyDescent="0.25">
      <c r="D1085" t="str">
        <f t="shared" si="16"/>
        <v/>
      </c>
    </row>
    <row r="1086" spans="4:4" x14ac:dyDescent="0.25">
      <c r="D1086" t="str">
        <f t="shared" si="16"/>
        <v/>
      </c>
    </row>
    <row r="1087" spans="4:4" x14ac:dyDescent="0.25">
      <c r="D1087" t="str">
        <f t="shared" si="16"/>
        <v/>
      </c>
    </row>
    <row r="1088" spans="4:4" x14ac:dyDescent="0.25">
      <c r="D1088" t="str">
        <f t="shared" si="16"/>
        <v/>
      </c>
    </row>
    <row r="1089" spans="4:4" x14ac:dyDescent="0.25">
      <c r="D1089" t="str">
        <f t="shared" si="16"/>
        <v/>
      </c>
    </row>
    <row r="1090" spans="4:4" x14ac:dyDescent="0.25">
      <c r="D1090" t="str">
        <f t="shared" si="16"/>
        <v/>
      </c>
    </row>
    <row r="1091" spans="4:4" x14ac:dyDescent="0.25">
      <c r="D1091" t="str">
        <f t="shared" si="16"/>
        <v/>
      </c>
    </row>
    <row r="1092" spans="4:4" x14ac:dyDescent="0.25">
      <c r="D1092" t="str">
        <f t="shared" ref="D1092:D1155" si="17">IF(B1092=0,"",B1092)</f>
        <v/>
      </c>
    </row>
    <row r="1093" spans="4:4" x14ac:dyDescent="0.25">
      <c r="D1093" t="str">
        <f t="shared" si="17"/>
        <v/>
      </c>
    </row>
    <row r="1094" spans="4:4" x14ac:dyDescent="0.25">
      <c r="D1094" t="str">
        <f t="shared" si="17"/>
        <v/>
      </c>
    </row>
    <row r="1095" spans="4:4" x14ac:dyDescent="0.25">
      <c r="D1095" t="str">
        <f t="shared" si="17"/>
        <v/>
      </c>
    </row>
    <row r="1096" spans="4:4" x14ac:dyDescent="0.25">
      <c r="D1096" t="str">
        <f t="shared" si="17"/>
        <v/>
      </c>
    </row>
    <row r="1097" spans="4:4" x14ac:dyDescent="0.25">
      <c r="D1097" t="str">
        <f t="shared" si="17"/>
        <v/>
      </c>
    </row>
    <row r="1098" spans="4:4" x14ac:dyDescent="0.25">
      <c r="D1098" t="str">
        <f t="shared" si="17"/>
        <v/>
      </c>
    </row>
    <row r="1099" spans="4:4" x14ac:dyDescent="0.25">
      <c r="D1099" t="str">
        <f t="shared" si="17"/>
        <v/>
      </c>
    </row>
    <row r="1100" spans="4:4" x14ac:dyDescent="0.25">
      <c r="D1100" t="str">
        <f t="shared" si="17"/>
        <v/>
      </c>
    </row>
    <row r="1101" spans="4:4" x14ac:dyDescent="0.25">
      <c r="D1101" t="str">
        <f t="shared" si="17"/>
        <v/>
      </c>
    </row>
    <row r="1102" spans="4:4" x14ac:dyDescent="0.25">
      <c r="D1102" t="str">
        <f t="shared" si="17"/>
        <v/>
      </c>
    </row>
    <row r="1103" spans="4:4" x14ac:dyDescent="0.25">
      <c r="D1103" t="str">
        <f t="shared" si="17"/>
        <v/>
      </c>
    </row>
    <row r="1104" spans="4:4" x14ac:dyDescent="0.25">
      <c r="D1104" t="str">
        <f t="shared" si="17"/>
        <v/>
      </c>
    </row>
    <row r="1105" spans="4:4" x14ac:dyDescent="0.25">
      <c r="D1105" t="str">
        <f t="shared" si="17"/>
        <v/>
      </c>
    </row>
    <row r="1106" spans="4:4" x14ac:dyDescent="0.25">
      <c r="D1106" t="str">
        <f t="shared" si="17"/>
        <v/>
      </c>
    </row>
    <row r="1107" spans="4:4" x14ac:dyDescent="0.25">
      <c r="D1107" t="str">
        <f t="shared" si="17"/>
        <v/>
      </c>
    </row>
    <row r="1108" spans="4:4" x14ac:dyDescent="0.25">
      <c r="D1108" t="str">
        <f t="shared" si="17"/>
        <v/>
      </c>
    </row>
    <row r="1109" spans="4:4" x14ac:dyDescent="0.25">
      <c r="D1109" t="str">
        <f t="shared" si="17"/>
        <v/>
      </c>
    </row>
    <row r="1110" spans="4:4" x14ac:dyDescent="0.25">
      <c r="D1110" t="str">
        <f t="shared" si="17"/>
        <v/>
      </c>
    </row>
    <row r="1111" spans="4:4" x14ac:dyDescent="0.25">
      <c r="D1111" t="str">
        <f t="shared" si="17"/>
        <v/>
      </c>
    </row>
    <row r="1112" spans="4:4" x14ac:dyDescent="0.25">
      <c r="D1112" t="str">
        <f t="shared" si="17"/>
        <v/>
      </c>
    </row>
    <row r="1113" spans="4:4" x14ac:dyDescent="0.25">
      <c r="D1113" t="str">
        <f t="shared" si="17"/>
        <v/>
      </c>
    </row>
    <row r="1114" spans="4:4" x14ac:dyDescent="0.25">
      <c r="D1114" t="str">
        <f t="shared" si="17"/>
        <v/>
      </c>
    </row>
    <row r="1115" spans="4:4" x14ac:dyDescent="0.25">
      <c r="D1115" t="str">
        <f t="shared" si="17"/>
        <v/>
      </c>
    </row>
    <row r="1116" spans="4:4" x14ac:dyDescent="0.25">
      <c r="D1116" t="str">
        <f t="shared" si="17"/>
        <v/>
      </c>
    </row>
    <row r="1117" spans="4:4" x14ac:dyDescent="0.25">
      <c r="D1117" t="str">
        <f t="shared" si="17"/>
        <v/>
      </c>
    </row>
    <row r="1118" spans="4:4" x14ac:dyDescent="0.25">
      <c r="D1118" t="str">
        <f t="shared" si="17"/>
        <v/>
      </c>
    </row>
    <row r="1119" spans="4:4" x14ac:dyDescent="0.25">
      <c r="D1119" t="str">
        <f t="shared" si="17"/>
        <v/>
      </c>
    </row>
    <row r="1120" spans="4:4" x14ac:dyDescent="0.25">
      <c r="D1120" t="str">
        <f t="shared" si="17"/>
        <v/>
      </c>
    </row>
    <row r="1121" spans="4:4" x14ac:dyDescent="0.25">
      <c r="D1121" t="str">
        <f t="shared" si="17"/>
        <v/>
      </c>
    </row>
    <row r="1122" spans="4:4" x14ac:dyDescent="0.25">
      <c r="D1122" t="str">
        <f t="shared" si="17"/>
        <v/>
      </c>
    </row>
    <row r="1123" spans="4:4" x14ac:dyDescent="0.25">
      <c r="D1123" t="str">
        <f t="shared" si="17"/>
        <v/>
      </c>
    </row>
    <row r="1124" spans="4:4" x14ac:dyDescent="0.25">
      <c r="D1124" t="str">
        <f t="shared" si="17"/>
        <v/>
      </c>
    </row>
    <row r="1125" spans="4:4" x14ac:dyDescent="0.25">
      <c r="D1125" t="str">
        <f t="shared" si="17"/>
        <v/>
      </c>
    </row>
    <row r="1126" spans="4:4" x14ac:dyDescent="0.25">
      <c r="D1126" t="str">
        <f t="shared" si="17"/>
        <v/>
      </c>
    </row>
    <row r="1127" spans="4:4" x14ac:dyDescent="0.25">
      <c r="D1127" t="str">
        <f t="shared" si="17"/>
        <v/>
      </c>
    </row>
    <row r="1128" spans="4:4" x14ac:dyDescent="0.25">
      <c r="D1128" t="str">
        <f t="shared" si="17"/>
        <v/>
      </c>
    </row>
    <row r="1129" spans="4:4" x14ac:dyDescent="0.25">
      <c r="D1129" t="str">
        <f t="shared" si="17"/>
        <v/>
      </c>
    </row>
    <row r="1130" spans="4:4" x14ac:dyDescent="0.25">
      <c r="D1130" t="str">
        <f t="shared" si="17"/>
        <v/>
      </c>
    </row>
    <row r="1131" spans="4:4" x14ac:dyDescent="0.25">
      <c r="D1131" t="str">
        <f t="shared" si="17"/>
        <v/>
      </c>
    </row>
    <row r="1132" spans="4:4" x14ac:dyDescent="0.25">
      <c r="D1132" t="str">
        <f t="shared" si="17"/>
        <v/>
      </c>
    </row>
    <row r="1133" spans="4:4" x14ac:dyDescent="0.25">
      <c r="D1133" t="str">
        <f t="shared" si="17"/>
        <v/>
      </c>
    </row>
    <row r="1134" spans="4:4" x14ac:dyDescent="0.25">
      <c r="D1134" t="str">
        <f t="shared" si="17"/>
        <v/>
      </c>
    </row>
    <row r="1135" spans="4:4" x14ac:dyDescent="0.25">
      <c r="D1135" t="str">
        <f t="shared" si="17"/>
        <v/>
      </c>
    </row>
    <row r="1136" spans="4:4" x14ac:dyDescent="0.25">
      <c r="D1136" t="str">
        <f t="shared" si="17"/>
        <v/>
      </c>
    </row>
    <row r="1137" spans="4:4" x14ac:dyDescent="0.25">
      <c r="D1137" t="str">
        <f t="shared" si="17"/>
        <v/>
      </c>
    </row>
    <row r="1138" spans="4:4" x14ac:dyDescent="0.25">
      <c r="D1138" t="str">
        <f t="shared" si="17"/>
        <v/>
      </c>
    </row>
    <row r="1139" spans="4:4" x14ac:dyDescent="0.25">
      <c r="D1139" t="str">
        <f t="shared" si="17"/>
        <v/>
      </c>
    </row>
    <row r="1140" spans="4:4" x14ac:dyDescent="0.25">
      <c r="D1140" t="str">
        <f t="shared" si="17"/>
        <v/>
      </c>
    </row>
    <row r="1141" spans="4:4" x14ac:dyDescent="0.25">
      <c r="D1141" t="str">
        <f t="shared" si="17"/>
        <v/>
      </c>
    </row>
    <row r="1142" spans="4:4" x14ac:dyDescent="0.25">
      <c r="D1142" t="str">
        <f t="shared" si="17"/>
        <v/>
      </c>
    </row>
    <row r="1143" spans="4:4" x14ac:dyDescent="0.25">
      <c r="D1143" t="str">
        <f t="shared" si="17"/>
        <v/>
      </c>
    </row>
    <row r="1144" spans="4:4" x14ac:dyDescent="0.25">
      <c r="D1144" t="str">
        <f t="shared" si="17"/>
        <v/>
      </c>
    </row>
    <row r="1145" spans="4:4" x14ac:dyDescent="0.25">
      <c r="D1145" t="str">
        <f t="shared" si="17"/>
        <v/>
      </c>
    </row>
    <row r="1146" spans="4:4" x14ac:dyDescent="0.25">
      <c r="D1146" t="str">
        <f t="shared" si="17"/>
        <v/>
      </c>
    </row>
    <row r="1147" spans="4:4" x14ac:dyDescent="0.25">
      <c r="D1147" t="str">
        <f t="shared" si="17"/>
        <v/>
      </c>
    </row>
    <row r="1148" spans="4:4" x14ac:dyDescent="0.25">
      <c r="D1148" t="str">
        <f t="shared" si="17"/>
        <v/>
      </c>
    </row>
    <row r="1149" spans="4:4" x14ac:dyDescent="0.25">
      <c r="D1149" t="str">
        <f t="shared" si="17"/>
        <v/>
      </c>
    </row>
    <row r="1150" spans="4:4" x14ac:dyDescent="0.25">
      <c r="D1150" t="str">
        <f t="shared" si="17"/>
        <v/>
      </c>
    </row>
    <row r="1151" spans="4:4" x14ac:dyDescent="0.25">
      <c r="D1151" t="str">
        <f t="shared" si="17"/>
        <v/>
      </c>
    </row>
    <row r="1152" spans="4:4" x14ac:dyDescent="0.25">
      <c r="D1152" t="str">
        <f t="shared" si="17"/>
        <v/>
      </c>
    </row>
    <row r="1153" spans="4:4" x14ac:dyDescent="0.25">
      <c r="D1153" t="str">
        <f t="shared" si="17"/>
        <v/>
      </c>
    </row>
    <row r="1154" spans="4:4" x14ac:dyDescent="0.25">
      <c r="D1154" t="str">
        <f t="shared" si="17"/>
        <v/>
      </c>
    </row>
    <row r="1155" spans="4:4" x14ac:dyDescent="0.25">
      <c r="D1155" t="str">
        <f t="shared" si="17"/>
        <v/>
      </c>
    </row>
    <row r="1156" spans="4:4" x14ac:dyDescent="0.25">
      <c r="D1156" t="str">
        <f t="shared" ref="D1156:D1219" si="18">IF(B1156=0,"",B1156)</f>
        <v/>
      </c>
    </row>
    <row r="1157" spans="4:4" x14ac:dyDescent="0.25">
      <c r="D1157" t="str">
        <f t="shared" si="18"/>
        <v/>
      </c>
    </row>
    <row r="1158" spans="4:4" x14ac:dyDescent="0.25">
      <c r="D1158" t="str">
        <f t="shared" si="18"/>
        <v/>
      </c>
    </row>
    <row r="1159" spans="4:4" x14ac:dyDescent="0.25">
      <c r="D1159" t="str">
        <f t="shared" si="18"/>
        <v/>
      </c>
    </row>
    <row r="1160" spans="4:4" x14ac:dyDescent="0.25">
      <c r="D1160" t="str">
        <f t="shared" si="18"/>
        <v/>
      </c>
    </row>
    <row r="1161" spans="4:4" x14ac:dyDescent="0.25">
      <c r="D1161" t="str">
        <f t="shared" si="18"/>
        <v/>
      </c>
    </row>
    <row r="1162" spans="4:4" x14ac:dyDescent="0.25">
      <c r="D1162" t="str">
        <f t="shared" si="18"/>
        <v/>
      </c>
    </row>
    <row r="1163" spans="4:4" x14ac:dyDescent="0.25">
      <c r="D1163" t="str">
        <f t="shared" si="18"/>
        <v/>
      </c>
    </row>
    <row r="1164" spans="4:4" x14ac:dyDescent="0.25">
      <c r="D1164" t="str">
        <f t="shared" si="18"/>
        <v/>
      </c>
    </row>
    <row r="1165" spans="4:4" x14ac:dyDescent="0.25">
      <c r="D1165" t="str">
        <f t="shared" si="18"/>
        <v/>
      </c>
    </row>
    <row r="1166" spans="4:4" x14ac:dyDescent="0.25">
      <c r="D1166" t="str">
        <f t="shared" si="18"/>
        <v/>
      </c>
    </row>
    <row r="1167" spans="4:4" x14ac:dyDescent="0.25">
      <c r="D1167" t="str">
        <f t="shared" si="18"/>
        <v/>
      </c>
    </row>
    <row r="1168" spans="4:4" x14ac:dyDescent="0.25">
      <c r="D1168" t="str">
        <f t="shared" si="18"/>
        <v/>
      </c>
    </row>
    <row r="1169" spans="4:4" x14ac:dyDescent="0.25">
      <c r="D1169" t="str">
        <f t="shared" si="18"/>
        <v/>
      </c>
    </row>
    <row r="1170" spans="4:4" x14ac:dyDescent="0.25">
      <c r="D1170" t="str">
        <f t="shared" si="18"/>
        <v/>
      </c>
    </row>
    <row r="1171" spans="4:4" x14ac:dyDescent="0.25">
      <c r="D1171" t="str">
        <f t="shared" si="18"/>
        <v/>
      </c>
    </row>
    <row r="1172" spans="4:4" x14ac:dyDescent="0.25">
      <c r="D1172" t="str">
        <f t="shared" si="18"/>
        <v/>
      </c>
    </row>
    <row r="1173" spans="4:4" x14ac:dyDescent="0.25">
      <c r="D1173" t="str">
        <f t="shared" si="18"/>
        <v/>
      </c>
    </row>
    <row r="1174" spans="4:4" x14ac:dyDescent="0.25">
      <c r="D1174" t="str">
        <f t="shared" si="18"/>
        <v/>
      </c>
    </row>
    <row r="1175" spans="4:4" x14ac:dyDescent="0.25">
      <c r="D1175" t="str">
        <f t="shared" si="18"/>
        <v/>
      </c>
    </row>
    <row r="1176" spans="4:4" x14ac:dyDescent="0.25">
      <c r="D1176" t="str">
        <f t="shared" si="18"/>
        <v/>
      </c>
    </row>
    <row r="1177" spans="4:4" x14ac:dyDescent="0.25">
      <c r="D1177" t="str">
        <f t="shared" si="18"/>
        <v/>
      </c>
    </row>
    <row r="1178" spans="4:4" x14ac:dyDescent="0.25">
      <c r="D1178" t="str">
        <f t="shared" si="18"/>
        <v/>
      </c>
    </row>
    <row r="1179" spans="4:4" x14ac:dyDescent="0.25">
      <c r="D1179" t="str">
        <f t="shared" si="18"/>
        <v/>
      </c>
    </row>
    <row r="1180" spans="4:4" x14ac:dyDescent="0.25">
      <c r="D1180" t="str">
        <f t="shared" si="18"/>
        <v/>
      </c>
    </row>
    <row r="1181" spans="4:4" x14ac:dyDescent="0.25">
      <c r="D1181" t="str">
        <f t="shared" si="18"/>
        <v/>
      </c>
    </row>
    <row r="1182" spans="4:4" x14ac:dyDescent="0.25">
      <c r="D1182" t="str">
        <f t="shared" si="18"/>
        <v/>
      </c>
    </row>
    <row r="1183" spans="4:4" x14ac:dyDescent="0.25">
      <c r="D1183" t="str">
        <f t="shared" si="18"/>
        <v/>
      </c>
    </row>
    <row r="1184" spans="4:4" x14ac:dyDescent="0.25">
      <c r="D1184" t="str">
        <f t="shared" si="18"/>
        <v/>
      </c>
    </row>
    <row r="1185" spans="4:4" x14ac:dyDescent="0.25">
      <c r="D1185" t="str">
        <f t="shared" si="18"/>
        <v/>
      </c>
    </row>
    <row r="1186" spans="4:4" x14ac:dyDescent="0.25">
      <c r="D1186" t="str">
        <f t="shared" si="18"/>
        <v/>
      </c>
    </row>
    <row r="1187" spans="4:4" x14ac:dyDescent="0.25">
      <c r="D1187" t="str">
        <f t="shared" si="18"/>
        <v/>
      </c>
    </row>
    <row r="1188" spans="4:4" x14ac:dyDescent="0.25">
      <c r="D1188" t="str">
        <f t="shared" si="18"/>
        <v/>
      </c>
    </row>
    <row r="1189" spans="4:4" x14ac:dyDescent="0.25">
      <c r="D1189" t="str">
        <f t="shared" si="18"/>
        <v/>
      </c>
    </row>
    <row r="1190" spans="4:4" x14ac:dyDescent="0.25">
      <c r="D1190" t="str">
        <f t="shared" si="18"/>
        <v/>
      </c>
    </row>
    <row r="1191" spans="4:4" x14ac:dyDescent="0.25">
      <c r="D1191" t="str">
        <f t="shared" si="18"/>
        <v/>
      </c>
    </row>
    <row r="1192" spans="4:4" x14ac:dyDescent="0.25">
      <c r="D1192" t="str">
        <f t="shared" si="18"/>
        <v/>
      </c>
    </row>
    <row r="1193" spans="4:4" x14ac:dyDescent="0.25">
      <c r="D1193" t="str">
        <f t="shared" si="18"/>
        <v/>
      </c>
    </row>
    <row r="1194" spans="4:4" x14ac:dyDescent="0.25">
      <c r="D1194" t="str">
        <f t="shared" si="18"/>
        <v/>
      </c>
    </row>
    <row r="1195" spans="4:4" x14ac:dyDescent="0.25">
      <c r="D1195" t="str">
        <f t="shared" si="18"/>
        <v/>
      </c>
    </row>
    <row r="1196" spans="4:4" x14ac:dyDescent="0.25">
      <c r="D1196" t="str">
        <f t="shared" si="18"/>
        <v/>
      </c>
    </row>
    <row r="1197" spans="4:4" x14ac:dyDescent="0.25">
      <c r="D1197" t="str">
        <f t="shared" si="18"/>
        <v/>
      </c>
    </row>
    <row r="1198" spans="4:4" x14ac:dyDescent="0.25">
      <c r="D1198" t="str">
        <f t="shared" si="18"/>
        <v/>
      </c>
    </row>
    <row r="1199" spans="4:4" x14ac:dyDescent="0.25">
      <c r="D1199" t="str">
        <f t="shared" si="18"/>
        <v/>
      </c>
    </row>
    <row r="1200" spans="4:4" x14ac:dyDescent="0.25">
      <c r="D1200" t="str">
        <f t="shared" si="18"/>
        <v/>
      </c>
    </row>
    <row r="1201" spans="4:4" x14ac:dyDescent="0.25">
      <c r="D1201" t="str">
        <f t="shared" si="18"/>
        <v/>
      </c>
    </row>
    <row r="1202" spans="4:4" x14ac:dyDescent="0.25">
      <c r="D1202" t="str">
        <f t="shared" si="18"/>
        <v/>
      </c>
    </row>
    <row r="1203" spans="4:4" x14ac:dyDescent="0.25">
      <c r="D1203" t="str">
        <f t="shared" si="18"/>
        <v/>
      </c>
    </row>
    <row r="1204" spans="4:4" x14ac:dyDescent="0.25">
      <c r="D1204" t="str">
        <f t="shared" si="18"/>
        <v/>
      </c>
    </row>
    <row r="1205" spans="4:4" x14ac:dyDescent="0.25">
      <c r="D1205" t="str">
        <f t="shared" si="18"/>
        <v/>
      </c>
    </row>
    <row r="1206" spans="4:4" x14ac:dyDescent="0.25">
      <c r="D1206" t="str">
        <f t="shared" si="18"/>
        <v/>
      </c>
    </row>
    <row r="1207" spans="4:4" x14ac:dyDescent="0.25">
      <c r="D1207" t="str">
        <f t="shared" si="18"/>
        <v/>
      </c>
    </row>
    <row r="1208" spans="4:4" x14ac:dyDescent="0.25">
      <c r="D1208" t="str">
        <f t="shared" si="18"/>
        <v/>
      </c>
    </row>
    <row r="1209" spans="4:4" x14ac:dyDescent="0.25">
      <c r="D1209" t="str">
        <f t="shared" si="18"/>
        <v/>
      </c>
    </row>
    <row r="1210" spans="4:4" x14ac:dyDescent="0.25">
      <c r="D1210" t="str">
        <f t="shared" si="18"/>
        <v/>
      </c>
    </row>
    <row r="1211" spans="4:4" x14ac:dyDescent="0.25">
      <c r="D1211" t="str">
        <f t="shared" si="18"/>
        <v/>
      </c>
    </row>
    <row r="1212" spans="4:4" x14ac:dyDescent="0.25">
      <c r="D1212" t="str">
        <f t="shared" si="18"/>
        <v/>
      </c>
    </row>
    <row r="1213" spans="4:4" x14ac:dyDescent="0.25">
      <c r="D1213" t="str">
        <f t="shared" si="18"/>
        <v/>
      </c>
    </row>
    <row r="1214" spans="4:4" x14ac:dyDescent="0.25">
      <c r="D1214" t="str">
        <f t="shared" si="18"/>
        <v/>
      </c>
    </row>
    <row r="1215" spans="4:4" x14ac:dyDescent="0.25">
      <c r="D1215" t="str">
        <f t="shared" si="18"/>
        <v/>
      </c>
    </row>
    <row r="1216" spans="4:4" x14ac:dyDescent="0.25">
      <c r="D1216" t="str">
        <f t="shared" si="18"/>
        <v/>
      </c>
    </row>
    <row r="1217" spans="4:4" x14ac:dyDescent="0.25">
      <c r="D1217" t="str">
        <f t="shared" si="18"/>
        <v/>
      </c>
    </row>
    <row r="1218" spans="4:4" x14ac:dyDescent="0.25">
      <c r="D1218" t="str">
        <f t="shared" si="18"/>
        <v/>
      </c>
    </row>
    <row r="1219" spans="4:4" x14ac:dyDescent="0.25">
      <c r="D1219" t="str">
        <f t="shared" si="18"/>
        <v/>
      </c>
    </row>
    <row r="1220" spans="4:4" x14ac:dyDescent="0.25">
      <c r="D1220" t="str">
        <f t="shared" ref="D1220:D1283" si="19">IF(B1220=0,"",B1220)</f>
        <v/>
      </c>
    </row>
    <row r="1221" spans="4:4" x14ac:dyDescent="0.25">
      <c r="D1221" t="str">
        <f t="shared" si="19"/>
        <v/>
      </c>
    </row>
    <row r="1222" spans="4:4" x14ac:dyDescent="0.25">
      <c r="D1222" t="str">
        <f t="shared" si="19"/>
        <v/>
      </c>
    </row>
    <row r="1223" spans="4:4" x14ac:dyDescent="0.25">
      <c r="D1223" t="str">
        <f t="shared" si="19"/>
        <v/>
      </c>
    </row>
    <row r="1224" spans="4:4" x14ac:dyDescent="0.25">
      <c r="D1224" t="str">
        <f t="shared" si="19"/>
        <v/>
      </c>
    </row>
    <row r="1225" spans="4:4" x14ac:dyDescent="0.25">
      <c r="D1225" t="str">
        <f t="shared" si="19"/>
        <v/>
      </c>
    </row>
    <row r="1226" spans="4:4" x14ac:dyDescent="0.25">
      <c r="D1226" t="str">
        <f t="shared" si="19"/>
        <v/>
      </c>
    </row>
    <row r="1227" spans="4:4" x14ac:dyDescent="0.25">
      <c r="D1227" t="str">
        <f t="shared" si="19"/>
        <v/>
      </c>
    </row>
    <row r="1228" spans="4:4" x14ac:dyDescent="0.25">
      <c r="D1228" t="str">
        <f t="shared" si="19"/>
        <v/>
      </c>
    </row>
    <row r="1229" spans="4:4" x14ac:dyDescent="0.25">
      <c r="D1229" t="str">
        <f t="shared" si="19"/>
        <v/>
      </c>
    </row>
    <row r="1230" spans="4:4" x14ac:dyDescent="0.25">
      <c r="D1230" t="str">
        <f t="shared" si="19"/>
        <v/>
      </c>
    </row>
    <row r="1231" spans="4:4" x14ac:dyDescent="0.25">
      <c r="D1231" t="str">
        <f t="shared" si="19"/>
        <v/>
      </c>
    </row>
    <row r="1232" spans="4:4" x14ac:dyDescent="0.25">
      <c r="D1232" t="str">
        <f t="shared" si="19"/>
        <v/>
      </c>
    </row>
    <row r="1233" spans="4:4" x14ac:dyDescent="0.25">
      <c r="D1233" t="str">
        <f t="shared" si="19"/>
        <v/>
      </c>
    </row>
    <row r="1234" spans="4:4" x14ac:dyDescent="0.25">
      <c r="D1234" t="str">
        <f t="shared" si="19"/>
        <v/>
      </c>
    </row>
    <row r="1235" spans="4:4" x14ac:dyDescent="0.25">
      <c r="D1235" t="str">
        <f t="shared" si="19"/>
        <v/>
      </c>
    </row>
    <row r="1236" spans="4:4" x14ac:dyDescent="0.25">
      <c r="D1236" t="str">
        <f t="shared" si="19"/>
        <v/>
      </c>
    </row>
    <row r="1237" spans="4:4" x14ac:dyDescent="0.25">
      <c r="D1237" t="str">
        <f t="shared" si="19"/>
        <v/>
      </c>
    </row>
    <row r="1238" spans="4:4" x14ac:dyDescent="0.25">
      <c r="D1238" t="str">
        <f t="shared" si="19"/>
        <v/>
      </c>
    </row>
    <row r="1239" spans="4:4" x14ac:dyDescent="0.25">
      <c r="D1239" t="str">
        <f t="shared" si="19"/>
        <v/>
      </c>
    </row>
    <row r="1240" spans="4:4" x14ac:dyDescent="0.25">
      <c r="D1240" t="str">
        <f t="shared" si="19"/>
        <v/>
      </c>
    </row>
    <row r="1241" spans="4:4" x14ac:dyDescent="0.25">
      <c r="D1241" t="str">
        <f t="shared" si="19"/>
        <v/>
      </c>
    </row>
    <row r="1242" spans="4:4" x14ac:dyDescent="0.25">
      <c r="D1242" t="str">
        <f t="shared" si="19"/>
        <v/>
      </c>
    </row>
    <row r="1243" spans="4:4" x14ac:dyDescent="0.25">
      <c r="D1243" t="str">
        <f t="shared" si="19"/>
        <v/>
      </c>
    </row>
    <row r="1244" spans="4:4" x14ac:dyDescent="0.25">
      <c r="D1244" t="str">
        <f t="shared" si="19"/>
        <v/>
      </c>
    </row>
    <row r="1245" spans="4:4" x14ac:dyDescent="0.25">
      <c r="D1245" t="str">
        <f t="shared" si="19"/>
        <v/>
      </c>
    </row>
    <row r="1246" spans="4:4" x14ac:dyDescent="0.25">
      <c r="D1246" t="str">
        <f t="shared" si="19"/>
        <v/>
      </c>
    </row>
    <row r="1247" spans="4:4" x14ac:dyDescent="0.25">
      <c r="D1247" t="str">
        <f t="shared" si="19"/>
        <v/>
      </c>
    </row>
    <row r="1248" spans="4:4" x14ac:dyDescent="0.25">
      <c r="D1248" t="str">
        <f t="shared" si="19"/>
        <v/>
      </c>
    </row>
    <row r="1249" spans="4:4" x14ac:dyDescent="0.25">
      <c r="D1249" t="str">
        <f t="shared" si="19"/>
        <v/>
      </c>
    </row>
    <row r="1250" spans="4:4" x14ac:dyDescent="0.25">
      <c r="D1250" t="str">
        <f t="shared" si="19"/>
        <v/>
      </c>
    </row>
    <row r="1251" spans="4:4" x14ac:dyDescent="0.25">
      <c r="D1251" t="str">
        <f t="shared" si="19"/>
        <v/>
      </c>
    </row>
    <row r="1252" spans="4:4" x14ac:dyDescent="0.25">
      <c r="D1252" t="str">
        <f t="shared" si="19"/>
        <v/>
      </c>
    </row>
    <row r="1253" spans="4:4" x14ac:dyDescent="0.25">
      <c r="D1253" t="str">
        <f t="shared" si="19"/>
        <v/>
      </c>
    </row>
    <row r="1254" spans="4:4" x14ac:dyDescent="0.25">
      <c r="D1254" t="str">
        <f t="shared" si="19"/>
        <v/>
      </c>
    </row>
    <row r="1255" spans="4:4" x14ac:dyDescent="0.25">
      <c r="D1255" t="str">
        <f t="shared" si="19"/>
        <v/>
      </c>
    </row>
    <row r="1256" spans="4:4" x14ac:dyDescent="0.25">
      <c r="D1256" t="str">
        <f t="shared" si="19"/>
        <v/>
      </c>
    </row>
    <row r="1257" spans="4:4" x14ac:dyDescent="0.25">
      <c r="D1257" t="str">
        <f t="shared" si="19"/>
        <v/>
      </c>
    </row>
    <row r="1258" spans="4:4" x14ac:dyDescent="0.25">
      <c r="D1258" t="str">
        <f t="shared" si="19"/>
        <v/>
      </c>
    </row>
    <row r="1259" spans="4:4" x14ac:dyDescent="0.25">
      <c r="D1259" t="str">
        <f t="shared" si="19"/>
        <v/>
      </c>
    </row>
    <row r="1260" spans="4:4" x14ac:dyDescent="0.25">
      <c r="D1260" t="str">
        <f t="shared" si="19"/>
        <v/>
      </c>
    </row>
    <row r="1261" spans="4:4" x14ac:dyDescent="0.25">
      <c r="D1261" t="str">
        <f t="shared" si="19"/>
        <v/>
      </c>
    </row>
    <row r="1262" spans="4:4" x14ac:dyDescent="0.25">
      <c r="D1262" t="str">
        <f t="shared" si="19"/>
        <v/>
      </c>
    </row>
    <row r="1263" spans="4:4" x14ac:dyDescent="0.25">
      <c r="D1263" t="str">
        <f t="shared" si="19"/>
        <v/>
      </c>
    </row>
    <row r="1264" spans="4:4" x14ac:dyDescent="0.25">
      <c r="D1264" t="str">
        <f t="shared" si="19"/>
        <v/>
      </c>
    </row>
    <row r="1265" spans="4:4" x14ac:dyDescent="0.25">
      <c r="D1265" t="str">
        <f t="shared" si="19"/>
        <v/>
      </c>
    </row>
    <row r="1266" spans="4:4" x14ac:dyDescent="0.25">
      <c r="D1266" t="str">
        <f t="shared" si="19"/>
        <v/>
      </c>
    </row>
    <row r="1267" spans="4:4" x14ac:dyDescent="0.25">
      <c r="D1267" t="str">
        <f t="shared" si="19"/>
        <v/>
      </c>
    </row>
    <row r="1268" spans="4:4" x14ac:dyDescent="0.25">
      <c r="D1268" t="str">
        <f t="shared" si="19"/>
        <v/>
      </c>
    </row>
    <row r="1269" spans="4:4" x14ac:dyDescent="0.25">
      <c r="D1269" t="str">
        <f t="shared" si="19"/>
        <v/>
      </c>
    </row>
    <row r="1270" spans="4:4" x14ac:dyDescent="0.25">
      <c r="D1270" t="str">
        <f t="shared" si="19"/>
        <v/>
      </c>
    </row>
    <row r="1271" spans="4:4" x14ac:dyDescent="0.25">
      <c r="D1271" t="str">
        <f t="shared" si="19"/>
        <v/>
      </c>
    </row>
    <row r="1272" spans="4:4" x14ac:dyDescent="0.25">
      <c r="D1272" t="str">
        <f t="shared" si="19"/>
        <v/>
      </c>
    </row>
    <row r="1273" spans="4:4" x14ac:dyDescent="0.25">
      <c r="D1273" t="str">
        <f t="shared" si="19"/>
        <v/>
      </c>
    </row>
    <row r="1274" spans="4:4" x14ac:dyDescent="0.25">
      <c r="D1274" t="str">
        <f t="shared" si="19"/>
        <v/>
      </c>
    </row>
    <row r="1275" spans="4:4" x14ac:dyDescent="0.25">
      <c r="D1275" t="str">
        <f t="shared" si="19"/>
        <v/>
      </c>
    </row>
    <row r="1276" spans="4:4" x14ac:dyDescent="0.25">
      <c r="D1276" t="str">
        <f t="shared" si="19"/>
        <v/>
      </c>
    </row>
    <row r="1277" spans="4:4" x14ac:dyDescent="0.25">
      <c r="D1277" t="str">
        <f t="shared" si="19"/>
        <v/>
      </c>
    </row>
    <row r="1278" spans="4:4" x14ac:dyDescent="0.25">
      <c r="D1278" t="str">
        <f t="shared" si="19"/>
        <v/>
      </c>
    </row>
    <row r="1279" spans="4:4" x14ac:dyDescent="0.25">
      <c r="D1279" t="str">
        <f t="shared" si="19"/>
        <v/>
      </c>
    </row>
    <row r="1280" spans="4:4" x14ac:dyDescent="0.25">
      <c r="D1280" t="str">
        <f t="shared" si="19"/>
        <v/>
      </c>
    </row>
    <row r="1281" spans="4:4" x14ac:dyDescent="0.25">
      <c r="D1281" t="str">
        <f t="shared" si="19"/>
        <v/>
      </c>
    </row>
    <row r="1282" spans="4:4" x14ac:dyDescent="0.25">
      <c r="D1282" t="str">
        <f t="shared" si="19"/>
        <v/>
      </c>
    </row>
    <row r="1283" spans="4:4" x14ac:dyDescent="0.25">
      <c r="D1283" t="str">
        <f t="shared" si="19"/>
        <v/>
      </c>
    </row>
    <row r="1284" spans="4:4" x14ac:dyDescent="0.25">
      <c r="D1284" t="str">
        <f t="shared" ref="D1284:D1347" si="20">IF(B1284=0,"",B1284)</f>
        <v/>
      </c>
    </row>
    <row r="1285" spans="4:4" x14ac:dyDescent="0.25">
      <c r="D1285" t="str">
        <f t="shared" si="20"/>
        <v/>
      </c>
    </row>
    <row r="1286" spans="4:4" x14ac:dyDescent="0.25">
      <c r="D1286" t="str">
        <f t="shared" si="20"/>
        <v/>
      </c>
    </row>
    <row r="1287" spans="4:4" x14ac:dyDescent="0.25">
      <c r="D1287" t="str">
        <f t="shared" si="20"/>
        <v/>
      </c>
    </row>
    <row r="1288" spans="4:4" x14ac:dyDescent="0.25">
      <c r="D1288" t="str">
        <f t="shared" si="20"/>
        <v/>
      </c>
    </row>
    <row r="1289" spans="4:4" x14ac:dyDescent="0.25">
      <c r="D1289" t="str">
        <f t="shared" si="20"/>
        <v/>
      </c>
    </row>
    <row r="1290" spans="4:4" x14ac:dyDescent="0.25">
      <c r="D1290" t="str">
        <f t="shared" si="20"/>
        <v/>
      </c>
    </row>
    <row r="1291" spans="4:4" x14ac:dyDescent="0.25">
      <c r="D1291" t="str">
        <f t="shared" si="20"/>
        <v/>
      </c>
    </row>
    <row r="1292" spans="4:4" x14ac:dyDescent="0.25">
      <c r="D1292" t="str">
        <f t="shared" si="20"/>
        <v/>
      </c>
    </row>
    <row r="1293" spans="4:4" x14ac:dyDescent="0.25">
      <c r="D1293" t="str">
        <f t="shared" si="20"/>
        <v/>
      </c>
    </row>
    <row r="1294" spans="4:4" x14ac:dyDescent="0.25">
      <c r="D1294" t="str">
        <f t="shared" si="20"/>
        <v/>
      </c>
    </row>
    <row r="1295" spans="4:4" x14ac:dyDescent="0.25">
      <c r="D1295" t="str">
        <f t="shared" si="20"/>
        <v/>
      </c>
    </row>
    <row r="1296" spans="4:4" x14ac:dyDescent="0.25">
      <c r="D1296" t="str">
        <f t="shared" si="20"/>
        <v/>
      </c>
    </row>
    <row r="1297" spans="4:4" x14ac:dyDescent="0.25">
      <c r="D1297" t="str">
        <f t="shared" si="20"/>
        <v/>
      </c>
    </row>
    <row r="1298" spans="4:4" x14ac:dyDescent="0.25">
      <c r="D1298" t="str">
        <f t="shared" si="20"/>
        <v/>
      </c>
    </row>
    <row r="1299" spans="4:4" x14ac:dyDescent="0.25">
      <c r="D1299" t="str">
        <f t="shared" si="20"/>
        <v/>
      </c>
    </row>
    <row r="1300" spans="4:4" x14ac:dyDescent="0.25">
      <c r="D1300" t="str">
        <f t="shared" si="20"/>
        <v/>
      </c>
    </row>
    <row r="1301" spans="4:4" x14ac:dyDescent="0.25">
      <c r="D1301" t="str">
        <f t="shared" si="20"/>
        <v/>
      </c>
    </row>
    <row r="1302" spans="4:4" x14ac:dyDescent="0.25">
      <c r="D1302" t="str">
        <f t="shared" si="20"/>
        <v/>
      </c>
    </row>
    <row r="1303" spans="4:4" x14ac:dyDescent="0.25">
      <c r="D1303" t="str">
        <f t="shared" si="20"/>
        <v/>
      </c>
    </row>
    <row r="1304" spans="4:4" x14ac:dyDescent="0.25">
      <c r="D1304" t="str">
        <f t="shared" si="20"/>
        <v/>
      </c>
    </row>
    <row r="1305" spans="4:4" x14ac:dyDescent="0.25">
      <c r="D1305" t="str">
        <f t="shared" si="20"/>
        <v/>
      </c>
    </row>
    <row r="1306" spans="4:4" x14ac:dyDescent="0.25">
      <c r="D1306" t="str">
        <f t="shared" si="20"/>
        <v/>
      </c>
    </row>
    <row r="1307" spans="4:4" x14ac:dyDescent="0.25">
      <c r="D1307" t="str">
        <f t="shared" si="20"/>
        <v/>
      </c>
    </row>
    <row r="1308" spans="4:4" x14ac:dyDescent="0.25">
      <c r="D1308" t="str">
        <f t="shared" si="20"/>
        <v/>
      </c>
    </row>
    <row r="1309" spans="4:4" x14ac:dyDescent="0.25">
      <c r="D1309" t="str">
        <f t="shared" si="20"/>
        <v/>
      </c>
    </row>
    <row r="1310" spans="4:4" x14ac:dyDescent="0.25">
      <c r="D1310" t="str">
        <f t="shared" si="20"/>
        <v/>
      </c>
    </row>
    <row r="1311" spans="4:4" x14ac:dyDescent="0.25">
      <c r="D1311" t="str">
        <f t="shared" si="20"/>
        <v/>
      </c>
    </row>
    <row r="1312" spans="4:4" x14ac:dyDescent="0.25">
      <c r="D1312" t="str">
        <f t="shared" si="20"/>
        <v/>
      </c>
    </row>
    <row r="1313" spans="4:4" x14ac:dyDescent="0.25">
      <c r="D1313" t="str">
        <f t="shared" si="20"/>
        <v/>
      </c>
    </row>
    <row r="1314" spans="4:4" x14ac:dyDescent="0.25">
      <c r="D1314" t="str">
        <f t="shared" si="20"/>
        <v/>
      </c>
    </row>
    <row r="1315" spans="4:4" x14ac:dyDescent="0.25">
      <c r="D1315" t="str">
        <f t="shared" si="20"/>
        <v/>
      </c>
    </row>
    <row r="1316" spans="4:4" x14ac:dyDescent="0.25">
      <c r="D1316" t="str">
        <f t="shared" si="20"/>
        <v/>
      </c>
    </row>
    <row r="1317" spans="4:4" x14ac:dyDescent="0.25">
      <c r="D1317" t="str">
        <f t="shared" si="20"/>
        <v/>
      </c>
    </row>
    <row r="1318" spans="4:4" x14ac:dyDescent="0.25">
      <c r="D1318" t="str">
        <f t="shared" si="20"/>
        <v/>
      </c>
    </row>
    <row r="1319" spans="4:4" x14ac:dyDescent="0.25">
      <c r="D1319" t="str">
        <f t="shared" si="20"/>
        <v/>
      </c>
    </row>
    <row r="1320" spans="4:4" x14ac:dyDescent="0.25">
      <c r="D1320" t="str">
        <f t="shared" si="20"/>
        <v/>
      </c>
    </row>
    <row r="1321" spans="4:4" x14ac:dyDescent="0.25">
      <c r="D1321" t="str">
        <f t="shared" si="20"/>
        <v/>
      </c>
    </row>
    <row r="1322" spans="4:4" x14ac:dyDescent="0.25">
      <c r="D1322" t="str">
        <f t="shared" si="20"/>
        <v/>
      </c>
    </row>
    <row r="1323" spans="4:4" x14ac:dyDescent="0.25">
      <c r="D1323" t="str">
        <f t="shared" si="20"/>
        <v/>
      </c>
    </row>
    <row r="1324" spans="4:4" x14ac:dyDescent="0.25">
      <c r="D1324" t="str">
        <f t="shared" si="20"/>
        <v/>
      </c>
    </row>
    <row r="1325" spans="4:4" x14ac:dyDescent="0.25">
      <c r="D1325" t="str">
        <f t="shared" si="20"/>
        <v/>
      </c>
    </row>
    <row r="1326" spans="4:4" x14ac:dyDescent="0.25">
      <c r="D1326" t="str">
        <f t="shared" si="20"/>
        <v/>
      </c>
    </row>
    <row r="1327" spans="4:4" x14ac:dyDescent="0.25">
      <c r="D1327" t="str">
        <f t="shared" si="20"/>
        <v/>
      </c>
    </row>
    <row r="1328" spans="4:4" x14ac:dyDescent="0.25">
      <c r="D1328" t="str">
        <f t="shared" si="20"/>
        <v/>
      </c>
    </row>
    <row r="1329" spans="4:4" x14ac:dyDescent="0.25">
      <c r="D1329" t="str">
        <f t="shared" si="20"/>
        <v/>
      </c>
    </row>
    <row r="1330" spans="4:4" x14ac:dyDescent="0.25">
      <c r="D1330" t="str">
        <f t="shared" si="20"/>
        <v/>
      </c>
    </row>
    <row r="1331" spans="4:4" x14ac:dyDescent="0.25">
      <c r="D1331" t="str">
        <f t="shared" si="20"/>
        <v/>
      </c>
    </row>
    <row r="1332" spans="4:4" x14ac:dyDescent="0.25">
      <c r="D1332" t="str">
        <f t="shared" si="20"/>
        <v/>
      </c>
    </row>
    <row r="1333" spans="4:4" x14ac:dyDescent="0.25">
      <c r="D1333" t="str">
        <f t="shared" si="20"/>
        <v/>
      </c>
    </row>
    <row r="1334" spans="4:4" x14ac:dyDescent="0.25">
      <c r="D1334" t="str">
        <f t="shared" si="20"/>
        <v/>
      </c>
    </row>
    <row r="1335" spans="4:4" x14ac:dyDescent="0.25">
      <c r="D1335" t="str">
        <f t="shared" si="20"/>
        <v/>
      </c>
    </row>
    <row r="1336" spans="4:4" x14ac:dyDescent="0.25">
      <c r="D1336" t="str">
        <f t="shared" si="20"/>
        <v/>
      </c>
    </row>
    <row r="1337" spans="4:4" x14ac:dyDescent="0.25">
      <c r="D1337" t="str">
        <f t="shared" si="20"/>
        <v/>
      </c>
    </row>
    <row r="1338" spans="4:4" x14ac:dyDescent="0.25">
      <c r="D1338" t="str">
        <f t="shared" si="20"/>
        <v/>
      </c>
    </row>
    <row r="1339" spans="4:4" x14ac:dyDescent="0.25">
      <c r="D1339" t="str">
        <f t="shared" si="20"/>
        <v/>
      </c>
    </row>
    <row r="1340" spans="4:4" x14ac:dyDescent="0.25">
      <c r="D1340" t="str">
        <f t="shared" si="20"/>
        <v/>
      </c>
    </row>
    <row r="1341" spans="4:4" x14ac:dyDescent="0.25">
      <c r="D1341" t="str">
        <f t="shared" si="20"/>
        <v/>
      </c>
    </row>
    <row r="1342" spans="4:4" x14ac:dyDescent="0.25">
      <c r="D1342" t="str">
        <f t="shared" si="20"/>
        <v/>
      </c>
    </row>
    <row r="1343" spans="4:4" x14ac:dyDescent="0.25">
      <c r="D1343" t="str">
        <f t="shared" si="20"/>
        <v/>
      </c>
    </row>
    <row r="1344" spans="4:4" x14ac:dyDescent="0.25">
      <c r="D1344" t="str">
        <f t="shared" si="20"/>
        <v/>
      </c>
    </row>
    <row r="1345" spans="4:4" x14ac:dyDescent="0.25">
      <c r="D1345" t="str">
        <f t="shared" si="20"/>
        <v/>
      </c>
    </row>
    <row r="1346" spans="4:4" x14ac:dyDescent="0.25">
      <c r="D1346" t="str">
        <f t="shared" si="20"/>
        <v/>
      </c>
    </row>
    <row r="1347" spans="4:4" x14ac:dyDescent="0.25">
      <c r="D1347" t="str">
        <f t="shared" si="20"/>
        <v/>
      </c>
    </row>
    <row r="1348" spans="4:4" x14ac:dyDescent="0.25">
      <c r="D1348" t="str">
        <f t="shared" ref="D1348:D1411" si="21">IF(B1348=0,"",B1348)</f>
        <v/>
      </c>
    </row>
    <row r="1349" spans="4:4" x14ac:dyDescent="0.25">
      <c r="D1349" t="str">
        <f t="shared" si="21"/>
        <v/>
      </c>
    </row>
    <row r="1350" spans="4:4" x14ac:dyDescent="0.25">
      <c r="D1350" t="str">
        <f t="shared" si="21"/>
        <v/>
      </c>
    </row>
    <row r="1351" spans="4:4" x14ac:dyDescent="0.25">
      <c r="D1351" t="str">
        <f t="shared" si="21"/>
        <v/>
      </c>
    </row>
    <row r="1352" spans="4:4" x14ac:dyDescent="0.25">
      <c r="D1352" t="str">
        <f t="shared" si="21"/>
        <v/>
      </c>
    </row>
    <row r="1353" spans="4:4" x14ac:dyDescent="0.25">
      <c r="D1353" t="str">
        <f t="shared" si="21"/>
        <v/>
      </c>
    </row>
    <row r="1354" spans="4:4" x14ac:dyDescent="0.25">
      <c r="D1354" t="str">
        <f t="shared" si="21"/>
        <v/>
      </c>
    </row>
    <row r="1355" spans="4:4" x14ac:dyDescent="0.25">
      <c r="D1355" t="str">
        <f t="shared" si="21"/>
        <v/>
      </c>
    </row>
    <row r="1356" spans="4:4" x14ac:dyDescent="0.25">
      <c r="D1356" t="str">
        <f t="shared" si="21"/>
        <v/>
      </c>
    </row>
    <row r="1357" spans="4:4" x14ac:dyDescent="0.25">
      <c r="D1357" t="str">
        <f t="shared" si="21"/>
        <v/>
      </c>
    </row>
    <row r="1358" spans="4:4" x14ac:dyDescent="0.25">
      <c r="D1358" t="str">
        <f t="shared" si="21"/>
        <v/>
      </c>
    </row>
    <row r="1359" spans="4:4" x14ac:dyDescent="0.25">
      <c r="D1359" t="str">
        <f t="shared" si="21"/>
        <v/>
      </c>
    </row>
    <row r="1360" spans="4:4" x14ac:dyDescent="0.25">
      <c r="D1360" t="str">
        <f t="shared" si="21"/>
        <v/>
      </c>
    </row>
    <row r="1361" spans="4:4" x14ac:dyDescent="0.25">
      <c r="D1361" t="str">
        <f t="shared" si="21"/>
        <v/>
      </c>
    </row>
    <row r="1362" spans="4:4" x14ac:dyDescent="0.25">
      <c r="D1362" t="str">
        <f t="shared" si="21"/>
        <v/>
      </c>
    </row>
    <row r="1363" spans="4:4" x14ac:dyDescent="0.25">
      <c r="D1363" t="str">
        <f t="shared" si="21"/>
        <v/>
      </c>
    </row>
    <row r="1364" spans="4:4" x14ac:dyDescent="0.25">
      <c r="D1364" t="str">
        <f t="shared" si="21"/>
        <v/>
      </c>
    </row>
    <row r="1365" spans="4:4" x14ac:dyDescent="0.25">
      <c r="D1365" t="str">
        <f t="shared" si="21"/>
        <v/>
      </c>
    </row>
    <row r="1366" spans="4:4" x14ac:dyDescent="0.25">
      <c r="D1366" t="str">
        <f t="shared" si="21"/>
        <v/>
      </c>
    </row>
    <row r="1367" spans="4:4" x14ac:dyDescent="0.25">
      <c r="D1367" t="str">
        <f t="shared" si="21"/>
        <v/>
      </c>
    </row>
    <row r="1368" spans="4:4" x14ac:dyDescent="0.25">
      <c r="D1368" t="str">
        <f t="shared" si="21"/>
        <v/>
      </c>
    </row>
    <row r="1369" spans="4:4" x14ac:dyDescent="0.25">
      <c r="D1369" t="str">
        <f t="shared" si="21"/>
        <v/>
      </c>
    </row>
    <row r="1370" spans="4:4" x14ac:dyDescent="0.25">
      <c r="D1370" t="str">
        <f t="shared" si="21"/>
        <v/>
      </c>
    </row>
    <row r="1371" spans="4:4" x14ac:dyDescent="0.25">
      <c r="D1371" t="str">
        <f t="shared" si="21"/>
        <v/>
      </c>
    </row>
    <row r="1372" spans="4:4" x14ac:dyDescent="0.25">
      <c r="D1372" t="str">
        <f t="shared" si="21"/>
        <v/>
      </c>
    </row>
    <row r="1373" spans="4:4" x14ac:dyDescent="0.25">
      <c r="D1373" t="str">
        <f t="shared" si="21"/>
        <v/>
      </c>
    </row>
    <row r="1374" spans="4:4" x14ac:dyDescent="0.25">
      <c r="D1374" t="str">
        <f t="shared" si="21"/>
        <v/>
      </c>
    </row>
    <row r="1375" spans="4:4" x14ac:dyDescent="0.25">
      <c r="D1375" t="str">
        <f t="shared" si="21"/>
        <v/>
      </c>
    </row>
    <row r="1376" spans="4:4" x14ac:dyDescent="0.25">
      <c r="D1376" t="str">
        <f t="shared" si="21"/>
        <v/>
      </c>
    </row>
    <row r="1377" spans="4:4" x14ac:dyDescent="0.25">
      <c r="D1377" t="str">
        <f t="shared" si="21"/>
        <v/>
      </c>
    </row>
    <row r="1378" spans="4:4" x14ac:dyDescent="0.25">
      <c r="D1378" t="str">
        <f t="shared" si="21"/>
        <v/>
      </c>
    </row>
    <row r="1379" spans="4:4" x14ac:dyDescent="0.25">
      <c r="D1379" t="str">
        <f t="shared" si="21"/>
        <v/>
      </c>
    </row>
    <row r="1380" spans="4:4" x14ac:dyDescent="0.25">
      <c r="D1380" t="str">
        <f t="shared" si="21"/>
        <v/>
      </c>
    </row>
    <row r="1381" spans="4:4" x14ac:dyDescent="0.25">
      <c r="D1381" t="str">
        <f t="shared" si="21"/>
        <v/>
      </c>
    </row>
    <row r="1382" spans="4:4" x14ac:dyDescent="0.25">
      <c r="D1382" t="str">
        <f t="shared" si="21"/>
        <v/>
      </c>
    </row>
    <row r="1383" spans="4:4" x14ac:dyDescent="0.25">
      <c r="D1383" t="str">
        <f t="shared" si="21"/>
        <v/>
      </c>
    </row>
    <row r="1384" spans="4:4" x14ac:dyDescent="0.25">
      <c r="D1384" t="str">
        <f t="shared" si="21"/>
        <v/>
      </c>
    </row>
    <row r="1385" spans="4:4" x14ac:dyDescent="0.25">
      <c r="D1385" t="str">
        <f t="shared" si="21"/>
        <v/>
      </c>
    </row>
    <row r="1386" spans="4:4" x14ac:dyDescent="0.25">
      <c r="D1386" t="str">
        <f t="shared" si="21"/>
        <v/>
      </c>
    </row>
    <row r="1387" spans="4:4" x14ac:dyDescent="0.25">
      <c r="D1387" t="str">
        <f t="shared" si="21"/>
        <v/>
      </c>
    </row>
    <row r="1388" spans="4:4" x14ac:dyDescent="0.25">
      <c r="D1388" t="str">
        <f t="shared" si="21"/>
        <v/>
      </c>
    </row>
    <row r="1389" spans="4:4" x14ac:dyDescent="0.25">
      <c r="D1389" t="str">
        <f t="shared" si="21"/>
        <v/>
      </c>
    </row>
    <row r="1390" spans="4:4" x14ac:dyDescent="0.25">
      <c r="D1390" t="str">
        <f t="shared" si="21"/>
        <v/>
      </c>
    </row>
    <row r="1391" spans="4:4" x14ac:dyDescent="0.25">
      <c r="D1391" t="str">
        <f t="shared" si="21"/>
        <v/>
      </c>
    </row>
    <row r="1392" spans="4:4" x14ac:dyDescent="0.25">
      <c r="D1392" t="str">
        <f t="shared" si="21"/>
        <v/>
      </c>
    </row>
    <row r="1393" spans="4:4" x14ac:dyDescent="0.25">
      <c r="D1393" t="str">
        <f t="shared" si="21"/>
        <v/>
      </c>
    </row>
    <row r="1394" spans="4:4" x14ac:dyDescent="0.25">
      <c r="D1394" t="str">
        <f t="shared" si="21"/>
        <v/>
      </c>
    </row>
    <row r="1395" spans="4:4" x14ac:dyDescent="0.25">
      <c r="D1395" t="str">
        <f t="shared" si="21"/>
        <v/>
      </c>
    </row>
    <row r="1396" spans="4:4" x14ac:dyDescent="0.25">
      <c r="D1396" t="str">
        <f t="shared" si="21"/>
        <v/>
      </c>
    </row>
    <row r="1397" spans="4:4" x14ac:dyDescent="0.25">
      <c r="D1397" t="str">
        <f t="shared" si="21"/>
        <v/>
      </c>
    </row>
    <row r="1398" spans="4:4" x14ac:dyDescent="0.25">
      <c r="D1398" t="str">
        <f t="shared" si="21"/>
        <v/>
      </c>
    </row>
    <row r="1399" spans="4:4" x14ac:dyDescent="0.25">
      <c r="D1399" t="str">
        <f t="shared" si="21"/>
        <v/>
      </c>
    </row>
    <row r="1400" spans="4:4" x14ac:dyDescent="0.25">
      <c r="D1400" t="str">
        <f t="shared" si="21"/>
        <v/>
      </c>
    </row>
    <row r="1401" spans="4:4" x14ac:dyDescent="0.25">
      <c r="D1401" t="str">
        <f t="shared" si="21"/>
        <v/>
      </c>
    </row>
    <row r="1402" spans="4:4" x14ac:dyDescent="0.25">
      <c r="D1402" t="str">
        <f t="shared" si="21"/>
        <v/>
      </c>
    </row>
    <row r="1403" spans="4:4" x14ac:dyDescent="0.25">
      <c r="D1403" t="str">
        <f t="shared" si="21"/>
        <v/>
      </c>
    </row>
    <row r="1404" spans="4:4" x14ac:dyDescent="0.25">
      <c r="D1404" t="str">
        <f t="shared" si="21"/>
        <v/>
      </c>
    </row>
    <row r="1405" spans="4:4" x14ac:dyDescent="0.25">
      <c r="D1405" t="str">
        <f t="shared" si="21"/>
        <v/>
      </c>
    </row>
    <row r="1406" spans="4:4" x14ac:dyDescent="0.25">
      <c r="D1406" t="str">
        <f t="shared" si="21"/>
        <v/>
      </c>
    </row>
    <row r="1407" spans="4:4" x14ac:dyDescent="0.25">
      <c r="D1407" t="str">
        <f t="shared" si="21"/>
        <v/>
      </c>
    </row>
    <row r="1408" spans="4:4" x14ac:dyDescent="0.25">
      <c r="D1408" t="str">
        <f t="shared" si="21"/>
        <v/>
      </c>
    </row>
    <row r="1409" spans="4:4" x14ac:dyDescent="0.25">
      <c r="D1409" t="str">
        <f t="shared" si="21"/>
        <v/>
      </c>
    </row>
    <row r="1410" spans="4:4" x14ac:dyDescent="0.25">
      <c r="D1410" t="str">
        <f t="shared" si="21"/>
        <v/>
      </c>
    </row>
    <row r="1411" spans="4:4" x14ac:dyDescent="0.25">
      <c r="D1411" t="str">
        <f t="shared" si="21"/>
        <v/>
      </c>
    </row>
    <row r="1412" spans="4:4" x14ac:dyDescent="0.25">
      <c r="D1412" t="str">
        <f t="shared" ref="D1412:D1475" si="22">IF(B1412=0,"",B1412)</f>
        <v/>
      </c>
    </row>
    <row r="1413" spans="4:4" x14ac:dyDescent="0.25">
      <c r="D1413" t="str">
        <f t="shared" si="22"/>
        <v/>
      </c>
    </row>
    <row r="1414" spans="4:4" x14ac:dyDescent="0.25">
      <c r="D1414" t="str">
        <f t="shared" si="22"/>
        <v/>
      </c>
    </row>
    <row r="1415" spans="4:4" x14ac:dyDescent="0.25">
      <c r="D1415" t="str">
        <f t="shared" si="22"/>
        <v/>
      </c>
    </row>
    <row r="1416" spans="4:4" x14ac:dyDescent="0.25">
      <c r="D1416" t="str">
        <f t="shared" si="22"/>
        <v/>
      </c>
    </row>
    <row r="1417" spans="4:4" x14ac:dyDescent="0.25">
      <c r="D1417" t="str">
        <f t="shared" si="22"/>
        <v/>
      </c>
    </row>
    <row r="1418" spans="4:4" x14ac:dyDescent="0.25">
      <c r="D1418" t="str">
        <f t="shared" si="22"/>
        <v/>
      </c>
    </row>
    <row r="1419" spans="4:4" x14ac:dyDescent="0.25">
      <c r="D1419" t="str">
        <f t="shared" si="22"/>
        <v/>
      </c>
    </row>
    <row r="1420" spans="4:4" x14ac:dyDescent="0.25">
      <c r="D1420" t="str">
        <f t="shared" si="22"/>
        <v/>
      </c>
    </row>
    <row r="1421" spans="4:4" x14ac:dyDescent="0.25">
      <c r="D1421" t="str">
        <f t="shared" si="22"/>
        <v/>
      </c>
    </row>
    <row r="1422" spans="4:4" x14ac:dyDescent="0.25">
      <c r="D1422" t="str">
        <f t="shared" si="22"/>
        <v/>
      </c>
    </row>
    <row r="1423" spans="4:4" x14ac:dyDescent="0.25">
      <c r="D1423" t="str">
        <f t="shared" si="22"/>
        <v/>
      </c>
    </row>
    <row r="1424" spans="4:4" x14ac:dyDescent="0.25">
      <c r="D1424" t="str">
        <f t="shared" si="22"/>
        <v/>
      </c>
    </row>
    <row r="1425" spans="4:4" x14ac:dyDescent="0.25">
      <c r="D1425" t="str">
        <f t="shared" si="22"/>
        <v/>
      </c>
    </row>
    <row r="1426" spans="4:4" x14ac:dyDescent="0.25">
      <c r="D1426" t="str">
        <f t="shared" si="22"/>
        <v/>
      </c>
    </row>
    <row r="1427" spans="4:4" x14ac:dyDescent="0.25">
      <c r="D1427" t="str">
        <f t="shared" si="22"/>
        <v/>
      </c>
    </row>
    <row r="1428" spans="4:4" x14ac:dyDescent="0.25">
      <c r="D1428" t="str">
        <f t="shared" si="22"/>
        <v/>
      </c>
    </row>
    <row r="1429" spans="4:4" x14ac:dyDescent="0.25">
      <c r="D1429" t="str">
        <f t="shared" si="22"/>
        <v/>
      </c>
    </row>
    <row r="1430" spans="4:4" x14ac:dyDescent="0.25">
      <c r="D1430" t="str">
        <f t="shared" si="22"/>
        <v/>
      </c>
    </row>
    <row r="1431" spans="4:4" x14ac:dyDescent="0.25">
      <c r="D1431" t="str">
        <f t="shared" si="22"/>
        <v/>
      </c>
    </row>
    <row r="1432" spans="4:4" x14ac:dyDescent="0.25">
      <c r="D1432" t="str">
        <f t="shared" si="22"/>
        <v/>
      </c>
    </row>
    <row r="1433" spans="4:4" x14ac:dyDescent="0.25">
      <c r="D1433" t="str">
        <f t="shared" si="22"/>
        <v/>
      </c>
    </row>
    <row r="1434" spans="4:4" x14ac:dyDescent="0.25">
      <c r="D1434" t="str">
        <f t="shared" si="22"/>
        <v/>
      </c>
    </row>
    <row r="1435" spans="4:4" x14ac:dyDescent="0.25">
      <c r="D1435" t="str">
        <f t="shared" si="22"/>
        <v/>
      </c>
    </row>
    <row r="1436" spans="4:4" x14ac:dyDescent="0.25">
      <c r="D1436" t="str">
        <f t="shared" si="22"/>
        <v/>
      </c>
    </row>
    <row r="1437" spans="4:4" x14ac:dyDescent="0.25">
      <c r="D1437" t="str">
        <f t="shared" si="22"/>
        <v/>
      </c>
    </row>
    <row r="1438" spans="4:4" x14ac:dyDescent="0.25">
      <c r="D1438" t="str">
        <f t="shared" si="22"/>
        <v/>
      </c>
    </row>
    <row r="1439" spans="4:4" x14ac:dyDescent="0.25">
      <c r="D1439" t="str">
        <f t="shared" si="22"/>
        <v/>
      </c>
    </row>
    <row r="1440" spans="4:4" x14ac:dyDescent="0.25">
      <c r="D1440" t="str">
        <f t="shared" si="22"/>
        <v/>
      </c>
    </row>
    <row r="1441" spans="4:4" x14ac:dyDescent="0.25">
      <c r="D1441" t="str">
        <f t="shared" si="22"/>
        <v/>
      </c>
    </row>
    <row r="1442" spans="4:4" x14ac:dyDescent="0.25">
      <c r="D1442" t="str">
        <f t="shared" si="22"/>
        <v/>
      </c>
    </row>
    <row r="1443" spans="4:4" x14ac:dyDescent="0.25">
      <c r="D1443" t="str">
        <f t="shared" si="22"/>
        <v/>
      </c>
    </row>
    <row r="1444" spans="4:4" x14ac:dyDescent="0.25">
      <c r="D1444" t="str">
        <f t="shared" si="22"/>
        <v/>
      </c>
    </row>
    <row r="1445" spans="4:4" x14ac:dyDescent="0.25">
      <c r="D1445" t="str">
        <f t="shared" si="22"/>
        <v/>
      </c>
    </row>
    <row r="1446" spans="4:4" x14ac:dyDescent="0.25">
      <c r="D1446" t="str">
        <f t="shared" si="22"/>
        <v/>
      </c>
    </row>
    <row r="1447" spans="4:4" x14ac:dyDescent="0.25">
      <c r="D1447" t="str">
        <f t="shared" si="22"/>
        <v/>
      </c>
    </row>
    <row r="1448" spans="4:4" x14ac:dyDescent="0.25">
      <c r="D1448" t="str">
        <f t="shared" si="22"/>
        <v/>
      </c>
    </row>
    <row r="1449" spans="4:4" x14ac:dyDescent="0.25">
      <c r="D1449" t="str">
        <f t="shared" si="22"/>
        <v/>
      </c>
    </row>
    <row r="1450" spans="4:4" x14ac:dyDescent="0.25">
      <c r="D1450" t="str">
        <f t="shared" si="22"/>
        <v/>
      </c>
    </row>
    <row r="1451" spans="4:4" x14ac:dyDescent="0.25">
      <c r="D1451" t="str">
        <f t="shared" si="22"/>
        <v/>
      </c>
    </row>
    <row r="1452" spans="4:4" x14ac:dyDescent="0.25">
      <c r="D1452" t="str">
        <f t="shared" si="22"/>
        <v/>
      </c>
    </row>
    <row r="1453" spans="4:4" x14ac:dyDescent="0.25">
      <c r="D1453" t="str">
        <f t="shared" si="22"/>
        <v/>
      </c>
    </row>
    <row r="1454" spans="4:4" x14ac:dyDescent="0.25">
      <c r="D1454" t="str">
        <f t="shared" si="22"/>
        <v/>
      </c>
    </row>
    <row r="1455" spans="4:4" x14ac:dyDescent="0.25">
      <c r="D1455" t="str">
        <f t="shared" si="22"/>
        <v/>
      </c>
    </row>
    <row r="1456" spans="4:4" x14ac:dyDescent="0.25">
      <c r="D1456" t="str">
        <f t="shared" si="22"/>
        <v/>
      </c>
    </row>
    <row r="1457" spans="4:4" x14ac:dyDescent="0.25">
      <c r="D1457" t="str">
        <f t="shared" si="22"/>
        <v/>
      </c>
    </row>
    <row r="1458" spans="4:4" x14ac:dyDescent="0.25">
      <c r="D1458" t="str">
        <f t="shared" si="22"/>
        <v/>
      </c>
    </row>
    <row r="1459" spans="4:4" x14ac:dyDescent="0.25">
      <c r="D1459" t="str">
        <f t="shared" si="22"/>
        <v/>
      </c>
    </row>
    <row r="1460" spans="4:4" x14ac:dyDescent="0.25">
      <c r="D1460" t="str">
        <f t="shared" si="22"/>
        <v/>
      </c>
    </row>
    <row r="1461" spans="4:4" x14ac:dyDescent="0.25">
      <c r="D1461" t="str">
        <f t="shared" si="22"/>
        <v/>
      </c>
    </row>
    <row r="1462" spans="4:4" x14ac:dyDescent="0.25">
      <c r="D1462" t="str">
        <f t="shared" si="22"/>
        <v/>
      </c>
    </row>
    <row r="1463" spans="4:4" x14ac:dyDescent="0.25">
      <c r="D1463" t="str">
        <f t="shared" si="22"/>
        <v/>
      </c>
    </row>
    <row r="1464" spans="4:4" x14ac:dyDescent="0.25">
      <c r="D1464" t="str">
        <f t="shared" si="22"/>
        <v/>
      </c>
    </row>
    <row r="1465" spans="4:4" x14ac:dyDescent="0.25">
      <c r="D1465" t="str">
        <f t="shared" si="22"/>
        <v/>
      </c>
    </row>
    <row r="1466" spans="4:4" x14ac:dyDescent="0.25">
      <c r="D1466" t="str">
        <f t="shared" si="22"/>
        <v/>
      </c>
    </row>
    <row r="1467" spans="4:4" x14ac:dyDescent="0.25">
      <c r="D1467" t="str">
        <f t="shared" si="22"/>
        <v/>
      </c>
    </row>
    <row r="1468" spans="4:4" x14ac:dyDescent="0.25">
      <c r="D1468" t="str">
        <f t="shared" si="22"/>
        <v/>
      </c>
    </row>
    <row r="1469" spans="4:4" x14ac:dyDescent="0.25">
      <c r="D1469" t="str">
        <f t="shared" si="22"/>
        <v/>
      </c>
    </row>
    <row r="1470" spans="4:4" x14ac:dyDescent="0.25">
      <c r="D1470" t="str">
        <f t="shared" si="22"/>
        <v/>
      </c>
    </row>
    <row r="1471" spans="4:4" x14ac:dyDescent="0.25">
      <c r="D1471" t="str">
        <f t="shared" si="22"/>
        <v/>
      </c>
    </row>
    <row r="1472" spans="4:4" x14ac:dyDescent="0.25">
      <c r="D1472" t="str">
        <f t="shared" si="22"/>
        <v/>
      </c>
    </row>
    <row r="1473" spans="4:4" x14ac:dyDescent="0.25">
      <c r="D1473" t="str">
        <f t="shared" si="22"/>
        <v/>
      </c>
    </row>
    <row r="1474" spans="4:4" x14ac:dyDescent="0.25">
      <c r="D1474" t="str">
        <f t="shared" si="22"/>
        <v/>
      </c>
    </row>
    <row r="1475" spans="4:4" x14ac:dyDescent="0.25">
      <c r="D1475" t="str">
        <f t="shared" si="22"/>
        <v/>
      </c>
    </row>
    <row r="1476" spans="4:4" x14ac:dyDescent="0.25">
      <c r="D1476" t="str">
        <f t="shared" ref="D1476:D1539" si="23">IF(B1476=0,"",B1476)</f>
        <v/>
      </c>
    </row>
    <row r="1477" spans="4:4" x14ac:dyDescent="0.25">
      <c r="D1477" t="str">
        <f t="shared" si="23"/>
        <v/>
      </c>
    </row>
    <row r="1478" spans="4:4" x14ac:dyDescent="0.25">
      <c r="D1478" t="str">
        <f t="shared" si="23"/>
        <v/>
      </c>
    </row>
    <row r="1479" spans="4:4" x14ac:dyDescent="0.25">
      <c r="D1479" t="str">
        <f t="shared" si="23"/>
        <v/>
      </c>
    </row>
    <row r="1480" spans="4:4" x14ac:dyDescent="0.25">
      <c r="D1480" t="str">
        <f t="shared" si="23"/>
        <v/>
      </c>
    </row>
    <row r="1481" spans="4:4" x14ac:dyDescent="0.25">
      <c r="D1481" t="str">
        <f t="shared" si="23"/>
        <v/>
      </c>
    </row>
    <row r="1482" spans="4:4" x14ac:dyDescent="0.25">
      <c r="D1482" t="str">
        <f t="shared" si="23"/>
        <v/>
      </c>
    </row>
    <row r="1483" spans="4:4" x14ac:dyDescent="0.25">
      <c r="D1483" t="str">
        <f t="shared" si="23"/>
        <v/>
      </c>
    </row>
    <row r="1484" spans="4:4" x14ac:dyDescent="0.25">
      <c r="D1484" t="str">
        <f t="shared" si="23"/>
        <v/>
      </c>
    </row>
    <row r="1485" spans="4:4" x14ac:dyDescent="0.25">
      <c r="D1485" t="str">
        <f t="shared" si="23"/>
        <v/>
      </c>
    </row>
    <row r="1486" spans="4:4" x14ac:dyDescent="0.25">
      <c r="D1486" t="str">
        <f t="shared" si="23"/>
        <v/>
      </c>
    </row>
    <row r="1487" spans="4:4" x14ac:dyDescent="0.25">
      <c r="D1487" t="str">
        <f t="shared" si="23"/>
        <v/>
      </c>
    </row>
    <row r="1488" spans="4:4" x14ac:dyDescent="0.25">
      <c r="D1488" t="str">
        <f t="shared" si="23"/>
        <v/>
      </c>
    </row>
    <row r="1489" spans="4:4" x14ac:dyDescent="0.25">
      <c r="D1489" t="str">
        <f t="shared" si="23"/>
        <v/>
      </c>
    </row>
    <row r="1490" spans="4:4" x14ac:dyDescent="0.25">
      <c r="D1490" t="str">
        <f t="shared" si="23"/>
        <v/>
      </c>
    </row>
    <row r="1491" spans="4:4" x14ac:dyDescent="0.25">
      <c r="D1491" t="str">
        <f t="shared" si="23"/>
        <v/>
      </c>
    </row>
    <row r="1492" spans="4:4" x14ac:dyDescent="0.25">
      <c r="D1492" t="str">
        <f t="shared" si="23"/>
        <v/>
      </c>
    </row>
    <row r="1493" spans="4:4" x14ac:dyDescent="0.25">
      <c r="D1493" t="str">
        <f t="shared" si="23"/>
        <v/>
      </c>
    </row>
    <row r="1494" spans="4:4" x14ac:dyDescent="0.25">
      <c r="D1494" t="str">
        <f t="shared" si="23"/>
        <v/>
      </c>
    </row>
    <row r="1495" spans="4:4" x14ac:dyDescent="0.25">
      <c r="D1495" t="str">
        <f t="shared" si="23"/>
        <v/>
      </c>
    </row>
    <row r="1496" spans="4:4" x14ac:dyDescent="0.25">
      <c r="D1496" t="str">
        <f t="shared" si="23"/>
        <v/>
      </c>
    </row>
    <row r="1497" spans="4:4" x14ac:dyDescent="0.25">
      <c r="D1497" t="str">
        <f t="shared" si="23"/>
        <v/>
      </c>
    </row>
    <row r="1498" spans="4:4" x14ac:dyDescent="0.25">
      <c r="D1498" t="str">
        <f t="shared" si="23"/>
        <v/>
      </c>
    </row>
    <row r="1499" spans="4:4" x14ac:dyDescent="0.25">
      <c r="D1499" t="str">
        <f t="shared" si="23"/>
        <v/>
      </c>
    </row>
    <row r="1500" spans="4:4" x14ac:dyDescent="0.25">
      <c r="D1500" t="str">
        <f t="shared" si="23"/>
        <v/>
      </c>
    </row>
    <row r="1501" spans="4:4" x14ac:dyDescent="0.25">
      <c r="D1501" t="str">
        <f t="shared" si="23"/>
        <v/>
      </c>
    </row>
    <row r="1502" spans="4:4" x14ac:dyDescent="0.25">
      <c r="D1502" t="str">
        <f t="shared" si="23"/>
        <v/>
      </c>
    </row>
    <row r="1503" spans="4:4" x14ac:dyDescent="0.25">
      <c r="D1503" t="str">
        <f t="shared" si="23"/>
        <v/>
      </c>
    </row>
    <row r="1504" spans="4:4" x14ac:dyDescent="0.25">
      <c r="D1504" t="str">
        <f t="shared" si="23"/>
        <v/>
      </c>
    </row>
    <row r="1505" spans="4:4" x14ac:dyDescent="0.25">
      <c r="D1505" t="str">
        <f t="shared" si="23"/>
        <v/>
      </c>
    </row>
    <row r="1506" spans="4:4" x14ac:dyDescent="0.25">
      <c r="D1506" t="str">
        <f t="shared" si="23"/>
        <v/>
      </c>
    </row>
    <row r="1507" spans="4:4" x14ac:dyDescent="0.25">
      <c r="D1507" t="str">
        <f t="shared" si="23"/>
        <v/>
      </c>
    </row>
    <row r="1508" spans="4:4" x14ac:dyDescent="0.25">
      <c r="D1508" t="str">
        <f t="shared" si="23"/>
        <v/>
      </c>
    </row>
    <row r="1509" spans="4:4" x14ac:dyDescent="0.25">
      <c r="D1509" t="str">
        <f t="shared" si="23"/>
        <v/>
      </c>
    </row>
    <row r="1510" spans="4:4" x14ac:dyDescent="0.25">
      <c r="D1510" t="str">
        <f t="shared" si="23"/>
        <v/>
      </c>
    </row>
    <row r="1511" spans="4:4" x14ac:dyDescent="0.25">
      <c r="D1511" t="str">
        <f t="shared" si="23"/>
        <v/>
      </c>
    </row>
    <row r="1512" spans="4:4" x14ac:dyDescent="0.25">
      <c r="D1512" t="str">
        <f t="shared" si="23"/>
        <v/>
      </c>
    </row>
    <row r="1513" spans="4:4" x14ac:dyDescent="0.25">
      <c r="D1513" t="str">
        <f t="shared" si="23"/>
        <v/>
      </c>
    </row>
    <row r="1514" spans="4:4" x14ac:dyDescent="0.25">
      <c r="D1514" t="str">
        <f t="shared" si="23"/>
        <v/>
      </c>
    </row>
    <row r="1515" spans="4:4" x14ac:dyDescent="0.25">
      <c r="D1515" t="str">
        <f t="shared" si="23"/>
        <v/>
      </c>
    </row>
    <row r="1516" spans="4:4" x14ac:dyDescent="0.25">
      <c r="D1516" t="str">
        <f t="shared" si="23"/>
        <v/>
      </c>
    </row>
    <row r="1517" spans="4:4" x14ac:dyDescent="0.25">
      <c r="D1517" t="str">
        <f t="shared" si="23"/>
        <v/>
      </c>
    </row>
    <row r="1518" spans="4:4" x14ac:dyDescent="0.25">
      <c r="D1518" t="str">
        <f t="shared" si="23"/>
        <v/>
      </c>
    </row>
    <row r="1519" spans="4:4" x14ac:dyDescent="0.25">
      <c r="D1519" t="str">
        <f t="shared" si="23"/>
        <v/>
      </c>
    </row>
    <row r="1520" spans="4:4" x14ac:dyDescent="0.25">
      <c r="D1520" t="str">
        <f t="shared" si="23"/>
        <v/>
      </c>
    </row>
    <row r="1521" spans="4:4" x14ac:dyDescent="0.25">
      <c r="D1521" t="str">
        <f t="shared" si="23"/>
        <v/>
      </c>
    </row>
    <row r="1522" spans="4:4" x14ac:dyDescent="0.25">
      <c r="D1522" t="str">
        <f t="shared" si="23"/>
        <v/>
      </c>
    </row>
    <row r="1523" spans="4:4" x14ac:dyDescent="0.25">
      <c r="D1523" t="str">
        <f t="shared" si="23"/>
        <v/>
      </c>
    </row>
    <row r="1524" spans="4:4" x14ac:dyDescent="0.25">
      <c r="D1524" t="str">
        <f t="shared" si="23"/>
        <v/>
      </c>
    </row>
    <row r="1525" spans="4:4" x14ac:dyDescent="0.25">
      <c r="D1525" t="str">
        <f t="shared" si="23"/>
        <v/>
      </c>
    </row>
    <row r="1526" spans="4:4" x14ac:dyDescent="0.25">
      <c r="D1526" t="str">
        <f t="shared" si="23"/>
        <v/>
      </c>
    </row>
    <row r="1527" spans="4:4" x14ac:dyDescent="0.25">
      <c r="D1527" t="str">
        <f t="shared" si="23"/>
        <v/>
      </c>
    </row>
    <row r="1528" spans="4:4" x14ac:dyDescent="0.25">
      <c r="D1528" t="str">
        <f t="shared" si="23"/>
        <v/>
      </c>
    </row>
    <row r="1529" spans="4:4" x14ac:dyDescent="0.25">
      <c r="D1529" t="str">
        <f t="shared" si="23"/>
        <v/>
      </c>
    </row>
    <row r="1530" spans="4:4" x14ac:dyDescent="0.25">
      <c r="D1530" t="str">
        <f t="shared" si="23"/>
        <v/>
      </c>
    </row>
    <row r="1531" spans="4:4" x14ac:dyDescent="0.25">
      <c r="D1531" t="str">
        <f t="shared" si="23"/>
        <v/>
      </c>
    </row>
    <row r="1532" spans="4:4" x14ac:dyDescent="0.25">
      <c r="D1532" t="str">
        <f t="shared" si="23"/>
        <v/>
      </c>
    </row>
    <row r="1533" spans="4:4" x14ac:dyDescent="0.25">
      <c r="D1533" t="str">
        <f t="shared" si="23"/>
        <v/>
      </c>
    </row>
    <row r="1534" spans="4:4" x14ac:dyDescent="0.25">
      <c r="D1534" t="str">
        <f t="shared" si="23"/>
        <v/>
      </c>
    </row>
    <row r="1535" spans="4:4" x14ac:dyDescent="0.25">
      <c r="D1535" t="str">
        <f t="shared" si="23"/>
        <v/>
      </c>
    </row>
    <row r="1536" spans="4:4" x14ac:dyDescent="0.25">
      <c r="D1536" t="str">
        <f t="shared" si="23"/>
        <v/>
      </c>
    </row>
    <row r="1537" spans="4:4" x14ac:dyDescent="0.25">
      <c r="D1537" t="str">
        <f t="shared" si="23"/>
        <v/>
      </c>
    </row>
    <row r="1538" spans="4:4" x14ac:dyDescent="0.25">
      <c r="D1538" t="str">
        <f t="shared" si="23"/>
        <v/>
      </c>
    </row>
    <row r="1539" spans="4:4" x14ac:dyDescent="0.25">
      <c r="D1539" t="str">
        <f t="shared" si="23"/>
        <v/>
      </c>
    </row>
    <row r="1540" spans="4:4" x14ac:dyDescent="0.25">
      <c r="D1540" t="str">
        <f t="shared" ref="D1540:D1603" si="24">IF(B1540=0,"",B1540)</f>
        <v/>
      </c>
    </row>
    <row r="1541" spans="4:4" x14ac:dyDescent="0.25">
      <c r="D1541" t="str">
        <f t="shared" si="24"/>
        <v/>
      </c>
    </row>
    <row r="1542" spans="4:4" x14ac:dyDescent="0.25">
      <c r="D1542" t="str">
        <f t="shared" si="24"/>
        <v/>
      </c>
    </row>
    <row r="1543" spans="4:4" x14ac:dyDescent="0.25">
      <c r="D1543" t="str">
        <f t="shared" si="24"/>
        <v/>
      </c>
    </row>
    <row r="1544" spans="4:4" x14ac:dyDescent="0.25">
      <c r="D1544" t="str">
        <f t="shared" si="24"/>
        <v/>
      </c>
    </row>
    <row r="1545" spans="4:4" x14ac:dyDescent="0.25">
      <c r="D1545" t="str">
        <f t="shared" si="24"/>
        <v/>
      </c>
    </row>
    <row r="1546" spans="4:4" x14ac:dyDescent="0.25">
      <c r="D1546" t="str">
        <f t="shared" si="24"/>
        <v/>
      </c>
    </row>
    <row r="1547" spans="4:4" x14ac:dyDescent="0.25">
      <c r="D1547" t="str">
        <f t="shared" si="24"/>
        <v/>
      </c>
    </row>
    <row r="1548" spans="4:4" x14ac:dyDescent="0.25">
      <c r="D1548" t="str">
        <f t="shared" si="24"/>
        <v/>
      </c>
    </row>
    <row r="1549" spans="4:4" x14ac:dyDescent="0.25">
      <c r="D1549" t="str">
        <f t="shared" si="24"/>
        <v/>
      </c>
    </row>
    <row r="1550" spans="4:4" x14ac:dyDescent="0.25">
      <c r="D1550" t="str">
        <f t="shared" si="24"/>
        <v/>
      </c>
    </row>
    <row r="1551" spans="4:4" x14ac:dyDescent="0.25">
      <c r="D1551" t="str">
        <f t="shared" si="24"/>
        <v/>
      </c>
    </row>
    <row r="1552" spans="4:4" x14ac:dyDescent="0.25">
      <c r="D1552" t="str">
        <f t="shared" si="24"/>
        <v/>
      </c>
    </row>
    <row r="1553" spans="4:4" x14ac:dyDescent="0.25">
      <c r="D1553" t="str">
        <f t="shared" si="24"/>
        <v/>
      </c>
    </row>
    <row r="1554" spans="4:4" x14ac:dyDescent="0.25">
      <c r="D1554" t="str">
        <f t="shared" si="24"/>
        <v/>
      </c>
    </row>
    <row r="1555" spans="4:4" x14ac:dyDescent="0.25">
      <c r="D1555" t="str">
        <f t="shared" si="24"/>
        <v/>
      </c>
    </row>
    <row r="1556" spans="4:4" x14ac:dyDescent="0.25">
      <c r="D1556" t="str">
        <f t="shared" si="24"/>
        <v/>
      </c>
    </row>
    <row r="1557" spans="4:4" x14ac:dyDescent="0.25">
      <c r="D1557" t="str">
        <f t="shared" si="24"/>
        <v/>
      </c>
    </row>
    <row r="1558" spans="4:4" x14ac:dyDescent="0.25">
      <c r="D1558" t="str">
        <f t="shared" si="24"/>
        <v/>
      </c>
    </row>
    <row r="1559" spans="4:4" x14ac:dyDescent="0.25">
      <c r="D1559" t="str">
        <f t="shared" si="24"/>
        <v/>
      </c>
    </row>
    <row r="1560" spans="4:4" x14ac:dyDescent="0.25">
      <c r="D1560" t="str">
        <f t="shared" si="24"/>
        <v/>
      </c>
    </row>
    <row r="1561" spans="4:4" x14ac:dyDescent="0.25">
      <c r="D1561" t="str">
        <f t="shared" si="24"/>
        <v/>
      </c>
    </row>
    <row r="1562" spans="4:4" x14ac:dyDescent="0.25">
      <c r="D1562" t="str">
        <f t="shared" si="24"/>
        <v/>
      </c>
    </row>
    <row r="1563" spans="4:4" x14ac:dyDescent="0.25">
      <c r="D1563" t="str">
        <f t="shared" si="24"/>
        <v/>
      </c>
    </row>
    <row r="1564" spans="4:4" x14ac:dyDescent="0.25">
      <c r="D1564" t="str">
        <f t="shared" si="24"/>
        <v/>
      </c>
    </row>
    <row r="1565" spans="4:4" x14ac:dyDescent="0.25">
      <c r="D1565" t="str">
        <f t="shared" si="24"/>
        <v/>
      </c>
    </row>
    <row r="1566" spans="4:4" x14ac:dyDescent="0.25">
      <c r="D1566" t="str">
        <f t="shared" si="24"/>
        <v/>
      </c>
    </row>
    <row r="1567" spans="4:4" x14ac:dyDescent="0.25">
      <c r="D1567" t="str">
        <f t="shared" si="24"/>
        <v/>
      </c>
    </row>
    <row r="1568" spans="4:4" x14ac:dyDescent="0.25">
      <c r="D1568" t="str">
        <f t="shared" si="24"/>
        <v/>
      </c>
    </row>
    <row r="1569" spans="4:4" x14ac:dyDescent="0.25">
      <c r="D1569" t="str">
        <f t="shared" si="24"/>
        <v/>
      </c>
    </row>
    <row r="1570" spans="4:4" x14ac:dyDescent="0.25">
      <c r="D1570" t="str">
        <f t="shared" si="24"/>
        <v/>
      </c>
    </row>
    <row r="1571" spans="4:4" x14ac:dyDescent="0.25">
      <c r="D1571" t="str">
        <f t="shared" si="24"/>
        <v/>
      </c>
    </row>
    <row r="1572" spans="4:4" x14ac:dyDescent="0.25">
      <c r="D1572" t="str">
        <f t="shared" si="24"/>
        <v/>
      </c>
    </row>
    <row r="1573" spans="4:4" x14ac:dyDescent="0.25">
      <c r="D1573" t="str">
        <f t="shared" si="24"/>
        <v/>
      </c>
    </row>
    <row r="1574" spans="4:4" x14ac:dyDescent="0.25">
      <c r="D1574" t="str">
        <f t="shared" si="24"/>
        <v/>
      </c>
    </row>
    <row r="1575" spans="4:4" x14ac:dyDescent="0.25">
      <c r="D1575" t="str">
        <f t="shared" si="24"/>
        <v/>
      </c>
    </row>
    <row r="1576" spans="4:4" x14ac:dyDescent="0.25">
      <c r="D1576" t="str">
        <f t="shared" si="24"/>
        <v/>
      </c>
    </row>
    <row r="1577" spans="4:4" x14ac:dyDescent="0.25">
      <c r="D1577" t="str">
        <f t="shared" si="24"/>
        <v/>
      </c>
    </row>
    <row r="1578" spans="4:4" x14ac:dyDescent="0.25">
      <c r="D1578" t="str">
        <f t="shared" si="24"/>
        <v/>
      </c>
    </row>
    <row r="1579" spans="4:4" x14ac:dyDescent="0.25">
      <c r="D1579" t="str">
        <f t="shared" si="24"/>
        <v/>
      </c>
    </row>
    <row r="1580" spans="4:4" x14ac:dyDescent="0.25">
      <c r="D1580" t="str">
        <f t="shared" si="24"/>
        <v/>
      </c>
    </row>
    <row r="1581" spans="4:4" x14ac:dyDescent="0.25">
      <c r="D1581" t="str">
        <f t="shared" si="24"/>
        <v/>
      </c>
    </row>
    <row r="1582" spans="4:4" x14ac:dyDescent="0.25">
      <c r="D1582" t="str">
        <f t="shared" si="24"/>
        <v/>
      </c>
    </row>
    <row r="1583" spans="4:4" x14ac:dyDescent="0.25">
      <c r="D1583" t="str">
        <f t="shared" si="24"/>
        <v/>
      </c>
    </row>
    <row r="1584" spans="4:4" x14ac:dyDescent="0.25">
      <c r="D1584" t="str">
        <f t="shared" si="24"/>
        <v/>
      </c>
    </row>
    <row r="1585" spans="4:4" x14ac:dyDescent="0.25">
      <c r="D1585" t="str">
        <f t="shared" si="24"/>
        <v/>
      </c>
    </row>
    <row r="1586" spans="4:4" x14ac:dyDescent="0.25">
      <c r="D1586" t="str">
        <f t="shared" si="24"/>
        <v/>
      </c>
    </row>
    <row r="1587" spans="4:4" x14ac:dyDescent="0.25">
      <c r="D1587" t="str">
        <f t="shared" si="24"/>
        <v/>
      </c>
    </row>
    <row r="1588" spans="4:4" x14ac:dyDescent="0.25">
      <c r="D1588" t="str">
        <f t="shared" si="24"/>
        <v/>
      </c>
    </row>
    <row r="1589" spans="4:4" x14ac:dyDescent="0.25">
      <c r="D1589" t="str">
        <f t="shared" si="24"/>
        <v/>
      </c>
    </row>
    <row r="1590" spans="4:4" x14ac:dyDescent="0.25">
      <c r="D1590" t="str">
        <f t="shared" si="24"/>
        <v/>
      </c>
    </row>
    <row r="1591" spans="4:4" x14ac:dyDescent="0.25">
      <c r="D1591" t="str">
        <f t="shared" si="24"/>
        <v/>
      </c>
    </row>
    <row r="1592" spans="4:4" x14ac:dyDescent="0.25">
      <c r="D1592" t="str">
        <f t="shared" si="24"/>
        <v/>
      </c>
    </row>
    <row r="1593" spans="4:4" x14ac:dyDescent="0.25">
      <c r="D1593" t="str">
        <f t="shared" si="24"/>
        <v/>
      </c>
    </row>
    <row r="1594" spans="4:4" x14ac:dyDescent="0.25">
      <c r="D1594" t="str">
        <f t="shared" si="24"/>
        <v/>
      </c>
    </row>
    <row r="1595" spans="4:4" x14ac:dyDescent="0.25">
      <c r="D1595" t="str">
        <f t="shared" si="24"/>
        <v/>
      </c>
    </row>
    <row r="1596" spans="4:4" x14ac:dyDescent="0.25">
      <c r="D1596" t="str">
        <f t="shared" si="24"/>
        <v/>
      </c>
    </row>
    <row r="1597" spans="4:4" x14ac:dyDescent="0.25">
      <c r="D1597" t="str">
        <f t="shared" si="24"/>
        <v/>
      </c>
    </row>
    <row r="1598" spans="4:4" x14ac:dyDescent="0.25">
      <c r="D1598" t="str">
        <f t="shared" si="24"/>
        <v/>
      </c>
    </row>
    <row r="1599" spans="4:4" x14ac:dyDescent="0.25">
      <c r="D1599" t="str">
        <f t="shared" si="24"/>
        <v/>
      </c>
    </row>
    <row r="1600" spans="4:4" x14ac:dyDescent="0.25">
      <c r="D1600" t="str">
        <f t="shared" si="24"/>
        <v/>
      </c>
    </row>
    <row r="1601" spans="4:4" x14ac:dyDescent="0.25">
      <c r="D1601" t="str">
        <f t="shared" si="24"/>
        <v/>
      </c>
    </row>
    <row r="1602" spans="4:4" x14ac:dyDescent="0.25">
      <c r="D1602" t="str">
        <f t="shared" si="24"/>
        <v/>
      </c>
    </row>
    <row r="1603" spans="4:4" x14ac:dyDescent="0.25">
      <c r="D1603" t="str">
        <f t="shared" si="24"/>
        <v/>
      </c>
    </row>
    <row r="1604" spans="4:4" x14ac:dyDescent="0.25">
      <c r="D1604" t="str">
        <f t="shared" ref="D1604:D1667" si="25">IF(B1604=0,"",B1604)</f>
        <v/>
      </c>
    </row>
    <row r="1605" spans="4:4" x14ac:dyDescent="0.25">
      <c r="D1605" t="str">
        <f t="shared" si="25"/>
        <v/>
      </c>
    </row>
    <row r="1606" spans="4:4" x14ac:dyDescent="0.25">
      <c r="D1606" t="str">
        <f t="shared" si="25"/>
        <v/>
      </c>
    </row>
    <row r="1607" spans="4:4" x14ac:dyDescent="0.25">
      <c r="D1607" t="str">
        <f t="shared" si="25"/>
        <v/>
      </c>
    </row>
    <row r="1608" spans="4:4" x14ac:dyDescent="0.25">
      <c r="D1608" t="str">
        <f t="shared" si="25"/>
        <v/>
      </c>
    </row>
    <row r="1609" spans="4:4" x14ac:dyDescent="0.25">
      <c r="D1609" t="str">
        <f t="shared" si="25"/>
        <v/>
      </c>
    </row>
    <row r="1610" spans="4:4" x14ac:dyDescent="0.25">
      <c r="D1610" t="str">
        <f t="shared" si="25"/>
        <v/>
      </c>
    </row>
    <row r="1611" spans="4:4" x14ac:dyDescent="0.25">
      <c r="D1611" t="str">
        <f t="shared" si="25"/>
        <v/>
      </c>
    </row>
    <row r="1612" spans="4:4" x14ac:dyDescent="0.25">
      <c r="D1612" t="str">
        <f t="shared" si="25"/>
        <v/>
      </c>
    </row>
    <row r="1613" spans="4:4" x14ac:dyDescent="0.25">
      <c r="D1613" t="str">
        <f t="shared" si="25"/>
        <v/>
      </c>
    </row>
    <row r="1614" spans="4:4" x14ac:dyDescent="0.25">
      <c r="D1614" t="str">
        <f t="shared" si="25"/>
        <v/>
      </c>
    </row>
    <row r="1615" spans="4:4" x14ac:dyDescent="0.25">
      <c r="D1615" t="str">
        <f t="shared" si="25"/>
        <v/>
      </c>
    </row>
    <row r="1616" spans="4:4" x14ac:dyDescent="0.25">
      <c r="D1616" t="str">
        <f t="shared" si="25"/>
        <v/>
      </c>
    </row>
    <row r="1617" spans="4:4" x14ac:dyDescent="0.25">
      <c r="D1617" t="str">
        <f t="shared" si="25"/>
        <v/>
      </c>
    </row>
    <row r="1618" spans="4:4" x14ac:dyDescent="0.25">
      <c r="D1618" t="str">
        <f t="shared" si="25"/>
        <v/>
      </c>
    </row>
    <row r="1619" spans="4:4" x14ac:dyDescent="0.25">
      <c r="D1619" t="str">
        <f t="shared" si="25"/>
        <v/>
      </c>
    </row>
    <row r="1620" spans="4:4" x14ac:dyDescent="0.25">
      <c r="D1620" t="str">
        <f t="shared" si="25"/>
        <v/>
      </c>
    </row>
    <row r="1621" spans="4:4" x14ac:dyDescent="0.25">
      <c r="D1621" t="str">
        <f t="shared" si="25"/>
        <v/>
      </c>
    </row>
    <row r="1622" spans="4:4" x14ac:dyDescent="0.25">
      <c r="D1622" t="str">
        <f t="shared" si="25"/>
        <v/>
      </c>
    </row>
    <row r="1623" spans="4:4" x14ac:dyDescent="0.25">
      <c r="D1623" t="str">
        <f t="shared" si="25"/>
        <v/>
      </c>
    </row>
    <row r="1624" spans="4:4" x14ac:dyDescent="0.25">
      <c r="D1624" t="str">
        <f t="shared" si="25"/>
        <v/>
      </c>
    </row>
    <row r="1625" spans="4:4" x14ac:dyDescent="0.25">
      <c r="D1625" t="str">
        <f t="shared" si="25"/>
        <v/>
      </c>
    </row>
    <row r="1626" spans="4:4" x14ac:dyDescent="0.25">
      <c r="D1626" t="str">
        <f t="shared" si="25"/>
        <v/>
      </c>
    </row>
    <row r="1627" spans="4:4" x14ac:dyDescent="0.25">
      <c r="D1627" t="str">
        <f t="shared" si="25"/>
        <v/>
      </c>
    </row>
    <row r="1628" spans="4:4" x14ac:dyDescent="0.25">
      <c r="D1628" t="str">
        <f t="shared" si="25"/>
        <v/>
      </c>
    </row>
    <row r="1629" spans="4:4" x14ac:dyDescent="0.25">
      <c r="D1629" t="str">
        <f t="shared" si="25"/>
        <v/>
      </c>
    </row>
    <row r="1630" spans="4:4" x14ac:dyDescent="0.25">
      <c r="D1630" t="str">
        <f t="shared" si="25"/>
        <v/>
      </c>
    </row>
    <row r="1631" spans="4:4" x14ac:dyDescent="0.25">
      <c r="D1631" t="str">
        <f t="shared" si="25"/>
        <v/>
      </c>
    </row>
    <row r="1632" spans="4:4" x14ac:dyDescent="0.25">
      <c r="D1632" t="str">
        <f t="shared" si="25"/>
        <v/>
      </c>
    </row>
    <row r="1633" spans="4:4" x14ac:dyDescent="0.25">
      <c r="D1633" t="str">
        <f t="shared" si="25"/>
        <v/>
      </c>
    </row>
    <row r="1634" spans="4:4" x14ac:dyDescent="0.25">
      <c r="D1634" t="str">
        <f t="shared" si="25"/>
        <v/>
      </c>
    </row>
    <row r="1635" spans="4:4" x14ac:dyDescent="0.25">
      <c r="D1635" t="str">
        <f t="shared" si="25"/>
        <v/>
      </c>
    </row>
    <row r="1636" spans="4:4" x14ac:dyDescent="0.25">
      <c r="D1636" t="str">
        <f t="shared" si="25"/>
        <v/>
      </c>
    </row>
    <row r="1637" spans="4:4" x14ac:dyDescent="0.25">
      <c r="D1637" t="str">
        <f t="shared" si="25"/>
        <v/>
      </c>
    </row>
    <row r="1638" spans="4:4" x14ac:dyDescent="0.25">
      <c r="D1638" t="str">
        <f t="shared" si="25"/>
        <v/>
      </c>
    </row>
    <row r="1639" spans="4:4" x14ac:dyDescent="0.25">
      <c r="D1639" t="str">
        <f t="shared" si="25"/>
        <v/>
      </c>
    </row>
    <row r="1640" spans="4:4" x14ac:dyDescent="0.25">
      <c r="D1640" t="str">
        <f t="shared" si="25"/>
        <v/>
      </c>
    </row>
    <row r="1641" spans="4:4" x14ac:dyDescent="0.25">
      <c r="D1641" t="str">
        <f t="shared" si="25"/>
        <v/>
      </c>
    </row>
    <row r="1642" spans="4:4" x14ac:dyDescent="0.25">
      <c r="D1642" t="str">
        <f t="shared" si="25"/>
        <v/>
      </c>
    </row>
    <row r="1643" spans="4:4" x14ac:dyDescent="0.25">
      <c r="D1643" t="str">
        <f t="shared" si="25"/>
        <v/>
      </c>
    </row>
    <row r="1644" spans="4:4" x14ac:dyDescent="0.25">
      <c r="D1644" t="str">
        <f t="shared" si="25"/>
        <v/>
      </c>
    </row>
    <row r="1645" spans="4:4" x14ac:dyDescent="0.25">
      <c r="D1645" t="str">
        <f t="shared" si="25"/>
        <v/>
      </c>
    </row>
    <row r="1646" spans="4:4" x14ac:dyDescent="0.25">
      <c r="D1646" t="str">
        <f t="shared" si="25"/>
        <v/>
      </c>
    </row>
    <row r="1647" spans="4:4" x14ac:dyDescent="0.25">
      <c r="D1647" t="str">
        <f t="shared" si="25"/>
        <v/>
      </c>
    </row>
    <row r="1648" spans="4:4" x14ac:dyDescent="0.25">
      <c r="D1648" t="str">
        <f t="shared" si="25"/>
        <v/>
      </c>
    </row>
    <row r="1649" spans="4:4" x14ac:dyDescent="0.25">
      <c r="D1649" t="str">
        <f t="shared" si="25"/>
        <v/>
      </c>
    </row>
    <row r="1650" spans="4:4" x14ac:dyDescent="0.25">
      <c r="D1650" t="str">
        <f t="shared" si="25"/>
        <v/>
      </c>
    </row>
    <row r="1651" spans="4:4" x14ac:dyDescent="0.25">
      <c r="D1651" t="str">
        <f t="shared" si="25"/>
        <v/>
      </c>
    </row>
    <row r="1652" spans="4:4" x14ac:dyDescent="0.25">
      <c r="D1652" t="str">
        <f t="shared" si="25"/>
        <v/>
      </c>
    </row>
    <row r="1653" spans="4:4" x14ac:dyDescent="0.25">
      <c r="D1653" t="str">
        <f t="shared" si="25"/>
        <v/>
      </c>
    </row>
    <row r="1654" spans="4:4" x14ac:dyDescent="0.25">
      <c r="D1654" t="str">
        <f t="shared" si="25"/>
        <v/>
      </c>
    </row>
    <row r="1655" spans="4:4" x14ac:dyDescent="0.25">
      <c r="D1655" t="str">
        <f t="shared" si="25"/>
        <v/>
      </c>
    </row>
    <row r="1656" spans="4:4" x14ac:dyDescent="0.25">
      <c r="D1656" t="str">
        <f t="shared" si="25"/>
        <v/>
      </c>
    </row>
    <row r="1657" spans="4:4" x14ac:dyDescent="0.25">
      <c r="D1657" t="str">
        <f t="shared" si="25"/>
        <v/>
      </c>
    </row>
    <row r="1658" spans="4:4" x14ac:dyDescent="0.25">
      <c r="D1658" t="str">
        <f t="shared" si="25"/>
        <v/>
      </c>
    </row>
    <row r="1659" spans="4:4" x14ac:dyDescent="0.25">
      <c r="D1659" t="str">
        <f t="shared" si="25"/>
        <v/>
      </c>
    </row>
    <row r="1660" spans="4:4" x14ac:dyDescent="0.25">
      <c r="D1660" t="str">
        <f t="shared" si="25"/>
        <v/>
      </c>
    </row>
    <row r="1661" spans="4:4" x14ac:dyDescent="0.25">
      <c r="D1661" t="str">
        <f t="shared" si="25"/>
        <v/>
      </c>
    </row>
    <row r="1662" spans="4:4" x14ac:dyDescent="0.25">
      <c r="D1662" t="str">
        <f t="shared" si="25"/>
        <v/>
      </c>
    </row>
    <row r="1663" spans="4:4" x14ac:dyDescent="0.25">
      <c r="D1663" t="str">
        <f t="shared" si="25"/>
        <v/>
      </c>
    </row>
    <row r="1664" spans="4:4" x14ac:dyDescent="0.25">
      <c r="D1664" t="str">
        <f t="shared" si="25"/>
        <v/>
      </c>
    </row>
    <row r="1665" spans="4:4" x14ac:dyDescent="0.25">
      <c r="D1665" t="str">
        <f t="shared" si="25"/>
        <v/>
      </c>
    </row>
    <row r="1666" spans="4:4" x14ac:dyDescent="0.25">
      <c r="D1666" t="str">
        <f t="shared" si="25"/>
        <v/>
      </c>
    </row>
    <row r="1667" spans="4:4" x14ac:dyDescent="0.25">
      <c r="D1667" t="str">
        <f t="shared" si="25"/>
        <v/>
      </c>
    </row>
    <row r="1668" spans="4:4" x14ac:dyDescent="0.25">
      <c r="D1668" t="str">
        <f t="shared" ref="D1668:D1731" si="26">IF(B1668=0,"",B1668)</f>
        <v/>
      </c>
    </row>
    <row r="1669" spans="4:4" x14ac:dyDescent="0.25">
      <c r="D1669" t="str">
        <f t="shared" si="26"/>
        <v/>
      </c>
    </row>
    <row r="1670" spans="4:4" x14ac:dyDescent="0.25">
      <c r="D1670" t="str">
        <f t="shared" si="26"/>
        <v/>
      </c>
    </row>
    <row r="1671" spans="4:4" x14ac:dyDescent="0.25">
      <c r="D1671" t="str">
        <f t="shared" si="26"/>
        <v/>
      </c>
    </row>
    <row r="1672" spans="4:4" x14ac:dyDescent="0.25">
      <c r="D1672" t="str">
        <f t="shared" si="26"/>
        <v/>
      </c>
    </row>
    <row r="1673" spans="4:4" x14ac:dyDescent="0.25">
      <c r="D1673" t="str">
        <f t="shared" si="26"/>
        <v/>
      </c>
    </row>
    <row r="1674" spans="4:4" x14ac:dyDescent="0.25">
      <c r="D1674" t="str">
        <f t="shared" si="26"/>
        <v/>
      </c>
    </row>
    <row r="1675" spans="4:4" x14ac:dyDescent="0.25">
      <c r="D1675" t="str">
        <f t="shared" si="26"/>
        <v/>
      </c>
    </row>
    <row r="1676" spans="4:4" x14ac:dyDescent="0.25">
      <c r="D1676" t="str">
        <f t="shared" si="26"/>
        <v/>
      </c>
    </row>
    <row r="1677" spans="4:4" x14ac:dyDescent="0.25">
      <c r="D1677" t="str">
        <f t="shared" si="26"/>
        <v/>
      </c>
    </row>
    <row r="1678" spans="4:4" x14ac:dyDescent="0.25">
      <c r="D1678" t="str">
        <f t="shared" si="26"/>
        <v/>
      </c>
    </row>
    <row r="1679" spans="4:4" x14ac:dyDescent="0.25">
      <c r="D1679" t="str">
        <f t="shared" si="26"/>
        <v/>
      </c>
    </row>
    <row r="1680" spans="4:4" x14ac:dyDescent="0.25">
      <c r="D1680" t="str">
        <f t="shared" si="26"/>
        <v/>
      </c>
    </row>
    <row r="1681" spans="4:4" x14ac:dyDescent="0.25">
      <c r="D1681" t="str">
        <f t="shared" si="26"/>
        <v/>
      </c>
    </row>
    <row r="1682" spans="4:4" x14ac:dyDescent="0.25">
      <c r="D1682" t="str">
        <f t="shared" si="26"/>
        <v/>
      </c>
    </row>
    <row r="1683" spans="4:4" x14ac:dyDescent="0.25">
      <c r="D1683" t="str">
        <f t="shared" si="26"/>
        <v/>
      </c>
    </row>
    <row r="1684" spans="4:4" x14ac:dyDescent="0.25">
      <c r="D1684" t="str">
        <f t="shared" si="26"/>
        <v/>
      </c>
    </row>
    <row r="1685" spans="4:4" x14ac:dyDescent="0.25">
      <c r="D1685" t="str">
        <f t="shared" si="26"/>
        <v/>
      </c>
    </row>
    <row r="1686" spans="4:4" x14ac:dyDescent="0.25">
      <c r="D1686" t="str">
        <f t="shared" si="26"/>
        <v/>
      </c>
    </row>
    <row r="1687" spans="4:4" x14ac:dyDescent="0.25">
      <c r="D1687" t="str">
        <f t="shared" si="26"/>
        <v/>
      </c>
    </row>
    <row r="1688" spans="4:4" x14ac:dyDescent="0.25">
      <c r="D1688" t="str">
        <f t="shared" si="26"/>
        <v/>
      </c>
    </row>
    <row r="1689" spans="4:4" x14ac:dyDescent="0.25">
      <c r="D1689" t="str">
        <f t="shared" si="26"/>
        <v/>
      </c>
    </row>
    <row r="1690" spans="4:4" x14ac:dyDescent="0.25">
      <c r="D1690" t="str">
        <f t="shared" si="26"/>
        <v/>
      </c>
    </row>
    <row r="1691" spans="4:4" x14ac:dyDescent="0.25">
      <c r="D1691" t="str">
        <f t="shared" si="26"/>
        <v/>
      </c>
    </row>
    <row r="1692" spans="4:4" x14ac:dyDescent="0.25">
      <c r="D1692" t="str">
        <f t="shared" si="26"/>
        <v/>
      </c>
    </row>
    <row r="1693" spans="4:4" x14ac:dyDescent="0.25">
      <c r="D1693" t="str">
        <f t="shared" si="26"/>
        <v/>
      </c>
    </row>
    <row r="1694" spans="4:4" x14ac:dyDescent="0.25">
      <c r="D1694" t="str">
        <f t="shared" si="26"/>
        <v/>
      </c>
    </row>
    <row r="1695" spans="4:4" x14ac:dyDescent="0.25">
      <c r="D1695" t="str">
        <f t="shared" si="26"/>
        <v/>
      </c>
    </row>
    <row r="1696" spans="4:4" x14ac:dyDescent="0.25">
      <c r="D1696" t="str">
        <f t="shared" si="26"/>
        <v/>
      </c>
    </row>
    <row r="1697" spans="4:4" x14ac:dyDescent="0.25">
      <c r="D1697" t="str">
        <f t="shared" si="26"/>
        <v/>
      </c>
    </row>
    <row r="1698" spans="4:4" x14ac:dyDescent="0.25">
      <c r="D1698" t="str">
        <f t="shared" si="26"/>
        <v/>
      </c>
    </row>
    <row r="1699" spans="4:4" x14ac:dyDescent="0.25">
      <c r="D1699" t="str">
        <f t="shared" si="26"/>
        <v/>
      </c>
    </row>
    <row r="1700" spans="4:4" x14ac:dyDescent="0.25">
      <c r="D1700" t="str">
        <f t="shared" si="26"/>
        <v/>
      </c>
    </row>
    <row r="1701" spans="4:4" x14ac:dyDescent="0.25">
      <c r="D1701" t="str">
        <f t="shared" si="26"/>
        <v/>
      </c>
    </row>
    <row r="1702" spans="4:4" x14ac:dyDescent="0.25">
      <c r="D1702" t="str">
        <f t="shared" si="26"/>
        <v/>
      </c>
    </row>
    <row r="1703" spans="4:4" x14ac:dyDescent="0.25">
      <c r="D1703" t="str">
        <f t="shared" si="26"/>
        <v/>
      </c>
    </row>
    <row r="1704" spans="4:4" x14ac:dyDescent="0.25">
      <c r="D1704" t="str">
        <f t="shared" si="26"/>
        <v/>
      </c>
    </row>
    <row r="1705" spans="4:4" x14ac:dyDescent="0.25">
      <c r="D1705" t="str">
        <f t="shared" si="26"/>
        <v/>
      </c>
    </row>
    <row r="1706" spans="4:4" x14ac:dyDescent="0.25">
      <c r="D1706" t="str">
        <f t="shared" si="26"/>
        <v/>
      </c>
    </row>
    <row r="1707" spans="4:4" x14ac:dyDescent="0.25">
      <c r="D1707" t="str">
        <f t="shared" si="26"/>
        <v/>
      </c>
    </row>
    <row r="1708" spans="4:4" x14ac:dyDescent="0.25">
      <c r="D1708" t="str">
        <f t="shared" si="26"/>
        <v/>
      </c>
    </row>
    <row r="1709" spans="4:4" x14ac:dyDescent="0.25">
      <c r="D1709" t="str">
        <f t="shared" si="26"/>
        <v/>
      </c>
    </row>
    <row r="1710" spans="4:4" x14ac:dyDescent="0.25">
      <c r="D1710" t="str">
        <f t="shared" si="26"/>
        <v/>
      </c>
    </row>
    <row r="1711" spans="4:4" x14ac:dyDescent="0.25">
      <c r="D1711" t="str">
        <f t="shared" si="26"/>
        <v/>
      </c>
    </row>
    <row r="1712" spans="4:4" x14ac:dyDescent="0.25">
      <c r="D1712" t="str">
        <f t="shared" si="26"/>
        <v/>
      </c>
    </row>
    <row r="1713" spans="4:4" x14ac:dyDescent="0.25">
      <c r="D1713" t="str">
        <f t="shared" si="26"/>
        <v/>
      </c>
    </row>
    <row r="1714" spans="4:4" x14ac:dyDescent="0.25">
      <c r="D1714" t="str">
        <f t="shared" si="26"/>
        <v/>
      </c>
    </row>
    <row r="1715" spans="4:4" x14ac:dyDescent="0.25">
      <c r="D1715" t="str">
        <f t="shared" si="26"/>
        <v/>
      </c>
    </row>
    <row r="1716" spans="4:4" x14ac:dyDescent="0.25">
      <c r="D1716" t="str">
        <f t="shared" si="26"/>
        <v/>
      </c>
    </row>
    <row r="1717" spans="4:4" x14ac:dyDescent="0.25">
      <c r="D1717" t="str">
        <f t="shared" si="26"/>
        <v/>
      </c>
    </row>
    <row r="1718" spans="4:4" x14ac:dyDescent="0.25">
      <c r="D1718" t="str">
        <f t="shared" si="26"/>
        <v/>
      </c>
    </row>
    <row r="1719" spans="4:4" x14ac:dyDescent="0.25">
      <c r="D1719" t="str">
        <f t="shared" si="26"/>
        <v/>
      </c>
    </row>
    <row r="1720" spans="4:4" x14ac:dyDescent="0.25">
      <c r="D1720" t="str">
        <f t="shared" si="26"/>
        <v/>
      </c>
    </row>
    <row r="1721" spans="4:4" x14ac:dyDescent="0.25">
      <c r="D1721" t="str">
        <f t="shared" si="26"/>
        <v/>
      </c>
    </row>
    <row r="1722" spans="4:4" x14ac:dyDescent="0.25">
      <c r="D1722" t="str">
        <f t="shared" si="26"/>
        <v/>
      </c>
    </row>
    <row r="1723" spans="4:4" x14ac:dyDescent="0.25">
      <c r="D1723" t="str">
        <f t="shared" si="26"/>
        <v/>
      </c>
    </row>
    <row r="1724" spans="4:4" x14ac:dyDescent="0.25">
      <c r="D1724" t="str">
        <f t="shared" si="26"/>
        <v/>
      </c>
    </row>
    <row r="1725" spans="4:4" x14ac:dyDescent="0.25">
      <c r="D1725" t="str">
        <f t="shared" si="26"/>
        <v/>
      </c>
    </row>
    <row r="1726" spans="4:4" x14ac:dyDescent="0.25">
      <c r="D1726" t="str">
        <f t="shared" si="26"/>
        <v/>
      </c>
    </row>
    <row r="1727" spans="4:4" x14ac:dyDescent="0.25">
      <c r="D1727" t="str">
        <f t="shared" si="26"/>
        <v/>
      </c>
    </row>
    <row r="1728" spans="4:4" x14ac:dyDescent="0.25">
      <c r="D1728" t="str">
        <f t="shared" si="26"/>
        <v/>
      </c>
    </row>
    <row r="1729" spans="4:4" x14ac:dyDescent="0.25">
      <c r="D1729" t="str">
        <f t="shared" si="26"/>
        <v/>
      </c>
    </row>
    <row r="1730" spans="4:4" x14ac:dyDescent="0.25">
      <c r="D1730" t="str">
        <f t="shared" si="26"/>
        <v/>
      </c>
    </row>
    <row r="1731" spans="4:4" x14ac:dyDescent="0.25">
      <c r="D1731" t="str">
        <f t="shared" si="26"/>
        <v/>
      </c>
    </row>
    <row r="1732" spans="4:4" x14ac:dyDescent="0.25">
      <c r="D1732" t="str">
        <f t="shared" ref="D1732:D1795" si="27">IF(B1732=0,"",B1732)</f>
        <v/>
      </c>
    </row>
    <row r="1733" spans="4:4" x14ac:dyDescent="0.25">
      <c r="D1733" t="str">
        <f t="shared" si="27"/>
        <v/>
      </c>
    </row>
    <row r="1734" spans="4:4" x14ac:dyDescent="0.25">
      <c r="D1734" t="str">
        <f t="shared" si="27"/>
        <v/>
      </c>
    </row>
    <row r="1735" spans="4:4" x14ac:dyDescent="0.25">
      <c r="D1735" t="str">
        <f t="shared" si="27"/>
        <v/>
      </c>
    </row>
    <row r="1736" spans="4:4" x14ac:dyDescent="0.25">
      <c r="D1736" t="str">
        <f t="shared" si="27"/>
        <v/>
      </c>
    </row>
    <row r="1737" spans="4:4" x14ac:dyDescent="0.25">
      <c r="D1737" t="str">
        <f t="shared" si="27"/>
        <v/>
      </c>
    </row>
    <row r="1738" spans="4:4" x14ac:dyDescent="0.25">
      <c r="D1738" t="str">
        <f t="shared" si="27"/>
        <v/>
      </c>
    </row>
    <row r="1739" spans="4:4" x14ac:dyDescent="0.25">
      <c r="D1739" t="str">
        <f t="shared" si="27"/>
        <v/>
      </c>
    </row>
    <row r="1740" spans="4:4" x14ac:dyDescent="0.25">
      <c r="D1740" t="str">
        <f t="shared" si="27"/>
        <v/>
      </c>
    </row>
    <row r="1741" spans="4:4" x14ac:dyDescent="0.25">
      <c r="D1741" t="str">
        <f t="shared" si="27"/>
        <v/>
      </c>
    </row>
    <row r="1742" spans="4:4" x14ac:dyDescent="0.25">
      <c r="D1742" t="str">
        <f t="shared" si="27"/>
        <v/>
      </c>
    </row>
    <row r="1743" spans="4:4" x14ac:dyDescent="0.25">
      <c r="D1743" t="str">
        <f t="shared" si="27"/>
        <v/>
      </c>
    </row>
    <row r="1744" spans="4:4" x14ac:dyDescent="0.25">
      <c r="D1744" t="str">
        <f t="shared" si="27"/>
        <v/>
      </c>
    </row>
    <row r="1745" spans="4:4" x14ac:dyDescent="0.25">
      <c r="D1745" t="str">
        <f t="shared" si="27"/>
        <v/>
      </c>
    </row>
    <row r="1746" spans="4:4" x14ac:dyDescent="0.25">
      <c r="D1746" t="str">
        <f t="shared" si="27"/>
        <v/>
      </c>
    </row>
    <row r="1747" spans="4:4" x14ac:dyDescent="0.25">
      <c r="D1747" t="str">
        <f t="shared" si="27"/>
        <v/>
      </c>
    </row>
    <row r="1748" spans="4:4" x14ac:dyDescent="0.25">
      <c r="D1748" t="str">
        <f t="shared" si="27"/>
        <v/>
      </c>
    </row>
    <row r="1749" spans="4:4" x14ac:dyDescent="0.25">
      <c r="D1749" t="str">
        <f t="shared" si="27"/>
        <v/>
      </c>
    </row>
    <row r="1750" spans="4:4" x14ac:dyDescent="0.25">
      <c r="D1750" t="str">
        <f t="shared" si="27"/>
        <v/>
      </c>
    </row>
    <row r="1751" spans="4:4" x14ac:dyDescent="0.25">
      <c r="D1751" t="str">
        <f t="shared" si="27"/>
        <v/>
      </c>
    </row>
    <row r="1752" spans="4:4" x14ac:dyDescent="0.25">
      <c r="D1752" t="str">
        <f t="shared" si="27"/>
        <v/>
      </c>
    </row>
    <row r="1753" spans="4:4" x14ac:dyDescent="0.25">
      <c r="D1753" t="str">
        <f t="shared" si="27"/>
        <v/>
      </c>
    </row>
    <row r="1754" spans="4:4" x14ac:dyDescent="0.25">
      <c r="D1754" t="str">
        <f t="shared" si="27"/>
        <v/>
      </c>
    </row>
    <row r="1755" spans="4:4" x14ac:dyDescent="0.25">
      <c r="D1755" t="str">
        <f t="shared" si="27"/>
        <v/>
      </c>
    </row>
    <row r="1756" spans="4:4" x14ac:dyDescent="0.25">
      <c r="D1756" t="str">
        <f t="shared" si="27"/>
        <v/>
      </c>
    </row>
    <row r="1757" spans="4:4" x14ac:dyDescent="0.25">
      <c r="D1757" t="str">
        <f t="shared" si="27"/>
        <v/>
      </c>
    </row>
    <row r="1758" spans="4:4" x14ac:dyDescent="0.25">
      <c r="D1758" t="str">
        <f t="shared" si="27"/>
        <v/>
      </c>
    </row>
    <row r="1759" spans="4:4" x14ac:dyDescent="0.25">
      <c r="D1759" t="str">
        <f t="shared" si="27"/>
        <v/>
      </c>
    </row>
    <row r="1760" spans="4:4" x14ac:dyDescent="0.25">
      <c r="D1760" t="str">
        <f t="shared" si="27"/>
        <v/>
      </c>
    </row>
    <row r="1761" spans="4:4" x14ac:dyDescent="0.25">
      <c r="D1761" t="str">
        <f t="shared" si="27"/>
        <v/>
      </c>
    </row>
    <row r="1762" spans="4:4" x14ac:dyDescent="0.25">
      <c r="D1762" t="str">
        <f t="shared" si="27"/>
        <v/>
      </c>
    </row>
    <row r="1763" spans="4:4" x14ac:dyDescent="0.25">
      <c r="D1763" t="str">
        <f t="shared" si="27"/>
        <v/>
      </c>
    </row>
    <row r="1764" spans="4:4" x14ac:dyDescent="0.25">
      <c r="D1764" t="str">
        <f t="shared" si="27"/>
        <v/>
      </c>
    </row>
    <row r="1765" spans="4:4" x14ac:dyDescent="0.25">
      <c r="D1765" t="str">
        <f t="shared" si="27"/>
        <v/>
      </c>
    </row>
    <row r="1766" spans="4:4" x14ac:dyDescent="0.25">
      <c r="D1766" t="str">
        <f t="shared" si="27"/>
        <v/>
      </c>
    </row>
    <row r="1767" spans="4:4" x14ac:dyDescent="0.25">
      <c r="D1767" t="str">
        <f t="shared" si="27"/>
        <v/>
      </c>
    </row>
    <row r="1768" spans="4:4" x14ac:dyDescent="0.25">
      <c r="D1768" t="str">
        <f t="shared" si="27"/>
        <v/>
      </c>
    </row>
    <row r="1769" spans="4:4" x14ac:dyDescent="0.25">
      <c r="D1769" t="str">
        <f t="shared" si="27"/>
        <v/>
      </c>
    </row>
    <row r="1770" spans="4:4" x14ac:dyDescent="0.25">
      <c r="D1770" t="str">
        <f t="shared" si="27"/>
        <v/>
      </c>
    </row>
    <row r="1771" spans="4:4" x14ac:dyDescent="0.25">
      <c r="D1771" t="str">
        <f t="shared" si="27"/>
        <v/>
      </c>
    </row>
    <row r="1772" spans="4:4" x14ac:dyDescent="0.25">
      <c r="D1772" t="str">
        <f t="shared" si="27"/>
        <v/>
      </c>
    </row>
    <row r="1773" spans="4:4" x14ac:dyDescent="0.25">
      <c r="D1773" t="str">
        <f t="shared" si="27"/>
        <v/>
      </c>
    </row>
    <row r="1774" spans="4:4" x14ac:dyDescent="0.25">
      <c r="D1774" t="str">
        <f t="shared" si="27"/>
        <v/>
      </c>
    </row>
    <row r="1775" spans="4:4" x14ac:dyDescent="0.25">
      <c r="D1775" t="str">
        <f t="shared" si="27"/>
        <v/>
      </c>
    </row>
    <row r="1776" spans="4:4" x14ac:dyDescent="0.25">
      <c r="D1776" t="str">
        <f t="shared" si="27"/>
        <v/>
      </c>
    </row>
    <row r="1777" spans="4:4" x14ac:dyDescent="0.25">
      <c r="D1777" t="str">
        <f t="shared" si="27"/>
        <v/>
      </c>
    </row>
    <row r="1778" spans="4:4" x14ac:dyDescent="0.25">
      <c r="D1778" t="str">
        <f t="shared" si="27"/>
        <v/>
      </c>
    </row>
    <row r="1779" spans="4:4" x14ac:dyDescent="0.25">
      <c r="D1779" t="str">
        <f t="shared" si="27"/>
        <v/>
      </c>
    </row>
    <row r="1780" spans="4:4" x14ac:dyDescent="0.25">
      <c r="D1780" t="str">
        <f t="shared" si="27"/>
        <v/>
      </c>
    </row>
    <row r="1781" spans="4:4" x14ac:dyDescent="0.25">
      <c r="D1781" t="str">
        <f t="shared" si="27"/>
        <v/>
      </c>
    </row>
    <row r="1782" spans="4:4" x14ac:dyDescent="0.25">
      <c r="D1782" t="str">
        <f t="shared" si="27"/>
        <v/>
      </c>
    </row>
    <row r="1783" spans="4:4" x14ac:dyDescent="0.25">
      <c r="D1783" t="str">
        <f t="shared" si="27"/>
        <v/>
      </c>
    </row>
    <row r="1784" spans="4:4" x14ac:dyDescent="0.25">
      <c r="D1784" t="str">
        <f t="shared" si="27"/>
        <v/>
      </c>
    </row>
    <row r="1785" spans="4:4" x14ac:dyDescent="0.25">
      <c r="D1785" t="str">
        <f t="shared" si="27"/>
        <v/>
      </c>
    </row>
    <row r="1786" spans="4:4" x14ac:dyDescent="0.25">
      <c r="D1786" t="str">
        <f t="shared" si="27"/>
        <v/>
      </c>
    </row>
    <row r="1787" spans="4:4" x14ac:dyDescent="0.25">
      <c r="D1787" t="str">
        <f t="shared" si="27"/>
        <v/>
      </c>
    </row>
    <row r="1788" spans="4:4" x14ac:dyDescent="0.25">
      <c r="D1788" t="str">
        <f t="shared" si="27"/>
        <v/>
      </c>
    </row>
    <row r="1789" spans="4:4" x14ac:dyDescent="0.25">
      <c r="D1789" t="str">
        <f t="shared" si="27"/>
        <v/>
      </c>
    </row>
    <row r="1790" spans="4:4" x14ac:dyDescent="0.25">
      <c r="D1790" t="str">
        <f t="shared" si="27"/>
        <v/>
      </c>
    </row>
    <row r="1791" spans="4:4" x14ac:dyDescent="0.25">
      <c r="D1791" t="str">
        <f t="shared" si="27"/>
        <v/>
      </c>
    </row>
    <row r="1792" spans="4:4" x14ac:dyDescent="0.25">
      <c r="D1792" t="str">
        <f t="shared" si="27"/>
        <v/>
      </c>
    </row>
    <row r="1793" spans="4:4" x14ac:dyDescent="0.25">
      <c r="D1793" t="str">
        <f t="shared" si="27"/>
        <v/>
      </c>
    </row>
    <row r="1794" spans="4:4" x14ac:dyDescent="0.25">
      <c r="D1794" t="str">
        <f t="shared" si="27"/>
        <v/>
      </c>
    </row>
    <row r="1795" spans="4:4" x14ac:dyDescent="0.25">
      <c r="D1795" t="str">
        <f t="shared" si="27"/>
        <v/>
      </c>
    </row>
    <row r="1796" spans="4:4" x14ac:dyDescent="0.25">
      <c r="D1796" t="str">
        <f t="shared" ref="D1796:D1859" si="28">IF(B1796=0,"",B1796)</f>
        <v/>
      </c>
    </row>
    <row r="1797" spans="4:4" x14ac:dyDescent="0.25">
      <c r="D1797" t="str">
        <f t="shared" si="28"/>
        <v/>
      </c>
    </row>
    <row r="1798" spans="4:4" x14ac:dyDescent="0.25">
      <c r="D1798" t="str">
        <f t="shared" si="28"/>
        <v/>
      </c>
    </row>
    <row r="1799" spans="4:4" x14ac:dyDescent="0.25">
      <c r="D1799" t="str">
        <f t="shared" si="28"/>
        <v/>
      </c>
    </row>
    <row r="1800" spans="4:4" x14ac:dyDescent="0.25">
      <c r="D1800" t="str">
        <f t="shared" si="28"/>
        <v/>
      </c>
    </row>
    <row r="1801" spans="4:4" x14ac:dyDescent="0.25">
      <c r="D1801" t="str">
        <f t="shared" si="28"/>
        <v/>
      </c>
    </row>
    <row r="1802" spans="4:4" x14ac:dyDescent="0.25">
      <c r="D1802" t="str">
        <f t="shared" si="28"/>
        <v/>
      </c>
    </row>
    <row r="1803" spans="4:4" x14ac:dyDescent="0.25">
      <c r="D1803" t="str">
        <f t="shared" si="28"/>
        <v/>
      </c>
    </row>
    <row r="1804" spans="4:4" x14ac:dyDescent="0.25">
      <c r="D1804" t="str">
        <f t="shared" si="28"/>
        <v/>
      </c>
    </row>
    <row r="1805" spans="4:4" x14ac:dyDescent="0.25">
      <c r="D1805" t="str">
        <f t="shared" si="28"/>
        <v/>
      </c>
    </row>
    <row r="1806" spans="4:4" x14ac:dyDescent="0.25">
      <c r="D1806" t="str">
        <f t="shared" si="28"/>
        <v/>
      </c>
    </row>
    <row r="1807" spans="4:4" x14ac:dyDescent="0.25">
      <c r="D1807" t="str">
        <f t="shared" si="28"/>
        <v/>
      </c>
    </row>
    <row r="1808" spans="4:4" x14ac:dyDescent="0.25">
      <c r="D1808" t="str">
        <f t="shared" si="28"/>
        <v/>
      </c>
    </row>
    <row r="1809" spans="4:4" x14ac:dyDescent="0.25">
      <c r="D1809" t="str">
        <f t="shared" si="28"/>
        <v/>
      </c>
    </row>
    <row r="1810" spans="4:4" x14ac:dyDescent="0.25">
      <c r="D1810" t="str">
        <f t="shared" si="28"/>
        <v/>
      </c>
    </row>
    <row r="1811" spans="4:4" x14ac:dyDescent="0.25">
      <c r="D1811" t="str">
        <f t="shared" si="28"/>
        <v/>
      </c>
    </row>
    <row r="1812" spans="4:4" x14ac:dyDescent="0.25">
      <c r="D1812" t="str">
        <f t="shared" si="28"/>
        <v/>
      </c>
    </row>
    <row r="1813" spans="4:4" x14ac:dyDescent="0.25">
      <c r="D1813" t="str">
        <f t="shared" si="28"/>
        <v/>
      </c>
    </row>
    <row r="1814" spans="4:4" x14ac:dyDescent="0.25">
      <c r="D1814" t="str">
        <f t="shared" si="28"/>
        <v/>
      </c>
    </row>
    <row r="1815" spans="4:4" x14ac:dyDescent="0.25">
      <c r="D1815" t="str">
        <f t="shared" si="28"/>
        <v/>
      </c>
    </row>
    <row r="1816" spans="4:4" x14ac:dyDescent="0.25">
      <c r="D1816" t="str">
        <f t="shared" si="28"/>
        <v/>
      </c>
    </row>
    <row r="1817" spans="4:4" x14ac:dyDescent="0.25">
      <c r="D1817" t="str">
        <f t="shared" si="28"/>
        <v/>
      </c>
    </row>
    <row r="1818" spans="4:4" x14ac:dyDescent="0.25">
      <c r="D1818" t="str">
        <f t="shared" si="28"/>
        <v/>
      </c>
    </row>
    <row r="1819" spans="4:4" x14ac:dyDescent="0.25">
      <c r="D1819" t="str">
        <f t="shared" si="28"/>
        <v/>
      </c>
    </row>
    <row r="1820" spans="4:4" x14ac:dyDescent="0.25">
      <c r="D1820" t="str">
        <f t="shared" si="28"/>
        <v/>
      </c>
    </row>
    <row r="1821" spans="4:4" x14ac:dyDescent="0.25">
      <c r="D1821" t="str">
        <f t="shared" si="28"/>
        <v/>
      </c>
    </row>
    <row r="1822" spans="4:4" x14ac:dyDescent="0.25">
      <c r="D1822" t="str">
        <f t="shared" si="28"/>
        <v/>
      </c>
    </row>
    <row r="1823" spans="4:4" x14ac:dyDescent="0.25">
      <c r="D1823" t="str">
        <f t="shared" si="28"/>
        <v/>
      </c>
    </row>
    <row r="1824" spans="4:4" x14ac:dyDescent="0.25">
      <c r="D1824" t="str">
        <f t="shared" si="28"/>
        <v/>
      </c>
    </row>
    <row r="1825" spans="4:4" x14ac:dyDescent="0.25">
      <c r="D1825" t="str">
        <f t="shared" si="28"/>
        <v/>
      </c>
    </row>
    <row r="1826" spans="4:4" x14ac:dyDescent="0.25">
      <c r="D1826" t="str">
        <f t="shared" si="28"/>
        <v/>
      </c>
    </row>
    <row r="1827" spans="4:4" x14ac:dyDescent="0.25">
      <c r="D1827" t="str">
        <f t="shared" si="28"/>
        <v/>
      </c>
    </row>
    <row r="1828" spans="4:4" x14ac:dyDescent="0.25">
      <c r="D1828" t="str">
        <f t="shared" si="28"/>
        <v/>
      </c>
    </row>
    <row r="1829" spans="4:4" x14ac:dyDescent="0.25">
      <c r="D1829" t="str">
        <f t="shared" si="28"/>
        <v/>
      </c>
    </row>
    <row r="1830" spans="4:4" x14ac:dyDescent="0.25">
      <c r="D1830" t="str">
        <f t="shared" si="28"/>
        <v/>
      </c>
    </row>
    <row r="1831" spans="4:4" x14ac:dyDescent="0.25">
      <c r="D1831" t="str">
        <f t="shared" si="28"/>
        <v/>
      </c>
    </row>
    <row r="1832" spans="4:4" x14ac:dyDescent="0.25">
      <c r="D1832" t="str">
        <f t="shared" si="28"/>
        <v/>
      </c>
    </row>
    <row r="1833" spans="4:4" x14ac:dyDescent="0.25">
      <c r="D1833" t="str">
        <f t="shared" si="28"/>
        <v/>
      </c>
    </row>
    <row r="1834" spans="4:4" x14ac:dyDescent="0.25">
      <c r="D1834" t="str">
        <f t="shared" si="28"/>
        <v/>
      </c>
    </row>
    <row r="1835" spans="4:4" x14ac:dyDescent="0.25">
      <c r="D1835" t="str">
        <f t="shared" si="28"/>
        <v/>
      </c>
    </row>
    <row r="1836" spans="4:4" x14ac:dyDescent="0.25">
      <c r="D1836" t="str">
        <f t="shared" si="28"/>
        <v/>
      </c>
    </row>
    <row r="1837" spans="4:4" x14ac:dyDescent="0.25">
      <c r="D1837" t="str">
        <f t="shared" si="28"/>
        <v/>
      </c>
    </row>
    <row r="1838" spans="4:4" x14ac:dyDescent="0.25">
      <c r="D1838" t="str">
        <f t="shared" si="28"/>
        <v/>
      </c>
    </row>
    <row r="1839" spans="4:4" x14ac:dyDescent="0.25">
      <c r="D1839" t="str">
        <f t="shared" si="28"/>
        <v/>
      </c>
    </row>
    <row r="1840" spans="4:4" x14ac:dyDescent="0.25">
      <c r="D1840" t="str">
        <f t="shared" si="28"/>
        <v/>
      </c>
    </row>
    <row r="1841" spans="4:4" x14ac:dyDescent="0.25">
      <c r="D1841" t="str">
        <f t="shared" si="28"/>
        <v/>
      </c>
    </row>
    <row r="1842" spans="4:4" x14ac:dyDescent="0.25">
      <c r="D1842" t="str">
        <f t="shared" si="28"/>
        <v/>
      </c>
    </row>
    <row r="1843" spans="4:4" x14ac:dyDescent="0.25">
      <c r="D1843" t="str">
        <f t="shared" si="28"/>
        <v/>
      </c>
    </row>
    <row r="1844" spans="4:4" x14ac:dyDescent="0.25">
      <c r="D1844" t="str">
        <f t="shared" si="28"/>
        <v/>
      </c>
    </row>
    <row r="1845" spans="4:4" x14ac:dyDescent="0.25">
      <c r="D1845" t="str">
        <f t="shared" si="28"/>
        <v/>
      </c>
    </row>
    <row r="1846" spans="4:4" x14ac:dyDescent="0.25">
      <c r="D1846" t="str">
        <f t="shared" si="28"/>
        <v/>
      </c>
    </row>
    <row r="1847" spans="4:4" x14ac:dyDescent="0.25">
      <c r="D1847" t="str">
        <f t="shared" si="28"/>
        <v/>
      </c>
    </row>
    <row r="1848" spans="4:4" x14ac:dyDescent="0.25">
      <c r="D1848" t="str">
        <f t="shared" si="28"/>
        <v/>
      </c>
    </row>
    <row r="1849" spans="4:4" x14ac:dyDescent="0.25">
      <c r="D1849" t="str">
        <f t="shared" si="28"/>
        <v/>
      </c>
    </row>
    <row r="1850" spans="4:4" x14ac:dyDescent="0.25">
      <c r="D1850" t="str">
        <f t="shared" si="28"/>
        <v/>
      </c>
    </row>
    <row r="1851" spans="4:4" x14ac:dyDescent="0.25">
      <c r="D1851" t="str">
        <f t="shared" si="28"/>
        <v/>
      </c>
    </row>
    <row r="1852" spans="4:4" x14ac:dyDescent="0.25">
      <c r="D1852" t="str">
        <f t="shared" si="28"/>
        <v/>
      </c>
    </row>
    <row r="1853" spans="4:4" x14ac:dyDescent="0.25">
      <c r="D1853" t="str">
        <f t="shared" si="28"/>
        <v/>
      </c>
    </row>
    <row r="1854" spans="4:4" x14ac:dyDescent="0.25">
      <c r="D1854" t="str">
        <f t="shared" si="28"/>
        <v/>
      </c>
    </row>
    <row r="1855" spans="4:4" x14ac:dyDescent="0.25">
      <c r="D1855" t="str">
        <f t="shared" si="28"/>
        <v/>
      </c>
    </row>
    <row r="1856" spans="4:4" x14ac:dyDescent="0.25">
      <c r="D1856" t="str">
        <f t="shared" si="28"/>
        <v/>
      </c>
    </row>
    <row r="1857" spans="4:4" x14ac:dyDescent="0.25">
      <c r="D1857" t="str">
        <f t="shared" si="28"/>
        <v/>
      </c>
    </row>
    <row r="1858" spans="4:4" x14ac:dyDescent="0.25">
      <c r="D1858" t="str">
        <f t="shared" si="28"/>
        <v/>
      </c>
    </row>
    <row r="1859" spans="4:4" x14ac:dyDescent="0.25">
      <c r="D1859" t="str">
        <f t="shared" si="28"/>
        <v/>
      </c>
    </row>
    <row r="1860" spans="4:4" x14ac:dyDescent="0.25">
      <c r="D1860" t="str">
        <f t="shared" ref="D1860:D1877" si="29">IF(B1860=0,"",B1860)</f>
        <v/>
      </c>
    </row>
    <row r="1861" spans="4:4" x14ac:dyDescent="0.25">
      <c r="D1861" t="str">
        <f t="shared" si="29"/>
        <v/>
      </c>
    </row>
    <row r="1862" spans="4:4" x14ac:dyDescent="0.25">
      <c r="D1862" t="str">
        <f t="shared" si="29"/>
        <v/>
      </c>
    </row>
    <row r="1863" spans="4:4" x14ac:dyDescent="0.25">
      <c r="D1863" t="str">
        <f t="shared" si="29"/>
        <v/>
      </c>
    </row>
    <row r="1864" spans="4:4" x14ac:dyDescent="0.25">
      <c r="D1864" t="str">
        <f t="shared" si="29"/>
        <v/>
      </c>
    </row>
    <row r="1865" spans="4:4" x14ac:dyDescent="0.25">
      <c r="D1865" t="str">
        <f t="shared" si="29"/>
        <v/>
      </c>
    </row>
    <row r="1866" spans="4:4" x14ac:dyDescent="0.25">
      <c r="D1866" t="str">
        <f t="shared" si="29"/>
        <v/>
      </c>
    </row>
    <row r="1867" spans="4:4" x14ac:dyDescent="0.25">
      <c r="D1867" t="str">
        <f t="shared" si="29"/>
        <v/>
      </c>
    </row>
    <row r="1868" spans="4:4" x14ac:dyDescent="0.25">
      <c r="D1868" t="str">
        <f t="shared" si="29"/>
        <v/>
      </c>
    </row>
    <row r="1869" spans="4:4" x14ac:dyDescent="0.25">
      <c r="D1869" t="str">
        <f t="shared" si="29"/>
        <v/>
      </c>
    </row>
    <row r="1870" spans="4:4" x14ac:dyDescent="0.25">
      <c r="D1870" t="str">
        <f t="shared" si="29"/>
        <v/>
      </c>
    </row>
    <row r="1871" spans="4:4" x14ac:dyDescent="0.25">
      <c r="D1871" t="str">
        <f t="shared" si="29"/>
        <v/>
      </c>
    </row>
    <row r="1872" spans="4:4" x14ac:dyDescent="0.25">
      <c r="D1872" t="str">
        <f t="shared" si="29"/>
        <v/>
      </c>
    </row>
    <row r="1873" spans="4:4" x14ac:dyDescent="0.25">
      <c r="D1873" t="str">
        <f t="shared" si="29"/>
        <v/>
      </c>
    </row>
    <row r="1874" spans="4:4" x14ac:dyDescent="0.25">
      <c r="D1874" t="str">
        <f t="shared" si="29"/>
        <v/>
      </c>
    </row>
    <row r="1875" spans="4:4" x14ac:dyDescent="0.25">
      <c r="D1875" t="str">
        <f t="shared" si="29"/>
        <v/>
      </c>
    </row>
    <row r="1876" spans="4:4" x14ac:dyDescent="0.25">
      <c r="D1876" t="str">
        <f t="shared" si="29"/>
        <v/>
      </c>
    </row>
    <row r="1877" spans="4:4" x14ac:dyDescent="0.25">
      <c r="D1877" t="str">
        <f t="shared" si="29"/>
        <v/>
      </c>
    </row>
  </sheetData>
  <sheetProtection algorithmName="SHA-512" hashValue="Ii0cxcvGFHJ+Q8r+S0VUJrK1hNuHSiZul2tnrjgU3bb+yfjacxDu+wPGgcWyemfLEBNcEKRrhNyVNZspltpTDw==" saltValue="TkR1pQ7bsIHaWAlB2TdPIg==" spinCount="100000" sheet="1" objects="1" scenarios="1" selectLockedCells="1" pivotTables="0"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A870C-83F5-450F-98BF-053BEACA8792}">
  <dimension ref="A1:V8785"/>
  <sheetViews>
    <sheetView topLeftCell="F1" zoomScale="55" zoomScaleNormal="55" workbookViewId="0">
      <selection activeCell="D28" sqref="D28"/>
    </sheetView>
  </sheetViews>
  <sheetFormatPr defaultRowHeight="15" x14ac:dyDescent="0.25"/>
  <cols>
    <col min="1" max="2" width="18" style="7" customWidth="1"/>
    <col min="3" max="3" width="18" style="35" customWidth="1"/>
    <col min="4" max="4" width="18" style="7" customWidth="1"/>
    <col min="5" max="5" width="11.7109375" customWidth="1"/>
    <col min="6" max="6" width="22" customWidth="1"/>
    <col min="7" max="7" width="24.5703125" customWidth="1"/>
    <col min="8" max="8" width="44.28515625" customWidth="1"/>
    <col min="9" max="10" width="18.28515625" customWidth="1"/>
    <col min="12" max="12" width="29.140625" customWidth="1"/>
    <col min="13" max="13" width="33.5703125" customWidth="1"/>
    <col min="14" max="14" width="11.5703125" customWidth="1"/>
    <col min="18" max="18" width="29.7109375" customWidth="1"/>
    <col min="19" max="19" width="20.42578125" customWidth="1"/>
    <col min="20" max="20" width="11" customWidth="1"/>
    <col min="21" max="21" width="11.42578125" customWidth="1"/>
    <col min="22" max="22" width="19.42578125" customWidth="1"/>
  </cols>
  <sheetData>
    <row r="1" spans="1:22" x14ac:dyDescent="0.25">
      <c r="A1" t="s">
        <v>30</v>
      </c>
      <c r="B1" t="s">
        <v>48</v>
      </c>
      <c r="C1" t="s">
        <v>51</v>
      </c>
      <c r="D1" t="s">
        <v>52</v>
      </c>
      <c r="E1" t="s">
        <v>53</v>
      </c>
      <c r="F1" t="s">
        <v>54</v>
      </c>
      <c r="G1" t="s">
        <v>79</v>
      </c>
    </row>
    <row r="2" spans="1:22" x14ac:dyDescent="0.25">
      <c r="A2" s="7">
        <v>1</v>
      </c>
      <c r="B2" s="13">
        <f>ROW(B2)-1</f>
        <v>1</v>
      </c>
      <c r="C2" s="35">
        <f>0</f>
        <v>0</v>
      </c>
      <c r="D2" s="7">
        <f t="shared" ref="D2:D65" si="0">C2*B2</f>
        <v>0</v>
      </c>
      <c r="E2" s="7">
        <f>SUM(D$2:D2)</f>
        <v>0</v>
      </c>
      <c r="F2">
        <f t="shared" ref="F2:F65" si="1">IF(E2&gt;I$15,1,0)</f>
        <v>0</v>
      </c>
      <c r="G2">
        <f t="shared" ref="G2:G65" si="2">IF(E2&gt;M$15,1,0)</f>
        <v>0</v>
      </c>
    </row>
    <row r="3" spans="1:22" x14ac:dyDescent="0.25">
      <c r="A3" s="7">
        <v>0.99966778544353085</v>
      </c>
      <c r="B3" s="13">
        <f t="shared" ref="B3:B66" si="3">ROW(B3)-1</f>
        <v>2</v>
      </c>
      <c r="C3" s="35">
        <f>IF(A2-A3=0,0,A2-A3)</f>
        <v>3.3221455646914588E-4</v>
      </c>
      <c r="D3" s="7">
        <f t="shared" si="0"/>
        <v>6.6442911293829177E-4</v>
      </c>
      <c r="E3" s="7">
        <f>SUM(D$2:D3)</f>
        <v>6.6442911293829177E-4</v>
      </c>
      <c r="F3">
        <f t="shared" si="1"/>
        <v>1</v>
      </c>
      <c r="G3">
        <f t="shared" si="2"/>
        <v>1</v>
      </c>
      <c r="H3" s="21" t="s">
        <v>16</v>
      </c>
      <c r="I3" s="21"/>
      <c r="J3" s="22"/>
      <c r="L3" s="21" t="s">
        <v>16</v>
      </c>
      <c r="M3" s="21"/>
      <c r="N3" s="22"/>
      <c r="R3" s="21" t="s">
        <v>16</v>
      </c>
      <c r="S3" s="21"/>
      <c r="T3" s="22"/>
    </row>
    <row r="4" spans="1:22" x14ac:dyDescent="0.25">
      <c r="A4" s="7">
        <v>0.99254001342997089</v>
      </c>
      <c r="B4" s="13">
        <f t="shared" si="3"/>
        <v>3</v>
      </c>
      <c r="C4" s="35">
        <f t="shared" ref="C4:C67" si="4">IF(A3-A4=0,0,A3-A4)</f>
        <v>7.1277720135599631E-3</v>
      </c>
      <c r="D4" s="7">
        <f t="shared" si="0"/>
        <v>2.1383316040679889E-2</v>
      </c>
      <c r="E4" s="7">
        <f>SUM(D$2:D4)</f>
        <v>2.2047745153618181E-2</v>
      </c>
      <c r="F4">
        <f t="shared" si="1"/>
        <v>1</v>
      </c>
      <c r="G4">
        <f t="shared" si="2"/>
        <v>1</v>
      </c>
      <c r="H4" s="16" t="s">
        <v>0</v>
      </c>
      <c r="I4" s="16" t="s">
        <v>1</v>
      </c>
      <c r="J4" s="16" t="s">
        <v>2</v>
      </c>
      <c r="L4" s="16" t="s">
        <v>0</v>
      </c>
      <c r="M4" s="16" t="s">
        <v>1</v>
      </c>
      <c r="N4" s="16" t="s">
        <v>2</v>
      </c>
      <c r="R4" s="16" t="s">
        <v>0</v>
      </c>
      <c r="S4" s="16" t="s">
        <v>1</v>
      </c>
      <c r="T4" s="16" t="s">
        <v>2</v>
      </c>
    </row>
    <row r="5" spans="1:22" x14ac:dyDescent="0.25">
      <c r="A5" s="7">
        <v>0.99090908254551213</v>
      </c>
      <c r="B5" s="13">
        <f t="shared" si="3"/>
        <v>4</v>
      </c>
      <c r="C5" s="35">
        <f t="shared" si="4"/>
        <v>1.6309308844587589E-3</v>
      </c>
      <c r="D5" s="7">
        <f t="shared" si="0"/>
        <v>6.5237235378350356E-3</v>
      </c>
      <c r="E5" s="7">
        <f>SUM(D$2:D5)</f>
        <v>2.8571468691453217E-2</v>
      </c>
      <c r="F5">
        <f t="shared" si="1"/>
        <v>1</v>
      </c>
      <c r="G5">
        <f t="shared" si="2"/>
        <v>1</v>
      </c>
      <c r="H5" s="17" t="s">
        <v>17</v>
      </c>
      <c r="I5" s="19">
        <v>0.66200000000000003</v>
      </c>
      <c r="J5" s="17" t="s">
        <v>11</v>
      </c>
      <c r="L5" s="17" t="s">
        <v>17</v>
      </c>
      <c r="M5" s="19">
        <v>0.66200000000000003</v>
      </c>
      <c r="N5" s="17" t="s">
        <v>11</v>
      </c>
      <c r="R5" s="17" t="s">
        <v>17</v>
      </c>
      <c r="S5" s="19">
        <f>0.662+(1-0.662)/S15</f>
        <v>0.66204758552724208</v>
      </c>
      <c r="T5" s="17" t="s">
        <v>11</v>
      </c>
    </row>
    <row r="6" spans="1:22" x14ac:dyDescent="0.25">
      <c r="A6" s="7">
        <v>0.99002339495483194</v>
      </c>
      <c r="B6" s="13">
        <f t="shared" si="3"/>
        <v>5</v>
      </c>
      <c r="C6" s="35">
        <f t="shared" si="4"/>
        <v>8.8568759068019531E-4</v>
      </c>
      <c r="D6" s="7">
        <f t="shared" si="0"/>
        <v>4.4284379534009766E-3</v>
      </c>
      <c r="E6" s="7">
        <f>SUM(D$2:D6)</f>
        <v>3.2999906644854193E-2</v>
      </c>
      <c r="F6">
        <f t="shared" si="1"/>
        <v>1</v>
      </c>
      <c r="G6">
        <f t="shared" si="2"/>
        <v>1</v>
      </c>
      <c r="H6" s="17" t="s">
        <v>18</v>
      </c>
      <c r="I6" s="20">
        <f>I5*Dashboard_Extra!D25</f>
        <v>6.62</v>
      </c>
      <c r="J6" s="17" t="s">
        <v>7</v>
      </c>
      <c r="L6" s="17" t="s">
        <v>18</v>
      </c>
      <c r="M6" s="20">
        <f>M5*Dashboard_Extra!D25</f>
        <v>6.62</v>
      </c>
      <c r="N6" s="17" t="s">
        <v>7</v>
      </c>
      <c r="R6" s="17" t="s">
        <v>18</v>
      </c>
      <c r="S6" s="20">
        <f>S5*10</f>
        <v>6.6204758552724208</v>
      </c>
      <c r="T6" s="17" t="s">
        <v>7</v>
      </c>
    </row>
    <row r="7" spans="1:22" x14ac:dyDescent="0.25">
      <c r="A7" s="7">
        <v>0.96725326108703735</v>
      </c>
      <c r="B7" s="13">
        <f t="shared" si="3"/>
        <v>6</v>
      </c>
      <c r="C7" s="35">
        <f t="shared" si="4"/>
        <v>2.2770133867794584E-2</v>
      </c>
      <c r="D7" s="7">
        <f t="shared" si="0"/>
        <v>0.1366208032067675</v>
      </c>
      <c r="E7" s="7">
        <f>SUM(D$2:D7)</f>
        <v>0.1696207098516217</v>
      </c>
      <c r="F7">
        <f t="shared" si="1"/>
        <v>1</v>
      </c>
      <c r="G7">
        <f t="shared" si="2"/>
        <v>1</v>
      </c>
      <c r="H7" s="17" t="s">
        <v>19</v>
      </c>
      <c r="I7" s="19">
        <v>0.02</v>
      </c>
      <c r="J7" s="17" t="s">
        <v>11</v>
      </c>
      <c r="L7" s="17" t="s">
        <v>19</v>
      </c>
      <c r="M7" s="19">
        <v>0.02</v>
      </c>
      <c r="N7" s="17" t="s">
        <v>11</v>
      </c>
      <c r="R7" s="17" t="s">
        <v>19</v>
      </c>
      <c r="S7" s="19">
        <f>1/(SQRT(S15))</f>
        <v>1.1865310091027703E-2</v>
      </c>
      <c r="T7" s="17" t="s">
        <v>11</v>
      </c>
    </row>
    <row r="8" spans="1:22" x14ac:dyDescent="0.25">
      <c r="A8" s="7">
        <v>0.96666640196673326</v>
      </c>
      <c r="B8" s="13">
        <f t="shared" si="3"/>
        <v>7</v>
      </c>
      <c r="C8" s="35">
        <f t="shared" si="4"/>
        <v>5.8685912030409515E-4</v>
      </c>
      <c r="D8" s="7">
        <f t="shared" si="0"/>
        <v>4.108013842128666E-3</v>
      </c>
      <c r="E8" s="7">
        <f>SUM(D$2:D8)</f>
        <v>0.17372872369375036</v>
      </c>
      <c r="F8">
        <f t="shared" si="1"/>
        <v>1</v>
      </c>
      <c r="G8">
        <f t="shared" si="2"/>
        <v>1</v>
      </c>
      <c r="H8" s="17" t="s">
        <v>20</v>
      </c>
      <c r="I8" s="20">
        <f>I7*Dashboard_Extra!D26</f>
        <v>0.54</v>
      </c>
      <c r="J8" s="17" t="s">
        <v>7</v>
      </c>
      <c r="L8" s="17" t="s">
        <v>20</v>
      </c>
      <c r="M8" s="20">
        <f>M7*Dashboard_Extra!D26</f>
        <v>0.54</v>
      </c>
      <c r="N8" s="17" t="s">
        <v>7</v>
      </c>
      <c r="R8" s="17" t="s">
        <v>20</v>
      </c>
      <c r="S8" s="20">
        <f>S7*27</f>
        <v>0.32036337245774799</v>
      </c>
      <c r="T8" s="17" t="s">
        <v>7</v>
      </c>
    </row>
    <row r="9" spans="1:22" x14ac:dyDescent="0.25">
      <c r="A9" s="7">
        <v>0.95674848283359593</v>
      </c>
      <c r="B9" s="13">
        <f t="shared" si="3"/>
        <v>8</v>
      </c>
      <c r="C9" s="35">
        <f t="shared" si="4"/>
        <v>9.9179191331373318E-3</v>
      </c>
      <c r="D9" s="7">
        <f t="shared" si="0"/>
        <v>7.9343353065098654E-2</v>
      </c>
      <c r="E9" s="7">
        <f>SUM(D$2:D9)</f>
        <v>0.25307207675884902</v>
      </c>
      <c r="F9">
        <f t="shared" si="1"/>
        <v>1</v>
      </c>
      <c r="G9">
        <f t="shared" si="2"/>
        <v>1</v>
      </c>
      <c r="H9" s="17" t="s">
        <v>21</v>
      </c>
      <c r="I9" s="19">
        <f>(I6+I8)*I17</f>
        <v>7.1576213437756815</v>
      </c>
      <c r="J9" s="17" t="s">
        <v>7</v>
      </c>
      <c r="L9" s="17" t="s">
        <v>21</v>
      </c>
      <c r="M9" s="19">
        <f>(M6+M8)*M17</f>
        <v>7.1576213437756815</v>
      </c>
      <c r="N9" s="17" t="s">
        <v>7</v>
      </c>
      <c r="R9" s="17" t="s">
        <v>21</v>
      </c>
      <c r="S9" s="19">
        <f>(S6+S8)</f>
        <v>6.9408392277301685</v>
      </c>
      <c r="T9" s="17" t="s">
        <v>7</v>
      </c>
    </row>
    <row r="10" spans="1:22" x14ac:dyDescent="0.25">
      <c r="A10" s="7">
        <v>0.94862568924473178</v>
      </c>
      <c r="B10" s="13">
        <f t="shared" si="3"/>
        <v>9</v>
      </c>
      <c r="C10" s="35">
        <f t="shared" si="4"/>
        <v>8.1227935888641412E-3</v>
      </c>
      <c r="D10" s="7">
        <f t="shared" si="0"/>
        <v>7.310514229977727E-2</v>
      </c>
      <c r="E10" s="7">
        <f>SUM(D$2:D10)</f>
        <v>0.32617721905862629</v>
      </c>
      <c r="F10">
        <f t="shared" si="1"/>
        <v>1</v>
      </c>
      <c r="G10">
        <f t="shared" si="2"/>
        <v>1</v>
      </c>
    </row>
    <row r="11" spans="1:22" x14ac:dyDescent="0.25">
      <c r="A11" s="7">
        <v>0.94826326015929641</v>
      </c>
      <c r="B11" s="13">
        <f t="shared" si="3"/>
        <v>10</v>
      </c>
      <c r="C11" s="35">
        <f t="shared" si="4"/>
        <v>3.6242908543537844E-4</v>
      </c>
      <c r="D11" s="7">
        <f t="shared" si="0"/>
        <v>3.6242908543537844E-3</v>
      </c>
      <c r="E11" s="7">
        <f>SUM(D$2:D11)</f>
        <v>0.32980150991298007</v>
      </c>
      <c r="F11">
        <f t="shared" si="1"/>
        <v>1</v>
      </c>
      <c r="G11">
        <f t="shared" si="2"/>
        <v>1</v>
      </c>
      <c r="H11" s="21" t="s">
        <v>77</v>
      </c>
      <c r="I11" s="21"/>
      <c r="J11" s="22"/>
      <c r="L11" s="21" t="s">
        <v>78</v>
      </c>
      <c r="M11" s="21"/>
      <c r="N11" s="22"/>
    </row>
    <row r="12" spans="1:22" x14ac:dyDescent="0.25">
      <c r="A12" s="7">
        <v>0.94592395835895593</v>
      </c>
      <c r="B12" s="13">
        <f t="shared" si="3"/>
        <v>11</v>
      </c>
      <c r="C12" s="35">
        <f t="shared" si="4"/>
        <v>2.3393018003404764E-3</v>
      </c>
      <c r="D12" s="7">
        <f t="shared" si="0"/>
        <v>2.5732319803745241E-2</v>
      </c>
      <c r="E12" s="7">
        <f>SUM(D$2:D12)</f>
        <v>0.35553382971672531</v>
      </c>
      <c r="F12">
        <f t="shared" si="1"/>
        <v>1</v>
      </c>
      <c r="G12">
        <f t="shared" si="2"/>
        <v>1</v>
      </c>
      <c r="H12" s="16" t="s">
        <v>0</v>
      </c>
      <c r="I12" s="16" t="s">
        <v>1</v>
      </c>
      <c r="J12" s="16" t="s">
        <v>2</v>
      </c>
      <c r="L12" s="16" t="s">
        <v>0</v>
      </c>
      <c r="M12" s="16" t="s">
        <v>1</v>
      </c>
      <c r="N12" s="16" t="s">
        <v>2</v>
      </c>
    </row>
    <row r="13" spans="1:22" x14ac:dyDescent="0.25">
      <c r="A13" s="7">
        <v>0.94414374639628795</v>
      </c>
      <c r="B13" s="13">
        <f t="shared" si="3"/>
        <v>12</v>
      </c>
      <c r="C13" s="35">
        <f t="shared" si="4"/>
        <v>1.7802119626679769E-3</v>
      </c>
      <c r="D13" s="7">
        <f t="shared" si="0"/>
        <v>2.1362543552015723E-2</v>
      </c>
      <c r="E13" s="7">
        <f>SUM(D$2:D13)</f>
        <v>0.37689637326874104</v>
      </c>
      <c r="F13">
        <f t="shared" si="1"/>
        <v>1</v>
      </c>
      <c r="G13">
        <f t="shared" si="2"/>
        <v>1</v>
      </c>
      <c r="H13" s="17" t="s">
        <v>45</v>
      </c>
      <c r="I13" s="18">
        <f>SUM(D:D)</f>
        <v>2297.1141422831192</v>
      </c>
      <c r="J13" s="17" t="s">
        <v>11</v>
      </c>
      <c r="L13" s="17" t="s">
        <v>45</v>
      </c>
      <c r="M13" s="18">
        <f>SUM(D:D)</f>
        <v>2297.1141422831192</v>
      </c>
      <c r="N13" s="17" t="s">
        <v>11</v>
      </c>
    </row>
    <row r="14" spans="1:22" x14ac:dyDescent="0.25">
      <c r="A14" s="7">
        <v>0.94395137087772629</v>
      </c>
      <c r="B14" s="13">
        <f t="shared" si="3"/>
        <v>13</v>
      </c>
      <c r="C14" s="35">
        <f t="shared" si="4"/>
        <v>1.9237551856166046E-4</v>
      </c>
      <c r="D14" s="7">
        <f t="shared" si="0"/>
        <v>2.500881741301586E-3</v>
      </c>
      <c r="E14" s="7">
        <f>SUM(D$2:D14)</f>
        <v>0.37939725501004262</v>
      </c>
      <c r="F14">
        <f t="shared" si="1"/>
        <v>1</v>
      </c>
      <c r="G14">
        <f t="shared" si="2"/>
        <v>1</v>
      </c>
      <c r="H14" s="17" t="s">
        <v>46</v>
      </c>
      <c r="I14" s="20">
        <f>I13*(Dashboard_Extra!D18/100)</f>
        <v>2297.1141422831192</v>
      </c>
      <c r="J14" s="17" t="s">
        <v>11</v>
      </c>
      <c r="L14" s="17" t="s">
        <v>46</v>
      </c>
      <c r="M14" s="18">
        <f>M13*(Dashboard!R16/100)</f>
        <v>2297.1141422831192</v>
      </c>
      <c r="N14" s="17" t="s">
        <v>11</v>
      </c>
      <c r="U14" t="s">
        <v>86</v>
      </c>
      <c r="V14">
        <v>2500</v>
      </c>
    </row>
    <row r="15" spans="1:22" x14ac:dyDescent="0.25">
      <c r="A15" s="7">
        <v>0.94343087235349299</v>
      </c>
      <c r="B15" s="13">
        <f t="shared" si="3"/>
        <v>14</v>
      </c>
      <c r="C15" s="35">
        <f t="shared" si="4"/>
        <v>5.2049852423330378E-4</v>
      </c>
      <c r="D15" s="7">
        <f t="shared" si="0"/>
        <v>7.286979339266253E-3</v>
      </c>
      <c r="E15" s="7">
        <f>SUM(D$2:D15)</f>
        <v>0.38668423434930888</v>
      </c>
      <c r="F15">
        <f t="shared" si="1"/>
        <v>1</v>
      </c>
      <c r="G15">
        <f t="shared" si="2"/>
        <v>1</v>
      </c>
      <c r="H15" s="17" t="s">
        <v>47</v>
      </c>
      <c r="I15" s="20">
        <f>I13-I14</f>
        <v>0</v>
      </c>
      <c r="J15" s="17"/>
      <c r="L15" s="17" t="s">
        <v>47</v>
      </c>
      <c r="M15" s="20">
        <f>M13-M14</f>
        <v>0</v>
      </c>
      <c r="N15" s="17"/>
      <c r="R15" t="s">
        <v>82</v>
      </c>
      <c r="S15">
        <v>7103</v>
      </c>
      <c r="U15" t="s">
        <v>84</v>
      </c>
      <c r="V15" s="54">
        <v>248602</v>
      </c>
    </row>
    <row r="16" spans="1:22" x14ac:dyDescent="0.25">
      <c r="A16" s="7">
        <v>0.94330940897863458</v>
      </c>
      <c r="B16" s="13">
        <f t="shared" si="3"/>
        <v>15</v>
      </c>
      <c r="C16" s="35">
        <f t="shared" si="4"/>
        <v>1.2146337485841041E-4</v>
      </c>
      <c r="D16" s="7">
        <f t="shared" si="0"/>
        <v>1.8219506228761562E-3</v>
      </c>
      <c r="E16" s="7">
        <f>SUM(D$2:D16)</f>
        <v>0.38850618497218503</v>
      </c>
      <c r="F16">
        <f t="shared" si="1"/>
        <v>1</v>
      </c>
      <c r="G16">
        <f t="shared" si="2"/>
        <v>1</v>
      </c>
      <c r="H16" s="17" t="s">
        <v>49</v>
      </c>
      <c r="I16" s="36">
        <f>MATCH(1,F:F,0)</f>
        <v>3</v>
      </c>
      <c r="J16" s="36"/>
      <c r="L16" s="17" t="s">
        <v>49</v>
      </c>
      <c r="M16" s="36">
        <f>MATCH(1,G:G,0)</f>
        <v>3</v>
      </c>
      <c r="N16" s="36"/>
      <c r="U16" t="s">
        <v>85</v>
      </c>
      <c r="V16" s="12">
        <f>((V15*10^9)/(V14*60*60))</f>
        <v>27622444.444444444</v>
      </c>
    </row>
    <row r="17" spans="1:22" x14ac:dyDescent="0.25">
      <c r="A17" s="7">
        <v>0.94200795687999339</v>
      </c>
      <c r="B17" s="13">
        <f t="shared" si="3"/>
        <v>16</v>
      </c>
      <c r="C17" s="35">
        <f t="shared" si="4"/>
        <v>1.301452098641187E-3</v>
      </c>
      <c r="D17" s="7">
        <f t="shared" si="0"/>
        <v>2.0823233578258993E-2</v>
      </c>
      <c r="E17" s="7">
        <f>SUM(D$2:D17)</f>
        <v>0.40932941855044402</v>
      </c>
      <c r="F17">
        <f t="shared" si="1"/>
        <v>1</v>
      </c>
      <c r="G17">
        <f t="shared" si="2"/>
        <v>1</v>
      </c>
      <c r="H17" s="17" t="s">
        <v>50</v>
      </c>
      <c r="I17" s="37" cm="1">
        <f t="array" ref="I17">INDEX(A:A,I16)</f>
        <v>0.99966778544353085</v>
      </c>
      <c r="J17" s="36"/>
      <c r="L17" s="17" t="s">
        <v>50</v>
      </c>
      <c r="M17" s="37" cm="1">
        <f t="array" ref="M17">INDEX(A:A,M16)</f>
        <v>0.99966778544353085</v>
      </c>
      <c r="N17" s="36"/>
      <c r="R17" t="s">
        <v>83</v>
      </c>
      <c r="S17" s="13">
        <f>S9*S15</f>
        <v>49300.781034567386</v>
      </c>
      <c r="U17" t="s">
        <v>7</v>
      </c>
      <c r="V17" s="53">
        <f>V16*10^-3</f>
        <v>27622.444444444445</v>
      </c>
    </row>
    <row r="18" spans="1:22" x14ac:dyDescent="0.25">
      <c r="A18" s="7">
        <v>0.94047456953496156</v>
      </c>
      <c r="B18" s="13">
        <f t="shared" si="3"/>
        <v>17</v>
      </c>
      <c r="C18" s="35">
        <f t="shared" si="4"/>
        <v>1.5333873450318336E-3</v>
      </c>
      <c r="D18" s="7">
        <f t="shared" si="0"/>
        <v>2.6067584865541171E-2</v>
      </c>
      <c r="E18" s="7">
        <f>SUM(D$2:D18)</f>
        <v>0.4353970034159852</v>
      </c>
      <c r="F18">
        <f t="shared" si="1"/>
        <v>1</v>
      </c>
      <c r="G18">
        <f t="shared" si="2"/>
        <v>1</v>
      </c>
    </row>
    <row r="19" spans="1:22" x14ac:dyDescent="0.25">
      <c r="A19" s="7">
        <v>0.93539702762634469</v>
      </c>
      <c r="B19" s="13">
        <f t="shared" si="3"/>
        <v>18</v>
      </c>
      <c r="C19" s="35">
        <f t="shared" si="4"/>
        <v>5.0775419086168672E-3</v>
      </c>
      <c r="D19" s="7">
        <f t="shared" si="0"/>
        <v>9.1395754355103609E-2</v>
      </c>
      <c r="E19" s="7">
        <f>SUM(D$2:D19)</f>
        <v>0.5267927577710888</v>
      </c>
      <c r="F19">
        <f t="shared" si="1"/>
        <v>1</v>
      </c>
      <c r="G19">
        <f t="shared" si="2"/>
        <v>1</v>
      </c>
    </row>
    <row r="20" spans="1:22" x14ac:dyDescent="0.25">
      <c r="A20" s="7">
        <v>0.93233514342894996</v>
      </c>
      <c r="B20" s="13">
        <f t="shared" si="3"/>
        <v>19</v>
      </c>
      <c r="C20" s="35">
        <f t="shared" si="4"/>
        <v>3.0618841973947264E-3</v>
      </c>
      <c r="D20" s="7">
        <f t="shared" si="0"/>
        <v>5.8175799750499801E-2</v>
      </c>
      <c r="E20" s="7">
        <f>SUM(D$2:D20)</f>
        <v>0.58496855752158861</v>
      </c>
      <c r="F20">
        <f t="shared" si="1"/>
        <v>1</v>
      </c>
      <c r="G20">
        <f t="shared" si="2"/>
        <v>1</v>
      </c>
    </row>
    <row r="21" spans="1:22" x14ac:dyDescent="0.25">
      <c r="A21" s="7">
        <v>0.93032703934996919</v>
      </c>
      <c r="B21" s="13">
        <f t="shared" si="3"/>
        <v>20</v>
      </c>
      <c r="C21" s="35">
        <f t="shared" si="4"/>
        <v>2.0081040789807769E-3</v>
      </c>
      <c r="D21" s="7">
        <f t="shared" si="0"/>
        <v>4.0162081579615538E-2</v>
      </c>
      <c r="E21" s="7">
        <f>SUM(D$2:D21)</f>
        <v>0.62513063910120414</v>
      </c>
      <c r="F21">
        <f t="shared" si="1"/>
        <v>1</v>
      </c>
      <c r="G21">
        <f t="shared" si="2"/>
        <v>1</v>
      </c>
      <c r="H21" t="s">
        <v>34</v>
      </c>
    </row>
    <row r="22" spans="1:22" x14ac:dyDescent="0.25">
      <c r="A22" s="7">
        <v>0.92746135590797663</v>
      </c>
      <c r="B22" s="13">
        <f t="shared" si="3"/>
        <v>21</v>
      </c>
      <c r="C22" s="35">
        <f t="shared" si="4"/>
        <v>2.8656834419925614E-3</v>
      </c>
      <c r="D22" s="7">
        <f t="shared" si="0"/>
        <v>6.017935228184379E-2</v>
      </c>
      <c r="E22" s="7">
        <f>SUM(D$2:D22)</f>
        <v>0.68530999138304793</v>
      </c>
      <c r="F22">
        <f t="shared" si="1"/>
        <v>1</v>
      </c>
      <c r="G22">
        <f t="shared" si="2"/>
        <v>1</v>
      </c>
      <c r="H22" s="13">
        <f>Dashboard_Extra!D30</f>
        <v>943.31061</v>
      </c>
    </row>
    <row r="23" spans="1:22" x14ac:dyDescent="0.25">
      <c r="A23" s="7">
        <v>0.92599706492966682</v>
      </c>
      <c r="B23" s="13">
        <f t="shared" si="3"/>
        <v>22</v>
      </c>
      <c r="C23" s="35">
        <f t="shared" si="4"/>
        <v>1.4642909783098013E-3</v>
      </c>
      <c r="D23" s="7">
        <f t="shared" si="0"/>
        <v>3.2214401522815628E-2</v>
      </c>
      <c r="E23" s="7">
        <f>SUM(D$2:D23)</f>
        <v>0.71752439290586356</v>
      </c>
      <c r="F23">
        <f t="shared" si="1"/>
        <v>1</v>
      </c>
      <c r="G23">
        <f t="shared" si="2"/>
        <v>1</v>
      </c>
    </row>
    <row r="24" spans="1:22" x14ac:dyDescent="0.25">
      <c r="A24" s="7">
        <v>0.92259328203190372</v>
      </c>
      <c r="B24" s="13">
        <f t="shared" si="3"/>
        <v>23</v>
      </c>
      <c r="C24" s="35">
        <f t="shared" si="4"/>
        <v>3.4037828977631079E-3</v>
      </c>
      <c r="D24" s="7">
        <f t="shared" si="0"/>
        <v>7.8287006648551483E-2</v>
      </c>
      <c r="E24" s="7">
        <f>SUM(D$2:D24)</f>
        <v>0.79581139955441504</v>
      </c>
      <c r="F24">
        <f t="shared" si="1"/>
        <v>1</v>
      </c>
      <c r="G24">
        <f t="shared" si="2"/>
        <v>1</v>
      </c>
    </row>
    <row r="25" spans="1:22" x14ac:dyDescent="0.25">
      <c r="A25" s="7">
        <v>0.91793411935010094</v>
      </c>
      <c r="B25" s="13">
        <f t="shared" si="3"/>
        <v>24</v>
      </c>
      <c r="C25" s="35">
        <f t="shared" si="4"/>
        <v>4.6591626818027754E-3</v>
      </c>
      <c r="D25" s="7">
        <f t="shared" si="0"/>
        <v>0.11181990436326661</v>
      </c>
      <c r="E25" s="7">
        <f>SUM(D$2:D25)</f>
        <v>0.90763130391768165</v>
      </c>
      <c r="F25">
        <f t="shared" si="1"/>
        <v>1</v>
      </c>
      <c r="G25">
        <f t="shared" si="2"/>
        <v>1</v>
      </c>
    </row>
    <row r="26" spans="1:22" x14ac:dyDescent="0.25">
      <c r="A26" s="7">
        <v>0.91735132757023474</v>
      </c>
      <c r="B26" s="13">
        <f t="shared" si="3"/>
        <v>25</v>
      </c>
      <c r="C26" s="35">
        <f t="shared" si="4"/>
        <v>5.8279177986619857E-4</v>
      </c>
      <c r="D26" s="7">
        <f t="shared" si="0"/>
        <v>1.4569794496654964E-2</v>
      </c>
      <c r="E26" s="7">
        <f>SUM(D$2:D26)</f>
        <v>0.92220109841433662</v>
      </c>
      <c r="F26">
        <f t="shared" si="1"/>
        <v>1</v>
      </c>
      <c r="G26">
        <f t="shared" si="2"/>
        <v>1</v>
      </c>
    </row>
    <row r="27" spans="1:22" x14ac:dyDescent="0.25">
      <c r="A27" s="7">
        <v>0.9165427741857135</v>
      </c>
      <c r="B27" s="13">
        <f t="shared" si="3"/>
        <v>26</v>
      </c>
      <c r="C27" s="35">
        <f t="shared" si="4"/>
        <v>8.0855338452123782E-4</v>
      </c>
      <c r="D27" s="7">
        <f t="shared" si="0"/>
        <v>2.1022387997552183E-2</v>
      </c>
      <c r="E27" s="7">
        <f>SUM(D$2:D27)</f>
        <v>0.9432234864118888</v>
      </c>
      <c r="F27">
        <f t="shared" si="1"/>
        <v>1</v>
      </c>
      <c r="G27">
        <f t="shared" si="2"/>
        <v>1</v>
      </c>
    </row>
    <row r="28" spans="1:22" x14ac:dyDescent="0.25">
      <c r="A28" s="7">
        <v>0.9121069036518713</v>
      </c>
      <c r="B28" s="13">
        <f t="shared" si="3"/>
        <v>27</v>
      </c>
      <c r="C28" s="35">
        <f t="shared" si="4"/>
        <v>4.4358705338422011E-3</v>
      </c>
      <c r="D28" s="7">
        <f t="shared" si="0"/>
        <v>0.11976850441373943</v>
      </c>
      <c r="E28" s="7"/>
      <c r="F28">
        <f t="shared" si="1"/>
        <v>0</v>
      </c>
      <c r="G28">
        <f t="shared" si="2"/>
        <v>0</v>
      </c>
    </row>
    <row r="29" spans="1:22" x14ac:dyDescent="0.25">
      <c r="A29" s="7">
        <v>0.91140516637456048</v>
      </c>
      <c r="B29" s="13">
        <f t="shared" si="3"/>
        <v>28</v>
      </c>
      <c r="C29" s="35">
        <f t="shared" si="4"/>
        <v>7.0173727731082103E-4</v>
      </c>
      <c r="D29" s="7">
        <f t="shared" si="0"/>
        <v>1.9648643764702989E-2</v>
      </c>
      <c r="E29" s="7">
        <f>SUM(D$2:D29)</f>
        <v>1.0826406345903312</v>
      </c>
      <c r="F29">
        <f t="shared" si="1"/>
        <v>1</v>
      </c>
      <c r="G29">
        <f t="shared" si="2"/>
        <v>1</v>
      </c>
    </row>
    <row r="30" spans="1:22" x14ac:dyDescent="0.25">
      <c r="A30" s="7">
        <v>0.91129004611395648</v>
      </c>
      <c r="B30" s="13">
        <f t="shared" si="3"/>
        <v>29</v>
      </c>
      <c r="C30" s="35">
        <f t="shared" si="4"/>
        <v>1.1512026060400693E-4</v>
      </c>
      <c r="D30" s="7">
        <f t="shared" si="0"/>
        <v>3.338487557516201E-3</v>
      </c>
      <c r="E30" s="7">
        <f>SUM(D$2:D30)</f>
        <v>1.0859791221478474</v>
      </c>
      <c r="F30">
        <f t="shared" si="1"/>
        <v>1</v>
      </c>
      <c r="G30">
        <f t="shared" si="2"/>
        <v>1</v>
      </c>
    </row>
    <row r="31" spans="1:22" x14ac:dyDescent="0.25">
      <c r="A31" s="7">
        <v>0.91126690101003671</v>
      </c>
      <c r="B31" s="13">
        <f t="shared" si="3"/>
        <v>30</v>
      </c>
      <c r="C31" s="35">
        <f t="shared" si="4"/>
        <v>2.3145103919763876E-5</v>
      </c>
      <c r="D31" s="7">
        <f t="shared" si="0"/>
        <v>6.9435311759291629E-4</v>
      </c>
      <c r="E31" s="7">
        <f>SUM(D$2:D31)</f>
        <v>1.0866734752654403</v>
      </c>
      <c r="F31">
        <f t="shared" si="1"/>
        <v>1</v>
      </c>
      <c r="G31">
        <f t="shared" si="2"/>
        <v>1</v>
      </c>
    </row>
    <row r="32" spans="1:22" x14ac:dyDescent="0.25">
      <c r="A32" s="7">
        <v>0.91005873142750671</v>
      </c>
      <c r="B32" s="13">
        <f t="shared" si="3"/>
        <v>31</v>
      </c>
      <c r="C32" s="35">
        <f t="shared" si="4"/>
        <v>1.2081695825300054E-3</v>
      </c>
      <c r="D32" s="7">
        <f t="shared" si="0"/>
        <v>3.7453257058430167E-2</v>
      </c>
      <c r="E32" s="7">
        <f>SUM(D$2:D32)</f>
        <v>1.1241267323238704</v>
      </c>
      <c r="F32">
        <f t="shared" si="1"/>
        <v>1</v>
      </c>
      <c r="G32">
        <f t="shared" si="2"/>
        <v>1</v>
      </c>
    </row>
    <row r="33" spans="1:7" x14ac:dyDescent="0.25">
      <c r="A33" s="7">
        <v>0.90861780344635423</v>
      </c>
      <c r="B33" s="13">
        <f t="shared" si="3"/>
        <v>32</v>
      </c>
      <c r="C33" s="35">
        <f t="shared" si="4"/>
        <v>1.4409279811524733E-3</v>
      </c>
      <c r="D33" s="7">
        <f t="shared" si="0"/>
        <v>4.6109695396879147E-2</v>
      </c>
      <c r="E33" s="7">
        <f>SUM(D$2:D33)</f>
        <v>1.1702364277207495</v>
      </c>
      <c r="F33">
        <f t="shared" si="1"/>
        <v>1</v>
      </c>
      <c r="G33">
        <f t="shared" si="2"/>
        <v>1</v>
      </c>
    </row>
    <row r="34" spans="1:7" x14ac:dyDescent="0.25">
      <c r="A34" s="7">
        <v>0.90784370140375548</v>
      </c>
      <c r="B34" s="13">
        <f t="shared" si="3"/>
        <v>33</v>
      </c>
      <c r="C34" s="35">
        <f t="shared" si="4"/>
        <v>7.7410204259875659E-4</v>
      </c>
      <c r="D34" s="7">
        <f t="shared" si="0"/>
        <v>2.5545367405758967E-2</v>
      </c>
      <c r="E34" s="7">
        <f>SUM(D$2:D34)</f>
        <v>1.1957817951265084</v>
      </c>
      <c r="F34">
        <f t="shared" si="1"/>
        <v>1</v>
      </c>
      <c r="G34">
        <f t="shared" si="2"/>
        <v>1</v>
      </c>
    </row>
    <row r="35" spans="1:7" x14ac:dyDescent="0.25">
      <c r="A35" s="7">
        <v>0.90275371537022786</v>
      </c>
      <c r="B35" s="13">
        <f t="shared" si="3"/>
        <v>34</v>
      </c>
      <c r="C35" s="35">
        <f t="shared" si="4"/>
        <v>5.0899860335276159E-3</v>
      </c>
      <c r="D35" s="7">
        <f t="shared" si="0"/>
        <v>0.17305952513993894</v>
      </c>
      <c r="E35" s="7">
        <f>SUM(D$2:D35)</f>
        <v>1.3688413202664473</v>
      </c>
      <c r="F35">
        <f t="shared" si="1"/>
        <v>1</v>
      </c>
      <c r="G35">
        <f t="shared" si="2"/>
        <v>1</v>
      </c>
    </row>
    <row r="36" spans="1:7" x14ac:dyDescent="0.25">
      <c r="A36" s="7">
        <v>0.89897290454010104</v>
      </c>
      <c r="B36" s="13">
        <f t="shared" si="3"/>
        <v>35</v>
      </c>
      <c r="C36" s="35">
        <f t="shared" si="4"/>
        <v>3.780810830126824E-3</v>
      </c>
      <c r="D36" s="7">
        <f t="shared" si="0"/>
        <v>0.13232837905443884</v>
      </c>
      <c r="E36" s="7">
        <f>SUM(D$2:D36)</f>
        <v>1.5011696993208861</v>
      </c>
      <c r="F36">
        <f t="shared" si="1"/>
        <v>1</v>
      </c>
      <c r="G36">
        <f t="shared" si="2"/>
        <v>1</v>
      </c>
    </row>
    <row r="37" spans="1:7" x14ac:dyDescent="0.25">
      <c r="A37" s="7">
        <v>0.89892581539038996</v>
      </c>
      <c r="B37" s="13">
        <f t="shared" si="3"/>
        <v>36</v>
      </c>
      <c r="C37" s="35">
        <f t="shared" si="4"/>
        <v>4.7089149711077027E-5</v>
      </c>
      <c r="D37" s="7">
        <f t="shared" si="0"/>
        <v>1.695209389598773E-3</v>
      </c>
      <c r="E37" s="7">
        <f>SUM(D$2:D37)</f>
        <v>1.5028649087104848</v>
      </c>
      <c r="F37">
        <f t="shared" si="1"/>
        <v>1</v>
      </c>
      <c r="G37">
        <f t="shared" si="2"/>
        <v>1</v>
      </c>
    </row>
    <row r="38" spans="1:7" x14ac:dyDescent="0.25">
      <c r="A38" s="7">
        <v>0.89656191586454514</v>
      </c>
      <c r="B38" s="13">
        <f t="shared" si="3"/>
        <v>37</v>
      </c>
      <c r="C38" s="35">
        <f t="shared" si="4"/>
        <v>2.3638995258448148E-3</v>
      </c>
      <c r="D38" s="7">
        <f t="shared" si="0"/>
        <v>8.7464282456258147E-2</v>
      </c>
      <c r="E38" s="7">
        <f>SUM(D$2:D38)</f>
        <v>1.590329191166743</v>
      </c>
      <c r="F38">
        <f t="shared" si="1"/>
        <v>1</v>
      </c>
      <c r="G38">
        <f t="shared" si="2"/>
        <v>1</v>
      </c>
    </row>
    <row r="39" spans="1:7" x14ac:dyDescent="0.25">
      <c r="A39" s="7">
        <v>0.89573455103049937</v>
      </c>
      <c r="B39" s="13">
        <f t="shared" si="3"/>
        <v>38</v>
      </c>
      <c r="C39" s="35">
        <f t="shared" si="4"/>
        <v>8.2736483404577399E-4</v>
      </c>
      <c r="D39" s="7">
        <f t="shared" si="0"/>
        <v>3.1439863693739412E-2</v>
      </c>
      <c r="E39" s="7">
        <f>SUM(D$2:D39)</f>
        <v>1.6217690548604824</v>
      </c>
      <c r="F39">
        <f t="shared" si="1"/>
        <v>1</v>
      </c>
      <c r="G39">
        <f t="shared" si="2"/>
        <v>1</v>
      </c>
    </row>
    <row r="40" spans="1:7" x14ac:dyDescent="0.25">
      <c r="A40" s="7">
        <v>0.89463668384698347</v>
      </c>
      <c r="B40" s="13">
        <f t="shared" si="3"/>
        <v>39</v>
      </c>
      <c r="C40" s="35">
        <f t="shared" si="4"/>
        <v>1.0978671835158993E-3</v>
      </c>
      <c r="D40" s="7">
        <f t="shared" si="0"/>
        <v>4.2816820157120072E-2</v>
      </c>
      <c r="E40" s="7">
        <f>SUM(D$2:D40)</f>
        <v>1.6645858750176026</v>
      </c>
      <c r="F40">
        <f t="shared" si="1"/>
        <v>1</v>
      </c>
      <c r="G40">
        <f t="shared" si="2"/>
        <v>1</v>
      </c>
    </row>
    <row r="41" spans="1:7" x14ac:dyDescent="0.25">
      <c r="A41" s="7">
        <v>0.89452771301775547</v>
      </c>
      <c r="B41" s="13">
        <f t="shared" si="3"/>
        <v>40</v>
      </c>
      <c r="C41" s="35">
        <f t="shared" si="4"/>
        <v>1.0897082922800561E-4</v>
      </c>
      <c r="D41" s="7">
        <f t="shared" si="0"/>
        <v>4.3588331691202242E-3</v>
      </c>
      <c r="E41" s="7">
        <f>SUM(D$2:D41)</f>
        <v>1.6689447081867228</v>
      </c>
      <c r="F41">
        <f t="shared" si="1"/>
        <v>1</v>
      </c>
      <c r="G41">
        <f t="shared" si="2"/>
        <v>1</v>
      </c>
    </row>
    <row r="42" spans="1:7" x14ac:dyDescent="0.25">
      <c r="A42" s="7">
        <v>0.89378433392167733</v>
      </c>
      <c r="B42" s="13">
        <f t="shared" si="3"/>
        <v>41</v>
      </c>
      <c r="C42" s="35">
        <f t="shared" si="4"/>
        <v>7.4337909607813391E-4</v>
      </c>
      <c r="D42" s="7">
        <f t="shared" si="0"/>
        <v>3.047854293920349E-2</v>
      </c>
      <c r="E42" s="7">
        <f>SUM(D$2:D42)</f>
        <v>1.6994232511259262</v>
      </c>
      <c r="F42">
        <f t="shared" si="1"/>
        <v>1</v>
      </c>
      <c r="G42">
        <f t="shared" si="2"/>
        <v>1</v>
      </c>
    </row>
    <row r="43" spans="1:7" x14ac:dyDescent="0.25">
      <c r="A43" s="7">
        <v>0.89348720017648386</v>
      </c>
      <c r="B43" s="13">
        <f t="shared" si="3"/>
        <v>42</v>
      </c>
      <c r="C43" s="35">
        <f t="shared" si="4"/>
        <v>2.9713374519346747E-4</v>
      </c>
      <c r="D43" s="7">
        <f t="shared" si="0"/>
        <v>1.2479617298125634E-2</v>
      </c>
      <c r="E43" s="7">
        <f>SUM(D$2:D43)</f>
        <v>1.7119028684240518</v>
      </c>
      <c r="F43">
        <f t="shared" si="1"/>
        <v>1</v>
      </c>
      <c r="G43">
        <f t="shared" si="2"/>
        <v>1</v>
      </c>
    </row>
    <row r="44" spans="1:7" x14ac:dyDescent="0.25">
      <c r="A44" s="7">
        <v>0.89263039554498402</v>
      </c>
      <c r="B44" s="13">
        <f t="shared" si="3"/>
        <v>43</v>
      </c>
      <c r="C44" s="35">
        <f t="shared" si="4"/>
        <v>8.5680463149984121E-4</v>
      </c>
      <c r="D44" s="7">
        <f t="shared" si="0"/>
        <v>3.6842599154493172E-2</v>
      </c>
      <c r="E44" s="7">
        <f>SUM(D$2:D44)</f>
        <v>1.748745467578545</v>
      </c>
      <c r="F44">
        <f t="shared" si="1"/>
        <v>1</v>
      </c>
      <c r="G44">
        <f t="shared" si="2"/>
        <v>1</v>
      </c>
    </row>
    <row r="45" spans="1:7" x14ac:dyDescent="0.25">
      <c r="A45" s="7">
        <v>0.8916329287233451</v>
      </c>
      <c r="B45" s="13">
        <f t="shared" si="3"/>
        <v>44</v>
      </c>
      <c r="C45" s="35">
        <f t="shared" si="4"/>
        <v>9.9746682163892597E-4</v>
      </c>
      <c r="D45" s="7">
        <f t="shared" si="0"/>
        <v>4.3888540152112743E-2</v>
      </c>
      <c r="E45" s="7">
        <f>SUM(D$2:D45)</f>
        <v>1.7926340077306577</v>
      </c>
      <c r="F45">
        <f t="shared" si="1"/>
        <v>1</v>
      </c>
      <c r="G45">
        <f t="shared" si="2"/>
        <v>1</v>
      </c>
    </row>
    <row r="46" spans="1:7" x14ac:dyDescent="0.25">
      <c r="A46" s="7">
        <v>0.89107173258437455</v>
      </c>
      <c r="B46" s="13">
        <f t="shared" si="3"/>
        <v>45</v>
      </c>
      <c r="C46" s="35">
        <f t="shared" si="4"/>
        <v>5.6119613897054332E-4</v>
      </c>
      <c r="D46" s="7">
        <f t="shared" si="0"/>
        <v>2.525382625367445E-2</v>
      </c>
      <c r="E46" s="7">
        <f>SUM(D$2:D46)</f>
        <v>1.8178878339843321</v>
      </c>
      <c r="F46">
        <f t="shared" si="1"/>
        <v>1</v>
      </c>
      <c r="G46">
        <f t="shared" si="2"/>
        <v>1</v>
      </c>
    </row>
    <row r="47" spans="1:7" x14ac:dyDescent="0.25">
      <c r="A47" s="7">
        <v>0.88991442896767603</v>
      </c>
      <c r="B47" s="13">
        <f t="shared" si="3"/>
        <v>46</v>
      </c>
      <c r="C47" s="35">
        <f t="shared" si="4"/>
        <v>1.157303616698524E-3</v>
      </c>
      <c r="D47" s="7">
        <f t="shared" si="0"/>
        <v>5.3235966368132104E-2</v>
      </c>
      <c r="E47" s="7">
        <f>SUM(D$2:D47)</f>
        <v>1.8711238003524642</v>
      </c>
      <c r="F47">
        <f t="shared" si="1"/>
        <v>1</v>
      </c>
      <c r="G47">
        <f t="shared" si="2"/>
        <v>1</v>
      </c>
    </row>
    <row r="48" spans="1:7" x14ac:dyDescent="0.25">
      <c r="A48" s="7">
        <v>0.88847981989041813</v>
      </c>
      <c r="B48" s="13">
        <f t="shared" si="3"/>
        <v>47</v>
      </c>
      <c r="C48" s="35">
        <f t="shared" si="4"/>
        <v>1.4346090772578979E-3</v>
      </c>
      <c r="D48" s="7">
        <f t="shared" si="0"/>
        <v>6.74266266311212E-2</v>
      </c>
      <c r="E48" s="7">
        <f>SUM(D$2:D48)</f>
        <v>1.9385504269835854</v>
      </c>
      <c r="F48">
        <f t="shared" si="1"/>
        <v>1</v>
      </c>
      <c r="G48">
        <f t="shared" si="2"/>
        <v>1</v>
      </c>
    </row>
    <row r="49" spans="1:7" x14ac:dyDescent="0.25">
      <c r="A49" s="7">
        <v>0.88796094346028798</v>
      </c>
      <c r="B49" s="13">
        <f t="shared" si="3"/>
        <v>48</v>
      </c>
      <c r="C49" s="35">
        <f t="shared" si="4"/>
        <v>5.1887643013015516E-4</v>
      </c>
      <c r="D49" s="7">
        <f t="shared" si="0"/>
        <v>2.4906068646247448E-2</v>
      </c>
      <c r="E49" s="7">
        <f>SUM(D$2:D49)</f>
        <v>1.9634564956298328</v>
      </c>
      <c r="F49">
        <f t="shared" si="1"/>
        <v>1</v>
      </c>
      <c r="G49">
        <f t="shared" si="2"/>
        <v>1</v>
      </c>
    </row>
    <row r="50" spans="1:7" x14ac:dyDescent="0.25">
      <c r="A50" s="7">
        <v>0.88744042072569473</v>
      </c>
      <c r="B50" s="13">
        <f t="shared" si="3"/>
        <v>49</v>
      </c>
      <c r="C50" s="35">
        <f t="shared" si="4"/>
        <v>5.2052273459324283E-4</v>
      </c>
      <c r="D50" s="7">
        <f t="shared" si="0"/>
        <v>2.5505613995068899E-2</v>
      </c>
      <c r="E50" s="7">
        <f>SUM(D$2:D50)</f>
        <v>1.9889621096249017</v>
      </c>
      <c r="F50">
        <f t="shared" si="1"/>
        <v>1</v>
      </c>
      <c r="G50">
        <f t="shared" si="2"/>
        <v>1</v>
      </c>
    </row>
    <row r="51" spans="1:7" x14ac:dyDescent="0.25">
      <c r="A51" s="7">
        <v>0.88627895292711956</v>
      </c>
      <c r="B51" s="13">
        <f t="shared" si="3"/>
        <v>50</v>
      </c>
      <c r="C51" s="35">
        <f t="shared" si="4"/>
        <v>1.1614677985751776E-3</v>
      </c>
      <c r="D51" s="7">
        <f t="shared" si="0"/>
        <v>5.8073389928758878E-2</v>
      </c>
      <c r="E51" s="7">
        <f>SUM(D$2:D51)</f>
        <v>2.0470354995536608</v>
      </c>
      <c r="F51">
        <f t="shared" si="1"/>
        <v>1</v>
      </c>
      <c r="G51">
        <f t="shared" si="2"/>
        <v>1</v>
      </c>
    </row>
    <row r="52" spans="1:7" x14ac:dyDescent="0.25">
      <c r="A52" s="7">
        <v>0.88554324851508193</v>
      </c>
      <c r="B52" s="13">
        <f t="shared" si="3"/>
        <v>51</v>
      </c>
      <c r="C52" s="35">
        <f t="shared" si="4"/>
        <v>7.3570441203762993E-4</v>
      </c>
      <c r="D52" s="7">
        <f t="shared" si="0"/>
        <v>3.7520925013919126E-2</v>
      </c>
      <c r="E52" s="7">
        <f>SUM(D$2:D52)</f>
        <v>2.0845564245675798</v>
      </c>
      <c r="F52">
        <f t="shared" si="1"/>
        <v>1</v>
      </c>
      <c r="G52">
        <f t="shared" si="2"/>
        <v>1</v>
      </c>
    </row>
    <row r="53" spans="1:7" x14ac:dyDescent="0.25">
      <c r="A53" s="7">
        <v>0.8851516701565092</v>
      </c>
      <c r="B53" s="13">
        <f t="shared" si="3"/>
        <v>52</v>
      </c>
      <c r="C53" s="35">
        <f t="shared" si="4"/>
        <v>3.915783585727306E-4</v>
      </c>
      <c r="D53" s="7">
        <f t="shared" si="0"/>
        <v>2.0362074645781991E-2</v>
      </c>
      <c r="E53" s="7">
        <f>SUM(D$2:D53)</f>
        <v>2.1049184992133618</v>
      </c>
      <c r="F53">
        <f t="shared" si="1"/>
        <v>1</v>
      </c>
      <c r="G53">
        <f t="shared" si="2"/>
        <v>1</v>
      </c>
    </row>
    <row r="54" spans="1:7" x14ac:dyDescent="0.25">
      <c r="A54" s="7">
        <v>0.8851516701565092</v>
      </c>
      <c r="B54" s="13">
        <f t="shared" si="3"/>
        <v>53</v>
      </c>
      <c r="C54" s="35">
        <f t="shared" si="4"/>
        <v>0</v>
      </c>
      <c r="D54" s="7">
        <f t="shared" si="0"/>
        <v>0</v>
      </c>
      <c r="E54" s="7">
        <f>SUM(D$2:D54)</f>
        <v>2.1049184992133618</v>
      </c>
      <c r="F54">
        <f t="shared" si="1"/>
        <v>1</v>
      </c>
      <c r="G54">
        <f t="shared" si="2"/>
        <v>1</v>
      </c>
    </row>
    <row r="55" spans="1:7" x14ac:dyDescent="0.25">
      <c r="A55" s="7">
        <v>0.88505356977880834</v>
      </c>
      <c r="B55" s="13">
        <f t="shared" si="3"/>
        <v>54</v>
      </c>
      <c r="C55" s="35">
        <f t="shared" si="4"/>
        <v>9.8100377700860442E-5</v>
      </c>
      <c r="D55" s="7">
        <f t="shared" si="0"/>
        <v>5.2974203958464638E-3</v>
      </c>
      <c r="E55" s="7">
        <f>SUM(D$2:D55)</f>
        <v>2.1102159196092085</v>
      </c>
      <c r="F55">
        <f t="shared" si="1"/>
        <v>1</v>
      </c>
      <c r="G55">
        <f t="shared" si="2"/>
        <v>1</v>
      </c>
    </row>
    <row r="56" spans="1:7" x14ac:dyDescent="0.25">
      <c r="A56" s="7">
        <v>0.88474241823532029</v>
      </c>
      <c r="B56" s="13">
        <f t="shared" si="3"/>
        <v>55</v>
      </c>
      <c r="C56" s="35">
        <f t="shared" si="4"/>
        <v>3.1115154348804186E-4</v>
      </c>
      <c r="D56" s="7">
        <f t="shared" si="0"/>
        <v>1.7113334891842302E-2</v>
      </c>
      <c r="E56" s="7">
        <f>SUM(D$2:D56)</f>
        <v>2.1273292545010509</v>
      </c>
      <c r="F56">
        <f t="shared" si="1"/>
        <v>1</v>
      </c>
      <c r="G56">
        <f t="shared" si="2"/>
        <v>1</v>
      </c>
    </row>
    <row r="57" spans="1:7" x14ac:dyDescent="0.25">
      <c r="A57" s="7">
        <v>0.88426963833015149</v>
      </c>
      <c r="B57" s="13">
        <f t="shared" si="3"/>
        <v>56</v>
      </c>
      <c r="C57" s="35">
        <f t="shared" si="4"/>
        <v>4.7277990516880752E-4</v>
      </c>
      <c r="D57" s="7">
        <f t="shared" si="0"/>
        <v>2.6475674689453221E-2</v>
      </c>
      <c r="E57" s="7">
        <f>SUM(D$2:D57)</f>
        <v>2.1538049291905041</v>
      </c>
      <c r="F57">
        <f t="shared" si="1"/>
        <v>1</v>
      </c>
      <c r="G57">
        <f t="shared" si="2"/>
        <v>1</v>
      </c>
    </row>
    <row r="58" spans="1:7" x14ac:dyDescent="0.25">
      <c r="A58" s="7">
        <v>0.88421054084200534</v>
      </c>
      <c r="B58" s="13">
        <f t="shared" si="3"/>
        <v>57</v>
      </c>
      <c r="C58" s="35">
        <f t="shared" si="4"/>
        <v>5.9097488146142574E-5</v>
      </c>
      <c r="D58" s="7">
        <f t="shared" si="0"/>
        <v>3.3685568243301267E-3</v>
      </c>
      <c r="E58" s="7">
        <f>SUM(D$2:D58)</f>
        <v>2.1571734860148344</v>
      </c>
      <c r="F58">
        <f t="shared" si="1"/>
        <v>1</v>
      </c>
      <c r="G58">
        <f t="shared" si="2"/>
        <v>1</v>
      </c>
    </row>
    <row r="59" spans="1:7" x14ac:dyDescent="0.25">
      <c r="A59" s="7">
        <v>0.88196483629245259</v>
      </c>
      <c r="B59" s="13">
        <f t="shared" si="3"/>
        <v>58</v>
      </c>
      <c r="C59" s="35">
        <f t="shared" si="4"/>
        <v>2.2457045495527517E-3</v>
      </c>
      <c r="D59" s="7">
        <f t="shared" si="0"/>
        <v>0.1302508638740596</v>
      </c>
      <c r="E59" s="7">
        <f>SUM(D$2:D59)</f>
        <v>2.287424349888894</v>
      </c>
      <c r="F59">
        <f t="shared" si="1"/>
        <v>1</v>
      </c>
      <c r="G59">
        <f t="shared" si="2"/>
        <v>1</v>
      </c>
    </row>
    <row r="60" spans="1:7" x14ac:dyDescent="0.25">
      <c r="A60" s="7">
        <v>0.88166934885172188</v>
      </c>
      <c r="B60" s="13">
        <f t="shared" si="3"/>
        <v>59</v>
      </c>
      <c r="C60" s="35">
        <f t="shared" si="4"/>
        <v>2.9548744073071287E-4</v>
      </c>
      <c r="D60" s="7">
        <f t="shared" si="0"/>
        <v>1.7433759003112059E-2</v>
      </c>
      <c r="E60" s="7">
        <f>SUM(D$2:D60)</f>
        <v>2.3048581088920059</v>
      </c>
      <c r="F60">
        <f t="shared" si="1"/>
        <v>1</v>
      </c>
      <c r="G60">
        <f t="shared" si="2"/>
        <v>1</v>
      </c>
    </row>
    <row r="61" spans="1:7" x14ac:dyDescent="0.25">
      <c r="A61" s="7">
        <v>0.88012659209746746</v>
      </c>
      <c r="B61" s="13">
        <f t="shared" si="3"/>
        <v>60</v>
      </c>
      <c r="C61" s="35">
        <f t="shared" si="4"/>
        <v>1.5427567542544152E-3</v>
      </c>
      <c r="D61" s="7">
        <f t="shared" si="0"/>
        <v>9.256540525526491E-2</v>
      </c>
      <c r="E61" s="7">
        <f>SUM(D$2:D61)</f>
        <v>2.3974235141472708</v>
      </c>
      <c r="F61">
        <f t="shared" si="1"/>
        <v>1</v>
      </c>
      <c r="G61">
        <f t="shared" si="2"/>
        <v>1</v>
      </c>
    </row>
    <row r="62" spans="1:7" x14ac:dyDescent="0.25">
      <c r="A62" s="7">
        <v>0.87957650851362124</v>
      </c>
      <c r="B62" s="13">
        <f t="shared" si="3"/>
        <v>61</v>
      </c>
      <c r="C62" s="35">
        <f t="shared" si="4"/>
        <v>5.5008358384622813E-4</v>
      </c>
      <c r="D62" s="7">
        <f t="shared" si="0"/>
        <v>3.3555098614619916E-2</v>
      </c>
      <c r="E62" s="7">
        <f>SUM(D$2:D62)</f>
        <v>2.4309786127618906</v>
      </c>
      <c r="F62">
        <f t="shared" si="1"/>
        <v>1</v>
      </c>
      <c r="G62">
        <f t="shared" si="2"/>
        <v>1</v>
      </c>
    </row>
    <row r="63" spans="1:7" x14ac:dyDescent="0.25">
      <c r="A63" s="7">
        <v>0.87623237994227865</v>
      </c>
      <c r="B63" s="13">
        <f t="shared" si="3"/>
        <v>62</v>
      </c>
      <c r="C63" s="35">
        <f t="shared" si="4"/>
        <v>3.3441285713425861E-3</v>
      </c>
      <c r="D63" s="7">
        <f t="shared" si="0"/>
        <v>0.20733597142324034</v>
      </c>
      <c r="E63" s="7">
        <f>SUM(D$2:D63)</f>
        <v>2.6383145841851308</v>
      </c>
      <c r="F63">
        <f t="shared" si="1"/>
        <v>1</v>
      </c>
      <c r="G63">
        <f t="shared" si="2"/>
        <v>1</v>
      </c>
    </row>
    <row r="64" spans="1:7" x14ac:dyDescent="0.25">
      <c r="A64" s="7">
        <v>0.87590055275156542</v>
      </c>
      <c r="B64" s="13">
        <f t="shared" si="3"/>
        <v>63</v>
      </c>
      <c r="C64" s="35">
        <f t="shared" si="4"/>
        <v>3.3182719071322975E-4</v>
      </c>
      <c r="D64" s="7">
        <f t="shared" si="0"/>
        <v>2.0905113014933474E-2</v>
      </c>
      <c r="E64" s="7">
        <f>SUM(D$2:D64)</f>
        <v>2.6592196972000641</v>
      </c>
      <c r="F64">
        <f t="shared" si="1"/>
        <v>1</v>
      </c>
      <c r="G64">
        <f t="shared" si="2"/>
        <v>1</v>
      </c>
    </row>
    <row r="65" spans="1:7" x14ac:dyDescent="0.25">
      <c r="A65" s="7">
        <v>0.87509013516934364</v>
      </c>
      <c r="B65" s="13">
        <f t="shared" si="3"/>
        <v>64</v>
      </c>
      <c r="C65" s="35">
        <f t="shared" si="4"/>
        <v>8.1041758222177851E-4</v>
      </c>
      <c r="D65" s="7">
        <f t="shared" si="0"/>
        <v>5.1866725262193825E-2</v>
      </c>
      <c r="E65" s="7">
        <f>SUM(D$2:D65)</f>
        <v>2.7110864224622579</v>
      </c>
      <c r="F65">
        <f t="shared" si="1"/>
        <v>1</v>
      </c>
      <c r="G65">
        <f t="shared" si="2"/>
        <v>1</v>
      </c>
    </row>
    <row r="66" spans="1:7" x14ac:dyDescent="0.25">
      <c r="A66" s="7">
        <v>0.87327750553497241</v>
      </c>
      <c r="B66" s="13">
        <f t="shared" si="3"/>
        <v>65</v>
      </c>
      <c r="C66" s="35">
        <f t="shared" si="4"/>
        <v>1.8126296343712323E-3</v>
      </c>
      <c r="D66" s="7">
        <f t="shared" ref="D66:D129" si="5">C66*B66</f>
        <v>0.1178209262341301</v>
      </c>
      <c r="E66" s="7">
        <f>SUM(D$2:D66)</f>
        <v>2.8289073486963883</v>
      </c>
      <c r="F66">
        <f t="shared" ref="F66:F129" si="6">IF(E66&gt;I$15,1,0)</f>
        <v>1</v>
      </c>
      <c r="G66">
        <f t="shared" ref="G66:G129" si="7">IF(E66&gt;M$15,1,0)</f>
        <v>1</v>
      </c>
    </row>
    <row r="67" spans="1:7" x14ac:dyDescent="0.25">
      <c r="A67" s="7">
        <v>0.87319870081399098</v>
      </c>
      <c r="B67" s="13">
        <f t="shared" ref="B67:B130" si="8">ROW(B67)-1</f>
        <v>66</v>
      </c>
      <c r="C67" s="35">
        <f t="shared" si="4"/>
        <v>7.8804720981429099E-5</v>
      </c>
      <c r="D67" s="7">
        <f t="shared" si="5"/>
        <v>5.2011115847743206E-3</v>
      </c>
      <c r="E67" s="7">
        <f>SUM(D$2:D67)</f>
        <v>2.8341084602811626</v>
      </c>
      <c r="F67">
        <f t="shared" si="6"/>
        <v>1</v>
      </c>
      <c r="G67">
        <f t="shared" si="7"/>
        <v>1</v>
      </c>
    </row>
    <row r="68" spans="1:7" x14ac:dyDescent="0.25">
      <c r="A68" s="7">
        <v>0.87306537436285592</v>
      </c>
      <c r="B68" s="13">
        <f t="shared" si="8"/>
        <v>67</v>
      </c>
      <c r="C68" s="35">
        <f t="shared" ref="C68:C131" si="9">IF(A67-A68=0,0,A67-A68)</f>
        <v>1.3332645113506292E-4</v>
      </c>
      <c r="D68" s="7">
        <f t="shared" si="5"/>
        <v>8.9328722260492155E-3</v>
      </c>
      <c r="E68" s="7">
        <f>SUM(D$2:D68)</f>
        <v>2.8430413325072119</v>
      </c>
      <c r="F68">
        <f t="shared" si="6"/>
        <v>1</v>
      </c>
      <c r="G68">
        <f t="shared" si="7"/>
        <v>1</v>
      </c>
    </row>
    <row r="69" spans="1:7" x14ac:dyDescent="0.25">
      <c r="A69" s="7">
        <v>0.87246834689145769</v>
      </c>
      <c r="B69" s="13">
        <f t="shared" si="8"/>
        <v>68</v>
      </c>
      <c r="C69" s="35">
        <f t="shared" si="9"/>
        <v>5.9702747139822598E-4</v>
      </c>
      <c r="D69" s="7">
        <f t="shared" si="5"/>
        <v>4.0597868055079367E-2</v>
      </c>
      <c r="E69" s="7">
        <f>SUM(D$2:D69)</f>
        <v>2.8836392005622913</v>
      </c>
      <c r="F69">
        <f t="shared" si="6"/>
        <v>1</v>
      </c>
      <c r="G69">
        <f t="shared" si="7"/>
        <v>1</v>
      </c>
    </row>
    <row r="70" spans="1:7" x14ac:dyDescent="0.25">
      <c r="A70" s="7">
        <v>0.87245014070092675</v>
      </c>
      <c r="B70" s="13">
        <f t="shared" si="8"/>
        <v>69</v>
      </c>
      <c r="C70" s="35">
        <f t="shared" si="9"/>
        <v>1.8206190530944966E-5</v>
      </c>
      <c r="D70" s="7">
        <f t="shared" si="5"/>
        <v>1.2562271466352026E-3</v>
      </c>
      <c r="E70" s="7">
        <f>SUM(D$2:D70)</f>
        <v>2.8848954277089263</v>
      </c>
      <c r="F70">
        <f t="shared" si="6"/>
        <v>1</v>
      </c>
      <c r="G70">
        <f t="shared" si="7"/>
        <v>1</v>
      </c>
    </row>
    <row r="71" spans="1:7" x14ac:dyDescent="0.25">
      <c r="A71" s="7">
        <v>0.87227030614871459</v>
      </c>
      <c r="B71" s="13">
        <f t="shared" si="8"/>
        <v>70</v>
      </c>
      <c r="C71" s="35">
        <f t="shared" si="9"/>
        <v>1.7983455221215472E-4</v>
      </c>
      <c r="D71" s="7">
        <f t="shared" si="5"/>
        <v>1.258841865485083E-2</v>
      </c>
      <c r="E71" s="7">
        <f>SUM(D$2:D71)</f>
        <v>2.8974838463637771</v>
      </c>
      <c r="F71">
        <f t="shared" si="6"/>
        <v>1</v>
      </c>
      <c r="G71">
        <f t="shared" si="7"/>
        <v>1</v>
      </c>
    </row>
    <row r="72" spans="1:7" x14ac:dyDescent="0.25">
      <c r="A72" s="7">
        <v>0.87221612336359755</v>
      </c>
      <c r="B72" s="13">
        <f t="shared" si="8"/>
        <v>71</v>
      </c>
      <c r="C72" s="35">
        <f t="shared" si="9"/>
        <v>5.4182785117040666E-5</v>
      </c>
      <c r="D72" s="7">
        <f t="shared" si="5"/>
        <v>3.8469777433098873E-3</v>
      </c>
      <c r="E72" s="7">
        <f>SUM(D$2:D72)</f>
        <v>2.9013308241070872</v>
      </c>
      <c r="F72">
        <f t="shared" si="6"/>
        <v>1</v>
      </c>
      <c r="G72">
        <f t="shared" si="7"/>
        <v>1</v>
      </c>
    </row>
    <row r="73" spans="1:7" x14ac:dyDescent="0.25">
      <c r="A73" s="7">
        <v>0.87145340019008055</v>
      </c>
      <c r="B73" s="13">
        <f t="shared" si="8"/>
        <v>72</v>
      </c>
      <c r="C73" s="35">
        <f t="shared" si="9"/>
        <v>7.6272317351699925E-4</v>
      </c>
      <c r="D73" s="7">
        <f t="shared" si="5"/>
        <v>5.4916068493223946E-2</v>
      </c>
      <c r="E73" s="7">
        <f>SUM(D$2:D73)</f>
        <v>2.9562468926003111</v>
      </c>
      <c r="F73">
        <f t="shared" si="6"/>
        <v>1</v>
      </c>
      <c r="G73">
        <f t="shared" si="7"/>
        <v>1</v>
      </c>
    </row>
    <row r="74" spans="1:7" x14ac:dyDescent="0.25">
      <c r="A74" s="7">
        <v>0.87066675718113162</v>
      </c>
      <c r="B74" s="13">
        <f t="shared" si="8"/>
        <v>73</v>
      </c>
      <c r="C74" s="35">
        <f t="shared" si="9"/>
        <v>7.8664300894892847E-4</v>
      </c>
      <c r="D74" s="7">
        <f t="shared" si="5"/>
        <v>5.7424939653271778E-2</v>
      </c>
      <c r="E74" s="7">
        <f>SUM(D$2:D74)</f>
        <v>3.0136718322535829</v>
      </c>
      <c r="F74">
        <f t="shared" si="6"/>
        <v>1</v>
      </c>
      <c r="G74">
        <f t="shared" si="7"/>
        <v>1</v>
      </c>
    </row>
    <row r="75" spans="1:7" x14ac:dyDescent="0.25">
      <c r="A75" s="7">
        <v>0.87038172861581231</v>
      </c>
      <c r="B75" s="13">
        <f t="shared" si="8"/>
        <v>74</v>
      </c>
      <c r="C75" s="35">
        <f t="shared" si="9"/>
        <v>2.8502856531931187E-4</v>
      </c>
      <c r="D75" s="7">
        <f t="shared" si="5"/>
        <v>2.1092113833629078E-2</v>
      </c>
      <c r="E75" s="7">
        <f>SUM(D$2:D75)</f>
        <v>3.034763946087212</v>
      </c>
      <c r="F75">
        <f t="shared" si="6"/>
        <v>1</v>
      </c>
      <c r="G75">
        <f t="shared" si="7"/>
        <v>1</v>
      </c>
    </row>
    <row r="76" spans="1:7" x14ac:dyDescent="0.25">
      <c r="A76" s="7">
        <v>0.86945280132262159</v>
      </c>
      <c r="B76" s="13">
        <f t="shared" si="8"/>
        <v>75</v>
      </c>
      <c r="C76" s="35">
        <f t="shared" si="9"/>
        <v>9.2892729319071776E-4</v>
      </c>
      <c r="D76" s="7">
        <f t="shared" si="5"/>
        <v>6.9669546989303832E-2</v>
      </c>
      <c r="E76" s="7">
        <f>SUM(D$2:D76)</f>
        <v>3.1044334930765158</v>
      </c>
      <c r="F76">
        <f t="shared" si="6"/>
        <v>1</v>
      </c>
      <c r="G76">
        <f t="shared" si="7"/>
        <v>1</v>
      </c>
    </row>
    <row r="77" spans="1:7" x14ac:dyDescent="0.25">
      <c r="A77" s="7">
        <v>0.8693444357523874</v>
      </c>
      <c r="B77" s="13">
        <f t="shared" si="8"/>
        <v>76</v>
      </c>
      <c r="C77" s="35">
        <f t="shared" si="9"/>
        <v>1.0836557023419235E-4</v>
      </c>
      <c r="D77" s="7">
        <f t="shared" si="5"/>
        <v>8.2357833377986189E-3</v>
      </c>
      <c r="E77" s="7">
        <f>SUM(D$2:D77)</f>
        <v>3.1126692764143145</v>
      </c>
      <c r="F77">
        <f t="shared" si="6"/>
        <v>1</v>
      </c>
      <c r="G77">
        <f t="shared" si="7"/>
        <v>1</v>
      </c>
    </row>
    <row r="78" spans="1:7" x14ac:dyDescent="0.25">
      <c r="A78" s="7">
        <v>0.8684085600859488</v>
      </c>
      <c r="B78" s="13">
        <f t="shared" si="8"/>
        <v>77</v>
      </c>
      <c r="C78" s="35">
        <f t="shared" si="9"/>
        <v>9.3587566643860143E-4</v>
      </c>
      <c r="D78" s="7">
        <f t="shared" si="5"/>
        <v>7.206242631577231E-2</v>
      </c>
      <c r="E78" s="7">
        <f>SUM(D$2:D78)</f>
        <v>3.1847317027300868</v>
      </c>
      <c r="F78">
        <f t="shared" si="6"/>
        <v>1</v>
      </c>
      <c r="G78">
        <f t="shared" si="7"/>
        <v>1</v>
      </c>
    </row>
    <row r="79" spans="1:7" x14ac:dyDescent="0.25">
      <c r="A79" s="7">
        <v>0.86801782908996739</v>
      </c>
      <c r="B79" s="13">
        <f t="shared" si="8"/>
        <v>78</v>
      </c>
      <c r="C79" s="35">
        <f t="shared" si="9"/>
        <v>3.9073099598141425E-4</v>
      </c>
      <c r="D79" s="7">
        <f t="shared" si="5"/>
        <v>3.0477017686550312E-2</v>
      </c>
      <c r="E79" s="7">
        <f>SUM(D$2:D79)</f>
        <v>3.2152087204166371</v>
      </c>
      <c r="F79">
        <f t="shared" si="6"/>
        <v>1</v>
      </c>
      <c r="G79">
        <f t="shared" si="7"/>
        <v>1</v>
      </c>
    </row>
    <row r="80" spans="1:7" x14ac:dyDescent="0.25">
      <c r="A80" s="7">
        <v>0.86798986612445794</v>
      </c>
      <c r="B80" s="13">
        <f t="shared" si="8"/>
        <v>79</v>
      </c>
      <c r="C80" s="35">
        <f t="shared" si="9"/>
        <v>2.7962965509442661E-5</v>
      </c>
      <c r="D80" s="7">
        <f t="shared" si="5"/>
        <v>2.2090742752459702E-3</v>
      </c>
      <c r="E80" s="7">
        <f>SUM(D$2:D80)</f>
        <v>3.2174177946918832</v>
      </c>
      <c r="F80">
        <f t="shared" si="6"/>
        <v>1</v>
      </c>
      <c r="G80">
        <f t="shared" si="7"/>
        <v>1</v>
      </c>
    </row>
    <row r="81" spans="1:7" x14ac:dyDescent="0.25">
      <c r="A81" s="7">
        <v>0.86707226927962944</v>
      </c>
      <c r="B81" s="13">
        <f t="shared" si="8"/>
        <v>80</v>
      </c>
      <c r="C81" s="35">
        <f t="shared" si="9"/>
        <v>9.1759684482850545E-4</v>
      </c>
      <c r="D81" s="7">
        <f t="shared" si="5"/>
        <v>7.3407747586280436E-2</v>
      </c>
      <c r="E81" s="7">
        <f>SUM(D$2:D81)</f>
        <v>3.2908255422781636</v>
      </c>
      <c r="F81">
        <f t="shared" si="6"/>
        <v>1</v>
      </c>
      <c r="G81">
        <f t="shared" si="7"/>
        <v>1</v>
      </c>
    </row>
    <row r="82" spans="1:7" x14ac:dyDescent="0.25">
      <c r="A82" s="7">
        <v>0.86609346864535675</v>
      </c>
      <c r="B82" s="13">
        <f t="shared" si="8"/>
        <v>81</v>
      </c>
      <c r="C82" s="35">
        <f t="shared" si="9"/>
        <v>9.7880063427269182E-4</v>
      </c>
      <c r="D82" s="7">
        <f t="shared" si="5"/>
        <v>7.9282851376088037E-2</v>
      </c>
      <c r="E82" s="7">
        <f>SUM(D$2:D82)</f>
        <v>3.3701083936542515</v>
      </c>
      <c r="F82">
        <f t="shared" si="6"/>
        <v>1</v>
      </c>
      <c r="G82">
        <f t="shared" si="7"/>
        <v>1</v>
      </c>
    </row>
    <row r="83" spans="1:7" x14ac:dyDescent="0.25">
      <c r="A83" s="7">
        <v>0.86516204768511196</v>
      </c>
      <c r="B83" s="13">
        <f t="shared" si="8"/>
        <v>82</v>
      </c>
      <c r="C83" s="35">
        <f t="shared" si="9"/>
        <v>9.3142096024478871E-4</v>
      </c>
      <c r="D83" s="7">
        <f t="shared" si="5"/>
        <v>7.6376518740072674E-2</v>
      </c>
      <c r="E83" s="7">
        <f>SUM(D$2:D83)</f>
        <v>3.4464849123943244</v>
      </c>
      <c r="F83">
        <f t="shared" si="6"/>
        <v>1</v>
      </c>
      <c r="G83">
        <f t="shared" si="7"/>
        <v>1</v>
      </c>
    </row>
    <row r="84" spans="1:7" x14ac:dyDescent="0.25">
      <c r="A84" s="7">
        <v>0.86490144737277896</v>
      </c>
      <c r="B84" s="13">
        <f t="shared" si="8"/>
        <v>83</v>
      </c>
      <c r="C84" s="35">
        <f t="shared" si="9"/>
        <v>2.6060031233299252E-4</v>
      </c>
      <c r="D84" s="7">
        <f t="shared" si="5"/>
        <v>2.1629825923638379E-2</v>
      </c>
      <c r="E84" s="7">
        <f>SUM(D$2:D84)</f>
        <v>3.4681147383179627</v>
      </c>
      <c r="F84">
        <f t="shared" si="6"/>
        <v>1</v>
      </c>
      <c r="G84">
        <f t="shared" si="7"/>
        <v>1</v>
      </c>
    </row>
    <row r="85" spans="1:7" x14ac:dyDescent="0.25">
      <c r="A85" s="7">
        <v>0.86357263756762204</v>
      </c>
      <c r="B85" s="13">
        <f t="shared" si="8"/>
        <v>84</v>
      </c>
      <c r="C85" s="35">
        <f t="shared" si="9"/>
        <v>1.3288098051569275E-3</v>
      </c>
      <c r="D85" s="7">
        <f t="shared" si="5"/>
        <v>0.11162002363318191</v>
      </c>
      <c r="E85" s="7">
        <f>SUM(D$2:D85)</f>
        <v>3.5797347619511446</v>
      </c>
      <c r="F85">
        <f t="shared" si="6"/>
        <v>1</v>
      </c>
      <c r="G85">
        <f t="shared" si="7"/>
        <v>1</v>
      </c>
    </row>
    <row r="86" spans="1:7" x14ac:dyDescent="0.25">
      <c r="A86" s="7">
        <v>0.86339352932620239</v>
      </c>
      <c r="B86" s="13">
        <f t="shared" si="8"/>
        <v>85</v>
      </c>
      <c r="C86" s="35">
        <f t="shared" si="9"/>
        <v>1.7910824141964543E-4</v>
      </c>
      <c r="D86" s="7">
        <f t="shared" si="5"/>
        <v>1.5224200520669862E-2</v>
      </c>
      <c r="E86" s="7">
        <f>SUM(D$2:D86)</f>
        <v>3.5949589624718143</v>
      </c>
      <c r="F86">
        <f t="shared" si="6"/>
        <v>1</v>
      </c>
      <c r="G86">
        <f t="shared" si="7"/>
        <v>1</v>
      </c>
    </row>
    <row r="87" spans="1:7" x14ac:dyDescent="0.25">
      <c r="A87" s="7">
        <v>0.86267007535619744</v>
      </c>
      <c r="B87" s="13">
        <f t="shared" si="8"/>
        <v>86</v>
      </c>
      <c r="C87" s="35">
        <f t="shared" si="9"/>
        <v>7.2345397000495026E-4</v>
      </c>
      <c r="D87" s="7">
        <f t="shared" si="5"/>
        <v>6.2217041420425723E-2</v>
      </c>
      <c r="E87" s="7">
        <f>SUM(D$2:D87)</f>
        <v>3.6571760038922401</v>
      </c>
      <c r="F87">
        <f t="shared" si="6"/>
        <v>1</v>
      </c>
      <c r="G87">
        <f t="shared" si="7"/>
        <v>1</v>
      </c>
    </row>
    <row r="88" spans="1:7" x14ac:dyDescent="0.25">
      <c r="A88" s="7">
        <v>0.86249847232629984</v>
      </c>
      <c r="B88" s="13">
        <f t="shared" si="8"/>
        <v>87</v>
      </c>
      <c r="C88" s="35">
        <f t="shared" si="9"/>
        <v>1.7160302989760456E-4</v>
      </c>
      <c r="D88" s="7">
        <f t="shared" si="5"/>
        <v>1.4929463601091597E-2</v>
      </c>
      <c r="E88" s="7">
        <f>SUM(D$2:D88)</f>
        <v>3.6721054674933318</v>
      </c>
      <c r="F88">
        <f t="shared" si="6"/>
        <v>1</v>
      </c>
      <c r="G88">
        <f t="shared" si="7"/>
        <v>1</v>
      </c>
    </row>
    <row r="89" spans="1:7" x14ac:dyDescent="0.25">
      <c r="A89" s="7">
        <v>0.86237858262482525</v>
      </c>
      <c r="B89" s="13">
        <f t="shared" si="8"/>
        <v>88</v>
      </c>
      <c r="C89" s="35">
        <f t="shared" si="9"/>
        <v>1.1988970147458478E-4</v>
      </c>
      <c r="D89" s="7">
        <f t="shared" si="5"/>
        <v>1.055029372976346E-2</v>
      </c>
      <c r="E89" s="7">
        <f>SUM(D$2:D89)</f>
        <v>3.6826557612230952</v>
      </c>
      <c r="F89">
        <f t="shared" si="6"/>
        <v>1</v>
      </c>
      <c r="G89">
        <f t="shared" si="7"/>
        <v>1</v>
      </c>
    </row>
    <row r="90" spans="1:7" x14ac:dyDescent="0.25">
      <c r="A90" s="7">
        <v>0.86231887987768541</v>
      </c>
      <c r="B90" s="13">
        <f t="shared" si="8"/>
        <v>89</v>
      </c>
      <c r="C90" s="35">
        <f t="shared" si="9"/>
        <v>5.9702747139844803E-5</v>
      </c>
      <c r="D90" s="7">
        <f t="shared" si="5"/>
        <v>5.3135444954461875E-3</v>
      </c>
      <c r="E90" s="7">
        <f>SUM(D$2:D90)</f>
        <v>3.6879693057185414</v>
      </c>
      <c r="F90">
        <f t="shared" si="6"/>
        <v>1</v>
      </c>
      <c r="G90">
        <f t="shared" si="7"/>
        <v>1</v>
      </c>
    </row>
    <row r="91" spans="1:7" x14ac:dyDescent="0.25">
      <c r="A91" s="7">
        <v>0.86224649090203731</v>
      </c>
      <c r="B91" s="13">
        <f t="shared" si="8"/>
        <v>90</v>
      </c>
      <c r="C91" s="35">
        <f t="shared" si="9"/>
        <v>7.2388975648096654E-5</v>
      </c>
      <c r="D91" s="7">
        <f t="shared" si="5"/>
        <v>6.5150078083286989E-3</v>
      </c>
      <c r="E91" s="7">
        <f>SUM(D$2:D91)</f>
        <v>3.6944843135268703</v>
      </c>
      <c r="F91">
        <f t="shared" si="6"/>
        <v>1</v>
      </c>
      <c r="G91">
        <f t="shared" si="7"/>
        <v>1</v>
      </c>
    </row>
    <row r="92" spans="1:7" x14ac:dyDescent="0.25">
      <c r="A92" s="7">
        <v>0.86217865347402201</v>
      </c>
      <c r="B92" s="13">
        <f t="shared" si="8"/>
        <v>91</v>
      </c>
      <c r="C92" s="35">
        <f t="shared" si="9"/>
        <v>6.7837428015304901E-5</v>
      </c>
      <c r="D92" s="7">
        <f t="shared" si="5"/>
        <v>6.173205949392746E-3</v>
      </c>
      <c r="E92" s="7">
        <f>SUM(D$2:D92)</f>
        <v>3.700657519476263</v>
      </c>
      <c r="F92">
        <f t="shared" si="6"/>
        <v>1</v>
      </c>
      <c r="G92">
        <f t="shared" si="7"/>
        <v>1</v>
      </c>
    </row>
    <row r="93" spans="1:7" x14ac:dyDescent="0.25">
      <c r="A93" s="7">
        <v>0.86210808027535502</v>
      </c>
      <c r="B93" s="13">
        <f t="shared" si="8"/>
        <v>92</v>
      </c>
      <c r="C93" s="35">
        <f t="shared" si="9"/>
        <v>7.0573198666989967E-5</v>
      </c>
      <c r="D93" s="7">
        <f t="shared" si="5"/>
        <v>6.492734277363077E-3</v>
      </c>
      <c r="E93" s="7">
        <f>SUM(D$2:D93)</f>
        <v>3.7071502537536261</v>
      </c>
      <c r="F93">
        <f t="shared" si="6"/>
        <v>1</v>
      </c>
      <c r="G93">
        <f t="shared" si="7"/>
        <v>1</v>
      </c>
    </row>
    <row r="94" spans="1:7" x14ac:dyDescent="0.25">
      <c r="A94" s="7">
        <v>0.86068974055984793</v>
      </c>
      <c r="B94" s="13">
        <f t="shared" si="8"/>
        <v>93</v>
      </c>
      <c r="C94" s="35">
        <f t="shared" si="9"/>
        <v>1.4183397155070887E-3</v>
      </c>
      <c r="D94" s="7">
        <f t="shared" si="5"/>
        <v>0.13190559354215925</v>
      </c>
      <c r="E94" s="7">
        <f>SUM(D$2:D94)</f>
        <v>3.8390558472957852</v>
      </c>
      <c r="F94">
        <f t="shared" si="6"/>
        <v>1</v>
      </c>
      <c r="G94">
        <f t="shared" si="7"/>
        <v>1</v>
      </c>
    </row>
    <row r="95" spans="1:7" x14ac:dyDescent="0.25">
      <c r="A95" s="7">
        <v>0.86062100734852198</v>
      </c>
      <c r="B95" s="13">
        <f t="shared" si="8"/>
        <v>94</v>
      </c>
      <c r="C95" s="35">
        <f t="shared" si="9"/>
        <v>6.8733211325944232E-5</v>
      </c>
      <c r="D95" s="7">
        <f t="shared" si="5"/>
        <v>6.4609218646387578E-3</v>
      </c>
      <c r="E95" s="7">
        <f>SUM(D$2:D95)</f>
        <v>3.8455167691604242</v>
      </c>
      <c r="F95">
        <f t="shared" si="6"/>
        <v>1</v>
      </c>
      <c r="G95">
        <f t="shared" si="7"/>
        <v>1</v>
      </c>
    </row>
    <row r="96" spans="1:7" x14ac:dyDescent="0.25">
      <c r="A96" s="7">
        <v>0.86045335060726358</v>
      </c>
      <c r="B96" s="13">
        <f t="shared" si="8"/>
        <v>95</v>
      </c>
      <c r="C96" s="35">
        <f t="shared" si="9"/>
        <v>1.6765674125840402E-4</v>
      </c>
      <c r="D96" s="7">
        <f t="shared" si="5"/>
        <v>1.5927390419548382E-2</v>
      </c>
      <c r="E96" s="7">
        <f>SUM(D$2:D96)</f>
        <v>3.8614441595799724</v>
      </c>
      <c r="F96">
        <f t="shared" si="6"/>
        <v>1</v>
      </c>
      <c r="G96">
        <f t="shared" si="7"/>
        <v>1</v>
      </c>
    </row>
    <row r="97" spans="1:7" x14ac:dyDescent="0.25">
      <c r="A97" s="7">
        <v>0.85987106724495221</v>
      </c>
      <c r="B97" s="13">
        <f t="shared" si="8"/>
        <v>96</v>
      </c>
      <c r="C97" s="35">
        <f t="shared" si="9"/>
        <v>5.8228336231136435E-4</v>
      </c>
      <c r="D97" s="7">
        <f t="shared" si="5"/>
        <v>5.5899202781890978E-2</v>
      </c>
      <c r="E97" s="7">
        <f>SUM(D$2:D97)</f>
        <v>3.9173433623618634</v>
      </c>
      <c r="F97">
        <f t="shared" si="6"/>
        <v>1</v>
      </c>
      <c r="G97">
        <f t="shared" si="7"/>
        <v>1</v>
      </c>
    </row>
    <row r="98" spans="1:7" x14ac:dyDescent="0.25">
      <c r="A98" s="7">
        <v>0.85968508326136384</v>
      </c>
      <c r="B98" s="13">
        <f t="shared" si="8"/>
        <v>97</v>
      </c>
      <c r="C98" s="35">
        <f t="shared" si="9"/>
        <v>1.8598398358837809E-4</v>
      </c>
      <c r="D98" s="7">
        <f t="shared" si="5"/>
        <v>1.8040446408072675E-2</v>
      </c>
      <c r="E98" s="7">
        <f>SUM(D$2:D98)</f>
        <v>3.9353838087699362</v>
      </c>
      <c r="F98">
        <f t="shared" si="6"/>
        <v>1</v>
      </c>
      <c r="G98">
        <f t="shared" si="7"/>
        <v>1</v>
      </c>
    </row>
    <row r="99" spans="1:7" x14ac:dyDescent="0.25">
      <c r="A99" s="7">
        <v>0.85937480329082705</v>
      </c>
      <c r="B99" s="13">
        <f t="shared" si="8"/>
        <v>98</v>
      </c>
      <c r="C99" s="35">
        <f t="shared" si="9"/>
        <v>3.1027997053678646E-4</v>
      </c>
      <c r="D99" s="7">
        <f t="shared" si="5"/>
        <v>3.0407437112605074E-2</v>
      </c>
      <c r="E99" s="7">
        <f>SUM(D$2:D99)</f>
        <v>3.9657912458825413</v>
      </c>
      <c r="F99">
        <f t="shared" si="6"/>
        <v>1</v>
      </c>
      <c r="G99">
        <f t="shared" si="7"/>
        <v>1</v>
      </c>
    </row>
    <row r="100" spans="1:7" x14ac:dyDescent="0.25">
      <c r="A100" s="7">
        <v>0.85868042596287986</v>
      </c>
      <c r="B100" s="13">
        <f t="shared" si="8"/>
        <v>99</v>
      </c>
      <c r="C100" s="35">
        <f t="shared" si="9"/>
        <v>6.943773279471932E-4</v>
      </c>
      <c r="D100" s="7">
        <f t="shared" si="5"/>
        <v>6.8743355466772127E-2</v>
      </c>
      <c r="E100" s="7">
        <f>SUM(D$2:D100)</f>
        <v>4.0345346013493133</v>
      </c>
      <c r="F100">
        <f t="shared" si="6"/>
        <v>1</v>
      </c>
      <c r="G100">
        <f t="shared" si="7"/>
        <v>1</v>
      </c>
    </row>
    <row r="101" spans="1:7" x14ac:dyDescent="0.25">
      <c r="A101" s="7">
        <v>0.8586109664407614</v>
      </c>
      <c r="B101" s="13">
        <f t="shared" si="8"/>
        <v>100</v>
      </c>
      <c r="C101" s="35">
        <f t="shared" si="9"/>
        <v>6.9459522118453521E-5</v>
      </c>
      <c r="D101" s="7">
        <f t="shared" si="5"/>
        <v>6.9459522118453521E-3</v>
      </c>
      <c r="E101" s="7">
        <f>SUM(D$2:D101)</f>
        <v>4.0414805535611587</v>
      </c>
      <c r="F101">
        <f t="shared" si="6"/>
        <v>1</v>
      </c>
      <c r="G101">
        <f t="shared" si="7"/>
        <v>1</v>
      </c>
    </row>
    <row r="102" spans="1:7" x14ac:dyDescent="0.25">
      <c r="A102" s="7">
        <v>0.85844403601029529</v>
      </c>
      <c r="B102" s="13">
        <f t="shared" si="8"/>
        <v>101</v>
      </c>
      <c r="C102" s="35">
        <f t="shared" si="9"/>
        <v>1.6693043046611677E-4</v>
      </c>
      <c r="D102" s="7">
        <f t="shared" si="5"/>
        <v>1.6859973477077794E-2</v>
      </c>
      <c r="E102" s="7">
        <f>SUM(D$2:D102)</f>
        <v>4.0583405270382364</v>
      </c>
      <c r="F102">
        <f t="shared" si="6"/>
        <v>1</v>
      </c>
      <c r="G102">
        <f t="shared" si="7"/>
        <v>1</v>
      </c>
    </row>
    <row r="103" spans="1:7" x14ac:dyDescent="0.25">
      <c r="A103" s="7">
        <v>0.85843820131359616</v>
      </c>
      <c r="B103" s="13">
        <f t="shared" si="8"/>
        <v>102</v>
      </c>
      <c r="C103" s="35">
        <f t="shared" si="9"/>
        <v>5.8346966991251747E-6</v>
      </c>
      <c r="D103" s="7">
        <f t="shared" si="5"/>
        <v>5.9513906331076782E-4</v>
      </c>
      <c r="E103" s="7">
        <f>SUM(D$2:D103)</f>
        <v>4.0589356661015472</v>
      </c>
      <c r="F103">
        <f t="shared" si="6"/>
        <v>1</v>
      </c>
      <c r="G103">
        <f t="shared" si="7"/>
        <v>1</v>
      </c>
    </row>
    <row r="104" spans="1:7" x14ac:dyDescent="0.25">
      <c r="A104" s="7">
        <v>0.85826674354585708</v>
      </c>
      <c r="B104" s="13">
        <f t="shared" si="8"/>
        <v>103</v>
      </c>
      <c r="C104" s="35">
        <f t="shared" si="9"/>
        <v>1.714577677390805E-4</v>
      </c>
      <c r="D104" s="7">
        <f t="shared" si="5"/>
        <v>1.7660150077125292E-2</v>
      </c>
      <c r="E104" s="7">
        <f>SUM(D$2:D104)</f>
        <v>4.0765958161786724</v>
      </c>
      <c r="F104">
        <f t="shared" si="6"/>
        <v>1</v>
      </c>
      <c r="G104">
        <f t="shared" si="7"/>
        <v>1</v>
      </c>
    </row>
    <row r="105" spans="1:7" x14ac:dyDescent="0.25">
      <c r="A105" s="7">
        <v>0.85729355971504606</v>
      </c>
      <c r="B105" s="13">
        <f t="shared" si="8"/>
        <v>104</v>
      </c>
      <c r="C105" s="35">
        <f t="shared" si="9"/>
        <v>9.7318383081101967E-4</v>
      </c>
      <c r="D105" s="7">
        <f t="shared" si="5"/>
        <v>0.10121111840434605</v>
      </c>
      <c r="E105" s="7">
        <f>SUM(D$2:D105)</f>
        <v>4.1778069345830184</v>
      </c>
      <c r="F105">
        <f t="shared" si="6"/>
        <v>1</v>
      </c>
      <c r="G105">
        <f t="shared" si="7"/>
        <v>1</v>
      </c>
    </row>
    <row r="106" spans="1:7" x14ac:dyDescent="0.25">
      <c r="A106" s="7">
        <v>0.85724414637079938</v>
      </c>
      <c r="B106" s="13">
        <f t="shared" si="8"/>
        <v>105</v>
      </c>
      <c r="C106" s="35">
        <f t="shared" si="9"/>
        <v>4.9413344246684865E-5</v>
      </c>
      <c r="D106" s="7">
        <f t="shared" si="5"/>
        <v>5.1884011459019108E-3</v>
      </c>
      <c r="E106" s="7">
        <f>SUM(D$2:D106)</f>
        <v>4.1829953357289202</v>
      </c>
      <c r="F106">
        <f t="shared" si="6"/>
        <v>1</v>
      </c>
      <c r="G106">
        <f t="shared" si="7"/>
        <v>1</v>
      </c>
    </row>
    <row r="107" spans="1:7" x14ac:dyDescent="0.25">
      <c r="A107" s="7">
        <v>0.856915030740378</v>
      </c>
      <c r="B107" s="13">
        <f t="shared" si="8"/>
        <v>106</v>
      </c>
      <c r="C107" s="35">
        <f t="shared" si="9"/>
        <v>3.2911563042137271E-4</v>
      </c>
      <c r="D107" s="7">
        <f t="shared" si="5"/>
        <v>3.4886256824665507E-2</v>
      </c>
      <c r="E107" s="7">
        <f>SUM(D$2:D107)</f>
        <v>4.217881592553586</v>
      </c>
      <c r="F107">
        <f t="shared" si="6"/>
        <v>1</v>
      </c>
      <c r="G107">
        <f t="shared" si="7"/>
        <v>1</v>
      </c>
    </row>
    <row r="108" spans="1:7" x14ac:dyDescent="0.25">
      <c r="A108" s="7">
        <v>0.85677402960520255</v>
      </c>
      <c r="B108" s="13">
        <f t="shared" si="8"/>
        <v>107</v>
      </c>
      <c r="C108" s="35">
        <f t="shared" si="9"/>
        <v>1.4100113517545587E-4</v>
      </c>
      <c r="D108" s="7">
        <f t="shared" si="5"/>
        <v>1.5087121463773778E-2</v>
      </c>
      <c r="E108" s="7">
        <f>SUM(D$2:D108)</f>
        <v>4.2329687140173595</v>
      </c>
      <c r="F108">
        <f t="shared" si="6"/>
        <v>1</v>
      </c>
      <c r="G108">
        <f t="shared" si="7"/>
        <v>1</v>
      </c>
    </row>
    <row r="109" spans="1:7" x14ac:dyDescent="0.25">
      <c r="A109" s="7">
        <v>0.85617801896891377</v>
      </c>
      <c r="B109" s="13">
        <f t="shared" si="8"/>
        <v>108</v>
      </c>
      <c r="C109" s="35">
        <f t="shared" si="9"/>
        <v>5.9601063628877959E-4</v>
      </c>
      <c r="D109" s="7">
        <f t="shared" si="5"/>
        <v>6.4369148719188196E-2</v>
      </c>
      <c r="E109" s="7">
        <f>SUM(D$2:D109)</f>
        <v>4.2973378627365477</v>
      </c>
      <c r="F109">
        <f t="shared" si="6"/>
        <v>1</v>
      </c>
      <c r="G109">
        <f t="shared" si="7"/>
        <v>1</v>
      </c>
    </row>
    <row r="110" spans="1:7" x14ac:dyDescent="0.25">
      <c r="A110" s="7">
        <v>0.85593644799934321</v>
      </c>
      <c r="B110" s="13">
        <f t="shared" si="8"/>
        <v>109</v>
      </c>
      <c r="C110" s="35">
        <f t="shared" si="9"/>
        <v>2.4157096957055924E-4</v>
      </c>
      <c r="D110" s="7">
        <f t="shared" si="5"/>
        <v>2.6331235683190957E-2</v>
      </c>
      <c r="E110" s="7">
        <f>SUM(D$2:D110)</f>
        <v>4.3236690984197388</v>
      </c>
      <c r="F110">
        <f t="shared" si="6"/>
        <v>1</v>
      </c>
      <c r="G110">
        <f t="shared" si="7"/>
        <v>1</v>
      </c>
    </row>
    <row r="111" spans="1:7" x14ac:dyDescent="0.25">
      <c r="A111" s="7">
        <v>0.85572949784421282</v>
      </c>
      <c r="B111" s="13">
        <f t="shared" si="8"/>
        <v>110</v>
      </c>
      <c r="C111" s="35">
        <f t="shared" si="9"/>
        <v>2.0695015513039206E-4</v>
      </c>
      <c r="D111" s="7">
        <f t="shared" si="5"/>
        <v>2.2764517064343126E-2</v>
      </c>
      <c r="E111" s="7">
        <f>SUM(D$2:D111)</f>
        <v>4.3464336154840817</v>
      </c>
      <c r="F111">
        <f t="shared" si="6"/>
        <v>1</v>
      </c>
      <c r="G111">
        <f t="shared" si="7"/>
        <v>1</v>
      </c>
    </row>
    <row r="112" spans="1:7" x14ac:dyDescent="0.25">
      <c r="A112" s="7">
        <v>0.85569037390285907</v>
      </c>
      <c r="B112" s="13">
        <f t="shared" si="8"/>
        <v>111</v>
      </c>
      <c r="C112" s="35">
        <f t="shared" si="9"/>
        <v>3.9123941353746972E-5</v>
      </c>
      <c r="D112" s="7">
        <f t="shared" si="5"/>
        <v>4.3427574902659138E-3</v>
      </c>
      <c r="E112" s="7">
        <f>SUM(D$2:D112)</f>
        <v>4.350776372974348</v>
      </c>
      <c r="F112">
        <f t="shared" si="6"/>
        <v>1</v>
      </c>
      <c r="G112">
        <f t="shared" si="7"/>
        <v>1</v>
      </c>
    </row>
    <row r="113" spans="1:7" x14ac:dyDescent="0.25">
      <c r="A113" s="7">
        <v>0.85537096662669687</v>
      </c>
      <c r="B113" s="13">
        <f t="shared" si="8"/>
        <v>112</v>
      </c>
      <c r="C113" s="35">
        <f t="shared" si="9"/>
        <v>3.19407276162198E-4</v>
      </c>
      <c r="D113" s="7">
        <f t="shared" si="5"/>
        <v>3.5773614930166175E-2</v>
      </c>
      <c r="E113" s="7">
        <f>SUM(D$2:D113)</f>
        <v>4.3865499879045142</v>
      </c>
      <c r="F113">
        <f t="shared" si="6"/>
        <v>1</v>
      </c>
      <c r="G113">
        <f t="shared" si="7"/>
        <v>1</v>
      </c>
    </row>
    <row r="114" spans="1:7" x14ac:dyDescent="0.25">
      <c r="A114" s="7">
        <v>0.8553113365106364</v>
      </c>
      <c r="B114" s="13">
        <f t="shared" si="8"/>
        <v>113</v>
      </c>
      <c r="C114" s="35">
        <f t="shared" si="9"/>
        <v>5.963011606047175E-5</v>
      </c>
      <c r="D114" s="7">
        <f t="shared" si="5"/>
        <v>6.7382031148333077E-3</v>
      </c>
      <c r="E114" s="7">
        <f>SUM(D$2:D114)</f>
        <v>4.393288191019348</v>
      </c>
      <c r="F114">
        <f t="shared" si="6"/>
        <v>1</v>
      </c>
      <c r="G114">
        <f t="shared" si="7"/>
        <v>1</v>
      </c>
    </row>
    <row r="115" spans="1:7" x14ac:dyDescent="0.25">
      <c r="A115" s="7">
        <v>0.8548390892333817</v>
      </c>
      <c r="B115" s="13">
        <f t="shared" si="8"/>
        <v>114</v>
      </c>
      <c r="C115" s="35">
        <f t="shared" si="9"/>
        <v>4.7224727725470039E-4</v>
      </c>
      <c r="D115" s="7">
        <f t="shared" si="5"/>
        <v>5.3836189607035845E-2</v>
      </c>
      <c r="E115" s="7">
        <f>SUM(D$2:D115)</f>
        <v>4.4471243806263843</v>
      </c>
      <c r="F115">
        <f t="shared" si="6"/>
        <v>1</v>
      </c>
      <c r="G115">
        <f t="shared" si="7"/>
        <v>1</v>
      </c>
    </row>
    <row r="116" spans="1:7" x14ac:dyDescent="0.25">
      <c r="A116" s="7">
        <v>0.85472089425708953</v>
      </c>
      <c r="B116" s="13">
        <f t="shared" si="8"/>
        <v>115</v>
      </c>
      <c r="C116" s="35">
        <f t="shared" si="9"/>
        <v>1.1819497629217413E-4</v>
      </c>
      <c r="D116" s="7">
        <f t="shared" si="5"/>
        <v>1.3592422273600024E-2</v>
      </c>
      <c r="E116" s="7">
        <f>SUM(D$2:D116)</f>
        <v>4.4607168028999844</v>
      </c>
      <c r="F116">
        <f t="shared" si="6"/>
        <v>1</v>
      </c>
      <c r="G116">
        <f t="shared" si="7"/>
        <v>1</v>
      </c>
    </row>
    <row r="117" spans="1:7" x14ac:dyDescent="0.25">
      <c r="A117" s="7">
        <v>0.85461722549664654</v>
      </c>
      <c r="B117" s="13">
        <f t="shared" si="8"/>
        <v>116</v>
      </c>
      <c r="C117" s="35">
        <f t="shared" si="9"/>
        <v>1.0366876044298756E-4</v>
      </c>
      <c r="D117" s="7">
        <f t="shared" si="5"/>
        <v>1.2025576211386557E-2</v>
      </c>
      <c r="E117" s="7">
        <f>SUM(D$2:D117)</f>
        <v>4.472742379111371</v>
      </c>
      <c r="F117">
        <f t="shared" si="6"/>
        <v>1</v>
      </c>
      <c r="G117">
        <f t="shared" si="7"/>
        <v>1</v>
      </c>
    </row>
    <row r="118" spans="1:7" x14ac:dyDescent="0.25">
      <c r="A118" s="7">
        <v>0.85419930626666762</v>
      </c>
      <c r="B118" s="13">
        <f t="shared" si="8"/>
        <v>117</v>
      </c>
      <c r="C118" s="35">
        <f t="shared" si="9"/>
        <v>4.1791922997891362E-4</v>
      </c>
      <c r="D118" s="7">
        <f t="shared" si="5"/>
        <v>4.8896549907532894E-2</v>
      </c>
      <c r="E118" s="7">
        <f>SUM(D$2:D118)</f>
        <v>4.5216389290189039</v>
      </c>
      <c r="F118">
        <f t="shared" si="6"/>
        <v>1</v>
      </c>
      <c r="G118">
        <f t="shared" si="7"/>
        <v>1</v>
      </c>
    </row>
    <row r="119" spans="1:7" x14ac:dyDescent="0.25">
      <c r="A119" s="7">
        <v>0.85302031016763447</v>
      </c>
      <c r="B119" s="13">
        <f t="shared" si="8"/>
        <v>118</v>
      </c>
      <c r="C119" s="35">
        <f t="shared" si="9"/>
        <v>1.1789960990331583E-3</v>
      </c>
      <c r="D119" s="7">
        <f t="shared" si="5"/>
        <v>0.13912153968591268</v>
      </c>
      <c r="E119" s="7">
        <f>SUM(D$2:D119)</f>
        <v>4.660760468704817</v>
      </c>
      <c r="F119">
        <f t="shared" si="6"/>
        <v>1</v>
      </c>
      <c r="G119">
        <f t="shared" si="7"/>
        <v>1</v>
      </c>
    </row>
    <row r="120" spans="1:7" x14ac:dyDescent="0.25">
      <c r="A120" s="7">
        <v>0.85271032072141451</v>
      </c>
      <c r="B120" s="13">
        <f t="shared" si="8"/>
        <v>119</v>
      </c>
      <c r="C120" s="35">
        <f t="shared" si="9"/>
        <v>3.0998944621996039E-4</v>
      </c>
      <c r="D120" s="7">
        <f t="shared" si="5"/>
        <v>3.6888744100175286E-2</v>
      </c>
      <c r="E120" s="7">
        <f>SUM(D$2:D120)</f>
        <v>4.6976492128049925</v>
      </c>
      <c r="F120">
        <f t="shared" si="6"/>
        <v>1</v>
      </c>
      <c r="G120">
        <f t="shared" si="7"/>
        <v>1</v>
      </c>
    </row>
    <row r="121" spans="1:7" x14ac:dyDescent="0.25">
      <c r="A121" s="7">
        <v>0.8526470348410321</v>
      </c>
      <c r="B121" s="13">
        <f t="shared" si="8"/>
        <v>120</v>
      </c>
      <c r="C121" s="35">
        <f t="shared" si="9"/>
        <v>6.3285880382402127E-5</v>
      </c>
      <c r="D121" s="7">
        <f t="shared" si="5"/>
        <v>7.5943056458882552E-3</v>
      </c>
      <c r="E121" s="7">
        <f>SUM(D$2:D121)</f>
        <v>4.7052435184508807</v>
      </c>
      <c r="F121">
        <f t="shared" si="6"/>
        <v>1</v>
      </c>
      <c r="G121">
        <f t="shared" si="7"/>
        <v>1</v>
      </c>
    </row>
    <row r="122" spans="1:7" x14ac:dyDescent="0.25">
      <c r="A122" s="7">
        <v>0.85259338468382917</v>
      </c>
      <c r="B122" s="13">
        <f t="shared" si="8"/>
        <v>121</v>
      </c>
      <c r="C122" s="35">
        <f t="shared" si="9"/>
        <v>5.3650157202933535E-5</v>
      </c>
      <c r="D122" s="7">
        <f t="shared" si="5"/>
        <v>6.4916690215549577E-3</v>
      </c>
      <c r="E122" s="7">
        <f>SUM(D$2:D122)</f>
        <v>4.7117351874724358</v>
      </c>
      <c r="F122">
        <f t="shared" si="6"/>
        <v>1</v>
      </c>
      <c r="G122">
        <f t="shared" si="7"/>
        <v>1</v>
      </c>
    </row>
    <row r="123" spans="1:7" x14ac:dyDescent="0.25">
      <c r="A123" s="7">
        <v>0.85246792659961246</v>
      </c>
      <c r="B123" s="13">
        <f t="shared" si="8"/>
        <v>122</v>
      </c>
      <c r="C123" s="35">
        <f t="shared" si="9"/>
        <v>1.254580842167119E-4</v>
      </c>
      <c r="D123" s="7">
        <f t="shared" si="5"/>
        <v>1.5305886274438851E-2</v>
      </c>
      <c r="E123" s="7">
        <f>SUM(D$2:D123)</f>
        <v>4.7270410737468751</v>
      </c>
      <c r="F123">
        <f t="shared" si="6"/>
        <v>1</v>
      </c>
      <c r="G123">
        <f t="shared" si="7"/>
        <v>1</v>
      </c>
    </row>
    <row r="124" spans="1:7" x14ac:dyDescent="0.25">
      <c r="A124" s="7">
        <v>0.85170692236163725</v>
      </c>
      <c r="B124" s="13">
        <f t="shared" si="8"/>
        <v>123</v>
      </c>
      <c r="C124" s="35">
        <f t="shared" si="9"/>
        <v>7.6100423797520467E-4</v>
      </c>
      <c r="D124" s="7">
        <f t="shared" si="5"/>
        <v>9.3603521270950174E-2</v>
      </c>
      <c r="E124" s="7">
        <f>SUM(D$2:D124)</f>
        <v>4.8206445950178249</v>
      </c>
      <c r="F124">
        <f t="shared" si="6"/>
        <v>1</v>
      </c>
      <c r="G124">
        <f t="shared" si="7"/>
        <v>1</v>
      </c>
    </row>
    <row r="125" spans="1:7" x14ac:dyDescent="0.25">
      <c r="A125" s="7">
        <v>0.85164782487349122</v>
      </c>
      <c r="B125" s="13">
        <f t="shared" si="8"/>
        <v>124</v>
      </c>
      <c r="C125" s="35">
        <f t="shared" si="9"/>
        <v>5.9097488146031552E-5</v>
      </c>
      <c r="D125" s="7">
        <f t="shared" si="5"/>
        <v>7.3280885301079124E-3</v>
      </c>
      <c r="E125" s="7">
        <f>SUM(D$2:D125)</f>
        <v>4.8279726835479329</v>
      </c>
      <c r="F125">
        <f t="shared" si="6"/>
        <v>1</v>
      </c>
      <c r="G125">
        <f t="shared" si="7"/>
        <v>1</v>
      </c>
    </row>
    <row r="126" spans="1:7" x14ac:dyDescent="0.25">
      <c r="A126" s="7">
        <v>0.85158875159570491</v>
      </c>
      <c r="B126" s="13">
        <f t="shared" si="8"/>
        <v>125</v>
      </c>
      <c r="C126" s="35">
        <f t="shared" si="9"/>
        <v>5.9073277786314549E-5</v>
      </c>
      <c r="D126" s="7">
        <f t="shared" si="5"/>
        <v>7.3841597232893186E-3</v>
      </c>
      <c r="E126" s="7">
        <f>SUM(D$2:D126)</f>
        <v>4.8353568432712226</v>
      </c>
      <c r="F126">
        <f t="shared" si="6"/>
        <v>1</v>
      </c>
      <c r="G126">
        <f t="shared" si="7"/>
        <v>1</v>
      </c>
    </row>
    <row r="127" spans="1:7" x14ac:dyDescent="0.25">
      <c r="A127" s="7">
        <v>0.85125307495779168</v>
      </c>
      <c r="B127" s="13">
        <f t="shared" si="8"/>
        <v>126</v>
      </c>
      <c r="C127" s="35">
        <f t="shared" si="9"/>
        <v>3.3567663791322921E-4</v>
      </c>
      <c r="D127" s="7">
        <f t="shared" si="5"/>
        <v>4.2295256377066881E-2</v>
      </c>
      <c r="E127" s="7">
        <f>SUM(D$2:D127)</f>
        <v>4.8776520996482891</v>
      </c>
      <c r="F127">
        <f t="shared" si="6"/>
        <v>1</v>
      </c>
      <c r="G127">
        <f t="shared" si="7"/>
        <v>1</v>
      </c>
    </row>
    <row r="128" spans="1:7" x14ac:dyDescent="0.25">
      <c r="A128" s="7">
        <v>0.85047531715087066</v>
      </c>
      <c r="B128" s="13">
        <f t="shared" si="8"/>
        <v>127</v>
      </c>
      <c r="C128" s="35">
        <f t="shared" si="9"/>
        <v>7.7775780692102003E-4</v>
      </c>
      <c r="D128" s="7">
        <f t="shared" si="5"/>
        <v>9.8775241478969544E-2</v>
      </c>
      <c r="E128" s="7">
        <f>SUM(D$2:D128)</f>
        <v>4.976427341127259</v>
      </c>
      <c r="F128">
        <f t="shared" si="6"/>
        <v>1</v>
      </c>
      <c r="G128">
        <f t="shared" si="7"/>
        <v>1</v>
      </c>
    </row>
    <row r="129" spans="1:7" x14ac:dyDescent="0.25">
      <c r="A129" s="7">
        <v>0.8504658751105687</v>
      </c>
      <c r="B129" s="13">
        <f t="shared" si="8"/>
        <v>128</v>
      </c>
      <c r="C129" s="35">
        <f t="shared" si="9"/>
        <v>9.4420403019546129E-6</v>
      </c>
      <c r="D129" s="7">
        <f t="shared" si="5"/>
        <v>1.2085811586501904E-3</v>
      </c>
      <c r="E129" s="7">
        <f>SUM(D$2:D129)</f>
        <v>4.9776359222859092</v>
      </c>
      <c r="F129">
        <f t="shared" si="6"/>
        <v>1</v>
      </c>
      <c r="G129">
        <f t="shared" si="7"/>
        <v>1</v>
      </c>
    </row>
    <row r="130" spans="1:7" x14ac:dyDescent="0.25">
      <c r="A130" s="7">
        <v>0.85017486658639141</v>
      </c>
      <c r="B130" s="13">
        <f t="shared" si="8"/>
        <v>129</v>
      </c>
      <c r="C130" s="35">
        <f t="shared" si="9"/>
        <v>2.9100852417729417E-4</v>
      </c>
      <c r="D130" s="7">
        <f t="shared" ref="D130:D193" si="10">C130*B130</f>
        <v>3.7540099618870948E-2</v>
      </c>
      <c r="E130" s="7">
        <f>SUM(D$2:D130)</f>
        <v>5.0151760219047805</v>
      </c>
      <c r="F130">
        <f t="shared" ref="F130:F193" si="11">IF(E130&gt;I$15,1,0)</f>
        <v>1</v>
      </c>
      <c r="G130">
        <f t="shared" ref="G130:G193" si="12">IF(E130&gt;M$15,1,0)</f>
        <v>1</v>
      </c>
    </row>
    <row r="131" spans="1:7" x14ac:dyDescent="0.25">
      <c r="A131" s="7">
        <v>0.84910767392867725</v>
      </c>
      <c r="B131" s="13">
        <f t="shared" ref="B131:B194" si="13">ROW(B131)-1</f>
        <v>130</v>
      </c>
      <c r="C131" s="35">
        <f t="shared" si="9"/>
        <v>1.0671926577141555E-3</v>
      </c>
      <c r="D131" s="7">
        <f t="shared" si="10"/>
        <v>0.13873504550284022</v>
      </c>
      <c r="E131" s="7">
        <f>SUM(D$2:D131)</f>
        <v>5.1539110674076207</v>
      </c>
      <c r="F131">
        <f t="shared" si="11"/>
        <v>1</v>
      </c>
      <c r="G131">
        <f t="shared" si="12"/>
        <v>1</v>
      </c>
    </row>
    <row r="132" spans="1:7" x14ac:dyDescent="0.25">
      <c r="A132" s="7">
        <v>0.84859635113078846</v>
      </c>
      <c r="B132" s="13">
        <f t="shared" si="13"/>
        <v>131</v>
      </c>
      <c r="C132" s="35">
        <f t="shared" ref="C132:C195" si="14">IF(A131-A132=0,0,A131-A132)</f>
        <v>5.1132279788879131E-4</v>
      </c>
      <c r="D132" s="7">
        <f t="shared" si="10"/>
        <v>6.6983286523431662E-2</v>
      </c>
      <c r="E132" s="7">
        <f>SUM(D$2:D132)</f>
        <v>5.2208943539310528</v>
      </c>
      <c r="F132">
        <f t="shared" si="11"/>
        <v>1</v>
      </c>
      <c r="G132">
        <f t="shared" si="12"/>
        <v>1</v>
      </c>
    </row>
    <row r="133" spans="1:7" x14ac:dyDescent="0.25">
      <c r="A133" s="7">
        <v>0.84857475548989281</v>
      </c>
      <c r="B133" s="13">
        <f t="shared" si="13"/>
        <v>132</v>
      </c>
      <c r="C133" s="35">
        <f t="shared" si="14"/>
        <v>2.1595640895655244E-5</v>
      </c>
      <c r="D133" s="7">
        <f t="shared" si="10"/>
        <v>2.8506245982264922E-3</v>
      </c>
      <c r="E133" s="7">
        <f>SUM(D$2:D133)</f>
        <v>5.2237449785292789</v>
      </c>
      <c r="F133">
        <f t="shared" si="11"/>
        <v>1</v>
      </c>
      <c r="G133">
        <f t="shared" si="12"/>
        <v>1</v>
      </c>
    </row>
    <row r="134" spans="1:7" x14ac:dyDescent="0.25">
      <c r="A134" s="7">
        <v>0.84757230133414585</v>
      </c>
      <c r="B134" s="13">
        <f t="shared" si="13"/>
        <v>133</v>
      </c>
      <c r="C134" s="35">
        <f t="shared" si="14"/>
        <v>1.0024541557469568E-3</v>
      </c>
      <c r="D134" s="7">
        <f t="shared" si="10"/>
        <v>0.13332640271434526</v>
      </c>
      <c r="E134" s="7">
        <f>SUM(D$2:D134)</f>
        <v>5.3570713812436246</v>
      </c>
      <c r="F134">
        <f t="shared" si="11"/>
        <v>1</v>
      </c>
      <c r="G134">
        <f t="shared" si="12"/>
        <v>1</v>
      </c>
    </row>
    <row r="135" spans="1:7" x14ac:dyDescent="0.25">
      <c r="A135" s="7">
        <v>0.84729204220969689</v>
      </c>
      <c r="B135" s="13">
        <f t="shared" si="13"/>
        <v>134</v>
      </c>
      <c r="C135" s="35">
        <f t="shared" si="14"/>
        <v>2.8025912444895607E-4</v>
      </c>
      <c r="D135" s="7">
        <f t="shared" si="10"/>
        <v>3.7554722676160113E-2</v>
      </c>
      <c r="E135" s="7">
        <f>SUM(D$2:D135)</f>
        <v>5.3946261039197845</v>
      </c>
      <c r="F135">
        <f t="shared" si="11"/>
        <v>1</v>
      </c>
      <c r="G135">
        <f t="shared" si="12"/>
        <v>1</v>
      </c>
    </row>
    <row r="136" spans="1:7" x14ac:dyDescent="0.25">
      <c r="A136" s="7">
        <v>0.84697837278879518</v>
      </c>
      <c r="B136" s="13">
        <f t="shared" si="13"/>
        <v>135</v>
      </c>
      <c r="C136" s="35">
        <f t="shared" si="14"/>
        <v>3.1366942090171879E-4</v>
      </c>
      <c r="D136" s="7">
        <f t="shared" si="10"/>
        <v>4.2345371821732036E-2</v>
      </c>
      <c r="E136" s="7">
        <f>SUM(D$2:D136)</f>
        <v>5.4369714757415162</v>
      </c>
      <c r="F136">
        <f t="shared" si="11"/>
        <v>1</v>
      </c>
      <c r="G136">
        <f t="shared" si="12"/>
        <v>1</v>
      </c>
    </row>
    <row r="137" spans="1:7" x14ac:dyDescent="0.25">
      <c r="A137" s="7">
        <v>0.8466836358692168</v>
      </c>
      <c r="B137" s="13">
        <f t="shared" si="13"/>
        <v>136</v>
      </c>
      <c r="C137" s="35">
        <f t="shared" si="14"/>
        <v>2.9473691957837556E-4</v>
      </c>
      <c r="D137" s="7">
        <f t="shared" si="10"/>
        <v>4.0084221062659076E-2</v>
      </c>
      <c r="E137" s="7">
        <f>SUM(D$2:D137)</f>
        <v>5.4770556968041753</v>
      </c>
      <c r="F137">
        <f t="shared" si="11"/>
        <v>1</v>
      </c>
      <c r="G137">
        <f t="shared" si="12"/>
        <v>1</v>
      </c>
    </row>
    <row r="138" spans="1:7" x14ac:dyDescent="0.25">
      <c r="A138" s="7">
        <v>0.84620838650735353</v>
      </c>
      <c r="B138" s="13">
        <f t="shared" si="13"/>
        <v>137</v>
      </c>
      <c r="C138" s="35">
        <f t="shared" si="14"/>
        <v>4.7524936186327249E-4</v>
      </c>
      <c r="D138" s="7">
        <f t="shared" si="10"/>
        <v>6.5109162575268331E-2</v>
      </c>
      <c r="E138" s="7">
        <f>SUM(D$2:D138)</f>
        <v>5.5421648593794437</v>
      </c>
      <c r="F138">
        <f t="shared" si="11"/>
        <v>1</v>
      </c>
      <c r="G138">
        <f t="shared" si="12"/>
        <v>1</v>
      </c>
    </row>
    <row r="139" spans="1:7" x14ac:dyDescent="0.25">
      <c r="A139" s="7">
        <v>0.84615175847590163</v>
      </c>
      <c r="B139" s="13">
        <f t="shared" si="13"/>
        <v>138</v>
      </c>
      <c r="C139" s="35">
        <f t="shared" si="14"/>
        <v>5.6628031451899652E-5</v>
      </c>
      <c r="D139" s="7">
        <f t="shared" si="10"/>
        <v>7.814668340362152E-3</v>
      </c>
      <c r="E139" s="7">
        <f>SUM(D$2:D139)</f>
        <v>5.5499795277198061</v>
      </c>
      <c r="F139">
        <f t="shared" si="11"/>
        <v>1</v>
      </c>
      <c r="G139">
        <f t="shared" si="12"/>
        <v>1</v>
      </c>
    </row>
    <row r="140" spans="1:7" x14ac:dyDescent="0.25">
      <c r="A140" s="7">
        <v>0.84540455414298321</v>
      </c>
      <c r="B140" s="13">
        <f t="shared" si="13"/>
        <v>139</v>
      </c>
      <c r="C140" s="35">
        <f t="shared" si="14"/>
        <v>7.4720433291841637E-4</v>
      </c>
      <c r="D140" s="7">
        <f t="shared" si="10"/>
        <v>0.10386140227565988</v>
      </c>
      <c r="E140" s="7">
        <f>SUM(D$2:D140)</f>
        <v>5.6538409299954662</v>
      </c>
      <c r="F140">
        <f t="shared" si="11"/>
        <v>1</v>
      </c>
      <c r="G140">
        <f t="shared" si="12"/>
        <v>1</v>
      </c>
    </row>
    <row r="141" spans="1:7" x14ac:dyDescent="0.25">
      <c r="A141" s="7">
        <v>0.84496980871297922</v>
      </c>
      <c r="B141" s="13">
        <f t="shared" si="13"/>
        <v>140</v>
      </c>
      <c r="C141" s="35">
        <f t="shared" si="14"/>
        <v>4.3474543000399102E-4</v>
      </c>
      <c r="D141" s="7">
        <f t="shared" si="10"/>
        <v>6.0864360200558743E-2</v>
      </c>
      <c r="E141" s="7">
        <f>SUM(D$2:D141)</f>
        <v>5.7147052901960249</v>
      </c>
      <c r="F141">
        <f t="shared" si="11"/>
        <v>1</v>
      </c>
      <c r="G141">
        <f t="shared" si="12"/>
        <v>1</v>
      </c>
    </row>
    <row r="142" spans="1:7" x14ac:dyDescent="0.25">
      <c r="A142" s="7">
        <v>0.84490356916870724</v>
      </c>
      <c r="B142" s="13">
        <f t="shared" si="13"/>
        <v>141</v>
      </c>
      <c r="C142" s="35">
        <f t="shared" si="14"/>
        <v>6.6239544271984307E-5</v>
      </c>
      <c r="D142" s="7">
        <f t="shared" si="10"/>
        <v>9.3397757423497874E-3</v>
      </c>
      <c r="E142" s="7">
        <f>SUM(D$2:D142)</f>
        <v>5.724045065938375</v>
      </c>
      <c r="F142">
        <f t="shared" si="11"/>
        <v>1</v>
      </c>
      <c r="G142">
        <f t="shared" si="12"/>
        <v>1</v>
      </c>
    </row>
    <row r="143" spans="1:7" x14ac:dyDescent="0.25">
      <c r="A143" s="7">
        <v>0.84416081954198263</v>
      </c>
      <c r="B143" s="13">
        <f t="shared" si="13"/>
        <v>142</v>
      </c>
      <c r="C143" s="35">
        <f t="shared" si="14"/>
        <v>7.4274962672460365E-4</v>
      </c>
      <c r="D143" s="7">
        <f t="shared" si="10"/>
        <v>0.10547044699489372</v>
      </c>
      <c r="E143" s="7">
        <f>SUM(D$2:D143)</f>
        <v>5.829515512933269</v>
      </c>
      <c r="F143">
        <f t="shared" si="11"/>
        <v>1</v>
      </c>
      <c r="G143">
        <f t="shared" si="12"/>
        <v>1</v>
      </c>
    </row>
    <row r="144" spans="1:7" x14ac:dyDescent="0.25">
      <c r="A144" s="7">
        <v>0.84404107510266646</v>
      </c>
      <c r="B144" s="13">
        <f t="shared" si="13"/>
        <v>143</v>
      </c>
      <c r="C144" s="35">
        <f t="shared" si="14"/>
        <v>1.1974443931617174E-4</v>
      </c>
      <c r="D144" s="7">
        <f t="shared" si="10"/>
        <v>1.7123454822212558E-2</v>
      </c>
      <c r="E144" s="7">
        <f>SUM(D$2:D144)</f>
        <v>5.8466389677554815</v>
      </c>
      <c r="F144">
        <f t="shared" si="11"/>
        <v>1</v>
      </c>
      <c r="G144">
        <f t="shared" si="12"/>
        <v>1</v>
      </c>
    </row>
    <row r="145" spans="1:7" x14ac:dyDescent="0.25">
      <c r="A145" s="7">
        <v>0.84402424890264116</v>
      </c>
      <c r="B145" s="13">
        <f t="shared" si="13"/>
        <v>144</v>
      </c>
      <c r="C145" s="35">
        <f t="shared" si="14"/>
        <v>1.6826200025299443E-5</v>
      </c>
      <c r="D145" s="7">
        <f t="shared" si="10"/>
        <v>2.4229728036431197E-3</v>
      </c>
      <c r="E145" s="7">
        <f>SUM(D$2:D145)</f>
        <v>5.8490619405591247</v>
      </c>
      <c r="F145">
        <f t="shared" si="11"/>
        <v>1</v>
      </c>
      <c r="G145">
        <f t="shared" si="12"/>
        <v>1</v>
      </c>
    </row>
    <row r="146" spans="1:7" x14ac:dyDescent="0.25">
      <c r="A146" s="7">
        <v>0.84375132551719623</v>
      </c>
      <c r="B146" s="13">
        <f t="shared" si="13"/>
        <v>145</v>
      </c>
      <c r="C146" s="35">
        <f t="shared" si="14"/>
        <v>2.7292338544493422E-4</v>
      </c>
      <c r="D146" s="7">
        <f t="shared" si="10"/>
        <v>3.9573890889515462E-2</v>
      </c>
      <c r="E146" s="7">
        <f>SUM(D$2:D146)</f>
        <v>5.8886358314486404</v>
      </c>
      <c r="F146">
        <f t="shared" si="11"/>
        <v>1</v>
      </c>
      <c r="G146">
        <f t="shared" si="12"/>
        <v>1</v>
      </c>
    </row>
    <row r="147" spans="1:7" x14ac:dyDescent="0.25">
      <c r="A147" s="7">
        <v>0.84345569281430721</v>
      </c>
      <c r="B147" s="13">
        <f t="shared" si="13"/>
        <v>146</v>
      </c>
      <c r="C147" s="35">
        <f t="shared" si="14"/>
        <v>2.9563270288901489E-4</v>
      </c>
      <c r="D147" s="7">
        <f t="shared" si="10"/>
        <v>4.3162374621796173E-2</v>
      </c>
      <c r="E147" s="7">
        <f>SUM(D$2:D147)</f>
        <v>5.9317982060704368</v>
      </c>
      <c r="F147">
        <f t="shared" si="11"/>
        <v>1</v>
      </c>
      <c r="G147">
        <f t="shared" si="12"/>
        <v>1</v>
      </c>
    </row>
    <row r="148" spans="1:7" x14ac:dyDescent="0.25">
      <c r="A148" s="7">
        <v>0.84321400079293762</v>
      </c>
      <c r="B148" s="13">
        <f t="shared" si="13"/>
        <v>147</v>
      </c>
      <c r="C148" s="35">
        <f t="shared" si="14"/>
        <v>2.4169202136958834E-4</v>
      </c>
      <c r="D148" s="7">
        <f t="shared" si="10"/>
        <v>3.5528727141329486E-2</v>
      </c>
      <c r="E148" s="7">
        <f>SUM(D$2:D148)</f>
        <v>5.9673269332117664</v>
      </c>
      <c r="F148">
        <f t="shared" si="11"/>
        <v>1</v>
      </c>
      <c r="G148">
        <f t="shared" si="12"/>
        <v>1</v>
      </c>
    </row>
    <row r="149" spans="1:7" x14ac:dyDescent="0.25">
      <c r="A149" s="7">
        <v>0.84272410416342647</v>
      </c>
      <c r="B149" s="13">
        <f t="shared" si="13"/>
        <v>148</v>
      </c>
      <c r="C149" s="35">
        <f t="shared" si="14"/>
        <v>4.8989662951115509E-4</v>
      </c>
      <c r="D149" s="7">
        <f t="shared" si="10"/>
        <v>7.2504701167650953E-2</v>
      </c>
      <c r="E149" s="7">
        <f>SUM(D$2:D149)</f>
        <v>6.0398316343794178</v>
      </c>
      <c r="F149">
        <f t="shared" si="11"/>
        <v>1</v>
      </c>
      <c r="G149">
        <f t="shared" si="12"/>
        <v>1</v>
      </c>
    </row>
    <row r="150" spans="1:7" x14ac:dyDescent="0.25">
      <c r="A150" s="7">
        <v>0.84236140876403409</v>
      </c>
      <c r="B150" s="13">
        <f t="shared" si="13"/>
        <v>149</v>
      </c>
      <c r="C150" s="35">
        <f t="shared" si="14"/>
        <v>3.6269539939237649E-4</v>
      </c>
      <c r="D150" s="7">
        <f t="shared" si="10"/>
        <v>5.4041614509464098E-2</v>
      </c>
      <c r="E150" s="7">
        <f>SUM(D$2:D150)</f>
        <v>6.0938732488888823</v>
      </c>
      <c r="F150">
        <f t="shared" si="11"/>
        <v>1</v>
      </c>
      <c r="G150">
        <f t="shared" si="12"/>
        <v>1</v>
      </c>
    </row>
    <row r="151" spans="1:7" x14ac:dyDescent="0.25">
      <c r="A151" s="7">
        <v>0.84195145474241251</v>
      </c>
      <c r="B151" s="13">
        <f t="shared" si="13"/>
        <v>150</v>
      </c>
      <c r="C151" s="35">
        <f t="shared" si="14"/>
        <v>4.0995402162158356E-4</v>
      </c>
      <c r="D151" s="7">
        <f t="shared" si="10"/>
        <v>6.1493103243237535E-2</v>
      </c>
      <c r="E151" s="7">
        <f>SUM(D$2:D151)</f>
        <v>6.1553663521321198</v>
      </c>
      <c r="F151">
        <f t="shared" si="11"/>
        <v>1</v>
      </c>
      <c r="G151">
        <f t="shared" si="12"/>
        <v>1</v>
      </c>
    </row>
    <row r="152" spans="1:7" x14ac:dyDescent="0.25">
      <c r="A152" s="7">
        <v>0.84181958091286224</v>
      </c>
      <c r="B152" s="13">
        <f t="shared" si="13"/>
        <v>151</v>
      </c>
      <c r="C152" s="35">
        <f t="shared" si="14"/>
        <v>1.3187382955026639E-4</v>
      </c>
      <c r="D152" s="7">
        <f t="shared" si="10"/>
        <v>1.9912948262090224E-2</v>
      </c>
      <c r="E152" s="7">
        <f>SUM(D$2:D152)</f>
        <v>6.1752793003942097</v>
      </c>
      <c r="F152">
        <f t="shared" si="11"/>
        <v>1</v>
      </c>
      <c r="G152">
        <f t="shared" si="12"/>
        <v>1</v>
      </c>
    </row>
    <row r="153" spans="1:7" x14ac:dyDescent="0.25">
      <c r="A153" s="7">
        <v>0.84160284977239352</v>
      </c>
      <c r="B153" s="13">
        <f t="shared" si="13"/>
        <v>152</v>
      </c>
      <c r="C153" s="35">
        <f t="shared" si="14"/>
        <v>2.1673114046871778E-4</v>
      </c>
      <c r="D153" s="7">
        <f t="shared" si="10"/>
        <v>3.2943133351245102E-2</v>
      </c>
      <c r="E153" s="7">
        <f>SUM(D$2:D153)</f>
        <v>6.2082224337454548</v>
      </c>
      <c r="F153">
        <f t="shared" si="11"/>
        <v>1</v>
      </c>
      <c r="G153">
        <f t="shared" si="12"/>
        <v>1</v>
      </c>
    </row>
    <row r="154" spans="1:7" x14ac:dyDescent="0.25">
      <c r="A154" s="7">
        <v>0.84118756947162732</v>
      </c>
      <c r="B154" s="13">
        <f t="shared" si="13"/>
        <v>153</v>
      </c>
      <c r="C154" s="35">
        <f t="shared" si="14"/>
        <v>4.1528030076620759E-4</v>
      </c>
      <c r="D154" s="7">
        <f t="shared" si="10"/>
        <v>6.3537886017229761E-2</v>
      </c>
      <c r="E154" s="7">
        <f>SUM(D$2:D154)</f>
        <v>6.2717603197626843</v>
      </c>
      <c r="F154">
        <f t="shared" si="11"/>
        <v>1</v>
      </c>
      <c r="G154">
        <f t="shared" si="12"/>
        <v>1</v>
      </c>
    </row>
    <row r="155" spans="1:7" x14ac:dyDescent="0.25">
      <c r="A155" s="7">
        <v>0.84106470189590377</v>
      </c>
      <c r="B155" s="13">
        <f t="shared" si="13"/>
        <v>154</v>
      </c>
      <c r="C155" s="35">
        <f t="shared" si="14"/>
        <v>1.2286757572355089E-4</v>
      </c>
      <c r="D155" s="7">
        <f t="shared" si="10"/>
        <v>1.8921606661426837E-2</v>
      </c>
      <c r="E155" s="7">
        <f>SUM(D$2:D155)</f>
        <v>6.2906819264241109</v>
      </c>
      <c r="F155">
        <f t="shared" si="11"/>
        <v>1</v>
      </c>
      <c r="G155">
        <f t="shared" si="12"/>
        <v>1</v>
      </c>
    </row>
    <row r="156" spans="1:7" x14ac:dyDescent="0.25">
      <c r="A156" s="7">
        <v>0.84035664571469859</v>
      </c>
      <c r="B156" s="13">
        <f t="shared" si="13"/>
        <v>155</v>
      </c>
      <c r="C156" s="35">
        <f t="shared" si="14"/>
        <v>7.0805618120517444E-4</v>
      </c>
      <c r="D156" s="7">
        <f t="shared" si="10"/>
        <v>0.10974870808680204</v>
      </c>
      <c r="E156" s="7">
        <f>SUM(D$2:D156)</f>
        <v>6.4004306345109132</v>
      </c>
      <c r="F156">
        <f t="shared" si="11"/>
        <v>1</v>
      </c>
      <c r="G156">
        <f t="shared" si="12"/>
        <v>1</v>
      </c>
    </row>
    <row r="157" spans="1:7" x14ac:dyDescent="0.25">
      <c r="A157" s="7">
        <v>0.84034826893022574</v>
      </c>
      <c r="B157" s="13">
        <f t="shared" si="13"/>
        <v>156</v>
      </c>
      <c r="C157" s="35">
        <f t="shared" si="14"/>
        <v>8.3767844728521723E-6</v>
      </c>
      <c r="D157" s="7">
        <f t="shared" si="10"/>
        <v>1.3067783777649389E-3</v>
      </c>
      <c r="E157" s="7">
        <f>SUM(D$2:D157)</f>
        <v>6.4017374128886786</v>
      </c>
      <c r="F157">
        <f t="shared" si="11"/>
        <v>1</v>
      </c>
      <c r="G157">
        <f t="shared" si="12"/>
        <v>1</v>
      </c>
    </row>
    <row r="158" spans="1:7" x14ac:dyDescent="0.25">
      <c r="A158" s="7">
        <v>0.83994652222055866</v>
      </c>
      <c r="B158" s="13">
        <f t="shared" si="13"/>
        <v>157</v>
      </c>
      <c r="C158" s="35">
        <f t="shared" si="14"/>
        <v>4.0174670966708348E-4</v>
      </c>
      <c r="D158" s="7">
        <f t="shared" si="10"/>
        <v>6.3074233417732106E-2</v>
      </c>
      <c r="E158" s="7">
        <f>SUM(D$2:D158)</f>
        <v>6.4648116463064103</v>
      </c>
      <c r="F158">
        <f t="shared" si="11"/>
        <v>1</v>
      </c>
      <c r="G158">
        <f t="shared" si="12"/>
        <v>1</v>
      </c>
    </row>
    <row r="159" spans="1:7" x14ac:dyDescent="0.25">
      <c r="A159" s="7">
        <v>0.83981815889317213</v>
      </c>
      <c r="B159" s="13">
        <f t="shared" si="13"/>
        <v>158</v>
      </c>
      <c r="C159" s="35">
        <f t="shared" si="14"/>
        <v>1.28363327386527E-4</v>
      </c>
      <c r="D159" s="7">
        <f t="shared" si="10"/>
        <v>2.0281405727071267E-2</v>
      </c>
      <c r="E159" s="7">
        <f>SUM(D$2:D159)</f>
        <v>6.4850930520334815</v>
      </c>
      <c r="F159">
        <f t="shared" si="11"/>
        <v>1</v>
      </c>
      <c r="G159">
        <f t="shared" si="12"/>
        <v>1</v>
      </c>
    </row>
    <row r="160" spans="1:7" x14ac:dyDescent="0.25">
      <c r="A160" s="7">
        <v>0.8392605943081638</v>
      </c>
      <c r="B160" s="13">
        <f t="shared" si="13"/>
        <v>159</v>
      </c>
      <c r="C160" s="35">
        <f t="shared" si="14"/>
        <v>5.5756458500832995E-4</v>
      </c>
      <c r="D160" s="7">
        <f t="shared" si="10"/>
        <v>8.8652769016324462E-2</v>
      </c>
      <c r="E160" s="7">
        <f>SUM(D$2:D160)</f>
        <v>6.5737458210498056</v>
      </c>
      <c r="F160">
        <f t="shared" si="11"/>
        <v>1</v>
      </c>
      <c r="G160">
        <f t="shared" si="12"/>
        <v>1</v>
      </c>
    </row>
    <row r="161" spans="1:7" x14ac:dyDescent="0.25">
      <c r="A161" s="7">
        <v>0.83891540299886935</v>
      </c>
      <c r="B161" s="13">
        <f t="shared" si="13"/>
        <v>160</v>
      </c>
      <c r="C161" s="35">
        <f t="shared" si="14"/>
        <v>3.4519130929444586E-4</v>
      </c>
      <c r="D161" s="7">
        <f t="shared" si="10"/>
        <v>5.5230609487111337E-2</v>
      </c>
      <c r="E161" s="7">
        <f>SUM(D$2:D161)</f>
        <v>6.628976430536917</v>
      </c>
      <c r="F161">
        <f t="shared" si="11"/>
        <v>1</v>
      </c>
      <c r="G161">
        <f t="shared" si="12"/>
        <v>1</v>
      </c>
    </row>
    <row r="162" spans="1:7" x14ac:dyDescent="0.25">
      <c r="A162" s="7">
        <v>0.83850760369926536</v>
      </c>
      <c r="B162" s="13">
        <f t="shared" si="13"/>
        <v>161</v>
      </c>
      <c r="C162" s="35">
        <f t="shared" si="14"/>
        <v>4.0779929960399475E-4</v>
      </c>
      <c r="D162" s="7">
        <f t="shared" si="10"/>
        <v>6.5655687236243154E-2</v>
      </c>
      <c r="E162" s="7">
        <f>SUM(D$2:D162)</f>
        <v>6.6946321177731605</v>
      </c>
      <c r="F162">
        <f t="shared" si="11"/>
        <v>1</v>
      </c>
      <c r="G162">
        <f t="shared" si="12"/>
        <v>1</v>
      </c>
    </row>
    <row r="163" spans="1:7" x14ac:dyDescent="0.25">
      <c r="A163" s="7">
        <v>0.83831837552747113</v>
      </c>
      <c r="B163" s="13">
        <f t="shared" si="13"/>
        <v>162</v>
      </c>
      <c r="C163" s="35">
        <f t="shared" si="14"/>
        <v>1.8922817179423124E-4</v>
      </c>
      <c r="D163" s="7">
        <f t="shared" si="10"/>
        <v>3.065496383066546E-2</v>
      </c>
      <c r="E163" s="7">
        <f>SUM(D$2:D163)</f>
        <v>6.7252870816038257</v>
      </c>
      <c r="F163">
        <f t="shared" si="11"/>
        <v>1</v>
      </c>
      <c r="G163">
        <f t="shared" si="12"/>
        <v>1</v>
      </c>
    </row>
    <row r="164" spans="1:7" x14ac:dyDescent="0.25">
      <c r="A164" s="7">
        <v>0.83831837552747113</v>
      </c>
      <c r="B164" s="13">
        <f t="shared" si="13"/>
        <v>163</v>
      </c>
      <c r="C164" s="35">
        <f t="shared" si="14"/>
        <v>0</v>
      </c>
      <c r="D164" s="7">
        <f t="shared" si="10"/>
        <v>0</v>
      </c>
      <c r="E164" s="7">
        <f>SUM(D$2:D164)</f>
        <v>6.7252870816038257</v>
      </c>
      <c r="F164">
        <f t="shared" si="11"/>
        <v>1</v>
      </c>
      <c r="G164">
        <f t="shared" si="12"/>
        <v>1</v>
      </c>
    </row>
    <row r="165" spans="1:7" x14ac:dyDescent="0.25">
      <c r="A165" s="7">
        <v>0.83802678595466007</v>
      </c>
      <c r="B165" s="13">
        <f t="shared" si="13"/>
        <v>164</v>
      </c>
      <c r="C165" s="35">
        <f t="shared" si="14"/>
        <v>2.9158957281105735E-4</v>
      </c>
      <c r="D165" s="7">
        <f t="shared" si="10"/>
        <v>4.7820689941013406E-2</v>
      </c>
      <c r="E165" s="7">
        <f>SUM(D$2:D165)</f>
        <v>6.7731077715448391</v>
      </c>
      <c r="F165">
        <f t="shared" si="11"/>
        <v>1</v>
      </c>
      <c r="G165">
        <f t="shared" si="12"/>
        <v>1</v>
      </c>
    </row>
    <row r="166" spans="1:7" x14ac:dyDescent="0.25">
      <c r="A166" s="7">
        <v>0.83781901264729819</v>
      </c>
      <c r="B166" s="13">
        <f t="shared" si="13"/>
        <v>165</v>
      </c>
      <c r="C166" s="35">
        <f t="shared" si="14"/>
        <v>2.0777330736188038E-4</v>
      </c>
      <c r="D166" s="7">
        <f t="shared" si="10"/>
        <v>3.4282595714710262E-2</v>
      </c>
      <c r="E166" s="7">
        <f>SUM(D$2:D166)</f>
        <v>6.8073903672595497</v>
      </c>
      <c r="F166">
        <f t="shared" si="11"/>
        <v>1</v>
      </c>
      <c r="G166">
        <f t="shared" si="12"/>
        <v>1</v>
      </c>
    </row>
    <row r="167" spans="1:7" x14ac:dyDescent="0.25">
      <c r="A167" s="7">
        <v>0.83752689044657258</v>
      </c>
      <c r="B167" s="13">
        <f t="shared" si="13"/>
        <v>166</v>
      </c>
      <c r="C167" s="35">
        <f t="shared" si="14"/>
        <v>2.9212220072560857E-4</v>
      </c>
      <c r="D167" s="7">
        <f t="shared" si="10"/>
        <v>4.8492285320451023E-2</v>
      </c>
      <c r="E167" s="7">
        <f>SUM(D$2:D167)</f>
        <v>6.855882652580001</v>
      </c>
      <c r="F167">
        <f t="shared" si="11"/>
        <v>1</v>
      </c>
      <c r="G167">
        <f t="shared" si="12"/>
        <v>1</v>
      </c>
    </row>
    <row r="168" spans="1:7" x14ac:dyDescent="0.25">
      <c r="A168" s="7">
        <v>0.83743077531837107</v>
      </c>
      <c r="B168" s="13">
        <f t="shared" si="13"/>
        <v>167</v>
      </c>
      <c r="C168" s="35">
        <f t="shared" si="14"/>
        <v>9.611512820151269E-5</v>
      </c>
      <c r="D168" s="7">
        <f t="shared" si="10"/>
        <v>1.6051226409652619E-2</v>
      </c>
      <c r="E168" s="7">
        <f>SUM(D$2:D168)</f>
        <v>6.8719338789896538</v>
      </c>
      <c r="F168">
        <f t="shared" si="11"/>
        <v>1</v>
      </c>
      <c r="G168">
        <f t="shared" si="12"/>
        <v>1</v>
      </c>
    </row>
    <row r="169" spans="1:7" x14ac:dyDescent="0.25">
      <c r="A169" s="7">
        <v>0.83737659253325392</v>
      </c>
      <c r="B169" s="13">
        <f t="shared" si="13"/>
        <v>168</v>
      </c>
      <c r="C169" s="35">
        <f t="shared" si="14"/>
        <v>5.4182785117151688E-5</v>
      </c>
      <c r="D169" s="7">
        <f t="shared" si="10"/>
        <v>9.1027078996814836E-3</v>
      </c>
      <c r="E169" s="7">
        <f>SUM(D$2:D169)</f>
        <v>6.8810365868893353</v>
      </c>
      <c r="F169">
        <f t="shared" si="11"/>
        <v>1</v>
      </c>
      <c r="G169">
        <f t="shared" si="12"/>
        <v>1</v>
      </c>
    </row>
    <row r="170" spans="1:7" x14ac:dyDescent="0.25">
      <c r="A170" s="7">
        <v>0.83737659253325392</v>
      </c>
      <c r="B170" s="13">
        <f t="shared" si="13"/>
        <v>169</v>
      </c>
      <c r="C170" s="35">
        <f t="shared" si="14"/>
        <v>0</v>
      </c>
      <c r="D170" s="7">
        <f t="shared" si="10"/>
        <v>0</v>
      </c>
      <c r="E170" s="7">
        <f>SUM(D$2:D170)</f>
        <v>6.8810365868893353</v>
      </c>
      <c r="F170">
        <f t="shared" si="11"/>
        <v>1</v>
      </c>
      <c r="G170">
        <f t="shared" si="12"/>
        <v>1</v>
      </c>
    </row>
    <row r="171" spans="1:7" x14ac:dyDescent="0.25">
      <c r="A171" s="7">
        <v>0.83648342394141173</v>
      </c>
      <c r="B171" s="13">
        <f t="shared" si="13"/>
        <v>170</v>
      </c>
      <c r="C171" s="35">
        <f t="shared" si="14"/>
        <v>8.9316859184218611E-4</v>
      </c>
      <c r="D171" s="7">
        <f t="shared" si="10"/>
        <v>0.15183866061317164</v>
      </c>
      <c r="E171" s="7">
        <f>SUM(D$2:D171)</f>
        <v>7.0328752475025071</v>
      </c>
      <c r="F171">
        <f t="shared" si="11"/>
        <v>1</v>
      </c>
      <c r="G171">
        <f t="shared" si="12"/>
        <v>1</v>
      </c>
    </row>
    <row r="172" spans="1:7" x14ac:dyDescent="0.25">
      <c r="A172" s="7">
        <v>0.83614946623904063</v>
      </c>
      <c r="B172" s="13">
        <f t="shared" si="13"/>
        <v>171</v>
      </c>
      <c r="C172" s="35">
        <f t="shared" si="14"/>
        <v>3.3395770237110156E-4</v>
      </c>
      <c r="D172" s="7">
        <f t="shared" si="10"/>
        <v>5.7106767105458367E-2</v>
      </c>
      <c r="E172" s="7">
        <f>SUM(D$2:D172)</f>
        <v>7.0899820146079655</v>
      </c>
      <c r="F172">
        <f t="shared" si="11"/>
        <v>1</v>
      </c>
      <c r="G172">
        <f t="shared" si="12"/>
        <v>1</v>
      </c>
    </row>
    <row r="173" spans="1:7" x14ac:dyDescent="0.25">
      <c r="A173" s="7">
        <v>0.8361093738832972</v>
      </c>
      <c r="B173" s="13">
        <f t="shared" si="13"/>
        <v>172</v>
      </c>
      <c r="C173" s="35">
        <f t="shared" si="14"/>
        <v>4.0092355743426289E-5</v>
      </c>
      <c r="D173" s="7">
        <f t="shared" si="10"/>
        <v>6.8958851878693217E-3</v>
      </c>
      <c r="E173" s="7">
        <f>SUM(D$2:D173)</f>
        <v>7.0968778997958353</v>
      </c>
      <c r="F173">
        <f t="shared" si="11"/>
        <v>1</v>
      </c>
      <c r="G173">
        <f t="shared" si="12"/>
        <v>1</v>
      </c>
    </row>
    <row r="174" spans="1:7" x14ac:dyDescent="0.25">
      <c r="A174" s="7">
        <v>0.83610518549106061</v>
      </c>
      <c r="B174" s="13">
        <f t="shared" si="13"/>
        <v>173</v>
      </c>
      <c r="C174" s="35">
        <f t="shared" si="14"/>
        <v>4.1883922365926196E-6</v>
      </c>
      <c r="D174" s="7">
        <f t="shared" si="10"/>
        <v>7.2459185693052319E-4</v>
      </c>
      <c r="E174" s="7">
        <f>SUM(D$2:D174)</f>
        <v>7.0976024916527658</v>
      </c>
      <c r="F174">
        <f t="shared" si="11"/>
        <v>1</v>
      </c>
      <c r="G174">
        <f t="shared" si="12"/>
        <v>1</v>
      </c>
    </row>
    <row r="175" spans="1:7" x14ac:dyDescent="0.25">
      <c r="A175" s="7">
        <v>0.83545264366475902</v>
      </c>
      <c r="B175" s="13">
        <f t="shared" si="13"/>
        <v>174</v>
      </c>
      <c r="C175" s="35">
        <f t="shared" si="14"/>
        <v>6.5254182630158919E-4</v>
      </c>
      <c r="D175" s="7">
        <f t="shared" si="10"/>
        <v>0.11354227777647652</v>
      </c>
      <c r="E175" s="7">
        <f>SUM(D$2:D175)</f>
        <v>7.2111447694292421</v>
      </c>
      <c r="F175">
        <f t="shared" si="11"/>
        <v>1</v>
      </c>
      <c r="G175">
        <f t="shared" si="12"/>
        <v>1</v>
      </c>
    </row>
    <row r="176" spans="1:7" x14ac:dyDescent="0.25">
      <c r="A176" s="7">
        <v>0.83542601226903557</v>
      </c>
      <c r="B176" s="13">
        <f t="shared" si="13"/>
        <v>175</v>
      </c>
      <c r="C176" s="35">
        <f t="shared" si="14"/>
        <v>2.6631395723453188E-5</v>
      </c>
      <c r="D176" s="7">
        <f t="shared" si="10"/>
        <v>4.660494251604308E-3</v>
      </c>
      <c r="E176" s="7">
        <f>SUM(D$2:D176)</f>
        <v>7.2158052636808465</v>
      </c>
      <c r="F176">
        <f t="shared" si="11"/>
        <v>1</v>
      </c>
      <c r="G176">
        <f t="shared" si="12"/>
        <v>1</v>
      </c>
    </row>
    <row r="177" spans="1:7" x14ac:dyDescent="0.25">
      <c r="A177" s="7">
        <v>0.83520928112856685</v>
      </c>
      <c r="B177" s="13">
        <f t="shared" si="13"/>
        <v>176</v>
      </c>
      <c r="C177" s="35">
        <f t="shared" si="14"/>
        <v>2.1673114046871778E-4</v>
      </c>
      <c r="D177" s="7">
        <f t="shared" si="10"/>
        <v>3.8144680722494329E-2</v>
      </c>
      <c r="E177" s="7">
        <f>SUM(D$2:D177)</f>
        <v>7.2539499444033408</v>
      </c>
      <c r="F177">
        <f t="shared" si="11"/>
        <v>1</v>
      </c>
      <c r="G177">
        <f t="shared" si="12"/>
        <v>1</v>
      </c>
    </row>
    <row r="178" spans="1:7" x14ac:dyDescent="0.25">
      <c r="A178" s="7">
        <v>0.83485561619336079</v>
      </c>
      <c r="B178" s="13">
        <f t="shared" si="13"/>
        <v>177</v>
      </c>
      <c r="C178" s="35">
        <f t="shared" si="14"/>
        <v>3.5366493520605502E-4</v>
      </c>
      <c r="D178" s="7">
        <f t="shared" si="10"/>
        <v>6.2598693531471739E-2</v>
      </c>
      <c r="E178" s="7">
        <f>SUM(D$2:D178)</f>
        <v>7.3165486379348126</v>
      </c>
      <c r="F178">
        <f t="shared" si="11"/>
        <v>1</v>
      </c>
      <c r="G178">
        <f t="shared" si="12"/>
        <v>1</v>
      </c>
    </row>
    <row r="179" spans="1:7" x14ac:dyDescent="0.25">
      <c r="A179" s="7">
        <v>0.83485329199882474</v>
      </c>
      <c r="B179" s="13">
        <f t="shared" si="13"/>
        <v>178</v>
      </c>
      <c r="C179" s="35">
        <f t="shared" si="14"/>
        <v>2.3241945360519267E-6</v>
      </c>
      <c r="D179" s="7">
        <f t="shared" si="10"/>
        <v>4.1370662741724296E-4</v>
      </c>
      <c r="E179" s="7">
        <f>SUM(D$2:D179)</f>
        <v>7.3169623445622296</v>
      </c>
      <c r="F179">
        <f t="shared" si="11"/>
        <v>1</v>
      </c>
      <c r="G179">
        <f t="shared" si="12"/>
        <v>1</v>
      </c>
    </row>
    <row r="180" spans="1:7" x14ac:dyDescent="0.25">
      <c r="A180" s="7">
        <v>0.83459036749195581</v>
      </c>
      <c r="B180" s="13">
        <f t="shared" si="13"/>
        <v>179</v>
      </c>
      <c r="C180" s="35">
        <f t="shared" si="14"/>
        <v>2.6292450686893343E-4</v>
      </c>
      <c r="D180" s="7">
        <f t="shared" si="10"/>
        <v>4.7063486729539084E-2</v>
      </c>
      <c r="E180" s="7">
        <f>SUM(D$2:D180)</f>
        <v>7.3640258312917686</v>
      </c>
      <c r="F180">
        <f t="shared" si="11"/>
        <v>1</v>
      </c>
      <c r="G180">
        <f t="shared" si="12"/>
        <v>1</v>
      </c>
    </row>
    <row r="181" spans="1:7" x14ac:dyDescent="0.25">
      <c r="A181" s="7">
        <v>0.83456441398630532</v>
      </c>
      <c r="B181" s="13">
        <f t="shared" si="13"/>
        <v>180</v>
      </c>
      <c r="C181" s="35">
        <f t="shared" si="14"/>
        <v>2.5953505650488928E-5</v>
      </c>
      <c r="D181" s="7">
        <f t="shared" si="10"/>
        <v>4.6716310170880071E-3</v>
      </c>
      <c r="E181" s="7">
        <f>SUM(D$2:D181)</f>
        <v>7.368697462308857</v>
      </c>
      <c r="F181">
        <f t="shared" si="11"/>
        <v>1</v>
      </c>
      <c r="G181">
        <f t="shared" si="12"/>
        <v>1</v>
      </c>
    </row>
    <row r="182" spans="1:7" x14ac:dyDescent="0.25">
      <c r="A182" s="7">
        <v>0.83380052871552035</v>
      </c>
      <c r="B182" s="13">
        <f t="shared" si="13"/>
        <v>181</v>
      </c>
      <c r="C182" s="35">
        <f t="shared" si="14"/>
        <v>7.6388527078496971E-4</v>
      </c>
      <c r="D182" s="7">
        <f t="shared" si="10"/>
        <v>0.13826323401207952</v>
      </c>
      <c r="E182" s="7">
        <f>SUM(D$2:D182)</f>
        <v>7.5069606963209363</v>
      </c>
      <c r="F182">
        <f t="shared" si="11"/>
        <v>1</v>
      </c>
      <c r="G182">
        <f t="shared" si="12"/>
        <v>1</v>
      </c>
    </row>
    <row r="183" spans="1:7" x14ac:dyDescent="0.25">
      <c r="A183" s="7">
        <v>0.8327731863099519</v>
      </c>
      <c r="B183" s="13">
        <f t="shared" si="13"/>
        <v>182</v>
      </c>
      <c r="C183" s="35">
        <f t="shared" si="14"/>
        <v>1.0273424055684544E-3</v>
      </c>
      <c r="D183" s="7">
        <f t="shared" si="10"/>
        <v>0.18697631781345869</v>
      </c>
      <c r="E183" s="7">
        <f>SUM(D$2:D183)</f>
        <v>7.693937014134395</v>
      </c>
      <c r="F183">
        <f t="shared" si="11"/>
        <v>1</v>
      </c>
      <c r="G183">
        <f t="shared" si="12"/>
        <v>1</v>
      </c>
    </row>
    <row r="184" spans="1:7" x14ac:dyDescent="0.25">
      <c r="A184" s="7">
        <v>0.83277105579829402</v>
      </c>
      <c r="B184" s="13">
        <f t="shared" si="13"/>
        <v>183</v>
      </c>
      <c r="C184" s="35">
        <f t="shared" si="14"/>
        <v>2.1305116578718142E-6</v>
      </c>
      <c r="D184" s="7">
        <f t="shared" si="10"/>
        <v>3.8988363339054199E-4</v>
      </c>
      <c r="E184" s="7">
        <f>SUM(D$2:D184)</f>
        <v>7.6943268977677857</v>
      </c>
      <c r="F184">
        <f t="shared" si="11"/>
        <v>1</v>
      </c>
      <c r="G184">
        <f t="shared" si="12"/>
        <v>1</v>
      </c>
    </row>
    <row r="185" spans="1:7" x14ac:dyDescent="0.25">
      <c r="A185" s="7">
        <v>0.83267753117858545</v>
      </c>
      <c r="B185" s="13">
        <f t="shared" si="13"/>
        <v>184</v>
      </c>
      <c r="C185" s="35">
        <f t="shared" si="14"/>
        <v>9.3524619708573731E-5</v>
      </c>
      <c r="D185" s="7">
        <f t="shared" si="10"/>
        <v>1.7208530026377566E-2</v>
      </c>
      <c r="E185" s="7">
        <f>SUM(D$2:D185)</f>
        <v>7.7115354277941632</v>
      </c>
      <c r="F185">
        <f t="shared" si="11"/>
        <v>1</v>
      </c>
      <c r="G185">
        <f t="shared" si="12"/>
        <v>1</v>
      </c>
    </row>
    <row r="186" spans="1:7" x14ac:dyDescent="0.25">
      <c r="A186" s="7">
        <v>0.83238204373785485</v>
      </c>
      <c r="B186" s="13">
        <f t="shared" si="13"/>
        <v>185</v>
      </c>
      <c r="C186" s="35">
        <f t="shared" si="14"/>
        <v>2.9548744073060185E-4</v>
      </c>
      <c r="D186" s="7">
        <f t="shared" si="10"/>
        <v>5.4665176535161342E-2</v>
      </c>
      <c r="E186" s="7">
        <f>SUM(D$2:D186)</f>
        <v>7.7662006043293248</v>
      </c>
      <c r="F186">
        <f t="shared" si="11"/>
        <v>1</v>
      </c>
      <c r="G186">
        <f t="shared" si="12"/>
        <v>1</v>
      </c>
    </row>
    <row r="187" spans="1:7" x14ac:dyDescent="0.25">
      <c r="A187" s="7">
        <v>0.83137738643937076</v>
      </c>
      <c r="B187" s="13">
        <f t="shared" si="13"/>
        <v>186</v>
      </c>
      <c r="C187" s="35">
        <f t="shared" si="14"/>
        <v>1.0046572984840907E-3</v>
      </c>
      <c r="D187" s="7">
        <f t="shared" si="10"/>
        <v>0.18686625751804087</v>
      </c>
      <c r="E187" s="7">
        <f>SUM(D$2:D187)</f>
        <v>7.9530668618473657</v>
      </c>
      <c r="F187">
        <f t="shared" si="11"/>
        <v>1</v>
      </c>
      <c r="G187">
        <f t="shared" si="12"/>
        <v>1</v>
      </c>
    </row>
    <row r="188" spans="1:7" x14ac:dyDescent="0.25">
      <c r="A188" s="7">
        <v>0.83109540837937979</v>
      </c>
      <c r="B188" s="13">
        <f t="shared" si="13"/>
        <v>187</v>
      </c>
      <c r="C188" s="35">
        <f t="shared" si="14"/>
        <v>2.819780599909727E-4</v>
      </c>
      <c r="D188" s="7">
        <f t="shared" si="10"/>
        <v>5.2729897218311894E-2</v>
      </c>
      <c r="E188" s="7">
        <f>SUM(D$2:D188)</f>
        <v>8.005796759065678</v>
      </c>
      <c r="F188">
        <f t="shared" si="11"/>
        <v>1</v>
      </c>
      <c r="G188">
        <f t="shared" si="12"/>
        <v>1</v>
      </c>
    </row>
    <row r="189" spans="1:7" x14ac:dyDescent="0.25">
      <c r="A189" s="7">
        <v>0.83072731406976341</v>
      </c>
      <c r="B189" s="13">
        <f t="shared" si="13"/>
        <v>188</v>
      </c>
      <c r="C189" s="35">
        <f t="shared" si="14"/>
        <v>3.6809430961637357E-4</v>
      </c>
      <c r="D189" s="7">
        <f t="shared" si="10"/>
        <v>6.9201730207878231E-2</v>
      </c>
      <c r="E189" s="7">
        <f>SUM(D$2:D189)</f>
        <v>8.0749984892735558</v>
      </c>
      <c r="F189">
        <f t="shared" si="11"/>
        <v>1</v>
      </c>
      <c r="G189">
        <f t="shared" si="12"/>
        <v>1</v>
      </c>
    </row>
    <row r="190" spans="1:7" x14ac:dyDescent="0.25">
      <c r="A190" s="7">
        <v>0.83069908479029653</v>
      </c>
      <c r="B190" s="13">
        <f t="shared" si="13"/>
        <v>189</v>
      </c>
      <c r="C190" s="35">
        <f t="shared" si="14"/>
        <v>2.8229279466884805E-5</v>
      </c>
      <c r="D190" s="7">
        <f t="shared" si="10"/>
        <v>5.3353338192412281E-3</v>
      </c>
      <c r="E190" s="7">
        <f>SUM(D$2:D190)</f>
        <v>8.080333823092797</v>
      </c>
      <c r="F190">
        <f t="shared" si="11"/>
        <v>1</v>
      </c>
      <c r="G190">
        <f t="shared" si="12"/>
        <v>1</v>
      </c>
    </row>
    <row r="191" spans="1:7" x14ac:dyDescent="0.25">
      <c r="A191" s="7">
        <v>0.83063497575768275</v>
      </c>
      <c r="B191" s="13">
        <f t="shared" si="13"/>
        <v>190</v>
      </c>
      <c r="C191" s="35">
        <f t="shared" si="14"/>
        <v>6.4109032613779426E-5</v>
      </c>
      <c r="D191" s="7">
        <f t="shared" si="10"/>
        <v>1.2180716196618091E-2</v>
      </c>
      <c r="E191" s="7">
        <f>SUM(D$2:D191)</f>
        <v>8.0925145392894144</v>
      </c>
      <c r="F191">
        <f t="shared" si="11"/>
        <v>1</v>
      </c>
      <c r="G191">
        <f t="shared" si="12"/>
        <v>1</v>
      </c>
    </row>
    <row r="192" spans="1:7" x14ac:dyDescent="0.25">
      <c r="A192" s="7">
        <v>0.83022582067793271</v>
      </c>
      <c r="B192" s="13">
        <f t="shared" si="13"/>
        <v>191</v>
      </c>
      <c r="C192" s="35">
        <f t="shared" si="14"/>
        <v>4.0915507975003429E-4</v>
      </c>
      <c r="D192" s="7">
        <f t="shared" si="10"/>
        <v>7.8148620232256549E-2</v>
      </c>
      <c r="E192" s="7">
        <f>SUM(D$2:D192)</f>
        <v>8.1706631595216717</v>
      </c>
      <c r="F192">
        <f t="shared" si="11"/>
        <v>1</v>
      </c>
      <c r="G192">
        <f t="shared" si="12"/>
        <v>1</v>
      </c>
    </row>
    <row r="193" spans="1:7" x14ac:dyDescent="0.25">
      <c r="A193" s="7">
        <v>0.83020848606035269</v>
      </c>
      <c r="B193" s="13">
        <f t="shared" si="13"/>
        <v>192</v>
      </c>
      <c r="C193" s="35">
        <f t="shared" si="14"/>
        <v>1.7334617580022638E-5</v>
      </c>
      <c r="D193" s="7">
        <f t="shared" si="10"/>
        <v>3.3282465753643464E-3</v>
      </c>
      <c r="E193" s="7">
        <f>SUM(D$2:D193)</f>
        <v>8.173991406097036</v>
      </c>
      <c r="F193">
        <f t="shared" si="11"/>
        <v>1</v>
      </c>
      <c r="G193">
        <f t="shared" si="12"/>
        <v>1</v>
      </c>
    </row>
    <row r="194" spans="1:7" x14ac:dyDescent="0.25">
      <c r="A194" s="7">
        <v>0.83019543667644824</v>
      </c>
      <c r="B194" s="13">
        <f t="shared" si="13"/>
        <v>193</v>
      </c>
      <c r="C194" s="35">
        <f t="shared" si="14"/>
        <v>1.3049383904450984E-5</v>
      </c>
      <c r="D194" s="7">
        <f t="shared" ref="D194:D257" si="15">C194*B194</f>
        <v>2.5185310935590399E-3</v>
      </c>
      <c r="E194" s="7">
        <f>SUM(D$2:D194)</f>
        <v>8.1765099371905947</v>
      </c>
      <c r="F194">
        <f t="shared" ref="F194:F257" si="16">IF(E194&gt;I$15,1,0)</f>
        <v>1</v>
      </c>
      <c r="G194">
        <f t="shared" ref="G194:G257" si="17">IF(E194&gt;M$15,1,0)</f>
        <v>1</v>
      </c>
    </row>
    <row r="195" spans="1:7" x14ac:dyDescent="0.25">
      <c r="A195" s="7">
        <v>0.83001969367503381</v>
      </c>
      <c r="B195" s="13">
        <f t="shared" ref="B195:B258" si="18">ROW(B195)-1</f>
        <v>194</v>
      </c>
      <c r="C195" s="35">
        <f t="shared" si="14"/>
        <v>1.7574300141443011E-4</v>
      </c>
      <c r="D195" s="7">
        <f t="shared" si="15"/>
        <v>3.4094142274399442E-2</v>
      </c>
      <c r="E195" s="7">
        <f>SUM(D$2:D195)</f>
        <v>8.2106040794649946</v>
      </c>
      <c r="F195">
        <f t="shared" si="16"/>
        <v>1</v>
      </c>
      <c r="G195">
        <f t="shared" si="17"/>
        <v>1</v>
      </c>
    </row>
    <row r="196" spans="1:7" x14ac:dyDescent="0.25">
      <c r="A196" s="7">
        <v>0.82986503789696031</v>
      </c>
      <c r="B196" s="13">
        <f t="shared" si="18"/>
        <v>195</v>
      </c>
      <c r="C196" s="35">
        <f t="shared" ref="C196:C259" si="19">IF(A195-A196=0,0,A195-A196)</f>
        <v>1.5465577807349806E-4</v>
      </c>
      <c r="D196" s="7">
        <f t="shared" si="15"/>
        <v>3.0157876724332122E-2</v>
      </c>
      <c r="E196" s="7">
        <f>SUM(D$2:D196)</f>
        <v>8.2407619561893259</v>
      </c>
      <c r="F196">
        <f t="shared" si="16"/>
        <v>1</v>
      </c>
      <c r="G196">
        <f t="shared" si="17"/>
        <v>1</v>
      </c>
    </row>
    <row r="197" spans="1:7" x14ac:dyDescent="0.25">
      <c r="A197" s="7">
        <v>0.82979100261684935</v>
      </c>
      <c r="B197" s="13">
        <f t="shared" si="18"/>
        <v>196</v>
      </c>
      <c r="C197" s="35">
        <f t="shared" si="19"/>
        <v>7.4035280110962276E-5</v>
      </c>
      <c r="D197" s="7">
        <f t="shared" si="15"/>
        <v>1.4510914901748606E-2</v>
      </c>
      <c r="E197" s="7">
        <f>SUM(D$2:D197)</f>
        <v>8.2552728710910745</v>
      </c>
      <c r="F197">
        <f t="shared" si="16"/>
        <v>1</v>
      </c>
      <c r="G197">
        <f t="shared" si="17"/>
        <v>1</v>
      </c>
    </row>
    <row r="198" spans="1:7" x14ac:dyDescent="0.25">
      <c r="A198" s="7">
        <v>0.82957427147638074</v>
      </c>
      <c r="B198" s="13">
        <f t="shared" si="18"/>
        <v>197</v>
      </c>
      <c r="C198" s="35">
        <f t="shared" si="19"/>
        <v>2.1673114046860675E-4</v>
      </c>
      <c r="D198" s="7">
        <f t="shared" si="15"/>
        <v>4.269603467231553E-2</v>
      </c>
      <c r="E198" s="7">
        <f>SUM(D$2:D198)</f>
        <v>8.2979689057633905</v>
      </c>
      <c r="F198">
        <f t="shared" si="16"/>
        <v>1</v>
      </c>
      <c r="G198">
        <f t="shared" si="17"/>
        <v>1</v>
      </c>
    </row>
    <row r="199" spans="1:7" x14ac:dyDescent="0.25">
      <c r="A199" s="7">
        <v>0.82882563873223725</v>
      </c>
      <c r="B199" s="13">
        <f t="shared" si="18"/>
        <v>198</v>
      </c>
      <c r="C199" s="35">
        <f t="shared" si="19"/>
        <v>7.486327441434959E-4</v>
      </c>
      <c r="D199" s="7">
        <f t="shared" si="15"/>
        <v>0.14822928334041219</v>
      </c>
      <c r="E199" s="7">
        <f>SUM(D$2:D199)</f>
        <v>8.4461981891038036</v>
      </c>
      <c r="F199">
        <f t="shared" si="16"/>
        <v>1</v>
      </c>
      <c r="G199">
        <f t="shared" si="17"/>
        <v>1</v>
      </c>
    </row>
    <row r="200" spans="1:7" x14ac:dyDescent="0.25">
      <c r="A200" s="7">
        <v>0.82840771950225833</v>
      </c>
      <c r="B200" s="13">
        <f t="shared" si="18"/>
        <v>199</v>
      </c>
      <c r="C200" s="35">
        <f t="shared" si="19"/>
        <v>4.1791922997891362E-4</v>
      </c>
      <c r="D200" s="7">
        <f t="shared" si="15"/>
        <v>8.316592676580381E-2</v>
      </c>
      <c r="E200" s="7">
        <f>SUM(D$2:D200)</f>
        <v>8.5293641158696083</v>
      </c>
      <c r="F200">
        <f t="shared" si="16"/>
        <v>1</v>
      </c>
      <c r="G200">
        <f t="shared" si="17"/>
        <v>1</v>
      </c>
    </row>
    <row r="201" spans="1:7" x14ac:dyDescent="0.25">
      <c r="A201" s="7">
        <v>0.82816890851369906</v>
      </c>
      <c r="B201" s="13">
        <f t="shared" si="18"/>
        <v>200</v>
      </c>
      <c r="C201" s="35">
        <f t="shared" si="19"/>
        <v>2.3881098855926819E-4</v>
      </c>
      <c r="D201" s="7">
        <f t="shared" si="15"/>
        <v>4.7762197711853638E-2</v>
      </c>
      <c r="E201" s="7">
        <f>SUM(D$2:D201)</f>
        <v>8.5771263135814628</v>
      </c>
      <c r="F201">
        <f t="shared" si="16"/>
        <v>1</v>
      </c>
      <c r="G201">
        <f t="shared" si="17"/>
        <v>1</v>
      </c>
    </row>
    <row r="202" spans="1:7" x14ac:dyDescent="0.25">
      <c r="A202" s="7">
        <v>0.82764916051061777</v>
      </c>
      <c r="B202" s="13">
        <f t="shared" si="18"/>
        <v>201</v>
      </c>
      <c r="C202" s="35">
        <f t="shared" si="19"/>
        <v>5.1974800308129954E-4</v>
      </c>
      <c r="D202" s="7">
        <f t="shared" si="15"/>
        <v>0.10446934861934121</v>
      </c>
      <c r="E202" s="7">
        <f>SUM(D$2:D202)</f>
        <v>8.6815956622008041</v>
      </c>
      <c r="F202">
        <f t="shared" si="16"/>
        <v>1</v>
      </c>
      <c r="G202">
        <f t="shared" si="17"/>
        <v>1</v>
      </c>
    </row>
    <row r="203" spans="1:7" x14ac:dyDescent="0.25">
      <c r="A203" s="7">
        <v>0.82751217829516099</v>
      </c>
      <c r="B203" s="13">
        <f t="shared" si="18"/>
        <v>202</v>
      </c>
      <c r="C203" s="35">
        <f t="shared" si="19"/>
        <v>1.3698221545677125E-4</v>
      </c>
      <c r="D203" s="7">
        <f t="shared" si="15"/>
        <v>2.7670407522267793E-2</v>
      </c>
      <c r="E203" s="7">
        <f>SUM(D$2:D203)</f>
        <v>8.7092660697230713</v>
      </c>
      <c r="F203">
        <f t="shared" si="16"/>
        <v>1</v>
      </c>
      <c r="G203">
        <f t="shared" si="17"/>
        <v>1</v>
      </c>
    </row>
    <row r="204" spans="1:7" x14ac:dyDescent="0.25">
      <c r="A204" s="7">
        <v>0.82727336730660139</v>
      </c>
      <c r="B204" s="13">
        <f t="shared" si="18"/>
        <v>203</v>
      </c>
      <c r="C204" s="35">
        <f t="shared" si="19"/>
        <v>2.3881098855960126E-4</v>
      </c>
      <c r="D204" s="7">
        <f t="shared" si="15"/>
        <v>4.8478630677599055E-2</v>
      </c>
      <c r="E204" s="7">
        <f>SUM(D$2:D204)</f>
        <v>8.7577447004006697</v>
      </c>
      <c r="F204">
        <f t="shared" si="16"/>
        <v>1</v>
      </c>
      <c r="G204">
        <f t="shared" si="17"/>
        <v>1</v>
      </c>
    </row>
    <row r="205" spans="1:7" x14ac:dyDescent="0.25">
      <c r="A205" s="7">
        <v>0.82724441171634211</v>
      </c>
      <c r="B205" s="13">
        <f t="shared" si="18"/>
        <v>204</v>
      </c>
      <c r="C205" s="35">
        <f t="shared" si="19"/>
        <v>2.8955590259283071E-5</v>
      </c>
      <c r="D205" s="7">
        <f t="shared" si="15"/>
        <v>5.9069404128937464E-3</v>
      </c>
      <c r="E205" s="7">
        <f>SUM(D$2:D205)</f>
        <v>8.7636516408135634</v>
      </c>
      <c r="F205">
        <f t="shared" si="16"/>
        <v>1</v>
      </c>
      <c r="G205">
        <f t="shared" si="17"/>
        <v>1</v>
      </c>
    </row>
    <row r="206" spans="1:7" x14ac:dyDescent="0.25">
      <c r="A206" s="7">
        <v>0.82712466727702594</v>
      </c>
      <c r="B206" s="13">
        <f t="shared" si="18"/>
        <v>205</v>
      </c>
      <c r="C206" s="35">
        <f t="shared" si="19"/>
        <v>1.1974443931617174E-4</v>
      </c>
      <c r="D206" s="7">
        <f t="shared" si="15"/>
        <v>2.4547610059815206E-2</v>
      </c>
      <c r="E206" s="7">
        <f>SUM(D$2:D206)</f>
        <v>8.7881992508733795</v>
      </c>
      <c r="F206">
        <f t="shared" si="16"/>
        <v>1</v>
      </c>
      <c r="G206">
        <f t="shared" si="17"/>
        <v>1</v>
      </c>
    </row>
    <row r="207" spans="1:7" x14ac:dyDescent="0.25">
      <c r="A207" s="7">
        <v>0.82706326980470368</v>
      </c>
      <c r="B207" s="13">
        <f t="shared" si="18"/>
        <v>206</v>
      </c>
      <c r="C207" s="35">
        <f t="shared" si="19"/>
        <v>6.1397472322255453E-5</v>
      </c>
      <c r="D207" s="7">
        <f t="shared" si="15"/>
        <v>1.2647879298384623E-2</v>
      </c>
      <c r="E207" s="7">
        <f>SUM(D$2:D207)</f>
        <v>8.8008471301717641</v>
      </c>
      <c r="F207">
        <f t="shared" si="16"/>
        <v>1</v>
      </c>
      <c r="G207">
        <f t="shared" si="17"/>
        <v>1</v>
      </c>
    </row>
    <row r="208" spans="1:7" x14ac:dyDescent="0.25">
      <c r="A208" s="7">
        <v>0.82702768057587339</v>
      </c>
      <c r="B208" s="13">
        <f t="shared" si="18"/>
        <v>207</v>
      </c>
      <c r="C208" s="35">
        <f t="shared" si="19"/>
        <v>3.5589228830290587E-5</v>
      </c>
      <c r="D208" s="7">
        <f t="shared" si="15"/>
        <v>7.3669703678701515E-3</v>
      </c>
      <c r="E208" s="7">
        <f>SUM(D$2:D208)</f>
        <v>8.8082141005396348</v>
      </c>
      <c r="F208">
        <f t="shared" si="16"/>
        <v>1</v>
      </c>
      <c r="G208">
        <f t="shared" si="17"/>
        <v>1</v>
      </c>
    </row>
    <row r="209" spans="1:7" x14ac:dyDescent="0.25">
      <c r="A209" s="7">
        <v>0.82675521718726364</v>
      </c>
      <c r="B209" s="13">
        <f t="shared" si="18"/>
        <v>208</v>
      </c>
      <c r="C209" s="35">
        <f t="shared" si="19"/>
        <v>2.7246338860975605E-4</v>
      </c>
      <c r="D209" s="7">
        <f t="shared" si="15"/>
        <v>5.6672384830829259E-2</v>
      </c>
      <c r="E209" s="7">
        <f>SUM(D$2:D209)</f>
        <v>8.8648864853704641</v>
      </c>
      <c r="F209">
        <f t="shared" si="16"/>
        <v>1</v>
      </c>
      <c r="G209">
        <f t="shared" si="17"/>
        <v>1</v>
      </c>
    </row>
    <row r="210" spans="1:7" x14ac:dyDescent="0.25">
      <c r="A210" s="7">
        <v>0.82673318575989241</v>
      </c>
      <c r="B210" s="13">
        <f t="shared" si="18"/>
        <v>209</v>
      </c>
      <c r="C210" s="35">
        <f t="shared" si="19"/>
        <v>2.203142737122743E-5</v>
      </c>
      <c r="D210" s="7">
        <f t="shared" si="15"/>
        <v>4.6045683205865329E-3</v>
      </c>
      <c r="E210" s="7">
        <f>SUM(D$2:D210)</f>
        <v>8.8694910536910498</v>
      </c>
      <c r="F210">
        <f t="shared" si="16"/>
        <v>1</v>
      </c>
      <c r="G210">
        <f t="shared" si="17"/>
        <v>1</v>
      </c>
    </row>
    <row r="211" spans="1:7" x14ac:dyDescent="0.25">
      <c r="A211" s="7">
        <v>0.82659746248314248</v>
      </c>
      <c r="B211" s="13">
        <f t="shared" si="18"/>
        <v>210</v>
      </c>
      <c r="C211" s="35">
        <f t="shared" si="19"/>
        <v>1.3572327674993279E-4</v>
      </c>
      <c r="D211" s="7">
        <f t="shared" si="15"/>
        <v>2.8501888117485885E-2</v>
      </c>
      <c r="E211" s="7">
        <f>SUM(D$2:D211)</f>
        <v>8.8979929418085355</v>
      </c>
      <c r="F211">
        <f t="shared" si="16"/>
        <v>1</v>
      </c>
      <c r="G211">
        <f t="shared" si="17"/>
        <v>1</v>
      </c>
    </row>
    <row r="212" spans="1:7" x14ac:dyDescent="0.25">
      <c r="A212" s="7">
        <v>0.82594402487352991</v>
      </c>
      <c r="B212" s="13">
        <f t="shared" si="18"/>
        <v>211</v>
      </c>
      <c r="C212" s="35">
        <f t="shared" si="19"/>
        <v>6.5343760961256159E-4</v>
      </c>
      <c r="D212" s="7">
        <f t="shared" si="15"/>
        <v>0.13787533562825049</v>
      </c>
      <c r="E212" s="7">
        <f>SUM(D$2:D212)</f>
        <v>9.0358682774367853</v>
      </c>
      <c r="F212">
        <f t="shared" si="16"/>
        <v>1</v>
      </c>
      <c r="G212">
        <f t="shared" si="17"/>
        <v>1</v>
      </c>
    </row>
    <row r="213" spans="1:7" x14ac:dyDescent="0.25">
      <c r="A213" s="7">
        <v>0.82542258214526654</v>
      </c>
      <c r="B213" s="13">
        <f t="shared" si="18"/>
        <v>212</v>
      </c>
      <c r="C213" s="35">
        <f t="shared" si="19"/>
        <v>5.2144272826337712E-4</v>
      </c>
      <c r="D213" s="7">
        <f t="shared" si="15"/>
        <v>0.11054585839183595</v>
      </c>
      <c r="E213" s="7">
        <f>SUM(D$2:D213)</f>
        <v>9.1464141358286213</v>
      </c>
      <c r="F213">
        <f t="shared" si="16"/>
        <v>1</v>
      </c>
      <c r="G213">
        <f t="shared" si="17"/>
        <v>1</v>
      </c>
    </row>
    <row r="214" spans="1:7" x14ac:dyDescent="0.25">
      <c r="A214" s="7">
        <v>0.82529383145212387</v>
      </c>
      <c r="B214" s="13">
        <f t="shared" si="18"/>
        <v>213</v>
      </c>
      <c r="C214" s="35">
        <f t="shared" si="19"/>
        <v>1.2875069314266518E-4</v>
      </c>
      <c r="D214" s="7">
        <f t="shared" si="15"/>
        <v>2.7423897639387684E-2</v>
      </c>
      <c r="E214" s="7">
        <f>SUM(D$2:D214)</f>
        <v>9.1738380334680087</v>
      </c>
      <c r="F214">
        <f t="shared" si="16"/>
        <v>1</v>
      </c>
      <c r="G214">
        <f t="shared" si="17"/>
        <v>1</v>
      </c>
    </row>
    <row r="215" spans="1:7" x14ac:dyDescent="0.25">
      <c r="A215" s="7">
        <v>0.82505146154068143</v>
      </c>
      <c r="B215" s="13">
        <f t="shared" si="18"/>
        <v>214</v>
      </c>
      <c r="C215" s="35">
        <f t="shared" si="19"/>
        <v>2.4236991144244158E-4</v>
      </c>
      <c r="D215" s="7">
        <f t="shared" si="15"/>
        <v>5.1867161048682497E-2</v>
      </c>
      <c r="E215" s="7">
        <f>SUM(D$2:D215)</f>
        <v>9.2257051945166921</v>
      </c>
      <c r="F215">
        <f t="shared" si="16"/>
        <v>1</v>
      </c>
      <c r="G215">
        <f t="shared" si="17"/>
        <v>1</v>
      </c>
    </row>
    <row r="216" spans="1:7" x14ac:dyDescent="0.25">
      <c r="A216" s="7">
        <v>0.82502332910265364</v>
      </c>
      <c r="B216" s="13">
        <f t="shared" si="18"/>
        <v>215</v>
      </c>
      <c r="C216" s="35">
        <f t="shared" si="19"/>
        <v>2.8132438027794748E-5</v>
      </c>
      <c r="D216" s="7">
        <f t="shared" si="15"/>
        <v>6.0484741759758709E-3</v>
      </c>
      <c r="E216" s="7">
        <f>SUM(D$2:D216)</f>
        <v>9.2317536686926687</v>
      </c>
      <c r="F216">
        <f t="shared" si="16"/>
        <v>1</v>
      </c>
      <c r="G216">
        <f t="shared" si="17"/>
        <v>1</v>
      </c>
    </row>
    <row r="217" spans="1:7" x14ac:dyDescent="0.25">
      <c r="A217" s="7">
        <v>0.82491455195630359</v>
      </c>
      <c r="B217" s="13">
        <f t="shared" si="18"/>
        <v>216</v>
      </c>
      <c r="C217" s="35">
        <f t="shared" si="19"/>
        <v>1.0877714635004754E-4</v>
      </c>
      <c r="D217" s="7">
        <f t="shared" si="15"/>
        <v>2.3495863611610268E-2</v>
      </c>
      <c r="E217" s="7">
        <f>SUM(D$2:D217)</f>
        <v>9.2552495323042798</v>
      </c>
      <c r="F217">
        <f t="shared" si="16"/>
        <v>1</v>
      </c>
      <c r="G217">
        <f t="shared" si="17"/>
        <v>1</v>
      </c>
    </row>
    <row r="218" spans="1:7" x14ac:dyDescent="0.25">
      <c r="A218" s="7">
        <v>0.82459923623093889</v>
      </c>
      <c r="B218" s="13">
        <f t="shared" si="18"/>
        <v>217</v>
      </c>
      <c r="C218" s="35">
        <f t="shared" si="19"/>
        <v>3.1531572536469543E-4</v>
      </c>
      <c r="D218" s="7">
        <f t="shared" si="15"/>
        <v>6.8423512404138909E-2</v>
      </c>
      <c r="E218" s="7">
        <f>SUM(D$2:D218)</f>
        <v>9.3236730447084195</v>
      </c>
      <c r="F218">
        <f t="shared" si="16"/>
        <v>1</v>
      </c>
      <c r="G218">
        <f t="shared" si="17"/>
        <v>1</v>
      </c>
    </row>
    <row r="219" spans="1:7" x14ac:dyDescent="0.25">
      <c r="A219" s="7">
        <v>0.82444022258811067</v>
      </c>
      <c r="B219" s="13">
        <f t="shared" si="18"/>
        <v>218</v>
      </c>
      <c r="C219" s="35">
        <f t="shared" si="19"/>
        <v>1.5901364282822072E-4</v>
      </c>
      <c r="D219" s="7">
        <f t="shared" si="15"/>
        <v>3.4664974136552118E-2</v>
      </c>
      <c r="E219" s="7">
        <f>SUM(D$2:D219)</f>
        <v>9.3583380188449716</v>
      </c>
      <c r="F219">
        <f t="shared" si="16"/>
        <v>1</v>
      </c>
      <c r="G219">
        <f t="shared" si="17"/>
        <v>1</v>
      </c>
    </row>
    <row r="220" spans="1:7" x14ac:dyDescent="0.25">
      <c r="A220" s="7">
        <v>0.82404929790925141</v>
      </c>
      <c r="B220" s="13">
        <f t="shared" si="18"/>
        <v>219</v>
      </c>
      <c r="C220" s="35">
        <f t="shared" si="19"/>
        <v>3.909246788592613E-4</v>
      </c>
      <c r="D220" s="7">
        <f t="shared" si="15"/>
        <v>8.5612504670178224E-2</v>
      </c>
      <c r="E220" s="7">
        <f>SUM(D$2:D220)</f>
        <v>9.4439505235151504</v>
      </c>
      <c r="F220">
        <f t="shared" si="16"/>
        <v>1</v>
      </c>
      <c r="G220">
        <f t="shared" si="17"/>
        <v>1</v>
      </c>
    </row>
    <row r="221" spans="1:7" x14ac:dyDescent="0.25">
      <c r="A221" s="7">
        <v>0.82393688920893915</v>
      </c>
      <c r="B221" s="13">
        <f t="shared" si="18"/>
        <v>220</v>
      </c>
      <c r="C221" s="35">
        <f t="shared" si="19"/>
        <v>1.1240870031226091E-4</v>
      </c>
      <c r="D221" s="7">
        <f t="shared" si="15"/>
        <v>2.4729914068697401E-2</v>
      </c>
      <c r="E221" s="7">
        <f>SUM(D$2:D221)</f>
        <v>9.4686804375838474</v>
      </c>
      <c r="F221">
        <f t="shared" si="16"/>
        <v>1</v>
      </c>
      <c r="G221">
        <f t="shared" si="17"/>
        <v>1</v>
      </c>
    </row>
    <row r="222" spans="1:7" x14ac:dyDescent="0.25">
      <c r="A222" s="7">
        <v>0.82393001346677053</v>
      </c>
      <c r="B222" s="13">
        <f t="shared" si="18"/>
        <v>221</v>
      </c>
      <c r="C222" s="35">
        <f t="shared" si="19"/>
        <v>6.8757421686216347E-6</v>
      </c>
      <c r="D222" s="7">
        <f t="shared" si="15"/>
        <v>1.5195390192653813E-3</v>
      </c>
      <c r="E222" s="7">
        <f>SUM(D$2:D222)</f>
        <v>9.4701999766031122</v>
      </c>
      <c r="F222">
        <f t="shared" si="16"/>
        <v>1</v>
      </c>
      <c r="G222">
        <f t="shared" si="17"/>
        <v>1</v>
      </c>
    </row>
    <row r="223" spans="1:7" x14ac:dyDescent="0.25">
      <c r="A223" s="7">
        <v>0.82338978349934222</v>
      </c>
      <c r="B223" s="13">
        <f t="shared" si="18"/>
        <v>222</v>
      </c>
      <c r="C223" s="35">
        <f t="shared" si="19"/>
        <v>5.4022996742830731E-4</v>
      </c>
      <c r="D223" s="7">
        <f t="shared" si="15"/>
        <v>0.11993105276908422</v>
      </c>
      <c r="E223" s="7">
        <f>SUM(D$2:D223)</f>
        <v>9.5901310293721966</v>
      </c>
      <c r="F223">
        <f t="shared" si="16"/>
        <v>1</v>
      </c>
      <c r="G223">
        <f t="shared" si="17"/>
        <v>1</v>
      </c>
    </row>
    <row r="224" spans="1:7" x14ac:dyDescent="0.25">
      <c r="A224" s="7">
        <v>0.82326430120476568</v>
      </c>
      <c r="B224" s="13">
        <f t="shared" si="18"/>
        <v>223</v>
      </c>
      <c r="C224" s="35">
        <f t="shared" si="19"/>
        <v>1.2548229457653992E-4</v>
      </c>
      <c r="D224" s="7">
        <f t="shared" si="15"/>
        <v>2.7982551690568402E-2</v>
      </c>
      <c r="E224" s="7">
        <f>SUM(D$2:D224)</f>
        <v>9.6181135810627651</v>
      </c>
      <c r="F224">
        <f t="shared" si="16"/>
        <v>1</v>
      </c>
      <c r="G224">
        <f t="shared" si="17"/>
        <v>1</v>
      </c>
    </row>
    <row r="225" spans="1:7" x14ac:dyDescent="0.25">
      <c r="A225" s="7">
        <v>0.82293022245059577</v>
      </c>
      <c r="B225" s="13">
        <f t="shared" si="18"/>
        <v>224</v>
      </c>
      <c r="C225" s="35">
        <f t="shared" si="19"/>
        <v>3.3407875416990862E-4</v>
      </c>
      <c r="D225" s="7">
        <f t="shared" si="15"/>
        <v>7.4833640934059531E-2</v>
      </c>
      <c r="E225" s="7">
        <f>SUM(D$2:D225)</f>
        <v>9.6929472219968247</v>
      </c>
      <c r="F225">
        <f t="shared" si="16"/>
        <v>1</v>
      </c>
      <c r="G225">
        <f t="shared" si="17"/>
        <v>1</v>
      </c>
    </row>
    <row r="226" spans="1:7" x14ac:dyDescent="0.25">
      <c r="A226" s="7">
        <v>0.82292644563447503</v>
      </c>
      <c r="B226" s="13">
        <f t="shared" si="18"/>
        <v>225</v>
      </c>
      <c r="C226" s="35">
        <f t="shared" si="19"/>
        <v>3.7768161207374362E-6</v>
      </c>
      <c r="D226" s="7">
        <f t="shared" si="15"/>
        <v>8.4978362716592315E-4</v>
      </c>
      <c r="E226" s="7">
        <f>SUM(D$2:D226)</f>
        <v>9.6937970056239902</v>
      </c>
      <c r="F226">
        <f t="shared" si="16"/>
        <v>1</v>
      </c>
      <c r="G226">
        <f t="shared" si="17"/>
        <v>1</v>
      </c>
    </row>
    <row r="227" spans="1:7" x14ac:dyDescent="0.25">
      <c r="A227" s="7">
        <v>0.82269305776649948</v>
      </c>
      <c r="B227" s="13">
        <f t="shared" si="18"/>
        <v>226</v>
      </c>
      <c r="C227" s="35">
        <f t="shared" si="19"/>
        <v>2.3338786797555411E-4</v>
      </c>
      <c r="D227" s="7">
        <f t="shared" si="15"/>
        <v>5.2745658162475229E-2</v>
      </c>
      <c r="E227" s="7">
        <f>SUM(D$2:D227)</f>
        <v>9.7465426637864656</v>
      </c>
      <c r="F227">
        <f t="shared" si="16"/>
        <v>1</v>
      </c>
      <c r="G227">
        <f t="shared" si="17"/>
        <v>1</v>
      </c>
    </row>
    <row r="228" spans="1:7" x14ac:dyDescent="0.25">
      <c r="A228" s="7">
        <v>0.82165448175400768</v>
      </c>
      <c r="B228" s="13">
        <f t="shared" si="18"/>
        <v>227</v>
      </c>
      <c r="C228" s="35">
        <f t="shared" si="19"/>
        <v>1.0385760124917987E-3</v>
      </c>
      <c r="D228" s="7">
        <f t="shared" si="15"/>
        <v>0.23575675483563829</v>
      </c>
      <c r="E228" s="7">
        <f>SUM(D$2:D228)</f>
        <v>9.9822994186221035</v>
      </c>
      <c r="F228">
        <f t="shared" si="16"/>
        <v>1</v>
      </c>
      <c r="G228">
        <f t="shared" si="17"/>
        <v>1</v>
      </c>
    </row>
    <row r="229" spans="1:7" x14ac:dyDescent="0.25">
      <c r="A229" s="7">
        <v>0.82055019882515845</v>
      </c>
      <c r="B229" s="13">
        <f t="shared" si="18"/>
        <v>228</v>
      </c>
      <c r="C229" s="35">
        <f t="shared" si="19"/>
        <v>1.1042829288492317E-3</v>
      </c>
      <c r="D229" s="7">
        <f t="shared" si="15"/>
        <v>0.25177650777762484</v>
      </c>
      <c r="E229" s="7">
        <f>SUM(D$2:D229)</f>
        <v>10.234075926399729</v>
      </c>
      <c r="F229">
        <f t="shared" si="16"/>
        <v>1</v>
      </c>
      <c r="G229">
        <f t="shared" si="17"/>
        <v>1</v>
      </c>
    </row>
    <row r="230" spans="1:7" x14ac:dyDescent="0.25">
      <c r="A230" s="7">
        <v>0.82007799996862341</v>
      </c>
      <c r="B230" s="13">
        <f t="shared" si="18"/>
        <v>229</v>
      </c>
      <c r="C230" s="35">
        <f t="shared" si="19"/>
        <v>4.7219885653504434E-4</v>
      </c>
      <c r="D230" s="7">
        <f t="shared" si="15"/>
        <v>0.10813353814652515</v>
      </c>
      <c r="E230" s="7">
        <f>SUM(D$2:D230)</f>
        <v>10.342209464546254</v>
      </c>
      <c r="F230">
        <f t="shared" si="16"/>
        <v>1</v>
      </c>
      <c r="G230">
        <f t="shared" si="17"/>
        <v>1</v>
      </c>
    </row>
    <row r="231" spans="1:7" x14ac:dyDescent="0.25">
      <c r="A231" s="7">
        <v>0.81953462265442789</v>
      </c>
      <c r="B231" s="13">
        <f t="shared" si="18"/>
        <v>230</v>
      </c>
      <c r="C231" s="35">
        <f t="shared" si="19"/>
        <v>5.4337731419551449E-4</v>
      </c>
      <c r="D231" s="7">
        <f t="shared" si="15"/>
        <v>0.12497678226496833</v>
      </c>
      <c r="E231" s="7">
        <f>SUM(D$2:D231)</f>
        <v>10.467186246811222</v>
      </c>
      <c r="F231">
        <f t="shared" si="16"/>
        <v>1</v>
      </c>
      <c r="G231">
        <f t="shared" si="17"/>
        <v>1</v>
      </c>
    </row>
    <row r="232" spans="1:7" x14ac:dyDescent="0.25">
      <c r="A232" s="7">
        <v>0.819445915896309</v>
      </c>
      <c r="B232" s="13">
        <f t="shared" si="18"/>
        <v>231</v>
      </c>
      <c r="C232" s="35">
        <f t="shared" si="19"/>
        <v>8.8706758118894946E-5</v>
      </c>
      <c r="D232" s="7">
        <f t="shared" si="15"/>
        <v>2.0491261125464733E-2</v>
      </c>
      <c r="E232" s="7">
        <f>SUM(D$2:D232)</f>
        <v>10.487677507936686</v>
      </c>
      <c r="F232">
        <f t="shared" si="16"/>
        <v>1</v>
      </c>
      <c r="G232">
        <f t="shared" si="17"/>
        <v>1</v>
      </c>
    </row>
    <row r="233" spans="1:7" x14ac:dyDescent="0.25">
      <c r="A233" s="7">
        <v>0.81943594122809271</v>
      </c>
      <c r="B233" s="13">
        <f t="shared" si="18"/>
        <v>232</v>
      </c>
      <c r="C233" s="35">
        <f t="shared" si="19"/>
        <v>9.9746682162837885E-6</v>
      </c>
      <c r="D233" s="7">
        <f t="shared" si="15"/>
        <v>2.3141230261778389E-3</v>
      </c>
      <c r="E233" s="7">
        <f>SUM(D$2:D233)</f>
        <v>10.489991630962864</v>
      </c>
      <c r="F233">
        <f t="shared" si="16"/>
        <v>1</v>
      </c>
      <c r="G233">
        <f t="shared" si="17"/>
        <v>1</v>
      </c>
    </row>
    <row r="234" spans="1:7" x14ac:dyDescent="0.25">
      <c r="A234" s="7">
        <v>0.81940688879639456</v>
      </c>
      <c r="B234" s="13">
        <f t="shared" si="18"/>
        <v>233</v>
      </c>
      <c r="C234" s="35">
        <f t="shared" si="19"/>
        <v>2.9052431698151082E-5</v>
      </c>
      <c r="D234" s="7">
        <f t="shared" si="15"/>
        <v>6.7692165856692021E-3</v>
      </c>
      <c r="E234" s="7">
        <f>SUM(D$2:D234)</f>
        <v>10.496760847548533</v>
      </c>
      <c r="F234">
        <f t="shared" si="16"/>
        <v>1</v>
      </c>
      <c r="G234">
        <f t="shared" si="17"/>
        <v>1</v>
      </c>
    </row>
    <row r="235" spans="1:7" x14ac:dyDescent="0.25">
      <c r="A235" s="7">
        <v>0.81890781644053867</v>
      </c>
      <c r="B235" s="13">
        <f t="shared" si="18"/>
        <v>234</v>
      </c>
      <c r="C235" s="35">
        <f t="shared" si="19"/>
        <v>4.990723558558896E-4</v>
      </c>
      <c r="D235" s="7">
        <f t="shared" si="15"/>
        <v>0.11678293127027817</v>
      </c>
      <c r="E235" s="7">
        <f>SUM(D$2:D235)</f>
        <v>10.61354377881881</v>
      </c>
      <c r="F235">
        <f t="shared" si="16"/>
        <v>1</v>
      </c>
      <c r="G235">
        <f t="shared" si="17"/>
        <v>1</v>
      </c>
    </row>
    <row r="236" spans="1:7" x14ac:dyDescent="0.25">
      <c r="A236" s="7">
        <v>0.81890355541722304</v>
      </c>
      <c r="B236" s="13">
        <f t="shared" si="18"/>
        <v>235</v>
      </c>
      <c r="C236" s="35">
        <f t="shared" si="19"/>
        <v>4.2610233156326061E-6</v>
      </c>
      <c r="D236" s="7">
        <f t="shared" si="15"/>
        <v>1.0013404791736624E-3</v>
      </c>
      <c r="E236" s="7">
        <f>SUM(D$2:D236)</f>
        <v>10.614545119297984</v>
      </c>
      <c r="F236">
        <f t="shared" si="16"/>
        <v>1</v>
      </c>
      <c r="G236">
        <f t="shared" si="17"/>
        <v>1</v>
      </c>
    </row>
    <row r="237" spans="1:7" x14ac:dyDescent="0.25">
      <c r="A237" s="7">
        <v>0.81849706347704554</v>
      </c>
      <c r="B237" s="13">
        <f t="shared" si="18"/>
        <v>236</v>
      </c>
      <c r="C237" s="35">
        <f t="shared" si="19"/>
        <v>4.0649194017750023E-4</v>
      </c>
      <c r="D237" s="7">
        <f t="shared" si="15"/>
        <v>9.5932097881890055E-2</v>
      </c>
      <c r="E237" s="7">
        <f>SUM(D$2:D237)</f>
        <v>10.710477217179875</v>
      </c>
      <c r="F237">
        <f t="shared" si="16"/>
        <v>1</v>
      </c>
      <c r="G237">
        <f t="shared" si="17"/>
        <v>1</v>
      </c>
    </row>
    <row r="238" spans="1:7" x14ac:dyDescent="0.25">
      <c r="A238" s="7">
        <v>0.81849548980366171</v>
      </c>
      <c r="B238" s="13">
        <f t="shared" si="18"/>
        <v>237</v>
      </c>
      <c r="C238" s="35">
        <f t="shared" si="19"/>
        <v>1.5736733838256356E-6</v>
      </c>
      <c r="D238" s="7">
        <f t="shared" si="15"/>
        <v>3.7296059196667564E-4</v>
      </c>
      <c r="E238" s="7">
        <f>SUM(D$2:D238)</f>
        <v>10.710850177771842</v>
      </c>
      <c r="F238">
        <f t="shared" si="16"/>
        <v>1</v>
      </c>
      <c r="G238">
        <f t="shared" si="17"/>
        <v>1</v>
      </c>
    </row>
    <row r="239" spans="1:7" x14ac:dyDescent="0.25">
      <c r="A239" s="7">
        <v>0.81834429610703219</v>
      </c>
      <c r="B239" s="13">
        <f t="shared" si="18"/>
        <v>238</v>
      </c>
      <c r="C239" s="35">
        <f t="shared" si="19"/>
        <v>1.5119369662952575E-4</v>
      </c>
      <c r="D239" s="7">
        <f t="shared" si="15"/>
        <v>3.5984099797827129E-2</v>
      </c>
      <c r="E239" s="7">
        <f>SUM(D$2:D239)</f>
        <v>10.74683427756967</v>
      </c>
      <c r="F239">
        <f t="shared" si="16"/>
        <v>1</v>
      </c>
      <c r="G239">
        <f t="shared" si="17"/>
        <v>1</v>
      </c>
    </row>
    <row r="240" spans="1:7" x14ac:dyDescent="0.25">
      <c r="A240" s="7">
        <v>0.81830713320481829</v>
      </c>
      <c r="B240" s="13">
        <f t="shared" si="18"/>
        <v>239</v>
      </c>
      <c r="C240" s="35">
        <f t="shared" si="19"/>
        <v>3.7162902213894178E-5</v>
      </c>
      <c r="D240" s="7">
        <f t="shared" si="15"/>
        <v>8.8819336291207085E-3</v>
      </c>
      <c r="E240" s="7">
        <f>SUM(D$2:D240)</f>
        <v>10.755716211198791</v>
      </c>
      <c r="F240">
        <f t="shared" si="16"/>
        <v>1</v>
      </c>
      <c r="G240">
        <f t="shared" si="17"/>
        <v>1</v>
      </c>
    </row>
    <row r="241" spans="1:7" x14ac:dyDescent="0.25">
      <c r="A241" s="7">
        <v>0.81820130972235749</v>
      </c>
      <c r="B241" s="13">
        <f t="shared" si="18"/>
        <v>240</v>
      </c>
      <c r="C241" s="35">
        <f t="shared" si="19"/>
        <v>1.0582348246079842E-4</v>
      </c>
      <c r="D241" s="7">
        <f t="shared" si="15"/>
        <v>2.5397635790591622E-2</v>
      </c>
      <c r="E241" s="7">
        <f>SUM(D$2:D241)</f>
        <v>10.781113846989383</v>
      </c>
      <c r="F241">
        <f t="shared" si="16"/>
        <v>1</v>
      </c>
      <c r="G241">
        <f t="shared" si="17"/>
        <v>1</v>
      </c>
    </row>
    <row r="242" spans="1:7" x14ac:dyDescent="0.25">
      <c r="A242" s="7">
        <v>0.8179735386578435</v>
      </c>
      <c r="B242" s="13">
        <f t="shared" si="18"/>
        <v>241</v>
      </c>
      <c r="C242" s="35">
        <f t="shared" si="19"/>
        <v>2.2777106451399298E-4</v>
      </c>
      <c r="D242" s="7">
        <f t="shared" si="15"/>
        <v>5.4892826547872309E-2</v>
      </c>
      <c r="E242" s="7">
        <f>SUM(D$2:D242)</f>
        <v>10.836006673537256</v>
      </c>
      <c r="F242">
        <f t="shared" si="16"/>
        <v>1</v>
      </c>
      <c r="G242">
        <f t="shared" si="17"/>
        <v>1</v>
      </c>
    </row>
    <row r="243" spans="1:7" x14ac:dyDescent="0.25">
      <c r="A243" s="7">
        <v>0.81766567972328141</v>
      </c>
      <c r="B243" s="13">
        <f t="shared" si="18"/>
        <v>242</v>
      </c>
      <c r="C243" s="35">
        <f t="shared" si="19"/>
        <v>3.0785893456208857E-4</v>
      </c>
      <c r="D243" s="7">
        <f t="shared" si="15"/>
        <v>7.4501862164025434E-2</v>
      </c>
      <c r="E243" s="7">
        <f>SUM(D$2:D243)</f>
        <v>10.910508535701281</v>
      </c>
      <c r="F243">
        <f t="shared" si="16"/>
        <v>1</v>
      </c>
      <c r="G243">
        <f t="shared" si="17"/>
        <v>1</v>
      </c>
    </row>
    <row r="244" spans="1:7" x14ac:dyDescent="0.25">
      <c r="A244" s="7">
        <v>0.81744342862079011</v>
      </c>
      <c r="B244" s="13">
        <f t="shared" si="18"/>
        <v>243</v>
      </c>
      <c r="C244" s="35">
        <f t="shared" si="19"/>
        <v>2.2225110249129987E-4</v>
      </c>
      <c r="D244" s="7">
        <f t="shared" si="15"/>
        <v>5.4007017905385868E-2</v>
      </c>
      <c r="E244" s="7">
        <f>SUM(D$2:D244)</f>
        <v>10.964515553606667</v>
      </c>
      <c r="F244">
        <f t="shared" si="16"/>
        <v>1</v>
      </c>
      <c r="G244">
        <f t="shared" si="17"/>
        <v>1</v>
      </c>
    </row>
    <row r="245" spans="1:7" x14ac:dyDescent="0.25">
      <c r="A245" s="7">
        <v>0.8170722838058454</v>
      </c>
      <c r="B245" s="13">
        <f t="shared" si="18"/>
        <v>244</v>
      </c>
      <c r="C245" s="35">
        <f t="shared" si="19"/>
        <v>3.7114481494471274E-4</v>
      </c>
      <c r="D245" s="7">
        <f t="shared" si="15"/>
        <v>9.0559334846509909E-2</v>
      </c>
      <c r="E245" s="7">
        <f>SUM(D$2:D245)</f>
        <v>11.055074888453177</v>
      </c>
      <c r="F245">
        <f t="shared" si="16"/>
        <v>1</v>
      </c>
      <c r="G245">
        <f t="shared" si="17"/>
        <v>1</v>
      </c>
    </row>
    <row r="246" spans="1:7" x14ac:dyDescent="0.25">
      <c r="A246" s="7">
        <v>0.8168954997589617</v>
      </c>
      <c r="B246" s="13">
        <f t="shared" si="18"/>
        <v>245</v>
      </c>
      <c r="C246" s="35">
        <f t="shared" si="19"/>
        <v>1.7678404688370453E-4</v>
      </c>
      <c r="D246" s="7">
        <f t="shared" si="15"/>
        <v>4.3312091486507609E-2</v>
      </c>
      <c r="E246" s="7">
        <f>SUM(D$2:D246)</f>
        <v>11.098386979939685</v>
      </c>
      <c r="F246">
        <f t="shared" si="16"/>
        <v>1</v>
      </c>
      <c r="G246">
        <f t="shared" si="17"/>
        <v>1</v>
      </c>
    </row>
    <row r="247" spans="1:7" x14ac:dyDescent="0.25">
      <c r="A247" s="7">
        <v>0.81666990762682501</v>
      </c>
      <c r="B247" s="13">
        <f t="shared" si="18"/>
        <v>246</v>
      </c>
      <c r="C247" s="35">
        <f t="shared" si="19"/>
        <v>2.2559213213668716E-4</v>
      </c>
      <c r="D247" s="7">
        <f t="shared" si="15"/>
        <v>5.5495664505625042E-2</v>
      </c>
      <c r="E247" s="7">
        <f>SUM(D$2:D247)</f>
        <v>11.153882644445309</v>
      </c>
      <c r="F247">
        <f t="shared" si="16"/>
        <v>1</v>
      </c>
      <c r="G247">
        <f t="shared" si="17"/>
        <v>1</v>
      </c>
    </row>
    <row r="248" spans="1:7" x14ac:dyDescent="0.25">
      <c r="A248" s="7">
        <v>0.81660633122212534</v>
      </c>
      <c r="B248" s="13">
        <f t="shared" si="18"/>
        <v>247</v>
      </c>
      <c r="C248" s="35">
        <f t="shared" si="19"/>
        <v>6.3576404699672295E-5</v>
      </c>
      <c r="D248" s="7">
        <f t="shared" si="15"/>
        <v>1.5703371960819057E-2</v>
      </c>
      <c r="E248" s="7">
        <f>SUM(D$2:D248)</f>
        <v>11.169586016406129</v>
      </c>
      <c r="F248">
        <f t="shared" si="16"/>
        <v>1</v>
      </c>
      <c r="G248">
        <f t="shared" si="17"/>
        <v>1</v>
      </c>
    </row>
    <row r="249" spans="1:7" x14ac:dyDescent="0.25">
      <c r="A249" s="7">
        <v>0.81646717007429093</v>
      </c>
      <c r="B249" s="13">
        <f t="shared" si="18"/>
        <v>248</v>
      </c>
      <c r="C249" s="35">
        <f t="shared" si="19"/>
        <v>1.3916114783441014E-4</v>
      </c>
      <c r="D249" s="7">
        <f t="shared" si="15"/>
        <v>3.4511964662933714E-2</v>
      </c>
      <c r="E249" s="7">
        <f>SUM(D$2:D249)</f>
        <v>11.204097981069062</v>
      </c>
      <c r="F249">
        <f t="shared" si="16"/>
        <v>1</v>
      </c>
      <c r="G249">
        <f t="shared" si="17"/>
        <v>1</v>
      </c>
    </row>
    <row r="250" spans="1:7" x14ac:dyDescent="0.25">
      <c r="A250" s="7">
        <v>0.8164074673271513</v>
      </c>
      <c r="B250" s="13">
        <f t="shared" si="18"/>
        <v>249</v>
      </c>
      <c r="C250" s="35">
        <f t="shared" si="19"/>
        <v>5.9702747139622758E-5</v>
      </c>
      <c r="D250" s="7">
        <f t="shared" si="15"/>
        <v>1.4865984037766067E-2</v>
      </c>
      <c r="E250" s="7">
        <f>SUM(D$2:D250)</f>
        <v>11.218963965106827</v>
      </c>
      <c r="F250">
        <f t="shared" si="16"/>
        <v>1</v>
      </c>
      <c r="G250">
        <f t="shared" si="17"/>
        <v>1</v>
      </c>
    </row>
    <row r="251" spans="1:7" x14ac:dyDescent="0.25">
      <c r="A251" s="7">
        <v>0.8161167009065714</v>
      </c>
      <c r="B251" s="13">
        <f t="shared" si="18"/>
        <v>250</v>
      </c>
      <c r="C251" s="35">
        <f t="shared" si="19"/>
        <v>2.907664205799021E-4</v>
      </c>
      <c r="D251" s="7">
        <f t="shared" si="15"/>
        <v>7.2691605144975524E-2</v>
      </c>
      <c r="E251" s="7">
        <f>SUM(D$2:D251)</f>
        <v>11.291655570251802</v>
      </c>
      <c r="F251">
        <f t="shared" si="16"/>
        <v>1</v>
      </c>
      <c r="G251">
        <f t="shared" si="17"/>
        <v>1</v>
      </c>
    </row>
    <row r="252" spans="1:7" x14ac:dyDescent="0.25">
      <c r="A252" s="7">
        <v>0.81582762921117424</v>
      </c>
      <c r="B252" s="13">
        <f t="shared" si="18"/>
        <v>251</v>
      </c>
      <c r="C252" s="35">
        <f t="shared" si="19"/>
        <v>2.8907169539715838E-4</v>
      </c>
      <c r="D252" s="7">
        <f t="shared" si="15"/>
        <v>7.2556995544686753E-2</v>
      </c>
      <c r="E252" s="7">
        <f>SUM(D$2:D252)</f>
        <v>11.364212565796489</v>
      </c>
      <c r="F252">
        <f t="shared" si="16"/>
        <v>1</v>
      </c>
      <c r="G252">
        <f t="shared" si="17"/>
        <v>1</v>
      </c>
    </row>
    <row r="253" spans="1:7" x14ac:dyDescent="0.25">
      <c r="A253" s="7">
        <v>0.81581043985575286</v>
      </c>
      <c r="B253" s="13">
        <f t="shared" si="18"/>
        <v>252</v>
      </c>
      <c r="C253" s="35">
        <f t="shared" si="19"/>
        <v>1.7189355421387553E-5</v>
      </c>
      <c r="D253" s="7">
        <f t="shared" si="15"/>
        <v>4.3317175661896634E-3</v>
      </c>
      <c r="E253" s="7">
        <f>SUM(D$2:D253)</f>
        <v>11.368544283362679</v>
      </c>
      <c r="F253">
        <f t="shared" si="16"/>
        <v>1</v>
      </c>
      <c r="G253">
        <f t="shared" si="17"/>
        <v>1</v>
      </c>
    </row>
    <row r="254" spans="1:7" x14ac:dyDescent="0.25">
      <c r="A254" s="7">
        <v>0.81566779241611442</v>
      </c>
      <c r="B254" s="13">
        <f t="shared" si="18"/>
        <v>253</v>
      </c>
      <c r="C254" s="35">
        <f t="shared" si="19"/>
        <v>1.4264743963843252E-4</v>
      </c>
      <c r="D254" s="7">
        <f t="shared" si="15"/>
        <v>3.6089802228523427E-2</v>
      </c>
      <c r="E254" s="7">
        <f>SUM(D$2:D254)</f>
        <v>11.404634085591203</v>
      </c>
      <c r="F254">
        <f t="shared" si="16"/>
        <v>1</v>
      </c>
      <c r="G254">
        <f t="shared" si="17"/>
        <v>1</v>
      </c>
    </row>
    <row r="255" spans="1:7" x14ac:dyDescent="0.25">
      <c r="A255" s="7">
        <v>0.81553468385821737</v>
      </c>
      <c r="B255" s="13">
        <f t="shared" si="18"/>
        <v>254</v>
      </c>
      <c r="C255" s="35">
        <f t="shared" si="19"/>
        <v>1.3310855789705478E-4</v>
      </c>
      <c r="D255" s="7">
        <f t="shared" si="15"/>
        <v>3.3809573705851914E-2</v>
      </c>
      <c r="E255" s="7">
        <f>SUM(D$2:D255)</f>
        <v>11.438443659297056</v>
      </c>
      <c r="F255">
        <f t="shared" si="16"/>
        <v>1</v>
      </c>
      <c r="G255">
        <f t="shared" si="17"/>
        <v>1</v>
      </c>
    </row>
    <row r="256" spans="1:7" x14ac:dyDescent="0.25">
      <c r="A256" s="7">
        <v>0.81551192612005374</v>
      </c>
      <c r="B256" s="13">
        <f t="shared" si="18"/>
        <v>255</v>
      </c>
      <c r="C256" s="35">
        <f t="shared" si="19"/>
        <v>2.2757738163625696E-5</v>
      </c>
      <c r="D256" s="7">
        <f t="shared" si="15"/>
        <v>5.8032232317245525E-3</v>
      </c>
      <c r="E256" s="7">
        <f>SUM(D$2:D256)</f>
        <v>11.44424688252878</v>
      </c>
      <c r="F256">
        <f t="shared" si="16"/>
        <v>1</v>
      </c>
      <c r="G256">
        <f t="shared" si="17"/>
        <v>1</v>
      </c>
    </row>
    <row r="257" spans="1:7" x14ac:dyDescent="0.25">
      <c r="A257" s="7">
        <v>0.8151846746873328</v>
      </c>
      <c r="B257" s="13">
        <f t="shared" si="18"/>
        <v>256</v>
      </c>
      <c r="C257" s="35">
        <f t="shared" si="19"/>
        <v>3.2725143272094304E-4</v>
      </c>
      <c r="D257" s="7">
        <f t="shared" si="15"/>
        <v>8.3776366776561417E-2</v>
      </c>
      <c r="E257" s="7">
        <f>SUM(D$2:D257)</f>
        <v>11.528023249305342</v>
      </c>
      <c r="F257">
        <f t="shared" si="16"/>
        <v>1</v>
      </c>
      <c r="G257">
        <f t="shared" si="17"/>
        <v>1</v>
      </c>
    </row>
    <row r="258" spans="1:7" x14ac:dyDescent="0.25">
      <c r="A258" s="7">
        <v>0.81499910227986061</v>
      </c>
      <c r="B258" s="13">
        <f t="shared" si="18"/>
        <v>257</v>
      </c>
      <c r="C258" s="35">
        <f t="shared" si="19"/>
        <v>1.8557240747218984E-4</v>
      </c>
      <c r="D258" s="7">
        <f t="shared" ref="D258:D321" si="20">C258*B258</f>
        <v>4.7692108720352788E-2</v>
      </c>
      <c r="E258" s="7">
        <f>SUM(D$2:D258)</f>
        <v>11.575715358025695</v>
      </c>
      <c r="F258">
        <f t="shared" ref="F258:F321" si="21">IF(E258&gt;I$15,1,0)</f>
        <v>1</v>
      </c>
      <c r="G258">
        <f t="shared" ref="G258:G321" si="22">IF(E258&gt;M$15,1,0)</f>
        <v>1</v>
      </c>
    </row>
    <row r="259" spans="1:7" x14ac:dyDescent="0.25">
      <c r="A259" s="7">
        <v>0.81476585967404325</v>
      </c>
      <c r="B259" s="13">
        <f t="shared" ref="B259:B322" si="23">ROW(B259)-1</f>
        <v>258</v>
      </c>
      <c r="C259" s="35">
        <f t="shared" si="19"/>
        <v>2.3324260581736311E-4</v>
      </c>
      <c r="D259" s="7">
        <f t="shared" si="20"/>
        <v>6.0176592300879683E-2</v>
      </c>
      <c r="E259" s="7">
        <f>SUM(D$2:D259)</f>
        <v>11.635891950326574</v>
      </c>
      <c r="F259">
        <f t="shared" si="21"/>
        <v>1</v>
      </c>
      <c r="G259">
        <f t="shared" si="22"/>
        <v>1</v>
      </c>
    </row>
    <row r="260" spans="1:7" x14ac:dyDescent="0.25">
      <c r="A260" s="7">
        <v>0.81408651697950007</v>
      </c>
      <c r="B260" s="13">
        <f t="shared" si="23"/>
        <v>259</v>
      </c>
      <c r="C260" s="35">
        <f t="shared" ref="C260:C323" si="24">IF(A259-A260=0,0,A259-A260)</f>
        <v>6.7934269454317242E-4</v>
      </c>
      <c r="D260" s="7">
        <f t="shared" si="20"/>
        <v>0.17594975788668166</v>
      </c>
      <c r="E260" s="7">
        <f>SUM(D$2:D260)</f>
        <v>11.811841708213256</v>
      </c>
      <c r="F260">
        <f t="shared" si="21"/>
        <v>1</v>
      </c>
      <c r="G260">
        <f t="shared" si="22"/>
        <v>1</v>
      </c>
    </row>
    <row r="261" spans="1:7" x14ac:dyDescent="0.25">
      <c r="A261" s="7">
        <v>0.81403945204014894</v>
      </c>
      <c r="B261" s="13">
        <f t="shared" si="23"/>
        <v>260</v>
      </c>
      <c r="C261" s="35">
        <f t="shared" si="24"/>
        <v>4.706493935113798E-5</v>
      </c>
      <c r="D261" s="7">
        <f t="shared" si="20"/>
        <v>1.2236884231295875E-2</v>
      </c>
      <c r="E261" s="7">
        <f>SUM(D$2:D261)</f>
        <v>11.824078592444552</v>
      </c>
      <c r="F261">
        <f t="shared" si="21"/>
        <v>1</v>
      </c>
      <c r="G261">
        <f t="shared" si="22"/>
        <v>1</v>
      </c>
    </row>
    <row r="262" spans="1:7" x14ac:dyDescent="0.25">
      <c r="A262" s="7">
        <v>0.81400272492441039</v>
      </c>
      <c r="B262" s="13">
        <f t="shared" si="23"/>
        <v>261</v>
      </c>
      <c r="C262" s="35">
        <f t="shared" si="24"/>
        <v>3.6727115738544036E-5</v>
      </c>
      <c r="D262" s="7">
        <f t="shared" si="20"/>
        <v>9.5857772077599934E-3</v>
      </c>
      <c r="E262" s="7">
        <f>SUM(D$2:D262)</f>
        <v>11.833664369652313</v>
      </c>
      <c r="F262">
        <f t="shared" si="21"/>
        <v>1</v>
      </c>
      <c r="G262">
        <f t="shared" si="22"/>
        <v>1</v>
      </c>
    </row>
    <row r="263" spans="1:7" x14ac:dyDescent="0.25">
      <c r="A263" s="7">
        <v>0.81364453265193115</v>
      </c>
      <c r="B263" s="13">
        <f t="shared" si="23"/>
        <v>262</v>
      </c>
      <c r="C263" s="35">
        <f t="shared" si="24"/>
        <v>3.5819227247924079E-4</v>
      </c>
      <c r="D263" s="7">
        <f t="shared" si="20"/>
        <v>9.3846375389561087E-2</v>
      </c>
      <c r="E263" s="7">
        <f>SUM(D$2:D263)</f>
        <v>11.927510745041873</v>
      </c>
      <c r="F263">
        <f t="shared" si="21"/>
        <v>1</v>
      </c>
      <c r="G263">
        <f t="shared" si="22"/>
        <v>1</v>
      </c>
    </row>
    <row r="264" spans="1:7" x14ac:dyDescent="0.25">
      <c r="A264" s="7">
        <v>0.81342232997015929</v>
      </c>
      <c r="B264" s="13">
        <f t="shared" si="23"/>
        <v>263</v>
      </c>
      <c r="C264" s="35">
        <f t="shared" si="24"/>
        <v>2.2220268177186586E-4</v>
      </c>
      <c r="D264" s="7">
        <f t="shared" si="20"/>
        <v>5.8439305306000722E-2</v>
      </c>
      <c r="E264" s="7">
        <f>SUM(D$2:D264)</f>
        <v>11.985950050347874</v>
      </c>
      <c r="F264">
        <f t="shared" si="21"/>
        <v>1</v>
      </c>
      <c r="G264">
        <f t="shared" si="22"/>
        <v>1</v>
      </c>
    </row>
    <row r="265" spans="1:7" x14ac:dyDescent="0.25">
      <c r="A265" s="7">
        <v>0.8134059879773291</v>
      </c>
      <c r="B265" s="13">
        <f t="shared" si="23"/>
        <v>264</v>
      </c>
      <c r="C265" s="35">
        <f t="shared" si="24"/>
        <v>1.6341992830182228E-5</v>
      </c>
      <c r="D265" s="7">
        <f t="shared" si="20"/>
        <v>4.3142861071681082E-3</v>
      </c>
      <c r="E265" s="7">
        <f>SUM(D$2:D265)</f>
        <v>11.990264336455041</v>
      </c>
      <c r="F265">
        <f t="shared" si="21"/>
        <v>1</v>
      </c>
      <c r="G265">
        <f t="shared" si="22"/>
        <v>1</v>
      </c>
    </row>
    <row r="266" spans="1:7" x14ac:dyDescent="0.25">
      <c r="A266" s="7">
        <v>0.81303133266022076</v>
      </c>
      <c r="B266" s="13">
        <f t="shared" si="23"/>
        <v>265</v>
      </c>
      <c r="C266" s="35">
        <f t="shared" si="24"/>
        <v>3.746553171083411E-4</v>
      </c>
      <c r="D266" s="7">
        <f t="shared" si="20"/>
        <v>9.9283659033710392E-2</v>
      </c>
      <c r="E266" s="7">
        <f>SUM(D$2:D266)</f>
        <v>12.089547995488752</v>
      </c>
      <c r="F266">
        <f t="shared" si="21"/>
        <v>1</v>
      </c>
      <c r="G266">
        <f t="shared" si="22"/>
        <v>1</v>
      </c>
    </row>
    <row r="267" spans="1:7" x14ac:dyDescent="0.25">
      <c r="A267" s="7">
        <v>0.81275170300512534</v>
      </c>
      <c r="B267" s="13">
        <f t="shared" si="23"/>
        <v>266</v>
      </c>
      <c r="C267" s="35">
        <f t="shared" si="24"/>
        <v>2.7962965509542581E-4</v>
      </c>
      <c r="D267" s="7">
        <f t="shared" si="20"/>
        <v>7.4381488255383266E-2</v>
      </c>
      <c r="E267" s="7">
        <f>SUM(D$2:D267)</f>
        <v>12.163929483744136</v>
      </c>
      <c r="F267">
        <f t="shared" si="21"/>
        <v>1</v>
      </c>
      <c r="G267">
        <f t="shared" si="22"/>
        <v>1</v>
      </c>
    </row>
    <row r="268" spans="1:7" x14ac:dyDescent="0.25">
      <c r="A268" s="7">
        <v>0.81263985114308723</v>
      </c>
      <c r="B268" s="13">
        <f t="shared" si="23"/>
        <v>267</v>
      </c>
      <c r="C268" s="35">
        <f t="shared" si="24"/>
        <v>1.1185186203810371E-4</v>
      </c>
      <c r="D268" s="7">
        <f t="shared" si="20"/>
        <v>2.9864447164173691E-2</v>
      </c>
      <c r="E268" s="7">
        <f>SUM(D$2:D268)</f>
        <v>12.19379393090831</v>
      </c>
      <c r="F268">
        <f t="shared" si="21"/>
        <v>1</v>
      </c>
      <c r="G268">
        <f t="shared" si="22"/>
        <v>1</v>
      </c>
    </row>
    <row r="269" spans="1:7" x14ac:dyDescent="0.25">
      <c r="A269" s="7">
        <v>0.81245212401359734</v>
      </c>
      <c r="B269" s="13">
        <f t="shared" si="23"/>
        <v>268</v>
      </c>
      <c r="C269" s="35">
        <f t="shared" si="24"/>
        <v>1.8772712948988968E-4</v>
      </c>
      <c r="D269" s="7">
        <f t="shared" si="20"/>
        <v>5.0310870703290433E-2</v>
      </c>
      <c r="E269" s="7">
        <f>SUM(D$2:D269)</f>
        <v>12.2441048016116</v>
      </c>
      <c r="F269">
        <f t="shared" si="21"/>
        <v>1</v>
      </c>
      <c r="G269">
        <f t="shared" si="22"/>
        <v>1</v>
      </c>
    </row>
    <row r="270" spans="1:7" x14ac:dyDescent="0.25">
      <c r="A270" s="7">
        <v>0.8122899630240018</v>
      </c>
      <c r="B270" s="13">
        <f t="shared" si="23"/>
        <v>269</v>
      </c>
      <c r="C270" s="35">
        <f t="shared" si="24"/>
        <v>1.6216098959553893E-4</v>
      </c>
      <c r="D270" s="7">
        <f t="shared" si="20"/>
        <v>4.3621306201199972E-2</v>
      </c>
      <c r="E270" s="7">
        <f>SUM(D$2:D270)</f>
        <v>12.2877261078128</v>
      </c>
      <c r="F270">
        <f t="shared" si="21"/>
        <v>1</v>
      </c>
      <c r="G270">
        <f t="shared" si="22"/>
        <v>1</v>
      </c>
    </row>
    <row r="271" spans="1:7" x14ac:dyDescent="0.25">
      <c r="A271" s="7">
        <v>0.81142952683853953</v>
      </c>
      <c r="B271" s="13">
        <f t="shared" si="23"/>
        <v>270</v>
      </c>
      <c r="C271" s="35">
        <f t="shared" si="24"/>
        <v>8.6043618546227663E-4</v>
      </c>
      <c r="D271" s="7">
        <f t="shared" si="20"/>
        <v>0.23231777007481469</v>
      </c>
      <c r="E271" s="7">
        <f>SUM(D$2:D271)</f>
        <v>12.520043877887614</v>
      </c>
      <c r="F271">
        <f t="shared" si="21"/>
        <v>1</v>
      </c>
      <c r="G271">
        <f t="shared" si="22"/>
        <v>1</v>
      </c>
    </row>
    <row r="272" spans="1:7" x14ac:dyDescent="0.25">
      <c r="A272" s="7">
        <v>0.8111931610963149</v>
      </c>
      <c r="B272" s="13">
        <f t="shared" si="23"/>
        <v>271</v>
      </c>
      <c r="C272" s="35">
        <f t="shared" si="24"/>
        <v>2.3636574222463125E-4</v>
      </c>
      <c r="D272" s="7">
        <f t="shared" si="20"/>
        <v>6.4055116142875068E-2</v>
      </c>
      <c r="E272" s="7">
        <f>SUM(D$2:D272)</f>
        <v>12.584098994030489</v>
      </c>
      <c r="F272">
        <f t="shared" si="21"/>
        <v>1</v>
      </c>
      <c r="G272">
        <f t="shared" si="22"/>
        <v>1</v>
      </c>
    </row>
    <row r="273" spans="1:7" x14ac:dyDescent="0.25">
      <c r="A273" s="7">
        <v>0.81055906756414131</v>
      </c>
      <c r="B273" s="13">
        <f t="shared" si="23"/>
        <v>272</v>
      </c>
      <c r="C273" s="35">
        <f t="shared" si="24"/>
        <v>6.3409353217358522E-4</v>
      </c>
      <c r="D273" s="7">
        <f t="shared" si="20"/>
        <v>0.17247344075121518</v>
      </c>
      <c r="E273" s="7">
        <f>SUM(D$2:D273)</f>
        <v>12.756572434781704</v>
      </c>
      <c r="F273">
        <f t="shared" si="21"/>
        <v>1</v>
      </c>
      <c r="G273">
        <f t="shared" si="22"/>
        <v>1</v>
      </c>
    </row>
    <row r="274" spans="1:7" x14ac:dyDescent="0.25">
      <c r="A274" s="7">
        <v>0.81051466576436271</v>
      </c>
      <c r="B274" s="13">
        <f t="shared" si="23"/>
        <v>273</v>
      </c>
      <c r="C274" s="35">
        <f t="shared" si="24"/>
        <v>4.4401799778603923E-5</v>
      </c>
      <c r="D274" s="7">
        <f t="shared" si="20"/>
        <v>1.2121691339558871E-2</v>
      </c>
      <c r="E274" s="7">
        <f>SUM(D$2:D274)</f>
        <v>12.768694126121263</v>
      </c>
      <c r="F274">
        <f t="shared" si="21"/>
        <v>1</v>
      </c>
      <c r="G274">
        <f t="shared" si="22"/>
        <v>1</v>
      </c>
    </row>
    <row r="275" spans="1:7" x14ac:dyDescent="0.25">
      <c r="A275" s="7">
        <v>0.81033938275978357</v>
      </c>
      <c r="B275" s="13">
        <f t="shared" si="23"/>
        <v>274</v>
      </c>
      <c r="C275" s="35">
        <f t="shared" si="24"/>
        <v>1.7528300457914092E-4</v>
      </c>
      <c r="D275" s="7">
        <f t="shared" si="20"/>
        <v>4.8027543254684613E-2</v>
      </c>
      <c r="E275" s="7">
        <f>SUM(D$2:D275)</f>
        <v>12.816721669375948</v>
      </c>
      <c r="F275">
        <f t="shared" si="21"/>
        <v>1</v>
      </c>
      <c r="G275">
        <f t="shared" si="22"/>
        <v>1</v>
      </c>
    </row>
    <row r="276" spans="1:7" x14ac:dyDescent="0.25">
      <c r="A276" s="7">
        <v>0.810176834404432</v>
      </c>
      <c r="B276" s="13">
        <f t="shared" si="23"/>
        <v>275</v>
      </c>
      <c r="C276" s="35">
        <f t="shared" si="24"/>
        <v>1.6254835535156609E-4</v>
      </c>
      <c r="D276" s="7">
        <f t="shared" si="20"/>
        <v>4.4700797721680674E-2</v>
      </c>
      <c r="E276" s="7">
        <f>SUM(D$2:D276)</f>
        <v>12.861422467097629</v>
      </c>
      <c r="F276">
        <f t="shared" si="21"/>
        <v>1</v>
      </c>
      <c r="G276">
        <f t="shared" si="22"/>
        <v>1</v>
      </c>
    </row>
    <row r="277" spans="1:7" x14ac:dyDescent="0.25">
      <c r="A277" s="7">
        <v>0.80987519753232518</v>
      </c>
      <c r="B277" s="13">
        <f t="shared" si="23"/>
        <v>276</v>
      </c>
      <c r="C277" s="35">
        <f t="shared" si="24"/>
        <v>3.0163687210682522E-4</v>
      </c>
      <c r="D277" s="7">
        <f t="shared" si="20"/>
        <v>8.325177670148376E-2</v>
      </c>
      <c r="E277" s="7">
        <f>SUM(D$2:D277)</f>
        <v>12.944674243799113</v>
      </c>
      <c r="F277">
        <f t="shared" si="21"/>
        <v>1</v>
      </c>
      <c r="G277">
        <f t="shared" si="22"/>
        <v>1</v>
      </c>
    </row>
    <row r="278" spans="1:7" x14ac:dyDescent="0.25">
      <c r="A278" s="7">
        <v>0.80958886160757959</v>
      </c>
      <c r="B278" s="13">
        <f t="shared" si="23"/>
        <v>277</v>
      </c>
      <c r="C278" s="35">
        <f t="shared" si="24"/>
        <v>2.8633592474558434E-4</v>
      </c>
      <c r="D278" s="7">
        <f t="shared" si="20"/>
        <v>7.9315051154526861E-2</v>
      </c>
      <c r="E278" s="7">
        <f>SUM(D$2:D278)</f>
        <v>13.02398929495364</v>
      </c>
      <c r="F278">
        <f t="shared" si="21"/>
        <v>1</v>
      </c>
      <c r="G278">
        <f t="shared" si="22"/>
        <v>1</v>
      </c>
    </row>
    <row r="279" spans="1:7" x14ac:dyDescent="0.25">
      <c r="A279" s="7">
        <v>0.80942476378920403</v>
      </c>
      <c r="B279" s="13">
        <f t="shared" si="23"/>
        <v>278</v>
      </c>
      <c r="C279" s="35">
        <f t="shared" si="24"/>
        <v>1.640978183755637E-4</v>
      </c>
      <c r="D279" s="7">
        <f t="shared" si="20"/>
        <v>4.5619193508406708E-2</v>
      </c>
      <c r="E279" s="7">
        <f>SUM(D$2:D279)</f>
        <v>13.069608488462046</v>
      </c>
      <c r="F279">
        <f t="shared" si="21"/>
        <v>1</v>
      </c>
      <c r="G279">
        <f t="shared" si="22"/>
        <v>1</v>
      </c>
    </row>
    <row r="280" spans="1:7" x14ac:dyDescent="0.25">
      <c r="A280" s="7">
        <v>0.80942289959150349</v>
      </c>
      <c r="B280" s="13">
        <f t="shared" si="23"/>
        <v>279</v>
      </c>
      <c r="C280" s="35">
        <f t="shared" si="24"/>
        <v>1.8641977005406929E-6</v>
      </c>
      <c r="D280" s="7">
        <f t="shared" si="20"/>
        <v>5.2011115845085332E-4</v>
      </c>
      <c r="E280" s="7">
        <f>SUM(D$2:D280)</f>
        <v>13.070128599620498</v>
      </c>
      <c r="F280">
        <f t="shared" si="21"/>
        <v>1</v>
      </c>
      <c r="G280">
        <f t="shared" si="22"/>
        <v>1</v>
      </c>
    </row>
    <row r="281" spans="1:7" x14ac:dyDescent="0.25">
      <c r="A281" s="7">
        <v>0.80889259587157192</v>
      </c>
      <c r="B281" s="13">
        <f t="shared" si="23"/>
        <v>280</v>
      </c>
      <c r="C281" s="35">
        <f t="shared" si="24"/>
        <v>5.3030371993156855E-4</v>
      </c>
      <c r="D281" s="7">
        <f t="shared" si="20"/>
        <v>0.14848504158083919</v>
      </c>
      <c r="E281" s="7">
        <f>SUM(D$2:D281)</f>
        <v>13.218613641201337</v>
      </c>
      <c r="F281">
        <f t="shared" si="21"/>
        <v>1</v>
      </c>
      <c r="G281">
        <f t="shared" si="22"/>
        <v>1</v>
      </c>
    </row>
    <row r="282" spans="1:7" x14ac:dyDescent="0.25">
      <c r="A282" s="7">
        <v>0.808576529625055</v>
      </c>
      <c r="B282" s="13">
        <f t="shared" si="23"/>
        <v>281</v>
      </c>
      <c r="C282" s="35">
        <f t="shared" si="24"/>
        <v>3.1606624651692172E-4</v>
      </c>
      <c r="D282" s="7">
        <f t="shared" si="20"/>
        <v>8.8814615271255004E-2</v>
      </c>
      <c r="E282" s="7">
        <f>SUM(D$2:D282)</f>
        <v>13.307428256472592</v>
      </c>
      <c r="F282">
        <f t="shared" si="21"/>
        <v>1</v>
      </c>
      <c r="G282">
        <f t="shared" si="22"/>
        <v>1</v>
      </c>
    </row>
    <row r="283" spans="1:7" x14ac:dyDescent="0.25">
      <c r="A283" s="7">
        <v>0.80842712749504708</v>
      </c>
      <c r="B283" s="13">
        <f t="shared" si="23"/>
        <v>282</v>
      </c>
      <c r="C283" s="35">
        <f t="shared" si="24"/>
        <v>1.4940213000791402E-4</v>
      </c>
      <c r="D283" s="7">
        <f t="shared" si="20"/>
        <v>4.2131400662231755E-2</v>
      </c>
      <c r="E283" s="7">
        <f>SUM(D$2:D283)</f>
        <v>13.349559657134824</v>
      </c>
      <c r="F283">
        <f t="shared" si="21"/>
        <v>1</v>
      </c>
      <c r="G283">
        <f t="shared" si="22"/>
        <v>1</v>
      </c>
    </row>
    <row r="284" spans="1:7" x14ac:dyDescent="0.25">
      <c r="A284" s="7">
        <v>0.80838846355052851</v>
      </c>
      <c r="B284" s="13">
        <f t="shared" si="23"/>
        <v>283</v>
      </c>
      <c r="C284" s="35">
        <f t="shared" si="24"/>
        <v>3.8663944518568805E-5</v>
      </c>
      <c r="D284" s="7">
        <f t="shared" si="20"/>
        <v>1.0941896298754972E-2</v>
      </c>
      <c r="E284" s="7">
        <f>SUM(D$2:D284)</f>
        <v>13.360501553433579</v>
      </c>
      <c r="F284">
        <f t="shared" si="21"/>
        <v>1</v>
      </c>
      <c r="G284">
        <f t="shared" si="22"/>
        <v>1</v>
      </c>
    </row>
    <row r="285" spans="1:7" x14ac:dyDescent="0.25">
      <c r="A285" s="7">
        <v>0.8081927470023218</v>
      </c>
      <c r="B285" s="13">
        <f t="shared" si="23"/>
        <v>284</v>
      </c>
      <c r="C285" s="35">
        <f t="shared" si="24"/>
        <v>1.9571654820671469E-4</v>
      </c>
      <c r="D285" s="7">
        <f t="shared" si="20"/>
        <v>5.5583499690706972E-2</v>
      </c>
      <c r="E285" s="7">
        <f>SUM(D$2:D285)</f>
        <v>13.416085053124286</v>
      </c>
      <c r="F285">
        <f t="shared" si="21"/>
        <v>1</v>
      </c>
      <c r="G285">
        <f t="shared" si="22"/>
        <v>1</v>
      </c>
    </row>
    <row r="286" spans="1:7" x14ac:dyDescent="0.25">
      <c r="A286" s="7">
        <v>0.80810985073054276</v>
      </c>
      <c r="B286" s="13">
        <f t="shared" si="23"/>
        <v>285</v>
      </c>
      <c r="C286" s="35">
        <f t="shared" si="24"/>
        <v>8.2896271779042685E-5</v>
      </c>
      <c r="D286" s="7">
        <f t="shared" si="20"/>
        <v>2.3625437457027165E-2</v>
      </c>
      <c r="E286" s="7">
        <f>SUM(D$2:D286)</f>
        <v>13.439710490581314</v>
      </c>
      <c r="F286">
        <f t="shared" si="21"/>
        <v>1</v>
      </c>
      <c r="G286">
        <f t="shared" si="22"/>
        <v>1</v>
      </c>
    </row>
    <row r="287" spans="1:7" x14ac:dyDescent="0.25">
      <c r="A287" s="7">
        <v>0.80784697464439337</v>
      </c>
      <c r="B287" s="13">
        <f t="shared" si="23"/>
        <v>286</v>
      </c>
      <c r="C287" s="35">
        <f t="shared" si="24"/>
        <v>2.628760861493884E-4</v>
      </c>
      <c r="D287" s="7">
        <f t="shared" si="20"/>
        <v>7.5182560638725082E-2</v>
      </c>
      <c r="E287" s="7">
        <f>SUM(D$2:D287)</f>
        <v>13.514893051220039</v>
      </c>
      <c r="F287">
        <f t="shared" si="21"/>
        <v>1</v>
      </c>
      <c r="G287">
        <f t="shared" si="22"/>
        <v>1</v>
      </c>
    </row>
    <row r="288" spans="1:7" x14ac:dyDescent="0.25">
      <c r="A288" s="7">
        <v>0.80745205525617558</v>
      </c>
      <c r="B288" s="13">
        <f t="shared" si="23"/>
        <v>287</v>
      </c>
      <c r="C288" s="35">
        <f t="shared" si="24"/>
        <v>3.9491938821778483E-4</v>
      </c>
      <c r="D288" s="7">
        <f t="shared" si="20"/>
        <v>0.11334186441850425</v>
      </c>
      <c r="E288" s="7">
        <f>SUM(D$2:D288)</f>
        <v>13.628234915638544</v>
      </c>
      <c r="F288">
        <f t="shared" si="21"/>
        <v>1</v>
      </c>
      <c r="G288">
        <f t="shared" si="22"/>
        <v>1</v>
      </c>
    </row>
    <row r="289" spans="1:7" x14ac:dyDescent="0.25">
      <c r="A289" s="7">
        <v>0.80692586729740134</v>
      </c>
      <c r="B289" s="13">
        <f t="shared" si="23"/>
        <v>288</v>
      </c>
      <c r="C289" s="35">
        <f t="shared" si="24"/>
        <v>5.2618795877423796E-4</v>
      </c>
      <c r="D289" s="7">
        <f t="shared" si="20"/>
        <v>0.15154213212698053</v>
      </c>
      <c r="E289" s="7">
        <f>SUM(D$2:D289)</f>
        <v>13.779777047765524</v>
      </c>
      <c r="F289">
        <f t="shared" si="21"/>
        <v>1</v>
      </c>
      <c r="G289">
        <f t="shared" si="22"/>
        <v>1</v>
      </c>
    </row>
    <row r="290" spans="1:7" x14ac:dyDescent="0.25">
      <c r="A290" s="7">
        <v>0.8067415780389956</v>
      </c>
      <c r="B290" s="13">
        <f t="shared" si="23"/>
        <v>289</v>
      </c>
      <c r="C290" s="35">
        <f t="shared" si="24"/>
        <v>1.8428925840574539E-4</v>
      </c>
      <c r="D290" s="7">
        <f t="shared" si="20"/>
        <v>5.3259595679260419E-2</v>
      </c>
      <c r="E290" s="7">
        <f>SUM(D$2:D290)</f>
        <v>13.833036643444785</v>
      </c>
      <c r="F290">
        <f t="shared" si="21"/>
        <v>1</v>
      </c>
      <c r="G290">
        <f t="shared" si="22"/>
        <v>1</v>
      </c>
    </row>
    <row r="291" spans="1:7" x14ac:dyDescent="0.25">
      <c r="A291" s="7">
        <v>0.8067415780389956</v>
      </c>
      <c r="B291" s="13">
        <f t="shared" si="23"/>
        <v>290</v>
      </c>
      <c r="C291" s="35">
        <f t="shared" si="24"/>
        <v>0</v>
      </c>
      <c r="D291" s="7">
        <f t="shared" si="20"/>
        <v>0</v>
      </c>
      <c r="E291" s="7">
        <f>SUM(D$2:D291)</f>
        <v>13.833036643444785</v>
      </c>
      <c r="F291">
        <f t="shared" si="21"/>
        <v>1</v>
      </c>
      <c r="G291">
        <f t="shared" si="22"/>
        <v>1</v>
      </c>
    </row>
    <row r="292" spans="1:7" x14ac:dyDescent="0.25">
      <c r="A292" s="7">
        <v>0.80649681130193829</v>
      </c>
      <c r="B292" s="13">
        <f t="shared" si="23"/>
        <v>291</v>
      </c>
      <c r="C292" s="35">
        <f t="shared" si="24"/>
        <v>2.4476673705731145E-4</v>
      </c>
      <c r="D292" s="7">
        <f t="shared" si="20"/>
        <v>7.1227120483677631E-2</v>
      </c>
      <c r="E292" s="7">
        <f>SUM(D$2:D292)</f>
        <v>13.904263763928462</v>
      </c>
      <c r="F292">
        <f t="shared" si="21"/>
        <v>1</v>
      </c>
      <c r="G292">
        <f t="shared" si="22"/>
        <v>1</v>
      </c>
    </row>
    <row r="293" spans="1:7" x14ac:dyDescent="0.25">
      <c r="A293" s="7">
        <v>0.80626095397726816</v>
      </c>
      <c r="B293" s="13">
        <f t="shared" si="23"/>
        <v>292</v>
      </c>
      <c r="C293" s="35">
        <f t="shared" si="24"/>
        <v>2.358573246701301E-4</v>
      </c>
      <c r="D293" s="7">
        <f t="shared" si="20"/>
        <v>6.8870338803677988E-2</v>
      </c>
      <c r="E293" s="7">
        <f>SUM(D$2:D293)</f>
        <v>13.973134102732139</v>
      </c>
      <c r="F293">
        <f t="shared" si="21"/>
        <v>1</v>
      </c>
      <c r="G293">
        <f t="shared" si="22"/>
        <v>1</v>
      </c>
    </row>
    <row r="294" spans="1:7" x14ac:dyDescent="0.25">
      <c r="A294" s="7">
        <v>0.80615244314487533</v>
      </c>
      <c r="B294" s="13">
        <f t="shared" si="23"/>
        <v>293</v>
      </c>
      <c r="C294" s="35">
        <f t="shared" si="24"/>
        <v>1.0851083239282744E-4</v>
      </c>
      <c r="D294" s="7">
        <f t="shared" si="20"/>
        <v>3.179367389109844E-2</v>
      </c>
      <c r="E294" s="7">
        <f>SUM(D$2:D294)</f>
        <v>14.004927776623237</v>
      </c>
      <c r="F294">
        <f t="shared" si="21"/>
        <v>1</v>
      </c>
      <c r="G294">
        <f t="shared" si="22"/>
        <v>1</v>
      </c>
    </row>
    <row r="295" spans="1:7" x14ac:dyDescent="0.25">
      <c r="A295" s="7">
        <v>0.80601918932481953</v>
      </c>
      <c r="B295" s="13">
        <f t="shared" si="23"/>
        <v>294</v>
      </c>
      <c r="C295" s="35">
        <f t="shared" si="24"/>
        <v>1.3325382005580089E-4</v>
      </c>
      <c r="D295" s="7">
        <f t="shared" si="20"/>
        <v>3.9176623096405461E-2</v>
      </c>
      <c r="E295" s="7">
        <f>SUM(D$2:D295)</f>
        <v>14.044104399719643</v>
      </c>
      <c r="F295">
        <f t="shared" si="21"/>
        <v>1</v>
      </c>
      <c r="G295">
        <f t="shared" si="22"/>
        <v>1</v>
      </c>
    </row>
    <row r="296" spans="1:7" x14ac:dyDescent="0.25">
      <c r="A296" s="7">
        <v>0.80552026223112216</v>
      </c>
      <c r="B296" s="13">
        <f t="shared" si="23"/>
        <v>295</v>
      </c>
      <c r="C296" s="35">
        <f t="shared" si="24"/>
        <v>4.9892709369736554E-4</v>
      </c>
      <c r="D296" s="7">
        <f t="shared" si="20"/>
        <v>0.14718349264072283</v>
      </c>
      <c r="E296" s="7">
        <f>SUM(D$2:D296)</f>
        <v>14.191287892360366</v>
      </c>
      <c r="F296">
        <f t="shared" si="21"/>
        <v>1</v>
      </c>
      <c r="G296">
        <f t="shared" si="22"/>
        <v>1</v>
      </c>
    </row>
    <row r="297" spans="1:7" x14ac:dyDescent="0.25">
      <c r="A297" s="7">
        <v>0.80551711488435485</v>
      </c>
      <c r="B297" s="13">
        <f t="shared" si="23"/>
        <v>296</v>
      </c>
      <c r="C297" s="35">
        <f t="shared" si="24"/>
        <v>3.1473467673182043E-6</v>
      </c>
      <c r="D297" s="7">
        <f t="shared" si="20"/>
        <v>9.3161464312618847E-4</v>
      </c>
      <c r="E297" s="7">
        <f>SUM(D$2:D297)</f>
        <v>14.192219507003493</v>
      </c>
      <c r="F297">
        <f t="shared" si="21"/>
        <v>1</v>
      </c>
      <c r="G297">
        <f t="shared" si="22"/>
        <v>1</v>
      </c>
    </row>
    <row r="298" spans="1:7" x14ac:dyDescent="0.25">
      <c r="A298" s="7">
        <v>0.80524620095876909</v>
      </c>
      <c r="B298" s="13">
        <f t="shared" si="23"/>
        <v>297</v>
      </c>
      <c r="C298" s="35">
        <f t="shared" si="24"/>
        <v>2.7091392558575844E-4</v>
      </c>
      <c r="D298" s="7">
        <f t="shared" si="20"/>
        <v>8.0461435898970257E-2</v>
      </c>
      <c r="E298" s="7">
        <f>SUM(D$2:D298)</f>
        <v>14.272680942902463</v>
      </c>
      <c r="F298">
        <f t="shared" si="21"/>
        <v>1</v>
      </c>
      <c r="G298">
        <f t="shared" si="22"/>
        <v>1</v>
      </c>
    </row>
    <row r="299" spans="1:7" x14ac:dyDescent="0.25">
      <c r="A299" s="7">
        <v>0.80509023782126909</v>
      </c>
      <c r="B299" s="13">
        <f t="shared" si="23"/>
        <v>298</v>
      </c>
      <c r="C299" s="35">
        <f t="shared" si="24"/>
        <v>1.5596313749999258E-4</v>
      </c>
      <c r="D299" s="7">
        <f t="shared" si="20"/>
        <v>4.6477014974997788E-2</v>
      </c>
      <c r="E299" s="7">
        <f>SUM(D$2:D299)</f>
        <v>14.319157957877461</v>
      </c>
      <c r="F299">
        <f t="shared" si="21"/>
        <v>1</v>
      </c>
      <c r="G299">
        <f t="shared" si="22"/>
        <v>1</v>
      </c>
    </row>
    <row r="300" spans="1:7" x14ac:dyDescent="0.25">
      <c r="A300" s="7">
        <v>0.80488483712916259</v>
      </c>
      <c r="B300" s="13">
        <f t="shared" si="23"/>
        <v>299</v>
      </c>
      <c r="C300" s="35">
        <f t="shared" si="24"/>
        <v>2.0540069210650547E-4</v>
      </c>
      <c r="D300" s="7">
        <f t="shared" si="20"/>
        <v>6.1414806939845135E-2</v>
      </c>
      <c r="E300" s="7">
        <f>SUM(D$2:D300)</f>
        <v>14.380572764817307</v>
      </c>
      <c r="F300">
        <f t="shared" si="21"/>
        <v>1</v>
      </c>
      <c r="G300">
        <f t="shared" si="22"/>
        <v>1</v>
      </c>
    </row>
    <row r="301" spans="1:7" x14ac:dyDescent="0.25">
      <c r="A301" s="7">
        <v>0.80478351677361504</v>
      </c>
      <c r="B301" s="13">
        <f t="shared" si="23"/>
        <v>300</v>
      </c>
      <c r="C301" s="35">
        <f t="shared" si="24"/>
        <v>1.013203555475517E-4</v>
      </c>
      <c r="D301" s="7">
        <f t="shared" si="20"/>
        <v>3.039610666426551E-2</v>
      </c>
      <c r="E301" s="7">
        <f>SUM(D$2:D301)</f>
        <v>14.410968871481572</v>
      </c>
      <c r="F301">
        <f t="shared" si="21"/>
        <v>1</v>
      </c>
      <c r="G301">
        <f t="shared" si="22"/>
        <v>1</v>
      </c>
    </row>
    <row r="302" spans="1:7" x14ac:dyDescent="0.25">
      <c r="A302" s="7">
        <v>0.80464602614060332</v>
      </c>
      <c r="B302" s="13">
        <f t="shared" si="23"/>
        <v>301</v>
      </c>
      <c r="C302" s="35">
        <f t="shared" si="24"/>
        <v>1.3749063301171649E-4</v>
      </c>
      <c r="D302" s="7">
        <f t="shared" si="20"/>
        <v>4.1384680536526663E-2</v>
      </c>
      <c r="E302" s="7">
        <f>SUM(D$2:D302)</f>
        <v>14.452353552018099</v>
      </c>
      <c r="F302">
        <f t="shared" si="21"/>
        <v>1</v>
      </c>
      <c r="G302">
        <f t="shared" si="22"/>
        <v>1</v>
      </c>
    </row>
    <row r="303" spans="1:7" x14ac:dyDescent="0.25">
      <c r="A303" s="7">
        <v>0.80463266202202199</v>
      </c>
      <c r="B303" s="13">
        <f t="shared" si="23"/>
        <v>302</v>
      </c>
      <c r="C303" s="35">
        <f t="shared" si="24"/>
        <v>1.3364118581327133E-5</v>
      </c>
      <c r="D303" s="7">
        <f t="shared" si="20"/>
        <v>4.0359638115607943E-3</v>
      </c>
      <c r="E303" s="7">
        <f>SUM(D$2:D303)</f>
        <v>14.45638951582966</v>
      </c>
      <c r="F303">
        <f t="shared" si="21"/>
        <v>1</v>
      </c>
      <c r="G303">
        <f t="shared" si="22"/>
        <v>1</v>
      </c>
    </row>
    <row r="304" spans="1:7" x14ac:dyDescent="0.25">
      <c r="A304" s="7">
        <v>0.80444403910922146</v>
      </c>
      <c r="B304" s="13">
        <f t="shared" si="23"/>
        <v>303</v>
      </c>
      <c r="C304" s="35">
        <f t="shared" si="24"/>
        <v>1.8862291280052901E-4</v>
      </c>
      <c r="D304" s="7">
        <f t="shared" si="20"/>
        <v>5.7152742578560289E-2</v>
      </c>
      <c r="E304" s="7">
        <f>SUM(D$2:D304)</f>
        <v>14.51354225840822</v>
      </c>
      <c r="F304">
        <f t="shared" si="21"/>
        <v>1</v>
      </c>
      <c r="G304">
        <f t="shared" si="22"/>
        <v>1</v>
      </c>
    </row>
    <row r="305" spans="1:7" x14ac:dyDescent="0.25">
      <c r="A305" s="7">
        <v>0.80394581411595678</v>
      </c>
      <c r="B305" s="13">
        <f t="shared" si="23"/>
        <v>304</v>
      </c>
      <c r="C305" s="35">
        <f t="shared" si="24"/>
        <v>4.9822499326468428E-4</v>
      </c>
      <c r="D305" s="7">
        <f t="shared" si="20"/>
        <v>0.15146039795246402</v>
      </c>
      <c r="E305" s="7">
        <f>SUM(D$2:D305)</f>
        <v>14.665002656360684</v>
      </c>
      <c r="F305">
        <f t="shared" si="21"/>
        <v>1</v>
      </c>
      <c r="G305">
        <f t="shared" si="22"/>
        <v>1</v>
      </c>
    </row>
    <row r="306" spans="1:7" x14ac:dyDescent="0.25">
      <c r="A306" s="7">
        <v>0.80372303038555082</v>
      </c>
      <c r="B306" s="13">
        <f t="shared" si="23"/>
        <v>305</v>
      </c>
      <c r="C306" s="35">
        <f t="shared" si="24"/>
        <v>2.2278373040596211E-4</v>
      </c>
      <c r="D306" s="7">
        <f t="shared" si="20"/>
        <v>6.7949037773818444E-2</v>
      </c>
      <c r="E306" s="7">
        <f>SUM(D$2:D306)</f>
        <v>14.732951694134503</v>
      </c>
      <c r="F306">
        <f t="shared" si="21"/>
        <v>1</v>
      </c>
      <c r="G306">
        <f t="shared" si="22"/>
        <v>1</v>
      </c>
    </row>
    <row r="307" spans="1:7" x14ac:dyDescent="0.25">
      <c r="A307" s="7">
        <v>0.80372303038555082</v>
      </c>
      <c r="B307" s="13">
        <f t="shared" si="23"/>
        <v>306</v>
      </c>
      <c r="C307" s="35">
        <f t="shared" si="24"/>
        <v>0</v>
      </c>
      <c r="D307" s="7">
        <f t="shared" si="20"/>
        <v>0</v>
      </c>
      <c r="E307" s="7">
        <f>SUM(D$2:D307)</f>
        <v>14.732951694134503</v>
      </c>
      <c r="F307">
        <f t="shared" si="21"/>
        <v>1</v>
      </c>
      <c r="G307">
        <f t="shared" si="22"/>
        <v>1</v>
      </c>
    </row>
    <row r="308" spans="1:7" x14ac:dyDescent="0.25">
      <c r="A308" s="7">
        <v>0.80307651693882665</v>
      </c>
      <c r="B308" s="13">
        <f t="shared" si="23"/>
        <v>307</v>
      </c>
      <c r="C308" s="35">
        <f t="shared" si="24"/>
        <v>6.4651344672417288E-4</v>
      </c>
      <c r="D308" s="7">
        <f t="shared" si="20"/>
        <v>0.19847962814432107</v>
      </c>
      <c r="E308" s="7">
        <f>SUM(D$2:D308)</f>
        <v>14.931431322278824</v>
      </c>
      <c r="F308">
        <f t="shared" si="21"/>
        <v>1</v>
      </c>
      <c r="G308">
        <f t="shared" si="22"/>
        <v>1</v>
      </c>
    </row>
    <row r="309" spans="1:7" x14ac:dyDescent="0.25">
      <c r="A309" s="7">
        <v>0.80252883018059573</v>
      </c>
      <c r="B309" s="13">
        <f t="shared" si="23"/>
        <v>308</v>
      </c>
      <c r="C309" s="35">
        <f t="shared" si="24"/>
        <v>5.4768675823091417E-4</v>
      </c>
      <c r="D309" s="7">
        <f t="shared" si="20"/>
        <v>0.16868752153512157</v>
      </c>
      <c r="E309" s="7">
        <f>SUM(D$2:D309)</f>
        <v>15.100118843813945</v>
      </c>
      <c r="F309">
        <f t="shared" si="21"/>
        <v>1</v>
      </c>
      <c r="G309">
        <f t="shared" si="22"/>
        <v>1</v>
      </c>
    </row>
    <row r="310" spans="1:7" x14ac:dyDescent="0.25">
      <c r="A310" s="7">
        <v>0.80234584828161637</v>
      </c>
      <c r="B310" s="13">
        <f t="shared" si="23"/>
        <v>309</v>
      </c>
      <c r="C310" s="35">
        <f t="shared" si="24"/>
        <v>1.829818989793619E-4</v>
      </c>
      <c r="D310" s="7">
        <f t="shared" si="20"/>
        <v>5.6541406784622827E-2</v>
      </c>
      <c r="E310" s="7">
        <f>SUM(D$2:D310)</f>
        <v>15.156660250598568</v>
      </c>
      <c r="F310">
        <f t="shared" si="21"/>
        <v>1</v>
      </c>
      <c r="G310">
        <f t="shared" si="22"/>
        <v>1</v>
      </c>
    </row>
    <row r="311" spans="1:7" x14ac:dyDescent="0.25">
      <c r="A311" s="7">
        <v>0.80212577611150238</v>
      </c>
      <c r="B311" s="13">
        <f t="shared" si="23"/>
        <v>310</v>
      </c>
      <c r="C311" s="35">
        <f t="shared" si="24"/>
        <v>2.2007217011399405E-4</v>
      </c>
      <c r="D311" s="7">
        <f t="shared" si="20"/>
        <v>6.8222372735338155E-2</v>
      </c>
      <c r="E311" s="7">
        <f>SUM(D$2:D311)</f>
        <v>15.224882623333906</v>
      </c>
      <c r="F311">
        <f t="shared" si="21"/>
        <v>1</v>
      </c>
      <c r="G311">
        <f t="shared" si="22"/>
        <v>1</v>
      </c>
    </row>
    <row r="312" spans="1:7" x14ac:dyDescent="0.25">
      <c r="A312" s="7">
        <v>0.80212412980703951</v>
      </c>
      <c r="B312" s="13">
        <f t="shared" si="23"/>
        <v>311</v>
      </c>
      <c r="C312" s="35">
        <f t="shared" si="24"/>
        <v>1.646304462865622E-6</v>
      </c>
      <c r="D312" s="7">
        <f t="shared" si="20"/>
        <v>5.1200068795120846E-4</v>
      </c>
      <c r="E312" s="7">
        <f>SUM(D$2:D312)</f>
        <v>15.225394624021858</v>
      </c>
      <c r="F312">
        <f t="shared" si="21"/>
        <v>1</v>
      </c>
      <c r="G312">
        <f t="shared" si="22"/>
        <v>1</v>
      </c>
    </row>
    <row r="313" spans="1:7" x14ac:dyDescent="0.25">
      <c r="A313" s="7">
        <v>0.80156651680131175</v>
      </c>
      <c r="B313" s="13">
        <f t="shared" si="23"/>
        <v>312</v>
      </c>
      <c r="C313" s="35">
        <f t="shared" si="24"/>
        <v>5.5761300572776396E-4</v>
      </c>
      <c r="D313" s="7">
        <f t="shared" si="20"/>
        <v>0.17397525778706235</v>
      </c>
      <c r="E313" s="7">
        <f>SUM(D$2:D313)</f>
        <v>15.399369881808919</v>
      </c>
      <c r="F313">
        <f t="shared" si="21"/>
        <v>1</v>
      </c>
      <c r="G313">
        <f t="shared" si="22"/>
        <v>1</v>
      </c>
    </row>
    <row r="314" spans="1:7" x14ac:dyDescent="0.25">
      <c r="A314" s="7">
        <v>0.80086562688659224</v>
      </c>
      <c r="B314" s="13">
        <f t="shared" si="23"/>
        <v>313</v>
      </c>
      <c r="C314" s="35">
        <f t="shared" si="24"/>
        <v>7.0088991471950468E-4</v>
      </c>
      <c r="D314" s="7">
        <f t="shared" si="20"/>
        <v>0.21937854330720497</v>
      </c>
      <c r="E314" s="7">
        <f>SUM(D$2:D314)</f>
        <v>15.618748425116124</v>
      </c>
      <c r="F314">
        <f t="shared" si="21"/>
        <v>1</v>
      </c>
      <c r="G314">
        <f t="shared" si="22"/>
        <v>1</v>
      </c>
    </row>
    <row r="315" spans="1:7" x14ac:dyDescent="0.25">
      <c r="A315" s="7">
        <v>0.80070564482937423</v>
      </c>
      <c r="B315" s="13">
        <f t="shared" si="23"/>
        <v>314</v>
      </c>
      <c r="C315" s="35">
        <f t="shared" si="24"/>
        <v>1.5998205721801106E-4</v>
      </c>
      <c r="D315" s="7">
        <f t="shared" si="20"/>
        <v>5.0234365966455474E-2</v>
      </c>
      <c r="E315" s="7">
        <f>SUM(D$2:D315)</f>
        <v>15.668982791082579</v>
      </c>
      <c r="F315">
        <f t="shared" si="21"/>
        <v>1</v>
      </c>
      <c r="G315">
        <f t="shared" si="22"/>
        <v>1</v>
      </c>
    </row>
    <row r="316" spans="1:7" x14ac:dyDescent="0.25">
      <c r="A316" s="7">
        <v>0.80051535140175056</v>
      </c>
      <c r="B316" s="13">
        <f t="shared" si="23"/>
        <v>315</v>
      </c>
      <c r="C316" s="35">
        <f t="shared" si="24"/>
        <v>1.9029342762366674E-4</v>
      </c>
      <c r="D316" s="7">
        <f t="shared" si="20"/>
        <v>5.9942429701455024E-2</v>
      </c>
      <c r="E316" s="7">
        <f>SUM(D$2:D316)</f>
        <v>15.728925220784033</v>
      </c>
      <c r="F316">
        <f t="shared" si="21"/>
        <v>1</v>
      </c>
      <c r="G316">
        <f t="shared" si="22"/>
        <v>1</v>
      </c>
    </row>
    <row r="317" spans="1:7" x14ac:dyDescent="0.25">
      <c r="A317" s="7">
        <v>0.80031556751310606</v>
      </c>
      <c r="B317" s="13">
        <f t="shared" si="23"/>
        <v>316</v>
      </c>
      <c r="C317" s="35">
        <f t="shared" si="24"/>
        <v>1.9978388864450025E-4</v>
      </c>
      <c r="D317" s="7">
        <f t="shared" si="20"/>
        <v>6.3131708811662079E-2</v>
      </c>
      <c r="E317" s="7">
        <f>SUM(D$2:D317)</f>
        <v>15.792056929595695</v>
      </c>
      <c r="F317">
        <f t="shared" si="21"/>
        <v>1</v>
      </c>
      <c r="G317">
        <f t="shared" si="22"/>
        <v>1</v>
      </c>
    </row>
    <row r="318" spans="1:7" x14ac:dyDescent="0.25">
      <c r="A318" s="7">
        <v>0.80004208728938675</v>
      </c>
      <c r="B318" s="13">
        <f t="shared" si="23"/>
        <v>317</v>
      </c>
      <c r="C318" s="35">
        <f t="shared" si="24"/>
        <v>2.7348022371931346E-4</v>
      </c>
      <c r="D318" s="7">
        <f t="shared" si="20"/>
        <v>8.6693230919022368E-2</v>
      </c>
      <c r="E318" s="7">
        <f>SUM(D$2:D318)</f>
        <v>15.878750160514718</v>
      </c>
      <c r="F318">
        <f t="shared" si="21"/>
        <v>1</v>
      </c>
      <c r="G318">
        <f t="shared" si="22"/>
        <v>1</v>
      </c>
    </row>
    <row r="319" spans="1:7" x14ac:dyDescent="0.25">
      <c r="A319" s="7">
        <v>0.80000059073277785</v>
      </c>
      <c r="B319" s="13">
        <f t="shared" si="23"/>
        <v>318</v>
      </c>
      <c r="C319" s="35">
        <f t="shared" si="24"/>
        <v>4.1496556608899837E-5</v>
      </c>
      <c r="D319" s="7">
        <f t="shared" si="20"/>
        <v>1.3195905001630148E-2</v>
      </c>
      <c r="E319" s="7">
        <f>SUM(D$2:D319)</f>
        <v>15.891946065516349</v>
      </c>
      <c r="F319">
        <f t="shared" si="21"/>
        <v>1</v>
      </c>
      <c r="G319">
        <f t="shared" si="22"/>
        <v>1</v>
      </c>
    </row>
    <row r="320" spans="1:7" x14ac:dyDescent="0.25">
      <c r="A320" s="7">
        <v>0.79997374144381683</v>
      </c>
      <c r="B320" s="13">
        <f t="shared" si="23"/>
        <v>319</v>
      </c>
      <c r="C320" s="35">
        <f t="shared" si="24"/>
        <v>2.6849288961017237E-5</v>
      </c>
      <c r="D320" s="7">
        <f t="shared" si="20"/>
        <v>8.5649231785644986E-3</v>
      </c>
      <c r="E320" s="7">
        <f>SUM(D$2:D320)</f>
        <v>15.900510988694913</v>
      </c>
      <c r="F320">
        <f t="shared" si="21"/>
        <v>1</v>
      </c>
      <c r="G320">
        <f t="shared" si="22"/>
        <v>1</v>
      </c>
    </row>
    <row r="321" spans="1:7" x14ac:dyDescent="0.25">
      <c r="A321" s="7">
        <v>0.79985242333111695</v>
      </c>
      <c r="B321" s="13">
        <f t="shared" si="23"/>
        <v>320</v>
      </c>
      <c r="C321" s="35">
        <f t="shared" si="24"/>
        <v>1.2131811269988635E-4</v>
      </c>
      <c r="D321" s="7">
        <f t="shared" si="20"/>
        <v>3.8821796063963632E-2</v>
      </c>
      <c r="E321" s="7">
        <f>SUM(D$2:D321)</f>
        <v>15.939332784758877</v>
      </c>
      <c r="F321">
        <f t="shared" si="21"/>
        <v>1</v>
      </c>
      <c r="G321">
        <f t="shared" si="22"/>
        <v>1</v>
      </c>
    </row>
    <row r="322" spans="1:7" x14ac:dyDescent="0.25">
      <c r="A322" s="7">
        <v>0.79983293399151933</v>
      </c>
      <c r="B322" s="13">
        <f t="shared" si="23"/>
        <v>321</v>
      </c>
      <c r="C322" s="35">
        <f t="shared" si="24"/>
        <v>1.9489339597611455E-5</v>
      </c>
      <c r="D322" s="7">
        <f t="shared" ref="D322:D385" si="25">C322*B322</f>
        <v>6.256078010833277E-3</v>
      </c>
      <c r="E322" s="7">
        <f>SUM(D$2:D322)</f>
        <v>15.945588862769711</v>
      </c>
      <c r="F322">
        <f t="shared" ref="F322:F385" si="26">IF(E322&gt;I$15,1,0)</f>
        <v>1</v>
      </c>
      <c r="G322">
        <f t="shared" ref="G322:G385" si="27">IF(E322&gt;M$15,1,0)</f>
        <v>1</v>
      </c>
    </row>
    <row r="323" spans="1:7" x14ac:dyDescent="0.25">
      <c r="A323" s="7">
        <v>0.79967399297977049</v>
      </c>
      <c r="B323" s="13">
        <f t="shared" ref="B323:B386" si="28">ROW(B323)-1</f>
        <v>322</v>
      </c>
      <c r="C323" s="35">
        <f t="shared" si="24"/>
        <v>1.5894101174884767E-4</v>
      </c>
      <c r="D323" s="7">
        <f t="shared" si="25"/>
        <v>5.117900578312895E-2</v>
      </c>
      <c r="E323" s="7">
        <f>SUM(D$2:D323)</f>
        <v>15.99676786855284</v>
      </c>
      <c r="F323">
        <f t="shared" si="26"/>
        <v>1</v>
      </c>
      <c r="G323">
        <f t="shared" si="27"/>
        <v>1</v>
      </c>
    </row>
    <row r="324" spans="1:7" x14ac:dyDescent="0.25">
      <c r="A324" s="7">
        <v>0.79957581997099025</v>
      </c>
      <c r="B324" s="13">
        <f t="shared" si="28"/>
        <v>323</v>
      </c>
      <c r="C324" s="35">
        <f t="shared" ref="C324:C387" si="29">IF(A323-A324=0,0,A323-A324)</f>
        <v>9.8173008780233495E-5</v>
      </c>
      <c r="D324" s="7">
        <f t="shared" si="25"/>
        <v>3.1709881836015419E-2</v>
      </c>
      <c r="E324" s="7">
        <f>SUM(D$2:D324)</f>
        <v>16.028477750388856</v>
      </c>
      <c r="F324">
        <f t="shared" si="26"/>
        <v>1</v>
      </c>
      <c r="G324">
        <f t="shared" si="27"/>
        <v>1</v>
      </c>
    </row>
    <row r="325" spans="1:7" x14ac:dyDescent="0.25">
      <c r="A325" s="7">
        <v>0.79951623827564899</v>
      </c>
      <c r="B325" s="13">
        <f t="shared" si="28"/>
        <v>324</v>
      </c>
      <c r="C325" s="35">
        <f t="shared" si="29"/>
        <v>5.9581695341259788E-5</v>
      </c>
      <c r="D325" s="7">
        <f t="shared" si="25"/>
        <v>1.9304469290568171E-2</v>
      </c>
      <c r="E325" s="7">
        <f>SUM(D$2:D325)</f>
        <v>16.047782219679423</v>
      </c>
      <c r="F325">
        <f t="shared" si="26"/>
        <v>1</v>
      </c>
      <c r="G325">
        <f t="shared" si="27"/>
        <v>1</v>
      </c>
    </row>
    <row r="326" spans="1:7" x14ac:dyDescent="0.25">
      <c r="A326" s="7">
        <v>0.79930589867015389</v>
      </c>
      <c r="B326" s="13">
        <f t="shared" si="28"/>
        <v>325</v>
      </c>
      <c r="C326" s="35">
        <f t="shared" si="29"/>
        <v>2.1033960549510233E-4</v>
      </c>
      <c r="D326" s="7">
        <f t="shared" si="25"/>
        <v>6.8360371785908258E-2</v>
      </c>
      <c r="E326" s="7">
        <f>SUM(D$2:D326)</f>
        <v>16.11614259146533</v>
      </c>
      <c r="F326">
        <f t="shared" si="26"/>
        <v>1</v>
      </c>
      <c r="G326">
        <f t="shared" si="27"/>
        <v>1</v>
      </c>
    </row>
    <row r="327" spans="1:7" x14ac:dyDescent="0.25">
      <c r="A327" s="7">
        <v>0.79930589867015389</v>
      </c>
      <c r="B327" s="13">
        <f t="shared" si="28"/>
        <v>326</v>
      </c>
      <c r="C327" s="35">
        <f t="shared" si="29"/>
        <v>0</v>
      </c>
      <c r="D327" s="7">
        <f t="shared" si="25"/>
        <v>0</v>
      </c>
      <c r="E327" s="7">
        <f>SUM(D$2:D327)</f>
        <v>16.11614259146533</v>
      </c>
      <c r="F327">
        <f t="shared" si="26"/>
        <v>1</v>
      </c>
      <c r="G327">
        <f t="shared" si="27"/>
        <v>1</v>
      </c>
    </row>
    <row r="328" spans="1:7" x14ac:dyDescent="0.25">
      <c r="A328" s="7">
        <v>0.79899038926191124</v>
      </c>
      <c r="B328" s="13">
        <f t="shared" si="28"/>
        <v>327</v>
      </c>
      <c r="C328" s="35">
        <f t="shared" si="29"/>
        <v>3.155094082426535E-4</v>
      </c>
      <c r="D328" s="7">
        <f t="shared" si="25"/>
        <v>0.10317157649534769</v>
      </c>
      <c r="E328" s="7">
        <f>SUM(D$2:D328)</f>
        <v>16.219314167960679</v>
      </c>
      <c r="F328">
        <f t="shared" si="26"/>
        <v>1</v>
      </c>
      <c r="G328">
        <f t="shared" si="27"/>
        <v>1</v>
      </c>
    </row>
    <row r="329" spans="1:7" x14ac:dyDescent="0.25">
      <c r="A329" s="7">
        <v>0.79882614618137748</v>
      </c>
      <c r="B329" s="13">
        <f t="shared" si="28"/>
        <v>328</v>
      </c>
      <c r="C329" s="35">
        <f t="shared" si="29"/>
        <v>1.6424308053375469E-4</v>
      </c>
      <c r="D329" s="7">
        <f t="shared" si="25"/>
        <v>5.3871730415071539E-2</v>
      </c>
      <c r="E329" s="7">
        <f>SUM(D$2:D329)</f>
        <v>16.27318589837575</v>
      </c>
      <c r="F329">
        <f t="shared" si="26"/>
        <v>1</v>
      </c>
      <c r="G329">
        <f t="shared" si="27"/>
        <v>1</v>
      </c>
    </row>
    <row r="330" spans="1:7" x14ac:dyDescent="0.25">
      <c r="A330" s="7">
        <v>0.79851712514954731</v>
      </c>
      <c r="B330" s="13">
        <f t="shared" si="28"/>
        <v>329</v>
      </c>
      <c r="C330" s="35">
        <f t="shared" si="29"/>
        <v>3.0902103183017005E-4</v>
      </c>
      <c r="D330" s="7">
        <f t="shared" si="25"/>
        <v>0.10166791947212594</v>
      </c>
      <c r="E330" s="7">
        <f>SUM(D$2:D330)</f>
        <v>16.374853817847878</v>
      </c>
      <c r="F330">
        <f t="shared" si="26"/>
        <v>1</v>
      </c>
      <c r="G330">
        <f t="shared" si="27"/>
        <v>1</v>
      </c>
    </row>
    <row r="331" spans="1:7" x14ac:dyDescent="0.25">
      <c r="A331" s="7">
        <v>0.7984522898061408</v>
      </c>
      <c r="B331" s="13">
        <f t="shared" si="28"/>
        <v>330</v>
      </c>
      <c r="C331" s="35">
        <f t="shared" si="29"/>
        <v>6.4835343406510759E-5</v>
      </c>
      <c r="D331" s="7">
        <f t="shared" si="25"/>
        <v>2.1395663324148551E-2</v>
      </c>
      <c r="E331" s="7">
        <f>SUM(D$2:D331)</f>
        <v>16.396249481172028</v>
      </c>
      <c r="F331">
        <f t="shared" si="26"/>
        <v>1</v>
      </c>
      <c r="G331">
        <f t="shared" si="27"/>
        <v>1</v>
      </c>
    </row>
    <row r="332" spans="1:7" x14ac:dyDescent="0.25">
      <c r="A332" s="7">
        <v>0.79841917003400487</v>
      </c>
      <c r="B332" s="13">
        <f t="shared" si="28"/>
        <v>331</v>
      </c>
      <c r="C332" s="35">
        <f t="shared" si="29"/>
        <v>3.3119772135936643E-5</v>
      </c>
      <c r="D332" s="7">
        <f t="shared" si="25"/>
        <v>1.0962644576995029E-2</v>
      </c>
      <c r="E332" s="7">
        <f>SUM(D$2:D332)</f>
        <v>16.407212125749023</v>
      </c>
      <c r="F332">
        <f t="shared" si="26"/>
        <v>1</v>
      </c>
      <c r="G332">
        <f t="shared" si="27"/>
        <v>1</v>
      </c>
    </row>
    <row r="333" spans="1:7" x14ac:dyDescent="0.25">
      <c r="A333" s="7">
        <v>0.79832281280220574</v>
      </c>
      <c r="B333" s="13">
        <f t="shared" si="28"/>
        <v>332</v>
      </c>
      <c r="C333" s="35">
        <f t="shared" si="29"/>
        <v>9.6357231799126808E-5</v>
      </c>
      <c r="D333" s="7">
        <f t="shared" si="25"/>
        <v>3.19906009573101E-2</v>
      </c>
      <c r="E333" s="7">
        <f>SUM(D$2:D333)</f>
        <v>16.439202726706334</v>
      </c>
      <c r="F333">
        <f t="shared" si="26"/>
        <v>1</v>
      </c>
      <c r="G333">
        <f t="shared" si="27"/>
        <v>1</v>
      </c>
    </row>
    <row r="334" spans="1:7" x14ac:dyDescent="0.25">
      <c r="A334" s="7">
        <v>0.79809910907812953</v>
      </c>
      <c r="B334" s="13">
        <f t="shared" si="28"/>
        <v>333</v>
      </c>
      <c r="C334" s="35">
        <f t="shared" si="29"/>
        <v>2.2370372407620742E-4</v>
      </c>
      <c r="D334" s="7">
        <f t="shared" si="25"/>
        <v>7.4493340117377072E-2</v>
      </c>
      <c r="E334" s="7">
        <f>SUM(D$2:D334)</f>
        <v>16.513696066823712</v>
      </c>
      <c r="F334">
        <f t="shared" si="26"/>
        <v>1</v>
      </c>
      <c r="G334">
        <f t="shared" si="27"/>
        <v>1</v>
      </c>
    </row>
    <row r="335" spans="1:7" x14ac:dyDescent="0.25">
      <c r="A335" s="7">
        <v>0.79803257900954061</v>
      </c>
      <c r="B335" s="13">
        <f t="shared" si="28"/>
        <v>334</v>
      </c>
      <c r="C335" s="35">
        <f t="shared" si="29"/>
        <v>6.6530068588921409E-5</v>
      </c>
      <c r="D335" s="7">
        <f t="shared" si="25"/>
        <v>2.2221042908699751E-2</v>
      </c>
      <c r="E335" s="7">
        <f>SUM(D$2:D335)</f>
        <v>16.535917109732413</v>
      </c>
      <c r="F335">
        <f t="shared" si="26"/>
        <v>1</v>
      </c>
      <c r="G335">
        <f t="shared" si="27"/>
        <v>1</v>
      </c>
    </row>
    <row r="336" spans="1:7" x14ac:dyDescent="0.25">
      <c r="A336" s="7">
        <v>0.79778021021952228</v>
      </c>
      <c r="B336" s="13">
        <f t="shared" si="28"/>
        <v>335</v>
      </c>
      <c r="C336" s="35">
        <f t="shared" si="29"/>
        <v>2.5236879001833135E-4</v>
      </c>
      <c r="D336" s="7">
        <f t="shared" si="25"/>
        <v>8.4543544656141001E-2</v>
      </c>
      <c r="E336" s="7">
        <f>SUM(D$2:D336)</f>
        <v>16.620460654388555</v>
      </c>
      <c r="F336">
        <f t="shared" si="26"/>
        <v>1</v>
      </c>
      <c r="G336">
        <f t="shared" si="27"/>
        <v>1</v>
      </c>
    </row>
    <row r="337" spans="1:7" x14ac:dyDescent="0.25">
      <c r="A337" s="7">
        <v>0.79757362321978786</v>
      </c>
      <c r="B337" s="13">
        <f t="shared" si="28"/>
        <v>336</v>
      </c>
      <c r="C337" s="35">
        <f t="shared" si="29"/>
        <v>2.0658699973441497E-4</v>
      </c>
      <c r="D337" s="7">
        <f t="shared" si="25"/>
        <v>6.9413231910763429E-2</v>
      </c>
      <c r="E337" s="7">
        <f>SUM(D$2:D337)</f>
        <v>16.689873886299317</v>
      </c>
      <c r="F337">
        <f t="shared" si="26"/>
        <v>1</v>
      </c>
      <c r="G337">
        <f t="shared" si="27"/>
        <v>1</v>
      </c>
    </row>
    <row r="338" spans="1:7" x14ac:dyDescent="0.25">
      <c r="A338" s="7">
        <v>0.79714171040187454</v>
      </c>
      <c r="B338" s="13">
        <f t="shared" si="28"/>
        <v>337</v>
      </c>
      <c r="C338" s="35">
        <f t="shared" si="29"/>
        <v>4.3191281791332692E-4</v>
      </c>
      <c r="D338" s="7">
        <f t="shared" si="25"/>
        <v>0.14555461963679117</v>
      </c>
      <c r="E338" s="7">
        <f>SUM(D$2:D338)</f>
        <v>16.835428505936108</v>
      </c>
      <c r="F338">
        <f t="shared" si="26"/>
        <v>1</v>
      </c>
      <c r="G338">
        <f t="shared" si="27"/>
        <v>1</v>
      </c>
    </row>
    <row r="339" spans="1:7" x14ac:dyDescent="0.25">
      <c r="A339" s="7">
        <v>0.79708638972984913</v>
      </c>
      <c r="B339" s="13">
        <f t="shared" si="28"/>
        <v>338</v>
      </c>
      <c r="C339" s="35">
        <f t="shared" si="29"/>
        <v>5.5320672025405138E-5</v>
      </c>
      <c r="D339" s="7">
        <f t="shared" si="25"/>
        <v>1.8698387144586937E-2</v>
      </c>
      <c r="E339" s="7">
        <f>SUM(D$2:D339)</f>
        <v>16.854126893080693</v>
      </c>
      <c r="F339">
        <f t="shared" si="26"/>
        <v>1</v>
      </c>
      <c r="G339">
        <f t="shared" si="27"/>
        <v>1</v>
      </c>
    </row>
    <row r="340" spans="1:7" x14ac:dyDescent="0.25">
      <c r="A340" s="7">
        <v>0.79703651638876727</v>
      </c>
      <c r="B340" s="13">
        <f t="shared" si="28"/>
        <v>339</v>
      </c>
      <c r="C340" s="35">
        <f t="shared" si="29"/>
        <v>4.9873341081863032E-5</v>
      </c>
      <c r="D340" s="7">
        <f t="shared" si="25"/>
        <v>1.6907062626751568E-2</v>
      </c>
      <c r="E340" s="7">
        <f>SUM(D$2:D340)</f>
        <v>16.871033955707446</v>
      </c>
      <c r="F340">
        <f t="shared" si="26"/>
        <v>1</v>
      </c>
      <c r="G340">
        <f t="shared" si="27"/>
        <v>1</v>
      </c>
    </row>
    <row r="341" spans="1:7" x14ac:dyDescent="0.25">
      <c r="A341" s="7">
        <v>0.79682591046931484</v>
      </c>
      <c r="B341" s="13">
        <f t="shared" si="28"/>
        <v>340</v>
      </c>
      <c r="C341" s="35">
        <f t="shared" si="29"/>
        <v>2.1060591945243345E-4</v>
      </c>
      <c r="D341" s="7">
        <f t="shared" si="25"/>
        <v>7.1606012613827374E-2</v>
      </c>
      <c r="E341" s="7">
        <f>SUM(D$2:D341)</f>
        <v>16.942639968321274</v>
      </c>
      <c r="F341">
        <f t="shared" si="26"/>
        <v>1</v>
      </c>
      <c r="G341">
        <f t="shared" si="27"/>
        <v>1</v>
      </c>
    </row>
    <row r="342" spans="1:7" x14ac:dyDescent="0.25">
      <c r="A342" s="7">
        <v>0.79651405682539433</v>
      </c>
      <c r="B342" s="13">
        <f t="shared" si="28"/>
        <v>341</v>
      </c>
      <c r="C342" s="35">
        <f t="shared" si="29"/>
        <v>3.1185364392050108E-4</v>
      </c>
      <c r="D342" s="7">
        <f t="shared" si="25"/>
        <v>0.10634209257689087</v>
      </c>
      <c r="E342" s="7">
        <f>SUM(D$2:D342)</f>
        <v>17.048982060898165</v>
      </c>
      <c r="F342">
        <f t="shared" si="26"/>
        <v>1</v>
      </c>
      <c r="G342">
        <f t="shared" si="27"/>
        <v>1</v>
      </c>
    </row>
    <row r="343" spans="1:7" x14ac:dyDescent="0.25">
      <c r="A343" s="7">
        <v>0.79651112737186458</v>
      </c>
      <c r="B343" s="13">
        <f t="shared" si="28"/>
        <v>342</v>
      </c>
      <c r="C343" s="35">
        <f t="shared" si="29"/>
        <v>2.9294535297541557E-6</v>
      </c>
      <c r="D343" s="7">
        <f t="shared" si="25"/>
        <v>1.0018731071759213E-3</v>
      </c>
      <c r="E343" s="7">
        <f>SUM(D$2:D343)</f>
        <v>17.04998393400534</v>
      </c>
      <c r="F343">
        <f t="shared" si="26"/>
        <v>1</v>
      </c>
      <c r="G343">
        <f t="shared" si="27"/>
        <v>1</v>
      </c>
    </row>
    <row r="344" spans="1:7" x14ac:dyDescent="0.25">
      <c r="A344" s="7">
        <v>0.79647725707857664</v>
      </c>
      <c r="B344" s="13">
        <f t="shared" si="28"/>
        <v>343</v>
      </c>
      <c r="C344" s="35">
        <f t="shared" si="29"/>
        <v>3.3870293287940889E-5</v>
      </c>
      <c r="D344" s="7">
        <f t="shared" si="25"/>
        <v>1.1617510597763725E-2</v>
      </c>
      <c r="E344" s="7">
        <f>SUM(D$2:D344)</f>
        <v>17.061601444603102</v>
      </c>
      <c r="F344">
        <f t="shared" si="26"/>
        <v>1</v>
      </c>
      <c r="G344">
        <f t="shared" si="27"/>
        <v>1</v>
      </c>
    </row>
    <row r="345" spans="1:7" x14ac:dyDescent="0.25">
      <c r="A345" s="7">
        <v>0.79636540521653842</v>
      </c>
      <c r="B345" s="13">
        <f t="shared" si="28"/>
        <v>344</v>
      </c>
      <c r="C345" s="35">
        <f t="shared" si="29"/>
        <v>1.1185186203821473E-4</v>
      </c>
      <c r="D345" s="7">
        <f t="shared" si="25"/>
        <v>3.8477040541145868E-2</v>
      </c>
      <c r="E345" s="7">
        <f>SUM(D$2:D345)</f>
        <v>17.100078485144248</v>
      </c>
      <c r="F345">
        <f t="shared" si="26"/>
        <v>1</v>
      </c>
      <c r="G345">
        <f t="shared" si="27"/>
        <v>1</v>
      </c>
    </row>
    <row r="346" spans="1:7" x14ac:dyDescent="0.25">
      <c r="A346" s="7">
        <v>0.79624880812398957</v>
      </c>
      <c r="B346" s="13">
        <f t="shared" si="28"/>
        <v>345</v>
      </c>
      <c r="C346" s="35">
        <f t="shared" si="29"/>
        <v>1.1659709254885353E-4</v>
      </c>
      <c r="D346" s="7">
        <f t="shared" si="25"/>
        <v>4.0225996929354468E-2</v>
      </c>
      <c r="E346" s="7">
        <f>SUM(D$2:D346)</f>
        <v>17.140304482073603</v>
      </c>
      <c r="F346">
        <f t="shared" si="26"/>
        <v>1</v>
      </c>
      <c r="G346">
        <f t="shared" si="27"/>
        <v>1</v>
      </c>
    </row>
    <row r="347" spans="1:7" x14ac:dyDescent="0.25">
      <c r="A347" s="7">
        <v>0.79603708852798871</v>
      </c>
      <c r="B347" s="13">
        <f t="shared" si="28"/>
        <v>346</v>
      </c>
      <c r="C347" s="35">
        <f t="shared" si="29"/>
        <v>2.1171959600085888E-4</v>
      </c>
      <c r="D347" s="7">
        <f t="shared" si="25"/>
        <v>7.3254980216297172E-2</v>
      </c>
      <c r="E347" s="7">
        <f>SUM(D$2:D347)</f>
        <v>17.213559462289901</v>
      </c>
      <c r="F347">
        <f t="shared" si="26"/>
        <v>1</v>
      </c>
      <c r="G347">
        <f t="shared" si="27"/>
        <v>1</v>
      </c>
    </row>
    <row r="348" spans="1:7" x14ac:dyDescent="0.25">
      <c r="A348" s="7">
        <v>0.79546720086986855</v>
      </c>
      <c r="B348" s="13">
        <f t="shared" si="28"/>
        <v>347</v>
      </c>
      <c r="C348" s="35">
        <f t="shared" si="29"/>
        <v>5.6988765812016062E-4</v>
      </c>
      <c r="D348" s="7">
        <f t="shared" si="25"/>
        <v>0.19775101736769574</v>
      </c>
      <c r="E348" s="7">
        <f>SUM(D$2:D348)</f>
        <v>17.411310479657597</v>
      </c>
      <c r="F348">
        <f t="shared" si="26"/>
        <v>1</v>
      </c>
      <c r="G348">
        <f t="shared" si="27"/>
        <v>1</v>
      </c>
    </row>
    <row r="349" spans="1:7" x14ac:dyDescent="0.25">
      <c r="A349" s="7">
        <v>0.79407926936620576</v>
      </c>
      <c r="B349" s="13">
        <f t="shared" si="28"/>
        <v>348</v>
      </c>
      <c r="C349" s="35">
        <f t="shared" si="29"/>
        <v>1.3879315036627871E-3</v>
      </c>
      <c r="D349" s="7">
        <f t="shared" si="25"/>
        <v>0.4830001632746499</v>
      </c>
      <c r="E349" s="7">
        <f>SUM(D$2:D349)</f>
        <v>17.894310642932247</v>
      </c>
      <c r="F349">
        <f t="shared" si="26"/>
        <v>1</v>
      </c>
      <c r="G349">
        <f t="shared" si="27"/>
        <v>1</v>
      </c>
    </row>
    <row r="350" spans="1:7" x14ac:dyDescent="0.25">
      <c r="A350" s="7">
        <v>0.79390466425169948</v>
      </c>
      <c r="B350" s="13">
        <f t="shared" si="28"/>
        <v>349</v>
      </c>
      <c r="C350" s="35">
        <f t="shared" si="29"/>
        <v>1.7460511450628768E-4</v>
      </c>
      <c r="D350" s="7">
        <f t="shared" si="25"/>
        <v>6.0937184962694402E-2</v>
      </c>
      <c r="E350" s="7">
        <f>SUM(D$2:D350)</f>
        <v>17.95524782789494</v>
      </c>
      <c r="F350">
        <f t="shared" si="26"/>
        <v>1</v>
      </c>
      <c r="G350">
        <f t="shared" si="27"/>
        <v>1</v>
      </c>
    </row>
    <row r="351" spans="1:7" x14ac:dyDescent="0.25">
      <c r="A351" s="7">
        <v>0.79379281238966126</v>
      </c>
      <c r="B351" s="13">
        <f t="shared" si="28"/>
        <v>350</v>
      </c>
      <c r="C351" s="35">
        <f t="shared" si="29"/>
        <v>1.1185186203821473E-4</v>
      </c>
      <c r="D351" s="7">
        <f t="shared" si="25"/>
        <v>3.9148151713375157E-2</v>
      </c>
      <c r="E351" s="7">
        <f>SUM(D$2:D351)</f>
        <v>17.994395979608313</v>
      </c>
      <c r="F351">
        <f t="shared" si="26"/>
        <v>1</v>
      </c>
      <c r="G351">
        <f t="shared" si="27"/>
        <v>1</v>
      </c>
    </row>
    <row r="352" spans="1:7" x14ac:dyDescent="0.25">
      <c r="A352" s="7">
        <v>0.79373228649028993</v>
      </c>
      <c r="B352" s="13">
        <f t="shared" si="28"/>
        <v>351</v>
      </c>
      <c r="C352" s="35">
        <f t="shared" si="29"/>
        <v>6.0525899371333125E-5</v>
      </c>
      <c r="D352" s="7">
        <f t="shared" si="25"/>
        <v>2.1244590679337927E-2</v>
      </c>
      <c r="E352" s="7">
        <f>SUM(D$2:D352)</f>
        <v>18.015640570287651</v>
      </c>
      <c r="F352">
        <f t="shared" si="26"/>
        <v>1</v>
      </c>
      <c r="G352">
        <f t="shared" si="27"/>
        <v>1</v>
      </c>
    </row>
    <row r="353" spans="1:7" x14ac:dyDescent="0.25">
      <c r="A353" s="7">
        <v>0.79320605011079626</v>
      </c>
      <c r="B353" s="13">
        <f t="shared" si="28"/>
        <v>352</v>
      </c>
      <c r="C353" s="35">
        <f t="shared" si="29"/>
        <v>5.2623637949367197E-4</v>
      </c>
      <c r="D353" s="7">
        <f t="shared" si="25"/>
        <v>0.18523520558177253</v>
      </c>
      <c r="E353" s="7">
        <f>SUM(D$2:D353)</f>
        <v>18.200875775869424</v>
      </c>
      <c r="F353">
        <f t="shared" si="26"/>
        <v>1</v>
      </c>
      <c r="G353">
        <f t="shared" si="27"/>
        <v>1</v>
      </c>
    </row>
    <row r="354" spans="1:7" x14ac:dyDescent="0.25">
      <c r="A354" s="7">
        <v>0.79289252595205306</v>
      </c>
      <c r="B354" s="13">
        <f t="shared" si="28"/>
        <v>353</v>
      </c>
      <c r="C354" s="35">
        <f t="shared" si="29"/>
        <v>3.1352415874319473E-4</v>
      </c>
      <c r="D354" s="7">
        <f t="shared" si="25"/>
        <v>0.11067402803634774</v>
      </c>
      <c r="E354" s="7">
        <f>SUM(D$2:D354)</f>
        <v>18.31154980390577</v>
      </c>
      <c r="F354">
        <f t="shared" si="26"/>
        <v>1</v>
      </c>
      <c r="G354">
        <f t="shared" si="27"/>
        <v>1</v>
      </c>
    </row>
    <row r="355" spans="1:7" x14ac:dyDescent="0.25">
      <c r="A355" s="7">
        <v>0.7926802010970585</v>
      </c>
      <c r="B355" s="13">
        <f t="shared" si="28"/>
        <v>354</v>
      </c>
      <c r="C355" s="35">
        <f t="shared" si="29"/>
        <v>2.1232485499456111E-4</v>
      </c>
      <c r="D355" s="7">
        <f t="shared" si="25"/>
        <v>7.5162998668074632E-2</v>
      </c>
      <c r="E355" s="7">
        <f>SUM(D$2:D355)</f>
        <v>18.386712802573843</v>
      </c>
      <c r="F355">
        <f t="shared" si="26"/>
        <v>1</v>
      </c>
      <c r="G355">
        <f t="shared" si="27"/>
        <v>1</v>
      </c>
    </row>
    <row r="356" spans="1:7" x14ac:dyDescent="0.25">
      <c r="A356" s="7">
        <v>0.7926183678382609</v>
      </c>
      <c r="B356" s="13">
        <f t="shared" si="28"/>
        <v>355</v>
      </c>
      <c r="C356" s="35">
        <f t="shared" si="29"/>
        <v>6.1833258797605595E-5</v>
      </c>
      <c r="D356" s="7">
        <f t="shared" si="25"/>
        <v>2.1950806873149986E-2</v>
      </c>
      <c r="E356" s="7">
        <f>SUM(D$2:D356)</f>
        <v>18.408663609446993</v>
      </c>
      <c r="F356">
        <f t="shared" si="26"/>
        <v>1</v>
      </c>
      <c r="G356">
        <f t="shared" si="27"/>
        <v>1</v>
      </c>
    </row>
    <row r="357" spans="1:7" x14ac:dyDescent="0.25">
      <c r="A357" s="7">
        <v>0.79243945327971932</v>
      </c>
      <c r="B357" s="13">
        <f t="shared" si="28"/>
        <v>356</v>
      </c>
      <c r="C357" s="35">
        <f t="shared" si="29"/>
        <v>1.7891455854157634E-4</v>
      </c>
      <c r="D357" s="7">
        <f t="shared" si="25"/>
        <v>6.3693582840801177E-2</v>
      </c>
      <c r="E357" s="7">
        <f>SUM(D$2:D357)</f>
        <v>18.472357192287795</v>
      </c>
      <c r="F357">
        <f t="shared" si="26"/>
        <v>1</v>
      </c>
      <c r="G357">
        <f t="shared" si="27"/>
        <v>1</v>
      </c>
    </row>
    <row r="358" spans="1:7" x14ac:dyDescent="0.25">
      <c r="A358" s="7">
        <v>0.79238413260769403</v>
      </c>
      <c r="B358" s="13">
        <f t="shared" si="28"/>
        <v>357</v>
      </c>
      <c r="C358" s="35">
        <f t="shared" si="29"/>
        <v>5.5320672025294115E-5</v>
      </c>
      <c r="D358" s="7">
        <f t="shared" si="25"/>
        <v>1.9749479913029999E-2</v>
      </c>
      <c r="E358" s="7">
        <f>SUM(D$2:D358)</f>
        <v>18.492106672200826</v>
      </c>
      <c r="F358">
        <f t="shared" si="26"/>
        <v>1</v>
      </c>
      <c r="G358">
        <f t="shared" si="27"/>
        <v>1</v>
      </c>
    </row>
    <row r="359" spans="1:7" x14ac:dyDescent="0.25">
      <c r="A359" s="7">
        <v>0.79236469168881585</v>
      </c>
      <c r="B359" s="13">
        <f t="shared" si="28"/>
        <v>358</v>
      </c>
      <c r="C359" s="35">
        <f t="shared" si="29"/>
        <v>1.9440918878177449E-5</v>
      </c>
      <c r="D359" s="7">
        <f t="shared" si="25"/>
        <v>6.9598489583875267E-3</v>
      </c>
      <c r="E359" s="7">
        <f>SUM(D$2:D359)</f>
        <v>18.499066521159214</v>
      </c>
      <c r="F359">
        <f t="shared" si="26"/>
        <v>1</v>
      </c>
      <c r="G359">
        <f t="shared" si="27"/>
        <v>1</v>
      </c>
    </row>
    <row r="360" spans="1:7" x14ac:dyDescent="0.25">
      <c r="A360" s="7">
        <v>0.79231365625046601</v>
      </c>
      <c r="B360" s="13">
        <f t="shared" si="28"/>
        <v>359</v>
      </c>
      <c r="C360" s="35">
        <f t="shared" si="29"/>
        <v>5.1035438349833484E-5</v>
      </c>
      <c r="D360" s="7">
        <f t="shared" si="25"/>
        <v>1.8321722367590221E-2</v>
      </c>
      <c r="E360" s="7">
        <f>SUM(D$2:D360)</f>
        <v>18.517388243526806</v>
      </c>
      <c r="F360">
        <f t="shared" si="26"/>
        <v>1</v>
      </c>
      <c r="G360">
        <f t="shared" si="27"/>
        <v>1</v>
      </c>
    </row>
    <row r="361" spans="1:7" x14ac:dyDescent="0.25">
      <c r="A361" s="7">
        <v>0.79221817059161792</v>
      </c>
      <c r="B361" s="13">
        <f t="shared" si="28"/>
        <v>360</v>
      </c>
      <c r="C361" s="35">
        <f t="shared" si="29"/>
        <v>9.5485658848093458E-5</v>
      </c>
      <c r="D361" s="7">
        <f t="shared" si="25"/>
        <v>3.4374837185313645E-2</v>
      </c>
      <c r="E361" s="7">
        <f>SUM(D$2:D361)</f>
        <v>18.551763080712121</v>
      </c>
      <c r="F361">
        <f t="shared" si="26"/>
        <v>1</v>
      </c>
      <c r="G361">
        <f t="shared" si="27"/>
        <v>1</v>
      </c>
    </row>
    <row r="362" spans="1:7" x14ac:dyDescent="0.25">
      <c r="A362" s="7">
        <v>0.79205910852807015</v>
      </c>
      <c r="B362" s="13">
        <f t="shared" si="28"/>
        <v>361</v>
      </c>
      <c r="C362" s="35">
        <f t="shared" si="29"/>
        <v>1.5906206354776575E-4</v>
      </c>
      <c r="D362" s="7">
        <f t="shared" si="25"/>
        <v>5.7421404940743437E-2</v>
      </c>
      <c r="E362" s="7">
        <f>SUM(D$2:D362)</f>
        <v>18.609184485652865</v>
      </c>
      <c r="F362">
        <f t="shared" si="26"/>
        <v>1</v>
      </c>
      <c r="G362">
        <f t="shared" si="27"/>
        <v>1</v>
      </c>
    </row>
    <row r="363" spans="1:7" x14ac:dyDescent="0.25">
      <c r="A363" s="7">
        <v>0.79194401247782564</v>
      </c>
      <c r="B363" s="13">
        <f t="shared" si="28"/>
        <v>362</v>
      </c>
      <c r="C363" s="35">
        <f t="shared" si="29"/>
        <v>1.1509605024451197E-4</v>
      </c>
      <c r="D363" s="7">
        <f t="shared" si="25"/>
        <v>4.1664770188513334E-2</v>
      </c>
      <c r="E363" s="7">
        <f>SUM(D$2:D363)</f>
        <v>18.650849255841379</v>
      </c>
      <c r="F363">
        <f t="shared" si="26"/>
        <v>1</v>
      </c>
      <c r="G363">
        <f t="shared" si="27"/>
        <v>1</v>
      </c>
    </row>
    <row r="364" spans="1:7" x14ac:dyDescent="0.25">
      <c r="A364" s="7">
        <v>0.79178938091011197</v>
      </c>
      <c r="B364" s="13">
        <f t="shared" si="28"/>
        <v>363</v>
      </c>
      <c r="C364" s="35">
        <f t="shared" si="29"/>
        <v>1.5463156771367004E-4</v>
      </c>
      <c r="D364" s="7">
        <f t="shared" si="25"/>
        <v>5.6131259080062224E-2</v>
      </c>
      <c r="E364" s="7">
        <f>SUM(D$2:D364)</f>
        <v>18.70698051492144</v>
      </c>
      <c r="F364">
        <f t="shared" si="26"/>
        <v>1</v>
      </c>
      <c r="G364">
        <f t="shared" si="27"/>
        <v>1</v>
      </c>
    </row>
    <row r="365" spans="1:7" x14ac:dyDescent="0.25">
      <c r="A365" s="7">
        <v>0.79178780723672837</v>
      </c>
      <c r="B365" s="13">
        <f t="shared" si="28"/>
        <v>364</v>
      </c>
      <c r="C365" s="35">
        <f t="shared" si="29"/>
        <v>1.573673383603591E-6</v>
      </c>
      <c r="D365" s="7">
        <f t="shared" si="25"/>
        <v>5.7281711163170712E-4</v>
      </c>
      <c r="E365" s="7">
        <f>SUM(D$2:D365)</f>
        <v>18.707553332033072</v>
      </c>
      <c r="F365">
        <f t="shared" si="26"/>
        <v>1</v>
      </c>
      <c r="G365">
        <f t="shared" si="27"/>
        <v>1</v>
      </c>
    </row>
    <row r="366" spans="1:7" x14ac:dyDescent="0.25">
      <c r="A366" s="7">
        <v>0.79164632189435791</v>
      </c>
      <c r="B366" s="13">
        <f t="shared" si="28"/>
        <v>365</v>
      </c>
      <c r="C366" s="35">
        <f t="shared" si="29"/>
        <v>1.4148534237046206E-4</v>
      </c>
      <c r="D366" s="7">
        <f t="shared" si="25"/>
        <v>5.1642149965218653E-2</v>
      </c>
      <c r="E366" s="7">
        <f>SUM(D$2:D366)</f>
        <v>18.75919548199829</v>
      </c>
      <c r="F366">
        <f t="shared" si="26"/>
        <v>1</v>
      </c>
      <c r="G366">
        <f t="shared" si="27"/>
        <v>1</v>
      </c>
    </row>
    <row r="367" spans="1:7" x14ac:dyDescent="0.25">
      <c r="A367" s="7">
        <v>0.79157952551181188</v>
      </c>
      <c r="B367" s="13">
        <f t="shared" si="28"/>
        <v>366</v>
      </c>
      <c r="C367" s="35">
        <f t="shared" si="29"/>
        <v>6.6796382546030486E-5</v>
      </c>
      <c r="D367" s="7">
        <f t="shared" si="25"/>
        <v>2.4447476011847158E-2</v>
      </c>
      <c r="E367" s="7">
        <f>SUM(D$2:D367)</f>
        <v>18.783642958010137</v>
      </c>
      <c r="F367">
        <f t="shared" si="26"/>
        <v>1</v>
      </c>
      <c r="G367">
        <f t="shared" si="27"/>
        <v>1</v>
      </c>
    </row>
    <row r="368" spans="1:7" x14ac:dyDescent="0.25">
      <c r="A368" s="7">
        <v>0.79122239849516152</v>
      </c>
      <c r="B368" s="13">
        <f t="shared" si="28"/>
        <v>367</v>
      </c>
      <c r="C368" s="35">
        <f t="shared" si="29"/>
        <v>3.571270166503604E-4</v>
      </c>
      <c r="D368" s="7">
        <f t="shared" si="25"/>
        <v>0.13106561511068227</v>
      </c>
      <c r="E368" s="7">
        <f>SUM(D$2:D368)</f>
        <v>18.914708573120819</v>
      </c>
      <c r="F368">
        <f t="shared" si="26"/>
        <v>1</v>
      </c>
      <c r="G368">
        <f t="shared" si="27"/>
        <v>1</v>
      </c>
    </row>
    <row r="369" spans="1:7" x14ac:dyDescent="0.25">
      <c r="A369" s="7">
        <v>0.79120782385859301</v>
      </c>
      <c r="B369" s="13">
        <f t="shared" si="28"/>
        <v>368</v>
      </c>
      <c r="C369" s="35">
        <f t="shared" si="29"/>
        <v>1.4574636568509547E-5</v>
      </c>
      <c r="D369" s="7">
        <f t="shared" si="25"/>
        <v>5.3634662572115133E-3</v>
      </c>
      <c r="E369" s="7">
        <f>SUM(D$2:D369)</f>
        <v>18.920072039378031</v>
      </c>
      <c r="F369">
        <f t="shared" si="26"/>
        <v>1</v>
      </c>
      <c r="G369">
        <f t="shared" si="27"/>
        <v>1</v>
      </c>
    </row>
    <row r="370" spans="1:7" x14ac:dyDescent="0.25">
      <c r="A370" s="7">
        <v>0.791167077823136</v>
      </c>
      <c r="B370" s="13">
        <f t="shared" si="28"/>
        <v>369</v>
      </c>
      <c r="C370" s="35">
        <f t="shared" si="29"/>
        <v>4.0746035457006613E-5</v>
      </c>
      <c r="D370" s="7">
        <f t="shared" si="25"/>
        <v>1.503528708363544E-2</v>
      </c>
      <c r="E370" s="7">
        <f>SUM(D$2:D370)</f>
        <v>18.935107326461665</v>
      </c>
      <c r="F370">
        <f t="shared" si="26"/>
        <v>1</v>
      </c>
      <c r="G370">
        <f t="shared" si="27"/>
        <v>1</v>
      </c>
    </row>
    <row r="371" spans="1:7" x14ac:dyDescent="0.25">
      <c r="A371" s="7">
        <v>0.79115344739059767</v>
      </c>
      <c r="B371" s="13">
        <f t="shared" si="28"/>
        <v>370</v>
      </c>
      <c r="C371" s="35">
        <f t="shared" si="29"/>
        <v>1.3630432538325188E-5</v>
      </c>
      <c r="D371" s="7">
        <f t="shared" si="25"/>
        <v>5.0432600391803195E-3</v>
      </c>
      <c r="E371" s="7">
        <f>SUM(D$2:D371)</f>
        <v>18.940150586500845</v>
      </c>
      <c r="F371">
        <f t="shared" si="26"/>
        <v>1</v>
      </c>
      <c r="G371">
        <f t="shared" si="27"/>
        <v>1</v>
      </c>
    </row>
    <row r="372" spans="1:7" x14ac:dyDescent="0.25">
      <c r="A372" s="7">
        <v>0.79090248280144471</v>
      </c>
      <c r="B372" s="13">
        <f t="shared" si="28"/>
        <v>371</v>
      </c>
      <c r="C372" s="35">
        <f t="shared" si="29"/>
        <v>2.5096458915296882E-4</v>
      </c>
      <c r="D372" s="7">
        <f t="shared" si="25"/>
        <v>9.3107862575751432E-2</v>
      </c>
      <c r="E372" s="7">
        <f>SUM(D$2:D372)</f>
        <v>19.033258449076598</v>
      </c>
      <c r="F372">
        <f t="shared" si="26"/>
        <v>1</v>
      </c>
      <c r="G372">
        <f t="shared" si="27"/>
        <v>1</v>
      </c>
    </row>
    <row r="373" spans="1:7" x14ac:dyDescent="0.25">
      <c r="A373" s="7">
        <v>0.79077281211463157</v>
      </c>
      <c r="B373" s="13">
        <f t="shared" si="28"/>
        <v>372</v>
      </c>
      <c r="C373" s="35">
        <f t="shared" si="29"/>
        <v>1.2967068681313254E-4</v>
      </c>
      <c r="D373" s="7">
        <f t="shared" si="25"/>
        <v>4.8237495494485305E-2</v>
      </c>
      <c r="E373" s="7">
        <f>SUM(D$2:D373)</f>
        <v>19.081495944571085</v>
      </c>
      <c r="F373">
        <f t="shared" si="26"/>
        <v>1</v>
      </c>
      <c r="G373">
        <f t="shared" si="27"/>
        <v>1</v>
      </c>
    </row>
    <row r="374" spans="1:7" x14ac:dyDescent="0.25">
      <c r="A374" s="7">
        <v>0.79068197484485525</v>
      </c>
      <c r="B374" s="13">
        <f t="shared" si="28"/>
        <v>373</v>
      </c>
      <c r="C374" s="35">
        <f t="shared" si="29"/>
        <v>9.0837269776322671E-5</v>
      </c>
      <c r="D374" s="7">
        <f t="shared" si="25"/>
        <v>3.3882301626568356E-2</v>
      </c>
      <c r="E374" s="7">
        <f>SUM(D$2:D374)</f>
        <v>19.115378246197654</v>
      </c>
      <c r="F374">
        <f t="shared" si="26"/>
        <v>1</v>
      </c>
      <c r="G374">
        <f t="shared" si="27"/>
        <v>1</v>
      </c>
    </row>
    <row r="375" spans="1:7" x14ac:dyDescent="0.25">
      <c r="A375" s="7">
        <v>0.79055617781560195</v>
      </c>
      <c r="B375" s="13">
        <f t="shared" si="28"/>
        <v>374</v>
      </c>
      <c r="C375" s="35">
        <f t="shared" si="29"/>
        <v>1.2579702925330505E-4</v>
      </c>
      <c r="D375" s="7">
        <f t="shared" si="25"/>
        <v>4.7048088940736088E-2</v>
      </c>
      <c r="E375" s="7">
        <f>SUM(D$2:D375)</f>
        <v>19.162426335138392</v>
      </c>
      <c r="F375">
        <f t="shared" si="26"/>
        <v>1</v>
      </c>
      <c r="G375">
        <f t="shared" si="27"/>
        <v>1</v>
      </c>
    </row>
    <row r="376" spans="1:7" x14ac:dyDescent="0.25">
      <c r="A376" s="7">
        <v>0.78972874035047691</v>
      </c>
      <c r="B376" s="13">
        <f t="shared" si="28"/>
        <v>375</v>
      </c>
      <c r="C376" s="35">
        <f t="shared" si="29"/>
        <v>8.2743746512503602E-4</v>
      </c>
      <c r="D376" s="7">
        <f t="shared" si="25"/>
        <v>0.31028904942188851</v>
      </c>
      <c r="E376" s="7">
        <f>SUM(D$2:D376)</f>
        <v>19.472715384560281</v>
      </c>
      <c r="F376">
        <f t="shared" si="26"/>
        <v>1</v>
      </c>
      <c r="G376">
        <f t="shared" si="27"/>
        <v>1</v>
      </c>
    </row>
    <row r="377" spans="1:7" x14ac:dyDescent="0.25">
      <c r="A377" s="7">
        <v>0.78937645540577639</v>
      </c>
      <c r="B377" s="13">
        <f t="shared" si="28"/>
        <v>376</v>
      </c>
      <c r="C377" s="35">
        <f t="shared" si="29"/>
        <v>3.5228494470052052E-4</v>
      </c>
      <c r="D377" s="7">
        <f t="shared" si="25"/>
        <v>0.13245913920739572</v>
      </c>
      <c r="E377" s="7">
        <f>SUM(D$2:D377)</f>
        <v>19.605174523767676</v>
      </c>
      <c r="F377">
        <f t="shared" si="26"/>
        <v>1</v>
      </c>
      <c r="G377">
        <f t="shared" si="27"/>
        <v>1</v>
      </c>
    </row>
    <row r="378" spans="1:7" x14ac:dyDescent="0.25">
      <c r="A378" s="7">
        <v>0.7891137245817853</v>
      </c>
      <c r="B378" s="13">
        <f t="shared" si="28"/>
        <v>377</v>
      </c>
      <c r="C378" s="35">
        <f t="shared" si="29"/>
        <v>2.6273082399108638E-4</v>
      </c>
      <c r="D378" s="7">
        <f t="shared" si="25"/>
        <v>9.9049520644639566E-2</v>
      </c>
      <c r="E378" s="7">
        <f>SUM(D$2:D378)</f>
        <v>19.704224044412317</v>
      </c>
      <c r="F378">
        <f t="shared" si="26"/>
        <v>1</v>
      </c>
      <c r="G378">
        <f t="shared" si="27"/>
        <v>1</v>
      </c>
    </row>
    <row r="379" spans="1:7" x14ac:dyDescent="0.25">
      <c r="A379" s="7">
        <v>0.78903910825304047</v>
      </c>
      <c r="B379" s="13">
        <f t="shared" si="28"/>
        <v>378</v>
      </c>
      <c r="C379" s="35">
        <f t="shared" si="29"/>
        <v>7.461632874483648E-5</v>
      </c>
      <c r="D379" s="7">
        <f t="shared" si="25"/>
        <v>2.8204972265548189E-2</v>
      </c>
      <c r="E379" s="7">
        <f>SUM(D$2:D379)</f>
        <v>19.732429016677866</v>
      </c>
      <c r="F379">
        <f t="shared" si="26"/>
        <v>1</v>
      </c>
      <c r="G379">
        <f t="shared" si="27"/>
        <v>1</v>
      </c>
    </row>
    <row r="380" spans="1:7" x14ac:dyDescent="0.25">
      <c r="A380" s="7">
        <v>0.78884150329677316</v>
      </c>
      <c r="B380" s="13">
        <f t="shared" si="28"/>
        <v>379</v>
      </c>
      <c r="C380" s="35">
        <f t="shared" si="29"/>
        <v>1.9760495626730545E-4</v>
      </c>
      <c r="D380" s="7">
        <f t="shared" si="25"/>
        <v>7.4892278425308767E-2</v>
      </c>
      <c r="E380" s="7">
        <f>SUM(D$2:D380)</f>
        <v>19.807321295103176</v>
      </c>
      <c r="F380">
        <f t="shared" si="26"/>
        <v>1</v>
      </c>
      <c r="G380">
        <f t="shared" si="27"/>
        <v>1</v>
      </c>
    </row>
    <row r="381" spans="1:7" x14ac:dyDescent="0.25">
      <c r="A381" s="7">
        <v>0.78853577487386883</v>
      </c>
      <c r="B381" s="13">
        <f t="shared" si="28"/>
        <v>380</v>
      </c>
      <c r="C381" s="35">
        <f t="shared" si="29"/>
        <v>3.0572842290432778E-4</v>
      </c>
      <c r="D381" s="7">
        <f t="shared" si="25"/>
        <v>0.11617680070364456</v>
      </c>
      <c r="E381" s="7">
        <f>SUM(D$2:D381)</f>
        <v>19.923498095806821</v>
      </c>
      <c r="F381">
        <f t="shared" si="26"/>
        <v>1</v>
      </c>
      <c r="G381">
        <f t="shared" si="27"/>
        <v>1</v>
      </c>
    </row>
    <row r="382" spans="1:7" x14ac:dyDescent="0.25">
      <c r="A382" s="7">
        <v>0.78832676683815994</v>
      </c>
      <c r="B382" s="13">
        <f t="shared" si="28"/>
        <v>381</v>
      </c>
      <c r="C382" s="35">
        <f t="shared" si="29"/>
        <v>2.0900803570889082E-4</v>
      </c>
      <c r="D382" s="7">
        <f t="shared" si="25"/>
        <v>7.9632061605087401E-2</v>
      </c>
      <c r="E382" s="7">
        <f>SUM(D$2:D382)</f>
        <v>20.00313015741191</v>
      </c>
      <c r="F382">
        <f t="shared" si="26"/>
        <v>1</v>
      </c>
      <c r="G382">
        <f t="shared" si="27"/>
        <v>1</v>
      </c>
    </row>
    <row r="383" spans="1:7" x14ac:dyDescent="0.25">
      <c r="A383" s="7">
        <v>0.7881680679300086</v>
      </c>
      <c r="B383" s="13">
        <f t="shared" si="28"/>
        <v>382</v>
      </c>
      <c r="C383" s="35">
        <f t="shared" si="29"/>
        <v>1.5869890815134458E-4</v>
      </c>
      <c r="D383" s="7">
        <f t="shared" si="25"/>
        <v>6.0622982913813628E-2</v>
      </c>
      <c r="E383" s="7">
        <f>SUM(D$2:D383)</f>
        <v>20.063753140325723</v>
      </c>
      <c r="F383">
        <f t="shared" si="26"/>
        <v>1</v>
      </c>
      <c r="G383">
        <f t="shared" si="27"/>
        <v>1</v>
      </c>
    </row>
    <row r="384" spans="1:7" x14ac:dyDescent="0.25">
      <c r="A384" s="7">
        <v>0.7881244408617416</v>
      </c>
      <c r="B384" s="13">
        <f t="shared" si="28"/>
        <v>383</v>
      </c>
      <c r="C384" s="35">
        <f t="shared" si="29"/>
        <v>4.3627068266993696E-5</v>
      </c>
      <c r="D384" s="7">
        <f t="shared" si="25"/>
        <v>1.6709167146258586E-2</v>
      </c>
      <c r="E384" s="7">
        <f>SUM(D$2:D384)</f>
        <v>20.080462307471983</v>
      </c>
      <c r="F384">
        <f t="shared" si="26"/>
        <v>1</v>
      </c>
      <c r="G384">
        <f t="shared" si="27"/>
        <v>1</v>
      </c>
    </row>
    <row r="385" spans="1:7" x14ac:dyDescent="0.25">
      <c r="A385" s="7">
        <v>0.78806960439691121</v>
      </c>
      <c r="B385" s="13">
        <f t="shared" si="28"/>
        <v>384</v>
      </c>
      <c r="C385" s="35">
        <f t="shared" si="29"/>
        <v>5.4836464830398945E-5</v>
      </c>
      <c r="D385" s="7">
        <f t="shared" si="25"/>
        <v>2.1057202494873195E-2</v>
      </c>
      <c r="E385" s="7">
        <f>SUM(D$2:D385)</f>
        <v>20.101519509966856</v>
      </c>
      <c r="F385">
        <f t="shared" si="26"/>
        <v>1</v>
      </c>
      <c r="G385">
        <f t="shared" si="27"/>
        <v>1</v>
      </c>
    </row>
    <row r="386" spans="1:7" x14ac:dyDescent="0.25">
      <c r="A386" s="7">
        <v>0.78803244149469731</v>
      </c>
      <c r="B386" s="13">
        <f t="shared" si="28"/>
        <v>385</v>
      </c>
      <c r="C386" s="35">
        <f t="shared" si="29"/>
        <v>3.7162902213894178E-5</v>
      </c>
      <c r="D386" s="7">
        <f t="shared" ref="D386:D449" si="30">C386*B386</f>
        <v>1.4307717352349258E-2</v>
      </c>
      <c r="E386" s="7">
        <f>SUM(D$2:D386)</f>
        <v>20.115827227319205</v>
      </c>
      <c r="F386">
        <f t="shared" ref="F386:F449" si="31">IF(E386&gt;I$15,1,0)</f>
        <v>1</v>
      </c>
      <c r="G386">
        <f t="shared" ref="G386:G449" si="32">IF(E386&gt;M$15,1,0)</f>
        <v>1</v>
      </c>
    </row>
    <row r="387" spans="1:7" x14ac:dyDescent="0.25">
      <c r="A387" s="7">
        <v>0.7878646637016401</v>
      </c>
      <c r="B387" s="13">
        <f t="shared" ref="B387:B450" si="33">ROW(B387)-1</f>
        <v>386</v>
      </c>
      <c r="C387" s="35">
        <f t="shared" si="29"/>
        <v>1.6777779305721108E-4</v>
      </c>
      <c r="D387" s="7">
        <f t="shared" si="30"/>
        <v>6.4762228120083476E-2</v>
      </c>
      <c r="E387" s="7">
        <f>SUM(D$2:D387)</f>
        <v>20.180589455439289</v>
      </c>
      <c r="F387">
        <f t="shared" si="31"/>
        <v>1</v>
      </c>
      <c r="G387">
        <f t="shared" si="32"/>
        <v>1</v>
      </c>
    </row>
    <row r="388" spans="1:7" x14ac:dyDescent="0.25">
      <c r="A388" s="7">
        <v>0.78758503404654467</v>
      </c>
      <c r="B388" s="13">
        <f t="shared" si="33"/>
        <v>387</v>
      </c>
      <c r="C388" s="35">
        <f t="shared" ref="C388:C451" si="34">IF(A387-A388=0,0,A387-A388)</f>
        <v>2.7962965509542581E-4</v>
      </c>
      <c r="D388" s="7">
        <f t="shared" si="30"/>
        <v>0.10821667652192979</v>
      </c>
      <c r="E388" s="7">
        <f>SUM(D$2:D388)</f>
        <v>20.28880613196122</v>
      </c>
      <c r="F388">
        <f t="shared" si="31"/>
        <v>1</v>
      </c>
      <c r="G388">
        <f t="shared" si="32"/>
        <v>1</v>
      </c>
    </row>
    <row r="389" spans="1:7" x14ac:dyDescent="0.25">
      <c r="A389" s="7">
        <v>0.78740263319619963</v>
      </c>
      <c r="B389" s="13">
        <f t="shared" si="33"/>
        <v>388</v>
      </c>
      <c r="C389" s="35">
        <f t="shared" si="34"/>
        <v>1.8240085034504361E-4</v>
      </c>
      <c r="D389" s="7">
        <f t="shared" si="30"/>
        <v>7.077152993387692E-2</v>
      </c>
      <c r="E389" s="7">
        <f>SUM(D$2:D389)</f>
        <v>20.359577661895095</v>
      </c>
      <c r="F389">
        <f t="shared" si="31"/>
        <v>1</v>
      </c>
      <c r="G389">
        <f t="shared" si="32"/>
        <v>1</v>
      </c>
    </row>
    <row r="390" spans="1:7" x14ac:dyDescent="0.25">
      <c r="A390" s="7">
        <v>0.78721282397577108</v>
      </c>
      <c r="B390" s="13">
        <f t="shared" si="33"/>
        <v>389</v>
      </c>
      <c r="C390" s="35">
        <f t="shared" si="34"/>
        <v>1.8980922042854953E-4</v>
      </c>
      <c r="D390" s="7">
        <f t="shared" si="30"/>
        <v>7.3835786746705767E-2</v>
      </c>
      <c r="E390" s="7">
        <f>SUM(D$2:D390)</f>
        <v>20.433413448641801</v>
      </c>
      <c r="F390">
        <f t="shared" si="31"/>
        <v>1</v>
      </c>
      <c r="G390">
        <f t="shared" si="32"/>
        <v>1</v>
      </c>
    </row>
    <row r="391" spans="1:7" x14ac:dyDescent="0.25">
      <c r="A391" s="7">
        <v>0.78705361665006468</v>
      </c>
      <c r="B391" s="13">
        <f t="shared" si="33"/>
        <v>390</v>
      </c>
      <c r="C391" s="35">
        <f t="shared" si="34"/>
        <v>1.5920732570640084E-4</v>
      </c>
      <c r="D391" s="7">
        <f t="shared" si="30"/>
        <v>6.2090857025496327E-2</v>
      </c>
      <c r="E391" s="7">
        <f>SUM(D$2:D391)</f>
        <v>20.495504305667296</v>
      </c>
      <c r="F391">
        <f t="shared" si="31"/>
        <v>1</v>
      </c>
      <c r="G391">
        <f t="shared" si="32"/>
        <v>1</v>
      </c>
    </row>
    <row r="392" spans="1:7" x14ac:dyDescent="0.25">
      <c r="A392" s="7">
        <v>0.78693607535348564</v>
      </c>
      <c r="B392" s="13">
        <f t="shared" si="33"/>
        <v>391</v>
      </c>
      <c r="C392" s="35">
        <f t="shared" si="34"/>
        <v>1.1754129657903789E-4</v>
      </c>
      <c r="D392" s="7">
        <f t="shared" si="30"/>
        <v>4.5958646962403815E-2</v>
      </c>
      <c r="E392" s="7">
        <f>SUM(D$2:D392)</f>
        <v>20.541462952629701</v>
      </c>
      <c r="F392">
        <f t="shared" si="31"/>
        <v>1</v>
      </c>
      <c r="G392">
        <f t="shared" si="32"/>
        <v>1</v>
      </c>
    </row>
    <row r="393" spans="1:7" x14ac:dyDescent="0.25">
      <c r="A393" s="7">
        <v>0.78685799694329683</v>
      </c>
      <c r="B393" s="13">
        <f t="shared" si="33"/>
        <v>392</v>
      </c>
      <c r="C393" s="35">
        <f t="shared" si="34"/>
        <v>7.8078410188808789E-5</v>
      </c>
      <c r="D393" s="7">
        <f t="shared" si="30"/>
        <v>3.0606736794013045E-2</v>
      </c>
      <c r="E393" s="7">
        <f>SUM(D$2:D393)</f>
        <v>20.572069689423714</v>
      </c>
      <c r="F393">
        <f t="shared" si="31"/>
        <v>1</v>
      </c>
      <c r="G393">
        <f t="shared" si="32"/>
        <v>1</v>
      </c>
    </row>
    <row r="394" spans="1:7" x14ac:dyDescent="0.25">
      <c r="A394" s="7">
        <v>0.78680531520048391</v>
      </c>
      <c r="B394" s="13">
        <f t="shared" si="33"/>
        <v>393</v>
      </c>
      <c r="C394" s="35">
        <f t="shared" si="34"/>
        <v>5.2681742812921151E-5</v>
      </c>
      <c r="D394" s="7">
        <f t="shared" si="30"/>
        <v>2.0703924925478012E-2</v>
      </c>
      <c r="E394" s="7">
        <f>SUM(D$2:D394)</f>
        <v>20.592773614349191</v>
      </c>
      <c r="F394">
        <f t="shared" si="31"/>
        <v>1</v>
      </c>
      <c r="G394">
        <f t="shared" si="32"/>
        <v>1</v>
      </c>
    </row>
    <row r="395" spans="1:7" x14ac:dyDescent="0.25">
      <c r="A395" s="7">
        <v>0.78616780800758612</v>
      </c>
      <c r="B395" s="13">
        <f t="shared" si="33"/>
        <v>394</v>
      </c>
      <c r="C395" s="35">
        <f t="shared" si="34"/>
        <v>6.3750719289779045E-4</v>
      </c>
      <c r="D395" s="7">
        <f t="shared" si="30"/>
        <v>0.25117783400172944</v>
      </c>
      <c r="E395" s="7">
        <f>SUM(D$2:D395)</f>
        <v>20.843951448350921</v>
      </c>
      <c r="F395">
        <f t="shared" si="31"/>
        <v>1</v>
      </c>
      <c r="G395">
        <f t="shared" si="32"/>
        <v>1</v>
      </c>
    </row>
    <row r="396" spans="1:7" x14ac:dyDescent="0.25">
      <c r="A396" s="7">
        <v>0.78601044066922088</v>
      </c>
      <c r="B396" s="13">
        <f t="shared" si="33"/>
        <v>395</v>
      </c>
      <c r="C396" s="35">
        <f t="shared" si="34"/>
        <v>1.5736733836524408E-4</v>
      </c>
      <c r="D396" s="7">
        <f t="shared" si="30"/>
        <v>6.2160098654271412E-2</v>
      </c>
      <c r="E396" s="7">
        <f>SUM(D$2:D396)</f>
        <v>20.906111547005192</v>
      </c>
      <c r="F396">
        <f t="shared" si="31"/>
        <v>1</v>
      </c>
      <c r="G396">
        <f t="shared" si="32"/>
        <v>1</v>
      </c>
    </row>
    <row r="397" spans="1:7" x14ac:dyDescent="0.25">
      <c r="A397" s="7">
        <v>0.78586096590813348</v>
      </c>
      <c r="B397" s="13">
        <f t="shared" si="33"/>
        <v>396</v>
      </c>
      <c r="C397" s="35">
        <f t="shared" si="34"/>
        <v>1.494747610873981E-4</v>
      </c>
      <c r="D397" s="7">
        <f t="shared" si="30"/>
        <v>5.9192005390609648E-2</v>
      </c>
      <c r="E397" s="7">
        <f>SUM(D$2:D397)</f>
        <v>20.965303552395802</v>
      </c>
      <c r="F397">
        <f t="shared" si="31"/>
        <v>1</v>
      </c>
      <c r="G397">
        <f t="shared" si="32"/>
        <v>1</v>
      </c>
    </row>
    <row r="398" spans="1:7" x14ac:dyDescent="0.25">
      <c r="A398" s="7">
        <v>0.78572025529727518</v>
      </c>
      <c r="B398" s="13">
        <f t="shared" si="33"/>
        <v>397</v>
      </c>
      <c r="C398" s="35">
        <f t="shared" si="34"/>
        <v>1.4071061085829673E-4</v>
      </c>
      <c r="D398" s="7">
        <f t="shared" si="30"/>
        <v>5.58621125107438E-2</v>
      </c>
      <c r="E398" s="7">
        <f>SUM(D$2:D398)</f>
        <v>21.021165664906547</v>
      </c>
      <c r="F398">
        <f t="shared" si="31"/>
        <v>1</v>
      </c>
      <c r="G398">
        <f t="shared" si="32"/>
        <v>1</v>
      </c>
    </row>
    <row r="399" spans="1:7" x14ac:dyDescent="0.25">
      <c r="A399" s="7">
        <v>0.7853030865884485</v>
      </c>
      <c r="B399" s="13">
        <f t="shared" si="33"/>
        <v>398</v>
      </c>
      <c r="C399" s="35">
        <f t="shared" si="34"/>
        <v>4.1716870882668733E-4</v>
      </c>
      <c r="D399" s="7">
        <f t="shared" si="30"/>
        <v>0.16603314611302156</v>
      </c>
      <c r="E399" s="7">
        <f>SUM(D$2:D399)</f>
        <v>21.18719881101957</v>
      </c>
      <c r="F399">
        <f t="shared" si="31"/>
        <v>1</v>
      </c>
      <c r="G399">
        <f t="shared" si="32"/>
        <v>1</v>
      </c>
    </row>
    <row r="400" spans="1:7" x14ac:dyDescent="0.25">
      <c r="A400" s="7">
        <v>0.78517893586365806</v>
      </c>
      <c r="B400" s="13">
        <f t="shared" si="33"/>
        <v>399</v>
      </c>
      <c r="C400" s="35">
        <f t="shared" si="34"/>
        <v>1.2415072479043943E-4</v>
      </c>
      <c r="D400" s="7">
        <f t="shared" si="30"/>
        <v>4.9536139191385331E-2</v>
      </c>
      <c r="E400" s="7">
        <f>SUM(D$2:D400)</f>
        <v>21.236734950210955</v>
      </c>
      <c r="F400">
        <f t="shared" si="31"/>
        <v>1</v>
      </c>
      <c r="G400">
        <f t="shared" si="32"/>
        <v>1</v>
      </c>
    </row>
    <row r="401" spans="1:7" x14ac:dyDescent="0.25">
      <c r="A401" s="7">
        <v>0.78484466342661041</v>
      </c>
      <c r="B401" s="13">
        <f t="shared" si="33"/>
        <v>400</v>
      </c>
      <c r="C401" s="35">
        <f t="shared" si="34"/>
        <v>3.3427243704764464E-4</v>
      </c>
      <c r="D401" s="7">
        <f t="shared" si="30"/>
        <v>0.13370897481905786</v>
      </c>
      <c r="E401" s="7">
        <f>SUM(D$2:D401)</f>
        <v>21.370443925030013</v>
      </c>
      <c r="F401">
        <f t="shared" si="31"/>
        <v>1</v>
      </c>
      <c r="G401">
        <f t="shared" si="32"/>
        <v>1</v>
      </c>
    </row>
    <row r="402" spans="1:7" x14ac:dyDescent="0.25">
      <c r="A402" s="7">
        <v>0.78469511603444364</v>
      </c>
      <c r="B402" s="13">
        <f t="shared" si="33"/>
        <v>401</v>
      </c>
      <c r="C402" s="35">
        <f t="shared" si="34"/>
        <v>1.4954739216677115E-4</v>
      </c>
      <c r="D402" s="7">
        <f t="shared" si="30"/>
        <v>5.9968504258875233E-2</v>
      </c>
      <c r="E402" s="7">
        <f>SUM(D$2:D402)</f>
        <v>21.430412429288889</v>
      </c>
      <c r="F402">
        <f t="shared" si="31"/>
        <v>1</v>
      </c>
      <c r="G402">
        <f t="shared" si="32"/>
        <v>1</v>
      </c>
    </row>
    <row r="403" spans="1:7" x14ac:dyDescent="0.25">
      <c r="A403" s="7">
        <v>0.78456503377151499</v>
      </c>
      <c r="B403" s="13">
        <f t="shared" si="33"/>
        <v>402</v>
      </c>
      <c r="C403" s="35">
        <f t="shared" si="34"/>
        <v>1.3008226292865466E-4</v>
      </c>
      <c r="D403" s="7">
        <f t="shared" si="30"/>
        <v>5.2293069697319172E-2</v>
      </c>
      <c r="E403" s="7">
        <f>SUM(D$2:D403)</f>
        <v>21.48270549898621</v>
      </c>
      <c r="F403">
        <f t="shared" si="31"/>
        <v>1</v>
      </c>
      <c r="G403">
        <f t="shared" si="32"/>
        <v>1</v>
      </c>
    </row>
    <row r="404" spans="1:7" x14ac:dyDescent="0.25">
      <c r="A404" s="7">
        <v>0.78442437158137612</v>
      </c>
      <c r="B404" s="13">
        <f t="shared" si="33"/>
        <v>403</v>
      </c>
      <c r="C404" s="35">
        <f t="shared" si="34"/>
        <v>1.4066219013886272E-4</v>
      </c>
      <c r="D404" s="7">
        <f t="shared" si="30"/>
        <v>5.6686862625961676E-2</v>
      </c>
      <c r="E404" s="7">
        <f>SUM(D$2:D404)</f>
        <v>21.539392361612173</v>
      </c>
      <c r="F404">
        <f t="shared" si="31"/>
        <v>1</v>
      </c>
      <c r="G404">
        <f t="shared" si="32"/>
        <v>1</v>
      </c>
    </row>
    <row r="405" spans="1:7" x14ac:dyDescent="0.25">
      <c r="A405" s="7">
        <v>0.78378207073724804</v>
      </c>
      <c r="B405" s="13">
        <f t="shared" si="33"/>
        <v>404</v>
      </c>
      <c r="C405" s="35">
        <f t="shared" si="34"/>
        <v>6.423008441280853E-4</v>
      </c>
      <c r="D405" s="7">
        <f t="shared" si="30"/>
        <v>0.25948954102774646</v>
      </c>
      <c r="E405" s="7">
        <f>SUM(D$2:D405)</f>
        <v>21.79888190263992</v>
      </c>
      <c r="F405">
        <f t="shared" si="31"/>
        <v>1</v>
      </c>
      <c r="G405">
        <f t="shared" si="32"/>
        <v>1</v>
      </c>
    </row>
    <row r="406" spans="1:7" x14ac:dyDescent="0.25">
      <c r="A406" s="7">
        <v>0.78325423647401082</v>
      </c>
      <c r="B406" s="13">
        <f t="shared" si="33"/>
        <v>405</v>
      </c>
      <c r="C406" s="35">
        <f t="shared" si="34"/>
        <v>5.2783426323721461E-4</v>
      </c>
      <c r="D406" s="7">
        <f t="shared" si="30"/>
        <v>0.21377287661107192</v>
      </c>
      <c r="E406" s="7">
        <f>SUM(D$2:D406)</f>
        <v>22.01265477925099</v>
      </c>
      <c r="F406">
        <f t="shared" si="31"/>
        <v>1</v>
      </c>
      <c r="G406">
        <f t="shared" si="32"/>
        <v>1</v>
      </c>
    </row>
    <row r="407" spans="1:7" x14ac:dyDescent="0.25">
      <c r="A407" s="7">
        <v>0.78291744615954939</v>
      </c>
      <c r="B407" s="13">
        <f t="shared" si="33"/>
        <v>406</v>
      </c>
      <c r="C407" s="35">
        <f t="shared" si="34"/>
        <v>3.3679031446143259E-4</v>
      </c>
      <c r="D407" s="7">
        <f t="shared" si="30"/>
        <v>0.13673686767134163</v>
      </c>
      <c r="E407" s="7">
        <f>SUM(D$2:D407)</f>
        <v>22.149391646922332</v>
      </c>
      <c r="F407">
        <f t="shared" si="31"/>
        <v>1</v>
      </c>
      <c r="G407">
        <f t="shared" si="32"/>
        <v>1</v>
      </c>
    </row>
    <row r="408" spans="1:7" x14ac:dyDescent="0.25">
      <c r="A408" s="7">
        <v>0.78288725584094299</v>
      </c>
      <c r="B408" s="13">
        <f t="shared" si="33"/>
        <v>407</v>
      </c>
      <c r="C408" s="35">
        <f t="shared" si="34"/>
        <v>3.0190318606404531E-5</v>
      </c>
      <c r="D408" s="7">
        <f t="shared" si="30"/>
        <v>1.2287459672806644E-2</v>
      </c>
      <c r="E408" s="7">
        <f>SUM(D$2:D408)</f>
        <v>22.161679106595138</v>
      </c>
      <c r="F408">
        <f t="shared" si="31"/>
        <v>1</v>
      </c>
      <c r="G408">
        <f t="shared" si="32"/>
        <v>1</v>
      </c>
    </row>
    <row r="409" spans="1:7" x14ac:dyDescent="0.25">
      <c r="A409" s="7">
        <v>0.78261571244600381</v>
      </c>
      <c r="B409" s="13">
        <f t="shared" si="33"/>
        <v>408</v>
      </c>
      <c r="C409" s="35">
        <f t="shared" si="34"/>
        <v>2.7154339493917767E-4</v>
      </c>
      <c r="D409" s="7">
        <f t="shared" si="30"/>
        <v>0.11078970513518449</v>
      </c>
      <c r="E409" s="7">
        <f>SUM(D$2:D409)</f>
        <v>22.27246881173032</v>
      </c>
      <c r="F409">
        <f t="shared" si="31"/>
        <v>1</v>
      </c>
      <c r="G409">
        <f t="shared" si="32"/>
        <v>1</v>
      </c>
    </row>
    <row r="410" spans="1:7" x14ac:dyDescent="0.25">
      <c r="A410" s="7">
        <v>0.78245081568575647</v>
      </c>
      <c r="B410" s="13">
        <f t="shared" si="33"/>
        <v>409</v>
      </c>
      <c r="C410" s="35">
        <f t="shared" si="34"/>
        <v>1.6489676024733502E-4</v>
      </c>
      <c r="D410" s="7">
        <f t="shared" si="30"/>
        <v>6.7442774941160022E-2</v>
      </c>
      <c r="E410" s="7">
        <f>SUM(D$2:D410)</f>
        <v>22.33991158667148</v>
      </c>
      <c r="F410">
        <f t="shared" si="31"/>
        <v>1</v>
      </c>
      <c r="G410">
        <f t="shared" si="32"/>
        <v>1</v>
      </c>
    </row>
    <row r="411" spans="1:7" x14ac:dyDescent="0.25">
      <c r="A411" s="7">
        <v>0.78221580572367777</v>
      </c>
      <c r="B411" s="13">
        <f t="shared" si="33"/>
        <v>410</v>
      </c>
      <c r="C411" s="35">
        <f t="shared" si="34"/>
        <v>2.3500996207870273E-4</v>
      </c>
      <c r="D411" s="7">
        <f t="shared" si="30"/>
        <v>9.6354084452268118E-2</v>
      </c>
      <c r="E411" s="7">
        <f>SUM(D$2:D411)</f>
        <v>22.436265671123749</v>
      </c>
      <c r="F411">
        <f t="shared" si="31"/>
        <v>1</v>
      </c>
      <c r="G411">
        <f t="shared" si="32"/>
        <v>1</v>
      </c>
    </row>
    <row r="412" spans="1:7" x14ac:dyDescent="0.25">
      <c r="A412" s="7">
        <v>0.7820405227190983</v>
      </c>
      <c r="B412" s="13">
        <f t="shared" si="33"/>
        <v>411</v>
      </c>
      <c r="C412" s="35">
        <f t="shared" si="34"/>
        <v>1.7528300457947399E-4</v>
      </c>
      <c r="D412" s="7">
        <f t="shared" si="30"/>
        <v>7.2041314882163809E-2</v>
      </c>
      <c r="E412" s="7">
        <f>SUM(D$2:D412)</f>
        <v>22.508306986005913</v>
      </c>
      <c r="F412">
        <f t="shared" si="31"/>
        <v>1</v>
      </c>
      <c r="G412">
        <f t="shared" si="32"/>
        <v>1</v>
      </c>
    </row>
    <row r="413" spans="1:7" x14ac:dyDescent="0.25">
      <c r="A413" s="7">
        <v>0.78176878564128105</v>
      </c>
      <c r="B413" s="13">
        <f t="shared" si="33"/>
        <v>412</v>
      </c>
      <c r="C413" s="35">
        <f t="shared" si="34"/>
        <v>2.7173707781724676E-4</v>
      </c>
      <c r="D413" s="7">
        <f t="shared" si="30"/>
        <v>0.11195567606070567</v>
      </c>
      <c r="E413" s="7">
        <f>SUM(D$2:D413)</f>
        <v>22.620262662066619</v>
      </c>
      <c r="F413">
        <f t="shared" si="31"/>
        <v>1</v>
      </c>
      <c r="G413">
        <f t="shared" si="32"/>
        <v>1</v>
      </c>
    </row>
    <row r="414" spans="1:7" x14ac:dyDescent="0.25">
      <c r="A414" s="7">
        <v>0.78166121901291841</v>
      </c>
      <c r="B414" s="13">
        <f t="shared" si="33"/>
        <v>413</v>
      </c>
      <c r="C414" s="35">
        <f t="shared" si="34"/>
        <v>1.0756662836264308E-4</v>
      </c>
      <c r="D414" s="7">
        <f t="shared" si="30"/>
        <v>4.4425017513771592E-2</v>
      </c>
      <c r="E414" s="7">
        <f>SUM(D$2:D414)</f>
        <v>22.664687679580389</v>
      </c>
      <c r="F414">
        <f t="shared" si="31"/>
        <v>1</v>
      </c>
      <c r="G414">
        <f t="shared" si="32"/>
        <v>1</v>
      </c>
    </row>
    <row r="415" spans="1:7" x14ac:dyDescent="0.25">
      <c r="A415" s="7">
        <v>0.78143063954667369</v>
      </c>
      <c r="B415" s="13">
        <f t="shared" si="33"/>
        <v>414</v>
      </c>
      <c r="C415" s="35">
        <f t="shared" si="34"/>
        <v>2.3057946624471803E-4</v>
      </c>
      <c r="D415" s="7">
        <f t="shared" si="30"/>
        <v>9.5459899025313266E-2</v>
      </c>
      <c r="E415" s="7">
        <f>SUM(D$2:D415)</f>
        <v>22.760147578605704</v>
      </c>
      <c r="F415">
        <f t="shared" si="31"/>
        <v>1</v>
      </c>
      <c r="G415">
        <f t="shared" si="32"/>
        <v>1</v>
      </c>
    </row>
    <row r="416" spans="1:7" x14ac:dyDescent="0.25">
      <c r="A416" s="7">
        <v>0.78133634019545317</v>
      </c>
      <c r="B416" s="13">
        <f t="shared" si="33"/>
        <v>415</v>
      </c>
      <c r="C416" s="35">
        <f t="shared" si="34"/>
        <v>9.4299351220517025E-5</v>
      </c>
      <c r="D416" s="7">
        <f t="shared" si="30"/>
        <v>3.9134230756514565E-2</v>
      </c>
      <c r="E416" s="7">
        <f>SUM(D$2:D416)</f>
        <v>22.799281809362217</v>
      </c>
      <c r="F416">
        <f t="shared" si="31"/>
        <v>1</v>
      </c>
      <c r="G416">
        <f t="shared" si="32"/>
        <v>1</v>
      </c>
    </row>
    <row r="417" spans="1:7" x14ac:dyDescent="0.25">
      <c r="A417" s="7">
        <v>0.7813042614687864</v>
      </c>
      <c r="B417" s="13">
        <f t="shared" si="33"/>
        <v>416</v>
      </c>
      <c r="C417" s="35">
        <f t="shared" si="34"/>
        <v>3.207872666677325E-5</v>
      </c>
      <c r="D417" s="7">
        <f t="shared" si="30"/>
        <v>1.3344750293377672E-2</v>
      </c>
      <c r="E417" s="7">
        <f>SUM(D$2:D417)</f>
        <v>22.812626559655595</v>
      </c>
      <c r="F417">
        <f t="shared" si="31"/>
        <v>1</v>
      </c>
      <c r="G417">
        <f t="shared" si="32"/>
        <v>1</v>
      </c>
    </row>
    <row r="418" spans="1:7" x14ac:dyDescent="0.25">
      <c r="A418" s="7">
        <v>0.7812036190033117</v>
      </c>
      <c r="B418" s="13">
        <f t="shared" si="33"/>
        <v>417</v>
      </c>
      <c r="C418" s="35">
        <f t="shared" si="34"/>
        <v>1.0064246547469846E-4</v>
      </c>
      <c r="D418" s="7">
        <f t="shared" si="30"/>
        <v>4.1967908102949258E-2</v>
      </c>
      <c r="E418" s="7">
        <f>SUM(D$2:D418)</f>
        <v>22.854594467758545</v>
      </c>
      <c r="F418">
        <f t="shared" si="31"/>
        <v>1</v>
      </c>
      <c r="G418">
        <f t="shared" si="32"/>
        <v>1</v>
      </c>
    </row>
    <row r="419" spans="1:7" x14ac:dyDescent="0.25">
      <c r="A419" s="7">
        <v>0.78074558320722964</v>
      </c>
      <c r="B419" s="13">
        <f t="shared" si="33"/>
        <v>418</v>
      </c>
      <c r="C419" s="35">
        <f t="shared" si="34"/>
        <v>4.5803579608205691E-4</v>
      </c>
      <c r="D419" s="7">
        <f t="shared" si="30"/>
        <v>0.19145896276229979</v>
      </c>
      <c r="E419" s="7">
        <f>SUM(D$2:D419)</f>
        <v>23.046053430520846</v>
      </c>
      <c r="F419">
        <f t="shared" si="31"/>
        <v>1</v>
      </c>
      <c r="G419">
        <f t="shared" si="32"/>
        <v>1</v>
      </c>
    </row>
    <row r="420" spans="1:7" x14ac:dyDescent="0.25">
      <c r="A420" s="7">
        <v>0.7806382586824645</v>
      </c>
      <c r="B420" s="13">
        <f t="shared" si="33"/>
        <v>419</v>
      </c>
      <c r="C420" s="35">
        <f t="shared" si="34"/>
        <v>1.0732452476513998E-4</v>
      </c>
      <c r="D420" s="7">
        <f t="shared" si="30"/>
        <v>4.4968975876593653E-2</v>
      </c>
      <c r="E420" s="7">
        <f>SUM(D$2:D420)</f>
        <v>23.091022406397439</v>
      </c>
      <c r="F420">
        <f t="shared" si="31"/>
        <v>1</v>
      </c>
      <c r="G420">
        <f t="shared" si="32"/>
        <v>1</v>
      </c>
    </row>
    <row r="421" spans="1:7" x14ac:dyDescent="0.25">
      <c r="A421" s="7">
        <v>0.78045677782578948</v>
      </c>
      <c r="B421" s="13">
        <f t="shared" si="33"/>
        <v>420</v>
      </c>
      <c r="C421" s="35">
        <f t="shared" si="34"/>
        <v>1.8148085667502034E-4</v>
      </c>
      <c r="D421" s="7">
        <f t="shared" si="30"/>
        <v>7.6221959803508543E-2</v>
      </c>
      <c r="E421" s="7">
        <f>SUM(D$2:D421)</f>
        <v>23.167244366200947</v>
      </c>
      <c r="F421">
        <f t="shared" si="31"/>
        <v>1</v>
      </c>
      <c r="G421">
        <f t="shared" si="32"/>
        <v>1</v>
      </c>
    </row>
    <row r="422" spans="1:7" x14ac:dyDescent="0.25">
      <c r="A422" s="7">
        <v>0.78031715668111978</v>
      </c>
      <c r="B422" s="13">
        <f t="shared" si="33"/>
        <v>421</v>
      </c>
      <c r="C422" s="35">
        <f t="shared" si="34"/>
        <v>1.3962114466969933E-4</v>
      </c>
      <c r="D422" s="7">
        <f t="shared" si="30"/>
        <v>5.8780501905943416E-2</v>
      </c>
      <c r="E422" s="7">
        <f>SUM(D$2:D422)</f>
        <v>23.22602486810689</v>
      </c>
      <c r="F422">
        <f t="shared" si="31"/>
        <v>1</v>
      </c>
      <c r="G422">
        <f t="shared" si="32"/>
        <v>1</v>
      </c>
    </row>
    <row r="423" spans="1:7" x14ac:dyDescent="0.25">
      <c r="A423" s="7">
        <v>0.77938377468173548</v>
      </c>
      <c r="B423" s="13">
        <f t="shared" si="33"/>
        <v>422</v>
      </c>
      <c r="C423" s="35">
        <f t="shared" si="34"/>
        <v>9.3338199938430844E-4</v>
      </c>
      <c r="D423" s="7">
        <f t="shared" si="30"/>
        <v>0.39388720374017816</v>
      </c>
      <c r="E423" s="7">
        <f>SUM(D$2:D423)</f>
        <v>23.619912071847068</v>
      </c>
      <c r="F423">
        <f t="shared" si="31"/>
        <v>1</v>
      </c>
      <c r="G423">
        <f t="shared" si="32"/>
        <v>1</v>
      </c>
    </row>
    <row r="424" spans="1:7" x14ac:dyDescent="0.25">
      <c r="A424" s="7">
        <v>0.77937622104949378</v>
      </c>
      <c r="B424" s="13">
        <f t="shared" si="33"/>
        <v>423</v>
      </c>
      <c r="C424" s="35">
        <f t="shared" si="34"/>
        <v>7.553632241696917E-6</v>
      </c>
      <c r="D424" s="7">
        <f t="shared" si="30"/>
        <v>3.1951864382377959E-3</v>
      </c>
      <c r="E424" s="7">
        <f>SUM(D$2:D424)</f>
        <v>23.623107258285305</v>
      </c>
      <c r="F424">
        <f t="shared" si="31"/>
        <v>1</v>
      </c>
      <c r="G424">
        <f t="shared" si="32"/>
        <v>1</v>
      </c>
    </row>
    <row r="425" spans="1:7" x14ac:dyDescent="0.25">
      <c r="A425" s="7">
        <v>0.77932252247157174</v>
      </c>
      <c r="B425" s="13">
        <f t="shared" si="33"/>
        <v>424</v>
      </c>
      <c r="C425" s="35">
        <f t="shared" si="34"/>
        <v>5.3698577922034474E-5</v>
      </c>
      <c r="D425" s="7">
        <f t="shared" si="30"/>
        <v>2.2768197038942617E-2</v>
      </c>
      <c r="E425" s="7">
        <f>SUM(D$2:D425)</f>
        <v>23.645875455324248</v>
      </c>
      <c r="F425">
        <f t="shared" si="31"/>
        <v>1</v>
      </c>
      <c r="G425">
        <f t="shared" si="32"/>
        <v>1</v>
      </c>
    </row>
    <row r="426" spans="1:7" x14ac:dyDescent="0.25">
      <c r="A426" s="7">
        <v>0.77900812673987752</v>
      </c>
      <c r="B426" s="13">
        <f t="shared" si="33"/>
        <v>425</v>
      </c>
      <c r="C426" s="35">
        <f t="shared" si="34"/>
        <v>3.1439573169422808E-4</v>
      </c>
      <c r="D426" s="7">
        <f t="shared" si="30"/>
        <v>0.13361818597004693</v>
      </c>
      <c r="E426" s="7">
        <f>SUM(D$2:D426)</f>
        <v>23.779493641294295</v>
      </c>
      <c r="F426">
        <f t="shared" si="31"/>
        <v>1</v>
      </c>
      <c r="G426">
        <f t="shared" si="32"/>
        <v>1</v>
      </c>
    </row>
    <row r="427" spans="1:7" x14ac:dyDescent="0.25">
      <c r="A427" s="7">
        <v>0.77888446022228208</v>
      </c>
      <c r="B427" s="13">
        <f t="shared" si="33"/>
        <v>426</v>
      </c>
      <c r="C427" s="35">
        <f t="shared" si="34"/>
        <v>1.2366651759543323E-4</v>
      </c>
      <c r="D427" s="7">
        <f t="shared" si="30"/>
        <v>5.2681936495654558E-2</v>
      </c>
      <c r="E427" s="7">
        <f>SUM(D$2:D427)</f>
        <v>23.83217557778995</v>
      </c>
      <c r="F427">
        <f t="shared" si="31"/>
        <v>1</v>
      </c>
      <c r="G427">
        <f t="shared" si="32"/>
        <v>1</v>
      </c>
    </row>
    <row r="428" spans="1:7" x14ac:dyDescent="0.25">
      <c r="A428" s="7">
        <v>0.77885131623978643</v>
      </c>
      <c r="B428" s="13">
        <f t="shared" si="33"/>
        <v>427</v>
      </c>
      <c r="C428" s="35">
        <f t="shared" si="34"/>
        <v>3.3143982495653646E-5</v>
      </c>
      <c r="D428" s="7">
        <f t="shared" si="30"/>
        <v>1.4152480525644107E-2</v>
      </c>
      <c r="E428" s="7">
        <f>SUM(D$2:D428)</f>
        <v>23.846328058315596</v>
      </c>
      <c r="F428">
        <f t="shared" si="31"/>
        <v>1</v>
      </c>
      <c r="G428">
        <f t="shared" si="32"/>
        <v>1</v>
      </c>
    </row>
    <row r="429" spans="1:7" x14ac:dyDescent="0.25">
      <c r="A429" s="7">
        <v>0.77860928527338047</v>
      </c>
      <c r="B429" s="13">
        <f t="shared" si="33"/>
        <v>428</v>
      </c>
      <c r="C429" s="35">
        <f t="shared" si="34"/>
        <v>2.4203096640595945E-4</v>
      </c>
      <c r="D429" s="7">
        <f t="shared" si="30"/>
        <v>0.10358925362175064</v>
      </c>
      <c r="E429" s="7">
        <f>SUM(D$2:D429)</f>
        <v>23.949917311937348</v>
      </c>
      <c r="F429">
        <f t="shared" si="31"/>
        <v>1</v>
      </c>
      <c r="G429">
        <f t="shared" si="32"/>
        <v>1</v>
      </c>
    </row>
    <row r="430" spans="1:7" x14ac:dyDescent="0.25">
      <c r="A430" s="7">
        <v>0.77854832358753367</v>
      </c>
      <c r="B430" s="13">
        <f t="shared" si="33"/>
        <v>429</v>
      </c>
      <c r="C430" s="35">
        <f t="shared" si="34"/>
        <v>6.0961685846794289E-5</v>
      </c>
      <c r="D430" s="7">
        <f t="shared" si="30"/>
        <v>2.615256322827475E-2</v>
      </c>
      <c r="E430" s="7">
        <f>SUM(D$2:D430)</f>
        <v>23.976069875165624</v>
      </c>
      <c r="F430">
        <f t="shared" si="31"/>
        <v>1</v>
      </c>
      <c r="G430">
        <f t="shared" si="32"/>
        <v>1</v>
      </c>
    </row>
    <row r="431" spans="1:7" x14ac:dyDescent="0.25">
      <c r="A431" s="7">
        <v>0.77807762577330308</v>
      </c>
      <c r="B431" s="13">
        <f t="shared" si="33"/>
        <v>430</v>
      </c>
      <c r="C431" s="35">
        <f t="shared" si="34"/>
        <v>4.7069781423059176E-4</v>
      </c>
      <c r="D431" s="7">
        <f t="shared" si="30"/>
        <v>0.20240006011915446</v>
      </c>
      <c r="E431" s="7">
        <f>SUM(D$2:D431)</f>
        <v>24.178469935284777</v>
      </c>
      <c r="F431">
        <f t="shared" si="31"/>
        <v>1</v>
      </c>
      <c r="G431">
        <f t="shared" si="32"/>
        <v>1</v>
      </c>
    </row>
    <row r="432" spans="1:7" x14ac:dyDescent="0.25">
      <c r="A432" s="7">
        <v>0.77795514556333534</v>
      </c>
      <c r="B432" s="13">
        <f t="shared" si="33"/>
        <v>431</v>
      </c>
      <c r="C432" s="35">
        <f t="shared" si="34"/>
        <v>1.2248020996774578E-4</v>
      </c>
      <c r="D432" s="7">
        <f t="shared" si="30"/>
        <v>5.2788970496098431E-2</v>
      </c>
      <c r="E432" s="7">
        <f>SUM(D$2:D432)</f>
        <v>24.231258905780876</v>
      </c>
      <c r="F432">
        <f t="shared" si="31"/>
        <v>1</v>
      </c>
      <c r="G432">
        <f t="shared" si="32"/>
        <v>1</v>
      </c>
    </row>
    <row r="433" spans="1:7" x14ac:dyDescent="0.25">
      <c r="A433" s="7">
        <v>0.77783540112401928</v>
      </c>
      <c r="B433" s="13">
        <f t="shared" si="33"/>
        <v>432</v>
      </c>
      <c r="C433" s="35">
        <f t="shared" si="34"/>
        <v>1.1974443931606071E-4</v>
      </c>
      <c r="D433" s="7">
        <f t="shared" si="30"/>
        <v>5.1729597784538228E-2</v>
      </c>
      <c r="E433" s="7">
        <f>SUM(D$2:D433)</f>
        <v>24.282988503565413</v>
      </c>
      <c r="F433">
        <f t="shared" si="31"/>
        <v>1</v>
      </c>
      <c r="G433">
        <f t="shared" si="32"/>
        <v>1</v>
      </c>
    </row>
    <row r="434" spans="1:7" x14ac:dyDescent="0.25">
      <c r="A434" s="7">
        <v>0.77758833440278563</v>
      </c>
      <c r="B434" s="13">
        <f t="shared" si="33"/>
        <v>433</v>
      </c>
      <c r="C434" s="35">
        <f t="shared" si="34"/>
        <v>2.4706672123364637E-4</v>
      </c>
      <c r="D434" s="7">
        <f t="shared" si="30"/>
        <v>0.10697989029416888</v>
      </c>
      <c r="E434" s="7">
        <f>SUM(D$2:D434)</f>
        <v>24.389968393859583</v>
      </c>
      <c r="F434">
        <f t="shared" si="31"/>
        <v>1</v>
      </c>
      <c r="G434">
        <f t="shared" si="32"/>
        <v>1</v>
      </c>
    </row>
    <row r="435" spans="1:7" x14ac:dyDescent="0.25">
      <c r="A435" s="7">
        <v>0.77739223048882267</v>
      </c>
      <c r="B435" s="13">
        <f t="shared" si="33"/>
        <v>434</v>
      </c>
      <c r="C435" s="35">
        <f t="shared" si="34"/>
        <v>1.9610391396296389E-4</v>
      </c>
      <c r="D435" s="7">
        <f t="shared" si="30"/>
        <v>8.510909865992633E-2</v>
      </c>
      <c r="E435" s="7">
        <f>SUM(D$2:D435)</f>
        <v>24.47507749251951</v>
      </c>
      <c r="F435">
        <f t="shared" si="31"/>
        <v>1</v>
      </c>
      <c r="G435">
        <f t="shared" si="32"/>
        <v>1</v>
      </c>
    </row>
    <row r="436" spans="1:7" x14ac:dyDescent="0.25">
      <c r="A436" s="7">
        <v>0.77705720753062268</v>
      </c>
      <c r="B436" s="13">
        <f t="shared" si="33"/>
        <v>435</v>
      </c>
      <c r="C436" s="35">
        <f t="shared" si="34"/>
        <v>3.3502295819998196E-4</v>
      </c>
      <c r="D436" s="7">
        <f t="shared" si="30"/>
        <v>0.14573498681699215</v>
      </c>
      <c r="E436" s="7">
        <f>SUM(D$2:D436)</f>
        <v>24.620812479336504</v>
      </c>
      <c r="F436">
        <f t="shared" si="31"/>
        <v>1</v>
      </c>
      <c r="G436">
        <f t="shared" si="32"/>
        <v>1</v>
      </c>
    </row>
    <row r="437" spans="1:7" x14ac:dyDescent="0.25">
      <c r="A437" s="7">
        <v>0.77700498578464527</v>
      </c>
      <c r="B437" s="13">
        <f t="shared" si="33"/>
        <v>436</v>
      </c>
      <c r="C437" s="35">
        <f t="shared" si="34"/>
        <v>5.2221745977409917E-5</v>
      </c>
      <c r="D437" s="7">
        <f t="shared" si="30"/>
        <v>2.2768681246150724E-2</v>
      </c>
      <c r="E437" s="7">
        <f>SUM(D$2:D437)</f>
        <v>24.643581160582656</v>
      </c>
      <c r="F437">
        <f t="shared" si="31"/>
        <v>1</v>
      </c>
      <c r="G437">
        <f t="shared" si="32"/>
        <v>1</v>
      </c>
    </row>
    <row r="438" spans="1:7" x14ac:dyDescent="0.25">
      <c r="A438" s="7">
        <v>0.77686764041379175</v>
      </c>
      <c r="B438" s="13">
        <f t="shared" si="33"/>
        <v>437</v>
      </c>
      <c r="C438" s="35">
        <f t="shared" si="34"/>
        <v>1.3734537085352549E-4</v>
      </c>
      <c r="D438" s="7">
        <f t="shared" si="30"/>
        <v>6.0019927062990641E-2</v>
      </c>
      <c r="E438" s="7">
        <f>SUM(D$2:D438)</f>
        <v>24.703601087645648</v>
      </c>
      <c r="F438">
        <f t="shared" si="31"/>
        <v>1</v>
      </c>
      <c r="G438">
        <f t="shared" si="32"/>
        <v>1</v>
      </c>
    </row>
    <row r="439" spans="1:7" x14ac:dyDescent="0.25">
      <c r="A439" s="7">
        <v>0.77667306175249307</v>
      </c>
      <c r="B439" s="13">
        <f t="shared" si="33"/>
        <v>438</v>
      </c>
      <c r="C439" s="35">
        <f t="shared" si="34"/>
        <v>1.9457866129868329E-4</v>
      </c>
      <c r="D439" s="7">
        <f t="shared" si="30"/>
        <v>8.5225453648823279E-2</v>
      </c>
      <c r="E439" s="7">
        <f>SUM(D$2:D439)</f>
        <v>24.788826541294473</v>
      </c>
      <c r="F439">
        <f t="shared" si="31"/>
        <v>1</v>
      </c>
      <c r="G439">
        <f t="shared" si="32"/>
        <v>1</v>
      </c>
    </row>
    <row r="440" spans="1:7" x14ac:dyDescent="0.25">
      <c r="A440" s="7">
        <v>0.77628581704831556</v>
      </c>
      <c r="B440" s="13">
        <f t="shared" si="33"/>
        <v>439</v>
      </c>
      <c r="C440" s="35">
        <f t="shared" si="34"/>
        <v>3.872447041775029E-4</v>
      </c>
      <c r="D440" s="7">
        <f t="shared" si="30"/>
        <v>0.17000042513392377</v>
      </c>
      <c r="E440" s="7">
        <f>SUM(D$2:D440)</f>
        <v>24.958826966428397</v>
      </c>
      <c r="F440">
        <f t="shared" si="31"/>
        <v>1</v>
      </c>
      <c r="G440">
        <f t="shared" si="32"/>
        <v>1</v>
      </c>
    </row>
    <row r="441" spans="1:7" x14ac:dyDescent="0.25">
      <c r="A441" s="7">
        <v>0.77617517570426486</v>
      </c>
      <c r="B441" s="13">
        <f t="shared" si="33"/>
        <v>440</v>
      </c>
      <c r="C441" s="35">
        <f t="shared" si="34"/>
        <v>1.1064134405069925E-4</v>
      </c>
      <c r="D441" s="7">
        <f t="shared" si="30"/>
        <v>4.8682191382307671E-2</v>
      </c>
      <c r="E441" s="7">
        <f>SUM(D$2:D441)</f>
        <v>25.007509157810706</v>
      </c>
      <c r="F441">
        <f t="shared" si="31"/>
        <v>1</v>
      </c>
      <c r="G441">
        <f t="shared" si="32"/>
        <v>1</v>
      </c>
    </row>
    <row r="442" spans="1:7" x14ac:dyDescent="0.25">
      <c r="A442" s="7">
        <v>0.77590561755882481</v>
      </c>
      <c r="B442" s="13">
        <f t="shared" si="33"/>
        <v>441</v>
      </c>
      <c r="C442" s="35">
        <f t="shared" si="34"/>
        <v>2.6955814544005197E-4</v>
      </c>
      <c r="D442" s="7">
        <f t="shared" si="30"/>
        <v>0.11887514213906292</v>
      </c>
      <c r="E442" s="7">
        <f>SUM(D$2:D442)</f>
        <v>25.12638429994977</v>
      </c>
      <c r="F442">
        <f t="shared" si="31"/>
        <v>1</v>
      </c>
      <c r="G442">
        <f t="shared" si="32"/>
        <v>1</v>
      </c>
    </row>
    <row r="443" spans="1:7" x14ac:dyDescent="0.25">
      <c r="A443" s="7">
        <v>0.77561112274284405</v>
      </c>
      <c r="B443" s="13">
        <f t="shared" si="33"/>
        <v>442</v>
      </c>
      <c r="C443" s="35">
        <f t="shared" si="34"/>
        <v>2.9449481598076144E-4</v>
      </c>
      <c r="D443" s="7">
        <f t="shared" si="30"/>
        <v>0.13016670866349656</v>
      </c>
      <c r="E443" s="7">
        <f>SUM(D$2:D443)</f>
        <v>25.256551008613265</v>
      </c>
      <c r="F443">
        <f t="shared" si="31"/>
        <v>1</v>
      </c>
      <c r="G443">
        <f t="shared" si="32"/>
        <v>1</v>
      </c>
    </row>
    <row r="444" spans="1:7" x14ac:dyDescent="0.25">
      <c r="A444" s="7">
        <v>0.77552309387479823</v>
      </c>
      <c r="B444" s="13">
        <f t="shared" si="33"/>
        <v>443</v>
      </c>
      <c r="C444" s="35">
        <f t="shared" si="34"/>
        <v>8.8028868045819664E-5</v>
      </c>
      <c r="D444" s="7">
        <f t="shared" si="30"/>
        <v>3.8996788544298111E-2</v>
      </c>
      <c r="E444" s="7">
        <f>SUM(D$2:D444)</f>
        <v>25.295547797157564</v>
      </c>
      <c r="F444">
        <f t="shared" si="31"/>
        <v>1</v>
      </c>
      <c r="G444">
        <f t="shared" si="32"/>
        <v>1</v>
      </c>
    </row>
    <row r="445" spans="1:7" x14ac:dyDescent="0.25">
      <c r="A445" s="7">
        <v>0.7752745987423395</v>
      </c>
      <c r="B445" s="13">
        <f t="shared" si="33"/>
        <v>444</v>
      </c>
      <c r="C445" s="35">
        <f t="shared" si="34"/>
        <v>2.484951324587259E-4</v>
      </c>
      <c r="D445" s="7">
        <f t="shared" si="30"/>
        <v>0.1103318388116743</v>
      </c>
      <c r="E445" s="7">
        <f>SUM(D$2:D445)</f>
        <v>25.405879635969239</v>
      </c>
      <c r="F445">
        <f t="shared" si="31"/>
        <v>1</v>
      </c>
      <c r="G445">
        <f t="shared" si="32"/>
        <v>1</v>
      </c>
    </row>
    <row r="446" spans="1:7" x14ac:dyDescent="0.25">
      <c r="A446" s="7">
        <v>0.77518695724004993</v>
      </c>
      <c r="B446" s="13">
        <f t="shared" si="33"/>
        <v>445</v>
      </c>
      <c r="C446" s="35">
        <f t="shared" si="34"/>
        <v>8.7641502289570461E-5</v>
      </c>
      <c r="D446" s="7">
        <f t="shared" si="30"/>
        <v>3.9000468518858855E-2</v>
      </c>
      <c r="E446" s="7">
        <f>SUM(D$2:D446)</f>
        <v>25.444880104488096</v>
      </c>
      <c r="F446">
        <f t="shared" si="31"/>
        <v>1</v>
      </c>
      <c r="G446">
        <f t="shared" si="32"/>
        <v>1</v>
      </c>
    </row>
    <row r="447" spans="1:7" x14ac:dyDescent="0.25">
      <c r="A447" s="7">
        <v>0.77489602134695212</v>
      </c>
      <c r="B447" s="13">
        <f t="shared" si="33"/>
        <v>446</v>
      </c>
      <c r="C447" s="35">
        <f t="shared" si="34"/>
        <v>2.9093589309781009E-4</v>
      </c>
      <c r="D447" s="7">
        <f t="shared" si="30"/>
        <v>0.1297574083216233</v>
      </c>
      <c r="E447" s="7">
        <f>SUM(D$2:D447)</f>
        <v>25.574637512809719</v>
      </c>
      <c r="F447">
        <f t="shared" si="31"/>
        <v>1</v>
      </c>
      <c r="G447">
        <f t="shared" si="32"/>
        <v>1</v>
      </c>
    </row>
    <row r="448" spans="1:7" x14ac:dyDescent="0.25">
      <c r="A448" s="7">
        <v>0.77429059288072088</v>
      </c>
      <c r="B448" s="13">
        <f t="shared" si="33"/>
        <v>447</v>
      </c>
      <c r="C448" s="35">
        <f t="shared" si="34"/>
        <v>6.0542846623123925E-4</v>
      </c>
      <c r="D448" s="7">
        <f t="shared" si="30"/>
        <v>0.27062652440536394</v>
      </c>
      <c r="E448" s="7">
        <f>SUM(D$2:D448)</f>
        <v>25.845264037215085</v>
      </c>
      <c r="F448">
        <f t="shared" si="31"/>
        <v>1</v>
      </c>
      <c r="G448">
        <f t="shared" si="32"/>
        <v>1</v>
      </c>
    </row>
    <row r="449" spans="1:7" x14ac:dyDescent="0.25">
      <c r="A449" s="7">
        <v>0.77407821960500722</v>
      </c>
      <c r="B449" s="13">
        <f t="shared" si="33"/>
        <v>448</v>
      </c>
      <c r="C449" s="35">
        <f t="shared" si="34"/>
        <v>2.1237327571366205E-4</v>
      </c>
      <c r="D449" s="7">
        <f t="shared" si="30"/>
        <v>9.5143227519720597E-2</v>
      </c>
      <c r="E449" s="7">
        <f>SUM(D$2:D449)</f>
        <v>25.940407264734805</v>
      </c>
      <c r="F449">
        <f t="shared" si="31"/>
        <v>1</v>
      </c>
      <c r="G449">
        <f t="shared" si="32"/>
        <v>1</v>
      </c>
    </row>
    <row r="450" spans="1:7" x14ac:dyDescent="0.25">
      <c r="A450" s="7">
        <v>0.77406650179088876</v>
      </c>
      <c r="B450" s="13">
        <f t="shared" si="33"/>
        <v>449</v>
      </c>
      <c r="C450" s="35">
        <f t="shared" si="34"/>
        <v>1.1717814118461511E-5</v>
      </c>
      <c r="D450" s="7">
        <f t="shared" ref="D450:D513" si="35">C450*B450</f>
        <v>5.2612985391892186E-3</v>
      </c>
      <c r="E450" s="7">
        <f>SUM(D$2:D450)</f>
        <v>25.945668563273994</v>
      </c>
      <c r="F450">
        <f t="shared" ref="F450:F513" si="36">IF(E450&gt;I$15,1,0)</f>
        <v>1</v>
      </c>
      <c r="G450">
        <f t="shared" ref="G450:G513" si="37">IF(E450&gt;M$15,1,0)</f>
        <v>1</v>
      </c>
    </row>
    <row r="451" spans="1:7" x14ac:dyDescent="0.25">
      <c r="A451" s="7">
        <v>0.7738984334735145</v>
      </c>
      <c r="B451" s="13">
        <f t="shared" ref="B451:B514" si="38">ROW(B451)-1</f>
        <v>450</v>
      </c>
      <c r="C451" s="35">
        <f t="shared" si="34"/>
        <v>1.680683173742592E-4</v>
      </c>
      <c r="D451" s="7">
        <f t="shared" si="35"/>
        <v>7.5630742818416641E-2</v>
      </c>
      <c r="E451" s="7">
        <f>SUM(D$2:D451)</f>
        <v>26.021299306092409</v>
      </c>
      <c r="F451">
        <f t="shared" si="36"/>
        <v>1</v>
      </c>
      <c r="G451">
        <f t="shared" si="37"/>
        <v>1</v>
      </c>
    </row>
    <row r="452" spans="1:7" x14ac:dyDescent="0.25">
      <c r="A452" s="7">
        <v>0.7729548589126759</v>
      </c>
      <c r="B452" s="13">
        <f t="shared" si="38"/>
        <v>451</v>
      </c>
      <c r="C452" s="35">
        <f t="shared" ref="C452:C515" si="39">IF(A451-A452=0,0,A451-A452)</f>
        <v>9.4357456083860036E-4</v>
      </c>
      <c r="D452" s="7">
        <f t="shared" si="35"/>
        <v>0.42555212693820876</v>
      </c>
      <c r="E452" s="7">
        <f>SUM(D$2:D452)</f>
        <v>26.446851433030616</v>
      </c>
      <c r="F452">
        <f t="shared" si="36"/>
        <v>1</v>
      </c>
      <c r="G452">
        <f t="shared" si="37"/>
        <v>1</v>
      </c>
    </row>
    <row r="453" spans="1:7" x14ac:dyDescent="0.25">
      <c r="A453" s="7">
        <v>0.77292176335089979</v>
      </c>
      <c r="B453" s="13">
        <f t="shared" si="38"/>
        <v>452</v>
      </c>
      <c r="C453" s="35">
        <f t="shared" si="39"/>
        <v>3.3095561776108617E-5</v>
      </c>
      <c r="D453" s="7">
        <f t="shared" si="35"/>
        <v>1.4959193922801095E-2</v>
      </c>
      <c r="E453" s="7">
        <f>SUM(D$2:D453)</f>
        <v>26.461810626953419</v>
      </c>
      <c r="F453">
        <f t="shared" si="36"/>
        <v>1</v>
      </c>
      <c r="G453">
        <f t="shared" si="37"/>
        <v>1</v>
      </c>
    </row>
    <row r="454" spans="1:7" x14ac:dyDescent="0.25">
      <c r="A454" s="7">
        <v>0.77272384365995561</v>
      </c>
      <c r="B454" s="13">
        <f t="shared" si="38"/>
        <v>453</v>
      </c>
      <c r="C454" s="35">
        <f t="shared" si="39"/>
        <v>1.979196909441816E-4</v>
      </c>
      <c r="D454" s="7">
        <f t="shared" si="35"/>
        <v>8.9657619997714266E-2</v>
      </c>
      <c r="E454" s="7">
        <f>SUM(D$2:D454)</f>
        <v>26.551468246951131</v>
      </c>
      <c r="F454">
        <f t="shared" si="36"/>
        <v>1</v>
      </c>
      <c r="G454">
        <f t="shared" si="37"/>
        <v>1</v>
      </c>
    </row>
    <row r="455" spans="1:7" x14ac:dyDescent="0.25">
      <c r="A455" s="7">
        <v>0.77269253966480078</v>
      </c>
      <c r="B455" s="13">
        <f t="shared" si="38"/>
        <v>454</v>
      </c>
      <c r="C455" s="35">
        <f t="shared" si="39"/>
        <v>3.1303995154829956E-5</v>
      </c>
      <c r="D455" s="7">
        <f t="shared" si="35"/>
        <v>1.42120138002928E-2</v>
      </c>
      <c r="E455" s="7">
        <f>SUM(D$2:D455)</f>
        <v>26.565680260751424</v>
      </c>
      <c r="F455">
        <f t="shared" si="36"/>
        <v>1</v>
      </c>
      <c r="G455">
        <f t="shared" si="37"/>
        <v>1</v>
      </c>
    </row>
    <row r="456" spans="1:7" x14ac:dyDescent="0.25">
      <c r="A456" s="7">
        <v>0.77254095860241534</v>
      </c>
      <c r="B456" s="13">
        <f t="shared" si="38"/>
        <v>455</v>
      </c>
      <c r="C456" s="35">
        <f t="shared" si="39"/>
        <v>1.5158106238544189E-4</v>
      </c>
      <c r="D456" s="7">
        <f t="shared" si="35"/>
        <v>6.896938338537606E-2</v>
      </c>
      <c r="E456" s="7">
        <f>SUM(D$2:D456)</f>
        <v>26.6346496441368</v>
      </c>
      <c r="F456">
        <f t="shared" si="36"/>
        <v>1</v>
      </c>
      <c r="G456">
        <f t="shared" si="37"/>
        <v>1</v>
      </c>
    </row>
    <row r="457" spans="1:7" x14ac:dyDescent="0.25">
      <c r="A457" s="7">
        <v>0.77249786416206301</v>
      </c>
      <c r="B457" s="13">
        <f t="shared" si="38"/>
        <v>456</v>
      </c>
      <c r="C457" s="35">
        <f t="shared" si="39"/>
        <v>4.3094440352331453E-5</v>
      </c>
      <c r="D457" s="7">
        <f t="shared" si="35"/>
        <v>1.9651064800663143E-2</v>
      </c>
      <c r="E457" s="7">
        <f>SUM(D$2:D457)</f>
        <v>26.654300708937463</v>
      </c>
      <c r="F457">
        <f t="shared" si="36"/>
        <v>1</v>
      </c>
      <c r="G457">
        <f t="shared" si="37"/>
        <v>1</v>
      </c>
    </row>
    <row r="458" spans="1:7" x14ac:dyDescent="0.25">
      <c r="A458" s="7">
        <v>0.77229483608521188</v>
      </c>
      <c r="B458" s="13">
        <f t="shared" si="38"/>
        <v>457</v>
      </c>
      <c r="C458" s="35">
        <f t="shared" si="39"/>
        <v>2.0302807685113056E-4</v>
      </c>
      <c r="D458" s="7">
        <f t="shared" si="35"/>
        <v>9.2783831120966664E-2</v>
      </c>
      <c r="E458" s="7">
        <f>SUM(D$2:D458)</f>
        <v>26.747084540058431</v>
      </c>
      <c r="F458">
        <f t="shared" si="36"/>
        <v>1</v>
      </c>
      <c r="G458">
        <f t="shared" si="37"/>
        <v>1</v>
      </c>
    </row>
    <row r="459" spans="1:7" x14ac:dyDescent="0.25">
      <c r="A459" s="7">
        <v>0.77222036501862545</v>
      </c>
      <c r="B459" s="13">
        <f t="shared" si="38"/>
        <v>458</v>
      </c>
      <c r="C459" s="35">
        <f t="shared" si="39"/>
        <v>7.447106658642344E-5</v>
      </c>
      <c r="D459" s="7">
        <f t="shared" si="35"/>
        <v>3.4107748496581936E-2</v>
      </c>
      <c r="E459" s="7">
        <f>SUM(D$2:D459)</f>
        <v>26.781192288555012</v>
      </c>
      <c r="F459">
        <f t="shared" si="36"/>
        <v>1</v>
      </c>
      <c r="G459">
        <f t="shared" si="37"/>
        <v>1</v>
      </c>
    </row>
    <row r="460" spans="1:7" x14ac:dyDescent="0.25">
      <c r="A460" s="7">
        <v>0.77216790116905043</v>
      </c>
      <c r="B460" s="13">
        <f t="shared" si="38"/>
        <v>459</v>
      </c>
      <c r="C460" s="35">
        <f t="shared" si="39"/>
        <v>5.2463849575024035E-5</v>
      </c>
      <c r="D460" s="7">
        <f t="shared" si="35"/>
        <v>2.4080906954936032E-2</v>
      </c>
      <c r="E460" s="7">
        <f>SUM(D$2:D460)</f>
        <v>26.805273195509947</v>
      </c>
      <c r="F460">
        <f t="shared" si="36"/>
        <v>1</v>
      </c>
      <c r="G460">
        <f t="shared" si="37"/>
        <v>1</v>
      </c>
    </row>
    <row r="461" spans="1:7" x14ac:dyDescent="0.25">
      <c r="A461" s="7">
        <v>0.7721617275273146</v>
      </c>
      <c r="B461" s="13">
        <f t="shared" si="38"/>
        <v>460</v>
      </c>
      <c r="C461" s="35">
        <f t="shared" si="39"/>
        <v>6.1736417358293494E-6</v>
      </c>
      <c r="D461" s="7">
        <f t="shared" si="35"/>
        <v>2.8398751984815007E-3</v>
      </c>
      <c r="E461" s="7">
        <f>SUM(D$2:D461)</f>
        <v>26.80811307070843</v>
      </c>
      <c r="F461">
        <f t="shared" si="36"/>
        <v>1</v>
      </c>
      <c r="G461">
        <f t="shared" si="37"/>
        <v>1</v>
      </c>
    </row>
    <row r="462" spans="1:7" x14ac:dyDescent="0.25">
      <c r="A462" s="7">
        <v>0.77201050962032536</v>
      </c>
      <c r="B462" s="13">
        <f t="shared" si="38"/>
        <v>461</v>
      </c>
      <c r="C462" s="35">
        <f t="shared" si="39"/>
        <v>1.5121790698924276E-4</v>
      </c>
      <c r="D462" s="7">
        <f t="shared" si="35"/>
        <v>6.9711455122040911E-2</v>
      </c>
      <c r="E462" s="7">
        <f>SUM(D$2:D462)</f>
        <v>26.877824525830469</v>
      </c>
      <c r="F462">
        <f t="shared" si="36"/>
        <v>1</v>
      </c>
      <c r="G462">
        <f t="shared" si="37"/>
        <v>1</v>
      </c>
    </row>
    <row r="463" spans="1:7" x14ac:dyDescent="0.25">
      <c r="A463" s="7">
        <v>0.77192531336437031</v>
      </c>
      <c r="B463" s="13">
        <f t="shared" si="38"/>
        <v>462</v>
      </c>
      <c r="C463" s="35">
        <f t="shared" si="39"/>
        <v>8.5196255955044542E-5</v>
      </c>
      <c r="D463" s="7">
        <f t="shared" si="35"/>
        <v>3.9360670251230578E-2</v>
      </c>
      <c r="E463" s="7">
        <f>SUM(D$2:D463)</f>
        <v>26.9171851960817</v>
      </c>
      <c r="F463">
        <f t="shared" si="36"/>
        <v>1</v>
      </c>
      <c r="G463">
        <f t="shared" si="37"/>
        <v>1</v>
      </c>
    </row>
    <row r="464" spans="1:7" x14ac:dyDescent="0.25">
      <c r="A464" s="7">
        <v>0.77114281032693865</v>
      </c>
      <c r="B464" s="13">
        <f t="shared" si="38"/>
        <v>463</v>
      </c>
      <c r="C464" s="35">
        <f t="shared" si="39"/>
        <v>7.8250303743165883E-4</v>
      </c>
      <c r="D464" s="7">
        <f t="shared" si="35"/>
        <v>0.36229890633085804</v>
      </c>
      <c r="E464" s="7">
        <f>SUM(D$2:D464)</f>
        <v>27.279484102412557</v>
      </c>
      <c r="F464">
        <f t="shared" si="36"/>
        <v>1</v>
      </c>
      <c r="G464">
        <f t="shared" si="37"/>
        <v>1</v>
      </c>
    </row>
    <row r="465" spans="1:7" x14ac:dyDescent="0.25">
      <c r="A465" s="7">
        <v>0.77080725474082412</v>
      </c>
      <c r="B465" s="13">
        <f t="shared" si="38"/>
        <v>464</v>
      </c>
      <c r="C465" s="35">
        <f t="shared" si="39"/>
        <v>3.3555558611453318E-4</v>
      </c>
      <c r="D465" s="7">
        <f t="shared" si="35"/>
        <v>0.15569779195714339</v>
      </c>
      <c r="E465" s="7">
        <f>SUM(D$2:D465)</f>
        <v>27.435181894369698</v>
      </c>
      <c r="F465">
        <f t="shared" si="36"/>
        <v>1</v>
      </c>
      <c r="G465">
        <f t="shared" si="37"/>
        <v>1</v>
      </c>
    </row>
    <row r="466" spans="1:7" x14ac:dyDescent="0.25">
      <c r="A466" s="7">
        <v>0.7706775840540111</v>
      </c>
      <c r="B466" s="13">
        <f t="shared" si="38"/>
        <v>465</v>
      </c>
      <c r="C466" s="35">
        <f t="shared" si="39"/>
        <v>1.2967068681302152E-4</v>
      </c>
      <c r="D466" s="7">
        <f t="shared" si="35"/>
        <v>6.0296869368055006E-2</v>
      </c>
      <c r="E466" s="7">
        <f>SUM(D$2:D466)</f>
        <v>27.495478763737754</v>
      </c>
      <c r="F466">
        <f t="shared" si="36"/>
        <v>1</v>
      </c>
      <c r="G466">
        <f t="shared" si="37"/>
        <v>1</v>
      </c>
    </row>
    <row r="467" spans="1:7" x14ac:dyDescent="0.25">
      <c r="A467" s="7">
        <v>0.77054195761870004</v>
      </c>
      <c r="B467" s="13">
        <f t="shared" si="38"/>
        <v>466</v>
      </c>
      <c r="C467" s="35">
        <f t="shared" si="39"/>
        <v>1.3562643531106477E-4</v>
      </c>
      <c r="D467" s="7">
        <f t="shared" si="35"/>
        <v>6.3201918854956185E-2</v>
      </c>
      <c r="E467" s="7">
        <f>SUM(D$2:D467)</f>
        <v>27.558680682592712</v>
      </c>
      <c r="F467">
        <f t="shared" si="36"/>
        <v>1</v>
      </c>
      <c r="G467">
        <f t="shared" si="37"/>
        <v>1</v>
      </c>
    </row>
    <row r="468" spans="1:7" x14ac:dyDescent="0.25">
      <c r="A468" s="7">
        <v>0.77036650514160254</v>
      </c>
      <c r="B468" s="13">
        <f t="shared" si="38"/>
        <v>467</v>
      </c>
      <c r="C468" s="35">
        <f t="shared" si="39"/>
        <v>1.7545247709749301E-4</v>
      </c>
      <c r="D468" s="7">
        <f t="shared" si="35"/>
        <v>8.1936306804529235E-2</v>
      </c>
      <c r="E468" s="7">
        <f>SUM(D$2:D468)</f>
        <v>27.640616989397241</v>
      </c>
      <c r="F468">
        <f t="shared" si="36"/>
        <v>1</v>
      </c>
      <c r="G468">
        <f t="shared" si="37"/>
        <v>1</v>
      </c>
    </row>
    <row r="469" spans="1:7" x14ac:dyDescent="0.25">
      <c r="A469" s="7">
        <v>0.77022673873477432</v>
      </c>
      <c r="B469" s="13">
        <f t="shared" si="38"/>
        <v>468</v>
      </c>
      <c r="C469" s="35">
        <f t="shared" si="39"/>
        <v>1.3976640682822339E-4</v>
      </c>
      <c r="D469" s="7">
        <f t="shared" si="35"/>
        <v>6.5410678395608546E-2</v>
      </c>
      <c r="E469" s="7">
        <f>SUM(D$2:D469)</f>
        <v>27.706027667792849</v>
      </c>
      <c r="F469">
        <f t="shared" si="36"/>
        <v>1</v>
      </c>
      <c r="G469">
        <f t="shared" si="37"/>
        <v>1</v>
      </c>
    </row>
    <row r="470" spans="1:7" x14ac:dyDescent="0.25">
      <c r="A470" s="7">
        <v>0.77002429170655728</v>
      </c>
      <c r="B470" s="13">
        <f t="shared" si="38"/>
        <v>469</v>
      </c>
      <c r="C470" s="35">
        <f t="shared" si="39"/>
        <v>2.0244702821703431E-4</v>
      </c>
      <c r="D470" s="7">
        <f t="shared" si="35"/>
        <v>9.4947656233789091E-2</v>
      </c>
      <c r="E470" s="7">
        <f>SUM(D$2:D470)</f>
        <v>27.800975324026638</v>
      </c>
      <c r="F470">
        <f t="shared" si="36"/>
        <v>1</v>
      </c>
      <c r="G470">
        <f t="shared" si="37"/>
        <v>1</v>
      </c>
    </row>
    <row r="471" spans="1:7" x14ac:dyDescent="0.25">
      <c r="A471" s="7">
        <v>0.7698648422772536</v>
      </c>
      <c r="B471" s="13">
        <f t="shared" si="38"/>
        <v>470</v>
      </c>
      <c r="C471" s="35">
        <f t="shared" si="39"/>
        <v>1.5944942930368189E-4</v>
      </c>
      <c r="D471" s="7">
        <f t="shared" si="35"/>
        <v>7.4941231772730488E-2</v>
      </c>
      <c r="E471" s="7">
        <f>SUM(D$2:D471)</f>
        <v>27.875916555799368</v>
      </c>
      <c r="F471">
        <f t="shared" si="36"/>
        <v>1</v>
      </c>
      <c r="G471">
        <f t="shared" si="37"/>
        <v>1</v>
      </c>
    </row>
    <row r="472" spans="1:7" x14ac:dyDescent="0.25">
      <c r="A472" s="7">
        <v>0.76980702793817402</v>
      </c>
      <c r="B472" s="13">
        <f t="shared" si="38"/>
        <v>471</v>
      </c>
      <c r="C472" s="35">
        <f t="shared" si="39"/>
        <v>5.7814339079587107E-5</v>
      </c>
      <c r="D472" s="7">
        <f t="shared" si="35"/>
        <v>2.7230553706485527E-2</v>
      </c>
      <c r="E472" s="7">
        <f>SUM(D$2:D472)</f>
        <v>27.903147109505852</v>
      </c>
      <c r="F472">
        <f t="shared" si="36"/>
        <v>1</v>
      </c>
      <c r="G472">
        <f t="shared" si="37"/>
        <v>1</v>
      </c>
    </row>
    <row r="473" spans="1:7" x14ac:dyDescent="0.25">
      <c r="A473" s="7">
        <v>0.76980576899946718</v>
      </c>
      <c r="B473" s="13">
        <f t="shared" si="38"/>
        <v>472</v>
      </c>
      <c r="C473" s="35">
        <f t="shared" si="39"/>
        <v>1.2589387068384639E-6</v>
      </c>
      <c r="D473" s="7">
        <f t="shared" si="35"/>
        <v>5.9421906962775495E-4</v>
      </c>
      <c r="E473" s="7">
        <f>SUM(D$2:D473)</f>
        <v>27.903741328575478</v>
      </c>
      <c r="F473">
        <f t="shared" si="36"/>
        <v>1</v>
      </c>
      <c r="G473">
        <f t="shared" si="37"/>
        <v>1</v>
      </c>
    </row>
    <row r="474" spans="1:7" x14ac:dyDescent="0.25">
      <c r="A474" s="7">
        <v>0.76897641891592206</v>
      </c>
      <c r="B474" s="13">
        <f t="shared" si="38"/>
        <v>473</v>
      </c>
      <c r="C474" s="35">
        <f t="shared" si="39"/>
        <v>8.2935008354512174E-4</v>
      </c>
      <c r="D474" s="7">
        <f t="shared" si="35"/>
        <v>0.39228258951684258</v>
      </c>
      <c r="E474" s="7">
        <f>SUM(D$2:D474)</f>
        <v>28.29602391809232</v>
      </c>
      <c r="F474">
        <f t="shared" si="36"/>
        <v>1</v>
      </c>
      <c r="G474">
        <f t="shared" si="37"/>
        <v>1</v>
      </c>
    </row>
    <row r="475" spans="1:7" x14ac:dyDescent="0.25">
      <c r="A475" s="7">
        <v>0.76880036117983086</v>
      </c>
      <c r="B475" s="13">
        <f t="shared" si="38"/>
        <v>474</v>
      </c>
      <c r="C475" s="35">
        <f t="shared" si="39"/>
        <v>1.7605773609119524E-4</v>
      </c>
      <c r="D475" s="7">
        <f t="shared" si="35"/>
        <v>8.3451366907226543E-2</v>
      </c>
      <c r="E475" s="7">
        <f>SUM(D$2:D475)</f>
        <v>28.379475284999547</v>
      </c>
      <c r="F475">
        <f t="shared" si="36"/>
        <v>1</v>
      </c>
      <c r="G475">
        <f t="shared" si="37"/>
        <v>1</v>
      </c>
    </row>
    <row r="476" spans="1:7" x14ac:dyDescent="0.25">
      <c r="A476" s="7">
        <v>0.76839575764771373</v>
      </c>
      <c r="B476" s="13">
        <f t="shared" si="38"/>
        <v>475</v>
      </c>
      <c r="C476" s="35">
        <f t="shared" si="39"/>
        <v>4.0460353211713151E-4</v>
      </c>
      <c r="D476" s="7">
        <f t="shared" si="35"/>
        <v>0.19218667775563747</v>
      </c>
      <c r="E476" s="7">
        <f>SUM(D$2:D476)</f>
        <v>28.571661962755183</v>
      </c>
      <c r="F476">
        <f t="shared" si="36"/>
        <v>1</v>
      </c>
      <c r="G476">
        <f t="shared" si="37"/>
        <v>1</v>
      </c>
    </row>
    <row r="477" spans="1:7" x14ac:dyDescent="0.25">
      <c r="A477" s="7">
        <v>0.76834675587958279</v>
      </c>
      <c r="B477" s="13">
        <f t="shared" si="38"/>
        <v>476</v>
      </c>
      <c r="C477" s="35">
        <f t="shared" si="39"/>
        <v>4.9001768130940704E-5</v>
      </c>
      <c r="D477" s="7">
        <f t="shared" si="35"/>
        <v>2.3324841630327775E-2</v>
      </c>
      <c r="E477" s="7">
        <f>SUM(D$2:D477)</f>
        <v>28.59498680438551</v>
      </c>
      <c r="F477">
        <f t="shared" si="36"/>
        <v>1</v>
      </c>
      <c r="G477">
        <f t="shared" si="37"/>
        <v>1</v>
      </c>
    </row>
    <row r="478" spans="1:7" x14ac:dyDescent="0.25">
      <c r="A478" s="7">
        <v>0.76813099315350397</v>
      </c>
      <c r="B478" s="13">
        <f t="shared" si="38"/>
        <v>477</v>
      </c>
      <c r="C478" s="35">
        <f t="shared" si="39"/>
        <v>2.1576272607881641E-4</v>
      </c>
      <c r="D478" s="7">
        <f t="shared" si="35"/>
        <v>0.10291882033959543</v>
      </c>
      <c r="E478" s="7">
        <f>SUM(D$2:D478)</f>
        <v>28.697905624725106</v>
      </c>
      <c r="F478">
        <f t="shared" si="36"/>
        <v>1</v>
      </c>
      <c r="G478">
        <f t="shared" si="37"/>
        <v>1</v>
      </c>
    </row>
    <row r="479" spans="1:7" x14ac:dyDescent="0.25">
      <c r="A479" s="7">
        <v>0.76797079320304795</v>
      </c>
      <c r="B479" s="13">
        <f t="shared" si="38"/>
        <v>478</v>
      </c>
      <c r="C479" s="35">
        <f t="shared" si="39"/>
        <v>1.601999504560192E-4</v>
      </c>
      <c r="D479" s="7">
        <f t="shared" si="35"/>
        <v>7.6575576317977179E-2</v>
      </c>
      <c r="E479" s="7">
        <f>SUM(D$2:D479)</f>
        <v>28.774481201043084</v>
      </c>
      <c r="F479">
        <f t="shared" si="36"/>
        <v>1</v>
      </c>
      <c r="G479">
        <f t="shared" si="37"/>
        <v>1</v>
      </c>
    </row>
    <row r="480" spans="1:7" x14ac:dyDescent="0.25">
      <c r="A480" s="7">
        <v>0.7678075427472637</v>
      </c>
      <c r="B480" s="13">
        <f t="shared" si="38"/>
        <v>479</v>
      </c>
      <c r="C480" s="35">
        <f t="shared" si="39"/>
        <v>1.6325045578424735E-4</v>
      </c>
      <c r="D480" s="7">
        <f t="shared" si="35"/>
        <v>7.8196968320654481E-2</v>
      </c>
      <c r="E480" s="7">
        <f>SUM(D$2:D480)</f>
        <v>28.852678169363738</v>
      </c>
      <c r="F480">
        <f t="shared" si="36"/>
        <v>1</v>
      </c>
      <c r="G480">
        <f t="shared" si="37"/>
        <v>1</v>
      </c>
    </row>
    <row r="481" spans="1:7" x14ac:dyDescent="0.25">
      <c r="A481" s="7">
        <v>0.76761947667273733</v>
      </c>
      <c r="B481" s="13">
        <f t="shared" si="38"/>
        <v>480</v>
      </c>
      <c r="C481" s="35">
        <f t="shared" si="39"/>
        <v>1.8806607452637181E-4</v>
      </c>
      <c r="D481" s="7">
        <f t="shared" si="35"/>
        <v>9.0271715772658467E-2</v>
      </c>
      <c r="E481" s="7">
        <f>SUM(D$2:D481)</f>
        <v>28.942949885136397</v>
      </c>
      <c r="F481">
        <f t="shared" si="36"/>
        <v>1</v>
      </c>
      <c r="G481">
        <f t="shared" si="37"/>
        <v>1</v>
      </c>
    </row>
    <row r="482" spans="1:7" x14ac:dyDescent="0.25">
      <c r="A482" s="7">
        <v>0.76760354625602278</v>
      </c>
      <c r="B482" s="13">
        <f t="shared" si="38"/>
        <v>481</v>
      </c>
      <c r="C482" s="35">
        <f t="shared" si="39"/>
        <v>1.5930416714549089E-5</v>
      </c>
      <c r="D482" s="7">
        <f t="shared" si="35"/>
        <v>7.662530439698112E-3</v>
      </c>
      <c r="E482" s="7">
        <f>SUM(D$2:D482)</f>
        <v>28.950612415576096</v>
      </c>
      <c r="F482">
        <f t="shared" si="36"/>
        <v>1</v>
      </c>
      <c r="G482">
        <f t="shared" si="37"/>
        <v>1</v>
      </c>
    </row>
    <row r="483" spans="1:7" x14ac:dyDescent="0.25">
      <c r="A483" s="7">
        <v>0.76759720314176882</v>
      </c>
      <c r="B483" s="13">
        <f t="shared" si="38"/>
        <v>482</v>
      </c>
      <c r="C483" s="35">
        <f t="shared" si="39"/>
        <v>6.3431142539593921E-6</v>
      </c>
      <c r="D483" s="7">
        <f t="shared" si="35"/>
        <v>3.057381070408427E-3</v>
      </c>
      <c r="E483" s="7">
        <f>SUM(D$2:D483)</f>
        <v>28.953669796646505</v>
      </c>
      <c r="F483">
        <f t="shared" si="36"/>
        <v>1</v>
      </c>
      <c r="G483">
        <f t="shared" si="37"/>
        <v>1</v>
      </c>
    </row>
    <row r="484" spans="1:7" x14ac:dyDescent="0.25">
      <c r="A484" s="7">
        <v>0.76753498251721508</v>
      </c>
      <c r="B484" s="13">
        <f t="shared" si="38"/>
        <v>483</v>
      </c>
      <c r="C484" s="35">
        <f t="shared" si="39"/>
        <v>6.2220624553743775E-5</v>
      </c>
      <c r="D484" s="7">
        <f t="shared" si="35"/>
        <v>3.0052561659458243E-2</v>
      </c>
      <c r="E484" s="7">
        <f>SUM(D$2:D484)</f>
        <v>28.983722358305965</v>
      </c>
      <c r="F484">
        <f t="shared" si="36"/>
        <v>1</v>
      </c>
      <c r="G484">
        <f t="shared" si="37"/>
        <v>1</v>
      </c>
    </row>
    <row r="485" spans="1:7" x14ac:dyDescent="0.25">
      <c r="A485" s="7">
        <v>0.76749300175341117</v>
      </c>
      <c r="B485" s="13">
        <f t="shared" si="38"/>
        <v>484</v>
      </c>
      <c r="C485" s="35">
        <f t="shared" si="39"/>
        <v>4.1980763803906029E-5</v>
      </c>
      <c r="D485" s="7">
        <f t="shared" si="35"/>
        <v>2.0318689681090518E-2</v>
      </c>
      <c r="E485" s="7">
        <f>SUM(D$2:D485)</f>
        <v>29.004041047987055</v>
      </c>
      <c r="F485">
        <f t="shared" si="36"/>
        <v>1</v>
      </c>
      <c r="G485">
        <f t="shared" si="37"/>
        <v>1</v>
      </c>
    </row>
    <row r="486" spans="1:7" x14ac:dyDescent="0.25">
      <c r="A486" s="7">
        <v>0.76748079973209782</v>
      </c>
      <c r="B486" s="13">
        <f t="shared" si="38"/>
        <v>485</v>
      </c>
      <c r="C486" s="35">
        <f t="shared" si="39"/>
        <v>1.2202021313356681E-5</v>
      </c>
      <c r="D486" s="7">
        <f t="shared" si="35"/>
        <v>5.9179803369779904E-3</v>
      </c>
      <c r="E486" s="7">
        <f>SUM(D$2:D486)</f>
        <v>29.009959028324033</v>
      </c>
      <c r="F486">
        <f t="shared" si="36"/>
        <v>1</v>
      </c>
      <c r="G486">
        <f t="shared" si="37"/>
        <v>1</v>
      </c>
    </row>
    <row r="487" spans="1:7" x14ac:dyDescent="0.25">
      <c r="A487" s="7">
        <v>0.76744615470729771</v>
      </c>
      <c r="B487" s="13">
        <f t="shared" si="38"/>
        <v>486</v>
      </c>
      <c r="C487" s="35">
        <f t="shared" si="39"/>
        <v>3.4645024800106228E-5</v>
      </c>
      <c r="D487" s="7">
        <f t="shared" si="35"/>
        <v>1.6837482052851627E-2</v>
      </c>
      <c r="E487" s="7">
        <f>SUM(D$2:D487)</f>
        <v>29.026796510376883</v>
      </c>
      <c r="F487">
        <f t="shared" si="36"/>
        <v>1</v>
      </c>
      <c r="G487">
        <f t="shared" si="37"/>
        <v>1</v>
      </c>
    </row>
    <row r="488" spans="1:7" x14ac:dyDescent="0.25">
      <c r="A488" s="7">
        <v>0.76728774632346308</v>
      </c>
      <c r="B488" s="13">
        <f t="shared" si="38"/>
        <v>487</v>
      </c>
      <c r="C488" s="35">
        <f t="shared" si="39"/>
        <v>1.5840838383462952E-4</v>
      </c>
      <c r="D488" s="7">
        <f t="shared" si="35"/>
        <v>7.7144882927464575E-2</v>
      </c>
      <c r="E488" s="7">
        <f>SUM(D$2:D488)</f>
        <v>29.103941393304346</v>
      </c>
      <c r="F488">
        <f t="shared" si="36"/>
        <v>1</v>
      </c>
      <c r="G488">
        <f t="shared" si="37"/>
        <v>1</v>
      </c>
    </row>
    <row r="489" spans="1:7" x14ac:dyDescent="0.25">
      <c r="A489" s="7">
        <v>0.76699194414805583</v>
      </c>
      <c r="B489" s="13">
        <f t="shared" si="38"/>
        <v>488</v>
      </c>
      <c r="C489" s="35">
        <f t="shared" si="39"/>
        <v>2.9580217540725595E-4</v>
      </c>
      <c r="D489" s="7">
        <f t="shared" si="35"/>
        <v>0.1443514615987409</v>
      </c>
      <c r="E489" s="7">
        <f>SUM(D$2:D489)</f>
        <v>29.248292854903088</v>
      </c>
      <c r="F489">
        <f t="shared" si="36"/>
        <v>1</v>
      </c>
      <c r="G489">
        <f t="shared" si="37"/>
        <v>1</v>
      </c>
    </row>
    <row r="490" spans="1:7" x14ac:dyDescent="0.25">
      <c r="A490" s="7">
        <v>0.76688478909580904</v>
      </c>
      <c r="B490" s="13">
        <f t="shared" si="38"/>
        <v>489</v>
      </c>
      <c r="C490" s="35">
        <f t="shared" si="39"/>
        <v>1.071550522467879E-4</v>
      </c>
      <c r="D490" s="7">
        <f t="shared" si="35"/>
        <v>5.2398820548679281E-2</v>
      </c>
      <c r="E490" s="7">
        <f>SUM(D$2:D490)</f>
        <v>29.300691675451766</v>
      </c>
      <c r="F490">
        <f t="shared" si="36"/>
        <v>1</v>
      </c>
      <c r="G490">
        <f t="shared" si="37"/>
        <v>1</v>
      </c>
    </row>
    <row r="491" spans="1:7" x14ac:dyDescent="0.25">
      <c r="A491" s="7">
        <v>0.7668009486199997</v>
      </c>
      <c r="B491" s="13">
        <f t="shared" si="38"/>
        <v>490</v>
      </c>
      <c r="C491" s="35">
        <f t="shared" si="39"/>
        <v>8.3840475809338066E-5</v>
      </c>
      <c r="D491" s="7">
        <f t="shared" si="35"/>
        <v>4.1081833146575653E-2</v>
      </c>
      <c r="E491" s="7">
        <f>SUM(D$2:D491)</f>
        <v>29.34177350859834</v>
      </c>
      <c r="F491">
        <f t="shared" si="36"/>
        <v>1</v>
      </c>
      <c r="G491">
        <f t="shared" si="37"/>
        <v>1</v>
      </c>
    </row>
    <row r="492" spans="1:7" x14ac:dyDescent="0.25">
      <c r="A492" s="7">
        <v>0.76665919696367224</v>
      </c>
      <c r="B492" s="13">
        <f t="shared" si="38"/>
        <v>491</v>
      </c>
      <c r="C492" s="35">
        <f t="shared" si="39"/>
        <v>1.4175165632746012E-4</v>
      </c>
      <c r="D492" s="7">
        <f t="shared" si="35"/>
        <v>6.9600063256782918E-2</v>
      </c>
      <c r="E492" s="7">
        <f>SUM(D$2:D492)</f>
        <v>29.411373571855123</v>
      </c>
      <c r="F492">
        <f t="shared" si="36"/>
        <v>1</v>
      </c>
      <c r="G492">
        <f t="shared" si="37"/>
        <v>1</v>
      </c>
    </row>
    <row r="493" spans="1:7" x14ac:dyDescent="0.25">
      <c r="A493" s="7">
        <v>0.76638341675577693</v>
      </c>
      <c r="B493" s="13">
        <f t="shared" si="38"/>
        <v>492</v>
      </c>
      <c r="C493" s="35">
        <f t="shared" si="39"/>
        <v>2.7578020789531532E-4</v>
      </c>
      <c r="D493" s="7">
        <f t="shared" si="35"/>
        <v>0.13568386228449514</v>
      </c>
      <c r="E493" s="7">
        <f>SUM(D$2:D493)</f>
        <v>29.547057434139617</v>
      </c>
      <c r="F493">
        <f t="shared" si="36"/>
        <v>1</v>
      </c>
      <c r="G493">
        <f t="shared" si="37"/>
        <v>1</v>
      </c>
    </row>
    <row r="494" spans="1:7" x14ac:dyDescent="0.25">
      <c r="A494" s="7">
        <v>0.76577488936349802</v>
      </c>
      <c r="B494" s="13">
        <f t="shared" si="38"/>
        <v>493</v>
      </c>
      <c r="C494" s="35">
        <f t="shared" si="39"/>
        <v>6.085273922789014E-4</v>
      </c>
      <c r="D494" s="7">
        <f t="shared" si="35"/>
        <v>0.30000400439349839</v>
      </c>
      <c r="E494" s="7">
        <f>SUM(D$2:D494)</f>
        <v>29.847061438533117</v>
      </c>
      <c r="F494">
        <f t="shared" si="36"/>
        <v>1</v>
      </c>
      <c r="G494">
        <f t="shared" si="37"/>
        <v>1</v>
      </c>
    </row>
    <row r="495" spans="1:7" x14ac:dyDescent="0.25">
      <c r="A495" s="7">
        <v>0.76555360667539663</v>
      </c>
      <c r="B495" s="13">
        <f t="shared" si="38"/>
        <v>494</v>
      </c>
      <c r="C495" s="35">
        <f t="shared" si="39"/>
        <v>2.2128268810139851E-4</v>
      </c>
      <c r="D495" s="7">
        <f t="shared" si="35"/>
        <v>0.10931364792209086</v>
      </c>
      <c r="E495" s="7">
        <f>SUM(D$2:D495)</f>
        <v>29.956375086455207</v>
      </c>
      <c r="F495">
        <f t="shared" si="36"/>
        <v>1</v>
      </c>
      <c r="G495">
        <f t="shared" si="37"/>
        <v>1</v>
      </c>
    </row>
    <row r="496" spans="1:7" x14ac:dyDescent="0.25">
      <c r="A496" s="7">
        <v>0.76503281762684627</v>
      </c>
      <c r="B496" s="13">
        <f t="shared" si="38"/>
        <v>495</v>
      </c>
      <c r="C496" s="35">
        <f t="shared" si="39"/>
        <v>5.2078904855035191E-4</v>
      </c>
      <c r="D496" s="7">
        <f t="shared" si="35"/>
        <v>0.25779057903242419</v>
      </c>
      <c r="E496" s="7">
        <f>SUM(D$2:D496)</f>
        <v>30.214165665487631</v>
      </c>
      <c r="F496">
        <f t="shared" si="36"/>
        <v>1</v>
      </c>
      <c r="G496">
        <f t="shared" si="37"/>
        <v>1</v>
      </c>
    </row>
    <row r="497" spans="1:7" x14ac:dyDescent="0.25">
      <c r="A497" s="7">
        <v>0.76498035377727125</v>
      </c>
      <c r="B497" s="13">
        <f t="shared" si="38"/>
        <v>496</v>
      </c>
      <c r="C497" s="35">
        <f t="shared" si="39"/>
        <v>5.2463849575024035E-5</v>
      </c>
      <c r="D497" s="7">
        <f t="shared" si="35"/>
        <v>2.6022069389211921E-2</v>
      </c>
      <c r="E497" s="7">
        <f>SUM(D$2:D497)</f>
        <v>30.240187734876841</v>
      </c>
      <c r="F497">
        <f t="shared" si="36"/>
        <v>1</v>
      </c>
      <c r="G497">
        <f t="shared" si="37"/>
        <v>1</v>
      </c>
    </row>
    <row r="498" spans="1:7" x14ac:dyDescent="0.25">
      <c r="A498" s="7">
        <v>0.76481020336895877</v>
      </c>
      <c r="B498" s="13">
        <f t="shared" si="38"/>
        <v>497</v>
      </c>
      <c r="C498" s="35">
        <f t="shared" si="39"/>
        <v>1.7015040831247497E-4</v>
      </c>
      <c r="D498" s="7">
        <f t="shared" si="35"/>
        <v>8.4564752931300058E-2</v>
      </c>
      <c r="E498" s="7">
        <f>SUM(D$2:D498)</f>
        <v>30.324752487808141</v>
      </c>
      <c r="F498">
        <f t="shared" si="36"/>
        <v>1</v>
      </c>
      <c r="G498">
        <f t="shared" si="37"/>
        <v>1</v>
      </c>
    </row>
    <row r="499" spans="1:7" x14ac:dyDescent="0.25">
      <c r="A499" s="7">
        <v>0.76477911726704173</v>
      </c>
      <c r="B499" s="13">
        <f t="shared" si="38"/>
        <v>498</v>
      </c>
      <c r="C499" s="35">
        <f t="shared" si="39"/>
        <v>3.1086101917043862E-5</v>
      </c>
      <c r="D499" s="7">
        <f t="shared" si="35"/>
        <v>1.5480878754687843E-2</v>
      </c>
      <c r="E499" s="7">
        <f>SUM(D$2:D499)</f>
        <v>30.340233366562828</v>
      </c>
      <c r="F499">
        <f t="shared" si="36"/>
        <v>1</v>
      </c>
      <c r="G499">
        <f t="shared" si="37"/>
        <v>1</v>
      </c>
    </row>
    <row r="500" spans="1:7" x14ac:dyDescent="0.25">
      <c r="A500" s="7">
        <v>0.76444719323488952</v>
      </c>
      <c r="B500" s="13">
        <f t="shared" si="38"/>
        <v>499</v>
      </c>
      <c r="C500" s="35">
        <f t="shared" si="39"/>
        <v>3.3192403215220878E-4</v>
      </c>
      <c r="D500" s="7">
        <f t="shared" si="35"/>
        <v>0.16563009204395218</v>
      </c>
      <c r="E500" s="7">
        <f>SUM(D$2:D500)</f>
        <v>30.505863458606779</v>
      </c>
      <c r="F500">
        <f t="shared" si="36"/>
        <v>1</v>
      </c>
      <c r="G500">
        <f t="shared" si="37"/>
        <v>1</v>
      </c>
    </row>
    <row r="501" spans="1:7" x14ac:dyDescent="0.25">
      <c r="A501" s="7">
        <v>0.76440884402504783</v>
      </c>
      <c r="B501" s="13">
        <f t="shared" si="38"/>
        <v>500</v>
      </c>
      <c r="C501" s="35">
        <f t="shared" si="39"/>
        <v>3.8349209841692655E-5</v>
      </c>
      <c r="D501" s="7">
        <f t="shared" si="35"/>
        <v>1.9174604920846328E-2</v>
      </c>
      <c r="E501" s="7">
        <f>SUM(D$2:D501)</f>
        <v>30.525038063527624</v>
      </c>
      <c r="F501">
        <f t="shared" si="36"/>
        <v>1</v>
      </c>
      <c r="G501">
        <f t="shared" si="37"/>
        <v>1</v>
      </c>
    </row>
    <row r="502" spans="1:7" x14ac:dyDescent="0.25">
      <c r="A502" s="7">
        <v>0.76415206894955501</v>
      </c>
      <c r="B502" s="13">
        <f t="shared" si="38"/>
        <v>501</v>
      </c>
      <c r="C502" s="35">
        <f t="shared" si="39"/>
        <v>2.5677507549282108E-4</v>
      </c>
      <c r="D502" s="7">
        <f t="shared" si="35"/>
        <v>0.12864431282190336</v>
      </c>
      <c r="E502" s="7">
        <f>SUM(D$2:D502)</f>
        <v>30.653682376349529</v>
      </c>
      <c r="F502">
        <f t="shared" si="36"/>
        <v>1</v>
      </c>
      <c r="G502">
        <f t="shared" si="37"/>
        <v>1</v>
      </c>
    </row>
    <row r="503" spans="1:7" x14ac:dyDescent="0.25">
      <c r="A503" s="7">
        <v>0.76375831165860519</v>
      </c>
      <c r="B503" s="13">
        <f t="shared" si="38"/>
        <v>502</v>
      </c>
      <c r="C503" s="35">
        <f t="shared" si="39"/>
        <v>3.9375729094981438E-4</v>
      </c>
      <c r="D503" s="7">
        <f t="shared" si="35"/>
        <v>0.19766616005680682</v>
      </c>
      <c r="E503" s="7">
        <f>SUM(D$2:D503)</f>
        <v>30.851348536406334</v>
      </c>
      <c r="F503">
        <f t="shared" si="36"/>
        <v>1</v>
      </c>
      <c r="G503">
        <f t="shared" si="37"/>
        <v>1</v>
      </c>
    </row>
    <row r="504" spans="1:7" x14ac:dyDescent="0.25">
      <c r="A504" s="7">
        <v>0.76340643829002031</v>
      </c>
      <c r="B504" s="13">
        <f t="shared" si="38"/>
        <v>503</v>
      </c>
      <c r="C504" s="35">
        <f t="shared" si="39"/>
        <v>3.5187336858488738E-4</v>
      </c>
      <c r="D504" s="7">
        <f t="shared" si="35"/>
        <v>0.17699230439819835</v>
      </c>
      <c r="E504" s="7">
        <f>SUM(D$2:D504)</f>
        <v>31.028340840804532</v>
      </c>
      <c r="F504">
        <f t="shared" si="36"/>
        <v>1</v>
      </c>
      <c r="G504">
        <f t="shared" si="37"/>
        <v>1</v>
      </c>
    </row>
    <row r="505" spans="1:7" x14ac:dyDescent="0.25">
      <c r="A505" s="7">
        <v>0.76330770844296603</v>
      </c>
      <c r="B505" s="13">
        <f t="shared" si="38"/>
        <v>504</v>
      </c>
      <c r="C505" s="35">
        <f t="shared" si="39"/>
        <v>9.8729847054279674E-5</v>
      </c>
      <c r="D505" s="7">
        <f t="shared" si="35"/>
        <v>4.9759842915356955E-2</v>
      </c>
      <c r="E505" s="7">
        <f>SUM(D$2:D505)</f>
        <v>31.078100683719889</v>
      </c>
      <c r="F505">
        <f t="shared" si="36"/>
        <v>1</v>
      </c>
      <c r="G505">
        <f t="shared" si="37"/>
        <v>1</v>
      </c>
    </row>
    <row r="506" spans="1:7" x14ac:dyDescent="0.25">
      <c r="A506" s="7">
        <v>0.76330151059087026</v>
      </c>
      <c r="B506" s="13">
        <f t="shared" si="38"/>
        <v>505</v>
      </c>
      <c r="C506" s="35">
        <f t="shared" si="39"/>
        <v>6.1978520957683969E-6</v>
      </c>
      <c r="D506" s="7">
        <f t="shared" si="35"/>
        <v>3.1299153083630404E-3</v>
      </c>
      <c r="E506" s="7">
        <f>SUM(D$2:D506)</f>
        <v>31.081230599028252</v>
      </c>
      <c r="F506">
        <f t="shared" si="36"/>
        <v>1</v>
      </c>
      <c r="G506">
        <f t="shared" si="37"/>
        <v>1</v>
      </c>
    </row>
    <row r="507" spans="1:7" x14ac:dyDescent="0.25">
      <c r="A507" s="7">
        <v>0.76327086027542868</v>
      </c>
      <c r="B507" s="13">
        <f t="shared" si="38"/>
        <v>506</v>
      </c>
      <c r="C507" s="35">
        <f t="shared" si="39"/>
        <v>3.0650315441582698E-5</v>
      </c>
      <c r="D507" s="7">
        <f t="shared" si="35"/>
        <v>1.5509059613440845E-2</v>
      </c>
      <c r="E507" s="7">
        <f>SUM(D$2:D507)</f>
        <v>31.096739658641692</v>
      </c>
      <c r="F507">
        <f t="shared" si="36"/>
        <v>1</v>
      </c>
      <c r="G507">
        <f t="shared" si="37"/>
        <v>1</v>
      </c>
    </row>
    <row r="508" spans="1:7" x14ac:dyDescent="0.25">
      <c r="A508" s="7">
        <v>0.76323013845033172</v>
      </c>
      <c r="B508" s="13">
        <f t="shared" si="38"/>
        <v>507</v>
      </c>
      <c r="C508" s="35">
        <f t="shared" si="39"/>
        <v>4.0721825096956543E-5</v>
      </c>
      <c r="D508" s="7">
        <f t="shared" si="35"/>
        <v>2.0645965324156967E-2</v>
      </c>
      <c r="E508" s="7">
        <f>SUM(D$2:D508)</f>
        <v>31.117385623965848</v>
      </c>
      <c r="F508">
        <f t="shared" si="36"/>
        <v>1</v>
      </c>
      <c r="G508">
        <f t="shared" si="37"/>
        <v>1</v>
      </c>
    </row>
    <row r="509" spans="1:7" x14ac:dyDescent="0.25">
      <c r="A509" s="7">
        <v>0.76309899093157407</v>
      </c>
      <c r="B509" s="13">
        <f t="shared" si="38"/>
        <v>508</v>
      </c>
      <c r="C509" s="35">
        <f t="shared" si="39"/>
        <v>1.3114751875764608E-4</v>
      </c>
      <c r="D509" s="7">
        <f t="shared" si="35"/>
        <v>6.6622939528884206E-2</v>
      </c>
      <c r="E509" s="7">
        <f>SUM(D$2:D509)</f>
        <v>31.184008563494732</v>
      </c>
      <c r="F509">
        <f t="shared" si="36"/>
        <v>1</v>
      </c>
      <c r="G509">
        <f t="shared" si="37"/>
        <v>1</v>
      </c>
    </row>
    <row r="510" spans="1:7" x14ac:dyDescent="0.25">
      <c r="A510" s="7">
        <v>0.76284289374615422</v>
      </c>
      <c r="B510" s="13">
        <f t="shared" si="38"/>
        <v>509</v>
      </c>
      <c r="C510" s="35">
        <f t="shared" si="39"/>
        <v>2.5609718541985682E-4</v>
      </c>
      <c r="D510" s="7">
        <f t="shared" si="35"/>
        <v>0.13035346737870712</v>
      </c>
      <c r="E510" s="7">
        <f>SUM(D$2:D510)</f>
        <v>31.31436203087344</v>
      </c>
      <c r="F510">
        <f t="shared" si="36"/>
        <v>1</v>
      </c>
      <c r="G510">
        <f t="shared" si="37"/>
        <v>1</v>
      </c>
    </row>
    <row r="511" spans="1:7" x14ac:dyDescent="0.25">
      <c r="A511" s="7">
        <v>0.762794400395578</v>
      </c>
      <c r="B511" s="13">
        <f t="shared" si="38"/>
        <v>510</v>
      </c>
      <c r="C511" s="35">
        <f t="shared" si="39"/>
        <v>4.8493350576217509E-5</v>
      </c>
      <c r="D511" s="7">
        <f t="shared" si="35"/>
        <v>2.4731608793870929E-2</v>
      </c>
      <c r="E511" s="7">
        <f>SUM(D$2:D511)</f>
        <v>31.339093639667311</v>
      </c>
      <c r="F511">
        <f t="shared" si="36"/>
        <v>1</v>
      </c>
      <c r="G511">
        <f t="shared" si="37"/>
        <v>1</v>
      </c>
    </row>
    <row r="512" spans="1:7" x14ac:dyDescent="0.25">
      <c r="A512" s="7">
        <v>0.76260434907155206</v>
      </c>
      <c r="B512" s="13">
        <f t="shared" si="38"/>
        <v>511</v>
      </c>
      <c r="C512" s="35">
        <f t="shared" si="39"/>
        <v>1.900513240259416E-4</v>
      </c>
      <c r="D512" s="7">
        <f t="shared" si="35"/>
        <v>9.7116226577256159E-2</v>
      </c>
      <c r="E512" s="7">
        <f>SUM(D$2:D512)</f>
        <v>31.436209866244567</v>
      </c>
      <c r="F512">
        <f t="shared" si="36"/>
        <v>1</v>
      </c>
      <c r="G512">
        <f t="shared" si="37"/>
        <v>1</v>
      </c>
    </row>
    <row r="513" spans="1:7" x14ac:dyDescent="0.25">
      <c r="A513" s="7">
        <v>0.76239715681282427</v>
      </c>
      <c r="B513" s="13">
        <f t="shared" si="38"/>
        <v>512</v>
      </c>
      <c r="C513" s="35">
        <f t="shared" si="39"/>
        <v>2.0719225872778413E-4</v>
      </c>
      <c r="D513" s="7">
        <f t="shared" si="35"/>
        <v>0.10608243646862547</v>
      </c>
      <c r="E513" s="7">
        <f>SUM(D$2:D513)</f>
        <v>31.542292302713193</v>
      </c>
      <c r="F513">
        <f t="shared" si="36"/>
        <v>1</v>
      </c>
      <c r="G513">
        <f t="shared" si="37"/>
        <v>1</v>
      </c>
    </row>
    <row r="514" spans="1:7" x14ac:dyDescent="0.25">
      <c r="A514" s="7">
        <v>0.76217904568184991</v>
      </c>
      <c r="B514" s="13">
        <f t="shared" si="38"/>
        <v>513</v>
      </c>
      <c r="C514" s="35">
        <f t="shared" si="39"/>
        <v>2.181111309743633E-4</v>
      </c>
      <c r="D514" s="7">
        <f t="shared" ref="D514:D577" si="40">C514*B514</f>
        <v>0.11189101018984837</v>
      </c>
      <c r="E514" s="7">
        <f>SUM(D$2:D514)</f>
        <v>31.65418331290304</v>
      </c>
      <c r="F514">
        <f t="shared" ref="F514:F577" si="41">IF(E514&gt;I$15,1,0)</f>
        <v>1</v>
      </c>
      <c r="G514">
        <f t="shared" ref="G514:G577" si="42">IF(E514&gt;M$15,1,0)</f>
        <v>1</v>
      </c>
    </row>
    <row r="515" spans="1:7" x14ac:dyDescent="0.25">
      <c r="A515" s="7">
        <v>0.76177296531778815</v>
      </c>
      <c r="B515" s="13">
        <f t="shared" ref="B515:B578" si="43">ROW(B515)-1</f>
        <v>514</v>
      </c>
      <c r="C515" s="35">
        <f t="shared" si="39"/>
        <v>4.0608036406175607E-4</v>
      </c>
      <c r="D515" s="7">
        <f t="shared" si="40"/>
        <v>0.20872530712774262</v>
      </c>
      <c r="E515" s="7">
        <f>SUM(D$2:D515)</f>
        <v>31.862908620030783</v>
      </c>
      <c r="F515">
        <f t="shared" si="41"/>
        <v>1</v>
      </c>
      <c r="G515">
        <f t="shared" si="42"/>
        <v>1</v>
      </c>
    </row>
    <row r="516" spans="1:7" x14ac:dyDescent="0.25">
      <c r="A516" s="7">
        <v>0.76164235042694484</v>
      </c>
      <c r="B516" s="13">
        <f t="shared" si="43"/>
        <v>515</v>
      </c>
      <c r="C516" s="35">
        <f t="shared" ref="C516:C579" si="44">IF(A515-A516=0,0,A515-A516)</f>
        <v>1.306148908433169E-4</v>
      </c>
      <c r="D516" s="7">
        <f t="shared" si="40"/>
        <v>6.7266668784308203E-2</v>
      </c>
      <c r="E516" s="7">
        <f>SUM(D$2:D516)</f>
        <v>31.930175288815093</v>
      </c>
      <c r="F516">
        <f t="shared" si="41"/>
        <v>1</v>
      </c>
      <c r="G516">
        <f t="shared" si="42"/>
        <v>1</v>
      </c>
    </row>
    <row r="517" spans="1:7" x14ac:dyDescent="0.25">
      <c r="A517" s="7">
        <v>0.76160351700990825</v>
      </c>
      <c r="B517" s="13">
        <f t="shared" si="43"/>
        <v>516</v>
      </c>
      <c r="C517" s="35">
        <f t="shared" si="44"/>
        <v>3.8833417036587825E-5</v>
      </c>
      <c r="D517" s="7">
        <f t="shared" si="40"/>
        <v>2.0038043190879318E-2</v>
      </c>
      <c r="E517" s="7">
        <f>SUM(D$2:D517)</f>
        <v>31.950213332005973</v>
      </c>
      <c r="F517">
        <f t="shared" si="41"/>
        <v>1</v>
      </c>
      <c r="G517">
        <f t="shared" si="42"/>
        <v>1</v>
      </c>
    </row>
    <row r="518" spans="1:7" x14ac:dyDescent="0.25">
      <c r="A518" s="7">
        <v>0.76151519761754571</v>
      </c>
      <c r="B518" s="13">
        <f t="shared" si="43"/>
        <v>517</v>
      </c>
      <c r="C518" s="35">
        <f t="shared" si="44"/>
        <v>8.8319392362534721E-5</v>
      </c>
      <c r="D518" s="7">
        <f t="shared" si="40"/>
        <v>4.5661125851430451E-2</v>
      </c>
      <c r="E518" s="7">
        <f>SUM(D$2:D518)</f>
        <v>31.995874457857404</v>
      </c>
      <c r="F518">
        <f t="shared" si="41"/>
        <v>1</v>
      </c>
      <c r="G518">
        <f t="shared" si="42"/>
        <v>1</v>
      </c>
    </row>
    <row r="519" spans="1:7" x14ac:dyDescent="0.25">
      <c r="A519" s="7">
        <v>0.76016491322329172</v>
      </c>
      <c r="B519" s="13">
        <f t="shared" si="43"/>
        <v>518</v>
      </c>
      <c r="C519" s="35">
        <f t="shared" si="44"/>
        <v>1.3502843942539977E-3</v>
      </c>
      <c r="D519" s="7">
        <f t="shared" si="40"/>
        <v>0.69944731622357081</v>
      </c>
      <c r="E519" s="7">
        <f>SUM(D$2:D519)</f>
        <v>32.695321774080973</v>
      </c>
      <c r="F519">
        <f t="shared" si="41"/>
        <v>1</v>
      </c>
      <c r="G519">
        <f t="shared" si="42"/>
        <v>1</v>
      </c>
    </row>
    <row r="520" spans="1:7" x14ac:dyDescent="0.25">
      <c r="A520" s="7">
        <v>0.76001355005414395</v>
      </c>
      <c r="B520" s="13">
        <f t="shared" si="43"/>
        <v>519</v>
      </c>
      <c r="C520" s="35">
        <f t="shared" si="44"/>
        <v>1.5136316914776682E-4</v>
      </c>
      <c r="D520" s="7">
        <f t="shared" si="40"/>
        <v>7.8557484787690979E-2</v>
      </c>
      <c r="E520" s="7">
        <f>SUM(D$2:D520)</f>
        <v>32.773879258868668</v>
      </c>
      <c r="F520">
        <f t="shared" si="41"/>
        <v>1</v>
      </c>
      <c r="G520">
        <f t="shared" si="42"/>
        <v>1</v>
      </c>
    </row>
    <row r="521" spans="1:7" x14ac:dyDescent="0.25">
      <c r="A521" s="7">
        <v>0.75995762412312506</v>
      </c>
      <c r="B521" s="13">
        <f t="shared" si="43"/>
        <v>520</v>
      </c>
      <c r="C521" s="35">
        <f t="shared" si="44"/>
        <v>5.5925931018885322E-5</v>
      </c>
      <c r="D521" s="7">
        <f t="shared" si="40"/>
        <v>2.9081484129820367E-2</v>
      </c>
      <c r="E521" s="7">
        <f>SUM(D$2:D521)</f>
        <v>32.802960742998486</v>
      </c>
      <c r="F521">
        <f t="shared" si="41"/>
        <v>1</v>
      </c>
      <c r="G521">
        <f t="shared" si="42"/>
        <v>1</v>
      </c>
    </row>
    <row r="522" spans="1:7" x14ac:dyDescent="0.25">
      <c r="A522" s="7">
        <v>0.75988412147092854</v>
      </c>
      <c r="B522" s="13">
        <f t="shared" si="43"/>
        <v>521</v>
      </c>
      <c r="C522" s="35">
        <f t="shared" si="44"/>
        <v>7.3502652196522078E-5</v>
      </c>
      <c r="D522" s="7">
        <f t="shared" si="40"/>
        <v>3.8294881794388003E-2</v>
      </c>
      <c r="E522" s="7">
        <f>SUM(D$2:D522)</f>
        <v>32.841255624792872</v>
      </c>
      <c r="F522">
        <f t="shared" si="41"/>
        <v>1</v>
      </c>
      <c r="G522">
        <f t="shared" si="42"/>
        <v>1</v>
      </c>
    </row>
    <row r="523" spans="1:7" x14ac:dyDescent="0.25">
      <c r="A523" s="7">
        <v>0.75944557501444387</v>
      </c>
      <c r="B523" s="13">
        <f t="shared" si="43"/>
        <v>522</v>
      </c>
      <c r="C523" s="35">
        <f t="shared" si="44"/>
        <v>4.385464564846675E-4</v>
      </c>
      <c r="D523" s="7">
        <f t="shared" si="40"/>
        <v>0.22892125028499644</v>
      </c>
      <c r="E523" s="7">
        <f>SUM(D$2:D523)</f>
        <v>33.07017687507787</v>
      </c>
      <c r="F523">
        <f t="shared" si="41"/>
        <v>1</v>
      </c>
      <c r="G523">
        <f t="shared" si="42"/>
        <v>1</v>
      </c>
    </row>
    <row r="524" spans="1:7" x14ac:dyDescent="0.25">
      <c r="A524" s="7">
        <v>0.75931425802316799</v>
      </c>
      <c r="B524" s="13">
        <f t="shared" si="43"/>
        <v>523</v>
      </c>
      <c r="C524" s="35">
        <f t="shared" si="44"/>
        <v>1.3131699127588714E-4</v>
      </c>
      <c r="D524" s="7">
        <f t="shared" si="40"/>
        <v>6.8678786437288974E-2</v>
      </c>
      <c r="E524" s="7">
        <f>SUM(D$2:D524)</f>
        <v>33.138855661515159</v>
      </c>
      <c r="F524">
        <f t="shared" si="41"/>
        <v>1</v>
      </c>
      <c r="G524">
        <f t="shared" si="42"/>
        <v>1</v>
      </c>
    </row>
    <row r="525" spans="1:7" x14ac:dyDescent="0.25">
      <c r="A525" s="7">
        <v>0.75910440262486789</v>
      </c>
      <c r="B525" s="13">
        <f t="shared" si="43"/>
        <v>524</v>
      </c>
      <c r="C525" s="35">
        <f t="shared" si="44"/>
        <v>2.0985539830009614E-4</v>
      </c>
      <c r="D525" s="7">
        <f t="shared" si="40"/>
        <v>0.10996422870925038</v>
      </c>
      <c r="E525" s="7">
        <f>SUM(D$2:D525)</f>
        <v>33.248819890224411</v>
      </c>
      <c r="F525">
        <f t="shared" si="41"/>
        <v>1</v>
      </c>
      <c r="G525">
        <f t="shared" si="42"/>
        <v>1</v>
      </c>
    </row>
    <row r="526" spans="1:7" x14ac:dyDescent="0.25">
      <c r="A526" s="7">
        <v>0.75897589403532284</v>
      </c>
      <c r="B526" s="13">
        <f t="shared" si="43"/>
        <v>525</v>
      </c>
      <c r="C526" s="35">
        <f t="shared" si="44"/>
        <v>1.2850858954505107E-4</v>
      </c>
      <c r="D526" s="7">
        <f t="shared" si="40"/>
        <v>6.746700951115181E-2</v>
      </c>
      <c r="E526" s="7">
        <f>SUM(D$2:D526)</f>
        <v>33.316286899735566</v>
      </c>
      <c r="F526">
        <f t="shared" si="41"/>
        <v>1</v>
      </c>
      <c r="G526">
        <f t="shared" si="42"/>
        <v>1</v>
      </c>
    </row>
    <row r="527" spans="1:7" x14ac:dyDescent="0.25">
      <c r="A527" s="7">
        <v>0.75897044670437941</v>
      </c>
      <c r="B527" s="13">
        <f t="shared" si="43"/>
        <v>526</v>
      </c>
      <c r="C527" s="35">
        <f t="shared" si="44"/>
        <v>5.4473309434310835E-6</v>
      </c>
      <c r="D527" s="7">
        <f t="shared" si="40"/>
        <v>2.8652960762447499E-3</v>
      </c>
      <c r="E527" s="7">
        <f>SUM(D$2:D527)</f>
        <v>33.31915219581181</v>
      </c>
      <c r="F527">
        <f t="shared" si="41"/>
        <v>1</v>
      </c>
      <c r="G527">
        <f t="shared" si="42"/>
        <v>1</v>
      </c>
    </row>
    <row r="528" spans="1:7" x14ac:dyDescent="0.25">
      <c r="A528" s="7">
        <v>0.75889696826254249</v>
      </c>
      <c r="B528" s="13">
        <f t="shared" si="43"/>
        <v>527</v>
      </c>
      <c r="C528" s="35">
        <f t="shared" si="44"/>
        <v>7.3478441836916097E-5</v>
      </c>
      <c r="D528" s="7">
        <f t="shared" si="40"/>
        <v>3.8723138848054783E-2</v>
      </c>
      <c r="E528" s="7">
        <f>SUM(D$2:D528)</f>
        <v>33.357875334659866</v>
      </c>
      <c r="F528">
        <f t="shared" si="41"/>
        <v>1</v>
      </c>
      <c r="G528">
        <f t="shared" si="42"/>
        <v>1</v>
      </c>
    </row>
    <row r="529" spans="1:7" x14ac:dyDescent="0.25">
      <c r="A529" s="7">
        <v>0.75882830768229581</v>
      </c>
      <c r="B529" s="13">
        <f t="shared" si="43"/>
        <v>528</v>
      </c>
      <c r="C529" s="35">
        <f t="shared" si="44"/>
        <v>6.8660580246682201E-5</v>
      </c>
      <c r="D529" s="7">
        <f t="shared" si="40"/>
        <v>3.6252786370248202E-2</v>
      </c>
      <c r="E529" s="7">
        <f>SUM(D$2:D529)</f>
        <v>33.394128121030114</v>
      </c>
      <c r="F529">
        <f t="shared" si="41"/>
        <v>1</v>
      </c>
      <c r="G529">
        <f t="shared" si="42"/>
        <v>1</v>
      </c>
    </row>
    <row r="530" spans="1:7" x14ac:dyDescent="0.25">
      <c r="A530" s="7">
        <v>0.75877531120480635</v>
      </c>
      <c r="B530" s="13">
        <f t="shared" si="43"/>
        <v>529</v>
      </c>
      <c r="C530" s="35">
        <f t="shared" si="44"/>
        <v>5.2996477489464233E-5</v>
      </c>
      <c r="D530" s="7">
        <f t="shared" si="40"/>
        <v>2.8035136591926579E-2</v>
      </c>
      <c r="E530" s="7">
        <f>SUM(D$2:D530)</f>
        <v>33.422163257622039</v>
      </c>
      <c r="F530">
        <f t="shared" si="41"/>
        <v>1</v>
      </c>
      <c r="G530">
        <f t="shared" si="42"/>
        <v>1</v>
      </c>
    </row>
    <row r="531" spans="1:7" x14ac:dyDescent="0.25">
      <c r="A531" s="7">
        <v>0.75871626213737953</v>
      </c>
      <c r="B531" s="13">
        <f t="shared" si="43"/>
        <v>530</v>
      </c>
      <c r="C531" s="35">
        <f t="shared" si="44"/>
        <v>5.904906742681959E-5</v>
      </c>
      <c r="D531" s="7">
        <f t="shared" si="40"/>
        <v>3.1296005736214383E-2</v>
      </c>
      <c r="E531" s="7">
        <f>SUM(D$2:D531)</f>
        <v>33.453459263358255</v>
      </c>
      <c r="F531">
        <f t="shared" si="41"/>
        <v>1</v>
      </c>
      <c r="G531">
        <f t="shared" si="42"/>
        <v>1</v>
      </c>
    </row>
    <row r="532" spans="1:7" x14ac:dyDescent="0.25">
      <c r="A532" s="7">
        <v>0.75864900575799821</v>
      </c>
      <c r="B532" s="13">
        <f t="shared" si="43"/>
        <v>531</v>
      </c>
      <c r="C532" s="35">
        <f t="shared" si="44"/>
        <v>6.7256379381319675E-5</v>
      </c>
      <c r="D532" s="7">
        <f t="shared" si="40"/>
        <v>3.5713137451480748E-2</v>
      </c>
      <c r="E532" s="7">
        <f>SUM(D$2:D532)</f>
        <v>33.489172400809736</v>
      </c>
      <c r="F532">
        <f t="shared" si="41"/>
        <v>1</v>
      </c>
      <c r="G532">
        <f t="shared" si="42"/>
        <v>1</v>
      </c>
    </row>
    <row r="533" spans="1:7" x14ac:dyDescent="0.25">
      <c r="A533" s="7">
        <v>0.75863222797869245</v>
      </c>
      <c r="B533" s="13">
        <f t="shared" si="43"/>
        <v>532</v>
      </c>
      <c r="C533" s="35">
        <f t="shared" si="44"/>
        <v>1.6777779305754414E-5</v>
      </c>
      <c r="D533" s="7">
        <f t="shared" si="40"/>
        <v>8.9257785906613485E-3</v>
      </c>
      <c r="E533" s="7">
        <f>SUM(D$2:D533)</f>
        <v>33.498098179400394</v>
      </c>
      <c r="F533">
        <f t="shared" si="41"/>
        <v>1</v>
      </c>
      <c r="G533">
        <f t="shared" si="42"/>
        <v>1</v>
      </c>
    </row>
    <row r="534" spans="1:7" x14ac:dyDescent="0.25">
      <c r="A534" s="7">
        <v>0.75859482297288117</v>
      </c>
      <c r="B534" s="13">
        <f t="shared" si="43"/>
        <v>533</v>
      </c>
      <c r="C534" s="35">
        <f t="shared" si="44"/>
        <v>3.7405005811286252E-5</v>
      </c>
      <c r="D534" s="7">
        <f t="shared" si="40"/>
        <v>1.9936868097415572E-2</v>
      </c>
      <c r="E534" s="7">
        <f>SUM(D$2:D534)</f>
        <v>33.518035047497811</v>
      </c>
      <c r="F534">
        <f t="shared" si="41"/>
        <v>1</v>
      </c>
      <c r="G534">
        <f t="shared" si="42"/>
        <v>1</v>
      </c>
    </row>
    <row r="535" spans="1:7" x14ac:dyDescent="0.25">
      <c r="A535" s="7">
        <v>0.75819595729602429</v>
      </c>
      <c r="B535" s="13">
        <f t="shared" si="43"/>
        <v>534</v>
      </c>
      <c r="C535" s="35">
        <f t="shared" si="44"/>
        <v>3.9886567685687435E-4</v>
      </c>
      <c r="D535" s="7">
        <f t="shared" si="40"/>
        <v>0.2129942714415709</v>
      </c>
      <c r="E535" s="7">
        <f>SUM(D$2:D535)</f>
        <v>33.731029318939385</v>
      </c>
      <c r="F535">
        <f t="shared" si="41"/>
        <v>1</v>
      </c>
      <c r="G535">
        <f t="shared" si="42"/>
        <v>1</v>
      </c>
    </row>
    <row r="536" spans="1:7" x14ac:dyDescent="0.25">
      <c r="A536" s="7">
        <v>0.75810758948294221</v>
      </c>
      <c r="B536" s="13">
        <f t="shared" si="43"/>
        <v>535</v>
      </c>
      <c r="C536" s="35">
        <f t="shared" si="44"/>
        <v>8.8367813082079749E-5</v>
      </c>
      <c r="D536" s="7">
        <f t="shared" si="40"/>
        <v>4.7276779998912666E-2</v>
      </c>
      <c r="E536" s="7">
        <f>SUM(D$2:D536)</f>
        <v>33.778306098938295</v>
      </c>
      <c r="F536">
        <f t="shared" si="41"/>
        <v>1</v>
      </c>
      <c r="G536">
        <f t="shared" si="42"/>
        <v>1</v>
      </c>
    </row>
    <row r="537" spans="1:7" x14ac:dyDescent="0.25">
      <c r="A537" s="7">
        <v>0.75798796609542474</v>
      </c>
      <c r="B537" s="13">
        <f t="shared" si="43"/>
        <v>536</v>
      </c>
      <c r="C537" s="35">
        <f t="shared" si="44"/>
        <v>1.196233875174757E-4</v>
      </c>
      <c r="D537" s="7">
        <f t="shared" si="40"/>
        <v>6.4118135709366975E-2</v>
      </c>
      <c r="E537" s="7">
        <f>SUM(D$2:D537)</f>
        <v>33.842424234647659</v>
      </c>
      <c r="F537">
        <f t="shared" si="41"/>
        <v>1</v>
      </c>
      <c r="G537">
        <f t="shared" si="42"/>
        <v>1</v>
      </c>
    </row>
    <row r="538" spans="1:7" x14ac:dyDescent="0.25">
      <c r="A538" s="7">
        <v>0.75720364728101186</v>
      </c>
      <c r="B538" s="13">
        <f t="shared" si="43"/>
        <v>537</v>
      </c>
      <c r="C538" s="35">
        <f t="shared" si="44"/>
        <v>7.8431881441287654E-4</v>
      </c>
      <c r="D538" s="7">
        <f t="shared" si="40"/>
        <v>0.4211792033397147</v>
      </c>
      <c r="E538" s="7">
        <f>SUM(D$2:D538)</f>
        <v>34.263603437987371</v>
      </c>
      <c r="F538">
        <f t="shared" si="41"/>
        <v>1</v>
      </c>
      <c r="G538">
        <f t="shared" si="42"/>
        <v>1</v>
      </c>
    </row>
    <row r="539" spans="1:7" x14ac:dyDescent="0.25">
      <c r="A539" s="7">
        <v>0.75674352939399148</v>
      </c>
      <c r="B539" s="13">
        <f t="shared" si="43"/>
        <v>538</v>
      </c>
      <c r="C539" s="35">
        <f t="shared" si="44"/>
        <v>4.601178870203837E-4</v>
      </c>
      <c r="D539" s="7">
        <f t="shared" si="40"/>
        <v>0.24754342321696643</v>
      </c>
      <c r="E539" s="7">
        <f>SUM(D$2:D539)</f>
        <v>34.511146861204338</v>
      </c>
      <c r="F539">
        <f t="shared" si="41"/>
        <v>1</v>
      </c>
      <c r="G539">
        <f t="shared" si="42"/>
        <v>1</v>
      </c>
    </row>
    <row r="540" spans="1:7" x14ac:dyDescent="0.25">
      <c r="A540" s="7">
        <v>0.75667034147647161</v>
      </c>
      <c r="B540" s="13">
        <f t="shared" si="43"/>
        <v>539</v>
      </c>
      <c r="C540" s="35">
        <f t="shared" si="44"/>
        <v>7.3187917519867973E-5</v>
      </c>
      <c r="D540" s="7">
        <f t="shared" si="40"/>
        <v>3.9448287543208838E-2</v>
      </c>
      <c r="E540" s="7">
        <f>SUM(D$2:D540)</f>
        <v>34.550595148747547</v>
      </c>
      <c r="F540">
        <f t="shared" si="41"/>
        <v>1</v>
      </c>
      <c r="G540">
        <f t="shared" si="42"/>
        <v>1</v>
      </c>
    </row>
    <row r="541" spans="1:7" x14ac:dyDescent="0.25">
      <c r="A541" s="7">
        <v>0.75664341955643133</v>
      </c>
      <c r="B541" s="13">
        <f t="shared" si="43"/>
        <v>540</v>
      </c>
      <c r="C541" s="35">
        <f t="shared" si="44"/>
        <v>2.6921920040279268E-5</v>
      </c>
      <c r="D541" s="7">
        <f t="shared" si="40"/>
        <v>1.4537836821750805E-2</v>
      </c>
      <c r="E541" s="7">
        <f>SUM(D$2:D541)</f>
        <v>34.565132985569299</v>
      </c>
      <c r="F541">
        <f t="shared" si="41"/>
        <v>1</v>
      </c>
      <c r="G541">
        <f t="shared" si="42"/>
        <v>1</v>
      </c>
    </row>
    <row r="542" spans="1:7" x14ac:dyDescent="0.25">
      <c r="A542" s="7">
        <v>0.7564275115681941</v>
      </c>
      <c r="B542" s="13">
        <f t="shared" si="43"/>
        <v>541</v>
      </c>
      <c r="C542" s="35">
        <f t="shared" si="44"/>
        <v>2.1590798823722945E-4</v>
      </c>
      <c r="D542" s="7">
        <f t="shared" si="40"/>
        <v>0.11680622163634113</v>
      </c>
      <c r="E542" s="7">
        <f>SUM(D$2:D542)</f>
        <v>34.681939207205637</v>
      </c>
      <c r="F542">
        <f t="shared" si="41"/>
        <v>1</v>
      </c>
      <c r="G542">
        <f t="shared" si="42"/>
        <v>1</v>
      </c>
    </row>
    <row r="543" spans="1:7" x14ac:dyDescent="0.25">
      <c r="A543" s="7">
        <v>0.75621078042772538</v>
      </c>
      <c r="B543" s="13">
        <f t="shared" si="43"/>
        <v>542</v>
      </c>
      <c r="C543" s="35">
        <f t="shared" si="44"/>
        <v>2.1673114046871778E-4</v>
      </c>
      <c r="D543" s="7">
        <f t="shared" si="40"/>
        <v>0.11746827813404503</v>
      </c>
      <c r="E543" s="7">
        <f>SUM(D$2:D543)</f>
        <v>34.799407485339685</v>
      </c>
      <c r="F543">
        <f t="shared" si="41"/>
        <v>1</v>
      </c>
      <c r="G543">
        <f t="shared" si="42"/>
        <v>1</v>
      </c>
    </row>
    <row r="544" spans="1:7" x14ac:dyDescent="0.25">
      <c r="A544" s="7">
        <v>0.7560428089517901</v>
      </c>
      <c r="B544" s="13">
        <f t="shared" si="43"/>
        <v>543</v>
      </c>
      <c r="C544" s="35">
        <f t="shared" si="44"/>
        <v>1.6797147593528017E-4</v>
      </c>
      <c r="D544" s="7">
        <f t="shared" si="40"/>
        <v>9.1208511432857131E-2</v>
      </c>
      <c r="E544" s="7">
        <f>SUM(D$2:D544)</f>
        <v>34.890615996772546</v>
      </c>
      <c r="F544">
        <f t="shared" si="41"/>
        <v>1</v>
      </c>
      <c r="G544">
        <f t="shared" si="42"/>
        <v>1</v>
      </c>
    </row>
    <row r="545" spans="1:7" x14ac:dyDescent="0.25">
      <c r="A545" s="7">
        <v>0.755942505431352</v>
      </c>
      <c r="B545" s="13">
        <f t="shared" si="43"/>
        <v>544</v>
      </c>
      <c r="C545" s="35">
        <f t="shared" si="44"/>
        <v>1.0030352043810531E-4</v>
      </c>
      <c r="D545" s="7">
        <f t="shared" si="40"/>
        <v>5.4565115118329288E-2</v>
      </c>
      <c r="E545" s="7">
        <f>SUM(D$2:D545)</f>
        <v>34.945181111890875</v>
      </c>
      <c r="F545">
        <f t="shared" si="41"/>
        <v>1</v>
      </c>
      <c r="G545">
        <f t="shared" si="42"/>
        <v>1</v>
      </c>
    </row>
    <row r="546" spans="1:7" x14ac:dyDescent="0.25">
      <c r="A546" s="7">
        <v>0.75589599733027524</v>
      </c>
      <c r="B546" s="13">
        <f t="shared" si="43"/>
        <v>545</v>
      </c>
      <c r="C546" s="35">
        <f t="shared" si="44"/>
        <v>4.6508101076758734E-5</v>
      </c>
      <c r="D546" s="7">
        <f t="shared" si="40"/>
        <v>2.534691508683351E-2</v>
      </c>
      <c r="E546" s="7">
        <f>SUM(D$2:D546)</f>
        <v>34.970528026977711</v>
      </c>
      <c r="F546">
        <f t="shared" si="41"/>
        <v>1</v>
      </c>
      <c r="G546">
        <f t="shared" si="42"/>
        <v>1</v>
      </c>
    </row>
    <row r="547" spans="1:7" x14ac:dyDescent="0.25">
      <c r="A547" s="7">
        <v>0.75563007073879751</v>
      </c>
      <c r="B547" s="13">
        <f t="shared" si="43"/>
        <v>546</v>
      </c>
      <c r="C547" s="35">
        <f t="shared" si="44"/>
        <v>2.6592659147772757E-4</v>
      </c>
      <c r="D547" s="7">
        <f t="shared" si="40"/>
        <v>0.14519591894683925</v>
      </c>
      <c r="E547" s="7">
        <f>SUM(D$2:D547)</f>
        <v>35.11572394592455</v>
      </c>
      <c r="F547">
        <f t="shared" si="41"/>
        <v>1</v>
      </c>
      <c r="G547">
        <f t="shared" si="42"/>
        <v>1</v>
      </c>
    </row>
    <row r="548" spans="1:7" x14ac:dyDescent="0.25">
      <c r="A548" s="7">
        <v>0.75557036799165755</v>
      </c>
      <c r="B548" s="13">
        <f t="shared" si="43"/>
        <v>547</v>
      </c>
      <c r="C548" s="35">
        <f t="shared" si="44"/>
        <v>5.9702747139955825E-5</v>
      </c>
      <c r="D548" s="7">
        <f t="shared" si="40"/>
        <v>3.2657402685555836E-2</v>
      </c>
      <c r="E548" s="7">
        <f>SUM(D$2:D548)</f>
        <v>35.148381348610108</v>
      </c>
      <c r="F548">
        <f t="shared" si="41"/>
        <v>1</v>
      </c>
      <c r="G548">
        <f t="shared" si="42"/>
        <v>1</v>
      </c>
    </row>
    <row r="549" spans="1:7" x14ac:dyDescent="0.25">
      <c r="A549" s="7">
        <v>0.75539750602305333</v>
      </c>
      <c r="B549" s="13">
        <f t="shared" si="43"/>
        <v>548</v>
      </c>
      <c r="C549" s="35">
        <f t="shared" si="44"/>
        <v>1.7286196860422098E-4</v>
      </c>
      <c r="D549" s="7">
        <f t="shared" si="40"/>
        <v>9.4728358795113099E-2</v>
      </c>
      <c r="E549" s="7">
        <f>SUM(D$2:D549)</f>
        <v>35.243109707405225</v>
      </c>
      <c r="F549">
        <f t="shared" si="41"/>
        <v>1</v>
      </c>
      <c r="G549">
        <f t="shared" si="42"/>
        <v>1</v>
      </c>
    </row>
    <row r="550" spans="1:7" x14ac:dyDescent="0.25">
      <c r="A550" s="7">
        <v>0.75520864100665519</v>
      </c>
      <c r="B550" s="13">
        <f t="shared" si="43"/>
        <v>549</v>
      </c>
      <c r="C550" s="35">
        <f t="shared" si="44"/>
        <v>1.8886501639814313E-4</v>
      </c>
      <c r="D550" s="7">
        <f t="shared" si="40"/>
        <v>0.10368689400258058</v>
      </c>
      <c r="E550" s="7">
        <f>SUM(D$2:D550)</f>
        <v>35.346796601407803</v>
      </c>
      <c r="F550">
        <f t="shared" si="41"/>
        <v>1</v>
      </c>
      <c r="G550">
        <f t="shared" si="42"/>
        <v>1</v>
      </c>
    </row>
    <row r="551" spans="1:7" x14ac:dyDescent="0.25">
      <c r="A551" s="7">
        <v>0.75516961390674042</v>
      </c>
      <c r="B551" s="13">
        <f t="shared" si="43"/>
        <v>550</v>
      </c>
      <c r="C551" s="35">
        <f t="shared" si="44"/>
        <v>3.9027099914767938E-5</v>
      </c>
      <c r="D551" s="7">
        <f t="shared" si="40"/>
        <v>2.1464904953122366E-2</v>
      </c>
      <c r="E551" s="7">
        <f>SUM(D$2:D551)</f>
        <v>35.368261506360923</v>
      </c>
      <c r="F551">
        <f t="shared" si="41"/>
        <v>1</v>
      </c>
      <c r="G551">
        <f t="shared" si="42"/>
        <v>1</v>
      </c>
    </row>
    <row r="552" spans="1:7" x14ac:dyDescent="0.25">
      <c r="A552" s="7">
        <v>0.75516961390674042</v>
      </c>
      <c r="B552" s="13">
        <f t="shared" si="43"/>
        <v>551</v>
      </c>
      <c r="C552" s="35">
        <f t="shared" si="44"/>
        <v>0</v>
      </c>
      <c r="D552" s="7">
        <f t="shared" si="40"/>
        <v>0</v>
      </c>
      <c r="E552" s="7">
        <f>SUM(D$2:D552)</f>
        <v>35.368261506360923</v>
      </c>
      <c r="F552">
        <f t="shared" si="41"/>
        <v>1</v>
      </c>
      <c r="G552">
        <f t="shared" si="42"/>
        <v>1</v>
      </c>
    </row>
    <row r="553" spans="1:7" x14ac:dyDescent="0.25">
      <c r="A553" s="7">
        <v>0.75494060811387942</v>
      </c>
      <c r="B553" s="13">
        <f t="shared" si="43"/>
        <v>552</v>
      </c>
      <c r="C553" s="35">
        <f t="shared" si="44"/>
        <v>2.2900579286100342E-4</v>
      </c>
      <c r="D553" s="7">
        <f t="shared" si="40"/>
        <v>0.12641119765927389</v>
      </c>
      <c r="E553" s="7">
        <f>SUM(D$2:D553)</f>
        <v>35.494672704020196</v>
      </c>
      <c r="F553">
        <f t="shared" si="41"/>
        <v>1</v>
      </c>
      <c r="G553">
        <f t="shared" si="42"/>
        <v>1</v>
      </c>
    </row>
    <row r="554" spans="1:7" x14ac:dyDescent="0.25">
      <c r="A554" s="7">
        <v>0.75490729465886541</v>
      </c>
      <c r="B554" s="13">
        <f t="shared" si="43"/>
        <v>553</v>
      </c>
      <c r="C554" s="35">
        <f t="shared" si="44"/>
        <v>3.3313455014005733E-5</v>
      </c>
      <c r="D554" s="7">
        <f t="shared" si="40"/>
        <v>1.842234062274517E-2</v>
      </c>
      <c r="E554" s="7">
        <f>SUM(D$2:D554)</f>
        <v>35.513095044642938</v>
      </c>
      <c r="F554">
        <f t="shared" si="41"/>
        <v>1</v>
      </c>
      <c r="G554">
        <f t="shared" si="42"/>
        <v>1</v>
      </c>
    </row>
    <row r="555" spans="1:7" x14ac:dyDescent="0.25">
      <c r="A555" s="7">
        <v>0.75484831822251797</v>
      </c>
      <c r="B555" s="13">
        <f t="shared" si="43"/>
        <v>554</v>
      </c>
      <c r="C555" s="35">
        <f t="shared" si="44"/>
        <v>5.8976436347446537E-5</v>
      </c>
      <c r="D555" s="7">
        <f t="shared" si="40"/>
        <v>3.2672945736485381E-2</v>
      </c>
      <c r="E555" s="7">
        <f>SUM(D$2:D555)</f>
        <v>35.545767990379424</v>
      </c>
      <c r="F555">
        <f t="shared" si="41"/>
        <v>1</v>
      </c>
      <c r="G555">
        <f t="shared" si="42"/>
        <v>1</v>
      </c>
    </row>
    <row r="556" spans="1:7" x14ac:dyDescent="0.25">
      <c r="A556" s="7">
        <v>0.75434648588565079</v>
      </c>
      <c r="B556" s="13">
        <f t="shared" si="43"/>
        <v>555</v>
      </c>
      <c r="C556" s="35">
        <f t="shared" si="44"/>
        <v>5.0183233686718065E-4</v>
      </c>
      <c r="D556" s="7">
        <f t="shared" si="40"/>
        <v>0.27851694696128526</v>
      </c>
      <c r="E556" s="7">
        <f>SUM(D$2:D556)</f>
        <v>35.824284937340707</v>
      </c>
      <c r="F556">
        <f t="shared" si="41"/>
        <v>1</v>
      </c>
      <c r="G556">
        <f t="shared" si="42"/>
        <v>1</v>
      </c>
    </row>
    <row r="557" spans="1:7" x14ac:dyDescent="0.25">
      <c r="A557" s="7">
        <v>0.75419720480744146</v>
      </c>
      <c r="B557" s="13">
        <f t="shared" si="43"/>
        <v>556</v>
      </c>
      <c r="C557" s="35">
        <f t="shared" si="44"/>
        <v>1.4928107820932901E-4</v>
      </c>
      <c r="D557" s="7">
        <f t="shared" si="40"/>
        <v>8.300027948438693E-2</v>
      </c>
      <c r="E557" s="7">
        <f>SUM(D$2:D557)</f>
        <v>35.907285216825095</v>
      </c>
      <c r="F557">
        <f t="shared" si="41"/>
        <v>1</v>
      </c>
      <c r="G557">
        <f t="shared" si="42"/>
        <v>1</v>
      </c>
    </row>
    <row r="558" spans="1:7" x14ac:dyDescent="0.25">
      <c r="A558" s="7">
        <v>0.75412033691523983</v>
      </c>
      <c r="B558" s="13">
        <f t="shared" si="43"/>
        <v>557</v>
      </c>
      <c r="C558" s="35">
        <f t="shared" si="44"/>
        <v>7.6867892201626375E-5</v>
      </c>
      <c r="D558" s="7">
        <f t="shared" si="40"/>
        <v>4.2815415956305891E-2</v>
      </c>
      <c r="E558" s="7">
        <f>SUM(D$2:D558)</f>
        <v>35.9501006327814</v>
      </c>
      <c r="F558">
        <f t="shared" si="41"/>
        <v>1</v>
      </c>
      <c r="G558">
        <f t="shared" si="42"/>
        <v>1</v>
      </c>
    </row>
    <row r="559" spans="1:7" x14ac:dyDescent="0.25">
      <c r="A559" s="7">
        <v>0.75382705261724647</v>
      </c>
      <c r="B559" s="13">
        <f t="shared" si="43"/>
        <v>558</v>
      </c>
      <c r="C559" s="35">
        <f t="shared" si="44"/>
        <v>2.9328429799335698E-4</v>
      </c>
      <c r="D559" s="7">
        <f t="shared" si="40"/>
        <v>0.16365263828029319</v>
      </c>
      <c r="E559" s="7">
        <f>SUM(D$2:D559)</f>
        <v>36.11375327106169</v>
      </c>
      <c r="F559">
        <f t="shared" si="41"/>
        <v>1</v>
      </c>
      <c r="G559">
        <f t="shared" si="42"/>
        <v>1</v>
      </c>
    </row>
    <row r="560" spans="1:7" x14ac:dyDescent="0.25">
      <c r="A560" s="7">
        <v>0.75348077184176343</v>
      </c>
      <c r="B560" s="13">
        <f t="shared" si="43"/>
        <v>559</v>
      </c>
      <c r="C560" s="35">
        <f t="shared" si="44"/>
        <v>3.4628077548304326E-4</v>
      </c>
      <c r="D560" s="7">
        <f t="shared" si="40"/>
        <v>0.19357095349502118</v>
      </c>
      <c r="E560" s="7">
        <f>SUM(D$2:D560)</f>
        <v>36.307324224556709</v>
      </c>
      <c r="F560">
        <f t="shared" si="41"/>
        <v>1</v>
      </c>
      <c r="G560">
        <f t="shared" si="42"/>
        <v>1</v>
      </c>
    </row>
    <row r="561" spans="1:7" x14ac:dyDescent="0.25">
      <c r="A561" s="7">
        <v>0.75345186467222369</v>
      </c>
      <c r="B561" s="13">
        <f t="shared" si="43"/>
        <v>560</v>
      </c>
      <c r="C561" s="35">
        <f t="shared" si="44"/>
        <v>2.8907169539738042E-5</v>
      </c>
      <c r="D561" s="7">
        <f t="shared" si="40"/>
        <v>1.6188014942253304E-2</v>
      </c>
      <c r="E561" s="7">
        <f>SUM(D$2:D561)</f>
        <v>36.32351223949896</v>
      </c>
      <c r="F561">
        <f t="shared" si="41"/>
        <v>1</v>
      </c>
      <c r="G561">
        <f t="shared" si="42"/>
        <v>1</v>
      </c>
    </row>
    <row r="562" spans="1:7" x14ac:dyDescent="0.25">
      <c r="A562" s="7">
        <v>0.75324452715133738</v>
      </c>
      <c r="B562" s="13">
        <f t="shared" si="43"/>
        <v>561</v>
      </c>
      <c r="C562" s="35">
        <f t="shared" si="44"/>
        <v>2.0733752088630819E-4</v>
      </c>
      <c r="D562" s="7">
        <f t="shared" si="40"/>
        <v>0.1163163492172189</v>
      </c>
      <c r="E562" s="7">
        <f>SUM(D$2:D562)</f>
        <v>36.439828588716182</v>
      </c>
      <c r="F562">
        <f t="shared" si="41"/>
        <v>1</v>
      </c>
      <c r="G562">
        <f t="shared" si="42"/>
        <v>1</v>
      </c>
    </row>
    <row r="563" spans="1:7" x14ac:dyDescent="0.25">
      <c r="A563" s="7">
        <v>0.75294344711750505</v>
      </c>
      <c r="B563" s="13">
        <f t="shared" si="43"/>
        <v>562</v>
      </c>
      <c r="C563" s="35">
        <f t="shared" si="44"/>
        <v>3.0108003383233495E-4</v>
      </c>
      <c r="D563" s="7">
        <f t="shared" si="40"/>
        <v>0.16920697901377224</v>
      </c>
      <c r="E563" s="7">
        <f>SUM(D$2:D563)</f>
        <v>36.609035567729954</v>
      </c>
      <c r="F563">
        <f t="shared" si="41"/>
        <v>1</v>
      </c>
      <c r="G563">
        <f t="shared" si="42"/>
        <v>1</v>
      </c>
    </row>
    <row r="564" spans="1:7" x14ac:dyDescent="0.25">
      <c r="A564" s="7">
        <v>0.75287004130674751</v>
      </c>
      <c r="B564" s="13">
        <f t="shared" si="43"/>
        <v>563</v>
      </c>
      <c r="C564" s="35">
        <f t="shared" si="44"/>
        <v>7.3405810757543044E-5</v>
      </c>
      <c r="D564" s="7">
        <f t="shared" si="40"/>
        <v>4.1327471456496734E-2</v>
      </c>
      <c r="E564" s="7">
        <f>SUM(D$2:D564)</f>
        <v>36.650363039186452</v>
      </c>
      <c r="F564">
        <f t="shared" si="41"/>
        <v>1</v>
      </c>
      <c r="G564">
        <f t="shared" si="42"/>
        <v>1</v>
      </c>
    </row>
    <row r="565" spans="1:7" x14ac:dyDescent="0.25">
      <c r="A565" s="7">
        <v>0.75276826095436478</v>
      </c>
      <c r="B565" s="13">
        <f t="shared" si="43"/>
        <v>564</v>
      </c>
      <c r="C565" s="35">
        <f t="shared" si="44"/>
        <v>1.0178035238272987E-4</v>
      </c>
      <c r="D565" s="7">
        <f t="shared" si="40"/>
        <v>5.7404118743859645E-2</v>
      </c>
      <c r="E565" s="7">
        <f>SUM(D$2:D565)</f>
        <v>36.707767157930313</v>
      </c>
      <c r="F565">
        <f t="shared" si="41"/>
        <v>1</v>
      </c>
      <c r="G565">
        <f t="shared" si="42"/>
        <v>1</v>
      </c>
    </row>
    <row r="566" spans="1:7" x14ac:dyDescent="0.25">
      <c r="A566" s="7">
        <v>0.75261803567212515</v>
      </c>
      <c r="B566" s="13">
        <f t="shared" si="43"/>
        <v>565</v>
      </c>
      <c r="C566" s="35">
        <f t="shared" si="44"/>
        <v>1.5022528223962439E-4</v>
      </c>
      <c r="D566" s="7">
        <f t="shared" si="40"/>
        <v>8.4877284465387781E-2</v>
      </c>
      <c r="E566" s="7">
        <f>SUM(D$2:D566)</f>
        <v>36.792644442395698</v>
      </c>
      <c r="F566">
        <f t="shared" si="41"/>
        <v>1</v>
      </c>
      <c r="G566">
        <f t="shared" si="42"/>
        <v>1</v>
      </c>
    </row>
    <row r="567" spans="1:7" x14ac:dyDescent="0.25">
      <c r="A567" s="7">
        <v>0.75215157467085059</v>
      </c>
      <c r="B567" s="13">
        <f t="shared" si="43"/>
        <v>566</v>
      </c>
      <c r="C567" s="35">
        <f t="shared" si="44"/>
        <v>4.6646100127456513E-4</v>
      </c>
      <c r="D567" s="7">
        <f t="shared" si="40"/>
        <v>0.26401692672140387</v>
      </c>
      <c r="E567" s="7">
        <f>SUM(D$2:D567)</f>
        <v>37.056661369117101</v>
      </c>
      <c r="F567">
        <f t="shared" si="41"/>
        <v>1</v>
      </c>
      <c r="G567">
        <f t="shared" si="42"/>
        <v>1</v>
      </c>
    </row>
    <row r="568" spans="1:7" x14ac:dyDescent="0.25">
      <c r="A568" s="7">
        <v>0.75200050202601965</v>
      </c>
      <c r="B568" s="13">
        <f t="shared" si="43"/>
        <v>567</v>
      </c>
      <c r="C568" s="35">
        <f t="shared" si="44"/>
        <v>1.5107264483094074E-4</v>
      </c>
      <c r="D568" s="7">
        <f t="shared" si="40"/>
        <v>8.5658189619143399E-2</v>
      </c>
      <c r="E568" s="7">
        <f>SUM(D$2:D568)</f>
        <v>37.142319558736247</v>
      </c>
      <c r="F568">
        <f t="shared" si="41"/>
        <v>1</v>
      </c>
      <c r="G568">
        <f t="shared" si="42"/>
        <v>1</v>
      </c>
    </row>
    <row r="569" spans="1:7" x14ac:dyDescent="0.25">
      <c r="A569" s="7">
        <v>0.75165397914693921</v>
      </c>
      <c r="B569" s="13">
        <f t="shared" si="43"/>
        <v>568</v>
      </c>
      <c r="C569" s="35">
        <f t="shared" si="44"/>
        <v>3.4652287908043533E-4</v>
      </c>
      <c r="D569" s="7">
        <f t="shared" si="40"/>
        <v>0.19682499531768727</v>
      </c>
      <c r="E569" s="7">
        <f>SUM(D$2:D569)</f>
        <v>37.339144554053931</v>
      </c>
      <c r="F569">
        <f t="shared" si="41"/>
        <v>1</v>
      </c>
      <c r="G569">
        <f t="shared" si="42"/>
        <v>1</v>
      </c>
    </row>
    <row r="570" spans="1:7" x14ac:dyDescent="0.25">
      <c r="A570" s="7">
        <v>0.7516113931241416</v>
      </c>
      <c r="B570" s="13">
        <f t="shared" si="43"/>
        <v>569</v>
      </c>
      <c r="C570" s="35">
        <f t="shared" si="44"/>
        <v>4.2586022797608258E-5</v>
      </c>
      <c r="D570" s="7">
        <f t="shared" si="40"/>
        <v>2.4231446971839099E-2</v>
      </c>
      <c r="E570" s="7">
        <f>SUM(D$2:D570)</f>
        <v>37.36337600102577</v>
      </c>
      <c r="F570">
        <f t="shared" si="41"/>
        <v>1</v>
      </c>
      <c r="G570">
        <f t="shared" si="42"/>
        <v>1</v>
      </c>
    </row>
    <row r="571" spans="1:7" x14ac:dyDescent="0.25">
      <c r="A571" s="7">
        <v>0.75158369647258927</v>
      </c>
      <c r="B571" s="13">
        <f t="shared" si="43"/>
        <v>570</v>
      </c>
      <c r="C571" s="35">
        <f t="shared" si="44"/>
        <v>2.7696651552333584E-5</v>
      </c>
      <c r="D571" s="7">
        <f t="shared" si="40"/>
        <v>1.5787091384830143E-2</v>
      </c>
      <c r="E571" s="7">
        <f>SUM(D$2:D571)</f>
        <v>37.3791630924106</v>
      </c>
      <c r="F571">
        <f t="shared" si="41"/>
        <v>1</v>
      </c>
      <c r="G571">
        <f t="shared" si="42"/>
        <v>1</v>
      </c>
    </row>
    <row r="572" spans="1:7" x14ac:dyDescent="0.25">
      <c r="A572" s="7">
        <v>0.75133432976717951</v>
      </c>
      <c r="B572" s="13">
        <f t="shared" si="43"/>
        <v>571</v>
      </c>
      <c r="C572" s="35">
        <f t="shared" si="44"/>
        <v>2.4936670540975925E-4</v>
      </c>
      <c r="D572" s="7">
        <f t="shared" si="40"/>
        <v>0.14238838878897253</v>
      </c>
      <c r="E572" s="7">
        <f>SUM(D$2:D572)</f>
        <v>37.521551481199573</v>
      </c>
      <c r="F572">
        <f t="shared" si="41"/>
        <v>1</v>
      </c>
      <c r="G572">
        <f t="shared" si="42"/>
        <v>1</v>
      </c>
    </row>
    <row r="573" spans="1:7" x14ac:dyDescent="0.25">
      <c r="A573" s="7">
        <v>0.7512872890381882</v>
      </c>
      <c r="B573" s="13">
        <f t="shared" si="43"/>
        <v>572</v>
      </c>
      <c r="C573" s="35">
        <f t="shared" si="44"/>
        <v>4.7040728991309955E-5</v>
      </c>
      <c r="D573" s="7">
        <f t="shared" si="40"/>
        <v>2.6907296983029294E-2</v>
      </c>
      <c r="E573" s="7">
        <f>SUM(D$2:D573)</f>
        <v>37.548458778182599</v>
      </c>
      <c r="F573">
        <f t="shared" si="41"/>
        <v>1</v>
      </c>
      <c r="G573">
        <f t="shared" si="42"/>
        <v>1</v>
      </c>
    </row>
    <row r="574" spans="1:7" x14ac:dyDescent="0.25">
      <c r="A574" s="7">
        <v>0.75019160078704983</v>
      </c>
      <c r="B574" s="13">
        <f t="shared" si="43"/>
        <v>573</v>
      </c>
      <c r="C574" s="35">
        <f t="shared" si="44"/>
        <v>1.0956882511383714E-3</v>
      </c>
      <c r="D574" s="7">
        <f t="shared" si="40"/>
        <v>0.62782936790228683</v>
      </c>
      <c r="E574" s="7">
        <f>SUM(D$2:D574)</f>
        <v>38.176288146084886</v>
      </c>
      <c r="F574">
        <f t="shared" si="41"/>
        <v>1</v>
      </c>
      <c r="G574">
        <f t="shared" si="42"/>
        <v>1</v>
      </c>
    </row>
    <row r="575" spans="1:7" x14ac:dyDescent="0.25">
      <c r="A575" s="7">
        <v>0.75018554819711258</v>
      </c>
      <c r="B575" s="13">
        <f t="shared" si="43"/>
        <v>574</v>
      </c>
      <c r="C575" s="35">
        <f t="shared" si="44"/>
        <v>6.0525899372443348E-6</v>
      </c>
      <c r="D575" s="7">
        <f t="shared" si="40"/>
        <v>3.4741866239782482E-3</v>
      </c>
      <c r="E575" s="7">
        <f>SUM(D$2:D575)</f>
        <v>38.179762332708862</v>
      </c>
      <c r="F575">
        <f t="shared" si="41"/>
        <v>1</v>
      </c>
      <c r="G575">
        <f t="shared" si="42"/>
        <v>1</v>
      </c>
    </row>
    <row r="576" spans="1:7" x14ac:dyDescent="0.25">
      <c r="A576" s="7">
        <v>0.74982529804405484</v>
      </c>
      <c r="B576" s="13">
        <f t="shared" si="43"/>
        <v>575</v>
      </c>
      <c r="C576" s="35">
        <f t="shared" si="44"/>
        <v>3.6025015305773955E-4</v>
      </c>
      <c r="D576" s="7">
        <f t="shared" si="40"/>
        <v>0.20714383800820024</v>
      </c>
      <c r="E576" s="7">
        <f>SUM(D$2:D576)</f>
        <v>38.386906170717062</v>
      </c>
      <c r="F576">
        <f t="shared" si="41"/>
        <v>1</v>
      </c>
      <c r="G576">
        <f t="shared" si="42"/>
        <v>1</v>
      </c>
    </row>
    <row r="577" spans="1:7" x14ac:dyDescent="0.25">
      <c r="A577" s="7">
        <v>0.74941648190934129</v>
      </c>
      <c r="B577" s="13">
        <f t="shared" si="43"/>
        <v>576</v>
      </c>
      <c r="C577" s="35">
        <f t="shared" si="44"/>
        <v>4.0881613471355216E-4</v>
      </c>
      <c r="D577" s="7">
        <f t="shared" si="40"/>
        <v>0.23547809359500604</v>
      </c>
      <c r="E577" s="7">
        <f>SUM(D$2:D577)</f>
        <v>38.622384264312068</v>
      </c>
      <c r="F577">
        <f t="shared" si="41"/>
        <v>1</v>
      </c>
      <c r="G577">
        <f t="shared" si="42"/>
        <v>1</v>
      </c>
    </row>
    <row r="578" spans="1:7" x14ac:dyDescent="0.25">
      <c r="A578" s="7">
        <v>0.74941648190934129</v>
      </c>
      <c r="B578" s="13">
        <f t="shared" si="43"/>
        <v>577</v>
      </c>
      <c r="C578" s="35">
        <f t="shared" si="44"/>
        <v>0</v>
      </c>
      <c r="D578" s="7">
        <f t="shared" ref="D578:D641" si="45">C578*B578</f>
        <v>0</v>
      </c>
      <c r="E578" s="7">
        <f>SUM(D$2:D578)</f>
        <v>38.622384264312068</v>
      </c>
      <c r="F578">
        <f t="shared" ref="F578:F641" si="46">IF(E578&gt;I$15,1,0)</f>
        <v>1</v>
      </c>
      <c r="G578">
        <f t="shared" ref="G578:G641" si="47">IF(E578&gt;M$15,1,0)</f>
        <v>1</v>
      </c>
    </row>
    <row r="579" spans="1:7" x14ac:dyDescent="0.25">
      <c r="A579" s="7">
        <v>0.74936254122782164</v>
      </c>
      <c r="B579" s="13">
        <f t="shared" ref="B579:B642" si="48">ROW(B579)-1</f>
        <v>578</v>
      </c>
      <c r="C579" s="35">
        <f t="shared" si="44"/>
        <v>5.3940681519648592E-5</v>
      </c>
      <c r="D579" s="7">
        <f t="shared" si="45"/>
        <v>3.1177713918356886E-2</v>
      </c>
      <c r="E579" s="7">
        <f>SUM(D$2:D579)</f>
        <v>38.653561978230428</v>
      </c>
      <c r="F579">
        <f t="shared" si="46"/>
        <v>1</v>
      </c>
      <c r="G579">
        <f t="shared" si="47"/>
        <v>1</v>
      </c>
    </row>
    <row r="580" spans="1:7" x14ac:dyDescent="0.25">
      <c r="A580" s="7">
        <v>0.74878163785601581</v>
      </c>
      <c r="B580" s="13">
        <f t="shared" si="48"/>
        <v>579</v>
      </c>
      <c r="C580" s="35">
        <f t="shared" ref="C580:C643" si="49">IF(A579-A580=0,0,A579-A580)</f>
        <v>5.8090337180582985E-4</v>
      </c>
      <c r="D580" s="7">
        <f t="shared" si="45"/>
        <v>0.33634305227557548</v>
      </c>
      <c r="E580" s="7">
        <f>SUM(D$2:D580)</f>
        <v>38.989905030506002</v>
      </c>
      <c r="F580">
        <f t="shared" si="46"/>
        <v>1</v>
      </c>
      <c r="G580">
        <f t="shared" si="47"/>
        <v>1</v>
      </c>
    </row>
    <row r="581" spans="1:7" x14ac:dyDescent="0.25">
      <c r="A581" s="7">
        <v>0.74846409477755416</v>
      </c>
      <c r="B581" s="13">
        <f t="shared" si="48"/>
        <v>580</v>
      </c>
      <c r="C581" s="35">
        <f t="shared" si="49"/>
        <v>3.175430784616573E-4</v>
      </c>
      <c r="D581" s="7">
        <f t="shared" si="45"/>
        <v>0.18417498550776124</v>
      </c>
      <c r="E581" s="7">
        <f>SUM(D$2:D581)</f>
        <v>39.174080016013761</v>
      </c>
      <c r="F581">
        <f t="shared" si="46"/>
        <v>1</v>
      </c>
      <c r="G581">
        <f t="shared" si="47"/>
        <v>1</v>
      </c>
    </row>
    <row r="582" spans="1:7" x14ac:dyDescent="0.25">
      <c r="A582" s="7">
        <v>0.74824000368772192</v>
      </c>
      <c r="B582" s="13">
        <f t="shared" si="48"/>
        <v>581</v>
      </c>
      <c r="C582" s="35">
        <f t="shared" si="49"/>
        <v>2.2409108983223458E-4</v>
      </c>
      <c r="D582" s="7">
        <f t="shared" si="45"/>
        <v>0.13019692319252829</v>
      </c>
      <c r="E582" s="7">
        <f>SUM(D$2:D582)</f>
        <v>39.304276939206289</v>
      </c>
      <c r="F582">
        <f t="shared" si="46"/>
        <v>1</v>
      </c>
      <c r="G582">
        <f t="shared" si="47"/>
        <v>1</v>
      </c>
    </row>
    <row r="583" spans="1:7" x14ac:dyDescent="0.25">
      <c r="A583" s="7">
        <v>0.74779182150805745</v>
      </c>
      <c r="B583" s="13">
        <f t="shared" si="48"/>
        <v>582</v>
      </c>
      <c r="C583" s="35">
        <f t="shared" si="49"/>
        <v>4.4818217966446916E-4</v>
      </c>
      <c r="D583" s="7">
        <f t="shared" si="45"/>
        <v>0.26084202856472105</v>
      </c>
      <c r="E583" s="7">
        <f>SUM(D$2:D583)</f>
        <v>39.565118967771014</v>
      </c>
      <c r="F583">
        <f t="shared" si="46"/>
        <v>1</v>
      </c>
      <c r="G583">
        <f t="shared" si="47"/>
        <v>1</v>
      </c>
    </row>
    <row r="584" spans="1:7" x14ac:dyDescent="0.25">
      <c r="A584" s="7">
        <v>0.7472475726209109</v>
      </c>
      <c r="B584" s="13">
        <f t="shared" si="48"/>
        <v>583</v>
      </c>
      <c r="C584" s="35">
        <f t="shared" si="49"/>
        <v>5.4424888714654784E-4</v>
      </c>
      <c r="D584" s="7">
        <f t="shared" si="45"/>
        <v>0.31729710120643739</v>
      </c>
      <c r="E584" s="7">
        <f>SUM(D$2:D584)</f>
        <v>39.882416068977449</v>
      </c>
      <c r="F584">
        <f t="shared" si="46"/>
        <v>1</v>
      </c>
      <c r="G584">
        <f t="shared" si="47"/>
        <v>1</v>
      </c>
    </row>
    <row r="585" spans="1:7" x14ac:dyDescent="0.25">
      <c r="A585" s="7">
        <v>0.74600819588466494</v>
      </c>
      <c r="B585" s="13">
        <f t="shared" si="48"/>
        <v>584</v>
      </c>
      <c r="C585" s="35">
        <f t="shared" si="49"/>
        <v>1.2393767362459673E-3</v>
      </c>
      <c r="D585" s="7">
        <f t="shared" si="45"/>
        <v>0.72379601396764492</v>
      </c>
      <c r="E585" s="7">
        <f>SUM(D$2:D585)</f>
        <v>40.606212082945092</v>
      </c>
      <c r="F585">
        <f t="shared" si="46"/>
        <v>1</v>
      </c>
      <c r="G585">
        <f t="shared" si="47"/>
        <v>1</v>
      </c>
    </row>
    <row r="586" spans="1:7" x14ac:dyDescent="0.25">
      <c r="A586" s="7">
        <v>0.74582705397302673</v>
      </c>
      <c r="B586" s="13">
        <f t="shared" si="48"/>
        <v>585</v>
      </c>
      <c r="C586" s="35">
        <f t="shared" si="49"/>
        <v>1.8114191163820514E-4</v>
      </c>
      <c r="D586" s="7">
        <f t="shared" si="45"/>
        <v>0.10596801830835001</v>
      </c>
      <c r="E586" s="7">
        <f>SUM(D$2:D586)</f>
        <v>40.712180101253445</v>
      </c>
      <c r="F586">
        <f t="shared" si="46"/>
        <v>1</v>
      </c>
      <c r="G586">
        <f t="shared" si="47"/>
        <v>1</v>
      </c>
    </row>
    <row r="587" spans="1:7" x14ac:dyDescent="0.25">
      <c r="A587" s="7">
        <v>0.74566295615465117</v>
      </c>
      <c r="B587" s="13">
        <f t="shared" si="48"/>
        <v>586</v>
      </c>
      <c r="C587" s="35">
        <f t="shared" si="49"/>
        <v>1.640978183755637E-4</v>
      </c>
      <c r="D587" s="7">
        <f t="shared" si="45"/>
        <v>9.6161321568080327E-2</v>
      </c>
      <c r="E587" s="7">
        <f>SUM(D$2:D587)</f>
        <v>40.808341422821528</v>
      </c>
      <c r="F587">
        <f t="shared" si="46"/>
        <v>1</v>
      </c>
      <c r="G587">
        <f t="shared" si="47"/>
        <v>1</v>
      </c>
    </row>
    <row r="588" spans="1:7" x14ac:dyDescent="0.25">
      <c r="A588" s="7">
        <v>0.74560615865068114</v>
      </c>
      <c r="B588" s="13">
        <f t="shared" si="48"/>
        <v>587</v>
      </c>
      <c r="C588" s="35">
        <f t="shared" si="49"/>
        <v>5.6797503970029695E-5</v>
      </c>
      <c r="D588" s="7">
        <f t="shared" si="45"/>
        <v>3.3340134830407431E-2</v>
      </c>
      <c r="E588" s="7">
        <f>SUM(D$2:D588)</f>
        <v>40.841681557651938</v>
      </c>
      <c r="F588">
        <f t="shared" si="46"/>
        <v>1</v>
      </c>
      <c r="G588">
        <f t="shared" si="47"/>
        <v>1</v>
      </c>
    </row>
    <row r="589" spans="1:7" x14ac:dyDescent="0.25">
      <c r="A589" s="7">
        <v>0.74559047033756409</v>
      </c>
      <c r="B589" s="13">
        <f t="shared" si="48"/>
        <v>588</v>
      </c>
      <c r="C589" s="35">
        <f t="shared" si="49"/>
        <v>1.5688313117045993E-5</v>
      </c>
      <c r="D589" s="7">
        <f t="shared" si="45"/>
        <v>9.2247281128230441E-3</v>
      </c>
      <c r="E589" s="7">
        <f>SUM(D$2:D589)</f>
        <v>40.850906285764765</v>
      </c>
      <c r="F589">
        <f t="shared" si="46"/>
        <v>1</v>
      </c>
      <c r="G589">
        <f t="shared" si="47"/>
        <v>1</v>
      </c>
    </row>
    <row r="590" spans="1:7" x14ac:dyDescent="0.25">
      <c r="A590" s="7">
        <v>0.74519651936373621</v>
      </c>
      <c r="B590" s="13">
        <f t="shared" si="48"/>
        <v>589</v>
      </c>
      <c r="C590" s="35">
        <f t="shared" si="49"/>
        <v>3.9395097382788347E-4</v>
      </c>
      <c r="D590" s="7">
        <f t="shared" si="45"/>
        <v>0.23203712358462336</v>
      </c>
      <c r="E590" s="7">
        <f>SUM(D$2:D590)</f>
        <v>41.08294340934939</v>
      </c>
      <c r="F590">
        <f t="shared" si="46"/>
        <v>1</v>
      </c>
      <c r="G590">
        <f t="shared" si="47"/>
        <v>1</v>
      </c>
    </row>
    <row r="591" spans="1:7" x14ac:dyDescent="0.25">
      <c r="A591" s="7">
        <v>0.74470957639811441</v>
      </c>
      <c r="B591" s="13">
        <f t="shared" si="48"/>
        <v>590</v>
      </c>
      <c r="C591" s="35">
        <f t="shared" si="49"/>
        <v>4.8694296562179495E-4</v>
      </c>
      <c r="D591" s="7">
        <f t="shared" si="45"/>
        <v>0.28729634971685902</v>
      </c>
      <c r="E591" s="7">
        <f>SUM(D$2:D591)</f>
        <v>41.370239759066251</v>
      </c>
      <c r="F591">
        <f t="shared" si="46"/>
        <v>1</v>
      </c>
      <c r="G591">
        <f t="shared" si="47"/>
        <v>1</v>
      </c>
    </row>
    <row r="592" spans="1:7" x14ac:dyDescent="0.25">
      <c r="A592" s="7">
        <v>0.74462176542330649</v>
      </c>
      <c r="B592" s="13">
        <f t="shared" si="48"/>
        <v>591</v>
      </c>
      <c r="C592" s="35">
        <f t="shared" si="49"/>
        <v>8.7810974807922548E-5</v>
      </c>
      <c r="D592" s="7">
        <f t="shared" si="45"/>
        <v>5.1896286111482226E-2</v>
      </c>
      <c r="E592" s="7">
        <f>SUM(D$2:D592)</f>
        <v>41.422136045177737</v>
      </c>
      <c r="F592">
        <f t="shared" si="46"/>
        <v>1</v>
      </c>
      <c r="G592">
        <f t="shared" si="47"/>
        <v>1</v>
      </c>
    </row>
    <row r="593" spans="1:7" x14ac:dyDescent="0.25">
      <c r="A593" s="7">
        <v>0.74436578928968544</v>
      </c>
      <c r="B593" s="13">
        <f t="shared" si="48"/>
        <v>592</v>
      </c>
      <c r="C593" s="35">
        <f t="shared" si="49"/>
        <v>2.5597613362104976E-4</v>
      </c>
      <c r="D593" s="7">
        <f t="shared" si="45"/>
        <v>0.15153787110366146</v>
      </c>
      <c r="E593" s="7">
        <f>SUM(D$2:D593)</f>
        <v>41.5736739162814</v>
      </c>
      <c r="F593">
        <f t="shared" si="46"/>
        <v>1</v>
      </c>
      <c r="G593">
        <f t="shared" si="47"/>
        <v>1</v>
      </c>
    </row>
    <row r="594" spans="1:7" x14ac:dyDescent="0.25">
      <c r="A594" s="7">
        <v>0.74396280785167146</v>
      </c>
      <c r="B594" s="13">
        <f t="shared" si="48"/>
        <v>593</v>
      </c>
      <c r="C594" s="35">
        <f t="shared" si="49"/>
        <v>4.029814380139829E-4</v>
      </c>
      <c r="D594" s="7">
        <f t="shared" si="45"/>
        <v>0.23896799274229186</v>
      </c>
      <c r="E594" s="7">
        <f>SUM(D$2:D594)</f>
        <v>41.812641909023689</v>
      </c>
      <c r="F594">
        <f t="shared" si="46"/>
        <v>1</v>
      </c>
      <c r="G594">
        <f t="shared" si="47"/>
        <v>1</v>
      </c>
    </row>
    <row r="595" spans="1:7" x14ac:dyDescent="0.25">
      <c r="A595" s="7">
        <v>0.74386862955224975</v>
      </c>
      <c r="B595" s="13">
        <f t="shared" si="48"/>
        <v>594</v>
      </c>
      <c r="C595" s="35">
        <f t="shared" si="49"/>
        <v>9.4178299421709966E-5</v>
      </c>
      <c r="D595" s="7">
        <f t="shared" si="45"/>
        <v>5.594190985649572E-2</v>
      </c>
      <c r="E595" s="7">
        <f>SUM(D$2:D595)</f>
        <v>41.868583818880182</v>
      </c>
      <c r="F595">
        <f t="shared" si="46"/>
        <v>1</v>
      </c>
      <c r="G595">
        <f t="shared" si="47"/>
        <v>1</v>
      </c>
    </row>
    <row r="596" spans="1:7" x14ac:dyDescent="0.25">
      <c r="A596" s="7">
        <v>0.74386790324145735</v>
      </c>
      <c r="B596" s="13">
        <f t="shared" si="48"/>
        <v>595</v>
      </c>
      <c r="C596" s="35">
        <f t="shared" si="49"/>
        <v>7.263107923982659E-7</v>
      </c>
      <c r="D596" s="7">
        <f t="shared" si="45"/>
        <v>4.3215492147696821E-4</v>
      </c>
      <c r="E596" s="7">
        <f>SUM(D$2:D596)</f>
        <v>41.869015973801659</v>
      </c>
      <c r="F596">
        <f t="shared" si="46"/>
        <v>1</v>
      </c>
      <c r="G596">
        <f t="shared" si="47"/>
        <v>1</v>
      </c>
    </row>
    <row r="597" spans="1:7" x14ac:dyDescent="0.25">
      <c r="A597" s="7">
        <v>0.74357147159669634</v>
      </c>
      <c r="B597" s="13">
        <f t="shared" si="48"/>
        <v>596</v>
      </c>
      <c r="C597" s="35">
        <f t="shared" si="49"/>
        <v>2.9643164476100825E-4</v>
      </c>
      <c r="D597" s="7">
        <f t="shared" si="45"/>
        <v>0.17667326027756092</v>
      </c>
      <c r="E597" s="7">
        <f>SUM(D$2:D597)</f>
        <v>42.045689234079219</v>
      </c>
      <c r="F597">
        <f t="shared" si="46"/>
        <v>1</v>
      </c>
      <c r="G597">
        <f t="shared" si="47"/>
        <v>1</v>
      </c>
    </row>
    <row r="598" spans="1:7" x14ac:dyDescent="0.25">
      <c r="A598" s="7">
        <v>0.74353409080124466</v>
      </c>
      <c r="B598" s="13">
        <f t="shared" si="48"/>
        <v>597</v>
      </c>
      <c r="C598" s="35">
        <f t="shared" si="49"/>
        <v>3.7380795451680271E-5</v>
      </c>
      <c r="D598" s="7">
        <f t="shared" si="45"/>
        <v>2.2316334884653122E-2</v>
      </c>
      <c r="E598" s="7">
        <f>SUM(D$2:D598)</f>
        <v>42.068005568963869</v>
      </c>
      <c r="F598">
        <f t="shared" si="46"/>
        <v>1</v>
      </c>
      <c r="G598">
        <f t="shared" si="47"/>
        <v>1</v>
      </c>
    </row>
    <row r="599" spans="1:7" x14ac:dyDescent="0.25">
      <c r="A599" s="7">
        <v>0.74332263751920113</v>
      </c>
      <c r="B599" s="13">
        <f t="shared" si="48"/>
        <v>598</v>
      </c>
      <c r="C599" s="35">
        <f t="shared" si="49"/>
        <v>2.1145328204352776E-4</v>
      </c>
      <c r="D599" s="7">
        <f t="shared" si="45"/>
        <v>0.1264490626620296</v>
      </c>
      <c r="E599" s="7">
        <f>SUM(D$2:D599)</f>
        <v>42.194454631625902</v>
      </c>
      <c r="F599">
        <f t="shared" si="46"/>
        <v>1</v>
      </c>
      <c r="G599">
        <f t="shared" si="47"/>
        <v>1</v>
      </c>
    </row>
    <row r="600" spans="1:7" x14ac:dyDescent="0.25">
      <c r="A600" s="7">
        <v>0.74319795416649626</v>
      </c>
      <c r="B600" s="13">
        <f t="shared" si="48"/>
        <v>599</v>
      </c>
      <c r="C600" s="35">
        <f t="shared" si="49"/>
        <v>1.2468335270487962E-4</v>
      </c>
      <c r="D600" s="7">
        <f t="shared" si="45"/>
        <v>7.4685328270222895E-2</v>
      </c>
      <c r="E600" s="7">
        <f>SUM(D$2:D600)</f>
        <v>42.269139959896123</v>
      </c>
      <c r="F600">
        <f t="shared" si="46"/>
        <v>1</v>
      </c>
      <c r="G600">
        <f t="shared" si="47"/>
        <v>1</v>
      </c>
    </row>
    <row r="601" spans="1:7" x14ac:dyDescent="0.25">
      <c r="A601" s="7">
        <v>0.74265084845689944</v>
      </c>
      <c r="B601" s="13">
        <f t="shared" si="48"/>
        <v>600</v>
      </c>
      <c r="C601" s="35">
        <f t="shared" si="49"/>
        <v>5.4710570959681792E-4</v>
      </c>
      <c r="D601" s="7">
        <f t="shared" si="45"/>
        <v>0.32826342575809075</v>
      </c>
      <c r="E601" s="7">
        <f>SUM(D$2:D601)</f>
        <v>42.597403385654211</v>
      </c>
      <c r="F601">
        <f t="shared" si="46"/>
        <v>1</v>
      </c>
      <c r="G601">
        <f t="shared" si="47"/>
        <v>1</v>
      </c>
    </row>
    <row r="602" spans="1:7" x14ac:dyDescent="0.25">
      <c r="A602" s="7">
        <v>0.74207754713805474</v>
      </c>
      <c r="B602" s="13">
        <f t="shared" si="48"/>
        <v>601</v>
      </c>
      <c r="C602" s="35">
        <f t="shared" si="49"/>
        <v>5.7330131884469893E-4</v>
      </c>
      <c r="D602" s="7">
        <f t="shared" si="45"/>
        <v>0.34455409262566405</v>
      </c>
      <c r="E602" s="7">
        <f>SUM(D$2:D602)</f>
        <v>42.941957478279875</v>
      </c>
      <c r="F602">
        <f t="shared" si="46"/>
        <v>1</v>
      </c>
      <c r="G602">
        <f t="shared" si="47"/>
        <v>1</v>
      </c>
    </row>
    <row r="603" spans="1:7" x14ac:dyDescent="0.25">
      <c r="A603" s="7">
        <v>0.74153138563248788</v>
      </c>
      <c r="B603" s="13">
        <f t="shared" si="48"/>
        <v>602</v>
      </c>
      <c r="C603" s="35">
        <f t="shared" si="49"/>
        <v>5.4616150556685561E-4</v>
      </c>
      <c r="D603" s="7">
        <f t="shared" si="45"/>
        <v>0.32878922635124708</v>
      </c>
      <c r="E603" s="7">
        <f>SUM(D$2:D603)</f>
        <v>43.270746704631122</v>
      </c>
      <c r="F603">
        <f t="shared" si="46"/>
        <v>1</v>
      </c>
      <c r="G603">
        <f t="shared" si="47"/>
        <v>1</v>
      </c>
    </row>
    <row r="604" spans="1:7" x14ac:dyDescent="0.25">
      <c r="A604" s="7">
        <v>0.74150206688683251</v>
      </c>
      <c r="B604" s="13">
        <f t="shared" si="48"/>
        <v>603</v>
      </c>
      <c r="C604" s="35">
        <f t="shared" si="49"/>
        <v>2.9318745655371181E-5</v>
      </c>
      <c r="D604" s="7">
        <f t="shared" si="45"/>
        <v>1.7679203630188822E-2</v>
      </c>
      <c r="E604" s="7">
        <f>SUM(D$2:D604)</f>
        <v>43.28842590826131</v>
      </c>
      <c r="F604">
        <f t="shared" si="46"/>
        <v>1</v>
      </c>
      <c r="G604">
        <f t="shared" si="47"/>
        <v>1</v>
      </c>
    </row>
    <row r="605" spans="1:7" x14ac:dyDescent="0.25">
      <c r="A605" s="7">
        <v>0.74137191199282437</v>
      </c>
      <c r="B605" s="13">
        <f t="shared" si="48"/>
        <v>604</v>
      </c>
      <c r="C605" s="35">
        <f t="shared" si="49"/>
        <v>1.3015489400813873E-4</v>
      </c>
      <c r="D605" s="7">
        <f t="shared" si="45"/>
        <v>7.8613555980915795E-2</v>
      </c>
      <c r="E605" s="7">
        <f>SUM(D$2:D605)</f>
        <v>43.367039464242225</v>
      </c>
      <c r="F605">
        <f t="shared" si="46"/>
        <v>1</v>
      </c>
      <c r="G605">
        <f t="shared" si="47"/>
        <v>1</v>
      </c>
    </row>
    <row r="606" spans="1:7" x14ac:dyDescent="0.25">
      <c r="A606" s="7">
        <v>0.74135874155712134</v>
      </c>
      <c r="B606" s="13">
        <f t="shared" si="48"/>
        <v>605</v>
      </c>
      <c r="C606" s="35">
        <f t="shared" si="49"/>
        <v>1.3170435703035999E-5</v>
      </c>
      <c r="D606" s="7">
        <f t="shared" si="45"/>
        <v>7.9681136003367792E-3</v>
      </c>
      <c r="E606" s="7">
        <f>SUM(D$2:D606)</f>
        <v>43.37500757784256</v>
      </c>
      <c r="F606">
        <f t="shared" si="46"/>
        <v>1</v>
      </c>
      <c r="G606">
        <f t="shared" si="47"/>
        <v>1</v>
      </c>
    </row>
    <row r="607" spans="1:7" x14ac:dyDescent="0.25">
      <c r="A607" s="7">
        <v>0.74122243723173709</v>
      </c>
      <c r="B607" s="13">
        <f t="shared" si="48"/>
        <v>606</v>
      </c>
      <c r="C607" s="35">
        <f t="shared" si="49"/>
        <v>1.3630432538425108E-4</v>
      </c>
      <c r="D607" s="7">
        <f t="shared" si="45"/>
        <v>8.2600421182856154E-2</v>
      </c>
      <c r="E607" s="7">
        <f>SUM(D$2:D607)</f>
        <v>43.457607999025413</v>
      </c>
      <c r="F607">
        <f t="shared" si="46"/>
        <v>1</v>
      </c>
      <c r="G607">
        <f t="shared" si="47"/>
        <v>1</v>
      </c>
    </row>
    <row r="608" spans="1:7" x14ac:dyDescent="0.25">
      <c r="A608" s="7">
        <v>0.74114699775076065</v>
      </c>
      <c r="B608" s="13">
        <f t="shared" si="48"/>
        <v>607</v>
      </c>
      <c r="C608" s="35">
        <f t="shared" si="49"/>
        <v>7.5439480976435824E-5</v>
      </c>
      <c r="D608" s="7">
        <f t="shared" si="45"/>
        <v>4.5791764952696545E-2</v>
      </c>
      <c r="E608" s="7">
        <f>SUM(D$2:D608)</f>
        <v>43.503399763978109</v>
      </c>
      <c r="F608">
        <f t="shared" si="46"/>
        <v>1</v>
      </c>
      <c r="G608">
        <f t="shared" si="47"/>
        <v>1</v>
      </c>
    </row>
    <row r="609" spans="1:7" x14ac:dyDescent="0.25">
      <c r="A609" s="7">
        <v>0.74106908881308997</v>
      </c>
      <c r="B609" s="13">
        <f t="shared" si="48"/>
        <v>608</v>
      </c>
      <c r="C609" s="35">
        <f t="shared" si="49"/>
        <v>7.7908937670678746E-5</v>
      </c>
      <c r="D609" s="7">
        <f t="shared" si="45"/>
        <v>4.7368634103772678E-2</v>
      </c>
      <c r="E609" s="7">
        <f>SUM(D$2:D609)</f>
        <v>43.550768398081885</v>
      </c>
      <c r="F609">
        <f t="shared" si="46"/>
        <v>1</v>
      </c>
      <c r="G609">
        <f t="shared" si="47"/>
        <v>1</v>
      </c>
    </row>
    <row r="610" spans="1:7" x14ac:dyDescent="0.25">
      <c r="A610" s="7">
        <v>0.74081294320695068</v>
      </c>
      <c r="B610" s="13">
        <f t="shared" si="48"/>
        <v>609</v>
      </c>
      <c r="C610" s="35">
        <f t="shared" si="49"/>
        <v>2.5614560613929083E-4</v>
      </c>
      <c r="D610" s="7">
        <f t="shared" si="45"/>
        <v>0.15599267413882811</v>
      </c>
      <c r="E610" s="7">
        <f>SUM(D$2:D610)</f>
        <v>43.706761072220715</v>
      </c>
      <c r="F610">
        <f t="shared" si="46"/>
        <v>1</v>
      </c>
      <c r="G610">
        <f t="shared" si="47"/>
        <v>1</v>
      </c>
    </row>
    <row r="611" spans="1:7" x14ac:dyDescent="0.25">
      <c r="A611" s="7">
        <v>0.74056161546240151</v>
      </c>
      <c r="B611" s="13">
        <f t="shared" si="48"/>
        <v>610</v>
      </c>
      <c r="C611" s="35">
        <f t="shared" si="49"/>
        <v>2.5132774454916795E-4</v>
      </c>
      <c r="D611" s="7">
        <f t="shared" si="45"/>
        <v>0.15330992417499245</v>
      </c>
      <c r="E611" s="7">
        <f>SUM(D$2:D611)</f>
        <v>43.860070996395706</v>
      </c>
      <c r="F611">
        <f t="shared" si="46"/>
        <v>1</v>
      </c>
      <c r="G611">
        <f t="shared" si="47"/>
        <v>1</v>
      </c>
    </row>
    <row r="612" spans="1:7" x14ac:dyDescent="0.25">
      <c r="A612" s="7">
        <v>0.74026988062743182</v>
      </c>
      <c r="B612" s="13">
        <f t="shared" si="48"/>
        <v>611</v>
      </c>
      <c r="C612" s="35">
        <f t="shared" si="49"/>
        <v>2.9173483496969244E-4</v>
      </c>
      <c r="D612" s="7">
        <f t="shared" si="45"/>
        <v>0.17824998416648208</v>
      </c>
      <c r="E612" s="7">
        <f>SUM(D$2:D612)</f>
        <v>44.03832098056219</v>
      </c>
      <c r="F612">
        <f t="shared" si="46"/>
        <v>1</v>
      </c>
      <c r="G612">
        <f t="shared" si="47"/>
        <v>1</v>
      </c>
    </row>
    <row r="613" spans="1:7" x14ac:dyDescent="0.25">
      <c r="A613" s="7">
        <v>0.74004765373530013</v>
      </c>
      <c r="B613" s="13">
        <f t="shared" si="48"/>
        <v>612</v>
      </c>
      <c r="C613" s="35">
        <f t="shared" si="49"/>
        <v>2.2222689213169389E-4</v>
      </c>
      <c r="D613" s="7">
        <f t="shared" si="45"/>
        <v>0.13600285798459666</v>
      </c>
      <c r="E613" s="7">
        <f>SUM(D$2:D613)</f>
        <v>44.174323838546783</v>
      </c>
      <c r="F613">
        <f t="shared" si="46"/>
        <v>1</v>
      </c>
      <c r="G613">
        <f t="shared" si="47"/>
        <v>1</v>
      </c>
    </row>
    <row r="614" spans="1:7" x14ac:dyDescent="0.25">
      <c r="A614" s="7">
        <v>0.73920232481432124</v>
      </c>
      <c r="B614" s="13">
        <f t="shared" si="48"/>
        <v>613</v>
      </c>
      <c r="C614" s="35">
        <f t="shared" si="49"/>
        <v>8.4532892097888279E-4</v>
      </c>
      <c r="D614" s="7">
        <f t="shared" si="45"/>
        <v>0.51818662856005515</v>
      </c>
      <c r="E614" s="7">
        <f>SUM(D$2:D614)</f>
        <v>44.692510467106835</v>
      </c>
      <c r="F614">
        <f t="shared" si="46"/>
        <v>1</v>
      </c>
      <c r="G614">
        <f t="shared" si="47"/>
        <v>1</v>
      </c>
    </row>
    <row r="615" spans="1:7" x14ac:dyDescent="0.25">
      <c r="A615" s="7">
        <v>0.73871613236985134</v>
      </c>
      <c r="B615" s="13">
        <f t="shared" si="48"/>
        <v>614</v>
      </c>
      <c r="C615" s="35">
        <f t="shared" si="49"/>
        <v>4.8619244446990173E-4</v>
      </c>
      <c r="D615" s="7">
        <f t="shared" si="45"/>
        <v>0.29852216090451966</v>
      </c>
      <c r="E615" s="7">
        <f>SUM(D$2:D615)</f>
        <v>44.991032628011354</v>
      </c>
      <c r="F615">
        <f t="shared" si="46"/>
        <v>1</v>
      </c>
      <c r="G615">
        <f t="shared" si="47"/>
        <v>1</v>
      </c>
    </row>
    <row r="616" spans="1:7" x14ac:dyDescent="0.25">
      <c r="A616" s="7">
        <v>0.73837999573510293</v>
      </c>
      <c r="B616" s="13">
        <f t="shared" si="48"/>
        <v>615</v>
      </c>
      <c r="C616" s="35">
        <f t="shared" si="49"/>
        <v>3.3613663474840738E-4</v>
      </c>
      <c r="D616" s="7">
        <f t="shared" si="45"/>
        <v>0.20672403037027054</v>
      </c>
      <c r="E616" s="7">
        <f>SUM(D$2:D616)</f>
        <v>45.197756658381621</v>
      </c>
      <c r="F616">
        <f t="shared" si="46"/>
        <v>1</v>
      </c>
      <c r="G616">
        <f t="shared" si="47"/>
        <v>1</v>
      </c>
    </row>
    <row r="617" spans="1:7" x14ac:dyDescent="0.25">
      <c r="A617" s="7">
        <v>0.73771551820144554</v>
      </c>
      <c r="B617" s="13">
        <f t="shared" si="48"/>
        <v>616</v>
      </c>
      <c r="C617" s="35">
        <f t="shared" si="49"/>
        <v>6.644775336573927E-4</v>
      </c>
      <c r="D617" s="7">
        <f t="shared" si="45"/>
        <v>0.40931816073295391</v>
      </c>
      <c r="E617" s="7">
        <f>SUM(D$2:D617)</f>
        <v>45.607074819114573</v>
      </c>
      <c r="F617">
        <f t="shared" si="46"/>
        <v>1</v>
      </c>
      <c r="G617">
        <f t="shared" si="47"/>
        <v>1</v>
      </c>
    </row>
    <row r="618" spans="1:7" x14ac:dyDescent="0.25">
      <c r="A618" s="7">
        <v>0.7371609799114055</v>
      </c>
      <c r="B618" s="13">
        <f t="shared" si="48"/>
        <v>617</v>
      </c>
      <c r="C618" s="35">
        <f t="shared" si="49"/>
        <v>5.5453829004004085E-4</v>
      </c>
      <c r="D618" s="7">
        <f t="shared" si="45"/>
        <v>0.3421501249547052</v>
      </c>
      <c r="E618" s="7">
        <f>SUM(D$2:D618)</f>
        <v>45.949224944069279</v>
      </c>
      <c r="F618">
        <f t="shared" si="46"/>
        <v>1</v>
      </c>
      <c r="G618">
        <f t="shared" si="47"/>
        <v>1</v>
      </c>
    </row>
    <row r="619" spans="1:7" x14ac:dyDescent="0.25">
      <c r="A619" s="7">
        <v>0.73690669850296697</v>
      </c>
      <c r="B619" s="13">
        <f t="shared" si="48"/>
        <v>618</v>
      </c>
      <c r="C619" s="35">
        <f t="shared" si="49"/>
        <v>2.5428140843852809E-4</v>
      </c>
      <c r="D619" s="7">
        <f t="shared" si="45"/>
        <v>0.15714591041501036</v>
      </c>
      <c r="E619" s="7">
        <f>SUM(D$2:D619)</f>
        <v>46.10637085448429</v>
      </c>
      <c r="F619">
        <f t="shared" si="46"/>
        <v>1</v>
      </c>
      <c r="G619">
        <f t="shared" si="47"/>
        <v>1</v>
      </c>
    </row>
    <row r="620" spans="1:7" x14ac:dyDescent="0.25">
      <c r="A620" s="7">
        <v>0.73648568034694029</v>
      </c>
      <c r="B620" s="13">
        <f t="shared" si="48"/>
        <v>619</v>
      </c>
      <c r="C620" s="35">
        <f t="shared" si="49"/>
        <v>4.210181560266868E-4</v>
      </c>
      <c r="D620" s="7">
        <f t="shared" si="45"/>
        <v>0.26061023858051913</v>
      </c>
      <c r="E620" s="7">
        <f>SUM(D$2:D620)</f>
        <v>46.366981093064808</v>
      </c>
      <c r="F620">
        <f t="shared" si="46"/>
        <v>1</v>
      </c>
      <c r="G620">
        <f t="shared" si="47"/>
        <v>1</v>
      </c>
    </row>
    <row r="621" spans="1:7" x14ac:dyDescent="0.25">
      <c r="A621" s="7">
        <v>0.73646548890690999</v>
      </c>
      <c r="B621" s="13">
        <f t="shared" si="48"/>
        <v>620</v>
      </c>
      <c r="C621" s="35">
        <f t="shared" si="49"/>
        <v>2.0191440030292718E-5</v>
      </c>
      <c r="D621" s="7">
        <f t="shared" si="45"/>
        <v>1.2518692818781485E-2</v>
      </c>
      <c r="E621" s="7">
        <f>SUM(D$2:D621)</f>
        <v>46.379499785883588</v>
      </c>
      <c r="F621">
        <f t="shared" si="46"/>
        <v>1</v>
      </c>
      <c r="G621">
        <f t="shared" si="47"/>
        <v>1</v>
      </c>
    </row>
    <row r="622" spans="1:7" x14ac:dyDescent="0.25">
      <c r="A622" s="7">
        <v>0.73630918682437341</v>
      </c>
      <c r="B622" s="13">
        <f t="shared" si="48"/>
        <v>621</v>
      </c>
      <c r="C622" s="35">
        <f t="shared" si="49"/>
        <v>1.5630208253658573E-4</v>
      </c>
      <c r="D622" s="7">
        <f t="shared" si="45"/>
        <v>9.7063593255219738E-2</v>
      </c>
      <c r="E622" s="7">
        <f>SUM(D$2:D622)</f>
        <v>46.47656337913881</v>
      </c>
      <c r="F622">
        <f t="shared" si="46"/>
        <v>1</v>
      </c>
      <c r="G622">
        <f t="shared" si="47"/>
        <v>1</v>
      </c>
    </row>
    <row r="623" spans="1:7" x14ac:dyDescent="0.25">
      <c r="A623" s="7">
        <v>0.7361820340149744</v>
      </c>
      <c r="B623" s="13">
        <f t="shared" si="48"/>
        <v>622</v>
      </c>
      <c r="C623" s="35">
        <f t="shared" si="49"/>
        <v>1.2715280939901152E-4</v>
      </c>
      <c r="D623" s="7">
        <f t="shared" si="45"/>
        <v>7.9089047446185168E-2</v>
      </c>
      <c r="E623" s="7">
        <f>SUM(D$2:D623)</f>
        <v>46.555652426584992</v>
      </c>
      <c r="F623">
        <f t="shared" si="46"/>
        <v>1</v>
      </c>
      <c r="G623">
        <f t="shared" si="47"/>
        <v>1</v>
      </c>
    </row>
    <row r="624" spans="1:7" x14ac:dyDescent="0.25">
      <c r="A624" s="7">
        <v>0.73585354785390655</v>
      </c>
      <c r="B624" s="13">
        <f t="shared" si="48"/>
        <v>623</v>
      </c>
      <c r="C624" s="35">
        <f t="shared" si="49"/>
        <v>3.2848616106784245E-4</v>
      </c>
      <c r="D624" s="7">
        <f t="shared" si="45"/>
        <v>0.20464687834526585</v>
      </c>
      <c r="E624" s="7">
        <f>SUM(D$2:D624)</f>
        <v>46.760299304930257</v>
      </c>
      <c r="F624">
        <f t="shared" si="46"/>
        <v>1</v>
      </c>
      <c r="G624">
        <f t="shared" si="47"/>
        <v>1</v>
      </c>
    </row>
    <row r="625" spans="1:7" x14ac:dyDescent="0.25">
      <c r="A625" s="7">
        <v>0.73523335106822885</v>
      </c>
      <c r="B625" s="13">
        <f t="shared" si="48"/>
        <v>624</v>
      </c>
      <c r="C625" s="35">
        <f t="shared" si="49"/>
        <v>6.2019678567770686E-4</v>
      </c>
      <c r="D625" s="7">
        <f t="shared" si="45"/>
        <v>0.38700279426288908</v>
      </c>
      <c r="E625" s="7">
        <f>SUM(D$2:D625)</f>
        <v>47.147302099193148</v>
      </c>
      <c r="F625">
        <f t="shared" si="46"/>
        <v>1</v>
      </c>
      <c r="G625">
        <f t="shared" si="47"/>
        <v>1</v>
      </c>
    </row>
    <row r="626" spans="1:7" x14ac:dyDescent="0.25">
      <c r="A626" s="7">
        <v>0.73518088721865393</v>
      </c>
      <c r="B626" s="13">
        <f t="shared" si="48"/>
        <v>625</v>
      </c>
      <c r="C626" s="35">
        <f t="shared" si="49"/>
        <v>5.2463849574913013E-5</v>
      </c>
      <c r="D626" s="7">
        <f t="shared" si="45"/>
        <v>3.2789905984320633E-2</v>
      </c>
      <c r="E626" s="7">
        <f>SUM(D$2:D626)</f>
        <v>47.180092005177471</v>
      </c>
      <c r="F626">
        <f t="shared" si="46"/>
        <v>1</v>
      </c>
      <c r="G626">
        <f t="shared" si="47"/>
        <v>1</v>
      </c>
    </row>
    <row r="627" spans="1:7" x14ac:dyDescent="0.25">
      <c r="A627" s="7">
        <v>0.73482339704660726</v>
      </c>
      <c r="B627" s="13">
        <f t="shared" si="48"/>
        <v>626</v>
      </c>
      <c r="C627" s="35">
        <f t="shared" si="49"/>
        <v>3.5749017204667055E-4</v>
      </c>
      <c r="D627" s="7">
        <f t="shared" si="45"/>
        <v>0.22378884770121577</v>
      </c>
      <c r="E627" s="7">
        <f>SUM(D$2:D627)</f>
        <v>47.403880852878686</v>
      </c>
      <c r="F627">
        <f t="shared" si="46"/>
        <v>1</v>
      </c>
      <c r="G627">
        <f t="shared" si="47"/>
        <v>1</v>
      </c>
    </row>
    <row r="628" spans="1:7" x14ac:dyDescent="0.25">
      <c r="A628" s="7">
        <v>0.73481364027162854</v>
      </c>
      <c r="B628" s="13">
        <f t="shared" si="48"/>
        <v>627</v>
      </c>
      <c r="C628" s="35">
        <f t="shared" si="49"/>
        <v>9.75677497871974E-6</v>
      </c>
      <c r="D628" s="7">
        <f t="shared" si="45"/>
        <v>6.117497911657277E-3</v>
      </c>
      <c r="E628" s="7">
        <f>SUM(D$2:D628)</f>
        <v>47.409998350790346</v>
      </c>
      <c r="F628">
        <f t="shared" si="46"/>
        <v>1</v>
      </c>
      <c r="G628">
        <f t="shared" si="47"/>
        <v>1</v>
      </c>
    </row>
    <row r="629" spans="1:7" x14ac:dyDescent="0.25">
      <c r="A629" s="7">
        <v>0.73473851552532898</v>
      </c>
      <c r="B629" s="13">
        <f t="shared" si="48"/>
        <v>628</v>
      </c>
      <c r="C629" s="35">
        <f t="shared" si="49"/>
        <v>7.5124746299559675E-5</v>
      </c>
      <c r="D629" s="7">
        <f t="shared" si="45"/>
        <v>4.7178340676123476E-2</v>
      </c>
      <c r="E629" s="7">
        <f>SUM(D$2:D629)</f>
        <v>47.457176691466472</v>
      </c>
      <c r="F629">
        <f t="shared" si="46"/>
        <v>1</v>
      </c>
      <c r="G629">
        <f t="shared" si="47"/>
        <v>1</v>
      </c>
    </row>
    <row r="630" spans="1:7" x14ac:dyDescent="0.25">
      <c r="A630" s="7">
        <v>0.73418649511270317</v>
      </c>
      <c r="B630" s="13">
        <f t="shared" si="48"/>
        <v>629</v>
      </c>
      <c r="C630" s="35">
        <f t="shared" si="49"/>
        <v>5.5202041262580881E-4</v>
      </c>
      <c r="D630" s="7">
        <f t="shared" si="45"/>
        <v>0.34722083954163374</v>
      </c>
      <c r="E630" s="7">
        <f>SUM(D$2:D630)</f>
        <v>47.804397531008107</v>
      </c>
      <c r="F630">
        <f t="shared" si="46"/>
        <v>1</v>
      </c>
      <c r="G630">
        <f t="shared" si="47"/>
        <v>1</v>
      </c>
    </row>
    <row r="631" spans="1:7" x14ac:dyDescent="0.25">
      <c r="A631" s="7">
        <v>0.73355450788182797</v>
      </c>
      <c r="B631" s="13">
        <f t="shared" si="48"/>
        <v>630</v>
      </c>
      <c r="C631" s="35">
        <f t="shared" si="49"/>
        <v>6.3198723087520836E-4</v>
      </c>
      <c r="D631" s="7">
        <f t="shared" si="45"/>
        <v>0.39815195545138127</v>
      </c>
      <c r="E631" s="7">
        <f>SUM(D$2:D631)</f>
        <v>48.202549486459489</v>
      </c>
      <c r="F631">
        <f t="shared" si="46"/>
        <v>1</v>
      </c>
      <c r="G631">
        <f t="shared" si="47"/>
        <v>1</v>
      </c>
    </row>
    <row r="632" spans="1:7" x14ac:dyDescent="0.25">
      <c r="A632" s="7">
        <v>0.73303916616422093</v>
      </c>
      <c r="B632" s="13">
        <f t="shared" si="48"/>
        <v>631</v>
      </c>
      <c r="C632" s="35">
        <f t="shared" si="49"/>
        <v>5.1534171760703185E-4</v>
      </c>
      <c r="D632" s="7">
        <f t="shared" si="45"/>
        <v>0.32518062381003709</v>
      </c>
      <c r="E632" s="7">
        <f>SUM(D$2:D632)</f>
        <v>48.527730110269523</v>
      </c>
      <c r="F632">
        <f t="shared" si="46"/>
        <v>1</v>
      </c>
      <c r="G632">
        <f t="shared" si="47"/>
        <v>1</v>
      </c>
    </row>
    <row r="633" spans="1:7" x14ac:dyDescent="0.25">
      <c r="A633" s="7">
        <v>0.73302986938607761</v>
      </c>
      <c r="B633" s="13">
        <f t="shared" si="48"/>
        <v>632</v>
      </c>
      <c r="C633" s="35">
        <f t="shared" si="49"/>
        <v>9.2967781433195285E-6</v>
      </c>
      <c r="D633" s="7">
        <f t="shared" si="45"/>
        <v>5.875563786577942E-3</v>
      </c>
      <c r="E633" s="7">
        <f>SUM(D$2:D633)</f>
        <v>48.533605674056105</v>
      </c>
      <c r="F633">
        <f t="shared" si="46"/>
        <v>1</v>
      </c>
      <c r="G633">
        <f t="shared" si="47"/>
        <v>1</v>
      </c>
    </row>
    <row r="634" spans="1:7" x14ac:dyDescent="0.25">
      <c r="A634" s="7">
        <v>0.73264126890175418</v>
      </c>
      <c r="B634" s="13">
        <f t="shared" si="48"/>
        <v>633</v>
      </c>
      <c r="C634" s="35">
        <f t="shared" si="49"/>
        <v>3.8860048432343142E-4</v>
      </c>
      <c r="D634" s="7">
        <f t="shared" si="45"/>
        <v>0.24598410657673209</v>
      </c>
      <c r="E634" s="7">
        <f>SUM(D$2:D634)</f>
        <v>48.77958978063284</v>
      </c>
      <c r="F634">
        <f t="shared" si="46"/>
        <v>1</v>
      </c>
      <c r="G634">
        <f t="shared" si="47"/>
        <v>1</v>
      </c>
    </row>
    <row r="635" spans="1:7" x14ac:dyDescent="0.25">
      <c r="A635" s="7">
        <v>0.7325536273994645</v>
      </c>
      <c r="B635" s="13">
        <f t="shared" si="48"/>
        <v>634</v>
      </c>
      <c r="C635" s="35">
        <f t="shared" si="49"/>
        <v>8.7641502289681483E-5</v>
      </c>
      <c r="D635" s="7">
        <f t="shared" si="45"/>
        <v>5.556471245165806E-2</v>
      </c>
      <c r="E635" s="7">
        <f>SUM(D$2:D635)</f>
        <v>48.835154493084495</v>
      </c>
      <c r="F635">
        <f t="shared" si="46"/>
        <v>1</v>
      </c>
      <c r="G635">
        <f t="shared" si="47"/>
        <v>1</v>
      </c>
    </row>
    <row r="636" spans="1:7" x14ac:dyDescent="0.25">
      <c r="A636" s="7">
        <v>0.73236531922134052</v>
      </c>
      <c r="B636" s="13">
        <f t="shared" si="48"/>
        <v>635</v>
      </c>
      <c r="C636" s="35">
        <f t="shared" si="49"/>
        <v>1.8830817812398593E-4</v>
      </c>
      <c r="D636" s="7">
        <f t="shared" si="45"/>
        <v>0.11957569310873106</v>
      </c>
      <c r="E636" s="7">
        <f>SUM(D$2:D636)</f>
        <v>48.954730186193224</v>
      </c>
      <c r="F636">
        <f t="shared" si="46"/>
        <v>1</v>
      </c>
      <c r="G636">
        <f t="shared" si="47"/>
        <v>1</v>
      </c>
    </row>
    <row r="637" spans="1:7" x14ac:dyDescent="0.25">
      <c r="A637" s="7">
        <v>0.73216146799225812</v>
      </c>
      <c r="B637" s="13">
        <f t="shared" si="48"/>
        <v>636</v>
      </c>
      <c r="C637" s="35">
        <f t="shared" si="49"/>
        <v>2.0385122908239683E-4</v>
      </c>
      <c r="D637" s="7">
        <f t="shared" si="45"/>
        <v>0.12964938169640439</v>
      </c>
      <c r="E637" s="7">
        <f>SUM(D$2:D637)</f>
        <v>49.084379567889627</v>
      </c>
      <c r="F637">
        <f t="shared" si="46"/>
        <v>1</v>
      </c>
      <c r="G637">
        <f t="shared" si="47"/>
        <v>1</v>
      </c>
    </row>
    <row r="638" spans="1:7" x14ac:dyDescent="0.25">
      <c r="A638" s="7">
        <v>0.73199465861359081</v>
      </c>
      <c r="B638" s="13">
        <f t="shared" si="48"/>
        <v>637</v>
      </c>
      <c r="C638" s="35">
        <f t="shared" si="49"/>
        <v>1.6680937866730972E-4</v>
      </c>
      <c r="D638" s="7">
        <f t="shared" si="45"/>
        <v>0.10625757421107629</v>
      </c>
      <c r="E638" s="7">
        <f>SUM(D$2:D638)</f>
        <v>49.190637142100705</v>
      </c>
      <c r="F638">
        <f t="shared" si="46"/>
        <v>1</v>
      </c>
      <c r="G638">
        <f t="shared" si="47"/>
        <v>1</v>
      </c>
    </row>
    <row r="639" spans="1:7" x14ac:dyDescent="0.25">
      <c r="A639" s="7">
        <v>0.73194464001035031</v>
      </c>
      <c r="B639" s="13">
        <f t="shared" si="48"/>
        <v>638</v>
      </c>
      <c r="C639" s="35">
        <f t="shared" si="49"/>
        <v>5.0018603240498116E-5</v>
      </c>
      <c r="D639" s="7">
        <f t="shared" si="45"/>
        <v>3.1911868867437798E-2</v>
      </c>
      <c r="E639" s="7">
        <f>SUM(D$2:D639)</f>
        <v>49.222549010968145</v>
      </c>
      <c r="F639">
        <f t="shared" si="46"/>
        <v>1</v>
      </c>
      <c r="G639">
        <f t="shared" si="47"/>
        <v>1</v>
      </c>
    </row>
    <row r="640" spans="1:7" x14ac:dyDescent="0.25">
      <c r="A640" s="7">
        <v>0.73154083542010495</v>
      </c>
      <c r="B640" s="13">
        <f t="shared" si="48"/>
        <v>639</v>
      </c>
      <c r="C640" s="35">
        <f t="shared" si="49"/>
        <v>4.038045902453602E-4</v>
      </c>
      <c r="D640" s="7">
        <f t="shared" si="45"/>
        <v>0.25803113316678516</v>
      </c>
      <c r="E640" s="7">
        <f>SUM(D$2:D640)</f>
        <v>49.480580144134933</v>
      </c>
      <c r="F640">
        <f t="shared" si="46"/>
        <v>1</v>
      </c>
      <c r="G640">
        <f t="shared" si="47"/>
        <v>1</v>
      </c>
    </row>
    <row r="641" spans="1:7" x14ac:dyDescent="0.25">
      <c r="A641" s="7">
        <v>0.73136073455393569</v>
      </c>
      <c r="B641" s="13">
        <f t="shared" si="48"/>
        <v>640</v>
      </c>
      <c r="C641" s="35">
        <f t="shared" si="49"/>
        <v>1.801008661692638E-4</v>
      </c>
      <c r="D641" s="7">
        <f t="shared" si="45"/>
        <v>0.11526455434832883</v>
      </c>
      <c r="E641" s="7">
        <f>SUM(D$2:D641)</f>
        <v>49.595844698483262</v>
      </c>
      <c r="F641">
        <f t="shared" si="46"/>
        <v>1</v>
      </c>
      <c r="G641">
        <f t="shared" si="47"/>
        <v>1</v>
      </c>
    </row>
    <row r="642" spans="1:7" x14ac:dyDescent="0.25">
      <c r="A642" s="7">
        <v>0.73077668383536254</v>
      </c>
      <c r="B642" s="13">
        <f t="shared" si="48"/>
        <v>641</v>
      </c>
      <c r="C642" s="35">
        <f t="shared" si="49"/>
        <v>5.8405071857314805E-4</v>
      </c>
      <c r="D642" s="7">
        <f t="shared" ref="D642:D705" si="50">C642*B642</f>
        <v>0.3743765106053879</v>
      </c>
      <c r="E642" s="7">
        <f>SUM(D$2:D642)</f>
        <v>49.970221209088649</v>
      </c>
      <c r="F642">
        <f t="shared" ref="F642:F705" si="51">IF(E642&gt;I$15,1,0)</f>
        <v>1</v>
      </c>
      <c r="G642">
        <f t="shared" ref="G642:G705" si="52">IF(E642&gt;M$15,1,0)</f>
        <v>1</v>
      </c>
    </row>
    <row r="643" spans="1:7" x14ac:dyDescent="0.25">
      <c r="A643" s="7">
        <v>0.73039471698961034</v>
      </c>
      <c r="B643" s="13">
        <f t="shared" ref="B643:B706" si="53">ROW(B643)-1</f>
        <v>642</v>
      </c>
      <c r="C643" s="35">
        <f t="shared" si="49"/>
        <v>3.8196684575220186E-4</v>
      </c>
      <c r="D643" s="7">
        <f t="shared" si="50"/>
        <v>0.24522271497291359</v>
      </c>
      <c r="E643" s="7">
        <f>SUM(D$2:D643)</f>
        <v>50.21544392406156</v>
      </c>
      <c r="F643">
        <f t="shared" si="51"/>
        <v>1</v>
      </c>
      <c r="G643">
        <f t="shared" si="52"/>
        <v>1</v>
      </c>
    </row>
    <row r="644" spans="1:7" x14ac:dyDescent="0.25">
      <c r="A644" s="7">
        <v>0.73031610595150698</v>
      </c>
      <c r="B644" s="13">
        <f t="shared" si="53"/>
        <v>643</v>
      </c>
      <c r="C644" s="35">
        <f t="shared" ref="C644:C707" si="54">IF(A643-A644=0,0,A643-A644)</f>
        <v>7.8611038103360009E-5</v>
      </c>
      <c r="D644" s="7">
        <f t="shared" si="50"/>
        <v>5.0546897500460486E-2</v>
      </c>
      <c r="E644" s="7">
        <f>SUM(D$2:D644)</f>
        <v>50.265990821562021</v>
      </c>
      <c r="F644">
        <f t="shared" si="51"/>
        <v>1</v>
      </c>
      <c r="G644">
        <f t="shared" si="52"/>
        <v>1</v>
      </c>
    </row>
    <row r="645" spans="1:7" x14ac:dyDescent="0.25">
      <c r="A645" s="7">
        <v>0.72995474212190037</v>
      </c>
      <c r="B645" s="13">
        <f t="shared" si="53"/>
        <v>644</v>
      </c>
      <c r="C645" s="35">
        <f t="shared" si="54"/>
        <v>3.6136382960660907E-4</v>
      </c>
      <c r="D645" s="7">
        <f t="shared" si="50"/>
        <v>0.23271830626665624</v>
      </c>
      <c r="E645" s="7">
        <f>SUM(D$2:D645)</f>
        <v>50.498709127828675</v>
      </c>
      <c r="F645">
        <f t="shared" si="51"/>
        <v>1</v>
      </c>
      <c r="G645">
        <f t="shared" si="52"/>
        <v>1</v>
      </c>
    </row>
    <row r="646" spans="1:7" x14ac:dyDescent="0.25">
      <c r="A646" s="7">
        <v>0.72994641375814706</v>
      </c>
      <c r="B646" s="13">
        <f t="shared" si="53"/>
        <v>645</v>
      </c>
      <c r="C646" s="35">
        <f t="shared" si="54"/>
        <v>8.3283637533071442E-6</v>
      </c>
      <c r="D646" s="7">
        <f t="shared" si="50"/>
        <v>5.371794620883108E-3</v>
      </c>
      <c r="E646" s="7">
        <f>SUM(D$2:D646)</f>
        <v>50.50408092244956</v>
      </c>
      <c r="F646">
        <f t="shared" si="51"/>
        <v>1</v>
      </c>
      <c r="G646">
        <f t="shared" si="52"/>
        <v>1</v>
      </c>
    </row>
    <row r="647" spans="1:7" x14ac:dyDescent="0.25">
      <c r="A647" s="7">
        <v>0.72992709389106769</v>
      </c>
      <c r="B647" s="13">
        <f t="shared" si="53"/>
        <v>646</v>
      </c>
      <c r="C647" s="35">
        <f t="shared" si="54"/>
        <v>1.931986707937039E-5</v>
      </c>
      <c r="D647" s="7">
        <f t="shared" si="50"/>
        <v>1.2480634133273272E-2</v>
      </c>
      <c r="E647" s="7">
        <f>SUM(D$2:D647)</f>
        <v>50.516561556582836</v>
      </c>
      <c r="F647">
        <f t="shared" si="51"/>
        <v>1</v>
      </c>
      <c r="G647">
        <f t="shared" si="52"/>
        <v>1</v>
      </c>
    </row>
    <row r="648" spans="1:7" x14ac:dyDescent="0.25">
      <c r="A648" s="7">
        <v>0.72989946987059473</v>
      </c>
      <c r="B648" s="13">
        <f t="shared" si="53"/>
        <v>647</v>
      </c>
      <c r="C648" s="35">
        <f t="shared" si="54"/>
        <v>2.7624020472960531E-5</v>
      </c>
      <c r="D648" s="7">
        <f t="shared" si="50"/>
        <v>1.7872741246005464E-2</v>
      </c>
      <c r="E648" s="7">
        <f>SUM(D$2:D648)</f>
        <v>50.534434297828838</v>
      </c>
      <c r="F648">
        <f t="shared" si="51"/>
        <v>1</v>
      </c>
      <c r="G648">
        <f t="shared" si="52"/>
        <v>1</v>
      </c>
    </row>
    <row r="649" spans="1:7" x14ac:dyDescent="0.25">
      <c r="A649" s="7">
        <v>0.72960427295418084</v>
      </c>
      <c r="B649" s="13">
        <f t="shared" si="53"/>
        <v>648</v>
      </c>
      <c r="C649" s="35">
        <f t="shared" si="54"/>
        <v>2.9519691641388679E-4</v>
      </c>
      <c r="D649" s="7">
        <f t="shared" si="50"/>
        <v>0.19128760183619864</v>
      </c>
      <c r="E649" s="7">
        <f>SUM(D$2:D649)</f>
        <v>50.725721899665039</v>
      </c>
      <c r="F649">
        <f t="shared" si="51"/>
        <v>1</v>
      </c>
      <c r="G649">
        <f t="shared" si="52"/>
        <v>1</v>
      </c>
    </row>
    <row r="650" spans="1:7" x14ac:dyDescent="0.25">
      <c r="A650" s="7">
        <v>0.729484528514865</v>
      </c>
      <c r="B650" s="13">
        <f t="shared" si="53"/>
        <v>649</v>
      </c>
      <c r="C650" s="35">
        <f t="shared" si="54"/>
        <v>1.1974443931583867E-4</v>
      </c>
      <c r="D650" s="7">
        <f t="shared" si="50"/>
        <v>7.7714141115979296E-2</v>
      </c>
      <c r="E650" s="7">
        <f>SUM(D$2:D650)</f>
        <v>50.803436040781015</v>
      </c>
      <c r="F650">
        <f t="shared" si="51"/>
        <v>1</v>
      </c>
      <c r="G650">
        <f t="shared" si="52"/>
        <v>1</v>
      </c>
    </row>
    <row r="651" spans="1:7" x14ac:dyDescent="0.25">
      <c r="A651" s="7">
        <v>0.72935739991582549</v>
      </c>
      <c r="B651" s="13">
        <f t="shared" si="53"/>
        <v>650</v>
      </c>
      <c r="C651" s="35">
        <f t="shared" si="54"/>
        <v>1.2712859903951657E-4</v>
      </c>
      <c r="D651" s="7">
        <f t="shared" si="50"/>
        <v>8.2633589375685768E-2</v>
      </c>
      <c r="E651" s="7">
        <f>SUM(D$2:D651)</f>
        <v>50.886069630156705</v>
      </c>
      <c r="F651">
        <f t="shared" si="51"/>
        <v>1</v>
      </c>
      <c r="G651">
        <f t="shared" si="52"/>
        <v>1</v>
      </c>
    </row>
    <row r="652" spans="1:7" x14ac:dyDescent="0.25">
      <c r="A652" s="7">
        <v>0.72925247221667533</v>
      </c>
      <c r="B652" s="13">
        <f t="shared" si="53"/>
        <v>651</v>
      </c>
      <c r="C652" s="35">
        <f t="shared" si="54"/>
        <v>1.0492769915015909E-4</v>
      </c>
      <c r="D652" s="7">
        <f t="shared" si="50"/>
        <v>6.8307932146753569E-2</v>
      </c>
      <c r="E652" s="7">
        <f>SUM(D$2:D652)</f>
        <v>50.954377562303456</v>
      </c>
      <c r="F652">
        <f t="shared" si="51"/>
        <v>1</v>
      </c>
      <c r="G652">
        <f t="shared" si="52"/>
        <v>1</v>
      </c>
    </row>
    <row r="653" spans="1:7" x14ac:dyDescent="0.25">
      <c r="A653" s="7">
        <v>0.72911699104352279</v>
      </c>
      <c r="B653" s="13">
        <f t="shared" si="53"/>
        <v>652</v>
      </c>
      <c r="C653" s="35">
        <f t="shared" si="54"/>
        <v>1.3548117315254071E-4</v>
      </c>
      <c r="D653" s="7">
        <f t="shared" si="50"/>
        <v>8.8333724895456545E-2</v>
      </c>
      <c r="E653" s="7">
        <f>SUM(D$2:D653)</f>
        <v>51.042711287198912</v>
      </c>
      <c r="F653">
        <f t="shared" si="51"/>
        <v>1</v>
      </c>
      <c r="G653">
        <f t="shared" si="52"/>
        <v>1</v>
      </c>
    </row>
    <row r="654" spans="1:7" x14ac:dyDescent="0.25">
      <c r="A654" s="7">
        <v>0.72866595204140783</v>
      </c>
      <c r="B654" s="13">
        <f t="shared" si="53"/>
        <v>653</v>
      </c>
      <c r="C654" s="35">
        <f t="shared" si="54"/>
        <v>4.5103900211496128E-4</v>
      </c>
      <c r="D654" s="7">
        <f t="shared" si="50"/>
        <v>0.29452846838106972</v>
      </c>
      <c r="E654" s="7">
        <f>SUM(D$2:D654)</f>
        <v>51.337239755579979</v>
      </c>
      <c r="F654">
        <f t="shared" si="51"/>
        <v>1</v>
      </c>
      <c r="G654">
        <f t="shared" si="52"/>
        <v>1</v>
      </c>
    </row>
    <row r="655" spans="1:7" x14ac:dyDescent="0.25">
      <c r="A655" s="7">
        <v>0.72861038926578503</v>
      </c>
      <c r="B655" s="13">
        <f t="shared" si="53"/>
        <v>654</v>
      </c>
      <c r="C655" s="35">
        <f t="shared" si="54"/>
        <v>5.5562775622797211E-5</v>
      </c>
      <c r="D655" s="7">
        <f t="shared" si="50"/>
        <v>3.6338055257309376E-2</v>
      </c>
      <c r="E655" s="7">
        <f>SUM(D$2:D655)</f>
        <v>51.37357781083729</v>
      </c>
      <c r="F655">
        <f t="shared" si="51"/>
        <v>1</v>
      </c>
      <c r="G655">
        <f t="shared" si="52"/>
        <v>1</v>
      </c>
    </row>
    <row r="656" spans="1:7" x14ac:dyDescent="0.25">
      <c r="A656" s="7">
        <v>0.72857601055494214</v>
      </c>
      <c r="B656" s="13">
        <f t="shared" si="53"/>
        <v>655</v>
      </c>
      <c r="C656" s="35">
        <f t="shared" si="54"/>
        <v>3.4378710842886129E-5</v>
      </c>
      <c r="D656" s="7">
        <f t="shared" si="50"/>
        <v>2.2518055602090414E-2</v>
      </c>
      <c r="E656" s="7">
        <f>SUM(D$2:D656)</f>
        <v>51.396095866439381</v>
      </c>
      <c r="F656">
        <f t="shared" si="51"/>
        <v>1</v>
      </c>
      <c r="G656">
        <f t="shared" si="52"/>
        <v>1</v>
      </c>
    </row>
    <row r="657" spans="1:7" x14ac:dyDescent="0.25">
      <c r="A657" s="7">
        <v>0.72789250367852198</v>
      </c>
      <c r="B657" s="13">
        <f t="shared" si="53"/>
        <v>656</v>
      </c>
      <c r="C657" s="35">
        <f t="shared" si="54"/>
        <v>6.8350687642015906E-4</v>
      </c>
      <c r="D657" s="7">
        <f t="shared" si="50"/>
        <v>0.44838051093162434</v>
      </c>
      <c r="E657" s="7">
        <f>SUM(D$2:D657)</f>
        <v>51.844476377371009</v>
      </c>
      <c r="F657">
        <f t="shared" si="51"/>
        <v>1</v>
      </c>
      <c r="G657">
        <f t="shared" si="52"/>
        <v>1</v>
      </c>
    </row>
    <row r="658" spans="1:7" x14ac:dyDescent="0.25">
      <c r="A658" s="7">
        <v>0.72761875714084578</v>
      </c>
      <c r="B658" s="13">
        <f t="shared" si="53"/>
        <v>657</v>
      </c>
      <c r="C658" s="35">
        <f t="shared" si="54"/>
        <v>2.737465376762005E-4</v>
      </c>
      <c r="D658" s="7">
        <f t="shared" si="50"/>
        <v>0.17985147525326373</v>
      </c>
      <c r="E658" s="7">
        <f>SUM(D$2:D658)</f>
        <v>52.024327852624275</v>
      </c>
      <c r="F658">
        <f t="shared" si="51"/>
        <v>1</v>
      </c>
      <c r="G658">
        <f t="shared" si="52"/>
        <v>1</v>
      </c>
    </row>
    <row r="659" spans="1:7" x14ac:dyDescent="0.25">
      <c r="A659" s="7">
        <v>0.72759762149678509</v>
      </c>
      <c r="B659" s="13">
        <f t="shared" si="53"/>
        <v>658</v>
      </c>
      <c r="C659" s="35">
        <f t="shared" si="54"/>
        <v>2.1135644060699121E-5</v>
      </c>
      <c r="D659" s="7">
        <f t="shared" si="50"/>
        <v>1.3907253791940022E-2</v>
      </c>
      <c r="E659" s="7">
        <f>SUM(D$2:D659)</f>
        <v>52.038235106416217</v>
      </c>
      <c r="F659">
        <f t="shared" si="51"/>
        <v>1</v>
      </c>
      <c r="G659">
        <f t="shared" si="52"/>
        <v>1</v>
      </c>
    </row>
    <row r="660" spans="1:7" x14ac:dyDescent="0.25">
      <c r="A660" s="7">
        <v>0.72751249787190941</v>
      </c>
      <c r="B660" s="13">
        <f t="shared" si="53"/>
        <v>659</v>
      </c>
      <c r="C660" s="35">
        <f t="shared" si="54"/>
        <v>8.5123624875671489E-5</v>
      </c>
      <c r="D660" s="7">
        <f t="shared" si="50"/>
        <v>5.6096468793067511E-2</v>
      </c>
      <c r="E660" s="7">
        <f>SUM(D$2:D660)</f>
        <v>52.094331575209281</v>
      </c>
      <c r="F660">
        <f t="shared" si="51"/>
        <v>1</v>
      </c>
      <c r="G660">
        <f t="shared" si="52"/>
        <v>1</v>
      </c>
    </row>
    <row r="661" spans="1:7" x14ac:dyDescent="0.25">
      <c r="A661" s="7">
        <v>0.72748400227848531</v>
      </c>
      <c r="B661" s="13">
        <f t="shared" si="53"/>
        <v>660</v>
      </c>
      <c r="C661" s="35">
        <f t="shared" si="54"/>
        <v>2.8495593424104904E-5</v>
      </c>
      <c r="D661" s="7">
        <f t="shared" si="50"/>
        <v>1.8807091659909236E-2</v>
      </c>
      <c r="E661" s="7">
        <f>SUM(D$2:D661)</f>
        <v>52.11313866686919</v>
      </c>
      <c r="F661">
        <f t="shared" si="51"/>
        <v>1</v>
      </c>
      <c r="G661">
        <f t="shared" si="52"/>
        <v>1</v>
      </c>
    </row>
    <row r="662" spans="1:7" x14ac:dyDescent="0.25">
      <c r="A662" s="7">
        <v>0.72712849735593821</v>
      </c>
      <c r="B662" s="13">
        <f t="shared" si="53"/>
        <v>661</v>
      </c>
      <c r="C662" s="35">
        <f t="shared" si="54"/>
        <v>3.5550492254710075E-4</v>
      </c>
      <c r="D662" s="7">
        <f t="shared" si="50"/>
        <v>0.2349887538036336</v>
      </c>
      <c r="E662" s="7">
        <f>SUM(D$2:D662)</f>
        <v>52.348127420672824</v>
      </c>
      <c r="F662">
        <f t="shared" si="51"/>
        <v>1</v>
      </c>
      <c r="G662">
        <f t="shared" si="52"/>
        <v>1</v>
      </c>
    </row>
    <row r="663" spans="1:7" x14ac:dyDescent="0.25">
      <c r="A663" s="7">
        <v>0.72706044203468512</v>
      </c>
      <c r="B663" s="13">
        <f t="shared" si="53"/>
        <v>662</v>
      </c>
      <c r="C663" s="35">
        <f t="shared" si="54"/>
        <v>6.8055321253090995E-5</v>
      </c>
      <c r="D663" s="7">
        <f t="shared" si="50"/>
        <v>4.5052622669546238E-2</v>
      </c>
      <c r="E663" s="7">
        <f>SUM(D$2:D663)</f>
        <v>52.393180043342369</v>
      </c>
      <c r="F663">
        <f t="shared" si="51"/>
        <v>1</v>
      </c>
      <c r="G663">
        <f t="shared" si="52"/>
        <v>1</v>
      </c>
    </row>
    <row r="664" spans="1:7" x14ac:dyDescent="0.25">
      <c r="A664" s="7">
        <v>0.72667123629136798</v>
      </c>
      <c r="B664" s="13">
        <f t="shared" si="53"/>
        <v>663</v>
      </c>
      <c r="C664" s="35">
        <f t="shared" si="54"/>
        <v>3.8920574331713365E-4</v>
      </c>
      <c r="D664" s="7">
        <f t="shared" si="50"/>
        <v>0.25804340781925961</v>
      </c>
      <c r="E664" s="7">
        <f>SUM(D$2:D664)</f>
        <v>52.651223451161627</v>
      </c>
      <c r="F664">
        <f t="shared" si="51"/>
        <v>1</v>
      </c>
      <c r="G664">
        <f t="shared" si="52"/>
        <v>1</v>
      </c>
    </row>
    <row r="665" spans="1:7" x14ac:dyDescent="0.25">
      <c r="A665" s="7">
        <v>0.72629505572159569</v>
      </c>
      <c r="B665" s="13">
        <f t="shared" si="53"/>
        <v>664</v>
      </c>
      <c r="C665" s="35">
        <f t="shared" si="54"/>
        <v>3.7618056977228864E-4</v>
      </c>
      <c r="D665" s="7">
        <f t="shared" si="50"/>
        <v>0.24978389832879966</v>
      </c>
      <c r="E665" s="7">
        <f>SUM(D$2:D665)</f>
        <v>52.901007349490428</v>
      </c>
      <c r="F665">
        <f t="shared" si="51"/>
        <v>1</v>
      </c>
      <c r="G665">
        <f t="shared" si="52"/>
        <v>1</v>
      </c>
    </row>
    <row r="666" spans="1:7" x14ac:dyDescent="0.25">
      <c r="A666" s="7">
        <v>0.72624210766482566</v>
      </c>
      <c r="B666" s="13">
        <f t="shared" si="53"/>
        <v>665</v>
      </c>
      <c r="C666" s="35">
        <f t="shared" si="54"/>
        <v>5.2948056770030227E-5</v>
      </c>
      <c r="D666" s="7">
        <f t="shared" si="50"/>
        <v>3.5210457752070101E-2</v>
      </c>
      <c r="E666" s="7">
        <f>SUM(D$2:D666)</f>
        <v>52.9362178072425</v>
      </c>
      <c r="F666">
        <f t="shared" si="51"/>
        <v>1</v>
      </c>
      <c r="G666">
        <f t="shared" si="52"/>
        <v>1</v>
      </c>
    </row>
    <row r="667" spans="1:7" x14ac:dyDescent="0.25">
      <c r="A667" s="7">
        <v>0.72622063307572859</v>
      </c>
      <c r="B667" s="13">
        <f t="shared" si="53"/>
        <v>666</v>
      </c>
      <c r="C667" s="35">
        <f t="shared" si="54"/>
        <v>2.1474589097070229E-5</v>
      </c>
      <c r="D667" s="7">
        <f t="shared" si="50"/>
        <v>1.4302076338648773E-2</v>
      </c>
      <c r="E667" s="7">
        <f>SUM(D$2:D667)</f>
        <v>52.950519883581151</v>
      </c>
      <c r="F667">
        <f t="shared" si="51"/>
        <v>1</v>
      </c>
      <c r="G667">
        <f t="shared" si="52"/>
        <v>1</v>
      </c>
    </row>
    <row r="668" spans="1:7" x14ac:dyDescent="0.25">
      <c r="A668" s="7">
        <v>0.72610464124217333</v>
      </c>
      <c r="B668" s="13">
        <f t="shared" si="53"/>
        <v>667</v>
      </c>
      <c r="C668" s="35">
        <f t="shared" si="54"/>
        <v>1.1599183355526232E-4</v>
      </c>
      <c r="D668" s="7">
        <f t="shared" si="50"/>
        <v>7.7366552981359971E-2</v>
      </c>
      <c r="E668" s="7">
        <f>SUM(D$2:D668)</f>
        <v>53.027886436562511</v>
      </c>
      <c r="F668">
        <f t="shared" si="51"/>
        <v>1</v>
      </c>
      <c r="G668">
        <f t="shared" si="52"/>
        <v>1</v>
      </c>
    </row>
    <row r="669" spans="1:7" x14ac:dyDescent="0.25">
      <c r="A669" s="7">
        <v>0.72599896302187117</v>
      </c>
      <c r="B669" s="13">
        <f t="shared" si="53"/>
        <v>668</v>
      </c>
      <c r="C669" s="35">
        <f t="shared" si="54"/>
        <v>1.0567822030216334E-4</v>
      </c>
      <c r="D669" s="7">
        <f t="shared" si="50"/>
        <v>7.0593051161845111E-2</v>
      </c>
      <c r="E669" s="7">
        <f>SUM(D$2:D669)</f>
        <v>53.098479487724354</v>
      </c>
      <c r="F669">
        <f t="shared" si="51"/>
        <v>1</v>
      </c>
      <c r="G669">
        <f t="shared" si="52"/>
        <v>1</v>
      </c>
    </row>
    <row r="670" spans="1:7" x14ac:dyDescent="0.25">
      <c r="A670" s="7">
        <v>0.72586793655491233</v>
      </c>
      <c r="B670" s="13">
        <f t="shared" si="53"/>
        <v>669</v>
      </c>
      <c r="C670" s="35">
        <f t="shared" si="54"/>
        <v>1.3102646695883902E-4</v>
      </c>
      <c r="D670" s="7">
        <f t="shared" si="50"/>
        <v>8.7656706395463302E-2</v>
      </c>
      <c r="E670" s="7">
        <f>SUM(D$2:D670)</f>
        <v>53.186136194119818</v>
      </c>
      <c r="F670">
        <f t="shared" si="51"/>
        <v>1</v>
      </c>
      <c r="G670">
        <f t="shared" si="52"/>
        <v>1</v>
      </c>
    </row>
    <row r="671" spans="1:7" x14ac:dyDescent="0.25">
      <c r="A671" s="7">
        <v>0.72537014734812311</v>
      </c>
      <c r="B671" s="13">
        <f t="shared" si="53"/>
        <v>670</v>
      </c>
      <c r="C671" s="35">
        <f t="shared" si="54"/>
        <v>4.9778920678922312E-4</v>
      </c>
      <c r="D671" s="7">
        <f t="shared" si="50"/>
        <v>0.33351876854877949</v>
      </c>
      <c r="E671" s="7">
        <f>SUM(D$2:D671)</f>
        <v>53.519654962668596</v>
      </c>
      <c r="F671">
        <f t="shared" si="51"/>
        <v>1</v>
      </c>
      <c r="G671">
        <f t="shared" si="52"/>
        <v>1</v>
      </c>
    </row>
    <row r="672" spans="1:7" x14ac:dyDescent="0.25">
      <c r="A672" s="7">
        <v>0.72533705178634678</v>
      </c>
      <c r="B672" s="13">
        <f t="shared" si="53"/>
        <v>671</v>
      </c>
      <c r="C672" s="35">
        <f t="shared" si="54"/>
        <v>3.3095561776330662E-5</v>
      </c>
      <c r="D672" s="7">
        <f t="shared" si="50"/>
        <v>2.2207121951917874E-2</v>
      </c>
      <c r="E672" s="7">
        <f>SUM(D$2:D672)</f>
        <v>53.541862084620512</v>
      </c>
      <c r="F672">
        <f t="shared" si="51"/>
        <v>1</v>
      </c>
      <c r="G672">
        <f t="shared" si="52"/>
        <v>1</v>
      </c>
    </row>
    <row r="673" spans="1:7" x14ac:dyDescent="0.25">
      <c r="A673" s="7">
        <v>0.72493600717711271</v>
      </c>
      <c r="B673" s="13">
        <f t="shared" si="53"/>
        <v>672</v>
      </c>
      <c r="C673" s="35">
        <f t="shared" si="54"/>
        <v>4.0104460923406915E-4</v>
      </c>
      <c r="D673" s="7">
        <f t="shared" si="50"/>
        <v>0.26950197740529447</v>
      </c>
      <c r="E673" s="7">
        <f>SUM(D$2:D673)</f>
        <v>53.811364062025802</v>
      </c>
      <c r="F673">
        <f t="shared" si="51"/>
        <v>1</v>
      </c>
      <c r="G673">
        <f t="shared" si="52"/>
        <v>1</v>
      </c>
    </row>
    <row r="674" spans="1:7" x14ac:dyDescent="0.25">
      <c r="A674" s="7">
        <v>0.72493453034516797</v>
      </c>
      <c r="B674" s="13">
        <f t="shared" si="53"/>
        <v>673</v>
      </c>
      <c r="C674" s="35">
        <f t="shared" si="54"/>
        <v>1.4768319447355793E-6</v>
      </c>
      <c r="D674" s="7">
        <f t="shared" si="50"/>
        <v>9.9390789880704489E-4</v>
      </c>
      <c r="E674" s="7">
        <f>SUM(D$2:D674)</f>
        <v>53.812357969924612</v>
      </c>
      <c r="F674">
        <f t="shared" si="51"/>
        <v>1</v>
      </c>
      <c r="G674">
        <f t="shared" si="52"/>
        <v>1</v>
      </c>
    </row>
    <row r="675" spans="1:7" x14ac:dyDescent="0.25">
      <c r="A675" s="7">
        <v>0.72491114313765104</v>
      </c>
      <c r="B675" s="13">
        <f t="shared" si="53"/>
        <v>674</v>
      </c>
      <c r="C675" s="35">
        <f t="shared" si="54"/>
        <v>2.3387207516933906E-5</v>
      </c>
      <c r="D675" s="7">
        <f t="shared" si="50"/>
        <v>1.5762977866413452E-2</v>
      </c>
      <c r="E675" s="7">
        <f>SUM(D$2:D675)</f>
        <v>53.828120947791028</v>
      </c>
      <c r="F675">
        <f t="shared" si="51"/>
        <v>1</v>
      </c>
      <c r="G675">
        <f t="shared" si="52"/>
        <v>1</v>
      </c>
    </row>
    <row r="676" spans="1:7" x14ac:dyDescent="0.25">
      <c r="A676" s="7">
        <v>0.72471043925533585</v>
      </c>
      <c r="B676" s="13">
        <f t="shared" si="53"/>
        <v>675</v>
      </c>
      <c r="C676" s="35">
        <f t="shared" si="54"/>
        <v>2.0070388231518965E-4</v>
      </c>
      <c r="D676" s="7">
        <f t="shared" si="50"/>
        <v>0.13547512056275302</v>
      </c>
      <c r="E676" s="7">
        <f>SUM(D$2:D676)</f>
        <v>53.96359606835378</v>
      </c>
      <c r="F676">
        <f t="shared" si="51"/>
        <v>1</v>
      </c>
      <c r="G676">
        <f t="shared" si="52"/>
        <v>1</v>
      </c>
    </row>
    <row r="677" spans="1:7" x14ac:dyDescent="0.25">
      <c r="A677" s="7">
        <v>0.72470859926799491</v>
      </c>
      <c r="B677" s="13">
        <f t="shared" si="53"/>
        <v>676</v>
      </c>
      <c r="C677" s="35">
        <f t="shared" si="54"/>
        <v>1.8399873409347123E-6</v>
      </c>
      <c r="D677" s="7">
        <f t="shared" si="50"/>
        <v>1.2438314424718655E-3</v>
      </c>
      <c r="E677" s="7">
        <f>SUM(D$2:D677)</f>
        <v>53.964839899796253</v>
      </c>
      <c r="F677">
        <f t="shared" si="51"/>
        <v>1</v>
      </c>
      <c r="G677">
        <f t="shared" si="52"/>
        <v>1</v>
      </c>
    </row>
    <row r="678" spans="1:7" x14ac:dyDescent="0.25">
      <c r="A678" s="7">
        <v>0.72470404772036234</v>
      </c>
      <c r="B678" s="13">
        <f t="shared" si="53"/>
        <v>677</v>
      </c>
      <c r="C678" s="35">
        <f t="shared" si="54"/>
        <v>4.551547632569708E-6</v>
      </c>
      <c r="D678" s="7">
        <f t="shared" si="50"/>
        <v>3.0813977472496923E-3</v>
      </c>
      <c r="E678" s="7">
        <f>SUM(D$2:D678)</f>
        <v>53.967921297543505</v>
      </c>
      <c r="F678">
        <f t="shared" si="51"/>
        <v>1</v>
      </c>
      <c r="G678">
        <f t="shared" si="52"/>
        <v>1</v>
      </c>
    </row>
    <row r="679" spans="1:7" x14ac:dyDescent="0.25">
      <c r="A679" s="7">
        <v>0.72466836165009296</v>
      </c>
      <c r="B679" s="13">
        <f t="shared" si="53"/>
        <v>678</v>
      </c>
      <c r="C679" s="35">
        <f t="shared" si="54"/>
        <v>3.5686070269380643E-5</v>
      </c>
      <c r="D679" s="7">
        <f t="shared" si="50"/>
        <v>2.4195155642640076E-2</v>
      </c>
      <c r="E679" s="7">
        <f>SUM(D$2:D679)</f>
        <v>53.992116453186142</v>
      </c>
      <c r="F679">
        <f t="shared" si="51"/>
        <v>1</v>
      </c>
      <c r="G679">
        <f t="shared" si="52"/>
        <v>1</v>
      </c>
    </row>
    <row r="680" spans="1:7" x14ac:dyDescent="0.25">
      <c r="A680" s="7">
        <v>0.72435130277882642</v>
      </c>
      <c r="B680" s="13">
        <f t="shared" si="53"/>
        <v>679</v>
      </c>
      <c r="C680" s="35">
        <f t="shared" si="54"/>
        <v>3.1705887126654009E-4</v>
      </c>
      <c r="D680" s="7">
        <f t="shared" si="50"/>
        <v>0.21528297358998072</v>
      </c>
      <c r="E680" s="7">
        <f>SUM(D$2:D680)</f>
        <v>54.207399426776121</v>
      </c>
      <c r="F680">
        <f t="shared" si="51"/>
        <v>1</v>
      </c>
      <c r="G680">
        <f t="shared" si="52"/>
        <v>1</v>
      </c>
    </row>
    <row r="681" spans="1:7" x14ac:dyDescent="0.25">
      <c r="A681" s="7">
        <v>0.72426225707567116</v>
      </c>
      <c r="B681" s="13">
        <f t="shared" si="53"/>
        <v>680</v>
      </c>
      <c r="C681" s="35">
        <f t="shared" si="54"/>
        <v>8.9045703155266054E-5</v>
      </c>
      <c r="D681" s="7">
        <f t="shared" si="50"/>
        <v>6.0551078145580917E-2</v>
      </c>
      <c r="E681" s="7">
        <f>SUM(D$2:D681)</f>
        <v>54.2679505049217</v>
      </c>
      <c r="F681">
        <f t="shared" si="51"/>
        <v>1</v>
      </c>
      <c r="G681">
        <f t="shared" si="52"/>
        <v>1</v>
      </c>
    </row>
    <row r="682" spans="1:7" x14ac:dyDescent="0.25">
      <c r="A682" s="7">
        <v>0.72373882909790832</v>
      </c>
      <c r="B682" s="13">
        <f t="shared" si="53"/>
        <v>681</v>
      </c>
      <c r="C682" s="35">
        <f t="shared" si="54"/>
        <v>5.2342797776283589E-4</v>
      </c>
      <c r="D682" s="7">
        <f t="shared" si="50"/>
        <v>0.35645445285649124</v>
      </c>
      <c r="E682" s="7">
        <f>SUM(D$2:D682)</f>
        <v>54.624404957778189</v>
      </c>
      <c r="F682">
        <f t="shared" si="51"/>
        <v>1</v>
      </c>
      <c r="G682">
        <f t="shared" si="52"/>
        <v>1</v>
      </c>
    </row>
    <row r="683" spans="1:7" x14ac:dyDescent="0.25">
      <c r="A683" s="7">
        <v>0.72339925459207577</v>
      </c>
      <c r="B683" s="13">
        <f t="shared" si="53"/>
        <v>682</v>
      </c>
      <c r="C683" s="35">
        <f t="shared" si="54"/>
        <v>3.3957450583255167E-4</v>
      </c>
      <c r="D683" s="7">
        <f t="shared" si="50"/>
        <v>0.23158981297780024</v>
      </c>
      <c r="E683" s="7">
        <f>SUM(D$2:D683)</f>
        <v>54.855994770755991</v>
      </c>
      <c r="F683">
        <f t="shared" si="51"/>
        <v>1</v>
      </c>
      <c r="G683">
        <f t="shared" si="52"/>
        <v>1</v>
      </c>
    </row>
    <row r="684" spans="1:7" x14ac:dyDescent="0.25">
      <c r="A684" s="7">
        <v>0.72325384717142616</v>
      </c>
      <c r="B684" s="13">
        <f t="shared" si="53"/>
        <v>683</v>
      </c>
      <c r="C684" s="35">
        <f t="shared" si="54"/>
        <v>1.4540742064961254E-4</v>
      </c>
      <c r="D684" s="7">
        <f t="shared" si="50"/>
        <v>9.9313268303685365E-2</v>
      </c>
      <c r="E684" s="7">
        <f>SUM(D$2:D684)</f>
        <v>54.955308039059673</v>
      </c>
      <c r="F684">
        <f t="shared" si="51"/>
        <v>1</v>
      </c>
      <c r="G684">
        <f t="shared" si="52"/>
        <v>1</v>
      </c>
    </row>
    <row r="685" spans="1:7" x14ac:dyDescent="0.25">
      <c r="A685" s="7">
        <v>0.72273540652777157</v>
      </c>
      <c r="B685" s="13">
        <f t="shared" si="53"/>
        <v>684</v>
      </c>
      <c r="C685" s="35">
        <f t="shared" si="54"/>
        <v>5.1844064365458298E-4</v>
      </c>
      <c r="D685" s="7">
        <f t="shared" si="50"/>
        <v>0.35461340025973476</v>
      </c>
      <c r="E685" s="7">
        <f>SUM(D$2:D685)</f>
        <v>55.30992143931941</v>
      </c>
      <c r="F685">
        <f t="shared" si="51"/>
        <v>1</v>
      </c>
      <c r="G685">
        <f t="shared" si="52"/>
        <v>1</v>
      </c>
    </row>
    <row r="686" spans="1:7" x14ac:dyDescent="0.25">
      <c r="A686" s="7">
        <v>0.72238774576178288</v>
      </c>
      <c r="B686" s="13">
        <f t="shared" si="53"/>
        <v>685</v>
      </c>
      <c r="C686" s="35">
        <f t="shared" si="54"/>
        <v>3.4766076598868878E-4</v>
      </c>
      <c r="D686" s="7">
        <f t="shared" si="50"/>
        <v>0.23814762470225181</v>
      </c>
      <c r="E686" s="7">
        <f>SUM(D$2:D686)</f>
        <v>55.548069064021661</v>
      </c>
      <c r="F686">
        <f t="shared" si="51"/>
        <v>1</v>
      </c>
      <c r="G686">
        <f t="shared" si="52"/>
        <v>1</v>
      </c>
    </row>
    <row r="687" spans="1:7" x14ac:dyDescent="0.25">
      <c r="A687" s="7">
        <v>0.72219597550221482</v>
      </c>
      <c r="B687" s="13">
        <f t="shared" si="53"/>
        <v>686</v>
      </c>
      <c r="C687" s="35">
        <f t="shared" si="54"/>
        <v>1.9177025956806926E-4</v>
      </c>
      <c r="D687" s="7">
        <f t="shared" si="50"/>
        <v>0.13155439806369551</v>
      </c>
      <c r="E687" s="7">
        <f>SUM(D$2:D687)</f>
        <v>55.67962346208536</v>
      </c>
      <c r="F687">
        <f t="shared" si="51"/>
        <v>1</v>
      </c>
      <c r="G687">
        <f t="shared" si="52"/>
        <v>1</v>
      </c>
    </row>
    <row r="688" spans="1:7" x14ac:dyDescent="0.25">
      <c r="A688" s="7">
        <v>0.7221538494762525</v>
      </c>
      <c r="B688" s="13">
        <f t="shared" si="53"/>
        <v>687</v>
      </c>
      <c r="C688" s="35">
        <f t="shared" si="54"/>
        <v>4.2126025962319069E-5</v>
      </c>
      <c r="D688" s="7">
        <f t="shared" si="50"/>
        <v>2.8940579836113201E-2</v>
      </c>
      <c r="E688" s="7">
        <f>SUM(D$2:D688)</f>
        <v>55.70856404192147</v>
      </c>
      <c r="F688">
        <f t="shared" si="51"/>
        <v>1</v>
      </c>
      <c r="G688">
        <f t="shared" si="52"/>
        <v>1</v>
      </c>
    </row>
    <row r="689" spans="1:7" x14ac:dyDescent="0.25">
      <c r="A689" s="7">
        <v>0.72158541443971713</v>
      </c>
      <c r="B689" s="13">
        <f t="shared" si="53"/>
        <v>688</v>
      </c>
      <c r="C689" s="35">
        <f t="shared" si="54"/>
        <v>5.6843503653536409E-4</v>
      </c>
      <c r="D689" s="7">
        <f t="shared" si="50"/>
        <v>0.39108330513633049</v>
      </c>
      <c r="E689" s="7">
        <f>SUM(D$2:D689)</f>
        <v>56.099647347057797</v>
      </c>
      <c r="F689">
        <f t="shared" si="51"/>
        <v>1</v>
      </c>
      <c r="G689">
        <f t="shared" si="52"/>
        <v>1</v>
      </c>
    </row>
    <row r="690" spans="1:7" x14ac:dyDescent="0.25">
      <c r="A690" s="7">
        <v>0.721349072907852</v>
      </c>
      <c r="B690" s="13">
        <f t="shared" si="53"/>
        <v>689</v>
      </c>
      <c r="C690" s="35">
        <f t="shared" si="54"/>
        <v>2.3634153186513629E-4</v>
      </c>
      <c r="D690" s="7">
        <f t="shared" si="50"/>
        <v>0.1628393154550789</v>
      </c>
      <c r="E690" s="7">
        <f>SUM(D$2:D690)</f>
        <v>56.262486662512877</v>
      </c>
      <c r="F690">
        <f t="shared" si="51"/>
        <v>1</v>
      </c>
      <c r="G690">
        <f t="shared" si="52"/>
        <v>1</v>
      </c>
    </row>
    <row r="691" spans="1:7" x14ac:dyDescent="0.25">
      <c r="A691" s="7">
        <v>0.72106895904556167</v>
      </c>
      <c r="B691" s="13">
        <f t="shared" si="53"/>
        <v>690</v>
      </c>
      <c r="C691" s="35">
        <f t="shared" si="54"/>
        <v>2.8011386229032098E-4</v>
      </c>
      <c r="D691" s="7">
        <f t="shared" si="50"/>
        <v>0.19327856498032148</v>
      </c>
      <c r="E691" s="7">
        <f>SUM(D$2:D691)</f>
        <v>56.455765227493202</v>
      </c>
      <c r="F691">
        <f t="shared" si="51"/>
        <v>1</v>
      </c>
      <c r="G691">
        <f t="shared" si="52"/>
        <v>1</v>
      </c>
    </row>
    <row r="692" spans="1:7" x14ac:dyDescent="0.25">
      <c r="A692" s="7">
        <v>0.72095439562323183</v>
      </c>
      <c r="B692" s="13">
        <f t="shared" si="53"/>
        <v>691</v>
      </c>
      <c r="C692" s="35">
        <f t="shared" si="54"/>
        <v>1.1456342232984973E-4</v>
      </c>
      <c r="D692" s="7">
        <f t="shared" si="50"/>
        <v>7.9163324829926163E-2</v>
      </c>
      <c r="E692" s="7">
        <f>SUM(D$2:D692)</f>
        <v>56.53492855232313</v>
      </c>
      <c r="F692">
        <f t="shared" si="51"/>
        <v>1</v>
      </c>
      <c r="G692">
        <f t="shared" si="52"/>
        <v>1</v>
      </c>
    </row>
    <row r="693" spans="1:7" x14ac:dyDescent="0.25">
      <c r="A693" s="7">
        <v>0.72091072013424551</v>
      </c>
      <c r="B693" s="13">
        <f t="shared" si="53"/>
        <v>692</v>
      </c>
      <c r="C693" s="35">
        <f t="shared" si="54"/>
        <v>4.367548898631668E-5</v>
      </c>
      <c r="D693" s="7">
        <f t="shared" si="50"/>
        <v>3.0223438378531142E-2</v>
      </c>
      <c r="E693" s="7">
        <f>SUM(D$2:D693)</f>
        <v>56.565151990701665</v>
      </c>
      <c r="F693">
        <f t="shared" si="51"/>
        <v>1</v>
      </c>
      <c r="G693">
        <f t="shared" si="52"/>
        <v>1</v>
      </c>
    </row>
    <row r="694" spans="1:7" x14ac:dyDescent="0.25">
      <c r="A694" s="7">
        <v>0.72045123171657832</v>
      </c>
      <c r="B694" s="13">
        <f t="shared" si="53"/>
        <v>693</v>
      </c>
      <c r="C694" s="35">
        <f t="shared" si="54"/>
        <v>4.5948841766718651E-4</v>
      </c>
      <c r="D694" s="7">
        <f t="shared" si="50"/>
        <v>0.31842547344336025</v>
      </c>
      <c r="E694" s="7">
        <f>SUM(D$2:D694)</f>
        <v>56.883577464145027</v>
      </c>
      <c r="F694">
        <f t="shared" si="51"/>
        <v>1</v>
      </c>
      <c r="G694">
        <f t="shared" si="52"/>
        <v>1</v>
      </c>
    </row>
    <row r="695" spans="1:7" x14ac:dyDescent="0.25">
      <c r="A695" s="7">
        <v>0.72008001427055446</v>
      </c>
      <c r="B695" s="13">
        <f t="shared" si="53"/>
        <v>694</v>
      </c>
      <c r="C695" s="35">
        <f t="shared" si="54"/>
        <v>3.7121744602386375E-4</v>
      </c>
      <c r="D695" s="7">
        <f t="shared" si="50"/>
        <v>0.25762490754056144</v>
      </c>
      <c r="E695" s="7">
        <f>SUM(D$2:D695)</f>
        <v>57.141202371685587</v>
      </c>
      <c r="F695">
        <f t="shared" si="51"/>
        <v>1</v>
      </c>
      <c r="G695">
        <f t="shared" si="52"/>
        <v>1</v>
      </c>
    </row>
    <row r="696" spans="1:7" x14ac:dyDescent="0.25">
      <c r="A696" s="7">
        <v>0.72007086275456955</v>
      </c>
      <c r="B696" s="13">
        <f t="shared" si="53"/>
        <v>695</v>
      </c>
      <c r="C696" s="35">
        <f t="shared" si="54"/>
        <v>9.1515159849064887E-6</v>
      </c>
      <c r="D696" s="7">
        <f t="shared" si="50"/>
        <v>6.3603036095100096E-3</v>
      </c>
      <c r="E696" s="7">
        <f>SUM(D$2:D696)</f>
        <v>57.147562675295099</v>
      </c>
      <c r="F696">
        <f t="shared" si="51"/>
        <v>1</v>
      </c>
      <c r="G696">
        <f t="shared" si="52"/>
        <v>1</v>
      </c>
    </row>
    <row r="697" spans="1:7" x14ac:dyDescent="0.25">
      <c r="A697" s="7">
        <v>0.72005251130188008</v>
      </c>
      <c r="B697" s="13">
        <f t="shared" si="53"/>
        <v>696</v>
      </c>
      <c r="C697" s="35">
        <f t="shared" si="54"/>
        <v>1.8351452689469028E-5</v>
      </c>
      <c r="D697" s="7">
        <f t="shared" si="50"/>
        <v>1.2772611071870443E-2</v>
      </c>
      <c r="E697" s="7">
        <f>SUM(D$2:D697)</f>
        <v>57.160335286366973</v>
      </c>
      <c r="F697">
        <f t="shared" si="51"/>
        <v>1</v>
      </c>
      <c r="G697">
        <f t="shared" si="52"/>
        <v>1</v>
      </c>
    </row>
    <row r="698" spans="1:7" x14ac:dyDescent="0.25">
      <c r="A698" s="7">
        <v>0.71991465751347206</v>
      </c>
      <c r="B698" s="13">
        <f t="shared" si="53"/>
        <v>697</v>
      </c>
      <c r="C698" s="35">
        <f t="shared" si="54"/>
        <v>1.3785378840802665E-4</v>
      </c>
      <c r="D698" s="7">
        <f t="shared" si="50"/>
        <v>9.6084090520394572E-2</v>
      </c>
      <c r="E698" s="7">
        <f>SUM(D$2:D698)</f>
        <v>57.256419376887365</v>
      </c>
      <c r="F698">
        <f t="shared" si="51"/>
        <v>1</v>
      </c>
      <c r="G698">
        <f t="shared" si="52"/>
        <v>1</v>
      </c>
    </row>
    <row r="699" spans="1:7" x14ac:dyDescent="0.25">
      <c r="A699" s="7">
        <v>0.71963744889435155</v>
      </c>
      <c r="B699" s="13">
        <f t="shared" si="53"/>
        <v>698</v>
      </c>
      <c r="C699" s="35">
        <f t="shared" si="54"/>
        <v>2.7720861912050587E-4</v>
      </c>
      <c r="D699" s="7">
        <f t="shared" si="50"/>
        <v>0.1934916161461131</v>
      </c>
      <c r="E699" s="7">
        <f>SUM(D$2:D699)</f>
        <v>57.449910993033477</v>
      </c>
      <c r="F699">
        <f t="shared" si="51"/>
        <v>1</v>
      </c>
      <c r="G699">
        <f t="shared" si="52"/>
        <v>1</v>
      </c>
    </row>
    <row r="700" spans="1:7" x14ac:dyDescent="0.25">
      <c r="A700" s="7">
        <v>0.7194294334833925</v>
      </c>
      <c r="B700" s="13">
        <f t="shared" si="53"/>
        <v>699</v>
      </c>
      <c r="C700" s="35">
        <f t="shared" si="54"/>
        <v>2.0801541095905041E-4</v>
      </c>
      <c r="D700" s="7">
        <f t="shared" si="50"/>
        <v>0.14540277226037623</v>
      </c>
      <c r="E700" s="7">
        <f>SUM(D$2:D700)</f>
        <v>57.595313765293852</v>
      </c>
      <c r="F700">
        <f t="shared" si="51"/>
        <v>1</v>
      </c>
      <c r="G700">
        <f t="shared" si="52"/>
        <v>1</v>
      </c>
    </row>
    <row r="701" spans="1:7" x14ac:dyDescent="0.25">
      <c r="A701" s="7">
        <v>0.71913726286194735</v>
      </c>
      <c r="B701" s="13">
        <f t="shared" si="53"/>
        <v>700</v>
      </c>
      <c r="C701" s="35">
        <f t="shared" si="54"/>
        <v>2.921706214451536E-4</v>
      </c>
      <c r="D701" s="7">
        <f t="shared" si="50"/>
        <v>0.20451943501160752</v>
      </c>
      <c r="E701" s="7">
        <f>SUM(D$2:D701)</f>
        <v>57.799833200305457</v>
      </c>
      <c r="F701">
        <f t="shared" si="51"/>
        <v>1</v>
      </c>
      <c r="G701">
        <f t="shared" si="52"/>
        <v>1</v>
      </c>
    </row>
    <row r="702" spans="1:7" x14ac:dyDescent="0.25">
      <c r="A702" s="7">
        <v>0.71869602905553065</v>
      </c>
      <c r="B702" s="13">
        <f t="shared" si="53"/>
        <v>701</v>
      </c>
      <c r="C702" s="35">
        <f t="shared" si="54"/>
        <v>4.4123380641669652E-4</v>
      </c>
      <c r="D702" s="7">
        <f t="shared" si="50"/>
        <v>0.30930489829810426</v>
      </c>
      <c r="E702" s="7">
        <f>SUM(D$2:D702)</f>
        <v>58.109138098603559</v>
      </c>
      <c r="F702">
        <f t="shared" si="51"/>
        <v>1</v>
      </c>
      <c r="G702">
        <f t="shared" si="52"/>
        <v>1</v>
      </c>
    </row>
    <row r="703" spans="1:7" x14ac:dyDescent="0.25">
      <c r="A703" s="7">
        <v>0.71854895112005845</v>
      </c>
      <c r="B703" s="13">
        <f t="shared" si="53"/>
        <v>702</v>
      </c>
      <c r="C703" s="35">
        <f t="shared" si="54"/>
        <v>1.4707793547219516E-4</v>
      </c>
      <c r="D703" s="7">
        <f t="shared" si="50"/>
        <v>0.10324871070148101</v>
      </c>
      <c r="E703" s="7">
        <f>SUM(D$2:D703)</f>
        <v>58.212386809305038</v>
      </c>
      <c r="F703">
        <f t="shared" si="51"/>
        <v>1</v>
      </c>
      <c r="G703">
        <f t="shared" si="52"/>
        <v>1</v>
      </c>
    </row>
    <row r="704" spans="1:7" x14ac:dyDescent="0.25">
      <c r="A704" s="7">
        <v>0.71844223185428702</v>
      </c>
      <c r="B704" s="13">
        <f t="shared" si="53"/>
        <v>703</v>
      </c>
      <c r="C704" s="35">
        <f t="shared" si="54"/>
        <v>1.0671926577143775E-4</v>
      </c>
      <c r="D704" s="7">
        <f t="shared" si="50"/>
        <v>7.5023643837320741E-2</v>
      </c>
      <c r="E704" s="7">
        <f>SUM(D$2:D704)</f>
        <v>58.287410453142357</v>
      </c>
      <c r="F704">
        <f t="shared" si="51"/>
        <v>1</v>
      </c>
      <c r="G704">
        <f t="shared" si="52"/>
        <v>1</v>
      </c>
    </row>
    <row r="705" spans="1:7" x14ac:dyDescent="0.25">
      <c r="A705" s="7">
        <v>0.71781356144269737</v>
      </c>
      <c r="B705" s="13">
        <f t="shared" si="53"/>
        <v>704</v>
      </c>
      <c r="C705" s="35">
        <f t="shared" si="54"/>
        <v>6.2867041158964909E-4</v>
      </c>
      <c r="D705" s="7">
        <f t="shared" si="50"/>
        <v>0.44258396975911296</v>
      </c>
      <c r="E705" s="7">
        <f>SUM(D$2:D705)</f>
        <v>58.72999442290147</v>
      </c>
      <c r="F705">
        <f t="shared" si="51"/>
        <v>1</v>
      </c>
      <c r="G705">
        <f t="shared" si="52"/>
        <v>1</v>
      </c>
    </row>
    <row r="706" spans="1:7" x14ac:dyDescent="0.25">
      <c r="A706" s="7">
        <v>0.71768682020941388</v>
      </c>
      <c r="B706" s="13">
        <f t="shared" si="53"/>
        <v>705</v>
      </c>
      <c r="C706" s="35">
        <f t="shared" si="54"/>
        <v>1.2674123328348941E-4</v>
      </c>
      <c r="D706" s="7">
        <f t="shared" ref="D706:D769" si="55">C706*B706</f>
        <v>8.9352569464860032E-2</v>
      </c>
      <c r="E706" s="7">
        <f>SUM(D$2:D706)</f>
        <v>58.819346992366327</v>
      </c>
      <c r="F706">
        <f t="shared" ref="F706:F769" si="56">IF(E706&gt;I$15,1,0)</f>
        <v>1</v>
      </c>
      <c r="G706">
        <f t="shared" ref="G706:G769" si="57">IF(E706&gt;M$15,1,0)</f>
        <v>1</v>
      </c>
    </row>
    <row r="707" spans="1:7" x14ac:dyDescent="0.25">
      <c r="A707" s="7">
        <v>0.71734254889379001</v>
      </c>
      <c r="B707" s="13">
        <f t="shared" ref="B707:B770" si="58">ROW(B707)-1</f>
        <v>706</v>
      </c>
      <c r="C707" s="35">
        <f t="shared" si="54"/>
        <v>3.4427131562386748E-4</v>
      </c>
      <c r="D707" s="7">
        <f t="shared" si="55"/>
        <v>0.24305554883045044</v>
      </c>
      <c r="E707" s="7">
        <f>SUM(D$2:D707)</f>
        <v>59.062402541196775</v>
      </c>
      <c r="F707">
        <f t="shared" si="56"/>
        <v>1</v>
      </c>
      <c r="G707">
        <f t="shared" si="57"/>
        <v>1</v>
      </c>
    </row>
    <row r="708" spans="1:7" x14ac:dyDescent="0.25">
      <c r="A708" s="7">
        <v>0.71733603630701748</v>
      </c>
      <c r="B708" s="13">
        <f t="shared" si="58"/>
        <v>707</v>
      </c>
      <c r="C708" s="35">
        <f t="shared" ref="C708:C771" si="59">IF(A707-A708=0,0,A707-A708)</f>
        <v>6.512586772533524E-6</v>
      </c>
      <c r="D708" s="7">
        <f t="shared" si="55"/>
        <v>4.6043988481812015E-3</v>
      </c>
      <c r="E708" s="7">
        <f>SUM(D$2:D708)</f>
        <v>59.067006940044955</v>
      </c>
      <c r="F708">
        <f t="shared" si="56"/>
        <v>1</v>
      </c>
      <c r="G708">
        <f t="shared" si="57"/>
        <v>1</v>
      </c>
    </row>
    <row r="709" spans="1:7" x14ac:dyDescent="0.25">
      <c r="A709" s="7">
        <v>0.71708035069771359</v>
      </c>
      <c r="B709" s="13">
        <f t="shared" si="58"/>
        <v>708</v>
      </c>
      <c r="C709" s="35">
        <f t="shared" si="59"/>
        <v>2.5568560930389062E-4</v>
      </c>
      <c r="D709" s="7">
        <f t="shared" si="55"/>
        <v>0.18102541138715456</v>
      </c>
      <c r="E709" s="7">
        <f>SUM(D$2:D709)</f>
        <v>59.248032351432109</v>
      </c>
      <c r="F709">
        <f t="shared" si="56"/>
        <v>1</v>
      </c>
      <c r="G709">
        <f t="shared" si="57"/>
        <v>1</v>
      </c>
    </row>
    <row r="710" spans="1:7" x14ac:dyDescent="0.25">
      <c r="A710" s="7">
        <v>0.71707817176533628</v>
      </c>
      <c r="B710" s="13">
        <f t="shared" si="58"/>
        <v>709</v>
      </c>
      <c r="C710" s="35">
        <f t="shared" si="59"/>
        <v>2.17893237730582E-6</v>
      </c>
      <c r="D710" s="7">
        <f t="shared" si="55"/>
        <v>1.5448630555098264E-3</v>
      </c>
      <c r="E710" s="7">
        <f>SUM(D$2:D710)</f>
        <v>59.249577214487616</v>
      </c>
      <c r="F710">
        <f t="shared" si="56"/>
        <v>1</v>
      </c>
      <c r="G710">
        <f t="shared" si="57"/>
        <v>1</v>
      </c>
    </row>
    <row r="711" spans="1:7" x14ac:dyDescent="0.25">
      <c r="A711" s="7">
        <v>0.71697593141611815</v>
      </c>
      <c r="B711" s="13">
        <f t="shared" si="58"/>
        <v>710</v>
      </c>
      <c r="C711" s="35">
        <f t="shared" si="59"/>
        <v>1.0224034921813008E-4</v>
      </c>
      <c r="D711" s="7">
        <f t="shared" si="55"/>
        <v>7.2590647944872355E-2</v>
      </c>
      <c r="E711" s="7">
        <f>SUM(D$2:D711)</f>
        <v>59.322167862432487</v>
      </c>
      <c r="F711">
        <f t="shared" si="56"/>
        <v>1</v>
      </c>
      <c r="G711">
        <f t="shared" si="57"/>
        <v>1</v>
      </c>
    </row>
    <row r="712" spans="1:7" x14ac:dyDescent="0.25">
      <c r="A712" s="7">
        <v>0.71692385493229915</v>
      </c>
      <c r="B712" s="13">
        <f t="shared" si="58"/>
        <v>711</v>
      </c>
      <c r="C712" s="35">
        <f t="shared" si="59"/>
        <v>5.2076483818996877E-5</v>
      </c>
      <c r="D712" s="7">
        <f t="shared" si="55"/>
        <v>3.702637999530678E-2</v>
      </c>
      <c r="E712" s="7">
        <f>SUM(D$2:D712)</f>
        <v>59.35919424242779</v>
      </c>
      <c r="F712">
        <f t="shared" si="56"/>
        <v>1</v>
      </c>
      <c r="G712">
        <f t="shared" si="57"/>
        <v>1</v>
      </c>
    </row>
    <row r="713" spans="1:7" x14ac:dyDescent="0.25">
      <c r="A713" s="7">
        <v>0.71660442344577724</v>
      </c>
      <c r="B713" s="13">
        <f t="shared" si="58"/>
        <v>712</v>
      </c>
      <c r="C713" s="35">
        <f t="shared" si="59"/>
        <v>3.19431486521915E-4</v>
      </c>
      <c r="D713" s="7">
        <f t="shared" si="55"/>
        <v>0.22743521840360348</v>
      </c>
      <c r="E713" s="7">
        <f>SUM(D$2:D713)</f>
        <v>59.586629460831396</v>
      </c>
      <c r="F713">
        <f t="shared" si="56"/>
        <v>1</v>
      </c>
      <c r="G713">
        <f t="shared" si="57"/>
        <v>1</v>
      </c>
    </row>
    <row r="714" spans="1:7" x14ac:dyDescent="0.25">
      <c r="A714" s="7">
        <v>0.71649944732590753</v>
      </c>
      <c r="B714" s="13">
        <f t="shared" si="58"/>
        <v>713</v>
      </c>
      <c r="C714" s="35">
        <f t="shared" si="59"/>
        <v>1.0497611986970412E-4</v>
      </c>
      <c r="D714" s="7">
        <f t="shared" si="55"/>
        <v>7.4847973467099038E-2</v>
      </c>
      <c r="E714" s="7">
        <f>SUM(D$2:D714)</f>
        <v>59.661477434298497</v>
      </c>
      <c r="F714">
        <f t="shared" si="56"/>
        <v>1</v>
      </c>
      <c r="G714">
        <f t="shared" si="57"/>
        <v>1</v>
      </c>
    </row>
    <row r="715" spans="1:7" x14ac:dyDescent="0.25">
      <c r="A715" s="7">
        <v>0.71641926261442057</v>
      </c>
      <c r="B715" s="13">
        <f t="shared" si="58"/>
        <v>714</v>
      </c>
      <c r="C715" s="35">
        <f t="shared" si="59"/>
        <v>8.01847114869636E-5</v>
      </c>
      <c r="D715" s="7">
        <f t="shared" si="55"/>
        <v>5.7251884001692011E-2</v>
      </c>
      <c r="E715" s="7">
        <f>SUM(D$2:D715)</f>
        <v>59.718729318300191</v>
      </c>
      <c r="F715">
        <f t="shared" si="56"/>
        <v>1</v>
      </c>
      <c r="G715">
        <f t="shared" si="57"/>
        <v>1</v>
      </c>
    </row>
    <row r="716" spans="1:7" x14ac:dyDescent="0.25">
      <c r="A716" s="7">
        <v>0.71600570124919638</v>
      </c>
      <c r="B716" s="13">
        <f t="shared" si="58"/>
        <v>715</v>
      </c>
      <c r="C716" s="35">
        <f t="shared" si="59"/>
        <v>4.1356136522419096E-4</v>
      </c>
      <c r="D716" s="7">
        <f t="shared" si="55"/>
        <v>0.29569637613529653</v>
      </c>
      <c r="E716" s="7">
        <f>SUM(D$2:D716)</f>
        <v>60.014425694435488</v>
      </c>
      <c r="F716">
        <f t="shared" si="56"/>
        <v>1</v>
      </c>
      <c r="G716">
        <f t="shared" si="57"/>
        <v>1</v>
      </c>
    </row>
    <row r="717" spans="1:7" x14ac:dyDescent="0.25">
      <c r="A717" s="7">
        <v>0.71598744663794633</v>
      </c>
      <c r="B717" s="13">
        <f t="shared" si="58"/>
        <v>716</v>
      </c>
      <c r="C717" s="35">
        <f t="shared" si="59"/>
        <v>1.8254611250045905E-5</v>
      </c>
      <c r="D717" s="7">
        <f t="shared" si="55"/>
        <v>1.3070301655032868E-2</v>
      </c>
      <c r="E717" s="7">
        <f>SUM(D$2:D717)</f>
        <v>60.027495996090522</v>
      </c>
      <c r="F717">
        <f t="shared" si="56"/>
        <v>1</v>
      </c>
      <c r="G717">
        <f t="shared" si="57"/>
        <v>1</v>
      </c>
    </row>
    <row r="718" spans="1:7" x14ac:dyDescent="0.25">
      <c r="A718" s="7">
        <v>0.71588828100441615</v>
      </c>
      <c r="B718" s="13">
        <f t="shared" si="58"/>
        <v>717</v>
      </c>
      <c r="C718" s="35">
        <f t="shared" si="59"/>
        <v>9.9165633530184927E-5</v>
      </c>
      <c r="D718" s="7">
        <f t="shared" si="55"/>
        <v>7.1101759241142592E-2</v>
      </c>
      <c r="E718" s="7">
        <f>SUM(D$2:D718)</f>
        <v>60.098597755331667</v>
      </c>
      <c r="F718">
        <f t="shared" si="56"/>
        <v>1</v>
      </c>
      <c r="G718">
        <f t="shared" si="57"/>
        <v>1</v>
      </c>
    </row>
    <row r="719" spans="1:7" x14ac:dyDescent="0.25">
      <c r="A719" s="7">
        <v>0.71585908331055959</v>
      </c>
      <c r="B719" s="13">
        <f t="shared" si="58"/>
        <v>718</v>
      </c>
      <c r="C719" s="35">
        <f t="shared" si="59"/>
        <v>2.9197693856564122E-5</v>
      </c>
      <c r="D719" s="7">
        <f t="shared" si="55"/>
        <v>2.096394418901304E-2</v>
      </c>
      <c r="E719" s="7">
        <f>SUM(D$2:D719)</f>
        <v>60.119561699520681</v>
      </c>
      <c r="F719">
        <f t="shared" si="56"/>
        <v>1</v>
      </c>
      <c r="G719">
        <f t="shared" si="57"/>
        <v>1</v>
      </c>
    </row>
    <row r="720" spans="1:7" x14ac:dyDescent="0.25">
      <c r="A720" s="7">
        <v>0.7158320645490801</v>
      </c>
      <c r="B720" s="13">
        <f t="shared" si="58"/>
        <v>719</v>
      </c>
      <c r="C720" s="35">
        <f t="shared" si="59"/>
        <v>2.7018761479480347E-5</v>
      </c>
      <c r="D720" s="7">
        <f t="shared" si="55"/>
        <v>1.9426489503746369E-2</v>
      </c>
      <c r="E720" s="7">
        <f>SUM(D$2:D720)</f>
        <v>60.138988189024424</v>
      </c>
      <c r="F720">
        <f t="shared" si="56"/>
        <v>1</v>
      </c>
      <c r="G720">
        <f t="shared" si="57"/>
        <v>1</v>
      </c>
    </row>
    <row r="721" spans="1:7" x14ac:dyDescent="0.25">
      <c r="A721" s="7">
        <v>0.71582032252460215</v>
      </c>
      <c r="B721" s="13">
        <f t="shared" si="58"/>
        <v>720</v>
      </c>
      <c r="C721" s="35">
        <f t="shared" si="59"/>
        <v>1.174202447795647E-5</v>
      </c>
      <c r="D721" s="7">
        <f t="shared" si="55"/>
        <v>8.4542576241286582E-3</v>
      </c>
      <c r="E721" s="7">
        <f>SUM(D$2:D721)</f>
        <v>60.147442446648554</v>
      </c>
      <c r="F721">
        <f t="shared" si="56"/>
        <v>1</v>
      </c>
      <c r="G721">
        <f t="shared" si="57"/>
        <v>1</v>
      </c>
    </row>
    <row r="722" spans="1:7" x14ac:dyDescent="0.25">
      <c r="A722" s="7">
        <v>0.71554844018462627</v>
      </c>
      <c r="B722" s="13">
        <f t="shared" si="58"/>
        <v>721</v>
      </c>
      <c r="C722" s="35">
        <f t="shared" si="59"/>
        <v>2.7188233997588185E-4</v>
      </c>
      <c r="D722" s="7">
        <f t="shared" si="55"/>
        <v>0.19602716712261081</v>
      </c>
      <c r="E722" s="7">
        <f>SUM(D$2:D722)</f>
        <v>60.343469613771163</v>
      </c>
      <c r="F722">
        <f t="shared" si="56"/>
        <v>1</v>
      </c>
      <c r="G722">
        <f t="shared" si="57"/>
        <v>1</v>
      </c>
    </row>
    <row r="723" spans="1:7" x14ac:dyDescent="0.25">
      <c r="A723" s="7">
        <v>0.71531323653966949</v>
      </c>
      <c r="B723" s="13">
        <f t="shared" si="58"/>
        <v>722</v>
      </c>
      <c r="C723" s="35">
        <f t="shared" si="59"/>
        <v>2.3520364495677182E-4</v>
      </c>
      <c r="D723" s="7">
        <f t="shared" si="55"/>
        <v>0.16981703165878925</v>
      </c>
      <c r="E723" s="7">
        <f>SUM(D$2:D723)</f>
        <v>60.51328664542995</v>
      </c>
      <c r="F723">
        <f t="shared" si="56"/>
        <v>1</v>
      </c>
      <c r="G723">
        <f t="shared" si="57"/>
        <v>1</v>
      </c>
    </row>
    <row r="724" spans="1:7" x14ac:dyDescent="0.25">
      <c r="A724" s="7">
        <v>0.71488132372175595</v>
      </c>
      <c r="B724" s="13">
        <f t="shared" si="58"/>
        <v>723</v>
      </c>
      <c r="C724" s="35">
        <f t="shared" si="59"/>
        <v>4.3191281791354896E-4</v>
      </c>
      <c r="D724" s="7">
        <f t="shared" si="55"/>
        <v>0.3122729673514959</v>
      </c>
      <c r="E724" s="7">
        <f>SUM(D$2:D724)</f>
        <v>60.825559612781447</v>
      </c>
      <c r="F724">
        <f t="shared" si="56"/>
        <v>1</v>
      </c>
      <c r="G724">
        <f t="shared" si="57"/>
        <v>1</v>
      </c>
    </row>
    <row r="725" spans="1:7" x14ac:dyDescent="0.25">
      <c r="A725" s="7">
        <v>0.71464563586960428</v>
      </c>
      <c r="B725" s="13">
        <f t="shared" si="58"/>
        <v>724</v>
      </c>
      <c r="C725" s="35">
        <f t="shared" si="59"/>
        <v>2.3568785215166699E-4</v>
      </c>
      <c r="D725" s="7">
        <f t="shared" si="55"/>
        <v>0.1706380049578069</v>
      </c>
      <c r="E725" s="7">
        <f>SUM(D$2:D725)</f>
        <v>60.996197617739256</v>
      </c>
      <c r="F725">
        <f t="shared" si="56"/>
        <v>1</v>
      </c>
      <c r="G725">
        <f t="shared" si="57"/>
        <v>1</v>
      </c>
    </row>
    <row r="726" spans="1:7" x14ac:dyDescent="0.25">
      <c r="A726" s="7">
        <v>0.71440316911672286</v>
      </c>
      <c r="B726" s="13">
        <f t="shared" si="58"/>
        <v>725</v>
      </c>
      <c r="C726" s="35">
        <f t="shared" si="59"/>
        <v>2.4246675288142061E-4</v>
      </c>
      <c r="D726" s="7">
        <f t="shared" si="55"/>
        <v>0.17578839583902994</v>
      </c>
      <c r="E726" s="7">
        <f>SUM(D$2:D726)</f>
        <v>61.171986013578284</v>
      </c>
      <c r="F726">
        <f t="shared" si="56"/>
        <v>1</v>
      </c>
      <c r="G726">
        <f t="shared" si="57"/>
        <v>1</v>
      </c>
    </row>
    <row r="727" spans="1:7" x14ac:dyDescent="0.25">
      <c r="A727" s="7">
        <v>0.71431516445903698</v>
      </c>
      <c r="B727" s="13">
        <f t="shared" si="58"/>
        <v>726</v>
      </c>
      <c r="C727" s="35">
        <f t="shared" si="59"/>
        <v>8.8004657685880616E-5</v>
      </c>
      <c r="D727" s="7">
        <f t="shared" si="55"/>
        <v>6.3891381479949327E-2</v>
      </c>
      <c r="E727" s="7">
        <f>SUM(D$2:D727)</f>
        <v>61.235877395058232</v>
      </c>
      <c r="F727">
        <f t="shared" si="56"/>
        <v>1</v>
      </c>
      <c r="G727">
        <f t="shared" si="57"/>
        <v>1</v>
      </c>
    </row>
    <row r="728" spans="1:7" x14ac:dyDescent="0.25">
      <c r="A728" s="7">
        <v>0.71415694975808042</v>
      </c>
      <c r="B728" s="13">
        <f t="shared" si="58"/>
        <v>727</v>
      </c>
      <c r="C728" s="35">
        <f t="shared" si="59"/>
        <v>1.5821470095656043E-4</v>
      </c>
      <c r="D728" s="7">
        <f t="shared" si="55"/>
        <v>0.11502208759541943</v>
      </c>
      <c r="E728" s="7">
        <f>SUM(D$2:D728)</f>
        <v>61.350899482653652</v>
      </c>
      <c r="F728">
        <f t="shared" si="56"/>
        <v>1</v>
      </c>
      <c r="G728">
        <f t="shared" si="57"/>
        <v>1</v>
      </c>
    </row>
    <row r="729" spans="1:7" x14ac:dyDescent="0.25">
      <c r="A729" s="7">
        <v>0.71412796995746142</v>
      </c>
      <c r="B729" s="13">
        <f t="shared" si="58"/>
        <v>728</v>
      </c>
      <c r="C729" s="35">
        <f t="shared" si="59"/>
        <v>2.8979800619000073E-5</v>
      </c>
      <c r="D729" s="7">
        <f t="shared" si="55"/>
        <v>2.1097294850632053E-2</v>
      </c>
      <c r="E729" s="7">
        <f>SUM(D$2:D729)</f>
        <v>61.371996777504286</v>
      </c>
      <c r="F729">
        <f t="shared" si="56"/>
        <v>1</v>
      </c>
      <c r="G729">
        <f t="shared" si="57"/>
        <v>1</v>
      </c>
    </row>
    <row r="730" spans="1:7" x14ac:dyDescent="0.25">
      <c r="A730" s="7">
        <v>0.71410371117699356</v>
      </c>
      <c r="B730" s="13">
        <f t="shared" si="58"/>
        <v>729</v>
      </c>
      <c r="C730" s="35">
        <f t="shared" si="59"/>
        <v>2.4258780467856234E-5</v>
      </c>
      <c r="D730" s="7">
        <f t="shared" si="55"/>
        <v>1.7684650961067194E-2</v>
      </c>
      <c r="E730" s="7">
        <f>SUM(D$2:D730)</f>
        <v>61.389681428465352</v>
      </c>
      <c r="F730">
        <f t="shared" si="56"/>
        <v>1</v>
      </c>
      <c r="G730">
        <f t="shared" si="57"/>
        <v>1</v>
      </c>
    </row>
    <row r="731" spans="1:7" x14ac:dyDescent="0.25">
      <c r="A731" s="7">
        <v>0.71379810380588793</v>
      </c>
      <c r="B731" s="13">
        <f t="shared" si="58"/>
        <v>730</v>
      </c>
      <c r="C731" s="35">
        <f t="shared" si="59"/>
        <v>3.0560737110563174E-4</v>
      </c>
      <c r="D731" s="7">
        <f t="shared" si="55"/>
        <v>0.22309338090711117</v>
      </c>
      <c r="E731" s="7">
        <f>SUM(D$2:D731)</f>
        <v>61.612774809372461</v>
      </c>
      <c r="F731">
        <f t="shared" si="56"/>
        <v>1</v>
      </c>
      <c r="G731">
        <f t="shared" si="57"/>
        <v>1</v>
      </c>
    </row>
    <row r="732" spans="1:7" x14ac:dyDescent="0.25">
      <c r="A732" s="7">
        <v>0.71367395308109738</v>
      </c>
      <c r="B732" s="13">
        <f t="shared" si="58"/>
        <v>731</v>
      </c>
      <c r="C732" s="35">
        <f t="shared" si="59"/>
        <v>1.2415072479055045E-4</v>
      </c>
      <c r="D732" s="7">
        <f t="shared" si="55"/>
        <v>9.0754179821892378E-2</v>
      </c>
      <c r="E732" s="7">
        <f>SUM(D$2:D732)</f>
        <v>61.703528989194353</v>
      </c>
      <c r="F732">
        <f t="shared" si="56"/>
        <v>1</v>
      </c>
      <c r="G732">
        <f t="shared" si="57"/>
        <v>1</v>
      </c>
    </row>
    <row r="733" spans="1:7" x14ac:dyDescent="0.25">
      <c r="A733" s="7">
        <v>0.71339383921880728</v>
      </c>
      <c r="B733" s="13">
        <f t="shared" si="58"/>
        <v>732</v>
      </c>
      <c r="C733" s="35">
        <f t="shared" si="59"/>
        <v>2.8011386229009894E-4</v>
      </c>
      <c r="D733" s="7">
        <f t="shared" si="55"/>
        <v>0.20504334719635242</v>
      </c>
      <c r="E733" s="7">
        <f>SUM(D$2:D733)</f>
        <v>61.908572336390705</v>
      </c>
      <c r="F733">
        <f t="shared" si="56"/>
        <v>1</v>
      </c>
      <c r="G733">
        <f t="shared" si="57"/>
        <v>1</v>
      </c>
    </row>
    <row r="734" spans="1:7" x14ac:dyDescent="0.25">
      <c r="A734" s="7">
        <v>0.71315735242478373</v>
      </c>
      <c r="B734" s="13">
        <f t="shared" si="58"/>
        <v>733</v>
      </c>
      <c r="C734" s="35">
        <f t="shared" si="59"/>
        <v>2.3648679402354933E-4</v>
      </c>
      <c r="D734" s="7">
        <f t="shared" si="55"/>
        <v>0.17334482001926166</v>
      </c>
      <c r="E734" s="7">
        <f>SUM(D$2:D734)</f>
        <v>62.081917156409965</v>
      </c>
      <c r="F734">
        <f t="shared" si="56"/>
        <v>1</v>
      </c>
      <c r="G734">
        <f t="shared" si="57"/>
        <v>1</v>
      </c>
    </row>
    <row r="735" spans="1:7" x14ac:dyDescent="0.25">
      <c r="A735" s="7">
        <v>0.71314326199541</v>
      </c>
      <c r="B735" s="13">
        <f t="shared" si="58"/>
        <v>734</v>
      </c>
      <c r="C735" s="35">
        <f t="shared" si="59"/>
        <v>1.4090429373725399E-5</v>
      </c>
      <c r="D735" s="7">
        <f t="shared" si="55"/>
        <v>1.0342375160314443E-2</v>
      </c>
      <c r="E735" s="7">
        <f>SUM(D$2:D735)</f>
        <v>62.092259531570278</v>
      </c>
      <c r="F735">
        <f t="shared" si="56"/>
        <v>1</v>
      </c>
      <c r="G735">
        <f t="shared" si="57"/>
        <v>1</v>
      </c>
    </row>
    <row r="736" spans="1:7" x14ac:dyDescent="0.25">
      <c r="A736" s="7">
        <v>0.71311701796544269</v>
      </c>
      <c r="B736" s="13">
        <f t="shared" si="58"/>
        <v>735</v>
      </c>
      <c r="C736" s="35">
        <f t="shared" si="59"/>
        <v>2.6244029967315008E-5</v>
      </c>
      <c r="D736" s="7">
        <f t="shared" si="55"/>
        <v>1.9289362025976531E-2</v>
      </c>
      <c r="E736" s="7">
        <f>SUM(D$2:D736)</f>
        <v>62.111548893596257</v>
      </c>
      <c r="F736">
        <f t="shared" si="56"/>
        <v>1</v>
      </c>
      <c r="G736">
        <f t="shared" si="57"/>
        <v>1</v>
      </c>
    </row>
    <row r="737" spans="1:7" x14ac:dyDescent="0.25">
      <c r="A737" s="7">
        <v>0.71308128347445388</v>
      </c>
      <c r="B737" s="13">
        <f t="shared" si="58"/>
        <v>736</v>
      </c>
      <c r="C737" s="35">
        <f t="shared" si="59"/>
        <v>3.5734490988814649E-5</v>
      </c>
      <c r="D737" s="7">
        <f t="shared" si="55"/>
        <v>2.6300585367767582E-2</v>
      </c>
      <c r="E737" s="7">
        <f>SUM(D$2:D737)</f>
        <v>62.137849478964029</v>
      </c>
      <c r="F737">
        <f t="shared" si="56"/>
        <v>1</v>
      </c>
      <c r="G737">
        <f t="shared" si="57"/>
        <v>1</v>
      </c>
    </row>
    <row r="738" spans="1:7" x14ac:dyDescent="0.25">
      <c r="A738" s="7">
        <v>0.71300167981160079</v>
      </c>
      <c r="B738" s="13">
        <f t="shared" si="58"/>
        <v>737</v>
      </c>
      <c r="C738" s="35">
        <f t="shared" si="59"/>
        <v>7.9603662853089396E-5</v>
      </c>
      <c r="D738" s="7">
        <f t="shared" si="55"/>
        <v>5.8667899522726885E-2</v>
      </c>
      <c r="E738" s="7">
        <f>SUM(D$2:D738)</f>
        <v>62.196517378486753</v>
      </c>
      <c r="F738">
        <f t="shared" si="56"/>
        <v>1</v>
      </c>
      <c r="G738">
        <f t="shared" si="57"/>
        <v>1</v>
      </c>
    </row>
    <row r="739" spans="1:7" x14ac:dyDescent="0.25">
      <c r="A739" s="7">
        <v>0.71277274664981893</v>
      </c>
      <c r="B739" s="13">
        <f t="shared" si="58"/>
        <v>738</v>
      </c>
      <c r="C739" s="35">
        <f t="shared" si="59"/>
        <v>2.2893316178185241E-4</v>
      </c>
      <c r="D739" s="7">
        <f t="shared" si="55"/>
        <v>0.16895267339500708</v>
      </c>
      <c r="E739" s="7">
        <f>SUM(D$2:D739)</f>
        <v>62.365470051881758</v>
      </c>
      <c r="F739">
        <f t="shared" si="56"/>
        <v>1</v>
      </c>
      <c r="G739">
        <f t="shared" si="57"/>
        <v>1</v>
      </c>
    </row>
    <row r="740" spans="1:7" x14ac:dyDescent="0.25">
      <c r="A740" s="7">
        <v>0.71271800702642751</v>
      </c>
      <c r="B740" s="13">
        <f t="shared" si="58"/>
        <v>739</v>
      </c>
      <c r="C740" s="35">
        <f t="shared" si="59"/>
        <v>5.4739623391419912E-5</v>
      </c>
      <c r="D740" s="7">
        <f t="shared" si="55"/>
        <v>4.0452581686259315E-2</v>
      </c>
      <c r="E740" s="7">
        <f>SUM(D$2:D740)</f>
        <v>62.405922633568018</v>
      </c>
      <c r="F740">
        <f t="shared" si="56"/>
        <v>1</v>
      </c>
      <c r="G740">
        <f t="shared" si="57"/>
        <v>1</v>
      </c>
    </row>
    <row r="741" spans="1:7" x14ac:dyDescent="0.25">
      <c r="A741" s="7">
        <v>0.71265886111756194</v>
      </c>
      <c r="B741" s="13">
        <f t="shared" si="58"/>
        <v>740</v>
      </c>
      <c r="C741" s="35">
        <f t="shared" si="59"/>
        <v>5.914590886557658E-5</v>
      </c>
      <c r="D741" s="7">
        <f t="shared" si="55"/>
        <v>4.3767972560526669E-2</v>
      </c>
      <c r="E741" s="7">
        <f>SUM(D$2:D741)</f>
        <v>62.449690606128542</v>
      </c>
      <c r="F741">
        <f t="shared" si="56"/>
        <v>1</v>
      </c>
      <c r="G741">
        <f t="shared" si="57"/>
        <v>1</v>
      </c>
    </row>
    <row r="742" spans="1:7" x14ac:dyDescent="0.25">
      <c r="A742" s="7">
        <v>0.712567781744188</v>
      </c>
      <c r="B742" s="13">
        <f t="shared" si="58"/>
        <v>741</v>
      </c>
      <c r="C742" s="35">
        <f t="shared" si="59"/>
        <v>9.1079373373936789E-5</v>
      </c>
      <c r="D742" s="7">
        <f t="shared" si="55"/>
        <v>6.7489815670087161E-2</v>
      </c>
      <c r="E742" s="7">
        <f>SUM(D$2:D742)</f>
        <v>62.517180421798628</v>
      </c>
      <c r="F742">
        <f t="shared" si="56"/>
        <v>1</v>
      </c>
      <c r="G742">
        <f t="shared" si="57"/>
        <v>1</v>
      </c>
    </row>
    <row r="743" spans="1:7" x14ac:dyDescent="0.25">
      <c r="A743" s="7">
        <v>0.71255979232547095</v>
      </c>
      <c r="B743" s="13">
        <f t="shared" si="58"/>
        <v>742</v>
      </c>
      <c r="C743" s="35">
        <f t="shared" si="59"/>
        <v>7.9894187170470587E-6</v>
      </c>
      <c r="D743" s="7">
        <f t="shared" si="55"/>
        <v>5.9281486880489176E-3</v>
      </c>
      <c r="E743" s="7">
        <f>SUM(D$2:D743)</f>
        <v>62.523108570486677</v>
      </c>
      <c r="F743">
        <f t="shared" si="56"/>
        <v>1</v>
      </c>
      <c r="G743">
        <f t="shared" si="57"/>
        <v>1</v>
      </c>
    </row>
    <row r="744" spans="1:7" x14ac:dyDescent="0.25">
      <c r="A744" s="7">
        <v>0.71239044085903003</v>
      </c>
      <c r="B744" s="13">
        <f t="shared" si="58"/>
        <v>743</v>
      </c>
      <c r="C744" s="35">
        <f t="shared" si="59"/>
        <v>1.6935146644092569E-4</v>
      </c>
      <c r="D744" s="7">
        <f t="shared" si="55"/>
        <v>0.12582813956560779</v>
      </c>
      <c r="E744" s="7">
        <f>SUM(D$2:D744)</f>
        <v>62.648936710052283</v>
      </c>
      <c r="F744">
        <f t="shared" si="56"/>
        <v>1</v>
      </c>
      <c r="G744">
        <f t="shared" si="57"/>
        <v>1</v>
      </c>
    </row>
    <row r="745" spans="1:7" x14ac:dyDescent="0.25">
      <c r="A745" s="7">
        <v>0.71202740651460106</v>
      </c>
      <c r="B745" s="13">
        <f t="shared" si="58"/>
        <v>744</v>
      </c>
      <c r="C745" s="35">
        <f t="shared" si="59"/>
        <v>3.6303434442896965E-4</v>
      </c>
      <c r="D745" s="7">
        <f t="shared" si="55"/>
        <v>0.27009755225515342</v>
      </c>
      <c r="E745" s="7">
        <f>SUM(D$2:D745)</f>
        <v>62.919034262307434</v>
      </c>
      <c r="F745">
        <f t="shared" si="56"/>
        <v>1</v>
      </c>
      <c r="G745">
        <f t="shared" si="57"/>
        <v>1</v>
      </c>
    </row>
    <row r="746" spans="1:7" x14ac:dyDescent="0.25">
      <c r="A746" s="7">
        <v>0.7120240896953155</v>
      </c>
      <c r="B746" s="13">
        <f t="shared" si="58"/>
        <v>745</v>
      </c>
      <c r="C746" s="35">
        <f t="shared" si="59"/>
        <v>3.3168192855592693E-6</v>
      </c>
      <c r="D746" s="7">
        <f t="shared" si="55"/>
        <v>2.4710303677416556E-3</v>
      </c>
      <c r="E746" s="7">
        <f>SUM(D$2:D746)</f>
        <v>62.921505292675178</v>
      </c>
      <c r="F746">
        <f t="shared" si="56"/>
        <v>1</v>
      </c>
      <c r="G746">
        <f t="shared" si="57"/>
        <v>1</v>
      </c>
    </row>
    <row r="747" spans="1:7" x14ac:dyDescent="0.25">
      <c r="A747" s="7">
        <v>0.71190766207528489</v>
      </c>
      <c r="B747" s="13">
        <f t="shared" si="58"/>
        <v>746</v>
      </c>
      <c r="C747" s="35">
        <f t="shared" si="59"/>
        <v>1.1642762003061247E-4</v>
      </c>
      <c r="D747" s="7">
        <f t="shared" si="55"/>
        <v>8.68550045428369E-2</v>
      </c>
      <c r="E747" s="7">
        <f>SUM(D$2:D747)</f>
        <v>63.008360297218012</v>
      </c>
      <c r="F747">
        <f t="shared" si="56"/>
        <v>1</v>
      </c>
      <c r="G747">
        <f t="shared" si="57"/>
        <v>1</v>
      </c>
    </row>
    <row r="748" spans="1:7" x14ac:dyDescent="0.25">
      <c r="A748" s="7">
        <v>0.71185972556298283</v>
      </c>
      <c r="B748" s="13">
        <f t="shared" si="58"/>
        <v>747</v>
      </c>
      <c r="C748" s="35">
        <f t="shared" si="59"/>
        <v>4.7936512302060308E-5</v>
      </c>
      <c r="D748" s="7">
        <f t="shared" si="55"/>
        <v>3.580857468963905E-2</v>
      </c>
      <c r="E748" s="7">
        <f>SUM(D$2:D748)</f>
        <v>63.044168871907651</v>
      </c>
      <c r="F748">
        <f t="shared" si="56"/>
        <v>1</v>
      </c>
      <c r="G748">
        <f t="shared" si="57"/>
        <v>1</v>
      </c>
    </row>
    <row r="749" spans="1:7" x14ac:dyDescent="0.25">
      <c r="A749" s="7">
        <v>0.71159999682360087</v>
      </c>
      <c r="B749" s="13">
        <f t="shared" si="58"/>
        <v>748</v>
      </c>
      <c r="C749" s="35">
        <f t="shared" si="59"/>
        <v>2.5972873938195917E-4</v>
      </c>
      <c r="D749" s="7">
        <f t="shared" si="55"/>
        <v>0.19427709705770546</v>
      </c>
      <c r="E749" s="7">
        <f>SUM(D$2:D749)</f>
        <v>63.238445968965358</v>
      </c>
      <c r="F749">
        <f t="shared" si="56"/>
        <v>1</v>
      </c>
      <c r="G749">
        <f t="shared" si="57"/>
        <v>1</v>
      </c>
    </row>
    <row r="750" spans="1:7" x14ac:dyDescent="0.25">
      <c r="A750" s="7">
        <v>0.71148281868241814</v>
      </c>
      <c r="B750" s="13">
        <f t="shared" si="58"/>
        <v>749</v>
      </c>
      <c r="C750" s="35">
        <f t="shared" si="59"/>
        <v>1.1717814118272774E-4</v>
      </c>
      <c r="D750" s="7">
        <f t="shared" si="55"/>
        <v>8.7766427745863074E-2</v>
      </c>
      <c r="E750" s="7">
        <f>SUM(D$2:D750)</f>
        <v>63.32621239671122</v>
      </c>
      <c r="F750">
        <f t="shared" si="56"/>
        <v>1</v>
      </c>
      <c r="G750">
        <f t="shared" si="57"/>
        <v>1</v>
      </c>
    </row>
    <row r="751" spans="1:7" x14ac:dyDescent="0.25">
      <c r="A751" s="7">
        <v>0.71144028108033985</v>
      </c>
      <c r="B751" s="13">
        <f t="shared" si="58"/>
        <v>750</v>
      </c>
      <c r="C751" s="35">
        <f t="shared" si="59"/>
        <v>4.2537602078285275E-5</v>
      </c>
      <c r="D751" s="7">
        <f t="shared" si="55"/>
        <v>3.1903201558713956E-2</v>
      </c>
      <c r="E751" s="7">
        <f>SUM(D$2:D751)</f>
        <v>63.358115598269933</v>
      </c>
      <c r="F751">
        <f t="shared" si="56"/>
        <v>1</v>
      </c>
      <c r="G751">
        <f t="shared" si="57"/>
        <v>1</v>
      </c>
    </row>
    <row r="752" spans="1:7" x14ac:dyDescent="0.25">
      <c r="A752" s="7">
        <v>0.71136009636885267</v>
      </c>
      <c r="B752" s="13">
        <f t="shared" si="58"/>
        <v>751</v>
      </c>
      <c r="C752" s="35">
        <f t="shared" si="59"/>
        <v>8.0184711487185645E-5</v>
      </c>
      <c r="D752" s="7">
        <f t="shared" si="55"/>
        <v>6.0218718326876419E-2</v>
      </c>
      <c r="E752" s="7">
        <f>SUM(D$2:D752)</f>
        <v>63.418334316596813</v>
      </c>
      <c r="F752">
        <f t="shared" si="56"/>
        <v>1</v>
      </c>
      <c r="G752">
        <f t="shared" si="57"/>
        <v>1</v>
      </c>
    </row>
    <row r="753" spans="1:7" x14ac:dyDescent="0.25">
      <c r="A753" s="7">
        <v>0.71117558921720936</v>
      </c>
      <c r="B753" s="13">
        <f t="shared" si="58"/>
        <v>752</v>
      </c>
      <c r="C753" s="35">
        <f t="shared" si="59"/>
        <v>1.8450715164330944E-4</v>
      </c>
      <c r="D753" s="7">
        <f t="shared" si="55"/>
        <v>0.1387493780357687</v>
      </c>
      <c r="E753" s="7">
        <f>SUM(D$2:D753)</f>
        <v>63.557083694632581</v>
      </c>
      <c r="F753">
        <f t="shared" si="56"/>
        <v>1</v>
      </c>
      <c r="G753">
        <f t="shared" si="57"/>
        <v>1</v>
      </c>
    </row>
    <row r="754" spans="1:7" x14ac:dyDescent="0.25">
      <c r="A754" s="7">
        <v>0.71078614137029472</v>
      </c>
      <c r="B754" s="13">
        <f t="shared" si="58"/>
        <v>753</v>
      </c>
      <c r="C754" s="35">
        <f t="shared" si="59"/>
        <v>3.8944784691463674E-4</v>
      </c>
      <c r="D754" s="7">
        <f t="shared" si="55"/>
        <v>0.29325422872672147</v>
      </c>
      <c r="E754" s="7">
        <f>SUM(D$2:D754)</f>
        <v>63.850337923359305</v>
      </c>
      <c r="F754">
        <f t="shared" si="56"/>
        <v>1</v>
      </c>
      <c r="G754">
        <f t="shared" si="57"/>
        <v>1</v>
      </c>
    </row>
    <row r="755" spans="1:7" x14ac:dyDescent="0.25">
      <c r="A755" s="7">
        <v>0.71033234238716858</v>
      </c>
      <c r="B755" s="13">
        <f t="shared" si="58"/>
        <v>754</v>
      </c>
      <c r="C755" s="35">
        <f t="shared" si="59"/>
        <v>4.5379898312614131E-4</v>
      </c>
      <c r="D755" s="7">
        <f t="shared" si="55"/>
        <v>0.34216443327711055</v>
      </c>
      <c r="E755" s="7">
        <f>SUM(D$2:D755)</f>
        <v>64.19250235663641</v>
      </c>
      <c r="F755">
        <f t="shared" si="56"/>
        <v>1</v>
      </c>
      <c r="G755">
        <f t="shared" si="57"/>
        <v>1</v>
      </c>
    </row>
    <row r="756" spans="1:7" x14ac:dyDescent="0.25">
      <c r="A756" s="7">
        <v>0.71026356075512309</v>
      </c>
      <c r="B756" s="13">
        <f t="shared" si="58"/>
        <v>755</v>
      </c>
      <c r="C756" s="35">
        <f t="shared" si="59"/>
        <v>6.878163204548926E-5</v>
      </c>
      <c r="D756" s="7">
        <f t="shared" si="55"/>
        <v>5.1930132194344392E-2</v>
      </c>
      <c r="E756" s="7">
        <f>SUM(D$2:D756)</f>
        <v>64.244432488830753</v>
      </c>
      <c r="F756">
        <f t="shared" si="56"/>
        <v>1</v>
      </c>
      <c r="G756">
        <f t="shared" si="57"/>
        <v>1</v>
      </c>
    </row>
    <row r="757" spans="1:7" x14ac:dyDescent="0.25">
      <c r="A757" s="7">
        <v>0.70993204829908663</v>
      </c>
      <c r="B757" s="13">
        <f t="shared" si="58"/>
        <v>756</v>
      </c>
      <c r="C757" s="35">
        <f t="shared" si="59"/>
        <v>3.3151245603646462E-4</v>
      </c>
      <c r="D757" s="7">
        <f t="shared" si="55"/>
        <v>0.25062341676356725</v>
      </c>
      <c r="E757" s="7">
        <f>SUM(D$2:D757)</f>
        <v>64.495055905594327</v>
      </c>
      <c r="F757">
        <f t="shared" si="56"/>
        <v>1</v>
      </c>
      <c r="G757">
        <f t="shared" si="57"/>
        <v>1</v>
      </c>
    </row>
    <row r="758" spans="1:7" x14ac:dyDescent="0.25">
      <c r="A758" s="7">
        <v>0.70978988506664342</v>
      </c>
      <c r="B758" s="13">
        <f t="shared" si="58"/>
        <v>757</v>
      </c>
      <c r="C758" s="35">
        <f t="shared" si="59"/>
        <v>1.4216323244320428E-4</v>
      </c>
      <c r="D758" s="7">
        <f t="shared" si="55"/>
        <v>0.10761756695950564</v>
      </c>
      <c r="E758" s="7">
        <f>SUM(D$2:D758)</f>
        <v>64.602673472553832</v>
      </c>
      <c r="F758">
        <f t="shared" si="56"/>
        <v>1</v>
      </c>
      <c r="G758">
        <f t="shared" si="57"/>
        <v>1</v>
      </c>
    </row>
    <row r="759" spans="1:7" x14ac:dyDescent="0.25">
      <c r="A759" s="7">
        <v>0.70974754114744332</v>
      </c>
      <c r="B759" s="13">
        <f t="shared" si="58"/>
        <v>758</v>
      </c>
      <c r="C759" s="35">
        <f t="shared" si="59"/>
        <v>4.2343919200105162E-5</v>
      </c>
      <c r="D759" s="7">
        <f t="shared" si="55"/>
        <v>3.2096690753679713E-2</v>
      </c>
      <c r="E759" s="7">
        <f>SUM(D$2:D759)</f>
        <v>64.634770163307508</v>
      </c>
      <c r="F759">
        <f t="shared" si="56"/>
        <v>1</v>
      </c>
      <c r="G759">
        <f t="shared" si="57"/>
        <v>1</v>
      </c>
    </row>
    <row r="760" spans="1:7" x14ac:dyDescent="0.25">
      <c r="A760" s="7">
        <v>0.70972427499172486</v>
      </c>
      <c r="B760" s="13">
        <f t="shared" si="58"/>
        <v>759</v>
      </c>
      <c r="C760" s="35">
        <f t="shared" si="59"/>
        <v>2.3266155718459913E-5</v>
      </c>
      <c r="D760" s="7">
        <f t="shared" si="55"/>
        <v>1.7659012190311074E-2</v>
      </c>
      <c r="E760" s="7">
        <f>SUM(D$2:D760)</f>
        <v>64.652429175497815</v>
      </c>
      <c r="F760">
        <f t="shared" si="56"/>
        <v>1</v>
      </c>
      <c r="G760">
        <f t="shared" si="57"/>
        <v>1</v>
      </c>
    </row>
    <row r="761" spans="1:7" x14ac:dyDescent="0.25">
      <c r="A761" s="7">
        <v>0.70957659179725885</v>
      </c>
      <c r="B761" s="13">
        <f t="shared" si="58"/>
        <v>760</v>
      </c>
      <c r="C761" s="35">
        <f t="shared" si="59"/>
        <v>1.4768319446600842E-4</v>
      </c>
      <c r="D761" s="7">
        <f t="shared" si="55"/>
        <v>0.1122392277941664</v>
      </c>
      <c r="E761" s="7">
        <f>SUM(D$2:D761)</f>
        <v>64.764668403291978</v>
      </c>
      <c r="F761">
        <f t="shared" si="56"/>
        <v>1</v>
      </c>
      <c r="G761">
        <f t="shared" si="57"/>
        <v>1</v>
      </c>
    </row>
    <row r="762" spans="1:7" x14ac:dyDescent="0.25">
      <c r="A762" s="7">
        <v>0.7094592683939176</v>
      </c>
      <c r="B762" s="13">
        <f t="shared" si="58"/>
        <v>761</v>
      </c>
      <c r="C762" s="35">
        <f t="shared" si="59"/>
        <v>1.173234033412518E-4</v>
      </c>
      <c r="D762" s="7">
        <f t="shared" si="55"/>
        <v>8.9283109942692618E-2</v>
      </c>
      <c r="E762" s="7">
        <f>SUM(D$2:D762)</f>
        <v>64.853951513234676</v>
      </c>
      <c r="F762">
        <f t="shared" si="56"/>
        <v>1</v>
      </c>
      <c r="G762">
        <f t="shared" si="57"/>
        <v>1</v>
      </c>
    </row>
    <row r="763" spans="1:7" x14ac:dyDescent="0.25">
      <c r="A763" s="7">
        <v>0.7091510220935997</v>
      </c>
      <c r="B763" s="13">
        <f t="shared" si="58"/>
        <v>762</v>
      </c>
      <c r="C763" s="35">
        <f t="shared" si="59"/>
        <v>3.0824630031789368E-4</v>
      </c>
      <c r="D763" s="7">
        <f t="shared" si="55"/>
        <v>0.23488368084223499</v>
      </c>
      <c r="E763" s="7">
        <f>SUM(D$2:D763)</f>
        <v>65.088835194076907</v>
      </c>
      <c r="F763">
        <f t="shared" si="56"/>
        <v>1</v>
      </c>
      <c r="G763">
        <f t="shared" si="57"/>
        <v>1</v>
      </c>
    </row>
    <row r="764" spans="1:7" x14ac:dyDescent="0.25">
      <c r="A764" s="7">
        <v>0.70912095282679188</v>
      </c>
      <c r="B764" s="13">
        <f t="shared" si="58"/>
        <v>763</v>
      </c>
      <c r="C764" s="35">
        <f t="shared" si="59"/>
        <v>3.0069266807819517E-5</v>
      </c>
      <c r="D764" s="7">
        <f t="shared" si="55"/>
        <v>2.2942850574366291E-2</v>
      </c>
      <c r="E764" s="7">
        <f>SUM(D$2:D764)</f>
        <v>65.111778044651274</v>
      </c>
      <c r="F764">
        <f t="shared" si="56"/>
        <v>1</v>
      </c>
      <c r="G764">
        <f t="shared" si="57"/>
        <v>1</v>
      </c>
    </row>
    <row r="765" spans="1:7" x14ac:dyDescent="0.25">
      <c r="A765" s="7">
        <v>0.70892659205873065</v>
      </c>
      <c r="B765" s="13">
        <f t="shared" si="58"/>
        <v>764</v>
      </c>
      <c r="C765" s="35">
        <f t="shared" si="59"/>
        <v>1.9436076806123026E-4</v>
      </c>
      <c r="D765" s="7">
        <f t="shared" si="55"/>
        <v>0.14849162679877992</v>
      </c>
      <c r="E765" s="7">
        <f>SUM(D$2:D765)</f>
        <v>65.260269671450061</v>
      </c>
      <c r="F765">
        <f t="shared" si="56"/>
        <v>1</v>
      </c>
      <c r="G765">
        <f t="shared" si="57"/>
        <v>1</v>
      </c>
    </row>
    <row r="766" spans="1:7" x14ac:dyDescent="0.25">
      <c r="A766" s="7">
        <v>0.70873927650535662</v>
      </c>
      <c r="B766" s="13">
        <f t="shared" si="58"/>
        <v>765</v>
      </c>
      <c r="C766" s="35">
        <f t="shared" si="59"/>
        <v>1.8731555337403449E-4</v>
      </c>
      <c r="D766" s="7">
        <f t="shared" si="55"/>
        <v>0.14329639833113639</v>
      </c>
      <c r="E766" s="7">
        <f>SUM(D$2:D766)</f>
        <v>65.403566069781192</v>
      </c>
      <c r="F766">
        <f t="shared" si="56"/>
        <v>1</v>
      </c>
      <c r="G766">
        <f t="shared" si="57"/>
        <v>1</v>
      </c>
    </row>
    <row r="767" spans="1:7" x14ac:dyDescent="0.25">
      <c r="A767" s="7">
        <v>0.70852925163453817</v>
      </c>
      <c r="B767" s="13">
        <f t="shared" si="58"/>
        <v>766</v>
      </c>
      <c r="C767" s="35">
        <f t="shared" si="59"/>
        <v>2.1002487081844823E-4</v>
      </c>
      <c r="D767" s="7">
        <f t="shared" si="55"/>
        <v>0.16087905104693134</v>
      </c>
      <c r="E767" s="7">
        <f>SUM(D$2:D767)</f>
        <v>65.564445120828125</v>
      </c>
      <c r="F767">
        <f t="shared" si="56"/>
        <v>1</v>
      </c>
      <c r="G767">
        <f t="shared" si="57"/>
        <v>1</v>
      </c>
    </row>
    <row r="768" spans="1:7" x14ac:dyDescent="0.25">
      <c r="A768" s="7">
        <v>0.70844959955096554</v>
      </c>
      <c r="B768" s="13">
        <f t="shared" si="58"/>
        <v>767</v>
      </c>
      <c r="C768" s="35">
        <f t="shared" si="59"/>
        <v>7.9652083572634425E-5</v>
      </c>
      <c r="D768" s="7">
        <f t="shared" si="55"/>
        <v>6.1093148100210604E-2</v>
      </c>
      <c r="E768" s="7">
        <f>SUM(D$2:D768)</f>
        <v>65.625538268928338</v>
      </c>
      <c r="F768">
        <f t="shared" si="56"/>
        <v>1</v>
      </c>
      <c r="G768">
        <f t="shared" si="57"/>
        <v>1</v>
      </c>
    </row>
    <row r="769" spans="1:7" x14ac:dyDescent="0.25">
      <c r="A769" s="7">
        <v>0.70844780798434426</v>
      </c>
      <c r="B769" s="13">
        <f t="shared" si="58"/>
        <v>768</v>
      </c>
      <c r="C769" s="35">
        <f t="shared" si="59"/>
        <v>1.7915666212786618E-6</v>
      </c>
      <c r="D769" s="7">
        <f t="shared" si="55"/>
        <v>1.3759231651420123E-3</v>
      </c>
      <c r="E769" s="7">
        <f>SUM(D$2:D769)</f>
        <v>65.62691419209348</v>
      </c>
      <c r="F769">
        <f t="shared" si="56"/>
        <v>1</v>
      </c>
      <c r="G769">
        <f t="shared" si="57"/>
        <v>1</v>
      </c>
    </row>
    <row r="770" spans="1:7" x14ac:dyDescent="0.25">
      <c r="A770" s="7">
        <v>0.70808755783128619</v>
      </c>
      <c r="B770" s="13">
        <f t="shared" si="58"/>
        <v>769</v>
      </c>
      <c r="C770" s="35">
        <f t="shared" si="59"/>
        <v>3.6025015305807262E-4</v>
      </c>
      <c r="D770" s="7">
        <f t="shared" ref="D770:D833" si="60">C770*B770</f>
        <v>0.27703236770165784</v>
      </c>
      <c r="E770" s="7">
        <f>SUM(D$2:D770)</f>
        <v>65.903946559795145</v>
      </c>
      <c r="F770">
        <f t="shared" ref="F770:F833" si="61">IF(E770&gt;I$15,1,0)</f>
        <v>1</v>
      </c>
      <c r="G770">
        <f t="shared" ref="G770:G833" si="62">IF(E770&gt;M$15,1,0)</f>
        <v>1</v>
      </c>
    </row>
    <row r="771" spans="1:7" x14ac:dyDescent="0.25">
      <c r="A771" s="7">
        <v>0.70792803577090335</v>
      </c>
      <c r="B771" s="13">
        <f t="shared" ref="B771:B834" si="63">ROW(B771)-1</f>
        <v>770</v>
      </c>
      <c r="C771" s="35">
        <f t="shared" si="59"/>
        <v>1.595220603828329E-4</v>
      </c>
      <c r="D771" s="7">
        <f t="shared" si="60"/>
        <v>0.12283198649478133</v>
      </c>
      <c r="E771" s="7">
        <f>SUM(D$2:D771)</f>
        <v>66.026778546289933</v>
      </c>
      <c r="F771">
        <f t="shared" si="61"/>
        <v>1</v>
      </c>
      <c r="G771">
        <f t="shared" si="62"/>
        <v>1</v>
      </c>
    </row>
    <row r="772" spans="1:7" x14ac:dyDescent="0.25">
      <c r="A772" s="7">
        <v>0.70761615791662302</v>
      </c>
      <c r="B772" s="13">
        <f t="shared" si="63"/>
        <v>771</v>
      </c>
      <c r="C772" s="35">
        <f t="shared" ref="C772:C835" si="64">IF(A771-A772=0,0,A771-A772)</f>
        <v>3.118778542803291E-4</v>
      </c>
      <c r="D772" s="7">
        <f t="shared" si="60"/>
        <v>0.24045782565013374</v>
      </c>
      <c r="E772" s="7">
        <f>SUM(D$2:D772)</f>
        <v>66.267236371940072</v>
      </c>
      <c r="F772">
        <f t="shared" si="61"/>
        <v>1</v>
      </c>
      <c r="G772">
        <f t="shared" si="62"/>
        <v>1</v>
      </c>
    </row>
    <row r="773" spans="1:7" x14ac:dyDescent="0.25">
      <c r="A773" s="7">
        <v>0.70757478241181271</v>
      </c>
      <c r="B773" s="13">
        <f t="shared" si="63"/>
        <v>772</v>
      </c>
      <c r="C773" s="35">
        <f t="shared" si="64"/>
        <v>4.1375504810314823E-5</v>
      </c>
      <c r="D773" s="7">
        <f t="shared" si="60"/>
        <v>3.1941889713563043E-2</v>
      </c>
      <c r="E773" s="7">
        <f>SUM(D$2:D773)</f>
        <v>66.299178261653637</v>
      </c>
      <c r="F773">
        <f t="shared" si="61"/>
        <v>1</v>
      </c>
      <c r="G773">
        <f t="shared" si="62"/>
        <v>1</v>
      </c>
    </row>
    <row r="774" spans="1:7" x14ac:dyDescent="0.25">
      <c r="A774" s="7">
        <v>0.70752587748512097</v>
      </c>
      <c r="B774" s="13">
        <f t="shared" si="63"/>
        <v>773</v>
      </c>
      <c r="C774" s="35">
        <f t="shared" si="64"/>
        <v>4.8904926691739625E-5</v>
      </c>
      <c r="D774" s="7">
        <f t="shared" si="60"/>
        <v>3.780350833271473E-2</v>
      </c>
      <c r="E774" s="7">
        <f>SUM(D$2:D774)</f>
        <v>66.336981769986352</v>
      </c>
      <c r="F774">
        <f t="shared" si="61"/>
        <v>1</v>
      </c>
      <c r="G774">
        <f t="shared" si="62"/>
        <v>1</v>
      </c>
    </row>
    <row r="775" spans="1:7" x14ac:dyDescent="0.25">
      <c r="A775" s="7">
        <v>0.70717492411020633</v>
      </c>
      <c r="B775" s="13">
        <f t="shared" si="63"/>
        <v>774</v>
      </c>
      <c r="C775" s="35">
        <f t="shared" si="64"/>
        <v>3.5095337491464207E-4</v>
      </c>
      <c r="D775" s="7">
        <f t="shared" si="60"/>
        <v>0.27163791218393296</v>
      </c>
      <c r="E775" s="7">
        <f>SUM(D$2:D775)</f>
        <v>66.608619682170286</v>
      </c>
      <c r="F775">
        <f t="shared" si="61"/>
        <v>1</v>
      </c>
      <c r="G775">
        <f t="shared" si="62"/>
        <v>1</v>
      </c>
    </row>
    <row r="776" spans="1:7" x14ac:dyDescent="0.25">
      <c r="A776" s="7">
        <v>0.70700206214160188</v>
      </c>
      <c r="B776" s="13">
        <f t="shared" si="63"/>
        <v>775</v>
      </c>
      <c r="C776" s="35">
        <f t="shared" si="64"/>
        <v>1.7286196860444303E-4</v>
      </c>
      <c r="D776" s="7">
        <f t="shared" si="60"/>
        <v>0.13396802566844335</v>
      </c>
      <c r="E776" s="7">
        <f>SUM(D$2:D776)</f>
        <v>66.742587707838723</v>
      </c>
      <c r="F776">
        <f t="shared" si="61"/>
        <v>1</v>
      </c>
      <c r="G776">
        <f t="shared" si="62"/>
        <v>1</v>
      </c>
    </row>
    <row r="777" spans="1:7" x14ac:dyDescent="0.25">
      <c r="A777" s="7">
        <v>0.70692175637831611</v>
      </c>
      <c r="B777" s="13">
        <f t="shared" si="63"/>
        <v>776</v>
      </c>
      <c r="C777" s="35">
        <f t="shared" si="64"/>
        <v>8.0305763285770659E-5</v>
      </c>
      <c r="D777" s="7">
        <f t="shared" si="60"/>
        <v>6.2317272309758032E-2</v>
      </c>
      <c r="E777" s="7">
        <f>SUM(D$2:D777)</f>
        <v>66.804904980148478</v>
      </c>
      <c r="F777">
        <f t="shared" si="61"/>
        <v>1</v>
      </c>
      <c r="G777">
        <f t="shared" si="62"/>
        <v>1</v>
      </c>
    </row>
    <row r="778" spans="1:7" x14ac:dyDescent="0.25">
      <c r="A778" s="7">
        <v>0.70689175974258767</v>
      </c>
      <c r="B778" s="13">
        <f t="shared" si="63"/>
        <v>777</v>
      </c>
      <c r="C778" s="35">
        <f t="shared" si="64"/>
        <v>2.9996635728446464E-5</v>
      </c>
      <c r="D778" s="7">
        <f t="shared" si="60"/>
        <v>2.3307385961002902E-2</v>
      </c>
      <c r="E778" s="7">
        <f>SUM(D$2:D778)</f>
        <v>66.828212366109483</v>
      </c>
      <c r="F778">
        <f t="shared" si="61"/>
        <v>1</v>
      </c>
      <c r="G778">
        <f t="shared" si="62"/>
        <v>1</v>
      </c>
    </row>
    <row r="779" spans="1:7" x14ac:dyDescent="0.25">
      <c r="A779" s="7">
        <v>0.70661944161613655</v>
      </c>
      <c r="B779" s="13">
        <f t="shared" si="63"/>
        <v>778</v>
      </c>
      <c r="C779" s="35">
        <f t="shared" si="64"/>
        <v>2.7231812645112097E-4</v>
      </c>
      <c r="D779" s="7">
        <f t="shared" si="60"/>
        <v>0.21186350237897211</v>
      </c>
      <c r="E779" s="7">
        <f>SUM(D$2:D779)</f>
        <v>67.040075868488458</v>
      </c>
      <c r="F779">
        <f t="shared" si="61"/>
        <v>1</v>
      </c>
      <c r="G779">
        <f t="shared" si="62"/>
        <v>1</v>
      </c>
    </row>
    <row r="780" spans="1:7" x14ac:dyDescent="0.25">
      <c r="A780" s="7">
        <v>0.70639050845435458</v>
      </c>
      <c r="B780" s="13">
        <f t="shared" si="63"/>
        <v>779</v>
      </c>
      <c r="C780" s="35">
        <f t="shared" si="64"/>
        <v>2.2893316178196343E-4</v>
      </c>
      <c r="D780" s="7">
        <f t="shared" si="60"/>
        <v>0.17833893302814952</v>
      </c>
      <c r="E780" s="7">
        <f>SUM(D$2:D780)</f>
        <v>67.218414801516602</v>
      </c>
      <c r="F780">
        <f t="shared" si="61"/>
        <v>1</v>
      </c>
      <c r="G780">
        <f t="shared" si="62"/>
        <v>1</v>
      </c>
    </row>
    <row r="781" spans="1:7" x14ac:dyDescent="0.25">
      <c r="A781" s="7">
        <v>0.70636508757661864</v>
      </c>
      <c r="B781" s="13">
        <f t="shared" si="63"/>
        <v>780</v>
      </c>
      <c r="C781" s="35">
        <f t="shared" si="64"/>
        <v>2.5420877735937708E-5</v>
      </c>
      <c r="D781" s="7">
        <f t="shared" si="60"/>
        <v>1.9828284634031412E-2</v>
      </c>
      <c r="E781" s="7">
        <f>SUM(D$2:D781)</f>
        <v>67.238243086150632</v>
      </c>
      <c r="F781">
        <f t="shared" si="61"/>
        <v>1</v>
      </c>
      <c r="G781">
        <f t="shared" si="62"/>
        <v>1</v>
      </c>
    </row>
    <row r="782" spans="1:7" x14ac:dyDescent="0.25">
      <c r="A782" s="7">
        <v>0.70631807105798683</v>
      </c>
      <c r="B782" s="13">
        <f t="shared" si="63"/>
        <v>781</v>
      </c>
      <c r="C782" s="35">
        <f t="shared" si="64"/>
        <v>4.7016518631814996E-5</v>
      </c>
      <c r="D782" s="7">
        <f t="shared" si="60"/>
        <v>3.6719901051447512E-2</v>
      </c>
      <c r="E782" s="7">
        <f>SUM(D$2:D782)</f>
        <v>67.274962987202073</v>
      </c>
      <c r="F782">
        <f t="shared" si="61"/>
        <v>1</v>
      </c>
      <c r="G782">
        <f t="shared" si="62"/>
        <v>1</v>
      </c>
    </row>
    <row r="783" spans="1:7" x14ac:dyDescent="0.25">
      <c r="A783" s="7">
        <v>0.70627763975720692</v>
      </c>
      <c r="B783" s="13">
        <f t="shared" si="63"/>
        <v>782</v>
      </c>
      <c r="C783" s="35">
        <f t="shared" si="64"/>
        <v>4.0431300779908419E-5</v>
      </c>
      <c r="D783" s="7">
        <f t="shared" si="60"/>
        <v>3.1617277209888384E-2</v>
      </c>
      <c r="E783" s="7">
        <f>SUM(D$2:D783)</f>
        <v>67.306580264411963</v>
      </c>
      <c r="F783">
        <f t="shared" si="61"/>
        <v>1</v>
      </c>
      <c r="G783">
        <f t="shared" si="62"/>
        <v>1</v>
      </c>
    </row>
    <row r="784" spans="1:7" x14ac:dyDescent="0.25">
      <c r="A784" s="7">
        <v>0.70627613871490247</v>
      </c>
      <c r="B784" s="13">
        <f t="shared" si="63"/>
        <v>783</v>
      </c>
      <c r="C784" s="35">
        <f t="shared" si="64"/>
        <v>1.5010423044525822E-6</v>
      </c>
      <c r="D784" s="7">
        <f t="shared" si="60"/>
        <v>1.1753161243863719E-3</v>
      </c>
      <c r="E784" s="7">
        <f>SUM(D$2:D784)</f>
        <v>67.307755580536352</v>
      </c>
      <c r="F784">
        <f t="shared" si="61"/>
        <v>1</v>
      </c>
      <c r="G784">
        <f t="shared" si="62"/>
        <v>1</v>
      </c>
    </row>
    <row r="785" spans="1:7" x14ac:dyDescent="0.25">
      <c r="A785" s="7">
        <v>0.70622290013381561</v>
      </c>
      <c r="B785" s="13">
        <f t="shared" si="63"/>
        <v>784</v>
      </c>
      <c r="C785" s="35">
        <f t="shared" si="64"/>
        <v>5.3238581086856307E-5</v>
      </c>
      <c r="D785" s="7">
        <f t="shared" si="60"/>
        <v>4.1739047572095345E-2</v>
      </c>
      <c r="E785" s="7">
        <f>SUM(D$2:D785)</f>
        <v>67.349494628108445</v>
      </c>
      <c r="F785">
        <f t="shared" si="61"/>
        <v>1</v>
      </c>
      <c r="G785">
        <f t="shared" si="62"/>
        <v>1</v>
      </c>
    </row>
    <row r="786" spans="1:7" x14ac:dyDescent="0.25">
      <c r="A786" s="7">
        <v>0.70595769985313039</v>
      </c>
      <c r="B786" s="13">
        <f t="shared" si="63"/>
        <v>785</v>
      </c>
      <c r="C786" s="35">
        <f t="shared" si="64"/>
        <v>2.6520028068521828E-4</v>
      </c>
      <c r="D786" s="7">
        <f t="shared" si="60"/>
        <v>0.20818222033789635</v>
      </c>
      <c r="E786" s="7">
        <f>SUM(D$2:D786)</f>
        <v>67.557676848446349</v>
      </c>
      <c r="F786">
        <f t="shared" si="61"/>
        <v>1</v>
      </c>
      <c r="G786">
        <f t="shared" si="62"/>
        <v>1</v>
      </c>
    </row>
    <row r="787" spans="1:7" x14ac:dyDescent="0.25">
      <c r="A787" s="7">
        <v>0.70590024866944701</v>
      </c>
      <c r="B787" s="13">
        <f t="shared" si="63"/>
        <v>786</v>
      </c>
      <c r="C787" s="35">
        <f t="shared" si="64"/>
        <v>5.7451183683387974E-5</v>
      </c>
      <c r="D787" s="7">
        <f t="shared" si="60"/>
        <v>4.5156630375142948E-2</v>
      </c>
      <c r="E787" s="7">
        <f>SUM(D$2:D787)</f>
        <v>67.602833478821495</v>
      </c>
      <c r="F787">
        <f t="shared" si="61"/>
        <v>1</v>
      </c>
      <c r="G787">
        <f t="shared" si="62"/>
        <v>1</v>
      </c>
    </row>
    <row r="788" spans="1:7" x14ac:dyDescent="0.25">
      <c r="A788" s="7">
        <v>0.70585023006620662</v>
      </c>
      <c r="B788" s="13">
        <f t="shared" si="63"/>
        <v>787</v>
      </c>
      <c r="C788" s="35">
        <f t="shared" si="64"/>
        <v>5.0018603240387094E-5</v>
      </c>
      <c r="D788" s="7">
        <f t="shared" si="60"/>
        <v>3.9364640750184643E-2</v>
      </c>
      <c r="E788" s="7">
        <f>SUM(D$2:D788)</f>
        <v>67.642198119571674</v>
      </c>
      <c r="F788">
        <f t="shared" si="61"/>
        <v>1</v>
      </c>
      <c r="G788">
        <f t="shared" si="62"/>
        <v>1</v>
      </c>
    </row>
    <row r="789" spans="1:7" x14ac:dyDescent="0.25">
      <c r="A789" s="7">
        <v>0.70570414475548415</v>
      </c>
      <c r="B789" s="13">
        <f t="shared" si="63"/>
        <v>788</v>
      </c>
      <c r="C789" s="35">
        <f t="shared" si="64"/>
        <v>1.4608531072246578E-4</v>
      </c>
      <c r="D789" s="7">
        <f t="shared" si="60"/>
        <v>0.11511522484930303</v>
      </c>
      <c r="E789" s="7">
        <f>SUM(D$2:D789)</f>
        <v>67.757313344420979</v>
      </c>
      <c r="F789">
        <f t="shared" si="61"/>
        <v>1</v>
      </c>
      <c r="G789">
        <f t="shared" si="62"/>
        <v>1</v>
      </c>
    </row>
    <row r="790" spans="1:7" x14ac:dyDescent="0.25">
      <c r="A790" s="7">
        <v>0.70566022716290022</v>
      </c>
      <c r="B790" s="13">
        <f t="shared" si="63"/>
        <v>789</v>
      </c>
      <c r="C790" s="35">
        <f t="shared" si="64"/>
        <v>4.3917592583930798E-5</v>
      </c>
      <c r="D790" s="7">
        <f t="shared" si="60"/>
        <v>3.46509805487214E-2</v>
      </c>
      <c r="E790" s="7">
        <f>SUM(D$2:D790)</f>
        <v>67.791964324969697</v>
      </c>
      <c r="F790">
        <f t="shared" si="61"/>
        <v>1</v>
      </c>
      <c r="G790">
        <f t="shared" si="62"/>
        <v>1</v>
      </c>
    </row>
    <row r="791" spans="1:7" x14ac:dyDescent="0.25">
      <c r="A791" s="7">
        <v>0.70526460567424987</v>
      </c>
      <c r="B791" s="13">
        <f t="shared" si="63"/>
        <v>790</v>
      </c>
      <c r="C791" s="35">
        <f t="shared" si="64"/>
        <v>3.9562148865035507E-4</v>
      </c>
      <c r="D791" s="7">
        <f t="shared" si="60"/>
        <v>0.3125409760337805</v>
      </c>
      <c r="E791" s="7">
        <f>SUM(D$2:D791)</f>
        <v>68.104505301003485</v>
      </c>
      <c r="F791">
        <f t="shared" si="61"/>
        <v>1</v>
      </c>
      <c r="G791">
        <f t="shared" si="62"/>
        <v>1</v>
      </c>
    </row>
    <row r="792" spans="1:7" x14ac:dyDescent="0.25">
      <c r="A792" s="7">
        <v>0.70510488993098885</v>
      </c>
      <c r="B792" s="13">
        <f t="shared" si="63"/>
        <v>791</v>
      </c>
      <c r="C792" s="35">
        <f t="shared" si="64"/>
        <v>1.5971574326101301E-4</v>
      </c>
      <c r="D792" s="7">
        <f t="shared" si="60"/>
        <v>0.12633515291946129</v>
      </c>
      <c r="E792" s="7">
        <f>SUM(D$2:D792)</f>
        <v>68.230840453922951</v>
      </c>
      <c r="F792">
        <f t="shared" si="61"/>
        <v>1</v>
      </c>
      <c r="G792">
        <f t="shared" si="62"/>
        <v>1</v>
      </c>
    </row>
    <row r="793" spans="1:7" x14ac:dyDescent="0.25">
      <c r="A793" s="7">
        <v>0.70507002701295107</v>
      </c>
      <c r="B793" s="13">
        <f t="shared" si="63"/>
        <v>792</v>
      </c>
      <c r="C793" s="35">
        <f t="shared" si="64"/>
        <v>3.4862918037781299E-5</v>
      </c>
      <c r="D793" s="7">
        <f t="shared" si="60"/>
        <v>2.7611431085922788E-2</v>
      </c>
      <c r="E793" s="7">
        <f>SUM(D$2:D793)</f>
        <v>68.258451885008867</v>
      </c>
      <c r="F793">
        <f t="shared" si="61"/>
        <v>1</v>
      </c>
      <c r="G793">
        <f t="shared" si="62"/>
        <v>1</v>
      </c>
    </row>
    <row r="794" spans="1:7" x14ac:dyDescent="0.25">
      <c r="A794" s="7">
        <v>0.70502010525114944</v>
      </c>
      <c r="B794" s="13">
        <f t="shared" si="63"/>
        <v>793</v>
      </c>
      <c r="C794" s="35">
        <f t="shared" si="64"/>
        <v>4.9921761801630105E-5</v>
      </c>
      <c r="D794" s="7">
        <f t="shared" si="60"/>
        <v>3.9587957108692673E-2</v>
      </c>
      <c r="E794" s="7">
        <f>SUM(D$2:D794)</f>
        <v>68.298039842117561</v>
      </c>
      <c r="F794">
        <f t="shared" si="61"/>
        <v>1</v>
      </c>
      <c r="G794">
        <f t="shared" si="62"/>
        <v>1</v>
      </c>
    </row>
    <row r="795" spans="1:7" x14ac:dyDescent="0.25">
      <c r="A795" s="7">
        <v>0.70486578841811243</v>
      </c>
      <c r="B795" s="13">
        <f t="shared" si="63"/>
        <v>794</v>
      </c>
      <c r="C795" s="35">
        <f t="shared" si="64"/>
        <v>1.5431683303701593E-4</v>
      </c>
      <c r="D795" s="7">
        <f t="shared" si="60"/>
        <v>0.12252756543139065</v>
      </c>
      <c r="E795" s="7">
        <f>SUM(D$2:D795)</f>
        <v>68.420567407548958</v>
      </c>
      <c r="F795">
        <f t="shared" si="61"/>
        <v>1</v>
      </c>
      <c r="G795">
        <f t="shared" si="62"/>
        <v>1</v>
      </c>
    </row>
    <row r="796" spans="1:7" x14ac:dyDescent="0.25">
      <c r="A796" s="7">
        <v>0.70473372090568442</v>
      </c>
      <c r="B796" s="13">
        <f t="shared" si="63"/>
        <v>795</v>
      </c>
      <c r="C796" s="35">
        <f t="shared" si="64"/>
        <v>1.3206751242800241E-4</v>
      </c>
      <c r="D796" s="7">
        <f t="shared" si="60"/>
        <v>0.10499367238026192</v>
      </c>
      <c r="E796" s="7">
        <f>SUM(D$2:D796)</f>
        <v>68.525561079929219</v>
      </c>
      <c r="F796">
        <f t="shared" si="61"/>
        <v>1</v>
      </c>
      <c r="G796">
        <f t="shared" si="62"/>
        <v>1</v>
      </c>
    </row>
    <row r="797" spans="1:7" x14ac:dyDescent="0.25">
      <c r="A797" s="7">
        <v>0.70457400516242341</v>
      </c>
      <c r="B797" s="13">
        <f t="shared" si="63"/>
        <v>796</v>
      </c>
      <c r="C797" s="35">
        <f t="shared" si="64"/>
        <v>1.5971574326101301E-4</v>
      </c>
      <c r="D797" s="7">
        <f t="shared" si="60"/>
        <v>0.12713373163576636</v>
      </c>
      <c r="E797" s="7">
        <f>SUM(D$2:D797)</f>
        <v>68.652694811564984</v>
      </c>
      <c r="F797">
        <f t="shared" si="61"/>
        <v>1</v>
      </c>
      <c r="G797">
        <f t="shared" si="62"/>
        <v>1</v>
      </c>
    </row>
    <row r="798" spans="1:7" x14ac:dyDescent="0.25">
      <c r="A798" s="7">
        <v>0.70403803621831085</v>
      </c>
      <c r="B798" s="13">
        <f t="shared" si="63"/>
        <v>797</v>
      </c>
      <c r="C798" s="35">
        <f t="shared" si="64"/>
        <v>5.3596894411256368E-4</v>
      </c>
      <c r="D798" s="7">
        <f t="shared" si="60"/>
        <v>0.42716724845771326</v>
      </c>
      <c r="E798" s="7">
        <f>SUM(D$2:D798)</f>
        <v>69.079862060022691</v>
      </c>
      <c r="F798">
        <f t="shared" si="61"/>
        <v>1</v>
      </c>
      <c r="G798">
        <f t="shared" si="62"/>
        <v>1</v>
      </c>
    </row>
    <row r="799" spans="1:7" x14ac:dyDescent="0.25">
      <c r="A799" s="7">
        <v>0.70329627921633586</v>
      </c>
      <c r="B799" s="13">
        <f t="shared" si="63"/>
        <v>798</v>
      </c>
      <c r="C799" s="35">
        <f t="shared" si="64"/>
        <v>7.4175700197498529E-4</v>
      </c>
      <c r="D799" s="7">
        <f t="shared" si="60"/>
        <v>0.59192208757603826</v>
      </c>
      <c r="E799" s="7">
        <f>SUM(D$2:D799)</f>
        <v>69.671784147598729</v>
      </c>
      <c r="F799">
        <f t="shared" si="61"/>
        <v>1</v>
      </c>
      <c r="G799">
        <f t="shared" si="62"/>
        <v>1</v>
      </c>
    </row>
    <row r="800" spans="1:7" x14ac:dyDescent="0.25">
      <c r="A800" s="7">
        <v>0.70276563655136781</v>
      </c>
      <c r="B800" s="13">
        <f t="shared" si="63"/>
        <v>799</v>
      </c>
      <c r="C800" s="35">
        <f t="shared" si="64"/>
        <v>5.3064266496805068E-4</v>
      </c>
      <c r="D800" s="7">
        <f t="shared" si="60"/>
        <v>0.42398348930947249</v>
      </c>
      <c r="E800" s="7">
        <f>SUM(D$2:D800)</f>
        <v>70.095767636908207</v>
      </c>
      <c r="F800">
        <f t="shared" si="61"/>
        <v>1</v>
      </c>
      <c r="G800">
        <f t="shared" si="62"/>
        <v>1</v>
      </c>
    </row>
    <row r="801" spans="1:7" x14ac:dyDescent="0.25">
      <c r="A801" s="7">
        <v>0.70270627274926467</v>
      </c>
      <c r="B801" s="13">
        <f t="shared" si="63"/>
        <v>800</v>
      </c>
      <c r="C801" s="35">
        <f t="shared" si="64"/>
        <v>5.9363802103140628E-5</v>
      </c>
      <c r="D801" s="7">
        <f t="shared" si="60"/>
        <v>4.7491041682512503E-2</v>
      </c>
      <c r="E801" s="7">
        <f>SUM(D$2:D801)</f>
        <v>70.143258678590712</v>
      </c>
      <c r="F801">
        <f t="shared" si="61"/>
        <v>1</v>
      </c>
      <c r="G801">
        <f t="shared" si="62"/>
        <v>1</v>
      </c>
    </row>
    <row r="802" spans="1:7" x14ac:dyDescent="0.25">
      <c r="A802" s="7">
        <v>0.70238972229555274</v>
      </c>
      <c r="B802" s="13">
        <f t="shared" si="63"/>
        <v>801</v>
      </c>
      <c r="C802" s="35">
        <f t="shared" si="64"/>
        <v>3.1655045371192791E-4</v>
      </c>
      <c r="D802" s="7">
        <f t="shared" si="60"/>
        <v>0.25355691342325426</v>
      </c>
      <c r="E802" s="7">
        <f>SUM(D$2:D802)</f>
        <v>70.396815592013965</v>
      </c>
      <c r="F802">
        <f t="shared" si="61"/>
        <v>1</v>
      </c>
      <c r="G802">
        <f t="shared" si="62"/>
        <v>1</v>
      </c>
    </row>
    <row r="803" spans="1:7" x14ac:dyDescent="0.25">
      <c r="A803" s="7">
        <v>0.70235735304456892</v>
      </c>
      <c r="B803" s="13">
        <f t="shared" si="63"/>
        <v>802</v>
      </c>
      <c r="C803" s="35">
        <f t="shared" si="64"/>
        <v>3.2369250983821374E-5</v>
      </c>
      <c r="D803" s="7">
        <f t="shared" si="60"/>
        <v>2.5960139289024742E-2</v>
      </c>
      <c r="E803" s="7">
        <f>SUM(D$2:D803)</f>
        <v>70.422775731302991</v>
      </c>
      <c r="F803">
        <f t="shared" si="61"/>
        <v>1</v>
      </c>
      <c r="G803">
        <f t="shared" si="62"/>
        <v>1</v>
      </c>
    </row>
    <row r="804" spans="1:7" x14ac:dyDescent="0.25">
      <c r="A804" s="7">
        <v>0.70226675787838999</v>
      </c>
      <c r="B804" s="13">
        <f t="shared" si="63"/>
        <v>803</v>
      </c>
      <c r="C804" s="35">
        <f t="shared" si="64"/>
        <v>9.0595166178930597E-5</v>
      </c>
      <c r="D804" s="7">
        <f t="shared" si="60"/>
        <v>7.274791844168127E-2</v>
      </c>
      <c r="E804" s="7">
        <f>SUM(D$2:D804)</f>
        <v>70.495523649744669</v>
      </c>
      <c r="F804">
        <f t="shared" si="61"/>
        <v>1</v>
      </c>
      <c r="G804">
        <f t="shared" si="62"/>
        <v>1</v>
      </c>
    </row>
    <row r="805" spans="1:7" x14ac:dyDescent="0.25">
      <c r="A805" s="7">
        <v>0.70159930247048319</v>
      </c>
      <c r="B805" s="13">
        <f t="shared" si="63"/>
        <v>804</v>
      </c>
      <c r="C805" s="35">
        <f t="shared" si="64"/>
        <v>6.6745540790680291E-4</v>
      </c>
      <c r="D805" s="7">
        <f t="shared" si="60"/>
        <v>0.53663414795706954</v>
      </c>
      <c r="E805" s="7">
        <f>SUM(D$2:D805)</f>
        <v>71.032157797701743</v>
      </c>
      <c r="F805">
        <f t="shared" si="61"/>
        <v>1</v>
      </c>
      <c r="G805">
        <f t="shared" si="62"/>
        <v>1</v>
      </c>
    </row>
    <row r="806" spans="1:7" x14ac:dyDescent="0.25">
      <c r="A806" s="7">
        <v>0.70159264462155235</v>
      </c>
      <c r="B806" s="13">
        <f t="shared" si="63"/>
        <v>805</v>
      </c>
      <c r="C806" s="35">
        <f t="shared" si="64"/>
        <v>6.6578489308355415E-6</v>
      </c>
      <c r="D806" s="7">
        <f t="shared" si="60"/>
        <v>5.3595683893226109E-3</v>
      </c>
      <c r="E806" s="7">
        <f>SUM(D$2:D806)</f>
        <v>71.037517366091066</v>
      </c>
      <c r="F806">
        <f t="shared" si="61"/>
        <v>1</v>
      </c>
      <c r="G806">
        <f t="shared" si="62"/>
        <v>1</v>
      </c>
    </row>
    <row r="807" spans="1:7" x14ac:dyDescent="0.25">
      <c r="A807" s="7">
        <v>0.70134083266980818</v>
      </c>
      <c r="B807" s="13">
        <f t="shared" si="63"/>
        <v>806</v>
      </c>
      <c r="C807" s="35">
        <f t="shared" si="64"/>
        <v>2.5181195174417415E-4</v>
      </c>
      <c r="D807" s="7">
        <f t="shared" si="60"/>
        <v>0.20296043310580436</v>
      </c>
      <c r="E807" s="7">
        <f>SUM(D$2:D807)</f>
        <v>71.240477799196867</v>
      </c>
      <c r="F807">
        <f t="shared" si="61"/>
        <v>1</v>
      </c>
      <c r="G807">
        <f t="shared" si="62"/>
        <v>1</v>
      </c>
    </row>
    <row r="808" spans="1:7" x14ac:dyDescent="0.25">
      <c r="A808" s="7">
        <v>0.70130337924327713</v>
      </c>
      <c r="B808" s="13">
        <f t="shared" si="63"/>
        <v>807</v>
      </c>
      <c r="C808" s="35">
        <f t="shared" si="64"/>
        <v>3.7453426531053324E-5</v>
      </c>
      <c r="D808" s="7">
        <f t="shared" si="60"/>
        <v>3.0224915210560033E-2</v>
      </c>
      <c r="E808" s="7">
        <f>SUM(D$2:D808)</f>
        <v>71.27070271440742</v>
      </c>
      <c r="F808">
        <f t="shared" si="61"/>
        <v>1</v>
      </c>
      <c r="G808">
        <f t="shared" si="62"/>
        <v>1</v>
      </c>
    </row>
    <row r="809" spans="1:7" x14ac:dyDescent="0.25">
      <c r="A809" s="7">
        <v>0.7011610707486754</v>
      </c>
      <c r="B809" s="13">
        <f t="shared" si="63"/>
        <v>808</v>
      </c>
      <c r="C809" s="35">
        <f t="shared" si="64"/>
        <v>1.4230849460172834E-4</v>
      </c>
      <c r="D809" s="7">
        <f t="shared" si="60"/>
        <v>0.1149852636381965</v>
      </c>
      <c r="E809" s="7">
        <f>SUM(D$2:D809)</f>
        <v>71.38568797804561</v>
      </c>
      <c r="F809">
        <f t="shared" si="61"/>
        <v>1</v>
      </c>
      <c r="G809">
        <f t="shared" si="62"/>
        <v>1</v>
      </c>
    </row>
    <row r="810" spans="1:7" x14ac:dyDescent="0.25">
      <c r="A810" s="7">
        <v>0.70061924289750366</v>
      </c>
      <c r="B810" s="13">
        <f t="shared" si="63"/>
        <v>809</v>
      </c>
      <c r="C810" s="35">
        <f t="shared" si="64"/>
        <v>5.4182785117173893E-4</v>
      </c>
      <c r="D810" s="7">
        <f t="shared" si="60"/>
        <v>0.43833873159793679</v>
      </c>
      <c r="E810" s="7">
        <f>SUM(D$2:D810)</f>
        <v>71.824026709643547</v>
      </c>
      <c r="F810">
        <f t="shared" si="61"/>
        <v>1</v>
      </c>
      <c r="G810">
        <f t="shared" si="62"/>
        <v>1</v>
      </c>
    </row>
    <row r="811" spans="1:7" x14ac:dyDescent="0.25">
      <c r="A811" s="7">
        <v>0.7006154660813827</v>
      </c>
      <c r="B811" s="13">
        <f t="shared" si="63"/>
        <v>810</v>
      </c>
      <c r="C811" s="35">
        <f t="shared" si="64"/>
        <v>3.7768161209594808E-6</v>
      </c>
      <c r="D811" s="7">
        <f t="shared" si="60"/>
        <v>3.0592210579771795E-3</v>
      </c>
      <c r="E811" s="7">
        <f>SUM(D$2:D811)</f>
        <v>71.827085930701529</v>
      </c>
      <c r="F811">
        <f t="shared" si="61"/>
        <v>1</v>
      </c>
      <c r="G811">
        <f t="shared" si="62"/>
        <v>1</v>
      </c>
    </row>
    <row r="812" spans="1:7" x14ac:dyDescent="0.25">
      <c r="A812" s="7">
        <v>0.70047313337642136</v>
      </c>
      <c r="B812" s="13">
        <f t="shared" si="63"/>
        <v>811</v>
      </c>
      <c r="C812" s="35">
        <f t="shared" si="64"/>
        <v>1.4233270496133432E-4</v>
      </c>
      <c r="D812" s="7">
        <f t="shared" si="60"/>
        <v>0.11543182372364214</v>
      </c>
      <c r="E812" s="7">
        <f>SUM(D$2:D812)</f>
        <v>71.942517754425168</v>
      </c>
      <c r="F812">
        <f t="shared" si="61"/>
        <v>1</v>
      </c>
      <c r="G812">
        <f t="shared" si="62"/>
        <v>1</v>
      </c>
    </row>
    <row r="813" spans="1:7" x14ac:dyDescent="0.25">
      <c r="A813" s="7">
        <v>0.7002259213930293</v>
      </c>
      <c r="B813" s="13">
        <f t="shared" si="63"/>
        <v>812</v>
      </c>
      <c r="C813" s="35">
        <f t="shared" si="64"/>
        <v>2.4721198339205941E-4</v>
      </c>
      <c r="D813" s="7">
        <f t="shared" si="60"/>
        <v>0.20073613051435224</v>
      </c>
      <c r="E813" s="7">
        <f>SUM(D$2:D813)</f>
        <v>72.143253884939526</v>
      </c>
      <c r="F813">
        <f t="shared" si="61"/>
        <v>1</v>
      </c>
      <c r="G813">
        <f t="shared" si="62"/>
        <v>1</v>
      </c>
    </row>
    <row r="814" spans="1:7" x14ac:dyDescent="0.25">
      <c r="A814" s="7">
        <v>0.70021580146265439</v>
      </c>
      <c r="B814" s="13">
        <f t="shared" si="63"/>
        <v>813</v>
      </c>
      <c r="C814" s="35">
        <f t="shared" si="64"/>
        <v>1.0119930374918873E-5</v>
      </c>
      <c r="D814" s="7">
        <f t="shared" si="60"/>
        <v>8.2275033948090437E-3</v>
      </c>
      <c r="E814" s="7">
        <f>SUM(D$2:D814)</f>
        <v>72.151481388334332</v>
      </c>
      <c r="F814">
        <f t="shared" si="61"/>
        <v>1</v>
      </c>
      <c r="G814">
        <f t="shared" si="62"/>
        <v>1</v>
      </c>
    </row>
    <row r="815" spans="1:7" x14ac:dyDescent="0.25">
      <c r="A815" s="7">
        <v>0.69997301997509631</v>
      </c>
      <c r="B815" s="13">
        <f t="shared" si="63"/>
        <v>814</v>
      </c>
      <c r="C815" s="35">
        <f t="shared" si="64"/>
        <v>2.4278148755807472E-4</v>
      </c>
      <c r="D815" s="7">
        <f t="shared" si="60"/>
        <v>0.19762413087227282</v>
      </c>
      <c r="E815" s="7">
        <f>SUM(D$2:D815)</f>
        <v>72.349105519206603</v>
      </c>
      <c r="F815">
        <f t="shared" si="61"/>
        <v>1</v>
      </c>
      <c r="G815">
        <f t="shared" si="62"/>
        <v>1</v>
      </c>
    </row>
    <row r="816" spans="1:7" x14ac:dyDescent="0.25">
      <c r="A816" s="7">
        <v>0.69992518030423312</v>
      </c>
      <c r="B816" s="13">
        <f t="shared" si="63"/>
        <v>815</v>
      </c>
      <c r="C816" s="35">
        <f t="shared" si="64"/>
        <v>4.7839670863192296E-5</v>
      </c>
      <c r="D816" s="7">
        <f t="shared" si="60"/>
        <v>3.8989331753501721E-2</v>
      </c>
      <c r="E816" s="7">
        <f>SUM(D$2:D816)</f>
        <v>72.388094850960101</v>
      </c>
      <c r="F816">
        <f t="shared" si="61"/>
        <v>1</v>
      </c>
      <c r="G816">
        <f t="shared" si="62"/>
        <v>1</v>
      </c>
    </row>
    <row r="817" spans="1:7" x14ac:dyDescent="0.25">
      <c r="A817" s="7">
        <v>0.69992518030423312</v>
      </c>
      <c r="B817" s="13">
        <f t="shared" si="63"/>
        <v>816</v>
      </c>
      <c r="C817" s="35">
        <f t="shared" si="64"/>
        <v>0</v>
      </c>
      <c r="D817" s="7">
        <f t="shared" si="60"/>
        <v>0</v>
      </c>
      <c r="E817" s="7">
        <f>SUM(D$2:D817)</f>
        <v>72.388094850960101</v>
      </c>
      <c r="F817">
        <f t="shared" si="61"/>
        <v>1</v>
      </c>
      <c r="G817">
        <f t="shared" si="62"/>
        <v>1</v>
      </c>
    </row>
    <row r="818" spans="1:7" x14ac:dyDescent="0.25">
      <c r="A818" s="7">
        <v>0.69989002686187851</v>
      </c>
      <c r="B818" s="13">
        <f t="shared" si="63"/>
        <v>817</v>
      </c>
      <c r="C818" s="35">
        <f t="shared" si="64"/>
        <v>3.5153442354607378E-5</v>
      </c>
      <c r="D818" s="7">
        <f t="shared" si="60"/>
        <v>2.8720362403714228E-2</v>
      </c>
      <c r="E818" s="7">
        <f>SUM(D$2:D818)</f>
        <v>72.416815213363819</v>
      </c>
      <c r="F818">
        <f t="shared" si="61"/>
        <v>1</v>
      </c>
      <c r="G818">
        <f t="shared" si="62"/>
        <v>1</v>
      </c>
    </row>
    <row r="819" spans="1:7" x14ac:dyDescent="0.25">
      <c r="A819" s="7">
        <v>0.69962131607902955</v>
      </c>
      <c r="B819" s="13">
        <f t="shared" si="63"/>
        <v>818</v>
      </c>
      <c r="C819" s="35">
        <f t="shared" si="64"/>
        <v>2.6871078284895766E-4</v>
      </c>
      <c r="D819" s="7">
        <f t="shared" si="60"/>
        <v>0.21980542037044737</v>
      </c>
      <c r="E819" s="7">
        <f>SUM(D$2:D819)</f>
        <v>72.636620633734267</v>
      </c>
      <c r="F819">
        <f t="shared" si="61"/>
        <v>1</v>
      </c>
      <c r="G819">
        <f t="shared" si="62"/>
        <v>1</v>
      </c>
    </row>
    <row r="820" spans="1:7" x14ac:dyDescent="0.25">
      <c r="A820" s="7">
        <v>0.69929561410933283</v>
      </c>
      <c r="B820" s="13">
        <f t="shared" si="63"/>
        <v>819</v>
      </c>
      <c r="C820" s="35">
        <f t="shared" si="64"/>
        <v>3.2570196969672338E-4</v>
      </c>
      <c r="D820" s="7">
        <f t="shared" si="60"/>
        <v>0.26674991318161645</v>
      </c>
      <c r="E820" s="7">
        <f>SUM(D$2:D820)</f>
        <v>72.90337054691588</v>
      </c>
      <c r="F820">
        <f t="shared" si="61"/>
        <v>1</v>
      </c>
      <c r="G820">
        <f t="shared" si="62"/>
        <v>1</v>
      </c>
    </row>
    <row r="821" spans="1:7" x14ac:dyDescent="0.25">
      <c r="A821" s="7">
        <v>0.69921419466949852</v>
      </c>
      <c r="B821" s="13">
        <f t="shared" si="63"/>
        <v>820</v>
      </c>
      <c r="C821" s="35">
        <f t="shared" si="64"/>
        <v>8.1419439834307106E-5</v>
      </c>
      <c r="D821" s="7">
        <f t="shared" si="60"/>
        <v>6.6763940664131827E-2</v>
      </c>
      <c r="E821" s="7">
        <f>SUM(D$2:D821)</f>
        <v>72.970134487580012</v>
      </c>
      <c r="F821">
        <f t="shared" si="61"/>
        <v>1</v>
      </c>
      <c r="G821">
        <f t="shared" si="62"/>
        <v>1</v>
      </c>
    </row>
    <row r="822" spans="1:7" x14ac:dyDescent="0.25">
      <c r="A822" s="7">
        <v>0.69919838530458278</v>
      </c>
      <c r="B822" s="13">
        <f t="shared" si="63"/>
        <v>821</v>
      </c>
      <c r="C822" s="35">
        <f t="shared" si="64"/>
        <v>1.580936491574203E-5</v>
      </c>
      <c r="D822" s="7">
        <f t="shared" si="60"/>
        <v>1.2979488595824207E-2</v>
      </c>
      <c r="E822" s="7">
        <f>SUM(D$2:D822)</f>
        <v>72.983113976175829</v>
      </c>
      <c r="F822">
        <f t="shared" si="61"/>
        <v>1</v>
      </c>
      <c r="G822">
        <f t="shared" si="62"/>
        <v>1</v>
      </c>
    </row>
    <row r="823" spans="1:7" x14ac:dyDescent="0.25">
      <c r="A823" s="7">
        <v>0.69888081801576152</v>
      </c>
      <c r="B823" s="13">
        <f t="shared" si="63"/>
        <v>822</v>
      </c>
      <c r="C823" s="35">
        <f t="shared" si="64"/>
        <v>3.1756728882126328E-4</v>
      </c>
      <c r="D823" s="7">
        <f t="shared" si="60"/>
        <v>0.26104031141107842</v>
      </c>
      <c r="E823" s="7">
        <f>SUM(D$2:D823)</f>
        <v>73.244154287586909</v>
      </c>
      <c r="F823">
        <f t="shared" si="61"/>
        <v>1</v>
      </c>
      <c r="G823">
        <f t="shared" si="62"/>
        <v>1</v>
      </c>
    </row>
    <row r="824" spans="1:7" x14ac:dyDescent="0.25">
      <c r="A824" s="7">
        <v>0.69841246860642658</v>
      </c>
      <c r="B824" s="13">
        <f t="shared" si="63"/>
        <v>823</v>
      </c>
      <c r="C824" s="35">
        <f t="shared" si="64"/>
        <v>4.6834940933493385E-4</v>
      </c>
      <c r="D824" s="7">
        <f t="shared" si="60"/>
        <v>0.38545156388265056</v>
      </c>
      <c r="E824" s="7">
        <f>SUM(D$2:D824)</f>
        <v>73.629605851469563</v>
      </c>
      <c r="F824">
        <f t="shared" si="61"/>
        <v>1</v>
      </c>
      <c r="G824">
        <f t="shared" si="62"/>
        <v>1</v>
      </c>
    </row>
    <row r="825" spans="1:7" x14ac:dyDescent="0.25">
      <c r="A825" s="7">
        <v>0.69800706613243757</v>
      </c>
      <c r="B825" s="13">
        <f t="shared" si="63"/>
        <v>824</v>
      </c>
      <c r="C825" s="35">
        <f t="shared" si="64"/>
        <v>4.0540247398901386E-4</v>
      </c>
      <c r="D825" s="7">
        <f t="shared" si="60"/>
        <v>0.33405163856694742</v>
      </c>
      <c r="E825" s="7">
        <f>SUM(D$2:D825)</f>
        <v>73.96365749003651</v>
      </c>
      <c r="F825">
        <f t="shared" si="61"/>
        <v>1</v>
      </c>
      <c r="G825">
        <f t="shared" si="62"/>
        <v>1</v>
      </c>
    </row>
    <row r="826" spans="1:7" x14ac:dyDescent="0.25">
      <c r="A826" s="7">
        <v>0.69782662632123182</v>
      </c>
      <c r="B826" s="13">
        <f t="shared" si="63"/>
        <v>825</v>
      </c>
      <c r="C826" s="35">
        <f t="shared" si="64"/>
        <v>1.8043981120574593E-4</v>
      </c>
      <c r="D826" s="7">
        <f t="shared" si="60"/>
        <v>0.14886284424474039</v>
      </c>
      <c r="E826" s="7">
        <f>SUM(D$2:D826)</f>
        <v>74.112520334281257</v>
      </c>
      <c r="F826">
        <f t="shared" si="61"/>
        <v>1</v>
      </c>
      <c r="G826">
        <f t="shared" si="62"/>
        <v>1</v>
      </c>
    </row>
    <row r="827" spans="1:7" x14ac:dyDescent="0.25">
      <c r="A827" s="7">
        <v>0.6976044720601795</v>
      </c>
      <c r="B827" s="13">
        <f t="shared" si="63"/>
        <v>826</v>
      </c>
      <c r="C827" s="35">
        <f t="shared" si="64"/>
        <v>2.2215426105232083E-4</v>
      </c>
      <c r="D827" s="7">
        <f t="shared" si="60"/>
        <v>0.18349941962921701</v>
      </c>
      <c r="E827" s="7">
        <f>SUM(D$2:D827)</f>
        <v>74.296019753910471</v>
      </c>
      <c r="F827">
        <f t="shared" si="61"/>
        <v>1</v>
      </c>
      <c r="G827">
        <f t="shared" si="62"/>
        <v>1</v>
      </c>
    </row>
    <row r="828" spans="1:7" x14ac:dyDescent="0.25">
      <c r="A828" s="7">
        <v>0.69753992724109004</v>
      </c>
      <c r="B828" s="13">
        <f t="shared" si="63"/>
        <v>827</v>
      </c>
      <c r="C828" s="35">
        <f t="shared" si="64"/>
        <v>6.4544819089462635E-5</v>
      </c>
      <c r="D828" s="7">
        <f t="shared" si="60"/>
        <v>5.3378565386985599E-2</v>
      </c>
      <c r="E828" s="7">
        <f>SUM(D$2:D828)</f>
        <v>74.34939831929745</v>
      </c>
      <c r="F828">
        <f t="shared" si="61"/>
        <v>1</v>
      </c>
      <c r="G828">
        <f t="shared" si="62"/>
        <v>1</v>
      </c>
    </row>
    <row r="829" spans="1:7" x14ac:dyDescent="0.25">
      <c r="A829" s="7">
        <v>0.69734757593288799</v>
      </c>
      <c r="B829" s="13">
        <f t="shared" si="63"/>
        <v>828</v>
      </c>
      <c r="C829" s="35">
        <f t="shared" si="64"/>
        <v>1.9235130820205448E-4</v>
      </c>
      <c r="D829" s="7">
        <f t="shared" si="60"/>
        <v>0.15926688319130111</v>
      </c>
      <c r="E829" s="7">
        <f>SUM(D$2:D829)</f>
        <v>74.508665202488757</v>
      </c>
      <c r="F829">
        <f t="shared" si="61"/>
        <v>1</v>
      </c>
      <c r="G829">
        <f t="shared" si="62"/>
        <v>1</v>
      </c>
    </row>
    <row r="830" spans="1:7" x14ac:dyDescent="0.25">
      <c r="A830" s="7">
        <v>0.69727881851120233</v>
      </c>
      <c r="B830" s="13">
        <f t="shared" si="63"/>
        <v>829</v>
      </c>
      <c r="C830" s="35">
        <f t="shared" si="64"/>
        <v>6.8757421685661235E-5</v>
      </c>
      <c r="D830" s="7">
        <f t="shared" si="60"/>
        <v>5.6999902577413164E-2</v>
      </c>
      <c r="E830" s="7">
        <f>SUM(D$2:D830)</f>
        <v>74.565665105066174</v>
      </c>
      <c r="F830">
        <f t="shared" si="61"/>
        <v>1</v>
      </c>
      <c r="G830">
        <f t="shared" si="62"/>
        <v>1</v>
      </c>
    </row>
    <row r="831" spans="1:7" x14ac:dyDescent="0.25">
      <c r="A831" s="7">
        <v>0.69719214542330266</v>
      </c>
      <c r="B831" s="13">
        <f t="shared" si="63"/>
        <v>830</v>
      </c>
      <c r="C831" s="35">
        <f t="shared" si="64"/>
        <v>8.6673087899669099E-5</v>
      </c>
      <c r="D831" s="7">
        <f t="shared" si="60"/>
        <v>7.1938662956725352E-2</v>
      </c>
      <c r="E831" s="7">
        <f>SUM(D$2:D831)</f>
        <v>74.637603768022899</v>
      </c>
      <c r="F831">
        <f t="shared" si="61"/>
        <v>1</v>
      </c>
      <c r="G831">
        <f t="shared" si="62"/>
        <v>1</v>
      </c>
    </row>
    <row r="832" spans="1:7" x14ac:dyDescent="0.25">
      <c r="A832" s="7">
        <v>0.69709339136588844</v>
      </c>
      <c r="B832" s="13">
        <f t="shared" si="63"/>
        <v>831</v>
      </c>
      <c r="C832" s="35">
        <f t="shared" si="64"/>
        <v>9.8754057414218721E-5</v>
      </c>
      <c r="D832" s="7">
        <f t="shared" si="60"/>
        <v>8.2064621711215757E-2</v>
      </c>
      <c r="E832" s="7">
        <f>SUM(D$2:D832)</f>
        <v>74.71966838973411</v>
      </c>
      <c r="F832">
        <f t="shared" si="61"/>
        <v>1</v>
      </c>
      <c r="G832">
        <f t="shared" si="62"/>
        <v>1</v>
      </c>
    </row>
    <row r="833" spans="1:7" x14ac:dyDescent="0.25">
      <c r="A833" s="7">
        <v>0.69706586418685434</v>
      </c>
      <c r="B833" s="13">
        <f t="shared" si="63"/>
        <v>832</v>
      </c>
      <c r="C833" s="35">
        <f t="shared" si="64"/>
        <v>2.7527179034092519E-5</v>
      </c>
      <c r="D833" s="7">
        <f t="shared" si="60"/>
        <v>2.2902612956364976E-2</v>
      </c>
      <c r="E833" s="7">
        <f>SUM(D$2:D833)</f>
        <v>74.742571002690482</v>
      </c>
      <c r="F833">
        <f t="shared" si="61"/>
        <v>1</v>
      </c>
      <c r="G833">
        <f t="shared" si="62"/>
        <v>1</v>
      </c>
    </row>
    <row r="834" spans="1:7" x14ac:dyDescent="0.25">
      <c r="A834" s="7">
        <v>0.69701412664807183</v>
      </c>
      <c r="B834" s="13">
        <f t="shared" si="63"/>
        <v>833</v>
      </c>
      <c r="C834" s="35">
        <f t="shared" si="64"/>
        <v>5.1737538782514747E-5</v>
      </c>
      <c r="D834" s="7">
        <f t="shared" ref="D834:D897" si="65">C834*B834</f>
        <v>4.3097369805834784E-2</v>
      </c>
      <c r="E834" s="7">
        <f>SUM(D$2:D834)</f>
        <v>74.785668372496318</v>
      </c>
      <c r="F834">
        <f t="shared" ref="F834:F897" si="66">IF(E834&gt;I$15,1,0)</f>
        <v>1</v>
      </c>
      <c r="G834">
        <f t="shared" ref="G834:G897" si="67">IF(E834&gt;M$15,1,0)</f>
        <v>1</v>
      </c>
    </row>
    <row r="835" spans="1:7" x14ac:dyDescent="0.25">
      <c r="A835" s="7">
        <v>0.69690646317827021</v>
      </c>
      <c r="B835" s="13">
        <f t="shared" ref="B835:B898" si="68">ROW(B835)-1</f>
        <v>834</v>
      </c>
      <c r="C835" s="35">
        <f t="shared" si="64"/>
        <v>1.0766346980162211E-4</v>
      </c>
      <c r="D835" s="7">
        <f t="shared" si="65"/>
        <v>8.9791333814552843E-2</v>
      </c>
      <c r="E835" s="7">
        <f>SUM(D$2:D835)</f>
        <v>74.875459706310863</v>
      </c>
      <c r="F835">
        <f t="shared" si="66"/>
        <v>1</v>
      </c>
      <c r="G835">
        <f t="shared" si="67"/>
        <v>1</v>
      </c>
    </row>
    <row r="836" spans="1:7" x14ac:dyDescent="0.25">
      <c r="A836" s="7">
        <v>0.6968486246288309</v>
      </c>
      <c r="B836" s="13">
        <f t="shared" si="68"/>
        <v>835</v>
      </c>
      <c r="C836" s="35">
        <f t="shared" ref="C836:C899" si="69">IF(A835-A836=0,0,A835-A836)</f>
        <v>5.783854943930411E-5</v>
      </c>
      <c r="D836" s="7">
        <f t="shared" si="65"/>
        <v>4.8295188781818932E-2</v>
      </c>
      <c r="E836" s="7">
        <f>SUM(D$2:D836)</f>
        <v>74.923754895092685</v>
      </c>
      <c r="F836">
        <f t="shared" si="66"/>
        <v>1</v>
      </c>
      <c r="G836">
        <f t="shared" si="67"/>
        <v>1</v>
      </c>
    </row>
    <row r="837" spans="1:7" x14ac:dyDescent="0.25">
      <c r="A837" s="7">
        <v>0.69670345931177891</v>
      </c>
      <c r="B837" s="13">
        <f t="shared" si="68"/>
        <v>836</v>
      </c>
      <c r="C837" s="35">
        <f t="shared" si="69"/>
        <v>1.4516531705199842E-4</v>
      </c>
      <c r="D837" s="7">
        <f t="shared" si="65"/>
        <v>0.12135820505547068</v>
      </c>
      <c r="E837" s="7">
        <f>SUM(D$2:D837)</f>
        <v>75.045113100148157</v>
      </c>
      <c r="F837">
        <f t="shared" si="66"/>
        <v>1</v>
      </c>
      <c r="G837">
        <f t="shared" si="67"/>
        <v>1</v>
      </c>
    </row>
    <row r="838" spans="1:7" x14ac:dyDescent="0.25">
      <c r="A838" s="7">
        <v>0.69655645400738586</v>
      </c>
      <c r="B838" s="13">
        <f t="shared" si="68"/>
        <v>837</v>
      </c>
      <c r="C838" s="35">
        <f t="shared" si="69"/>
        <v>1.4700530439304416E-4</v>
      </c>
      <c r="D838" s="7">
        <f t="shared" si="65"/>
        <v>0.12304343977697796</v>
      </c>
      <c r="E838" s="7">
        <f>SUM(D$2:D838)</f>
        <v>75.168156539925135</v>
      </c>
      <c r="F838">
        <f t="shared" si="66"/>
        <v>1</v>
      </c>
      <c r="G838">
        <f t="shared" si="67"/>
        <v>1</v>
      </c>
    </row>
    <row r="839" spans="1:7" x14ac:dyDescent="0.25">
      <c r="A839" s="7">
        <v>0.69631713460127187</v>
      </c>
      <c r="B839" s="13">
        <f t="shared" si="68"/>
        <v>838</v>
      </c>
      <c r="C839" s="35">
        <f t="shared" si="69"/>
        <v>2.3931940611399138E-4</v>
      </c>
      <c r="D839" s="7">
        <f t="shared" si="65"/>
        <v>0.20054966232352478</v>
      </c>
      <c r="E839" s="7">
        <f>SUM(D$2:D839)</f>
        <v>75.36870620224866</v>
      </c>
      <c r="F839">
        <f t="shared" si="66"/>
        <v>1</v>
      </c>
      <c r="G839">
        <f t="shared" si="67"/>
        <v>1</v>
      </c>
    </row>
    <row r="840" spans="1:7" x14ac:dyDescent="0.25">
      <c r="A840" s="7">
        <v>0.69564229503364172</v>
      </c>
      <c r="B840" s="13">
        <f t="shared" si="68"/>
        <v>839</v>
      </c>
      <c r="C840" s="35">
        <f t="shared" si="69"/>
        <v>6.7483956763014774E-4</v>
      </c>
      <c r="D840" s="7">
        <f t="shared" si="65"/>
        <v>0.56619039724169395</v>
      </c>
      <c r="E840" s="7">
        <f>SUM(D$2:D840)</f>
        <v>75.934896599490358</v>
      </c>
      <c r="F840">
        <f t="shared" si="66"/>
        <v>1</v>
      </c>
      <c r="G840">
        <f t="shared" si="67"/>
        <v>1</v>
      </c>
    </row>
    <row r="841" spans="1:7" x14ac:dyDescent="0.25">
      <c r="A841" s="7">
        <v>0.69544616690931904</v>
      </c>
      <c r="B841" s="13">
        <f t="shared" si="68"/>
        <v>840</v>
      </c>
      <c r="C841" s="35">
        <f t="shared" si="69"/>
        <v>1.961281243226809E-4</v>
      </c>
      <c r="D841" s="7">
        <f t="shared" si="65"/>
        <v>0.16474762443105195</v>
      </c>
      <c r="E841" s="7">
        <f>SUM(D$2:D841)</f>
        <v>76.099644223921416</v>
      </c>
      <c r="F841">
        <f t="shared" si="66"/>
        <v>1</v>
      </c>
      <c r="G841">
        <f t="shared" si="67"/>
        <v>1</v>
      </c>
    </row>
    <row r="842" spans="1:7" x14ac:dyDescent="0.25">
      <c r="A842" s="7">
        <v>0.69538002420648604</v>
      </c>
      <c r="B842" s="13">
        <f t="shared" si="68"/>
        <v>841</v>
      </c>
      <c r="C842" s="35">
        <f t="shared" si="69"/>
        <v>6.6142702833005274E-5</v>
      </c>
      <c r="D842" s="7">
        <f t="shared" si="65"/>
        <v>5.5626013082557435E-2</v>
      </c>
      <c r="E842" s="7">
        <f>SUM(D$2:D842)</f>
        <v>76.155270237003975</v>
      </c>
      <c r="F842">
        <f t="shared" si="66"/>
        <v>1</v>
      </c>
      <c r="G842">
        <f t="shared" si="67"/>
        <v>1</v>
      </c>
    </row>
    <row r="843" spans="1:7" x14ac:dyDescent="0.25">
      <c r="A843" s="7">
        <v>0.69516355937997465</v>
      </c>
      <c r="B843" s="13">
        <f t="shared" si="68"/>
        <v>842</v>
      </c>
      <c r="C843" s="35">
        <f t="shared" si="69"/>
        <v>2.1646482651138665E-4</v>
      </c>
      <c r="D843" s="7">
        <f t="shared" si="65"/>
        <v>0.18226338392258756</v>
      </c>
      <c r="E843" s="7">
        <f>SUM(D$2:D843)</f>
        <v>76.337533620926564</v>
      </c>
      <c r="F843">
        <f t="shared" si="66"/>
        <v>1</v>
      </c>
      <c r="G843">
        <f t="shared" si="67"/>
        <v>1</v>
      </c>
    </row>
    <row r="844" spans="1:7" x14ac:dyDescent="0.25">
      <c r="A844" s="7">
        <v>0.69483475848423004</v>
      </c>
      <c r="B844" s="13">
        <f t="shared" si="68"/>
        <v>843</v>
      </c>
      <c r="C844" s="35">
        <f t="shared" si="69"/>
        <v>3.2880089574460758E-4</v>
      </c>
      <c r="D844" s="7">
        <f t="shared" si="65"/>
        <v>0.27717915511270419</v>
      </c>
      <c r="E844" s="7">
        <f>SUM(D$2:D844)</f>
        <v>76.614712776039269</v>
      </c>
      <c r="F844">
        <f t="shared" si="66"/>
        <v>1</v>
      </c>
      <c r="G844">
        <f t="shared" si="67"/>
        <v>1</v>
      </c>
    </row>
    <row r="845" spans="1:7" x14ac:dyDescent="0.25">
      <c r="A845" s="7">
        <v>0.69472232557355795</v>
      </c>
      <c r="B845" s="13">
        <f t="shared" si="68"/>
        <v>844</v>
      </c>
      <c r="C845" s="35">
        <f t="shared" si="69"/>
        <v>1.1243291067208894E-4</v>
      </c>
      <c r="D845" s="7">
        <f t="shared" si="65"/>
        <v>9.4893376607243063E-2</v>
      </c>
      <c r="E845" s="7">
        <f>SUM(D$2:D845)</f>
        <v>76.709606152646515</v>
      </c>
      <c r="F845">
        <f t="shared" si="66"/>
        <v>1</v>
      </c>
      <c r="G845">
        <f t="shared" si="67"/>
        <v>1</v>
      </c>
    </row>
    <row r="846" spans="1:7" x14ac:dyDescent="0.25">
      <c r="A846" s="7">
        <v>0.69466361545116784</v>
      </c>
      <c r="B846" s="13">
        <f t="shared" si="68"/>
        <v>845</v>
      </c>
      <c r="C846" s="35">
        <f t="shared" si="69"/>
        <v>5.8710122390115416E-5</v>
      </c>
      <c r="D846" s="7">
        <f t="shared" si="65"/>
        <v>4.9610053419647526E-2</v>
      </c>
      <c r="E846" s="7">
        <f>SUM(D$2:D846)</f>
        <v>76.759216206066156</v>
      </c>
      <c r="F846">
        <f t="shared" si="66"/>
        <v>1</v>
      </c>
      <c r="G846">
        <f t="shared" si="67"/>
        <v>1</v>
      </c>
    </row>
    <row r="847" spans="1:7" x14ac:dyDescent="0.25">
      <c r="A847" s="7">
        <v>0.69462621044535622</v>
      </c>
      <c r="B847" s="13">
        <f t="shared" si="68"/>
        <v>846</v>
      </c>
      <c r="C847" s="35">
        <f t="shared" si="69"/>
        <v>3.7405005811619318E-5</v>
      </c>
      <c r="D847" s="7">
        <f t="shared" si="65"/>
        <v>3.1644634916629943E-2</v>
      </c>
      <c r="E847" s="7">
        <f>SUM(D$2:D847)</f>
        <v>76.790860840982788</v>
      </c>
      <c r="F847">
        <f t="shared" si="66"/>
        <v>1</v>
      </c>
      <c r="G847">
        <f t="shared" si="67"/>
        <v>1</v>
      </c>
    </row>
    <row r="848" spans="1:7" x14ac:dyDescent="0.25">
      <c r="A848" s="7">
        <v>0.69458592440673494</v>
      </c>
      <c r="B848" s="13">
        <f t="shared" si="68"/>
        <v>847</v>
      </c>
      <c r="C848" s="35">
        <f t="shared" si="69"/>
        <v>4.0286038621273335E-5</v>
      </c>
      <c r="D848" s="7">
        <f t="shared" si="65"/>
        <v>3.4122274712218514E-2</v>
      </c>
      <c r="E848" s="7">
        <f>SUM(D$2:D848)</f>
        <v>76.824983115695005</v>
      </c>
      <c r="F848">
        <f t="shared" si="66"/>
        <v>1</v>
      </c>
      <c r="G848">
        <f t="shared" si="67"/>
        <v>1</v>
      </c>
    </row>
    <row r="849" spans="1:7" x14ac:dyDescent="0.25">
      <c r="A849" s="7">
        <v>0.69452312273354722</v>
      </c>
      <c r="B849" s="13">
        <f t="shared" si="68"/>
        <v>848</v>
      </c>
      <c r="C849" s="35">
        <f t="shared" si="69"/>
        <v>6.2801673187729001E-5</v>
      </c>
      <c r="D849" s="7">
        <f t="shared" si="65"/>
        <v>5.3255818863194193E-2</v>
      </c>
      <c r="E849" s="7">
        <f>SUM(D$2:D849)</f>
        <v>76.878238934558198</v>
      </c>
      <c r="F849">
        <f t="shared" si="66"/>
        <v>1</v>
      </c>
      <c r="G849">
        <f t="shared" si="67"/>
        <v>1</v>
      </c>
    </row>
    <row r="850" spans="1:7" x14ac:dyDescent="0.25">
      <c r="A850" s="7">
        <v>0.69442816970261356</v>
      </c>
      <c r="B850" s="13">
        <f t="shared" si="68"/>
        <v>849</v>
      </c>
      <c r="C850" s="35">
        <f t="shared" si="69"/>
        <v>9.495303093365326E-5</v>
      </c>
      <c r="D850" s="7">
        <f t="shared" si="65"/>
        <v>8.0615123262671617E-2</v>
      </c>
      <c r="E850" s="7">
        <f>SUM(D$2:D850)</f>
        <v>76.958854057820872</v>
      </c>
      <c r="F850">
        <f t="shared" si="66"/>
        <v>1</v>
      </c>
      <c r="G850">
        <f t="shared" si="67"/>
        <v>1</v>
      </c>
    </row>
    <row r="851" spans="1:7" x14ac:dyDescent="0.25">
      <c r="A851" s="7">
        <v>0.69359472806827094</v>
      </c>
      <c r="B851" s="13">
        <f t="shared" si="68"/>
        <v>850</v>
      </c>
      <c r="C851" s="35">
        <f t="shared" si="69"/>
        <v>8.334416343426243E-4</v>
      </c>
      <c r="D851" s="7">
        <f t="shared" si="65"/>
        <v>0.70842538919123066</v>
      </c>
      <c r="E851" s="7">
        <f>SUM(D$2:D851)</f>
        <v>77.667279447012106</v>
      </c>
      <c r="F851">
        <f t="shared" si="66"/>
        <v>1</v>
      </c>
      <c r="G851">
        <f t="shared" si="67"/>
        <v>1</v>
      </c>
    </row>
    <row r="852" spans="1:7" x14ac:dyDescent="0.25">
      <c r="A852" s="7">
        <v>0.6932379884173766</v>
      </c>
      <c r="B852" s="13">
        <f t="shared" si="68"/>
        <v>851</v>
      </c>
      <c r="C852" s="35">
        <f t="shared" si="69"/>
        <v>3.5673965089433324E-4</v>
      </c>
      <c r="D852" s="7">
        <f t="shared" si="65"/>
        <v>0.30358544291107759</v>
      </c>
      <c r="E852" s="7">
        <f>SUM(D$2:D852)</f>
        <v>77.970864889923178</v>
      </c>
      <c r="F852">
        <f t="shared" si="66"/>
        <v>1</v>
      </c>
      <c r="G852">
        <f t="shared" si="67"/>
        <v>1</v>
      </c>
    </row>
    <row r="853" spans="1:7" x14ac:dyDescent="0.25">
      <c r="A853" s="7">
        <v>0.69313698279650582</v>
      </c>
      <c r="B853" s="13">
        <f t="shared" si="68"/>
        <v>852</v>
      </c>
      <c r="C853" s="35">
        <f t="shared" si="69"/>
        <v>1.0100562087078657E-4</v>
      </c>
      <c r="D853" s="7">
        <f t="shared" si="65"/>
        <v>8.6056788981910159E-2</v>
      </c>
      <c r="E853" s="7">
        <f>SUM(D$2:D853)</f>
        <v>78.056921678905084</v>
      </c>
      <c r="F853">
        <f t="shared" si="66"/>
        <v>1</v>
      </c>
      <c r="G853">
        <f t="shared" si="67"/>
        <v>1</v>
      </c>
    </row>
    <row r="854" spans="1:7" x14ac:dyDescent="0.25">
      <c r="A854" s="7">
        <v>0.69294116940685979</v>
      </c>
      <c r="B854" s="13">
        <f t="shared" si="68"/>
        <v>853</v>
      </c>
      <c r="C854" s="35">
        <f t="shared" si="69"/>
        <v>1.9581338964602679E-4</v>
      </c>
      <c r="D854" s="7">
        <f t="shared" si="65"/>
        <v>0.16702882136806085</v>
      </c>
      <c r="E854" s="7">
        <f>SUM(D$2:D854)</f>
        <v>78.223950500273148</v>
      </c>
      <c r="F854">
        <f t="shared" si="66"/>
        <v>1</v>
      </c>
      <c r="G854">
        <f t="shared" si="67"/>
        <v>1</v>
      </c>
    </row>
    <row r="855" spans="1:7" x14ac:dyDescent="0.25">
      <c r="A855" s="7">
        <v>0.69286151732328716</v>
      </c>
      <c r="B855" s="13">
        <f t="shared" si="68"/>
        <v>854</v>
      </c>
      <c r="C855" s="35">
        <f t="shared" si="69"/>
        <v>7.9652083572634425E-5</v>
      </c>
      <c r="D855" s="7">
        <f t="shared" si="65"/>
        <v>6.8022879371029799E-2</v>
      </c>
      <c r="E855" s="7">
        <f>SUM(D$2:D855)</f>
        <v>78.291973379644176</v>
      </c>
      <c r="F855">
        <f t="shared" si="66"/>
        <v>1</v>
      </c>
      <c r="G855">
        <f t="shared" si="67"/>
        <v>1</v>
      </c>
    </row>
    <row r="856" spans="1:7" x14ac:dyDescent="0.25">
      <c r="A856" s="7">
        <v>0.69266323447694678</v>
      </c>
      <c r="B856" s="13">
        <f t="shared" si="68"/>
        <v>855</v>
      </c>
      <c r="C856" s="35">
        <f t="shared" si="69"/>
        <v>1.9828284634038074E-4</v>
      </c>
      <c r="D856" s="7">
        <f t="shared" si="65"/>
        <v>0.16953183362102553</v>
      </c>
      <c r="E856" s="7">
        <f>SUM(D$2:D856)</f>
        <v>78.461505213265198</v>
      </c>
      <c r="F856">
        <f t="shared" si="66"/>
        <v>1</v>
      </c>
      <c r="G856">
        <f t="shared" si="67"/>
        <v>1</v>
      </c>
    </row>
    <row r="857" spans="1:7" x14ac:dyDescent="0.25">
      <c r="A857" s="7">
        <v>0.69265693978341225</v>
      </c>
      <c r="B857" s="13">
        <f t="shared" si="68"/>
        <v>856</v>
      </c>
      <c r="C857" s="35">
        <f t="shared" si="69"/>
        <v>6.2946935345253863E-6</v>
      </c>
      <c r="D857" s="7">
        <f t="shared" si="65"/>
        <v>5.3882576655537306E-3</v>
      </c>
      <c r="E857" s="7">
        <f>SUM(D$2:D857)</f>
        <v>78.466893470930756</v>
      </c>
      <c r="F857">
        <f t="shared" si="66"/>
        <v>1</v>
      </c>
      <c r="G857">
        <f t="shared" si="67"/>
        <v>1</v>
      </c>
    </row>
    <row r="858" spans="1:7" x14ac:dyDescent="0.25">
      <c r="A858" s="7">
        <v>0.69251615654147469</v>
      </c>
      <c r="B858" s="13">
        <f t="shared" si="68"/>
        <v>857</v>
      </c>
      <c r="C858" s="35">
        <f t="shared" si="69"/>
        <v>1.4078324193755876E-4</v>
      </c>
      <c r="D858" s="7">
        <f t="shared" si="65"/>
        <v>0.12065123834048785</v>
      </c>
      <c r="E858" s="7">
        <f>SUM(D$2:D858)</f>
        <v>78.587544709271242</v>
      </c>
      <c r="F858">
        <f t="shared" si="66"/>
        <v>1</v>
      </c>
      <c r="G858">
        <f t="shared" si="67"/>
        <v>1</v>
      </c>
    </row>
    <row r="859" spans="1:7" x14ac:dyDescent="0.25">
      <c r="A859" s="7">
        <v>0.69236907860600239</v>
      </c>
      <c r="B859" s="13">
        <f t="shared" si="68"/>
        <v>858</v>
      </c>
      <c r="C859" s="35">
        <f t="shared" si="69"/>
        <v>1.4707793547230619E-4</v>
      </c>
      <c r="D859" s="7">
        <f t="shared" si="65"/>
        <v>0.12619286863523871</v>
      </c>
      <c r="E859" s="7">
        <f>SUM(D$2:D859)</f>
        <v>78.713737577906485</v>
      </c>
      <c r="F859">
        <f t="shared" si="66"/>
        <v>1</v>
      </c>
      <c r="G859">
        <f t="shared" si="67"/>
        <v>1</v>
      </c>
    </row>
    <row r="860" spans="1:7" x14ac:dyDescent="0.25">
      <c r="A860" s="7">
        <v>0.69222200067053019</v>
      </c>
      <c r="B860" s="13">
        <f t="shared" si="68"/>
        <v>859</v>
      </c>
      <c r="C860" s="35">
        <f t="shared" si="69"/>
        <v>1.4707793547219516E-4</v>
      </c>
      <c r="D860" s="7">
        <f t="shared" si="65"/>
        <v>0.12633994657061565</v>
      </c>
      <c r="E860" s="7">
        <f>SUM(D$2:D860)</f>
        <v>78.840077524477095</v>
      </c>
      <c r="F860">
        <f t="shared" si="66"/>
        <v>1</v>
      </c>
      <c r="G860">
        <f t="shared" si="67"/>
        <v>1</v>
      </c>
    </row>
    <row r="861" spans="1:7" x14ac:dyDescent="0.25">
      <c r="A861" s="7">
        <v>0.69222091120434148</v>
      </c>
      <c r="B861" s="13">
        <f t="shared" si="68"/>
        <v>860</v>
      </c>
      <c r="C861" s="35">
        <f t="shared" si="69"/>
        <v>1.0894661887084212E-6</v>
      </c>
      <c r="D861" s="7">
        <f t="shared" si="65"/>
        <v>9.369409222892422E-4</v>
      </c>
      <c r="E861" s="7">
        <f>SUM(D$2:D861)</f>
        <v>78.841014465399383</v>
      </c>
      <c r="F861">
        <f t="shared" si="66"/>
        <v>1</v>
      </c>
      <c r="G861">
        <f t="shared" si="67"/>
        <v>1</v>
      </c>
    </row>
    <row r="862" spans="1:7" x14ac:dyDescent="0.25">
      <c r="A862" s="7">
        <v>0.69182979284260426</v>
      </c>
      <c r="B862" s="13">
        <f t="shared" si="68"/>
        <v>861</v>
      </c>
      <c r="C862" s="35">
        <f t="shared" si="69"/>
        <v>3.9111836173721937E-4</v>
      </c>
      <c r="D862" s="7">
        <f t="shared" si="65"/>
        <v>0.33675290945574587</v>
      </c>
      <c r="E862" s="7">
        <f>SUM(D$2:D862)</f>
        <v>79.177767374855122</v>
      </c>
      <c r="F862">
        <f t="shared" si="66"/>
        <v>1</v>
      </c>
      <c r="G862">
        <f t="shared" si="67"/>
        <v>1</v>
      </c>
    </row>
    <row r="863" spans="1:7" x14ac:dyDescent="0.25">
      <c r="A863" s="7">
        <v>0.69169099485016594</v>
      </c>
      <c r="B863" s="13">
        <f t="shared" si="68"/>
        <v>862</v>
      </c>
      <c r="C863" s="35">
        <f t="shared" si="69"/>
        <v>1.3879799243832203E-4</v>
      </c>
      <c r="D863" s="7">
        <f t="shared" si="65"/>
        <v>0.11964386948183359</v>
      </c>
      <c r="E863" s="7">
        <f>SUM(D$2:D863)</f>
        <v>79.297411244336956</v>
      </c>
      <c r="F863">
        <f t="shared" si="66"/>
        <v>1</v>
      </c>
      <c r="G863">
        <f t="shared" si="67"/>
        <v>1</v>
      </c>
    </row>
    <row r="864" spans="1:7" x14ac:dyDescent="0.25">
      <c r="A864" s="7">
        <v>0.6915437474421755</v>
      </c>
      <c r="B864" s="13">
        <f t="shared" si="68"/>
        <v>863</v>
      </c>
      <c r="C864" s="35">
        <f t="shared" si="69"/>
        <v>1.4724740799043623E-4</v>
      </c>
      <c r="D864" s="7">
        <f t="shared" si="65"/>
        <v>0.12707451309574647</v>
      </c>
      <c r="E864" s="7">
        <f>SUM(D$2:D864)</f>
        <v>79.424485757432706</v>
      </c>
      <c r="F864">
        <f t="shared" si="66"/>
        <v>1</v>
      </c>
      <c r="G864">
        <f t="shared" si="67"/>
        <v>1</v>
      </c>
    </row>
    <row r="865" spans="1:7" x14ac:dyDescent="0.25">
      <c r="A865" s="7">
        <v>0.69138880113978507</v>
      </c>
      <c r="B865" s="13">
        <f t="shared" si="68"/>
        <v>864</v>
      </c>
      <c r="C865" s="35">
        <f t="shared" si="69"/>
        <v>1.5494630239043516E-4</v>
      </c>
      <c r="D865" s="7">
        <f t="shared" si="65"/>
        <v>0.13387360526533598</v>
      </c>
      <c r="E865" s="7">
        <f>SUM(D$2:D865)</f>
        <v>79.558359362698042</v>
      </c>
      <c r="F865">
        <f t="shared" si="66"/>
        <v>1</v>
      </c>
      <c r="G865">
        <f t="shared" si="67"/>
        <v>1</v>
      </c>
    </row>
    <row r="866" spans="1:7" x14ac:dyDescent="0.25">
      <c r="A866" s="7">
        <v>0.69137688964278865</v>
      </c>
      <c r="B866" s="13">
        <f t="shared" si="68"/>
        <v>865</v>
      </c>
      <c r="C866" s="35">
        <f t="shared" si="69"/>
        <v>1.1911496996419579E-5</v>
      </c>
      <c r="D866" s="7">
        <f t="shared" si="65"/>
        <v>1.0303444901902936E-2</v>
      </c>
      <c r="E866" s="7">
        <f>SUM(D$2:D866)</f>
        <v>79.568662807599949</v>
      </c>
      <c r="F866">
        <f t="shared" si="66"/>
        <v>1</v>
      </c>
      <c r="G866">
        <f t="shared" si="67"/>
        <v>1</v>
      </c>
    </row>
    <row r="867" spans="1:7" x14ac:dyDescent="0.25">
      <c r="A867" s="7">
        <v>0.69109658209762048</v>
      </c>
      <c r="B867" s="13">
        <f t="shared" si="68"/>
        <v>866</v>
      </c>
      <c r="C867" s="35">
        <f t="shared" si="69"/>
        <v>2.8030754516816803E-4</v>
      </c>
      <c r="D867" s="7">
        <f t="shared" si="65"/>
        <v>0.24274633411563351</v>
      </c>
      <c r="E867" s="7">
        <f>SUM(D$2:D867)</f>
        <v>79.811409141715586</v>
      </c>
      <c r="F867">
        <f t="shared" si="66"/>
        <v>1</v>
      </c>
      <c r="G867">
        <f t="shared" si="67"/>
        <v>1</v>
      </c>
    </row>
    <row r="868" spans="1:7" x14ac:dyDescent="0.25">
      <c r="A868" s="7">
        <v>0.69109198212926826</v>
      </c>
      <c r="B868" s="13">
        <f t="shared" si="68"/>
        <v>867</v>
      </c>
      <c r="C868" s="35">
        <f t="shared" si="69"/>
        <v>4.5999683522257584E-6</v>
      </c>
      <c r="D868" s="7">
        <f t="shared" si="65"/>
        <v>3.9881725613797325E-3</v>
      </c>
      <c r="E868" s="7">
        <f>SUM(D$2:D868)</f>
        <v>79.815397314276964</v>
      </c>
      <c r="F868">
        <f t="shared" si="66"/>
        <v>1</v>
      </c>
      <c r="G868">
        <f t="shared" si="67"/>
        <v>1</v>
      </c>
    </row>
    <row r="869" spans="1:7" x14ac:dyDescent="0.25">
      <c r="A869" s="7">
        <v>0.69105140556632971</v>
      </c>
      <c r="B869" s="13">
        <f t="shared" si="68"/>
        <v>868</v>
      </c>
      <c r="C869" s="35">
        <f t="shared" si="69"/>
        <v>4.0576562938543503E-5</v>
      </c>
      <c r="D869" s="7">
        <f t="shared" si="65"/>
        <v>3.5220456630655761E-2</v>
      </c>
      <c r="E869" s="7">
        <f>SUM(D$2:D869)</f>
        <v>79.850617770907618</v>
      </c>
      <c r="F869">
        <f t="shared" si="66"/>
        <v>1</v>
      </c>
      <c r="G869">
        <f t="shared" si="67"/>
        <v>1</v>
      </c>
    </row>
    <row r="870" spans="1:7" x14ac:dyDescent="0.25">
      <c r="A870" s="7">
        <v>0.69087115943800204</v>
      </c>
      <c r="B870" s="13">
        <f t="shared" si="68"/>
        <v>869</v>
      </c>
      <c r="C870" s="35">
        <f t="shared" si="69"/>
        <v>1.8024612832767684E-4</v>
      </c>
      <c r="D870" s="7">
        <f t="shared" si="65"/>
        <v>0.15663388551675117</v>
      </c>
      <c r="E870" s="7">
        <f>SUM(D$2:D870)</f>
        <v>80.007251656424373</v>
      </c>
      <c r="F870">
        <f t="shared" si="66"/>
        <v>1</v>
      </c>
      <c r="G870">
        <f t="shared" si="67"/>
        <v>1</v>
      </c>
    </row>
    <row r="871" spans="1:7" x14ac:dyDescent="0.25">
      <c r="A871" s="7">
        <v>0.69079647047817794</v>
      </c>
      <c r="B871" s="13">
        <f t="shared" si="68"/>
        <v>870</v>
      </c>
      <c r="C871" s="35">
        <f t="shared" si="69"/>
        <v>7.4688959824098511E-5</v>
      </c>
      <c r="D871" s="7">
        <f t="shared" si="65"/>
        <v>6.4979395046965704E-2</v>
      </c>
      <c r="E871" s="7">
        <f>SUM(D$2:D871)</f>
        <v>80.072231051471334</v>
      </c>
      <c r="F871">
        <f t="shared" si="66"/>
        <v>1</v>
      </c>
      <c r="G871">
        <f t="shared" si="67"/>
        <v>1</v>
      </c>
    </row>
    <row r="872" spans="1:7" x14ac:dyDescent="0.25">
      <c r="A872" s="7">
        <v>0.69042450251100174</v>
      </c>
      <c r="B872" s="13">
        <f t="shared" si="68"/>
        <v>871</v>
      </c>
      <c r="C872" s="35">
        <f t="shared" si="69"/>
        <v>3.7196796717620106E-4</v>
      </c>
      <c r="D872" s="7">
        <f t="shared" si="65"/>
        <v>0.32398409941047113</v>
      </c>
      <c r="E872" s="7">
        <f>SUM(D$2:D872)</f>
        <v>80.396215150881801</v>
      </c>
      <c r="F872">
        <f t="shared" si="66"/>
        <v>1</v>
      </c>
      <c r="G872">
        <f t="shared" si="67"/>
        <v>1</v>
      </c>
    </row>
    <row r="873" spans="1:7" x14ac:dyDescent="0.25">
      <c r="A873" s="7">
        <v>0.69025282685002498</v>
      </c>
      <c r="B873" s="13">
        <f t="shared" si="68"/>
        <v>872</v>
      </c>
      <c r="C873" s="35">
        <f t="shared" si="69"/>
        <v>1.7167566097675557E-4</v>
      </c>
      <c r="D873" s="7">
        <f t="shared" si="65"/>
        <v>0.14970117637173086</v>
      </c>
      <c r="E873" s="7">
        <f>SUM(D$2:D873)</f>
        <v>80.545916327253536</v>
      </c>
      <c r="F873">
        <f t="shared" si="66"/>
        <v>1</v>
      </c>
      <c r="G873">
        <f t="shared" si="67"/>
        <v>1</v>
      </c>
    </row>
    <row r="874" spans="1:7" x14ac:dyDescent="0.25">
      <c r="A874" s="7">
        <v>0.69002006845140262</v>
      </c>
      <c r="B874" s="13">
        <f t="shared" si="68"/>
        <v>873</v>
      </c>
      <c r="C874" s="35">
        <f t="shared" si="69"/>
        <v>2.3275839862235692E-4</v>
      </c>
      <c r="D874" s="7">
        <f t="shared" si="65"/>
        <v>0.20319808199731759</v>
      </c>
      <c r="E874" s="7">
        <f>SUM(D$2:D874)</f>
        <v>80.749114409250851</v>
      </c>
      <c r="F874">
        <f t="shared" si="66"/>
        <v>1</v>
      </c>
      <c r="G874">
        <f t="shared" si="67"/>
        <v>1</v>
      </c>
    </row>
    <row r="875" spans="1:7" x14ac:dyDescent="0.25">
      <c r="A875" s="7">
        <v>0.68975222924150492</v>
      </c>
      <c r="B875" s="13">
        <f t="shared" si="68"/>
        <v>874</v>
      </c>
      <c r="C875" s="35">
        <f t="shared" si="69"/>
        <v>2.6783920989770227E-4</v>
      </c>
      <c r="D875" s="7">
        <f t="shared" si="65"/>
        <v>0.23409146945059178</v>
      </c>
      <c r="E875" s="7">
        <f>SUM(D$2:D875)</f>
        <v>80.98320587870144</v>
      </c>
      <c r="F875">
        <f t="shared" si="66"/>
        <v>1</v>
      </c>
      <c r="G875">
        <f t="shared" si="67"/>
        <v>1</v>
      </c>
    </row>
    <row r="876" spans="1:7" x14ac:dyDescent="0.25">
      <c r="A876" s="7">
        <v>0.68963802897457116</v>
      </c>
      <c r="B876" s="13">
        <f t="shared" si="68"/>
        <v>875</v>
      </c>
      <c r="C876" s="35">
        <f t="shared" si="69"/>
        <v>1.1420026693376162E-4</v>
      </c>
      <c r="D876" s="7">
        <f t="shared" si="65"/>
        <v>9.9925233567041416E-2</v>
      </c>
      <c r="E876" s="7">
        <f>SUM(D$2:D876)</f>
        <v>81.083131112268475</v>
      </c>
      <c r="F876">
        <f t="shared" si="66"/>
        <v>1</v>
      </c>
      <c r="G876">
        <f t="shared" si="67"/>
        <v>1</v>
      </c>
    </row>
    <row r="877" spans="1:7" x14ac:dyDescent="0.25">
      <c r="A877" s="7">
        <v>0.68961878173857116</v>
      </c>
      <c r="B877" s="13">
        <f t="shared" si="68"/>
        <v>876</v>
      </c>
      <c r="C877" s="35">
        <f t="shared" si="69"/>
        <v>1.9247235999997336E-5</v>
      </c>
      <c r="D877" s="7">
        <f t="shared" si="65"/>
        <v>1.6860578735997667E-2</v>
      </c>
      <c r="E877" s="7">
        <f>SUM(D$2:D877)</f>
        <v>81.099991691004476</v>
      </c>
      <c r="F877">
        <f t="shared" si="66"/>
        <v>1</v>
      </c>
      <c r="G877">
        <f t="shared" si="67"/>
        <v>1</v>
      </c>
    </row>
    <row r="878" spans="1:7" x14ac:dyDescent="0.25">
      <c r="A878" s="7">
        <v>0.68935038569039897</v>
      </c>
      <c r="B878" s="13">
        <f t="shared" si="68"/>
        <v>877</v>
      </c>
      <c r="C878" s="35">
        <f t="shared" si="69"/>
        <v>2.6839604817219254E-4</v>
      </c>
      <c r="D878" s="7">
        <f t="shared" si="65"/>
        <v>0.23538333424701285</v>
      </c>
      <c r="E878" s="7">
        <f>SUM(D$2:D878)</f>
        <v>81.335375025251494</v>
      </c>
      <c r="F878">
        <f t="shared" si="66"/>
        <v>1</v>
      </c>
      <c r="G878">
        <f t="shared" si="67"/>
        <v>1</v>
      </c>
    </row>
    <row r="879" spans="1:7" x14ac:dyDescent="0.25">
      <c r="A879" s="7">
        <v>0.6893477709715462</v>
      </c>
      <c r="B879" s="13">
        <f t="shared" si="68"/>
        <v>878</v>
      </c>
      <c r="C879" s="35">
        <f t="shared" si="69"/>
        <v>2.614718852766984E-6</v>
      </c>
      <c r="D879" s="7">
        <f t="shared" si="65"/>
        <v>2.295723152729412E-3</v>
      </c>
      <c r="E879" s="7">
        <f>SUM(D$2:D879)</f>
        <v>81.337670748404221</v>
      </c>
      <c r="F879">
        <f t="shared" si="66"/>
        <v>1</v>
      </c>
      <c r="G879">
        <f t="shared" si="67"/>
        <v>1</v>
      </c>
    </row>
    <row r="880" spans="1:7" x14ac:dyDescent="0.25">
      <c r="A880" s="7">
        <v>0.6888882341331598</v>
      </c>
      <c r="B880" s="13">
        <f t="shared" si="68"/>
        <v>879</v>
      </c>
      <c r="C880" s="35">
        <f t="shared" si="69"/>
        <v>4.5953683838639847E-4</v>
      </c>
      <c r="D880" s="7">
        <f t="shared" si="65"/>
        <v>0.40393288094164426</v>
      </c>
      <c r="E880" s="7">
        <f>SUM(D$2:D880)</f>
        <v>81.74160362934586</v>
      </c>
      <c r="F880">
        <f t="shared" si="66"/>
        <v>1</v>
      </c>
      <c r="G880">
        <f t="shared" si="67"/>
        <v>1</v>
      </c>
    </row>
    <row r="881" spans="1:7" x14ac:dyDescent="0.25">
      <c r="A881" s="7">
        <v>0.68883920815466892</v>
      </c>
      <c r="B881" s="13">
        <f t="shared" si="68"/>
        <v>880</v>
      </c>
      <c r="C881" s="35">
        <f t="shared" si="69"/>
        <v>4.9025978490879751E-5</v>
      </c>
      <c r="D881" s="7">
        <f t="shared" si="65"/>
        <v>4.3142861071974181E-2</v>
      </c>
      <c r="E881" s="7">
        <f>SUM(D$2:D881)</f>
        <v>81.784746490417831</v>
      </c>
      <c r="F881">
        <f t="shared" si="66"/>
        <v>1</v>
      </c>
      <c r="G881">
        <f t="shared" si="67"/>
        <v>1</v>
      </c>
    </row>
    <row r="882" spans="1:7" x14ac:dyDescent="0.25">
      <c r="A882" s="7">
        <v>0.68849924628308035</v>
      </c>
      <c r="B882" s="13">
        <f t="shared" si="68"/>
        <v>881</v>
      </c>
      <c r="C882" s="35">
        <f t="shared" si="69"/>
        <v>3.3996187158857882E-4</v>
      </c>
      <c r="D882" s="7">
        <f t="shared" si="65"/>
        <v>0.29950640886953794</v>
      </c>
      <c r="E882" s="7">
        <f>SUM(D$2:D882)</f>
        <v>82.084252899287364</v>
      </c>
      <c r="F882">
        <f t="shared" si="66"/>
        <v>1</v>
      </c>
      <c r="G882">
        <f t="shared" si="67"/>
        <v>1</v>
      </c>
    </row>
    <row r="883" spans="1:7" x14ac:dyDescent="0.25">
      <c r="A883" s="7">
        <v>0.68847484224045385</v>
      </c>
      <c r="B883" s="13">
        <f t="shared" si="68"/>
        <v>882</v>
      </c>
      <c r="C883" s="35">
        <f t="shared" si="69"/>
        <v>2.4404042626491318E-5</v>
      </c>
      <c r="D883" s="7">
        <f t="shared" si="65"/>
        <v>2.1524365596565342E-2</v>
      </c>
      <c r="E883" s="7">
        <f>SUM(D$2:D883)</f>
        <v>82.105777264883926</v>
      </c>
      <c r="F883">
        <f t="shared" si="66"/>
        <v>1</v>
      </c>
      <c r="G883">
        <f t="shared" si="67"/>
        <v>1</v>
      </c>
    </row>
    <row r="884" spans="1:7" x14ac:dyDescent="0.25">
      <c r="A884" s="7">
        <v>0.68845692657423985</v>
      </c>
      <c r="B884" s="13">
        <f t="shared" si="68"/>
        <v>883</v>
      </c>
      <c r="C884" s="35">
        <f t="shared" si="69"/>
        <v>1.7915666214007864E-5</v>
      </c>
      <c r="D884" s="7">
        <f t="shared" si="65"/>
        <v>1.5819533266968944E-2</v>
      </c>
      <c r="E884" s="7">
        <f>SUM(D$2:D884)</f>
        <v>82.12159679815089</v>
      </c>
      <c r="F884">
        <f t="shared" si="66"/>
        <v>1</v>
      </c>
      <c r="G884">
        <f t="shared" si="67"/>
        <v>1</v>
      </c>
    </row>
    <row r="885" spans="1:7" x14ac:dyDescent="0.25">
      <c r="A885" s="7">
        <v>0.68821283772725539</v>
      </c>
      <c r="B885" s="13">
        <f t="shared" si="68"/>
        <v>884</v>
      </c>
      <c r="C885" s="35">
        <f t="shared" si="69"/>
        <v>2.4408884698445821E-4</v>
      </c>
      <c r="D885" s="7">
        <f t="shared" si="65"/>
        <v>0.21577454073426106</v>
      </c>
      <c r="E885" s="7">
        <f>SUM(D$2:D885)</f>
        <v>82.337371338885148</v>
      </c>
      <c r="F885">
        <f t="shared" si="66"/>
        <v>1</v>
      </c>
      <c r="G885">
        <f t="shared" si="67"/>
        <v>1</v>
      </c>
    </row>
    <row r="886" spans="1:7" x14ac:dyDescent="0.25">
      <c r="A886" s="7">
        <v>0.68772035058925096</v>
      </c>
      <c r="B886" s="13">
        <f t="shared" si="68"/>
        <v>885</v>
      </c>
      <c r="C886" s="35">
        <f t="shared" si="69"/>
        <v>4.9248713800442712E-4</v>
      </c>
      <c r="D886" s="7">
        <f t="shared" si="65"/>
        <v>0.435851117133918</v>
      </c>
      <c r="E886" s="7">
        <f>SUM(D$2:D886)</f>
        <v>82.77322245601907</v>
      </c>
      <c r="F886">
        <f t="shared" si="66"/>
        <v>1</v>
      </c>
      <c r="G886">
        <f t="shared" si="67"/>
        <v>1</v>
      </c>
    </row>
    <row r="887" spans="1:7" x14ac:dyDescent="0.25">
      <c r="A887" s="7">
        <v>0.68745282611403002</v>
      </c>
      <c r="B887" s="13">
        <f t="shared" si="68"/>
        <v>886</v>
      </c>
      <c r="C887" s="35">
        <f t="shared" si="69"/>
        <v>2.6752447522093714E-4</v>
      </c>
      <c r="D887" s="7">
        <f t="shared" si="65"/>
        <v>0.23702668504575031</v>
      </c>
      <c r="E887" s="7">
        <f>SUM(D$2:D887)</f>
        <v>83.010249141064818</v>
      </c>
      <c r="F887">
        <f t="shared" si="66"/>
        <v>1</v>
      </c>
      <c r="G887">
        <f t="shared" si="67"/>
        <v>1</v>
      </c>
    </row>
    <row r="888" spans="1:7" x14ac:dyDescent="0.25">
      <c r="A888" s="7">
        <v>0.68729284405681179</v>
      </c>
      <c r="B888" s="13">
        <f t="shared" si="68"/>
        <v>887</v>
      </c>
      <c r="C888" s="35">
        <f t="shared" si="69"/>
        <v>1.5998205721823311E-4</v>
      </c>
      <c r="D888" s="7">
        <f t="shared" si="65"/>
        <v>0.14190408475257277</v>
      </c>
      <c r="E888" s="7">
        <f>SUM(D$2:D888)</f>
        <v>83.152153225817386</v>
      </c>
      <c r="F888">
        <f t="shared" si="66"/>
        <v>1</v>
      </c>
      <c r="G888">
        <f t="shared" si="67"/>
        <v>1</v>
      </c>
    </row>
    <row r="889" spans="1:7" x14ac:dyDescent="0.25">
      <c r="A889" s="7">
        <v>0.68722135086447456</v>
      </c>
      <c r="B889" s="13">
        <f t="shared" si="68"/>
        <v>888</v>
      </c>
      <c r="C889" s="35">
        <f t="shared" si="69"/>
        <v>7.1493192337235278E-5</v>
      </c>
      <c r="D889" s="7">
        <f t="shared" si="65"/>
        <v>6.3485954795464927E-2</v>
      </c>
      <c r="E889" s="7">
        <f>SUM(D$2:D889)</f>
        <v>83.215639180612854</v>
      </c>
      <c r="F889">
        <f t="shared" si="66"/>
        <v>1</v>
      </c>
      <c r="G889">
        <f t="shared" si="67"/>
        <v>1</v>
      </c>
    </row>
    <row r="890" spans="1:7" x14ac:dyDescent="0.25">
      <c r="A890" s="7">
        <v>0.68700711339105991</v>
      </c>
      <c r="B890" s="13">
        <f t="shared" si="68"/>
        <v>889</v>
      </c>
      <c r="C890" s="35">
        <f t="shared" si="69"/>
        <v>2.1423747341464683E-4</v>
      </c>
      <c r="D890" s="7">
        <f t="shared" si="65"/>
        <v>0.19045711386562103</v>
      </c>
      <c r="E890" s="7">
        <f>SUM(D$2:D890)</f>
        <v>83.406096294478473</v>
      </c>
      <c r="F890">
        <f t="shared" si="66"/>
        <v>1</v>
      </c>
      <c r="G890">
        <f t="shared" si="67"/>
        <v>1</v>
      </c>
    </row>
    <row r="891" spans="1:7" x14ac:dyDescent="0.25">
      <c r="A891" s="7">
        <v>0.68695053378032767</v>
      </c>
      <c r="B891" s="13">
        <f t="shared" si="68"/>
        <v>890</v>
      </c>
      <c r="C891" s="35">
        <f t="shared" si="69"/>
        <v>5.6579610732243601E-5</v>
      </c>
      <c r="D891" s="7">
        <f t="shared" si="65"/>
        <v>5.0355853551696805E-2</v>
      </c>
      <c r="E891" s="7">
        <f>SUM(D$2:D891)</f>
        <v>83.456452148030166</v>
      </c>
      <c r="F891">
        <f t="shared" si="66"/>
        <v>1</v>
      </c>
      <c r="G891">
        <f t="shared" si="67"/>
        <v>1</v>
      </c>
    </row>
    <row r="892" spans="1:7" x14ac:dyDescent="0.25">
      <c r="A892" s="7">
        <v>0.68682914303654863</v>
      </c>
      <c r="B892" s="13">
        <f t="shared" si="68"/>
        <v>891</v>
      </c>
      <c r="C892" s="35">
        <f t="shared" si="69"/>
        <v>1.2139074377903736E-4</v>
      </c>
      <c r="D892" s="7">
        <f t="shared" si="65"/>
        <v>0.10815915270712229</v>
      </c>
      <c r="E892" s="7">
        <f>SUM(D$2:D892)</f>
        <v>83.564611300737283</v>
      </c>
      <c r="F892">
        <f t="shared" si="66"/>
        <v>1</v>
      </c>
      <c r="G892">
        <f t="shared" si="67"/>
        <v>1</v>
      </c>
    </row>
    <row r="893" spans="1:7" x14ac:dyDescent="0.25">
      <c r="A893" s="7">
        <v>0.68676423506206274</v>
      </c>
      <c r="B893" s="13">
        <f t="shared" si="68"/>
        <v>892</v>
      </c>
      <c r="C893" s="35">
        <f t="shared" si="69"/>
        <v>6.4907974485883813E-5</v>
      </c>
      <c r="D893" s="7">
        <f t="shared" si="65"/>
        <v>5.7897913241408361E-2</v>
      </c>
      <c r="E893" s="7">
        <f>SUM(D$2:D893)</f>
        <v>83.622509213978688</v>
      </c>
      <c r="F893">
        <f t="shared" si="66"/>
        <v>1</v>
      </c>
      <c r="G893">
        <f t="shared" si="67"/>
        <v>1</v>
      </c>
    </row>
    <row r="894" spans="1:7" x14ac:dyDescent="0.25">
      <c r="A894" s="7">
        <v>0.68673757945597957</v>
      </c>
      <c r="B894" s="13">
        <f t="shared" si="68"/>
        <v>893</v>
      </c>
      <c r="C894" s="35">
        <f t="shared" si="69"/>
        <v>2.6655606083170191E-5</v>
      </c>
      <c r="D894" s="7">
        <f t="shared" si="65"/>
        <v>2.3803456232270981E-2</v>
      </c>
      <c r="E894" s="7">
        <f>SUM(D$2:D894)</f>
        <v>83.646312670210961</v>
      </c>
      <c r="F894">
        <f t="shared" si="66"/>
        <v>1</v>
      </c>
      <c r="G894">
        <f t="shared" si="67"/>
        <v>1</v>
      </c>
    </row>
    <row r="895" spans="1:7" x14ac:dyDescent="0.25">
      <c r="A895" s="7">
        <v>0.68668434087489272</v>
      </c>
      <c r="B895" s="13">
        <f t="shared" si="68"/>
        <v>894</v>
      </c>
      <c r="C895" s="35">
        <f t="shared" si="69"/>
        <v>5.3238581086856307E-5</v>
      </c>
      <c r="D895" s="7">
        <f t="shared" si="65"/>
        <v>4.7595291491649538E-2</v>
      </c>
      <c r="E895" s="7">
        <f>SUM(D$2:D895)</f>
        <v>83.693907961702607</v>
      </c>
      <c r="F895">
        <f t="shared" si="66"/>
        <v>1</v>
      </c>
      <c r="G895">
        <f t="shared" si="67"/>
        <v>1</v>
      </c>
    </row>
    <row r="896" spans="1:7" x14ac:dyDescent="0.25">
      <c r="A896" s="7">
        <v>0.68664763796951389</v>
      </c>
      <c r="B896" s="13">
        <f t="shared" si="68"/>
        <v>895</v>
      </c>
      <c r="C896" s="35">
        <f t="shared" si="69"/>
        <v>3.6702905378827033E-5</v>
      </c>
      <c r="D896" s="7">
        <f t="shared" si="65"/>
        <v>3.2849100314050195E-2</v>
      </c>
      <c r="E896" s="7">
        <f>SUM(D$2:D896)</f>
        <v>83.726757062016659</v>
      </c>
      <c r="F896">
        <f t="shared" si="66"/>
        <v>1</v>
      </c>
      <c r="G896">
        <f t="shared" si="67"/>
        <v>1</v>
      </c>
    </row>
    <row r="897" spans="1:7" x14ac:dyDescent="0.25">
      <c r="A897" s="7">
        <v>0.68663260333611009</v>
      </c>
      <c r="B897" s="13">
        <f t="shared" si="68"/>
        <v>896</v>
      </c>
      <c r="C897" s="35">
        <f t="shared" si="69"/>
        <v>1.5034633403798736E-5</v>
      </c>
      <c r="D897" s="7">
        <f t="shared" si="65"/>
        <v>1.3471031529803668E-2</v>
      </c>
      <c r="E897" s="7">
        <f>SUM(D$2:D897)</f>
        <v>83.740228093546463</v>
      </c>
      <c r="F897">
        <f t="shared" si="66"/>
        <v>1</v>
      </c>
      <c r="G897">
        <f t="shared" si="67"/>
        <v>1</v>
      </c>
    </row>
    <row r="898" spans="1:7" x14ac:dyDescent="0.25">
      <c r="A898" s="7">
        <v>0.6864944348130253</v>
      </c>
      <c r="B898" s="13">
        <f t="shared" si="68"/>
        <v>897</v>
      </c>
      <c r="C898" s="35">
        <f t="shared" si="69"/>
        <v>1.3816852308479177E-4</v>
      </c>
      <c r="D898" s="7">
        <f t="shared" ref="D898:D961" si="70">C898*B898</f>
        <v>0.12393716520705822</v>
      </c>
      <c r="E898" s="7">
        <f>SUM(D$2:D898)</f>
        <v>83.864165258753516</v>
      </c>
      <c r="F898">
        <f t="shared" ref="F898:F961" si="71">IF(E898&gt;I$15,1,0)</f>
        <v>1</v>
      </c>
      <c r="G898">
        <f t="shared" ref="G898:G961" si="72">IF(E898&gt;M$15,1,0)</f>
        <v>1</v>
      </c>
    </row>
    <row r="899" spans="1:7" x14ac:dyDescent="0.25">
      <c r="A899" s="7">
        <v>0.68645908768779251</v>
      </c>
      <c r="B899" s="13">
        <f t="shared" ref="B899:B962" si="73">ROW(B899)-1</f>
        <v>898</v>
      </c>
      <c r="C899" s="35">
        <f t="shared" si="69"/>
        <v>3.5347125232787491E-5</v>
      </c>
      <c r="D899" s="7">
        <f t="shared" si="70"/>
        <v>3.1741718459043167E-2</v>
      </c>
      <c r="E899" s="7">
        <f>SUM(D$2:D899)</f>
        <v>83.895906977212562</v>
      </c>
      <c r="F899">
        <f t="shared" si="71"/>
        <v>1</v>
      </c>
      <c r="G899">
        <f t="shared" si="72"/>
        <v>1</v>
      </c>
    </row>
    <row r="900" spans="1:7" x14ac:dyDescent="0.25">
      <c r="A900" s="7">
        <v>0.68641502483305028</v>
      </c>
      <c r="B900" s="13">
        <f t="shared" si="73"/>
        <v>899</v>
      </c>
      <c r="C900" s="35">
        <f t="shared" ref="C900:C963" si="74">IF(A899-A900=0,0,A899-A900)</f>
        <v>4.4062854742232815E-5</v>
      </c>
      <c r="D900" s="7">
        <f t="shared" si="70"/>
        <v>3.9612506413267301E-2</v>
      </c>
      <c r="E900" s="7">
        <f>SUM(D$2:D900)</f>
        <v>83.935519483625825</v>
      </c>
      <c r="F900">
        <f t="shared" si="71"/>
        <v>1</v>
      </c>
      <c r="G900">
        <f t="shared" si="72"/>
        <v>1</v>
      </c>
    </row>
    <row r="901" spans="1:7" x14ac:dyDescent="0.25">
      <c r="A901" s="7">
        <v>0.68641502483305028</v>
      </c>
      <c r="B901" s="13">
        <f t="shared" si="73"/>
        <v>900</v>
      </c>
      <c r="C901" s="35">
        <f t="shared" si="74"/>
        <v>0</v>
      </c>
      <c r="D901" s="7">
        <f t="shared" si="70"/>
        <v>0</v>
      </c>
      <c r="E901" s="7">
        <f>SUM(D$2:D901)</f>
        <v>83.935519483625825</v>
      </c>
      <c r="F901">
        <f t="shared" si="71"/>
        <v>1</v>
      </c>
      <c r="G901">
        <f t="shared" si="72"/>
        <v>1</v>
      </c>
    </row>
    <row r="902" spans="1:7" x14ac:dyDescent="0.25">
      <c r="A902" s="7">
        <v>0.68631317184958829</v>
      </c>
      <c r="B902" s="13">
        <f t="shared" si="73"/>
        <v>901</v>
      </c>
      <c r="C902" s="35">
        <f t="shared" si="74"/>
        <v>1.018529834619919E-4</v>
      </c>
      <c r="D902" s="7">
        <f t="shared" si="70"/>
        <v>9.1769538099254699E-2</v>
      </c>
      <c r="E902" s="7">
        <f>SUM(D$2:D902)</f>
        <v>84.027289021725082</v>
      </c>
      <c r="F902">
        <f t="shared" si="71"/>
        <v>1</v>
      </c>
      <c r="G902">
        <f t="shared" si="72"/>
        <v>1</v>
      </c>
    </row>
    <row r="903" spans="1:7" x14ac:dyDescent="0.25">
      <c r="A903" s="7">
        <v>0.68623211556515007</v>
      </c>
      <c r="B903" s="13">
        <f t="shared" si="73"/>
        <v>902</v>
      </c>
      <c r="C903" s="35">
        <f t="shared" si="74"/>
        <v>8.1056284438218995E-5</v>
      </c>
      <c r="D903" s="7">
        <f t="shared" si="70"/>
        <v>7.3112768563273534E-2</v>
      </c>
      <c r="E903" s="7">
        <f>SUM(D$2:D903)</f>
        <v>84.100401790288359</v>
      </c>
      <c r="F903">
        <f t="shared" si="71"/>
        <v>1</v>
      </c>
      <c r="G903">
        <f t="shared" si="72"/>
        <v>1</v>
      </c>
    </row>
    <row r="904" spans="1:7" x14ac:dyDescent="0.25">
      <c r="A904" s="7">
        <v>0.68615195506402293</v>
      </c>
      <c r="B904" s="13">
        <f t="shared" si="73"/>
        <v>903</v>
      </c>
      <c r="C904" s="35">
        <f t="shared" si="74"/>
        <v>8.0160501127135575E-5</v>
      </c>
      <c r="D904" s="7">
        <f t="shared" si="70"/>
        <v>7.2384932517803424E-2</v>
      </c>
      <c r="E904" s="7">
        <f>SUM(D$2:D904)</f>
        <v>84.172786722806165</v>
      </c>
      <c r="F904">
        <f t="shared" si="71"/>
        <v>1</v>
      </c>
      <c r="G904">
        <f t="shared" si="72"/>
        <v>1</v>
      </c>
    </row>
    <row r="905" spans="1:7" x14ac:dyDescent="0.25">
      <c r="A905" s="7">
        <v>0.68551217209730853</v>
      </c>
      <c r="B905" s="13">
        <f t="shared" si="73"/>
        <v>904</v>
      </c>
      <c r="C905" s="35">
        <f t="shared" si="74"/>
        <v>6.3978296671440837E-4</v>
      </c>
      <c r="D905" s="7">
        <f t="shared" si="70"/>
        <v>0.57836380190982517</v>
      </c>
      <c r="E905" s="7">
        <f>SUM(D$2:D905)</f>
        <v>84.751150524715996</v>
      </c>
      <c r="F905">
        <f t="shared" si="71"/>
        <v>1</v>
      </c>
      <c r="G905">
        <f t="shared" si="72"/>
        <v>1</v>
      </c>
    </row>
    <row r="906" spans="1:7" x14ac:dyDescent="0.25">
      <c r="A906" s="7">
        <v>0.68506904988283146</v>
      </c>
      <c r="B906" s="13">
        <f t="shared" si="73"/>
        <v>905</v>
      </c>
      <c r="C906" s="35">
        <f t="shared" si="74"/>
        <v>4.4312221447706523E-4</v>
      </c>
      <c r="D906" s="7">
        <f t="shared" si="70"/>
        <v>0.40102560410174404</v>
      </c>
      <c r="E906" s="7">
        <f>SUM(D$2:D906)</f>
        <v>85.152176128817743</v>
      </c>
      <c r="F906">
        <f t="shared" si="71"/>
        <v>1</v>
      </c>
      <c r="G906">
        <f t="shared" si="72"/>
        <v>1</v>
      </c>
    </row>
    <row r="907" spans="1:7" x14ac:dyDescent="0.25">
      <c r="A907" s="7">
        <v>0.6850195396971458</v>
      </c>
      <c r="B907" s="13">
        <f t="shared" si="73"/>
        <v>906</v>
      </c>
      <c r="C907" s="35">
        <f t="shared" si="74"/>
        <v>4.9510185685663899E-5</v>
      </c>
      <c r="D907" s="7">
        <f t="shared" si="70"/>
        <v>4.4856228231211492E-2</v>
      </c>
      <c r="E907" s="7">
        <f>SUM(D$2:D907)</f>
        <v>85.197032357048954</v>
      </c>
      <c r="F907">
        <f t="shared" si="71"/>
        <v>1</v>
      </c>
      <c r="G907">
        <f t="shared" si="72"/>
        <v>1</v>
      </c>
    </row>
    <row r="908" spans="1:7" x14ac:dyDescent="0.25">
      <c r="A908" s="7">
        <v>0.68486810389691899</v>
      </c>
      <c r="B908" s="13">
        <f t="shared" si="73"/>
        <v>907</v>
      </c>
      <c r="C908" s="35">
        <f t="shared" si="74"/>
        <v>1.514358002268068E-4</v>
      </c>
      <c r="D908" s="7">
        <f t="shared" si="70"/>
        <v>0.13735227080571377</v>
      </c>
      <c r="E908" s="7">
        <f>SUM(D$2:D908)</f>
        <v>85.334384627854661</v>
      </c>
      <c r="F908">
        <f t="shared" si="71"/>
        <v>1</v>
      </c>
      <c r="G908">
        <f t="shared" si="72"/>
        <v>1</v>
      </c>
    </row>
    <row r="909" spans="1:7" x14ac:dyDescent="0.25">
      <c r="A909" s="7">
        <v>0.68467199998295603</v>
      </c>
      <c r="B909" s="13">
        <f t="shared" si="73"/>
        <v>908</v>
      </c>
      <c r="C909" s="35">
        <f t="shared" si="74"/>
        <v>1.9610391396296389E-4</v>
      </c>
      <c r="D909" s="7">
        <f t="shared" si="70"/>
        <v>0.17806235387837122</v>
      </c>
      <c r="E909" s="7">
        <f>SUM(D$2:D909)</f>
        <v>85.512446981733035</v>
      </c>
      <c r="F909">
        <f t="shared" si="71"/>
        <v>1</v>
      </c>
      <c r="G909">
        <f t="shared" si="72"/>
        <v>1</v>
      </c>
    </row>
    <row r="910" spans="1:7" x14ac:dyDescent="0.25">
      <c r="A910" s="7">
        <v>0.68453087779598187</v>
      </c>
      <c r="B910" s="13">
        <f t="shared" si="73"/>
        <v>909</v>
      </c>
      <c r="C910" s="35">
        <f t="shared" si="74"/>
        <v>1.4112218697415191E-4</v>
      </c>
      <c r="D910" s="7">
        <f t="shared" si="70"/>
        <v>0.12828006795950408</v>
      </c>
      <c r="E910" s="7">
        <f>SUM(D$2:D910)</f>
        <v>85.640727049692543</v>
      </c>
      <c r="F910">
        <f t="shared" si="71"/>
        <v>1</v>
      </c>
      <c r="G910">
        <f t="shared" si="72"/>
        <v>1</v>
      </c>
    </row>
    <row r="911" spans="1:7" x14ac:dyDescent="0.25">
      <c r="A911" s="7">
        <v>0.68434184330706549</v>
      </c>
      <c r="B911" s="13">
        <f t="shared" si="73"/>
        <v>910</v>
      </c>
      <c r="C911" s="35">
        <f t="shared" si="74"/>
        <v>1.8903448891638419E-4</v>
      </c>
      <c r="D911" s="7">
        <f t="shared" si="70"/>
        <v>0.17202138491390961</v>
      </c>
      <c r="E911" s="7">
        <f>SUM(D$2:D911)</f>
        <v>85.812748434606448</v>
      </c>
      <c r="F911">
        <f t="shared" si="71"/>
        <v>1</v>
      </c>
      <c r="G911">
        <f t="shared" si="72"/>
        <v>1</v>
      </c>
    </row>
    <row r="912" spans="1:7" x14ac:dyDescent="0.25">
      <c r="A912" s="7">
        <v>0.68413411842042315</v>
      </c>
      <c r="B912" s="13">
        <f t="shared" si="73"/>
        <v>911</v>
      </c>
      <c r="C912" s="35">
        <f t="shared" si="74"/>
        <v>2.0772488664233535E-4</v>
      </c>
      <c r="D912" s="7">
        <f t="shared" si="70"/>
        <v>0.1892373717311675</v>
      </c>
      <c r="E912" s="7">
        <f>SUM(D$2:D912)</f>
        <v>86.001985806337615</v>
      </c>
      <c r="F912">
        <f t="shared" si="71"/>
        <v>1</v>
      </c>
      <c r="G912">
        <f t="shared" si="72"/>
        <v>1</v>
      </c>
    </row>
    <row r="913" spans="1:7" x14ac:dyDescent="0.25">
      <c r="A913" s="7">
        <v>0.68410617966527343</v>
      </c>
      <c r="B913" s="13">
        <f t="shared" si="73"/>
        <v>912</v>
      </c>
      <c r="C913" s="35">
        <f t="shared" si="74"/>
        <v>2.7938755149725658E-5</v>
      </c>
      <c r="D913" s="7">
        <f t="shared" si="70"/>
        <v>2.54801446965498E-2</v>
      </c>
      <c r="E913" s="7">
        <f>SUM(D$2:D913)</f>
        <v>86.027465951034159</v>
      </c>
      <c r="F913">
        <f t="shared" si="71"/>
        <v>1</v>
      </c>
      <c r="G913">
        <f t="shared" si="72"/>
        <v>1</v>
      </c>
    </row>
    <row r="914" spans="1:7" x14ac:dyDescent="0.25">
      <c r="A914" s="7">
        <v>0.68392900825263381</v>
      </c>
      <c r="B914" s="13">
        <f t="shared" si="73"/>
        <v>913</v>
      </c>
      <c r="C914" s="35">
        <f t="shared" si="74"/>
        <v>1.7717141263962066E-4</v>
      </c>
      <c r="D914" s="7">
        <f t="shared" si="70"/>
        <v>0.16175749973997366</v>
      </c>
      <c r="E914" s="7">
        <f>SUM(D$2:D914)</f>
        <v>86.189223450774136</v>
      </c>
      <c r="F914">
        <f t="shared" si="71"/>
        <v>1</v>
      </c>
      <c r="G914">
        <f t="shared" si="72"/>
        <v>1</v>
      </c>
    </row>
    <row r="915" spans="1:7" x14ac:dyDescent="0.25">
      <c r="A915" s="7">
        <v>0.68382945525334793</v>
      </c>
      <c r="B915" s="13">
        <f t="shared" si="73"/>
        <v>914</v>
      </c>
      <c r="C915" s="35">
        <f t="shared" si="74"/>
        <v>9.9552999285879018E-5</v>
      </c>
      <c r="D915" s="7">
        <f t="shared" si="70"/>
        <v>9.0991441347293422E-2</v>
      </c>
      <c r="E915" s="7">
        <f>SUM(D$2:D915)</f>
        <v>86.280214892121435</v>
      </c>
      <c r="F915">
        <f t="shared" si="71"/>
        <v>1</v>
      </c>
      <c r="G915">
        <f t="shared" si="72"/>
        <v>1</v>
      </c>
    </row>
    <row r="916" spans="1:7" x14ac:dyDescent="0.25">
      <c r="A916" s="7">
        <v>0.68379822388927225</v>
      </c>
      <c r="B916" s="13">
        <f t="shared" si="73"/>
        <v>915</v>
      </c>
      <c r="C916" s="35">
        <f t="shared" si="74"/>
        <v>3.1231364075678947E-5</v>
      </c>
      <c r="D916" s="7">
        <f t="shared" si="70"/>
        <v>2.8576698129246236E-2</v>
      </c>
      <c r="E916" s="7">
        <f>SUM(D$2:D916)</f>
        <v>86.308791590250678</v>
      </c>
      <c r="F916">
        <f t="shared" si="71"/>
        <v>1</v>
      </c>
      <c r="G916">
        <f t="shared" si="72"/>
        <v>1</v>
      </c>
    </row>
    <row r="917" spans="1:7" x14ac:dyDescent="0.25">
      <c r="A917" s="7">
        <v>0.68370448137632611</v>
      </c>
      <c r="B917" s="13">
        <f t="shared" si="73"/>
        <v>916</v>
      </c>
      <c r="C917" s="35">
        <f t="shared" si="74"/>
        <v>9.3742512946137779E-5</v>
      </c>
      <c r="D917" s="7">
        <f t="shared" si="70"/>
        <v>8.5868141858662206E-2</v>
      </c>
      <c r="E917" s="7">
        <f>SUM(D$2:D917)</f>
        <v>86.394659732109346</v>
      </c>
      <c r="F917">
        <f t="shared" si="71"/>
        <v>1</v>
      </c>
      <c r="G917">
        <f t="shared" si="72"/>
        <v>1</v>
      </c>
    </row>
    <row r="918" spans="1:7" x14ac:dyDescent="0.25">
      <c r="A918" s="7">
        <v>0.68364974175293458</v>
      </c>
      <c r="B918" s="13">
        <f t="shared" si="73"/>
        <v>917</v>
      </c>
      <c r="C918" s="35">
        <f t="shared" si="74"/>
        <v>5.4739623391530934E-5</v>
      </c>
      <c r="D918" s="7">
        <f t="shared" si="70"/>
        <v>5.0196234650033866E-2</v>
      </c>
      <c r="E918" s="7">
        <f>SUM(D$2:D918)</f>
        <v>86.444855966759377</v>
      </c>
      <c r="F918">
        <f t="shared" si="71"/>
        <v>1</v>
      </c>
      <c r="G918">
        <f t="shared" si="72"/>
        <v>1</v>
      </c>
    </row>
    <row r="919" spans="1:7" x14ac:dyDescent="0.25">
      <c r="A919" s="7">
        <v>0.68349537649917813</v>
      </c>
      <c r="B919" s="13">
        <f t="shared" si="73"/>
        <v>918</v>
      </c>
      <c r="C919" s="35">
        <f t="shared" si="74"/>
        <v>1.5436525375644994E-4</v>
      </c>
      <c r="D919" s="7">
        <f t="shared" si="70"/>
        <v>0.14170730294842104</v>
      </c>
      <c r="E919" s="7">
        <f>SUM(D$2:D919)</f>
        <v>86.586563269707796</v>
      </c>
      <c r="F919">
        <f t="shared" si="71"/>
        <v>1</v>
      </c>
      <c r="G919">
        <f t="shared" si="72"/>
        <v>1</v>
      </c>
    </row>
    <row r="920" spans="1:7" x14ac:dyDescent="0.25">
      <c r="A920" s="7">
        <v>0.68325024660672451</v>
      </c>
      <c r="B920" s="13">
        <f t="shared" si="73"/>
        <v>919</v>
      </c>
      <c r="C920" s="35">
        <f t="shared" si="74"/>
        <v>2.451298924536216E-4</v>
      </c>
      <c r="D920" s="7">
        <f t="shared" si="70"/>
        <v>0.22527437116487825</v>
      </c>
      <c r="E920" s="7">
        <f>SUM(D$2:D920)</f>
        <v>86.811837640872668</v>
      </c>
      <c r="F920">
        <f t="shared" si="71"/>
        <v>1</v>
      </c>
      <c r="G920">
        <f t="shared" si="72"/>
        <v>1</v>
      </c>
    </row>
    <row r="921" spans="1:7" x14ac:dyDescent="0.25">
      <c r="A921" s="7">
        <v>0.68322383310423884</v>
      </c>
      <c r="B921" s="13">
        <f t="shared" si="73"/>
        <v>920</v>
      </c>
      <c r="C921" s="35">
        <f t="shared" si="74"/>
        <v>2.6413502485667095E-5</v>
      </c>
      <c r="D921" s="7">
        <f t="shared" si="70"/>
        <v>2.4300422286813728E-2</v>
      </c>
      <c r="E921" s="7">
        <f>SUM(D$2:D921)</f>
        <v>86.836138063159481</v>
      </c>
      <c r="F921">
        <f t="shared" si="71"/>
        <v>1</v>
      </c>
      <c r="G921">
        <f t="shared" si="72"/>
        <v>1</v>
      </c>
    </row>
    <row r="922" spans="1:7" x14ac:dyDescent="0.25">
      <c r="A922" s="7">
        <v>0.68305946897190606</v>
      </c>
      <c r="B922" s="13">
        <f t="shared" si="73"/>
        <v>921</v>
      </c>
      <c r="C922" s="35">
        <f t="shared" si="74"/>
        <v>1.643641323327838E-4</v>
      </c>
      <c r="D922" s="7">
        <f t="shared" si="70"/>
        <v>0.15137936587849388</v>
      </c>
      <c r="E922" s="7">
        <f>SUM(D$2:D922)</f>
        <v>86.987517429037979</v>
      </c>
      <c r="F922">
        <f t="shared" si="71"/>
        <v>1</v>
      </c>
      <c r="G922">
        <f t="shared" si="72"/>
        <v>1</v>
      </c>
    </row>
    <row r="923" spans="1:7" x14ac:dyDescent="0.25">
      <c r="A923" s="7">
        <v>0.6830123798221952</v>
      </c>
      <c r="B923" s="13">
        <f t="shared" si="73"/>
        <v>922</v>
      </c>
      <c r="C923" s="35">
        <f t="shared" si="74"/>
        <v>4.7089149710854983E-5</v>
      </c>
      <c r="D923" s="7">
        <f t="shared" si="70"/>
        <v>4.3416196033408294E-2</v>
      </c>
      <c r="E923" s="7">
        <f>SUM(D$2:D923)</f>
        <v>87.030933625071384</v>
      </c>
      <c r="F923">
        <f t="shared" si="71"/>
        <v>1</v>
      </c>
      <c r="G923">
        <f t="shared" si="72"/>
        <v>1</v>
      </c>
    </row>
    <row r="924" spans="1:7" x14ac:dyDescent="0.25">
      <c r="A924" s="7">
        <v>0.68296916433004418</v>
      </c>
      <c r="B924" s="13">
        <f t="shared" si="73"/>
        <v>923</v>
      </c>
      <c r="C924" s="35">
        <f t="shared" si="74"/>
        <v>4.321549215102749E-5</v>
      </c>
      <c r="D924" s="7">
        <f t="shared" si="70"/>
        <v>3.9887899255398374E-2</v>
      </c>
      <c r="E924" s="7">
        <f>SUM(D$2:D924)</f>
        <v>87.070821524326789</v>
      </c>
      <c r="F924">
        <f t="shared" si="71"/>
        <v>1</v>
      </c>
      <c r="G924">
        <f t="shared" si="72"/>
        <v>1</v>
      </c>
    </row>
    <row r="925" spans="1:7" x14ac:dyDescent="0.25">
      <c r="A925" s="7">
        <v>0.68295609073578001</v>
      </c>
      <c r="B925" s="13">
        <f t="shared" si="73"/>
        <v>924</v>
      </c>
      <c r="C925" s="35">
        <f t="shared" si="74"/>
        <v>1.3073594264167987E-5</v>
      </c>
      <c r="D925" s="7">
        <f t="shared" si="70"/>
        <v>1.208000110009122E-2</v>
      </c>
      <c r="E925" s="7">
        <f>SUM(D$2:D925)</f>
        <v>87.082901525426877</v>
      </c>
      <c r="F925">
        <f t="shared" si="71"/>
        <v>1</v>
      </c>
      <c r="G925">
        <f t="shared" si="72"/>
        <v>1</v>
      </c>
    </row>
    <row r="926" spans="1:7" x14ac:dyDescent="0.25">
      <c r="A926" s="7">
        <v>0.68289060171266014</v>
      </c>
      <c r="B926" s="13">
        <f t="shared" si="73"/>
        <v>925</v>
      </c>
      <c r="C926" s="35">
        <f t="shared" si="74"/>
        <v>6.5489023119869039E-5</v>
      </c>
      <c r="D926" s="7">
        <f t="shared" si="70"/>
        <v>6.0577346385878861E-2</v>
      </c>
      <c r="E926" s="7">
        <f>SUM(D$2:D926)</f>
        <v>87.143478871812761</v>
      </c>
      <c r="F926">
        <f t="shared" si="71"/>
        <v>1</v>
      </c>
      <c r="G926">
        <f t="shared" si="72"/>
        <v>1</v>
      </c>
    </row>
    <row r="927" spans="1:7" x14ac:dyDescent="0.25">
      <c r="A927" s="7">
        <v>0.68284189046884625</v>
      </c>
      <c r="B927" s="13">
        <f t="shared" si="73"/>
        <v>926</v>
      </c>
      <c r="C927" s="35">
        <f t="shared" si="74"/>
        <v>4.871124381389258E-5</v>
      </c>
      <c r="D927" s="7">
        <f t="shared" si="70"/>
        <v>4.5106611771664529E-2</v>
      </c>
      <c r="E927" s="7">
        <f>SUM(D$2:D927)</f>
        <v>87.188585483584419</v>
      </c>
      <c r="F927">
        <f t="shared" si="71"/>
        <v>1</v>
      </c>
      <c r="G927">
        <f t="shared" si="72"/>
        <v>1</v>
      </c>
    </row>
    <row r="928" spans="1:7" x14ac:dyDescent="0.25">
      <c r="A928" s="7">
        <v>0.68284072837157828</v>
      </c>
      <c r="B928" s="13">
        <f t="shared" si="73"/>
        <v>927</v>
      </c>
      <c r="C928" s="35">
        <f t="shared" si="74"/>
        <v>1.1620972679704522E-6</v>
      </c>
      <c r="D928" s="7">
        <f t="shared" si="70"/>
        <v>1.0772641674086092E-3</v>
      </c>
      <c r="E928" s="7">
        <f>SUM(D$2:D928)</f>
        <v>87.189662747751825</v>
      </c>
      <c r="F928">
        <f t="shared" si="71"/>
        <v>1</v>
      </c>
      <c r="G928">
        <f t="shared" si="72"/>
        <v>1</v>
      </c>
    </row>
    <row r="929" spans="1:7" x14ac:dyDescent="0.25">
      <c r="A929" s="7">
        <v>0.68282574215889391</v>
      </c>
      <c r="B929" s="13">
        <f t="shared" si="73"/>
        <v>928</v>
      </c>
      <c r="C929" s="35">
        <f t="shared" si="74"/>
        <v>1.498621268436473E-5</v>
      </c>
      <c r="D929" s="7">
        <f t="shared" si="70"/>
        <v>1.390720537109047E-2</v>
      </c>
      <c r="E929" s="7">
        <f>SUM(D$2:D929)</f>
        <v>87.203569953122923</v>
      </c>
      <c r="F929">
        <f t="shared" si="71"/>
        <v>1</v>
      </c>
      <c r="G929">
        <f t="shared" si="72"/>
        <v>1</v>
      </c>
    </row>
    <row r="930" spans="1:7" x14ac:dyDescent="0.25">
      <c r="A930" s="7">
        <v>0.68254175463904387</v>
      </c>
      <c r="B930" s="13">
        <f t="shared" si="73"/>
        <v>929</v>
      </c>
      <c r="C930" s="35">
        <f t="shared" si="74"/>
        <v>2.8398751985003745E-4</v>
      </c>
      <c r="D930" s="7">
        <f t="shared" si="70"/>
        <v>0.26382440594068479</v>
      </c>
      <c r="E930" s="7">
        <f>SUM(D$2:D930)</f>
        <v>87.467394359063604</v>
      </c>
      <c r="F930">
        <f t="shared" si="71"/>
        <v>1</v>
      </c>
      <c r="G930">
        <f t="shared" si="72"/>
        <v>1</v>
      </c>
    </row>
    <row r="931" spans="1:7" x14ac:dyDescent="0.25">
      <c r="A931" s="7">
        <v>0.68247999401132542</v>
      </c>
      <c r="B931" s="13">
        <f t="shared" si="73"/>
        <v>930</v>
      </c>
      <c r="C931" s="35">
        <f t="shared" si="74"/>
        <v>6.1760627718454586E-5</v>
      </c>
      <c r="D931" s="7">
        <f t="shared" si="70"/>
        <v>5.7437383778162765E-2</v>
      </c>
      <c r="E931" s="7">
        <f>SUM(D$2:D931)</f>
        <v>87.524831742841769</v>
      </c>
      <c r="F931">
        <f t="shared" si="71"/>
        <v>1</v>
      </c>
      <c r="G931">
        <f t="shared" si="72"/>
        <v>1</v>
      </c>
    </row>
    <row r="932" spans="1:7" x14ac:dyDescent="0.25">
      <c r="A932" s="7">
        <v>0.68245634048985104</v>
      </c>
      <c r="B932" s="13">
        <f t="shared" si="73"/>
        <v>931</v>
      </c>
      <c r="C932" s="35">
        <f t="shared" si="74"/>
        <v>2.3653521474376049E-5</v>
      </c>
      <c r="D932" s="7">
        <f t="shared" si="70"/>
        <v>2.2021428492644102E-2</v>
      </c>
      <c r="E932" s="7">
        <f>SUM(D$2:D932)</f>
        <v>87.546853171334419</v>
      </c>
      <c r="F932">
        <f t="shared" si="71"/>
        <v>1</v>
      </c>
      <c r="G932">
        <f t="shared" si="72"/>
        <v>1</v>
      </c>
    </row>
    <row r="933" spans="1:7" x14ac:dyDescent="0.25">
      <c r="A933" s="7">
        <v>0.68238399993492249</v>
      </c>
      <c r="B933" s="13">
        <f t="shared" si="73"/>
        <v>932</v>
      </c>
      <c r="C933" s="35">
        <f t="shared" si="74"/>
        <v>7.2340554928551626E-5</v>
      </c>
      <c r="D933" s="7">
        <f t="shared" si="70"/>
        <v>6.7421397193410115E-2</v>
      </c>
      <c r="E933" s="7">
        <f>SUM(D$2:D933)</f>
        <v>87.614274568527833</v>
      </c>
      <c r="F933">
        <f t="shared" si="71"/>
        <v>1</v>
      </c>
      <c r="G933">
        <f t="shared" si="72"/>
        <v>1</v>
      </c>
    </row>
    <row r="934" spans="1:7" x14ac:dyDescent="0.25">
      <c r="A934" s="7">
        <v>0.68231877722575995</v>
      </c>
      <c r="B934" s="13">
        <f t="shared" si="73"/>
        <v>933</v>
      </c>
      <c r="C934" s="35">
        <f t="shared" si="74"/>
        <v>6.5222709162537917E-5</v>
      </c>
      <c r="D934" s="7">
        <f t="shared" si="70"/>
        <v>6.0852787648647877E-2</v>
      </c>
      <c r="E934" s="7">
        <f>SUM(D$2:D934)</f>
        <v>87.675127356176475</v>
      </c>
      <c r="F934">
        <f t="shared" si="71"/>
        <v>1</v>
      </c>
      <c r="G934">
        <f t="shared" si="72"/>
        <v>1</v>
      </c>
    </row>
    <row r="935" spans="1:7" x14ac:dyDescent="0.25">
      <c r="A935" s="7">
        <v>0.68226703968697744</v>
      </c>
      <c r="B935" s="13">
        <f t="shared" si="73"/>
        <v>934</v>
      </c>
      <c r="C935" s="35">
        <f t="shared" si="74"/>
        <v>5.1737538782514747E-5</v>
      </c>
      <c r="D935" s="7">
        <f t="shared" si="70"/>
        <v>4.8322861222868774E-2</v>
      </c>
      <c r="E935" s="7">
        <f>SUM(D$2:D935)</f>
        <v>87.723450217399346</v>
      </c>
      <c r="F935">
        <f t="shared" si="71"/>
        <v>1</v>
      </c>
      <c r="G935">
        <f t="shared" si="72"/>
        <v>1</v>
      </c>
    </row>
    <row r="936" spans="1:7" x14ac:dyDescent="0.25">
      <c r="A936" s="7">
        <v>0.68204892855600308</v>
      </c>
      <c r="B936" s="13">
        <f t="shared" si="73"/>
        <v>935</v>
      </c>
      <c r="C936" s="35">
        <f t="shared" si="74"/>
        <v>2.181111309743633E-4</v>
      </c>
      <c r="D936" s="7">
        <f t="shared" si="70"/>
        <v>0.20393390746102968</v>
      </c>
      <c r="E936" s="7">
        <f>SUM(D$2:D936)</f>
        <v>87.927384124860382</v>
      </c>
      <c r="F936">
        <f t="shared" si="71"/>
        <v>1</v>
      </c>
      <c r="G936">
        <f t="shared" si="72"/>
        <v>1</v>
      </c>
    </row>
    <row r="937" spans="1:7" x14ac:dyDescent="0.25">
      <c r="A937" s="7">
        <v>0.68194821345944934</v>
      </c>
      <c r="B937" s="13">
        <f t="shared" si="73"/>
        <v>936</v>
      </c>
      <c r="C937" s="35">
        <f t="shared" si="74"/>
        <v>1.0071509655373845E-4</v>
      </c>
      <c r="D937" s="7">
        <f t="shared" si="70"/>
        <v>9.4269330374299187E-2</v>
      </c>
      <c r="E937" s="7">
        <f>SUM(D$2:D937)</f>
        <v>88.021653455234684</v>
      </c>
      <c r="F937">
        <f t="shared" si="71"/>
        <v>1</v>
      </c>
      <c r="G937">
        <f t="shared" si="72"/>
        <v>1</v>
      </c>
    </row>
    <row r="938" spans="1:7" x14ac:dyDescent="0.25">
      <c r="A938" s="7">
        <v>0.68175186744188876</v>
      </c>
      <c r="B938" s="13">
        <f t="shared" si="73"/>
        <v>937</v>
      </c>
      <c r="C938" s="35">
        <f t="shared" si="74"/>
        <v>1.9634601756057801E-4</v>
      </c>
      <c r="D938" s="7">
        <f t="shared" si="70"/>
        <v>0.1839762184542616</v>
      </c>
      <c r="E938" s="7">
        <f>SUM(D$2:D938)</f>
        <v>88.205629673688946</v>
      </c>
      <c r="F938">
        <f t="shared" si="71"/>
        <v>1</v>
      </c>
      <c r="G938">
        <f t="shared" si="72"/>
        <v>1</v>
      </c>
    </row>
    <row r="939" spans="1:7" x14ac:dyDescent="0.25">
      <c r="A939" s="7">
        <v>0.68167729953386336</v>
      </c>
      <c r="B939" s="13">
        <f t="shared" si="73"/>
        <v>938</v>
      </c>
      <c r="C939" s="35">
        <f t="shared" si="74"/>
        <v>7.4567908025402474E-5</v>
      </c>
      <c r="D939" s="7">
        <f t="shared" si="70"/>
        <v>6.9944697727827521E-2</v>
      </c>
      <c r="E939" s="7">
        <f>SUM(D$2:D939)</f>
        <v>88.275574371416781</v>
      </c>
      <c r="F939">
        <f t="shared" si="71"/>
        <v>1</v>
      </c>
      <c r="G939">
        <f t="shared" si="72"/>
        <v>1</v>
      </c>
    </row>
    <row r="940" spans="1:7" x14ac:dyDescent="0.25">
      <c r="A940" s="7">
        <v>0.68167729953386336</v>
      </c>
      <c r="B940" s="13">
        <f t="shared" si="73"/>
        <v>939</v>
      </c>
      <c r="C940" s="35">
        <f t="shared" si="74"/>
        <v>0</v>
      </c>
      <c r="D940" s="7">
        <f t="shared" si="70"/>
        <v>0</v>
      </c>
      <c r="E940" s="7">
        <f>SUM(D$2:D940)</f>
        <v>88.275574371416781</v>
      </c>
      <c r="F940">
        <f t="shared" si="71"/>
        <v>1</v>
      </c>
      <c r="G940">
        <f t="shared" si="72"/>
        <v>1</v>
      </c>
    </row>
    <row r="941" spans="1:7" x14ac:dyDescent="0.25">
      <c r="A941" s="7">
        <v>0.68140529614208889</v>
      </c>
      <c r="B941" s="13">
        <f t="shared" si="73"/>
        <v>940</v>
      </c>
      <c r="C941" s="35">
        <f t="shared" si="74"/>
        <v>2.7200339177446686E-4</v>
      </c>
      <c r="D941" s="7">
        <f t="shared" si="70"/>
        <v>0.25568318826799885</v>
      </c>
      <c r="E941" s="7">
        <f>SUM(D$2:D941)</f>
        <v>88.531257559684775</v>
      </c>
      <c r="F941">
        <f t="shared" si="71"/>
        <v>1</v>
      </c>
      <c r="G941">
        <f t="shared" si="72"/>
        <v>1</v>
      </c>
    </row>
    <row r="942" spans="1:7" x14ac:dyDescent="0.25">
      <c r="A942" s="7">
        <v>0.6810236198206534</v>
      </c>
      <c r="B942" s="13">
        <f t="shared" si="73"/>
        <v>941</v>
      </c>
      <c r="C942" s="35">
        <f t="shared" si="74"/>
        <v>3.816763214354868E-4</v>
      </c>
      <c r="D942" s="7">
        <f t="shared" si="70"/>
        <v>0.35915741847079308</v>
      </c>
      <c r="E942" s="7">
        <f>SUM(D$2:D942)</f>
        <v>88.890414978155562</v>
      </c>
      <c r="F942">
        <f t="shared" si="71"/>
        <v>1</v>
      </c>
      <c r="G942">
        <f t="shared" si="72"/>
        <v>1</v>
      </c>
    </row>
    <row r="943" spans="1:7" x14ac:dyDescent="0.25">
      <c r="A943" s="7">
        <v>0.68101408093891258</v>
      </c>
      <c r="B943" s="13">
        <f t="shared" si="73"/>
        <v>942</v>
      </c>
      <c r="C943" s="35">
        <f t="shared" si="74"/>
        <v>9.5388817408226245E-6</v>
      </c>
      <c r="D943" s="7">
        <f t="shared" si="70"/>
        <v>8.9856265998549123E-3</v>
      </c>
      <c r="E943" s="7">
        <f>SUM(D$2:D943)</f>
        <v>88.899400604755414</v>
      </c>
      <c r="F943">
        <f t="shared" si="71"/>
        <v>1</v>
      </c>
      <c r="G943">
        <f t="shared" si="72"/>
        <v>1</v>
      </c>
    </row>
    <row r="944" spans="1:7" x14ac:dyDescent="0.25">
      <c r="A944" s="7">
        <v>0.68091297847660281</v>
      </c>
      <c r="B944" s="13">
        <f t="shared" si="73"/>
        <v>943</v>
      </c>
      <c r="C944" s="35">
        <f t="shared" si="74"/>
        <v>1.0110246230976561E-4</v>
      </c>
      <c r="D944" s="7">
        <f t="shared" si="70"/>
        <v>9.5339621958108967E-2</v>
      </c>
      <c r="E944" s="7">
        <f>SUM(D$2:D944)</f>
        <v>88.994740226713517</v>
      </c>
      <c r="F944">
        <f t="shared" si="71"/>
        <v>1</v>
      </c>
      <c r="G944">
        <f t="shared" si="72"/>
        <v>1</v>
      </c>
    </row>
    <row r="945" spans="1:7" x14ac:dyDescent="0.25">
      <c r="A945" s="7">
        <v>0.68084797366067817</v>
      </c>
      <c r="B945" s="13">
        <f t="shared" si="73"/>
        <v>944</v>
      </c>
      <c r="C945" s="35">
        <f t="shared" si="74"/>
        <v>6.5004815924640802E-5</v>
      </c>
      <c r="D945" s="7">
        <f t="shared" si="70"/>
        <v>6.1364546232860917E-2</v>
      </c>
      <c r="E945" s="7">
        <f>SUM(D$2:D945)</f>
        <v>89.056104772946384</v>
      </c>
      <c r="F945">
        <f t="shared" si="71"/>
        <v>1</v>
      </c>
      <c r="G945">
        <f t="shared" si="72"/>
        <v>1</v>
      </c>
    </row>
    <row r="946" spans="1:7" x14ac:dyDescent="0.25">
      <c r="A946" s="7">
        <v>0.68067436117092139</v>
      </c>
      <c r="B946" s="13">
        <f t="shared" si="73"/>
        <v>945</v>
      </c>
      <c r="C946" s="35">
        <f t="shared" si="74"/>
        <v>1.7361248975678034E-4</v>
      </c>
      <c r="D946" s="7">
        <f t="shared" si="70"/>
        <v>0.16406380282015742</v>
      </c>
      <c r="E946" s="7">
        <f>SUM(D$2:D946)</f>
        <v>89.220168575766536</v>
      </c>
      <c r="F946">
        <f t="shared" si="71"/>
        <v>1</v>
      </c>
      <c r="G946">
        <f t="shared" si="72"/>
        <v>1</v>
      </c>
    </row>
    <row r="947" spans="1:7" x14ac:dyDescent="0.25">
      <c r="A947" s="7">
        <v>0.6805619040498897</v>
      </c>
      <c r="B947" s="13">
        <f t="shared" si="73"/>
        <v>946</v>
      </c>
      <c r="C947" s="35">
        <f t="shared" si="74"/>
        <v>1.1245712103169492E-4</v>
      </c>
      <c r="D947" s="7">
        <f t="shared" si="70"/>
        <v>0.10638443649598339</v>
      </c>
      <c r="E947" s="7">
        <f>SUM(D$2:D947)</f>
        <v>89.326553012262522</v>
      </c>
      <c r="F947">
        <f t="shared" si="71"/>
        <v>1</v>
      </c>
      <c r="G947">
        <f t="shared" si="72"/>
        <v>1</v>
      </c>
    </row>
    <row r="948" spans="1:7" x14ac:dyDescent="0.25">
      <c r="A948" s="7">
        <v>0.68045576583275214</v>
      </c>
      <c r="B948" s="13">
        <f t="shared" si="73"/>
        <v>947</v>
      </c>
      <c r="C948" s="35">
        <f t="shared" si="74"/>
        <v>1.0613821713756355E-4</v>
      </c>
      <c r="D948" s="7">
        <f t="shared" si="70"/>
        <v>0.10051289162927268</v>
      </c>
      <c r="E948" s="7">
        <f>SUM(D$2:D948)</f>
        <v>89.427065903891801</v>
      </c>
      <c r="F948">
        <f t="shared" si="71"/>
        <v>1</v>
      </c>
      <c r="G948">
        <f t="shared" si="72"/>
        <v>1</v>
      </c>
    </row>
    <row r="949" spans="1:7" x14ac:dyDescent="0.25">
      <c r="A949" s="7">
        <v>0.68031607205700317</v>
      </c>
      <c r="B949" s="13">
        <f t="shared" si="73"/>
        <v>948</v>
      </c>
      <c r="C949" s="35">
        <f t="shared" si="74"/>
        <v>1.3969377574896136E-4</v>
      </c>
      <c r="D949" s="7">
        <f t="shared" si="70"/>
        <v>0.13242969941001537</v>
      </c>
      <c r="E949" s="7">
        <f>SUM(D$2:D949)</f>
        <v>89.559495603301812</v>
      </c>
      <c r="F949">
        <f t="shared" si="71"/>
        <v>1</v>
      </c>
      <c r="G949">
        <f t="shared" si="72"/>
        <v>1</v>
      </c>
    </row>
    <row r="950" spans="1:7" x14ac:dyDescent="0.25">
      <c r="A950" s="7">
        <v>0.68013848906824781</v>
      </c>
      <c r="B950" s="13">
        <f t="shared" si="73"/>
        <v>949</v>
      </c>
      <c r="C950" s="35">
        <f t="shared" si="74"/>
        <v>1.7758298875536482E-4</v>
      </c>
      <c r="D950" s="7">
        <f t="shared" si="70"/>
        <v>0.16852625632884122</v>
      </c>
      <c r="E950" s="7">
        <f>SUM(D$2:D950)</f>
        <v>89.728021859630658</v>
      </c>
      <c r="F950">
        <f t="shared" si="71"/>
        <v>1</v>
      </c>
      <c r="G950">
        <f t="shared" si="72"/>
        <v>1</v>
      </c>
    </row>
    <row r="951" spans="1:7" x14ac:dyDescent="0.25">
      <c r="A951" s="7">
        <v>0.68008396733809429</v>
      </c>
      <c r="B951" s="13">
        <f t="shared" si="73"/>
        <v>950</v>
      </c>
      <c r="C951" s="35">
        <f t="shared" si="74"/>
        <v>5.4521730153522796E-5</v>
      </c>
      <c r="D951" s="7">
        <f t="shared" si="70"/>
        <v>5.1795643645846656E-2</v>
      </c>
      <c r="E951" s="7">
        <f>SUM(D$2:D951)</f>
        <v>89.779817503276504</v>
      </c>
      <c r="F951">
        <f t="shared" si="71"/>
        <v>1</v>
      </c>
      <c r="G951">
        <f t="shared" si="72"/>
        <v>1</v>
      </c>
    </row>
    <row r="952" spans="1:7" x14ac:dyDescent="0.25">
      <c r="A952" s="7">
        <v>0.68001901094288886</v>
      </c>
      <c r="B952" s="13">
        <f t="shared" si="73"/>
        <v>951</v>
      </c>
      <c r="C952" s="35">
        <f t="shared" si="74"/>
        <v>6.4956395205428841E-5</v>
      </c>
      <c r="D952" s="7">
        <f t="shared" si="70"/>
        <v>6.1773531840362828E-2</v>
      </c>
      <c r="E952" s="7">
        <f>SUM(D$2:D952)</f>
        <v>89.841591035116863</v>
      </c>
      <c r="F952">
        <f t="shared" si="71"/>
        <v>1</v>
      </c>
      <c r="G952">
        <f t="shared" si="72"/>
        <v>1</v>
      </c>
    </row>
    <row r="953" spans="1:7" x14ac:dyDescent="0.25">
      <c r="A953" s="7">
        <v>0.67975124436407031</v>
      </c>
      <c r="B953" s="13">
        <f t="shared" si="73"/>
        <v>952</v>
      </c>
      <c r="C953" s="35">
        <f t="shared" si="74"/>
        <v>2.6776657881855126E-4</v>
      </c>
      <c r="D953" s="7">
        <f t="shared" si="70"/>
        <v>0.2549137830352608</v>
      </c>
      <c r="E953" s="7">
        <f>SUM(D$2:D953)</f>
        <v>90.096504818152127</v>
      </c>
      <c r="F953">
        <f t="shared" si="71"/>
        <v>1</v>
      </c>
      <c r="G953">
        <f t="shared" si="72"/>
        <v>1</v>
      </c>
    </row>
    <row r="954" spans="1:7" x14ac:dyDescent="0.25">
      <c r="A954" s="7">
        <v>0.67963070098288236</v>
      </c>
      <c r="B954" s="13">
        <f t="shared" si="73"/>
        <v>953</v>
      </c>
      <c r="C954" s="35">
        <f t="shared" si="74"/>
        <v>1.2054338118794306E-4</v>
      </c>
      <c r="D954" s="7">
        <f t="shared" si="70"/>
        <v>0.11487784227210973</v>
      </c>
      <c r="E954" s="7">
        <f>SUM(D$2:D954)</f>
        <v>90.211382660424235</v>
      </c>
      <c r="F954">
        <f t="shared" si="71"/>
        <v>1</v>
      </c>
      <c r="G954">
        <f t="shared" si="72"/>
        <v>1</v>
      </c>
    </row>
    <row r="955" spans="1:7" x14ac:dyDescent="0.25">
      <c r="A955" s="7">
        <v>0.67961503688012515</v>
      </c>
      <c r="B955" s="13">
        <f t="shared" si="73"/>
        <v>954</v>
      </c>
      <c r="C955" s="35">
        <f t="shared" si="74"/>
        <v>1.5664102757217968E-5</v>
      </c>
      <c r="D955" s="7">
        <f t="shared" si="70"/>
        <v>1.4943554030385942E-2</v>
      </c>
      <c r="E955" s="7">
        <f>SUM(D$2:D955)</f>
        <v>90.226326214454616</v>
      </c>
      <c r="F955">
        <f t="shared" si="71"/>
        <v>1</v>
      </c>
      <c r="G955">
        <f t="shared" si="72"/>
        <v>1</v>
      </c>
    </row>
    <row r="956" spans="1:7" x14ac:dyDescent="0.25">
      <c r="A956" s="7">
        <v>0.67955187205154133</v>
      </c>
      <c r="B956" s="13">
        <f t="shared" si="73"/>
        <v>955</v>
      </c>
      <c r="C956" s="35">
        <f t="shared" si="74"/>
        <v>6.3164828583817112E-5</v>
      </c>
      <c r="D956" s="7">
        <f t="shared" si="70"/>
        <v>6.0322411297545342E-2</v>
      </c>
      <c r="E956" s="7">
        <f>SUM(D$2:D956)</f>
        <v>90.286648625752164</v>
      </c>
      <c r="F956">
        <f t="shared" si="71"/>
        <v>1</v>
      </c>
      <c r="G956">
        <f t="shared" si="72"/>
        <v>1</v>
      </c>
    </row>
    <row r="957" spans="1:7" x14ac:dyDescent="0.25">
      <c r="A957" s="7">
        <v>0.67920384813015644</v>
      </c>
      <c r="B957" s="13">
        <f t="shared" si="73"/>
        <v>956</v>
      </c>
      <c r="C957" s="35">
        <f t="shared" si="74"/>
        <v>3.4802392138488791E-4</v>
      </c>
      <c r="D957" s="7">
        <f t="shared" si="70"/>
        <v>0.33271086884395284</v>
      </c>
      <c r="E957" s="7">
        <f>SUM(D$2:D957)</f>
        <v>90.619359494596111</v>
      </c>
      <c r="F957">
        <f t="shared" si="71"/>
        <v>1</v>
      </c>
      <c r="G957">
        <f t="shared" si="72"/>
        <v>1</v>
      </c>
    </row>
    <row r="958" spans="1:7" x14ac:dyDescent="0.25">
      <c r="A958" s="7">
        <v>0.6791028909300052</v>
      </c>
      <c r="B958" s="13">
        <f t="shared" si="73"/>
        <v>957</v>
      </c>
      <c r="C958" s="35">
        <f t="shared" si="74"/>
        <v>1.0095720015124154E-4</v>
      </c>
      <c r="D958" s="7">
        <f t="shared" si="70"/>
        <v>9.6616040544738158E-2</v>
      </c>
      <c r="E958" s="7">
        <f>SUM(D$2:D958)</f>
        <v>90.715975535140842</v>
      </c>
      <c r="F958">
        <f t="shared" si="71"/>
        <v>1</v>
      </c>
      <c r="G958">
        <f t="shared" si="72"/>
        <v>1</v>
      </c>
    </row>
    <row r="959" spans="1:7" x14ac:dyDescent="0.25">
      <c r="A959" s="7">
        <v>0.67904713447150433</v>
      </c>
      <c r="B959" s="13">
        <f t="shared" si="73"/>
        <v>958</v>
      </c>
      <c r="C959" s="35">
        <f t="shared" si="74"/>
        <v>5.5756458500866302E-5</v>
      </c>
      <c r="D959" s="7">
        <f t="shared" si="70"/>
        <v>5.3414687243829917E-2</v>
      </c>
      <c r="E959" s="7">
        <f>SUM(D$2:D959)</f>
        <v>90.769390222384672</v>
      </c>
      <c r="F959">
        <f t="shared" si="71"/>
        <v>1</v>
      </c>
      <c r="G959">
        <f t="shared" si="72"/>
        <v>1</v>
      </c>
    </row>
    <row r="960" spans="1:7" x14ac:dyDescent="0.25">
      <c r="A960" s="7">
        <v>0.67899973058711671</v>
      </c>
      <c r="B960" s="13">
        <f t="shared" si="73"/>
        <v>959</v>
      </c>
      <c r="C960" s="35">
        <f t="shared" si="74"/>
        <v>4.740388438762011E-5</v>
      </c>
      <c r="D960" s="7">
        <f t="shared" si="70"/>
        <v>4.5460325127727685E-2</v>
      </c>
      <c r="E960" s="7">
        <f>SUM(D$2:D960)</f>
        <v>90.814850547512407</v>
      </c>
      <c r="F960">
        <f t="shared" si="71"/>
        <v>1</v>
      </c>
      <c r="G960">
        <f t="shared" si="72"/>
        <v>1</v>
      </c>
    </row>
    <row r="961" spans="1:7" x14ac:dyDescent="0.25">
      <c r="A961" s="7">
        <v>0.67896624765958447</v>
      </c>
      <c r="B961" s="13">
        <f t="shared" si="73"/>
        <v>960</v>
      </c>
      <c r="C961" s="35">
        <f t="shared" si="74"/>
        <v>3.3482927532246798E-5</v>
      </c>
      <c r="D961" s="7">
        <f t="shared" si="70"/>
        <v>3.2143610430956926E-2</v>
      </c>
      <c r="E961" s="7">
        <f>SUM(D$2:D961)</f>
        <v>90.846994157943357</v>
      </c>
      <c r="F961">
        <f t="shared" si="71"/>
        <v>1</v>
      </c>
      <c r="G961">
        <f t="shared" si="72"/>
        <v>1</v>
      </c>
    </row>
    <row r="962" spans="1:7" x14ac:dyDescent="0.25">
      <c r="A962" s="7">
        <v>0.67869192007327406</v>
      </c>
      <c r="B962" s="13">
        <f t="shared" si="73"/>
        <v>961</v>
      </c>
      <c r="C962" s="35">
        <f t="shared" si="74"/>
        <v>2.7432758631040777E-4</v>
      </c>
      <c r="D962" s="7">
        <f t="shared" ref="D962:D1025" si="75">C962*B962</f>
        <v>0.26362881044430186</v>
      </c>
      <c r="E962" s="7">
        <f>SUM(D$2:D962)</f>
        <v>91.110622968387659</v>
      </c>
      <c r="F962">
        <f t="shared" ref="F962:F1025" si="76">IF(E962&gt;I$15,1,0)</f>
        <v>1</v>
      </c>
      <c r="G962">
        <f t="shared" ref="G962:G1025" si="77">IF(E962&gt;M$15,1,0)</f>
        <v>1</v>
      </c>
    </row>
    <row r="963" spans="1:7" x14ac:dyDescent="0.25">
      <c r="A963" s="7">
        <v>0.67858321555800316</v>
      </c>
      <c r="B963" s="13">
        <f t="shared" ref="B963:B1026" si="78">ROW(B963)-1</f>
        <v>962</v>
      </c>
      <c r="C963" s="35">
        <f t="shared" si="74"/>
        <v>1.0870451527089653E-4</v>
      </c>
      <c r="D963" s="7">
        <f t="shared" si="75"/>
        <v>0.10457374369060246</v>
      </c>
      <c r="E963" s="7">
        <f>SUM(D$2:D963)</f>
        <v>91.215196712078267</v>
      </c>
      <c r="F963">
        <f t="shared" si="76"/>
        <v>1</v>
      </c>
      <c r="G963">
        <f t="shared" si="77"/>
        <v>1</v>
      </c>
    </row>
    <row r="964" spans="1:7" x14ac:dyDescent="0.25">
      <c r="A964" s="7">
        <v>0.6784338860590744</v>
      </c>
      <c r="B964" s="13">
        <f t="shared" si="78"/>
        <v>963</v>
      </c>
      <c r="C964" s="35">
        <f t="shared" ref="C964:C1027" si="79">IF(A963-A964=0,0,A963-A964)</f>
        <v>1.4932949892876302E-4</v>
      </c>
      <c r="D964" s="7">
        <f t="shared" si="75"/>
        <v>0.14380430746839878</v>
      </c>
      <c r="E964" s="7">
        <f>SUM(D$2:D964)</f>
        <v>91.359001019546668</v>
      </c>
      <c r="F964">
        <f t="shared" si="76"/>
        <v>1</v>
      </c>
      <c r="G964">
        <f t="shared" si="77"/>
        <v>1</v>
      </c>
    </row>
    <row r="965" spans="1:7" x14ac:dyDescent="0.25">
      <c r="A965" s="7">
        <v>0.6783806232676276</v>
      </c>
      <c r="B965" s="13">
        <f t="shared" si="78"/>
        <v>964</v>
      </c>
      <c r="C965" s="35">
        <f t="shared" si="79"/>
        <v>5.3262791446795354E-5</v>
      </c>
      <c r="D965" s="7">
        <f t="shared" si="75"/>
        <v>5.1345330954710722E-2</v>
      </c>
      <c r="E965" s="7">
        <f>SUM(D$2:D965)</f>
        <v>91.410346350501385</v>
      </c>
      <c r="F965">
        <f t="shared" si="76"/>
        <v>1</v>
      </c>
      <c r="G965">
        <f t="shared" si="77"/>
        <v>1</v>
      </c>
    </row>
    <row r="966" spans="1:7" x14ac:dyDescent="0.25">
      <c r="A966" s="7">
        <v>0.67808588634804934</v>
      </c>
      <c r="B966" s="13">
        <f t="shared" si="78"/>
        <v>965</v>
      </c>
      <c r="C966" s="35">
        <f t="shared" si="79"/>
        <v>2.9473691957826453E-4</v>
      </c>
      <c r="D966" s="7">
        <f t="shared" si="75"/>
        <v>0.28442112739302527</v>
      </c>
      <c r="E966" s="7">
        <f>SUM(D$2:D966)</f>
        <v>91.694767477894416</v>
      </c>
      <c r="F966">
        <f t="shared" si="76"/>
        <v>1</v>
      </c>
      <c r="G966">
        <f t="shared" si="77"/>
        <v>1</v>
      </c>
    </row>
    <row r="967" spans="1:7" x14ac:dyDescent="0.25">
      <c r="A967" s="7">
        <v>0.67803993508524674</v>
      </c>
      <c r="B967" s="13">
        <f t="shared" si="78"/>
        <v>966</v>
      </c>
      <c r="C967" s="35">
        <f t="shared" si="79"/>
        <v>4.5951262802601534E-5</v>
      </c>
      <c r="D967" s="7">
        <f t="shared" si="75"/>
        <v>4.4388919867313081E-2</v>
      </c>
      <c r="E967" s="7">
        <f>SUM(D$2:D967)</f>
        <v>91.739156397761732</v>
      </c>
      <c r="F967">
        <f t="shared" si="76"/>
        <v>1</v>
      </c>
      <c r="G967">
        <f t="shared" si="77"/>
        <v>1</v>
      </c>
    </row>
    <row r="968" spans="1:7" x14ac:dyDescent="0.25">
      <c r="A968" s="7">
        <v>0.67800158587540493</v>
      </c>
      <c r="B968" s="13">
        <f t="shared" si="78"/>
        <v>967</v>
      </c>
      <c r="C968" s="35">
        <f t="shared" si="79"/>
        <v>3.8349209841803678E-5</v>
      </c>
      <c r="D968" s="7">
        <f t="shared" si="75"/>
        <v>3.7083685917024156E-2</v>
      </c>
      <c r="E968" s="7">
        <f>SUM(D$2:D968)</f>
        <v>91.776240083678758</v>
      </c>
      <c r="F968">
        <f t="shared" si="76"/>
        <v>1</v>
      </c>
      <c r="G968">
        <f t="shared" si="77"/>
        <v>1</v>
      </c>
    </row>
    <row r="969" spans="1:7" x14ac:dyDescent="0.25">
      <c r="A969" s="7">
        <v>0.67785738897274295</v>
      </c>
      <c r="B969" s="13">
        <f t="shared" si="78"/>
        <v>968</v>
      </c>
      <c r="C969" s="35">
        <f t="shared" si="79"/>
        <v>1.4419690266198604E-4</v>
      </c>
      <c r="D969" s="7">
        <f t="shared" si="75"/>
        <v>0.13958260177680248</v>
      </c>
      <c r="E969" s="7">
        <f>SUM(D$2:D969)</f>
        <v>91.915822685455566</v>
      </c>
      <c r="F969">
        <f t="shared" si="76"/>
        <v>1</v>
      </c>
      <c r="G969">
        <f t="shared" si="77"/>
        <v>1</v>
      </c>
    </row>
    <row r="970" spans="1:7" x14ac:dyDescent="0.25">
      <c r="A970" s="7">
        <v>0.6778373912155905</v>
      </c>
      <c r="B970" s="13">
        <f t="shared" si="78"/>
        <v>969</v>
      </c>
      <c r="C970" s="35">
        <f t="shared" si="79"/>
        <v>1.9997757152445672E-5</v>
      </c>
      <c r="D970" s="7">
        <f t="shared" si="75"/>
        <v>1.9377826680719856E-2</v>
      </c>
      <c r="E970" s="7">
        <f>SUM(D$2:D970)</f>
        <v>91.935200512136291</v>
      </c>
      <c r="F970">
        <f t="shared" si="76"/>
        <v>1</v>
      </c>
      <c r="G970">
        <f t="shared" si="77"/>
        <v>1</v>
      </c>
    </row>
    <row r="971" spans="1:7" x14ac:dyDescent="0.25">
      <c r="A971" s="7">
        <v>0.67772960669399018</v>
      </c>
      <c r="B971" s="13">
        <f t="shared" si="78"/>
        <v>970</v>
      </c>
      <c r="C971" s="35">
        <f t="shared" si="79"/>
        <v>1.0778452160031815E-4</v>
      </c>
      <c r="D971" s="7">
        <f t="shared" si="75"/>
        <v>0.10455098595230861</v>
      </c>
      <c r="E971" s="7">
        <f>SUM(D$2:D971)</f>
        <v>92.039751498088606</v>
      </c>
      <c r="F971">
        <f t="shared" si="76"/>
        <v>1</v>
      </c>
      <c r="G971">
        <f t="shared" si="77"/>
        <v>1</v>
      </c>
    </row>
    <row r="972" spans="1:7" x14ac:dyDescent="0.25">
      <c r="A972" s="7">
        <v>0.67748450101189617</v>
      </c>
      <c r="B972" s="13">
        <f t="shared" si="78"/>
        <v>971</v>
      </c>
      <c r="C972" s="35">
        <f t="shared" si="79"/>
        <v>2.4510568209401562E-4</v>
      </c>
      <c r="D972" s="7">
        <f t="shared" si="75"/>
        <v>0.23799761731328917</v>
      </c>
      <c r="E972" s="7">
        <f>SUM(D$2:D972)</f>
        <v>92.277749115401889</v>
      </c>
      <c r="F972">
        <f t="shared" si="76"/>
        <v>1</v>
      </c>
      <c r="G972">
        <f t="shared" si="77"/>
        <v>1</v>
      </c>
    </row>
    <row r="973" spans="1:7" x14ac:dyDescent="0.25">
      <c r="A973" s="7">
        <v>0.67735502400796122</v>
      </c>
      <c r="B973" s="13">
        <f t="shared" si="78"/>
        <v>972</v>
      </c>
      <c r="C973" s="35">
        <f t="shared" si="79"/>
        <v>1.2947700393495243E-4</v>
      </c>
      <c r="D973" s="7">
        <f t="shared" si="75"/>
        <v>0.12585164782477376</v>
      </c>
      <c r="E973" s="7">
        <f>SUM(D$2:D973)</f>
        <v>92.403600763226663</v>
      </c>
      <c r="F973">
        <f t="shared" si="76"/>
        <v>1</v>
      </c>
      <c r="G973">
        <f t="shared" si="77"/>
        <v>1</v>
      </c>
    </row>
    <row r="974" spans="1:7" x14ac:dyDescent="0.25">
      <c r="A974" s="7">
        <v>0.6773171347949547</v>
      </c>
      <c r="B974" s="13">
        <f t="shared" si="78"/>
        <v>973</v>
      </c>
      <c r="C974" s="35">
        <f t="shared" si="79"/>
        <v>3.7889213006514488E-5</v>
      </c>
      <c r="D974" s="7">
        <f t="shared" si="75"/>
        <v>3.6866204255338597E-2</v>
      </c>
      <c r="E974" s="7">
        <f>SUM(D$2:D974)</f>
        <v>92.440466967481996</v>
      </c>
      <c r="F974">
        <f t="shared" si="76"/>
        <v>1</v>
      </c>
      <c r="G974">
        <f t="shared" si="77"/>
        <v>1</v>
      </c>
    </row>
    <row r="975" spans="1:7" x14ac:dyDescent="0.25">
      <c r="A975" s="7">
        <v>0.67726111202249673</v>
      </c>
      <c r="B975" s="13">
        <f t="shared" si="78"/>
        <v>974</v>
      </c>
      <c r="C975" s="35">
        <f t="shared" si="79"/>
        <v>5.6022772457975378E-5</v>
      </c>
      <c r="D975" s="7">
        <f t="shared" si="75"/>
        <v>5.4566180374068018E-2</v>
      </c>
      <c r="E975" s="7">
        <f>SUM(D$2:D975)</f>
        <v>92.495033147856063</v>
      </c>
      <c r="F975">
        <f t="shared" si="76"/>
        <v>1</v>
      </c>
      <c r="G975">
        <f t="shared" si="77"/>
        <v>1</v>
      </c>
    </row>
    <row r="976" spans="1:7" x14ac:dyDescent="0.25">
      <c r="A976" s="7">
        <v>0.67713294237798782</v>
      </c>
      <c r="B976" s="13">
        <f t="shared" si="78"/>
        <v>975</v>
      </c>
      <c r="C976" s="35">
        <f t="shared" si="79"/>
        <v>1.28169644508902E-4</v>
      </c>
      <c r="D976" s="7">
        <f t="shared" si="75"/>
        <v>0.12496540339617945</v>
      </c>
      <c r="E976" s="7">
        <f>SUM(D$2:D976)</f>
        <v>92.619998551252237</v>
      </c>
      <c r="F976">
        <f t="shared" si="76"/>
        <v>1</v>
      </c>
      <c r="G976">
        <f t="shared" si="77"/>
        <v>1</v>
      </c>
    </row>
    <row r="977" spans="1:7" x14ac:dyDescent="0.25">
      <c r="A977" s="7">
        <v>0.67706125550277274</v>
      </c>
      <c r="B977" s="13">
        <f t="shared" si="78"/>
        <v>976</v>
      </c>
      <c r="C977" s="35">
        <f t="shared" si="79"/>
        <v>7.1686875215082324E-5</v>
      </c>
      <c r="D977" s="7">
        <f t="shared" si="75"/>
        <v>6.9966390209920348E-2</v>
      </c>
      <c r="E977" s="7">
        <f>SUM(D$2:D977)</f>
        <v>92.689964941462165</v>
      </c>
      <c r="F977">
        <f t="shared" si="76"/>
        <v>1</v>
      </c>
      <c r="G977">
        <f t="shared" si="77"/>
        <v>1</v>
      </c>
    </row>
    <row r="978" spans="1:7" x14ac:dyDescent="0.25">
      <c r="A978" s="7">
        <v>0.67702394733840032</v>
      </c>
      <c r="B978" s="13">
        <f t="shared" si="78"/>
        <v>977</v>
      </c>
      <c r="C978" s="35">
        <f t="shared" si="79"/>
        <v>3.730816437241824E-5</v>
      </c>
      <c r="D978" s="7">
        <f t="shared" si="75"/>
        <v>3.645007659185262E-2</v>
      </c>
      <c r="E978" s="7">
        <f>SUM(D$2:D978)</f>
        <v>92.726415018054013</v>
      </c>
      <c r="F978">
        <f t="shared" si="76"/>
        <v>1</v>
      </c>
      <c r="G978">
        <f t="shared" si="77"/>
        <v>1</v>
      </c>
    </row>
    <row r="979" spans="1:7" x14ac:dyDescent="0.25">
      <c r="A979" s="7">
        <v>0.67702394733840032</v>
      </c>
      <c r="B979" s="13">
        <f t="shared" si="78"/>
        <v>978</v>
      </c>
      <c r="C979" s="35">
        <f t="shared" si="79"/>
        <v>0</v>
      </c>
      <c r="D979" s="7">
        <f t="shared" si="75"/>
        <v>0</v>
      </c>
      <c r="E979" s="7">
        <f>SUM(D$2:D979)</f>
        <v>92.726415018054013</v>
      </c>
      <c r="F979">
        <f t="shared" si="76"/>
        <v>1</v>
      </c>
      <c r="G979">
        <f t="shared" si="77"/>
        <v>1</v>
      </c>
    </row>
    <row r="980" spans="1:7" x14ac:dyDescent="0.25">
      <c r="A980" s="7">
        <v>0.67684040860114669</v>
      </c>
      <c r="B980" s="13">
        <f t="shared" si="78"/>
        <v>979</v>
      </c>
      <c r="C980" s="35">
        <f t="shared" si="79"/>
        <v>1.8353873725363012E-4</v>
      </c>
      <c r="D980" s="7">
        <f t="shared" si="75"/>
        <v>0.17968442377130389</v>
      </c>
      <c r="E980" s="7">
        <f>SUM(D$2:D980)</f>
        <v>92.906099441825319</v>
      </c>
      <c r="F980">
        <f t="shared" si="76"/>
        <v>1</v>
      </c>
      <c r="G980">
        <f t="shared" si="77"/>
        <v>1</v>
      </c>
    </row>
    <row r="981" spans="1:7" x14ac:dyDescent="0.25">
      <c r="A981" s="7">
        <v>0.67670303901993367</v>
      </c>
      <c r="B981" s="13">
        <f t="shared" si="78"/>
        <v>980</v>
      </c>
      <c r="C981" s="35">
        <f t="shared" si="79"/>
        <v>1.3736958121302045E-4</v>
      </c>
      <c r="D981" s="7">
        <f t="shared" si="75"/>
        <v>0.13462218958876004</v>
      </c>
      <c r="E981" s="7">
        <f>SUM(D$2:D981)</f>
        <v>93.040721631414073</v>
      </c>
      <c r="F981">
        <f t="shared" si="76"/>
        <v>1</v>
      </c>
      <c r="G981">
        <f t="shared" si="77"/>
        <v>1</v>
      </c>
    </row>
    <row r="982" spans="1:7" x14ac:dyDescent="0.25">
      <c r="A982" s="7">
        <v>0.67627608932576855</v>
      </c>
      <c r="B982" s="13">
        <f t="shared" si="78"/>
        <v>981</v>
      </c>
      <c r="C982" s="35">
        <f t="shared" si="79"/>
        <v>4.2694969416512407E-4</v>
      </c>
      <c r="D982" s="7">
        <f t="shared" si="75"/>
        <v>0.41883764997598671</v>
      </c>
      <c r="E982" s="7">
        <f>SUM(D$2:D982)</f>
        <v>93.459559281390057</v>
      </c>
      <c r="F982">
        <f t="shared" si="76"/>
        <v>1</v>
      </c>
      <c r="G982">
        <f t="shared" si="77"/>
        <v>1</v>
      </c>
    </row>
    <row r="983" spans="1:7" x14ac:dyDescent="0.25">
      <c r="A983" s="7">
        <v>0.67625623683077474</v>
      </c>
      <c r="B983" s="13">
        <f t="shared" si="78"/>
        <v>982</v>
      </c>
      <c r="C983" s="35">
        <f t="shared" si="79"/>
        <v>1.9852494993810588E-5</v>
      </c>
      <c r="D983" s="7">
        <f t="shared" si="75"/>
        <v>1.9495150083921997E-2</v>
      </c>
      <c r="E983" s="7">
        <f>SUM(D$2:D983)</f>
        <v>93.479054431473983</v>
      </c>
      <c r="F983">
        <f t="shared" si="76"/>
        <v>1</v>
      </c>
      <c r="G983">
        <f t="shared" si="77"/>
        <v>1</v>
      </c>
    </row>
    <row r="984" spans="1:7" x14ac:dyDescent="0.25">
      <c r="A984" s="7">
        <v>0.67623650538757984</v>
      </c>
      <c r="B984" s="13">
        <f t="shared" si="78"/>
        <v>983</v>
      </c>
      <c r="C984" s="35">
        <f t="shared" si="79"/>
        <v>1.9731443194892506E-5</v>
      </c>
      <c r="D984" s="7">
        <f t="shared" si="75"/>
        <v>1.9396008660579334E-2</v>
      </c>
      <c r="E984" s="7">
        <f>SUM(D$2:D984)</f>
        <v>93.498450440134562</v>
      </c>
      <c r="F984">
        <f t="shared" si="76"/>
        <v>1</v>
      </c>
      <c r="G984">
        <f t="shared" si="77"/>
        <v>1</v>
      </c>
    </row>
    <row r="985" spans="1:7" x14ac:dyDescent="0.25">
      <c r="A985" s="7">
        <v>0.67616217958315183</v>
      </c>
      <c r="B985" s="13">
        <f t="shared" si="78"/>
        <v>984</v>
      </c>
      <c r="C985" s="35">
        <f t="shared" si="79"/>
        <v>7.43258044280104E-5</v>
      </c>
      <c r="D985" s="7">
        <f t="shared" si="75"/>
        <v>7.3136591557162234E-2</v>
      </c>
      <c r="E985" s="7">
        <f>SUM(D$2:D985)</f>
        <v>93.57158703169172</v>
      </c>
      <c r="F985">
        <f t="shared" si="76"/>
        <v>1</v>
      </c>
      <c r="G985">
        <f t="shared" si="77"/>
        <v>1</v>
      </c>
    </row>
    <row r="986" spans="1:7" x14ac:dyDescent="0.25">
      <c r="A986" s="7">
        <v>0.67601280166350353</v>
      </c>
      <c r="B986" s="13">
        <f t="shared" si="78"/>
        <v>985</v>
      </c>
      <c r="C986" s="35">
        <f t="shared" si="79"/>
        <v>1.4937791964830804E-4</v>
      </c>
      <c r="D986" s="7">
        <f t="shared" si="75"/>
        <v>0.14713725085358342</v>
      </c>
      <c r="E986" s="7">
        <f>SUM(D$2:D986)</f>
        <v>93.71872428254531</v>
      </c>
      <c r="F986">
        <f t="shared" si="76"/>
        <v>1</v>
      </c>
      <c r="G986">
        <f t="shared" si="77"/>
        <v>1</v>
      </c>
    </row>
    <row r="987" spans="1:7" x14ac:dyDescent="0.25">
      <c r="A987" s="7">
        <v>0.67565121994065946</v>
      </c>
      <c r="B987" s="13">
        <f t="shared" si="78"/>
        <v>986</v>
      </c>
      <c r="C987" s="35">
        <f t="shared" si="79"/>
        <v>3.6158172284406209E-4</v>
      </c>
      <c r="D987" s="7">
        <f t="shared" si="75"/>
        <v>0.35651957872424522</v>
      </c>
      <c r="E987" s="7">
        <f>SUM(D$2:D987)</f>
        <v>94.075243861269556</v>
      </c>
      <c r="F987">
        <f t="shared" si="76"/>
        <v>1</v>
      </c>
      <c r="G987">
        <f t="shared" si="77"/>
        <v>1</v>
      </c>
    </row>
    <row r="988" spans="1:7" x14ac:dyDescent="0.25">
      <c r="A988" s="7">
        <v>0.67547557378068401</v>
      </c>
      <c r="B988" s="13">
        <f t="shared" si="78"/>
        <v>987</v>
      </c>
      <c r="C988" s="35">
        <f t="shared" si="79"/>
        <v>1.7564615997545108E-4</v>
      </c>
      <c r="D988" s="7">
        <f t="shared" si="75"/>
        <v>0.17336275989577021</v>
      </c>
      <c r="E988" s="7">
        <f>SUM(D$2:D988)</f>
        <v>94.248606621165322</v>
      </c>
      <c r="F988">
        <f t="shared" si="76"/>
        <v>1</v>
      </c>
      <c r="G988">
        <f t="shared" si="77"/>
        <v>1</v>
      </c>
    </row>
    <row r="989" spans="1:7" x14ac:dyDescent="0.25">
      <c r="A989" s="7">
        <v>0.67545511602669661</v>
      </c>
      <c r="B989" s="13">
        <f t="shared" si="78"/>
        <v>988</v>
      </c>
      <c r="C989" s="35">
        <f t="shared" si="79"/>
        <v>2.0457753987401794E-5</v>
      </c>
      <c r="D989" s="7">
        <f t="shared" si="75"/>
        <v>2.0212260939552973E-2</v>
      </c>
      <c r="E989" s="7">
        <f>SUM(D$2:D989)</f>
        <v>94.268818882104881</v>
      </c>
      <c r="F989">
        <f t="shared" si="76"/>
        <v>1</v>
      </c>
      <c r="G989">
        <f t="shared" si="77"/>
        <v>1</v>
      </c>
    </row>
    <row r="990" spans="1:7" x14ac:dyDescent="0.25">
      <c r="A990" s="7">
        <v>0.67544037191760975</v>
      </c>
      <c r="B990" s="13">
        <f t="shared" si="78"/>
        <v>989</v>
      </c>
      <c r="C990" s="35">
        <f t="shared" si="79"/>
        <v>1.4744109086861634E-5</v>
      </c>
      <c r="D990" s="7">
        <f t="shared" si="75"/>
        <v>1.4581923886906156E-2</v>
      </c>
      <c r="E990" s="7">
        <f>SUM(D$2:D990)</f>
        <v>94.283400805991789</v>
      </c>
      <c r="F990">
        <f t="shared" si="76"/>
        <v>1</v>
      </c>
      <c r="G990">
        <f t="shared" si="77"/>
        <v>1</v>
      </c>
    </row>
    <row r="991" spans="1:7" x14ac:dyDescent="0.25">
      <c r="A991" s="7">
        <v>0.67540609004820584</v>
      </c>
      <c r="B991" s="13">
        <f t="shared" si="78"/>
        <v>990</v>
      </c>
      <c r="C991" s="35">
        <f t="shared" si="79"/>
        <v>3.4281869403907095E-5</v>
      </c>
      <c r="D991" s="7">
        <f t="shared" si="75"/>
        <v>3.3939050709868024E-2</v>
      </c>
      <c r="E991" s="7">
        <f>SUM(D$2:D991)</f>
        <v>94.317339856701651</v>
      </c>
      <c r="F991">
        <f t="shared" si="76"/>
        <v>1</v>
      </c>
      <c r="G991">
        <f t="shared" si="77"/>
        <v>1</v>
      </c>
    </row>
    <row r="992" spans="1:7" x14ac:dyDescent="0.25">
      <c r="A992" s="7">
        <v>0.67526852678411464</v>
      </c>
      <c r="B992" s="13">
        <f t="shared" si="78"/>
        <v>991</v>
      </c>
      <c r="C992" s="35">
        <f t="shared" si="79"/>
        <v>1.3756326409120057E-4</v>
      </c>
      <c r="D992" s="7">
        <f t="shared" si="75"/>
        <v>0.13632519471437976</v>
      </c>
      <c r="E992" s="7">
        <f>SUM(D$2:D992)</f>
        <v>94.453665051416024</v>
      </c>
      <c r="F992">
        <f t="shared" si="76"/>
        <v>1</v>
      </c>
      <c r="G992">
        <f t="shared" si="77"/>
        <v>1</v>
      </c>
    </row>
    <row r="993" spans="1:7" x14ac:dyDescent="0.25">
      <c r="A993" s="7">
        <v>0.67521603872418001</v>
      </c>
      <c r="B993" s="13">
        <f t="shared" si="78"/>
        <v>992</v>
      </c>
      <c r="C993" s="35">
        <f t="shared" si="79"/>
        <v>5.2488059934630016E-5</v>
      </c>
      <c r="D993" s="7">
        <f t="shared" si="75"/>
        <v>5.2068155455152976E-2</v>
      </c>
      <c r="E993" s="7">
        <f>SUM(D$2:D993)</f>
        <v>94.505733206871184</v>
      </c>
      <c r="F993">
        <f t="shared" si="76"/>
        <v>1</v>
      </c>
      <c r="G993">
        <f t="shared" si="77"/>
        <v>1</v>
      </c>
    </row>
    <row r="994" spans="1:7" x14ac:dyDescent="0.25">
      <c r="A994" s="7">
        <v>0.67518141790973951</v>
      </c>
      <c r="B994" s="13">
        <f t="shared" si="78"/>
        <v>993</v>
      </c>
      <c r="C994" s="35">
        <f t="shared" si="79"/>
        <v>3.4620814440500247E-5</v>
      </c>
      <c r="D994" s="7">
        <f t="shared" si="75"/>
        <v>3.4378468739416745E-2</v>
      </c>
      <c r="E994" s="7">
        <f>SUM(D$2:D994)</f>
        <v>94.540111675610603</v>
      </c>
      <c r="F994">
        <f t="shared" si="76"/>
        <v>1</v>
      </c>
      <c r="G994">
        <f t="shared" si="77"/>
        <v>1</v>
      </c>
    </row>
    <row r="995" spans="1:7" x14ac:dyDescent="0.25">
      <c r="A995" s="7">
        <v>0.67513306982132171</v>
      </c>
      <c r="B995" s="13">
        <f t="shared" si="78"/>
        <v>994</v>
      </c>
      <c r="C995" s="35">
        <f t="shared" si="79"/>
        <v>4.8348088417804469E-5</v>
      </c>
      <c r="D995" s="7">
        <f t="shared" si="75"/>
        <v>4.8057999887297642E-2</v>
      </c>
      <c r="E995" s="7">
        <f>SUM(D$2:D995)</f>
        <v>94.588169675497895</v>
      </c>
      <c r="F995">
        <f t="shared" si="76"/>
        <v>1</v>
      </c>
      <c r="G995">
        <f t="shared" si="77"/>
        <v>1</v>
      </c>
    </row>
    <row r="996" spans="1:7" x14ac:dyDescent="0.25">
      <c r="A996" s="7">
        <v>0.67502509161684343</v>
      </c>
      <c r="B996" s="13">
        <f t="shared" si="78"/>
        <v>995</v>
      </c>
      <c r="C996" s="35">
        <f t="shared" si="79"/>
        <v>1.0797820447827622E-4</v>
      </c>
      <c r="D996" s="7">
        <f t="shared" si="75"/>
        <v>0.10743831345588484</v>
      </c>
      <c r="E996" s="7">
        <f>SUM(D$2:D996)</f>
        <v>94.695607988953782</v>
      </c>
      <c r="F996">
        <f t="shared" si="76"/>
        <v>1</v>
      </c>
      <c r="G996">
        <f t="shared" si="77"/>
        <v>1</v>
      </c>
    </row>
    <row r="997" spans="1:7" x14ac:dyDescent="0.25">
      <c r="A997" s="7">
        <v>0.6750171264084861</v>
      </c>
      <c r="B997" s="13">
        <f t="shared" si="78"/>
        <v>996</v>
      </c>
      <c r="C997" s="35">
        <f t="shared" si="79"/>
        <v>7.9652083573300558E-6</v>
      </c>
      <c r="D997" s="7">
        <f t="shared" si="75"/>
        <v>7.9333475239007356E-3</v>
      </c>
      <c r="E997" s="7">
        <f>SUM(D$2:D997)</f>
        <v>94.703541336477684</v>
      </c>
      <c r="F997">
        <f t="shared" si="76"/>
        <v>1</v>
      </c>
      <c r="G997">
        <f t="shared" si="77"/>
        <v>1</v>
      </c>
    </row>
    <row r="998" spans="1:7" x14ac:dyDescent="0.25">
      <c r="A998" s="7">
        <v>0.67496221731257644</v>
      </c>
      <c r="B998" s="13">
        <f t="shared" si="78"/>
        <v>997</v>
      </c>
      <c r="C998" s="35">
        <f t="shared" si="79"/>
        <v>5.4909095909660977E-5</v>
      </c>
      <c r="D998" s="7">
        <f t="shared" si="75"/>
        <v>5.4744368621931994E-2</v>
      </c>
      <c r="E998" s="7">
        <f>SUM(D$2:D998)</f>
        <v>94.75828570509961</v>
      </c>
      <c r="F998">
        <f t="shared" si="76"/>
        <v>1</v>
      </c>
      <c r="G998">
        <f t="shared" si="77"/>
        <v>1</v>
      </c>
    </row>
    <row r="999" spans="1:7" x14ac:dyDescent="0.25">
      <c r="A999" s="7">
        <v>0.67486995163157482</v>
      </c>
      <c r="B999" s="13">
        <f t="shared" si="78"/>
        <v>998</v>
      </c>
      <c r="C999" s="35">
        <f t="shared" si="79"/>
        <v>9.2265681001624245E-5</v>
      </c>
      <c r="D999" s="7">
        <f t="shared" si="75"/>
        <v>9.2081149639620996E-2</v>
      </c>
      <c r="E999" s="7">
        <f>SUM(D$2:D999)</f>
        <v>94.850366854739235</v>
      </c>
      <c r="F999">
        <f t="shared" si="76"/>
        <v>1</v>
      </c>
      <c r="G999">
        <f t="shared" si="77"/>
        <v>1</v>
      </c>
    </row>
    <row r="1000" spans="1:7" x14ac:dyDescent="0.25">
      <c r="A1000" s="7">
        <v>0.67449578052166159</v>
      </c>
      <c r="B1000" s="13">
        <f t="shared" si="78"/>
        <v>999</v>
      </c>
      <c r="C1000" s="35">
        <f t="shared" si="79"/>
        <v>3.7417110991322389E-4</v>
      </c>
      <c r="D1000" s="7">
        <f t="shared" si="75"/>
        <v>0.37379693880331066</v>
      </c>
      <c r="E1000" s="7">
        <f>SUM(D$2:D1000)</f>
        <v>95.224163793542544</v>
      </c>
      <c r="F1000">
        <f t="shared" si="76"/>
        <v>1</v>
      </c>
      <c r="G1000">
        <f t="shared" si="77"/>
        <v>1</v>
      </c>
    </row>
    <row r="1001" spans="1:7" x14ac:dyDescent="0.25">
      <c r="A1001" s="7">
        <v>0.6744243599604034</v>
      </c>
      <c r="B1001" s="13">
        <f t="shared" si="78"/>
        <v>1000</v>
      </c>
      <c r="C1001" s="35">
        <f t="shared" si="79"/>
        <v>7.1420561258195292E-5</v>
      </c>
      <c r="D1001" s="7">
        <f t="shared" si="75"/>
        <v>7.1420561258195292E-2</v>
      </c>
      <c r="E1001" s="7">
        <f>SUM(D$2:D1001)</f>
        <v>95.295584354800738</v>
      </c>
      <c r="F1001">
        <f t="shared" si="76"/>
        <v>1</v>
      </c>
      <c r="G1001">
        <f t="shared" si="77"/>
        <v>1</v>
      </c>
    </row>
    <row r="1002" spans="1:7" x14ac:dyDescent="0.25">
      <c r="A1002" s="7">
        <v>0.67412153678066911</v>
      </c>
      <c r="B1002" s="13">
        <f t="shared" si="78"/>
        <v>1001</v>
      </c>
      <c r="C1002" s="35">
        <f t="shared" si="79"/>
        <v>3.0282317973429063E-4</v>
      </c>
      <c r="D1002" s="7">
        <f t="shared" si="75"/>
        <v>0.30312600291402492</v>
      </c>
      <c r="E1002" s="7">
        <f>SUM(D$2:D1002)</f>
        <v>95.598710357714765</v>
      </c>
      <c r="F1002">
        <f t="shared" si="76"/>
        <v>1</v>
      </c>
      <c r="G1002">
        <f t="shared" si="77"/>
        <v>1</v>
      </c>
    </row>
    <row r="1003" spans="1:7" x14ac:dyDescent="0.25">
      <c r="A1003" s="7">
        <v>0.67407800655384131</v>
      </c>
      <c r="B1003" s="13">
        <f t="shared" si="78"/>
        <v>1002</v>
      </c>
      <c r="C1003" s="35">
        <f t="shared" si="79"/>
        <v>4.3530226827792617E-5</v>
      </c>
      <c r="D1003" s="7">
        <f t="shared" si="75"/>
        <v>4.3617287281448203E-2</v>
      </c>
      <c r="E1003" s="7">
        <f>SUM(D$2:D1003)</f>
        <v>95.642327644996215</v>
      </c>
      <c r="F1003">
        <f t="shared" si="76"/>
        <v>1</v>
      </c>
      <c r="G1003">
        <f t="shared" si="77"/>
        <v>1</v>
      </c>
    </row>
    <row r="1004" spans="1:7" x14ac:dyDescent="0.25">
      <c r="A1004" s="7">
        <v>0.67400983018078942</v>
      </c>
      <c r="B1004" s="13">
        <f t="shared" si="78"/>
        <v>1003</v>
      </c>
      <c r="C1004" s="35">
        <f t="shared" si="79"/>
        <v>6.8176373051898054E-5</v>
      </c>
      <c r="D1004" s="7">
        <f t="shared" si="75"/>
        <v>6.8380902171053748E-2</v>
      </c>
      <c r="E1004" s="7">
        <f>SUM(D$2:D1004)</f>
        <v>95.710708547167272</v>
      </c>
      <c r="F1004">
        <f t="shared" si="76"/>
        <v>1</v>
      </c>
      <c r="G1004">
        <f t="shared" si="77"/>
        <v>1</v>
      </c>
    </row>
    <row r="1005" spans="1:7" x14ac:dyDescent="0.25">
      <c r="A1005" s="7">
        <v>0.67390858245632113</v>
      </c>
      <c r="B1005" s="13">
        <f t="shared" si="78"/>
        <v>1004</v>
      </c>
      <c r="C1005" s="35">
        <f t="shared" si="79"/>
        <v>1.0124772446828967E-4</v>
      </c>
      <c r="D1005" s="7">
        <f t="shared" si="75"/>
        <v>0.10165271536616283</v>
      </c>
      <c r="E1005" s="7">
        <f>SUM(D$2:D1005)</f>
        <v>95.812361262533429</v>
      </c>
      <c r="F1005">
        <f t="shared" si="76"/>
        <v>1</v>
      </c>
      <c r="G1005">
        <f t="shared" si="77"/>
        <v>1</v>
      </c>
    </row>
    <row r="1006" spans="1:7" x14ac:dyDescent="0.25">
      <c r="A1006" s="7">
        <v>0.67380263792206163</v>
      </c>
      <c r="B1006" s="13">
        <f t="shared" si="78"/>
        <v>1005</v>
      </c>
      <c r="C1006" s="35">
        <f t="shared" si="79"/>
        <v>1.0594453425949446E-4</v>
      </c>
      <c r="D1006" s="7">
        <f t="shared" si="75"/>
        <v>0.10647425693079193</v>
      </c>
      <c r="E1006" s="7">
        <f>SUM(D$2:D1006)</f>
        <v>95.918835519464224</v>
      </c>
      <c r="F1006">
        <f t="shared" si="76"/>
        <v>1</v>
      </c>
      <c r="G1006">
        <f t="shared" si="77"/>
        <v>1</v>
      </c>
    </row>
    <row r="1007" spans="1:7" x14ac:dyDescent="0.25">
      <c r="A1007" s="7">
        <v>0.67325272381073398</v>
      </c>
      <c r="B1007" s="13">
        <f t="shared" si="78"/>
        <v>1006</v>
      </c>
      <c r="C1007" s="35">
        <f t="shared" si="79"/>
        <v>5.49914111327654E-4</v>
      </c>
      <c r="D1007" s="7">
        <f t="shared" si="75"/>
        <v>0.55321359599561992</v>
      </c>
      <c r="E1007" s="7">
        <f>SUM(D$2:D1007)</f>
        <v>96.472049115459839</v>
      </c>
      <c r="F1007">
        <f t="shared" si="76"/>
        <v>1</v>
      </c>
      <c r="G1007">
        <f t="shared" si="77"/>
        <v>1</v>
      </c>
    </row>
    <row r="1008" spans="1:7" x14ac:dyDescent="0.25">
      <c r="A1008" s="7">
        <v>0.67308758494688914</v>
      </c>
      <c r="B1008" s="13">
        <f t="shared" si="78"/>
        <v>1007</v>
      </c>
      <c r="C1008" s="35">
        <f t="shared" si="79"/>
        <v>1.6513886384483811E-4</v>
      </c>
      <c r="D1008" s="7">
        <f t="shared" si="75"/>
        <v>0.16629483589175198</v>
      </c>
      <c r="E1008" s="7">
        <f>SUM(D$2:D1008)</f>
        <v>96.638343951351587</v>
      </c>
      <c r="F1008">
        <f t="shared" si="76"/>
        <v>1</v>
      </c>
      <c r="G1008">
        <f t="shared" si="77"/>
        <v>1</v>
      </c>
    </row>
    <row r="1009" spans="1:7" x14ac:dyDescent="0.25">
      <c r="A1009" s="7">
        <v>0.67306436721189045</v>
      </c>
      <c r="B1009" s="13">
        <f t="shared" si="78"/>
        <v>1008</v>
      </c>
      <c r="C1009" s="35">
        <f t="shared" si="79"/>
        <v>2.3217734998692841E-5</v>
      </c>
      <c r="D1009" s="7">
        <f t="shared" si="75"/>
        <v>2.3403476878682383E-2</v>
      </c>
      <c r="E1009" s="7">
        <f>SUM(D$2:D1009)</f>
        <v>96.661747428230271</v>
      </c>
      <c r="F1009">
        <f t="shared" si="76"/>
        <v>1</v>
      </c>
      <c r="G1009">
        <f t="shared" si="77"/>
        <v>1</v>
      </c>
    </row>
    <row r="1010" spans="1:7" x14ac:dyDescent="0.25">
      <c r="A1010" s="7">
        <v>0.67274258732047298</v>
      </c>
      <c r="B1010" s="13">
        <f t="shared" si="78"/>
        <v>1009</v>
      </c>
      <c r="C1010" s="35">
        <f t="shared" si="79"/>
        <v>3.2177989141746188E-4</v>
      </c>
      <c r="D1010" s="7">
        <f t="shared" si="75"/>
        <v>0.32467591044021904</v>
      </c>
      <c r="E1010" s="7">
        <f>SUM(D$2:D1010)</f>
        <v>96.986423338670491</v>
      </c>
      <c r="F1010">
        <f t="shared" si="76"/>
        <v>1</v>
      </c>
      <c r="G1010">
        <f t="shared" si="77"/>
        <v>1</v>
      </c>
    </row>
    <row r="1011" spans="1:7" x14ac:dyDescent="0.25">
      <c r="A1011" s="7">
        <v>0.67254297290434639</v>
      </c>
      <c r="B1011" s="13">
        <f t="shared" si="78"/>
        <v>1010</v>
      </c>
      <c r="C1011" s="35">
        <f t="shared" si="79"/>
        <v>1.9961441612659225E-4</v>
      </c>
      <c r="D1011" s="7">
        <f t="shared" si="75"/>
        <v>0.20161056028785818</v>
      </c>
      <c r="E1011" s="7">
        <f>SUM(D$2:D1011)</f>
        <v>97.188033898958352</v>
      </c>
      <c r="F1011">
        <f t="shared" si="76"/>
        <v>1</v>
      </c>
      <c r="G1011">
        <f t="shared" si="77"/>
        <v>1</v>
      </c>
    </row>
    <row r="1012" spans="1:7" x14ac:dyDescent="0.25">
      <c r="A1012" s="7">
        <v>0.67243971572001904</v>
      </c>
      <c r="B1012" s="13">
        <f t="shared" si="78"/>
        <v>1011</v>
      </c>
      <c r="C1012" s="35">
        <f t="shared" si="79"/>
        <v>1.0325718432735442E-4</v>
      </c>
      <c r="D1012" s="7">
        <f t="shared" si="75"/>
        <v>0.10439301335495532</v>
      </c>
      <c r="E1012" s="7">
        <f>SUM(D$2:D1012)</f>
        <v>97.292426912313303</v>
      </c>
      <c r="F1012">
        <f t="shared" si="76"/>
        <v>1</v>
      </c>
      <c r="G1012">
        <f t="shared" si="77"/>
        <v>1</v>
      </c>
    </row>
    <row r="1013" spans="1:7" x14ac:dyDescent="0.25">
      <c r="A1013" s="7">
        <v>0.67236316256249418</v>
      </c>
      <c r="B1013" s="13">
        <f t="shared" si="78"/>
        <v>1012</v>
      </c>
      <c r="C1013" s="35">
        <f t="shared" si="79"/>
        <v>7.6553157524861248E-5</v>
      </c>
      <c r="D1013" s="7">
        <f t="shared" si="75"/>
        <v>7.7471795415159583E-2</v>
      </c>
      <c r="E1013" s="7">
        <f>SUM(D$2:D1013)</f>
        <v>97.369898707728467</v>
      </c>
      <c r="F1013">
        <f t="shared" si="76"/>
        <v>1</v>
      </c>
      <c r="G1013">
        <f t="shared" si="77"/>
        <v>1</v>
      </c>
    </row>
    <row r="1014" spans="1:7" x14ac:dyDescent="0.25">
      <c r="A1014" s="7">
        <v>0.67233875851986769</v>
      </c>
      <c r="B1014" s="13">
        <f t="shared" si="78"/>
        <v>1013</v>
      </c>
      <c r="C1014" s="35">
        <f t="shared" si="79"/>
        <v>2.4404042626491318E-5</v>
      </c>
      <c r="D1014" s="7">
        <f t="shared" si="75"/>
        <v>2.4721295180635705E-2</v>
      </c>
      <c r="E1014" s="7">
        <f>SUM(D$2:D1014)</f>
        <v>97.394620002909107</v>
      </c>
      <c r="F1014">
        <f t="shared" si="76"/>
        <v>1</v>
      </c>
      <c r="G1014">
        <f t="shared" si="77"/>
        <v>1</v>
      </c>
    </row>
    <row r="1015" spans="1:7" x14ac:dyDescent="0.25">
      <c r="A1015" s="7">
        <v>0.67199199353718975</v>
      </c>
      <c r="B1015" s="13">
        <f t="shared" si="78"/>
        <v>1014</v>
      </c>
      <c r="C1015" s="35">
        <f t="shared" si="79"/>
        <v>3.4676498267793843E-4</v>
      </c>
      <c r="D1015" s="7">
        <f t="shared" si="75"/>
        <v>0.35161969243542956</v>
      </c>
      <c r="E1015" s="7">
        <f>SUM(D$2:D1015)</f>
        <v>97.746239695344542</v>
      </c>
      <c r="F1015">
        <f t="shared" si="76"/>
        <v>1</v>
      </c>
      <c r="G1015">
        <f t="shared" si="77"/>
        <v>1</v>
      </c>
    </row>
    <row r="1016" spans="1:7" x14ac:dyDescent="0.25">
      <c r="A1016" s="7">
        <v>0.67195577483900593</v>
      </c>
      <c r="B1016" s="13">
        <f t="shared" si="78"/>
        <v>1015</v>
      </c>
      <c r="C1016" s="35">
        <f t="shared" si="79"/>
        <v>3.6218698183820841E-5</v>
      </c>
      <c r="D1016" s="7">
        <f t="shared" si="75"/>
        <v>3.6761978656578154E-2</v>
      </c>
      <c r="E1016" s="7">
        <f>SUM(D$2:D1016)</f>
        <v>97.783001674001113</v>
      </c>
      <c r="F1016">
        <f t="shared" si="76"/>
        <v>1</v>
      </c>
      <c r="G1016">
        <f t="shared" si="77"/>
        <v>1</v>
      </c>
    </row>
    <row r="1017" spans="1:7" x14ac:dyDescent="0.25">
      <c r="A1017" s="7">
        <v>0.67183227779392873</v>
      </c>
      <c r="B1017" s="13">
        <f t="shared" si="78"/>
        <v>1016</v>
      </c>
      <c r="C1017" s="35">
        <f t="shared" si="79"/>
        <v>1.2349704507719217E-4</v>
      </c>
      <c r="D1017" s="7">
        <f t="shared" si="75"/>
        <v>0.12547299779842724</v>
      </c>
      <c r="E1017" s="7">
        <f>SUM(D$2:D1017)</f>
        <v>97.908474671799539</v>
      </c>
      <c r="F1017">
        <f t="shared" si="76"/>
        <v>1</v>
      </c>
      <c r="G1017">
        <f t="shared" si="77"/>
        <v>1</v>
      </c>
    </row>
    <row r="1018" spans="1:7" x14ac:dyDescent="0.25">
      <c r="A1018" s="7">
        <v>0.67179864960423807</v>
      </c>
      <c r="B1018" s="13">
        <f t="shared" si="78"/>
        <v>1017</v>
      </c>
      <c r="C1018" s="35">
        <f t="shared" si="79"/>
        <v>3.3628189690659838E-5</v>
      </c>
      <c r="D1018" s="7">
        <f t="shared" si="75"/>
        <v>3.4199868915401055E-2</v>
      </c>
      <c r="E1018" s="7">
        <f>SUM(D$2:D1018)</f>
        <v>97.942674540714933</v>
      </c>
      <c r="F1018">
        <f t="shared" si="76"/>
        <v>1</v>
      </c>
      <c r="G1018">
        <f t="shared" si="77"/>
        <v>1</v>
      </c>
    </row>
    <row r="1019" spans="1:7" x14ac:dyDescent="0.25">
      <c r="A1019" s="7">
        <v>0.67172429958945046</v>
      </c>
      <c r="B1019" s="13">
        <f t="shared" si="78"/>
        <v>1018</v>
      </c>
      <c r="C1019" s="35">
        <f t="shared" si="79"/>
        <v>7.4350014787616381E-5</v>
      </c>
      <c r="D1019" s="7">
        <f t="shared" si="75"/>
        <v>7.5688315053793476E-2</v>
      </c>
      <c r="E1019" s="7">
        <f>SUM(D$2:D1019)</f>
        <v>98.018362855768729</v>
      </c>
      <c r="F1019">
        <f t="shared" si="76"/>
        <v>1</v>
      </c>
      <c r="G1019">
        <f t="shared" si="77"/>
        <v>1</v>
      </c>
    </row>
    <row r="1020" spans="1:7" x14ac:dyDescent="0.25">
      <c r="A1020" s="7">
        <v>0.67161910557634308</v>
      </c>
      <c r="B1020" s="13">
        <f t="shared" si="78"/>
        <v>1019</v>
      </c>
      <c r="C1020" s="35">
        <f t="shared" si="79"/>
        <v>1.0519401310737919E-4</v>
      </c>
      <c r="D1020" s="7">
        <f t="shared" si="75"/>
        <v>0.1071926993564194</v>
      </c>
      <c r="E1020" s="7">
        <f>SUM(D$2:D1020)</f>
        <v>98.125555555125146</v>
      </c>
      <c r="F1020">
        <f t="shared" si="76"/>
        <v>1</v>
      </c>
      <c r="G1020">
        <f t="shared" si="77"/>
        <v>1</v>
      </c>
    </row>
    <row r="1021" spans="1:7" x14ac:dyDescent="0.25">
      <c r="A1021" s="7">
        <v>0.67154168084586741</v>
      </c>
      <c r="B1021" s="13">
        <f t="shared" si="78"/>
        <v>1020</v>
      </c>
      <c r="C1021" s="35">
        <f t="shared" si="79"/>
        <v>7.7424730475672554E-5</v>
      </c>
      <c r="D1021" s="7">
        <f t="shared" si="75"/>
        <v>7.8973225085186005E-2</v>
      </c>
      <c r="E1021" s="7">
        <f>SUM(D$2:D1021)</f>
        <v>98.204528780210339</v>
      </c>
      <c r="F1021">
        <f t="shared" si="76"/>
        <v>1</v>
      </c>
      <c r="G1021">
        <f t="shared" si="77"/>
        <v>1</v>
      </c>
    </row>
    <row r="1022" spans="1:7" x14ac:dyDescent="0.25">
      <c r="A1022" s="7">
        <v>0.67122617143762475</v>
      </c>
      <c r="B1022" s="13">
        <f t="shared" si="78"/>
        <v>1021</v>
      </c>
      <c r="C1022" s="35">
        <f t="shared" si="79"/>
        <v>3.155094082426535E-4</v>
      </c>
      <c r="D1022" s="7">
        <f t="shared" si="75"/>
        <v>0.32213510581574922</v>
      </c>
      <c r="E1022" s="7">
        <f>SUM(D$2:D1022)</f>
        <v>98.526663886026085</v>
      </c>
      <c r="F1022">
        <f t="shared" si="76"/>
        <v>1</v>
      </c>
      <c r="G1022">
        <f t="shared" si="77"/>
        <v>1</v>
      </c>
    </row>
    <row r="1023" spans="1:7" x14ac:dyDescent="0.25">
      <c r="A1023" s="7">
        <v>0.67114463094599164</v>
      </c>
      <c r="B1023" s="13">
        <f t="shared" si="78"/>
        <v>1022</v>
      </c>
      <c r="C1023" s="35">
        <f t="shared" si="79"/>
        <v>8.1540491633114165E-5</v>
      </c>
      <c r="D1023" s="7">
        <f t="shared" si="75"/>
        <v>8.3334382449042677E-2</v>
      </c>
      <c r="E1023" s="7">
        <f>SUM(D$2:D1023)</f>
        <v>98.609998268475124</v>
      </c>
      <c r="F1023">
        <f t="shared" si="76"/>
        <v>1</v>
      </c>
      <c r="G1023">
        <f t="shared" si="77"/>
        <v>1</v>
      </c>
    </row>
    <row r="1024" spans="1:7" x14ac:dyDescent="0.25">
      <c r="A1024" s="7">
        <v>0.67099375198403899</v>
      </c>
      <c r="B1024" s="13">
        <f t="shared" si="78"/>
        <v>1023</v>
      </c>
      <c r="C1024" s="35">
        <f t="shared" si="79"/>
        <v>1.508789619526496E-4</v>
      </c>
      <c r="D1024" s="7">
        <f t="shared" si="75"/>
        <v>0.15434917807756054</v>
      </c>
      <c r="E1024" s="7">
        <f>SUM(D$2:D1024)</f>
        <v>98.764347446552691</v>
      </c>
      <c r="F1024">
        <f t="shared" si="76"/>
        <v>1</v>
      </c>
      <c r="G1024">
        <f t="shared" si="77"/>
        <v>1</v>
      </c>
    </row>
    <row r="1025" spans="1:7" x14ac:dyDescent="0.25">
      <c r="A1025" s="7">
        <v>0.67092354194076831</v>
      </c>
      <c r="B1025" s="13">
        <f t="shared" si="78"/>
        <v>1024</v>
      </c>
      <c r="C1025" s="35">
        <f t="shared" si="79"/>
        <v>7.0210043270679812E-5</v>
      </c>
      <c r="D1025" s="7">
        <f t="shared" si="75"/>
        <v>7.1895084309176127E-2</v>
      </c>
      <c r="E1025" s="7">
        <f>SUM(D$2:D1025)</f>
        <v>98.836242530861867</v>
      </c>
      <c r="F1025">
        <f t="shared" si="76"/>
        <v>1</v>
      </c>
      <c r="G1025">
        <f t="shared" si="77"/>
        <v>1</v>
      </c>
    </row>
    <row r="1026" spans="1:7" x14ac:dyDescent="0.25">
      <c r="A1026" s="7">
        <v>0.67087248229205854</v>
      </c>
      <c r="B1026" s="13">
        <f t="shared" si="78"/>
        <v>1025</v>
      </c>
      <c r="C1026" s="35">
        <f t="shared" si="79"/>
        <v>5.1059648709772532E-5</v>
      </c>
      <c r="D1026" s="7">
        <f t="shared" ref="D1026:D1089" si="80">C1026*B1026</f>
        <v>5.2336139927516845E-2</v>
      </c>
      <c r="E1026" s="7">
        <f>SUM(D$2:D1026)</f>
        <v>98.888578670789386</v>
      </c>
      <c r="F1026">
        <f t="shared" ref="F1026:F1089" si="81">IF(E1026&gt;I$15,1,0)</f>
        <v>1</v>
      </c>
      <c r="G1026">
        <f t="shared" ref="G1026:G1089" si="82">IF(E1026&gt;M$15,1,0)</f>
        <v>1</v>
      </c>
    </row>
    <row r="1027" spans="1:7" x14ac:dyDescent="0.25">
      <c r="A1027" s="7">
        <v>0.67062531872938591</v>
      </c>
      <c r="B1027" s="13">
        <f t="shared" ref="B1027:B1090" si="83">ROW(B1027)-1</f>
        <v>1026</v>
      </c>
      <c r="C1027" s="35">
        <f t="shared" si="79"/>
        <v>2.471635626726254E-4</v>
      </c>
      <c r="D1027" s="7">
        <f t="shared" si="80"/>
        <v>0.25358981530211366</v>
      </c>
      <c r="E1027" s="7">
        <f>SUM(D$2:D1027)</f>
        <v>99.142168486091492</v>
      </c>
      <c r="F1027">
        <f t="shared" si="81"/>
        <v>1</v>
      </c>
      <c r="G1027">
        <f t="shared" si="82"/>
        <v>1</v>
      </c>
    </row>
    <row r="1028" spans="1:7" x14ac:dyDescent="0.25">
      <c r="A1028" s="7">
        <v>0.6701818817802323</v>
      </c>
      <c r="B1028" s="13">
        <f t="shared" si="83"/>
        <v>1027</v>
      </c>
      <c r="C1028" s="35">
        <f t="shared" ref="C1028:C1091" si="84">IF(A1027-A1028=0,0,A1027-A1028)</f>
        <v>4.4343694915360832E-4</v>
      </c>
      <c r="D1028" s="7">
        <f t="shared" si="80"/>
        <v>0.45540974678075574</v>
      </c>
      <c r="E1028" s="7">
        <f>SUM(D$2:D1028)</f>
        <v>99.597578232872252</v>
      </c>
      <c r="F1028">
        <f t="shared" si="81"/>
        <v>1</v>
      </c>
      <c r="G1028">
        <f t="shared" si="82"/>
        <v>1</v>
      </c>
    </row>
    <row r="1029" spans="1:7" x14ac:dyDescent="0.25">
      <c r="A1029" s="7">
        <v>0.67001570187091852</v>
      </c>
      <c r="B1029" s="13">
        <f t="shared" si="83"/>
        <v>1028</v>
      </c>
      <c r="C1029" s="35">
        <f t="shared" si="84"/>
        <v>1.6617990931377946E-4</v>
      </c>
      <c r="D1029" s="7">
        <f t="shared" si="80"/>
        <v>0.17083294677456529</v>
      </c>
      <c r="E1029" s="7">
        <f>SUM(D$2:D1029)</f>
        <v>99.768411179646819</v>
      </c>
      <c r="F1029">
        <f t="shared" si="81"/>
        <v>1</v>
      </c>
      <c r="G1029">
        <f t="shared" si="82"/>
        <v>1</v>
      </c>
    </row>
    <row r="1030" spans="1:7" x14ac:dyDescent="0.25">
      <c r="A1030" s="7">
        <v>0.66988530487331288</v>
      </c>
      <c r="B1030" s="13">
        <f t="shared" si="83"/>
        <v>1029</v>
      </c>
      <c r="C1030" s="35">
        <f t="shared" si="84"/>
        <v>1.3039699760564183E-4</v>
      </c>
      <c r="D1030" s="7">
        <f t="shared" si="80"/>
        <v>0.13417851053620544</v>
      </c>
      <c r="E1030" s="7">
        <f>SUM(D$2:D1030)</f>
        <v>99.902589690183021</v>
      </c>
      <c r="F1030">
        <f t="shared" si="81"/>
        <v>1</v>
      </c>
      <c r="G1030">
        <f t="shared" si="82"/>
        <v>1</v>
      </c>
    </row>
    <row r="1031" spans="1:7" x14ac:dyDescent="0.25">
      <c r="A1031" s="7">
        <v>0.66962649612760139</v>
      </c>
      <c r="B1031" s="13">
        <f t="shared" si="83"/>
        <v>1030</v>
      </c>
      <c r="C1031" s="35">
        <f t="shared" si="84"/>
        <v>2.5880874571149182E-4</v>
      </c>
      <c r="D1031" s="7">
        <f t="shared" si="80"/>
        <v>0.26657300808283657</v>
      </c>
      <c r="E1031" s="7">
        <f>SUM(D$2:D1031)</f>
        <v>100.16916269826585</v>
      </c>
      <c r="F1031">
        <f t="shared" si="81"/>
        <v>1</v>
      </c>
      <c r="G1031">
        <f t="shared" si="82"/>
        <v>1</v>
      </c>
    </row>
    <row r="1032" spans="1:7" x14ac:dyDescent="0.25">
      <c r="A1032" s="7">
        <v>0.66957894698105525</v>
      </c>
      <c r="B1032" s="13">
        <f t="shared" si="83"/>
        <v>1031</v>
      </c>
      <c r="C1032" s="35">
        <f t="shared" si="84"/>
        <v>4.7549146546144172E-5</v>
      </c>
      <c r="D1032" s="7">
        <f t="shared" si="80"/>
        <v>4.9023170089074641E-2</v>
      </c>
      <c r="E1032" s="7">
        <f>SUM(D$2:D1032)</f>
        <v>100.21818586835492</v>
      </c>
      <c r="F1032">
        <f t="shared" si="81"/>
        <v>1</v>
      </c>
      <c r="G1032">
        <f t="shared" si="82"/>
        <v>1</v>
      </c>
    </row>
    <row r="1033" spans="1:7" x14ac:dyDescent="0.25">
      <c r="A1033" s="7">
        <v>0.66949958542179966</v>
      </c>
      <c r="B1033" s="13">
        <f t="shared" si="83"/>
        <v>1032</v>
      </c>
      <c r="C1033" s="35">
        <f t="shared" si="84"/>
        <v>7.93615592555863E-5</v>
      </c>
      <c r="D1033" s="7">
        <f t="shared" si="80"/>
        <v>8.1901129151765062E-2</v>
      </c>
      <c r="E1033" s="7">
        <f>SUM(D$2:D1033)</f>
        <v>100.30008699750668</v>
      </c>
      <c r="F1033">
        <f t="shared" si="81"/>
        <v>1</v>
      </c>
      <c r="G1033">
        <f t="shared" si="82"/>
        <v>1</v>
      </c>
    </row>
    <row r="1034" spans="1:7" x14ac:dyDescent="0.25">
      <c r="A1034" s="7">
        <v>0.66933008869320032</v>
      </c>
      <c r="B1034" s="13">
        <f t="shared" si="83"/>
        <v>1033</v>
      </c>
      <c r="C1034" s="35">
        <f t="shared" si="84"/>
        <v>1.6949672859933873E-4</v>
      </c>
      <c r="D1034" s="7">
        <f t="shared" si="80"/>
        <v>0.17509012064311691</v>
      </c>
      <c r="E1034" s="7">
        <f>SUM(D$2:D1034)</f>
        <v>100.4751771181498</v>
      </c>
      <c r="F1034">
        <f t="shared" si="81"/>
        <v>1</v>
      </c>
      <c r="G1034">
        <f t="shared" si="82"/>
        <v>1</v>
      </c>
    </row>
    <row r="1035" spans="1:7" x14ac:dyDescent="0.25">
      <c r="A1035" s="7">
        <v>0.66915860671510163</v>
      </c>
      <c r="B1035" s="13">
        <f t="shared" si="83"/>
        <v>1034</v>
      </c>
      <c r="C1035" s="35">
        <f t="shared" si="84"/>
        <v>1.7148197809868648E-4</v>
      </c>
      <c r="D1035" s="7">
        <f t="shared" si="80"/>
        <v>0.17731236535404182</v>
      </c>
      <c r="E1035" s="7">
        <f>SUM(D$2:D1035)</f>
        <v>100.65248948350384</v>
      </c>
      <c r="F1035">
        <f t="shared" si="81"/>
        <v>1</v>
      </c>
      <c r="G1035">
        <f t="shared" si="82"/>
        <v>1</v>
      </c>
    </row>
    <row r="1036" spans="1:7" x14ac:dyDescent="0.25">
      <c r="A1036" s="7">
        <v>0.66909154401859827</v>
      </c>
      <c r="B1036" s="13">
        <f t="shared" si="83"/>
        <v>1035</v>
      </c>
      <c r="C1036" s="35">
        <f t="shared" si="84"/>
        <v>6.7062696503361607E-5</v>
      </c>
      <c r="D1036" s="7">
        <f t="shared" si="80"/>
        <v>6.9409890880979264E-2</v>
      </c>
      <c r="E1036" s="7">
        <f>SUM(D$2:D1036)</f>
        <v>100.72189937438482</v>
      </c>
      <c r="F1036">
        <f t="shared" si="81"/>
        <v>1</v>
      </c>
      <c r="G1036">
        <f t="shared" si="82"/>
        <v>1</v>
      </c>
    </row>
    <row r="1037" spans="1:7" x14ac:dyDescent="0.25">
      <c r="A1037" s="7">
        <v>0.66897823953497504</v>
      </c>
      <c r="B1037" s="13">
        <f t="shared" si="83"/>
        <v>1036</v>
      </c>
      <c r="C1037" s="35">
        <f t="shared" si="84"/>
        <v>1.1330448362323331E-4</v>
      </c>
      <c r="D1037" s="7">
        <f t="shared" si="80"/>
        <v>0.11738344503366971</v>
      </c>
      <c r="E1037" s="7">
        <f>SUM(D$2:D1037)</f>
        <v>100.83928281941849</v>
      </c>
      <c r="F1037">
        <f t="shared" si="81"/>
        <v>1</v>
      </c>
      <c r="G1037">
        <f t="shared" si="82"/>
        <v>1</v>
      </c>
    </row>
    <row r="1038" spans="1:7" x14ac:dyDescent="0.25">
      <c r="A1038" s="7">
        <v>0.66882682794510795</v>
      </c>
      <c r="B1038" s="13">
        <f t="shared" si="83"/>
        <v>1037</v>
      </c>
      <c r="C1038" s="35">
        <f t="shared" si="84"/>
        <v>1.514115898670898E-4</v>
      </c>
      <c r="D1038" s="7">
        <f t="shared" si="80"/>
        <v>0.15701381869217212</v>
      </c>
      <c r="E1038" s="7">
        <f>SUM(D$2:D1038)</f>
        <v>100.99629663811066</v>
      </c>
      <c r="F1038">
        <f t="shared" si="81"/>
        <v>1</v>
      </c>
      <c r="G1038">
        <f t="shared" si="82"/>
        <v>1</v>
      </c>
    </row>
    <row r="1039" spans="1:7" x14ac:dyDescent="0.25">
      <c r="A1039" s="7">
        <v>0.66873642646180709</v>
      </c>
      <c r="B1039" s="13">
        <f t="shared" si="83"/>
        <v>1038</v>
      </c>
      <c r="C1039" s="35">
        <f t="shared" si="84"/>
        <v>9.0401483300861507E-5</v>
      </c>
      <c r="D1039" s="7">
        <f t="shared" si="80"/>
        <v>9.3836739666294244E-2</v>
      </c>
      <c r="E1039" s="7">
        <f>SUM(D$2:D1039)</f>
        <v>101.09013337777697</v>
      </c>
      <c r="F1039">
        <f t="shared" si="81"/>
        <v>1</v>
      </c>
      <c r="G1039">
        <f t="shared" si="82"/>
        <v>1</v>
      </c>
    </row>
    <row r="1040" spans="1:7" x14ac:dyDescent="0.25">
      <c r="A1040" s="7">
        <v>0.66869120150979666</v>
      </c>
      <c r="B1040" s="13">
        <f t="shared" si="83"/>
        <v>1039</v>
      </c>
      <c r="C1040" s="35">
        <f t="shared" si="84"/>
        <v>4.5224952010425312E-5</v>
      </c>
      <c r="D1040" s="7">
        <f t="shared" si="80"/>
        <v>4.6988725138831899E-2</v>
      </c>
      <c r="E1040" s="7">
        <f>SUM(D$2:D1040)</f>
        <v>101.1371221029158</v>
      </c>
      <c r="F1040">
        <f t="shared" si="81"/>
        <v>1</v>
      </c>
      <c r="G1040">
        <f t="shared" si="82"/>
        <v>1</v>
      </c>
    </row>
    <row r="1041" spans="1:7" x14ac:dyDescent="0.25">
      <c r="A1041" s="7">
        <v>0.66859147903799276</v>
      </c>
      <c r="B1041" s="13">
        <f t="shared" si="83"/>
        <v>1040</v>
      </c>
      <c r="C1041" s="35">
        <f t="shared" si="84"/>
        <v>9.9722471803898038E-5</v>
      </c>
      <c r="D1041" s="7">
        <f t="shared" si="80"/>
        <v>0.10371137067605396</v>
      </c>
      <c r="E1041" s="7">
        <f>SUM(D$2:D1041)</f>
        <v>101.24083347359185</v>
      </c>
      <c r="F1041">
        <f t="shared" si="81"/>
        <v>1</v>
      </c>
      <c r="G1041">
        <f t="shared" si="82"/>
        <v>1</v>
      </c>
    </row>
    <row r="1042" spans="1:7" x14ac:dyDescent="0.25">
      <c r="A1042" s="7">
        <v>0.66832741664421547</v>
      </c>
      <c r="B1042" s="13">
        <f t="shared" si="83"/>
        <v>1041</v>
      </c>
      <c r="C1042" s="35">
        <f t="shared" si="84"/>
        <v>2.640623937772979E-4</v>
      </c>
      <c r="D1042" s="7">
        <f t="shared" si="80"/>
        <v>0.27488895192216711</v>
      </c>
      <c r="E1042" s="7">
        <f>SUM(D$2:D1042)</f>
        <v>101.51572242551401</v>
      </c>
      <c r="F1042">
        <f t="shared" si="81"/>
        <v>1</v>
      </c>
      <c r="G1042">
        <f t="shared" si="82"/>
        <v>1</v>
      </c>
    </row>
    <row r="1043" spans="1:7" x14ac:dyDescent="0.25">
      <c r="A1043" s="7">
        <v>0.66826379181879647</v>
      </c>
      <c r="B1043" s="13">
        <f t="shared" si="83"/>
        <v>1042</v>
      </c>
      <c r="C1043" s="35">
        <f t="shared" si="84"/>
        <v>6.3624825418995279E-5</v>
      </c>
      <c r="D1043" s="7">
        <f t="shared" si="80"/>
        <v>6.6297068086593081E-2</v>
      </c>
      <c r="E1043" s="7">
        <f>SUM(D$2:D1043)</f>
        <v>101.58201949360061</v>
      </c>
      <c r="F1043">
        <f t="shared" si="81"/>
        <v>1</v>
      </c>
      <c r="G1043">
        <f t="shared" si="82"/>
        <v>1</v>
      </c>
    </row>
    <row r="1044" spans="1:7" x14ac:dyDescent="0.25">
      <c r="A1044" s="7">
        <v>0.66809855611351299</v>
      </c>
      <c r="B1044" s="13">
        <f t="shared" si="83"/>
        <v>1043</v>
      </c>
      <c r="C1044" s="35">
        <f t="shared" si="84"/>
        <v>1.6523570528348408E-4</v>
      </c>
      <c r="D1044" s="7">
        <f t="shared" si="80"/>
        <v>0.1723408406106739</v>
      </c>
      <c r="E1044" s="7">
        <f>SUM(D$2:D1044)</f>
        <v>101.75436033421128</v>
      </c>
      <c r="F1044">
        <f t="shared" si="81"/>
        <v>1</v>
      </c>
      <c r="G1044">
        <f t="shared" si="82"/>
        <v>1</v>
      </c>
    </row>
    <row r="1045" spans="1:7" x14ac:dyDescent="0.25">
      <c r="A1045" s="7">
        <v>0.66784616311313461</v>
      </c>
      <c r="B1045" s="13">
        <f t="shared" si="83"/>
        <v>1044</v>
      </c>
      <c r="C1045" s="35">
        <f t="shared" si="84"/>
        <v>2.5239300037838142E-4</v>
      </c>
      <c r="D1045" s="7">
        <f t="shared" si="80"/>
        <v>0.2634982923950302</v>
      </c>
      <c r="E1045" s="7">
        <f>SUM(D$2:D1045)</f>
        <v>102.01785862660631</v>
      </c>
      <c r="F1045">
        <f t="shared" si="81"/>
        <v>1</v>
      </c>
      <c r="G1045">
        <f t="shared" si="82"/>
        <v>1</v>
      </c>
    </row>
    <row r="1046" spans="1:7" x14ac:dyDescent="0.25">
      <c r="A1046" s="7">
        <v>0.66759195433577512</v>
      </c>
      <c r="B1046" s="13">
        <f t="shared" si="83"/>
        <v>1045</v>
      </c>
      <c r="C1046" s="35">
        <f t="shared" si="84"/>
        <v>2.542087773594881E-4</v>
      </c>
      <c r="D1046" s="7">
        <f t="shared" si="80"/>
        <v>0.26564817234066507</v>
      </c>
      <c r="E1046" s="7">
        <f>SUM(D$2:D1046)</f>
        <v>102.28350679894697</v>
      </c>
      <c r="F1046">
        <f t="shared" si="81"/>
        <v>1</v>
      </c>
      <c r="G1046">
        <f t="shared" si="82"/>
        <v>1</v>
      </c>
    </row>
    <row r="1047" spans="1:7" x14ac:dyDescent="0.25">
      <c r="A1047" s="7">
        <v>0.66757319130697013</v>
      </c>
      <c r="B1047" s="13">
        <f t="shared" si="83"/>
        <v>1046</v>
      </c>
      <c r="C1047" s="35">
        <f t="shared" si="84"/>
        <v>1.8763028804991144E-5</v>
      </c>
      <c r="D1047" s="7">
        <f t="shared" si="80"/>
        <v>1.9626128130020737E-2</v>
      </c>
      <c r="E1047" s="7">
        <f>SUM(D$2:D1047)</f>
        <v>102.30313292707699</v>
      </c>
      <c r="F1047">
        <f t="shared" si="81"/>
        <v>1</v>
      </c>
      <c r="G1047">
        <f t="shared" si="82"/>
        <v>1</v>
      </c>
    </row>
    <row r="1048" spans="1:7" x14ac:dyDescent="0.25">
      <c r="A1048" s="7">
        <v>0.66757169026466567</v>
      </c>
      <c r="B1048" s="13">
        <f t="shared" si="83"/>
        <v>1047</v>
      </c>
      <c r="C1048" s="35">
        <f t="shared" si="84"/>
        <v>1.5010423044525822E-6</v>
      </c>
      <c r="D1048" s="7">
        <f t="shared" si="80"/>
        <v>1.5715912927618536E-3</v>
      </c>
      <c r="E1048" s="7">
        <f>SUM(D$2:D1048)</f>
        <v>102.30470451836975</v>
      </c>
      <c r="F1048">
        <f t="shared" si="81"/>
        <v>1</v>
      </c>
      <c r="G1048">
        <f t="shared" si="82"/>
        <v>1</v>
      </c>
    </row>
    <row r="1049" spans="1:7" x14ac:dyDescent="0.25">
      <c r="A1049" s="7">
        <v>0.66750426441276611</v>
      </c>
      <c r="B1049" s="13">
        <f t="shared" si="83"/>
        <v>1048</v>
      </c>
      <c r="C1049" s="35">
        <f t="shared" si="84"/>
        <v>6.742585189956074E-5</v>
      </c>
      <c r="D1049" s="7">
        <f t="shared" si="80"/>
        <v>7.0662292790739656E-2</v>
      </c>
      <c r="E1049" s="7">
        <f>SUM(D$2:D1049)</f>
        <v>102.37536681116049</v>
      </c>
      <c r="F1049">
        <f t="shared" si="81"/>
        <v>1</v>
      </c>
      <c r="G1049">
        <f t="shared" si="82"/>
        <v>1</v>
      </c>
    </row>
    <row r="1050" spans="1:7" x14ac:dyDescent="0.25">
      <c r="A1050" s="7">
        <v>0.6673881999481317</v>
      </c>
      <c r="B1050" s="13">
        <f t="shared" si="83"/>
        <v>1049</v>
      </c>
      <c r="C1050" s="35">
        <f t="shared" si="84"/>
        <v>1.1606446463441333E-4</v>
      </c>
      <c r="D1050" s="7">
        <f t="shared" si="80"/>
        <v>0.12175162340149959</v>
      </c>
      <c r="E1050" s="7">
        <f>SUM(D$2:D1050)</f>
        <v>102.49711843456198</v>
      </c>
      <c r="F1050">
        <f t="shared" si="81"/>
        <v>1</v>
      </c>
      <c r="G1050">
        <f t="shared" si="82"/>
        <v>1</v>
      </c>
    </row>
    <row r="1051" spans="1:7" x14ac:dyDescent="0.25">
      <c r="A1051" s="7">
        <v>0.66687958871053499</v>
      </c>
      <c r="B1051" s="13">
        <f t="shared" si="83"/>
        <v>1050</v>
      </c>
      <c r="C1051" s="35">
        <f t="shared" si="84"/>
        <v>5.0861123759671223E-4</v>
      </c>
      <c r="D1051" s="7">
        <f t="shared" si="80"/>
        <v>0.53404179947654784</v>
      </c>
      <c r="E1051" s="7">
        <f>SUM(D$2:D1051)</f>
        <v>103.03116023403854</v>
      </c>
      <c r="F1051">
        <f t="shared" si="81"/>
        <v>1</v>
      </c>
      <c r="G1051">
        <f t="shared" si="82"/>
        <v>1</v>
      </c>
    </row>
    <row r="1052" spans="1:7" x14ac:dyDescent="0.25">
      <c r="A1052" s="7">
        <v>0.66672909711433814</v>
      </c>
      <c r="B1052" s="13">
        <f t="shared" si="83"/>
        <v>1051</v>
      </c>
      <c r="C1052" s="35">
        <f t="shared" si="84"/>
        <v>1.5049159619684449E-4</v>
      </c>
      <c r="D1052" s="7">
        <f t="shared" si="80"/>
        <v>0.15816666760288356</v>
      </c>
      <c r="E1052" s="7">
        <f>SUM(D$2:D1052)</f>
        <v>103.18932690164142</v>
      </c>
      <c r="F1052">
        <f t="shared" si="81"/>
        <v>1</v>
      </c>
      <c r="G1052">
        <f t="shared" si="82"/>
        <v>1</v>
      </c>
    </row>
    <row r="1053" spans="1:7" x14ac:dyDescent="0.25">
      <c r="A1053" s="7">
        <v>0.66672502977390036</v>
      </c>
      <c r="B1053" s="13">
        <f t="shared" si="83"/>
        <v>1052</v>
      </c>
      <c r="C1053" s="35">
        <f t="shared" si="84"/>
        <v>4.0673404377855604E-6</v>
      </c>
      <c r="D1053" s="7">
        <f t="shared" si="80"/>
        <v>4.2788421405504096E-3</v>
      </c>
      <c r="E1053" s="7">
        <f>SUM(D$2:D1053)</f>
        <v>103.19360574378197</v>
      </c>
      <c r="F1053">
        <f t="shared" si="81"/>
        <v>1</v>
      </c>
      <c r="G1053">
        <f t="shared" si="82"/>
        <v>1</v>
      </c>
    </row>
    <row r="1054" spans="1:7" x14ac:dyDescent="0.25">
      <c r="A1054" s="7">
        <v>0.66640370987931807</v>
      </c>
      <c r="B1054" s="13">
        <f t="shared" si="83"/>
        <v>1053</v>
      </c>
      <c r="C1054" s="35">
        <f t="shared" si="84"/>
        <v>3.2131989458228372E-4</v>
      </c>
      <c r="D1054" s="7">
        <f t="shared" si="80"/>
        <v>0.33834984899514475</v>
      </c>
      <c r="E1054" s="7">
        <f>SUM(D$2:D1054)</f>
        <v>103.53195559277712</v>
      </c>
      <c r="F1054">
        <f t="shared" si="81"/>
        <v>1</v>
      </c>
      <c r="G1054">
        <f t="shared" si="82"/>
        <v>1</v>
      </c>
    </row>
    <row r="1055" spans="1:7" x14ac:dyDescent="0.25">
      <c r="A1055" s="7">
        <v>0.66629343169066368</v>
      </c>
      <c r="B1055" s="13">
        <f t="shared" si="83"/>
        <v>1054</v>
      </c>
      <c r="C1055" s="35">
        <f t="shared" si="84"/>
        <v>1.102781886543891E-4</v>
      </c>
      <c r="D1055" s="7">
        <f t="shared" si="80"/>
        <v>0.11623321084172611</v>
      </c>
      <c r="E1055" s="7">
        <f>SUM(D$2:D1055)</f>
        <v>103.64818880361885</v>
      </c>
      <c r="F1055">
        <f t="shared" si="81"/>
        <v>1</v>
      </c>
      <c r="G1055">
        <f t="shared" si="82"/>
        <v>1</v>
      </c>
    </row>
    <row r="1056" spans="1:7" x14ac:dyDescent="0.25">
      <c r="A1056" s="7">
        <v>0.66626735713321461</v>
      </c>
      <c r="B1056" s="13">
        <f t="shared" si="83"/>
        <v>1055</v>
      </c>
      <c r="C1056" s="35">
        <f t="shared" si="84"/>
        <v>2.6074557449073943E-5</v>
      </c>
      <c r="D1056" s="7">
        <f t="shared" si="80"/>
        <v>2.750865810877301E-2</v>
      </c>
      <c r="E1056" s="7">
        <f>SUM(D$2:D1056)</f>
        <v>103.67569746172762</v>
      </c>
      <c r="F1056">
        <f t="shared" si="81"/>
        <v>1</v>
      </c>
      <c r="G1056">
        <f t="shared" si="82"/>
        <v>1</v>
      </c>
    </row>
    <row r="1057" spans="1:7" x14ac:dyDescent="0.25">
      <c r="A1057" s="7">
        <v>0.66601128415815447</v>
      </c>
      <c r="B1057" s="13">
        <f t="shared" si="83"/>
        <v>1056</v>
      </c>
      <c r="C1057" s="35">
        <f t="shared" si="84"/>
        <v>2.5607297506013982E-4</v>
      </c>
      <c r="D1057" s="7">
        <f t="shared" si="80"/>
        <v>0.27041306166350765</v>
      </c>
      <c r="E1057" s="7">
        <f>SUM(D$2:D1057)</f>
        <v>103.94611052339113</v>
      </c>
      <c r="F1057">
        <f t="shared" si="81"/>
        <v>1</v>
      </c>
      <c r="G1057">
        <f t="shared" si="82"/>
        <v>1</v>
      </c>
    </row>
    <row r="1058" spans="1:7" x14ac:dyDescent="0.25">
      <c r="A1058" s="7">
        <v>0.66581481708879531</v>
      </c>
      <c r="B1058" s="13">
        <f t="shared" si="83"/>
        <v>1057</v>
      </c>
      <c r="C1058" s="35">
        <f t="shared" si="84"/>
        <v>1.9646706935916303E-4</v>
      </c>
      <c r="D1058" s="7">
        <f t="shared" si="80"/>
        <v>0.20766569231263532</v>
      </c>
      <c r="E1058" s="7">
        <f>SUM(D$2:D1058)</f>
        <v>104.15377621570376</v>
      </c>
      <c r="F1058">
        <f t="shared" si="81"/>
        <v>1</v>
      </c>
      <c r="G1058">
        <f t="shared" si="82"/>
        <v>1</v>
      </c>
    </row>
    <row r="1059" spans="1:7" x14ac:dyDescent="0.25">
      <c r="A1059" s="7">
        <v>0.66566868335735319</v>
      </c>
      <c r="B1059" s="13">
        <f t="shared" si="83"/>
        <v>1058</v>
      </c>
      <c r="C1059" s="35">
        <f t="shared" si="84"/>
        <v>1.4613373144212183E-4</v>
      </c>
      <c r="D1059" s="7">
        <f t="shared" si="80"/>
        <v>0.15460948786576489</v>
      </c>
      <c r="E1059" s="7">
        <f>SUM(D$2:D1059)</f>
        <v>104.30838570356953</v>
      </c>
      <c r="F1059">
        <f t="shared" si="81"/>
        <v>1</v>
      </c>
      <c r="G1059">
        <f t="shared" si="82"/>
        <v>1</v>
      </c>
    </row>
    <row r="1060" spans="1:7" x14ac:dyDescent="0.25">
      <c r="A1060" s="7">
        <v>0.66564394036969032</v>
      </c>
      <c r="B1060" s="13">
        <f t="shared" si="83"/>
        <v>1059</v>
      </c>
      <c r="C1060" s="35">
        <f t="shared" si="84"/>
        <v>2.4742987662862426E-5</v>
      </c>
      <c r="D1060" s="7">
        <f t="shared" si="80"/>
        <v>2.6202823934971309E-2</v>
      </c>
      <c r="E1060" s="7">
        <f>SUM(D$2:D1060)</f>
        <v>104.33458852750449</v>
      </c>
      <c r="F1060">
        <f t="shared" si="81"/>
        <v>1</v>
      </c>
      <c r="G1060">
        <f t="shared" si="82"/>
        <v>1</v>
      </c>
    </row>
    <row r="1061" spans="1:7" x14ac:dyDescent="0.25">
      <c r="A1061" s="7">
        <v>0.66561382268216307</v>
      </c>
      <c r="B1061" s="13">
        <f t="shared" si="83"/>
        <v>1060</v>
      </c>
      <c r="C1061" s="35">
        <f t="shared" si="84"/>
        <v>3.0117687527253523E-5</v>
      </c>
      <c r="D1061" s="7">
        <f t="shared" si="80"/>
        <v>3.1924748778888734E-2</v>
      </c>
      <c r="E1061" s="7">
        <f>SUM(D$2:D1061)</f>
        <v>104.36651327628338</v>
      </c>
      <c r="F1061">
        <f t="shared" si="81"/>
        <v>1</v>
      </c>
      <c r="G1061">
        <f t="shared" si="82"/>
        <v>1</v>
      </c>
    </row>
    <row r="1062" spans="1:7" x14ac:dyDescent="0.25">
      <c r="A1062" s="7">
        <v>0.66560089435005743</v>
      </c>
      <c r="B1062" s="13">
        <f t="shared" si="83"/>
        <v>1061</v>
      </c>
      <c r="C1062" s="35">
        <f t="shared" si="84"/>
        <v>1.2928332105643925E-5</v>
      </c>
      <c r="D1062" s="7">
        <f t="shared" si="80"/>
        <v>1.3716960364088204E-2</v>
      </c>
      <c r="E1062" s="7">
        <f>SUM(D$2:D1062)</f>
        <v>104.38023023664748</v>
      </c>
      <c r="F1062">
        <f t="shared" si="81"/>
        <v>1</v>
      </c>
      <c r="G1062">
        <f t="shared" si="82"/>
        <v>1</v>
      </c>
    </row>
    <row r="1063" spans="1:7" x14ac:dyDescent="0.25">
      <c r="A1063" s="7">
        <v>0.6655890796945001</v>
      </c>
      <c r="B1063" s="13">
        <f t="shared" si="83"/>
        <v>1062</v>
      </c>
      <c r="C1063" s="35">
        <f t="shared" si="84"/>
        <v>1.1814655557329523E-5</v>
      </c>
      <c r="D1063" s="7">
        <f t="shared" si="80"/>
        <v>1.2547164201883954E-2</v>
      </c>
      <c r="E1063" s="7">
        <f>SUM(D$2:D1063)</f>
        <v>104.39277740084937</v>
      </c>
      <c r="F1063">
        <f t="shared" si="81"/>
        <v>1</v>
      </c>
      <c r="G1063">
        <f t="shared" si="82"/>
        <v>1</v>
      </c>
    </row>
    <row r="1064" spans="1:7" x14ac:dyDescent="0.25">
      <c r="A1064" s="7">
        <v>0.66522127590920066</v>
      </c>
      <c r="B1064" s="13">
        <f t="shared" si="83"/>
        <v>1063</v>
      </c>
      <c r="C1064" s="35">
        <f t="shared" si="84"/>
        <v>3.6780378529943647E-4</v>
      </c>
      <c r="D1064" s="7">
        <f t="shared" si="80"/>
        <v>0.39097542377330097</v>
      </c>
      <c r="E1064" s="7">
        <f>SUM(D$2:D1064)</f>
        <v>104.78375282462267</v>
      </c>
      <c r="F1064">
        <f t="shared" si="81"/>
        <v>1</v>
      </c>
      <c r="G1064">
        <f t="shared" si="82"/>
        <v>1</v>
      </c>
    </row>
    <row r="1065" spans="1:7" x14ac:dyDescent="0.25">
      <c r="A1065" s="7">
        <v>0.66514658694937656</v>
      </c>
      <c r="B1065" s="13">
        <f t="shared" si="83"/>
        <v>1064</v>
      </c>
      <c r="C1065" s="35">
        <f t="shared" si="84"/>
        <v>7.4688959824098511E-5</v>
      </c>
      <c r="D1065" s="7">
        <f t="shared" si="80"/>
        <v>7.9469053252840816E-2</v>
      </c>
      <c r="E1065" s="7">
        <f>SUM(D$2:D1065)</f>
        <v>104.8632218778755</v>
      </c>
      <c r="F1065">
        <f t="shared" si="81"/>
        <v>1</v>
      </c>
      <c r="G1065">
        <f t="shared" si="82"/>
        <v>1</v>
      </c>
    </row>
    <row r="1066" spans="1:7" x14ac:dyDescent="0.25">
      <c r="A1066" s="7">
        <v>0.66510615564859643</v>
      </c>
      <c r="B1066" s="13">
        <f t="shared" si="83"/>
        <v>1065</v>
      </c>
      <c r="C1066" s="35">
        <f t="shared" si="84"/>
        <v>4.0431300780130464E-5</v>
      </c>
      <c r="D1066" s="7">
        <f t="shared" si="80"/>
        <v>4.3059335330838944E-2</v>
      </c>
      <c r="E1066" s="7">
        <f>SUM(D$2:D1066)</f>
        <v>104.90628121320634</v>
      </c>
      <c r="F1066">
        <f t="shared" si="81"/>
        <v>1</v>
      </c>
      <c r="G1066">
        <f t="shared" si="82"/>
        <v>1</v>
      </c>
    </row>
    <row r="1067" spans="1:7" x14ac:dyDescent="0.25">
      <c r="A1067" s="7">
        <v>0.66507097799588188</v>
      </c>
      <c r="B1067" s="13">
        <f t="shared" si="83"/>
        <v>1066</v>
      </c>
      <c r="C1067" s="35">
        <f t="shared" si="84"/>
        <v>3.5177652714546426E-5</v>
      </c>
      <c r="D1067" s="7">
        <f t="shared" si="80"/>
        <v>3.749937779370649E-2</v>
      </c>
      <c r="E1067" s="7">
        <f>SUM(D$2:D1067)</f>
        <v>104.94378059100005</v>
      </c>
      <c r="F1067">
        <f t="shared" si="81"/>
        <v>1</v>
      </c>
      <c r="G1067">
        <f t="shared" si="82"/>
        <v>1</v>
      </c>
    </row>
    <row r="1068" spans="1:7" x14ac:dyDescent="0.25">
      <c r="A1068" s="7">
        <v>0.66501742468011826</v>
      </c>
      <c r="B1068" s="13">
        <f t="shared" si="83"/>
        <v>1067</v>
      </c>
      <c r="C1068" s="35">
        <f t="shared" si="84"/>
        <v>5.3553315763621434E-5</v>
      </c>
      <c r="D1068" s="7">
        <f t="shared" si="80"/>
        <v>5.714138791978407E-2</v>
      </c>
      <c r="E1068" s="7">
        <f>SUM(D$2:D1068)</f>
        <v>105.00092197891983</v>
      </c>
      <c r="F1068">
        <f t="shared" si="81"/>
        <v>1</v>
      </c>
      <c r="G1068">
        <f t="shared" si="82"/>
        <v>1</v>
      </c>
    </row>
    <row r="1069" spans="1:7" x14ac:dyDescent="0.25">
      <c r="A1069" s="7">
        <v>0.6648126534573654</v>
      </c>
      <c r="B1069" s="13">
        <f t="shared" si="83"/>
        <v>1068</v>
      </c>
      <c r="C1069" s="35">
        <f t="shared" si="84"/>
        <v>2.0477122275286419E-4</v>
      </c>
      <c r="D1069" s="7">
        <f t="shared" si="80"/>
        <v>0.21869566590005896</v>
      </c>
      <c r="E1069" s="7">
        <f>SUM(D$2:D1069)</f>
        <v>105.21961764481989</v>
      </c>
      <c r="F1069">
        <f t="shared" si="81"/>
        <v>1</v>
      </c>
      <c r="G1069">
        <f t="shared" si="82"/>
        <v>1</v>
      </c>
    </row>
    <row r="1070" spans="1:7" x14ac:dyDescent="0.25">
      <c r="A1070" s="7">
        <v>0.66476696850851991</v>
      </c>
      <c r="B1070" s="13">
        <f t="shared" si="83"/>
        <v>1069</v>
      </c>
      <c r="C1070" s="35">
        <f t="shared" si="84"/>
        <v>4.5684948845492457E-5</v>
      </c>
      <c r="D1070" s="7">
        <f t="shared" si="80"/>
        <v>4.8837210315831436E-2</v>
      </c>
      <c r="E1070" s="7">
        <f>SUM(D$2:D1070)</f>
        <v>105.26845485513573</v>
      </c>
      <c r="F1070">
        <f t="shared" si="81"/>
        <v>1</v>
      </c>
      <c r="G1070">
        <f t="shared" si="82"/>
        <v>1</v>
      </c>
    </row>
    <row r="1071" spans="1:7" x14ac:dyDescent="0.25">
      <c r="A1071" s="7">
        <v>0.6645980044078349</v>
      </c>
      <c r="B1071" s="13">
        <f t="shared" si="83"/>
        <v>1070</v>
      </c>
      <c r="C1071" s="35">
        <f t="shared" si="84"/>
        <v>1.6896410068500956E-4</v>
      </c>
      <c r="D1071" s="7">
        <f t="shared" si="80"/>
        <v>0.18079158773296022</v>
      </c>
      <c r="E1071" s="7">
        <f>SUM(D$2:D1071)</f>
        <v>105.44924644286868</v>
      </c>
      <c r="F1071">
        <f t="shared" si="81"/>
        <v>1</v>
      </c>
      <c r="G1071">
        <f t="shared" si="82"/>
        <v>1</v>
      </c>
    </row>
    <row r="1072" spans="1:7" x14ac:dyDescent="0.25">
      <c r="A1072" s="7">
        <v>0.66445961799151243</v>
      </c>
      <c r="B1072" s="13">
        <f t="shared" si="83"/>
        <v>1071</v>
      </c>
      <c r="C1072" s="35">
        <f t="shared" si="84"/>
        <v>1.3838641632246684E-4</v>
      </c>
      <c r="D1072" s="7">
        <f t="shared" si="80"/>
        <v>0.14821185188136199</v>
      </c>
      <c r="E1072" s="7">
        <f>SUM(D$2:D1072)</f>
        <v>105.59745829475004</v>
      </c>
      <c r="F1072">
        <f t="shared" si="81"/>
        <v>1</v>
      </c>
      <c r="G1072">
        <f t="shared" si="82"/>
        <v>1</v>
      </c>
    </row>
    <row r="1073" spans="1:7" x14ac:dyDescent="0.25">
      <c r="A1073" s="7">
        <v>0.66436432601554229</v>
      </c>
      <c r="B1073" s="13">
        <f t="shared" si="83"/>
        <v>1072</v>
      </c>
      <c r="C1073" s="35">
        <f t="shared" si="84"/>
        <v>9.529197597013539E-5</v>
      </c>
      <c r="D1073" s="7">
        <f t="shared" si="80"/>
        <v>0.10215299823998514</v>
      </c>
      <c r="E1073" s="7">
        <f>SUM(D$2:D1073)</f>
        <v>105.69961129299003</v>
      </c>
      <c r="F1073">
        <f t="shared" si="81"/>
        <v>1</v>
      </c>
      <c r="G1073">
        <f t="shared" si="82"/>
        <v>1</v>
      </c>
    </row>
    <row r="1074" spans="1:7" x14ac:dyDescent="0.25">
      <c r="A1074" s="7">
        <v>0.66415650428746098</v>
      </c>
      <c r="B1074" s="13">
        <f t="shared" si="83"/>
        <v>1073</v>
      </c>
      <c r="C1074" s="35">
        <f t="shared" si="84"/>
        <v>2.0782172808131438E-4</v>
      </c>
      <c r="D1074" s="7">
        <f t="shared" si="80"/>
        <v>0.22299271423125033</v>
      </c>
      <c r="E1074" s="7">
        <f>SUM(D$2:D1074)</f>
        <v>105.92260400722128</v>
      </c>
      <c r="F1074">
        <f t="shared" si="81"/>
        <v>1</v>
      </c>
      <c r="G1074">
        <f t="shared" si="82"/>
        <v>1</v>
      </c>
    </row>
    <row r="1075" spans="1:7" x14ac:dyDescent="0.25">
      <c r="A1075" s="7">
        <v>0.66411558877948618</v>
      </c>
      <c r="B1075" s="13">
        <f t="shared" si="83"/>
        <v>1074</v>
      </c>
      <c r="C1075" s="35">
        <f t="shared" si="84"/>
        <v>4.0915507974803589E-5</v>
      </c>
      <c r="D1075" s="7">
        <f t="shared" si="80"/>
        <v>4.3943255564939054E-2</v>
      </c>
      <c r="E1075" s="7">
        <f>SUM(D$2:D1075)</f>
        <v>105.96654726278622</v>
      </c>
      <c r="F1075">
        <f t="shared" si="81"/>
        <v>1</v>
      </c>
      <c r="G1075">
        <f t="shared" si="82"/>
        <v>1</v>
      </c>
    </row>
    <row r="1076" spans="1:7" x14ac:dyDescent="0.25">
      <c r="A1076" s="7">
        <v>0.66409549418089475</v>
      </c>
      <c r="B1076" s="13">
        <f t="shared" si="83"/>
        <v>1075</v>
      </c>
      <c r="C1076" s="35">
        <f t="shared" si="84"/>
        <v>2.0094598591424706E-5</v>
      </c>
      <c r="D1076" s="7">
        <f t="shared" si="80"/>
        <v>2.1601693485781559E-2</v>
      </c>
      <c r="E1076" s="7">
        <f>SUM(D$2:D1076)</f>
        <v>105.988148956272</v>
      </c>
      <c r="F1076">
        <f t="shared" si="81"/>
        <v>1</v>
      </c>
      <c r="G1076">
        <f t="shared" si="82"/>
        <v>1</v>
      </c>
    </row>
    <row r="1077" spans="1:7" x14ac:dyDescent="0.25">
      <c r="A1077" s="7">
        <v>0.66400470533183786</v>
      </c>
      <c r="B1077" s="13">
        <f t="shared" si="83"/>
        <v>1076</v>
      </c>
      <c r="C1077" s="35">
        <f t="shared" si="84"/>
        <v>9.0788849056888665E-5</v>
      </c>
      <c r="D1077" s="7">
        <f t="shared" si="80"/>
        <v>9.7688801585212204E-2</v>
      </c>
      <c r="E1077" s="7">
        <f>SUM(D$2:D1077)</f>
        <v>106.08583775785721</v>
      </c>
      <c r="F1077">
        <f t="shared" si="81"/>
        <v>1</v>
      </c>
      <c r="G1077">
        <f t="shared" si="82"/>
        <v>1</v>
      </c>
    </row>
    <row r="1078" spans="1:7" x14ac:dyDescent="0.25">
      <c r="A1078" s="7">
        <v>0.66393270372194579</v>
      </c>
      <c r="B1078" s="13">
        <f t="shared" si="83"/>
        <v>1077</v>
      </c>
      <c r="C1078" s="35">
        <f t="shared" si="84"/>
        <v>7.2001609892069496E-5</v>
      </c>
      <c r="D1078" s="7">
        <f t="shared" si="80"/>
        <v>7.7545733853758847E-2</v>
      </c>
      <c r="E1078" s="7">
        <f>SUM(D$2:D1078)</f>
        <v>106.16338349171096</v>
      </c>
      <c r="F1078">
        <f t="shared" si="81"/>
        <v>1</v>
      </c>
      <c r="G1078">
        <f t="shared" si="82"/>
        <v>1</v>
      </c>
    </row>
    <row r="1079" spans="1:7" x14ac:dyDescent="0.25">
      <c r="A1079" s="7">
        <v>0.66385406847348249</v>
      </c>
      <c r="B1079" s="13">
        <f t="shared" si="83"/>
        <v>1078</v>
      </c>
      <c r="C1079" s="35">
        <f t="shared" si="84"/>
        <v>7.8635248463299057E-5</v>
      </c>
      <c r="D1079" s="7">
        <f t="shared" si="80"/>
        <v>8.4768797843436383E-2</v>
      </c>
      <c r="E1079" s="7">
        <f>SUM(D$2:D1079)</f>
        <v>106.2481522895544</v>
      </c>
      <c r="F1079">
        <f t="shared" si="81"/>
        <v>1</v>
      </c>
      <c r="G1079">
        <f t="shared" si="82"/>
        <v>1</v>
      </c>
    </row>
    <row r="1080" spans="1:7" x14ac:dyDescent="0.25">
      <c r="A1080" s="7">
        <v>0.66377967003797544</v>
      </c>
      <c r="B1080" s="13">
        <f t="shared" si="83"/>
        <v>1079</v>
      </c>
      <c r="C1080" s="35">
        <f t="shared" si="84"/>
        <v>7.4398435507050387E-5</v>
      </c>
      <c r="D1080" s="7">
        <f t="shared" si="80"/>
        <v>8.0275911912107367E-2</v>
      </c>
      <c r="E1080" s="7">
        <f>SUM(D$2:D1080)</f>
        <v>106.32842820146651</v>
      </c>
      <c r="F1080">
        <f t="shared" si="81"/>
        <v>1</v>
      </c>
      <c r="G1080">
        <f t="shared" si="82"/>
        <v>1</v>
      </c>
    </row>
    <row r="1081" spans="1:7" x14ac:dyDescent="0.25">
      <c r="A1081" s="7">
        <v>0.66370691790693115</v>
      </c>
      <c r="B1081" s="13">
        <f t="shared" si="83"/>
        <v>1080</v>
      </c>
      <c r="C1081" s="35">
        <f t="shared" si="84"/>
        <v>7.2752131044295787E-5</v>
      </c>
      <c r="D1081" s="7">
        <f t="shared" si="80"/>
        <v>7.857230152783945E-2</v>
      </c>
      <c r="E1081" s="7">
        <f>SUM(D$2:D1081)</f>
        <v>106.40700050299435</v>
      </c>
      <c r="F1081">
        <f t="shared" si="81"/>
        <v>1</v>
      </c>
      <c r="G1081">
        <f t="shared" si="82"/>
        <v>1</v>
      </c>
    </row>
    <row r="1082" spans="1:7" x14ac:dyDescent="0.25">
      <c r="A1082" s="7">
        <v>0.66364789304986416</v>
      </c>
      <c r="B1082" s="13">
        <f t="shared" si="83"/>
        <v>1081</v>
      </c>
      <c r="C1082" s="35">
        <f t="shared" si="84"/>
        <v>5.9024857066991565E-5</v>
      </c>
      <c r="D1082" s="7">
        <f t="shared" si="80"/>
        <v>6.3805870489417882E-2</v>
      </c>
      <c r="E1082" s="7">
        <f>SUM(D$2:D1082)</f>
        <v>106.47080637348377</v>
      </c>
      <c r="F1082">
        <f t="shared" si="81"/>
        <v>1</v>
      </c>
      <c r="G1082">
        <f t="shared" si="82"/>
        <v>1</v>
      </c>
    </row>
    <row r="1083" spans="1:7" x14ac:dyDescent="0.25">
      <c r="A1083" s="7">
        <v>0.6636059607067798</v>
      </c>
      <c r="B1083" s="13">
        <f t="shared" si="83"/>
        <v>1082</v>
      </c>
      <c r="C1083" s="35">
        <f t="shared" si="84"/>
        <v>4.1932343084361001E-5</v>
      </c>
      <c r="D1083" s="7">
        <f t="shared" si="80"/>
        <v>4.5370795217278603E-2</v>
      </c>
      <c r="E1083" s="7">
        <f>SUM(D$2:D1083)</f>
        <v>106.51617716870105</v>
      </c>
      <c r="F1083">
        <f t="shared" si="81"/>
        <v>1</v>
      </c>
      <c r="G1083">
        <f t="shared" si="82"/>
        <v>1</v>
      </c>
    </row>
    <row r="1084" spans="1:7" x14ac:dyDescent="0.25">
      <c r="A1084" s="7">
        <v>0.66353168332307133</v>
      </c>
      <c r="B1084" s="13">
        <f t="shared" si="83"/>
        <v>1083</v>
      </c>
      <c r="C1084" s="35">
        <f t="shared" si="84"/>
        <v>7.4277383708465372E-5</v>
      </c>
      <c r="D1084" s="7">
        <f t="shared" si="80"/>
        <v>8.0442406556267998E-2</v>
      </c>
      <c r="E1084" s="7">
        <f>SUM(D$2:D1084)</f>
        <v>106.59661957525732</v>
      </c>
      <c r="F1084">
        <f t="shared" si="81"/>
        <v>1</v>
      </c>
      <c r="G1084">
        <f t="shared" si="82"/>
        <v>1</v>
      </c>
    </row>
    <row r="1085" spans="1:7" x14ac:dyDescent="0.25">
      <c r="A1085" s="7">
        <v>0.66349703829827122</v>
      </c>
      <c r="B1085" s="13">
        <f t="shared" si="83"/>
        <v>1084</v>
      </c>
      <c r="C1085" s="35">
        <f t="shared" si="84"/>
        <v>3.4645024800106228E-5</v>
      </c>
      <c r="D1085" s="7">
        <f t="shared" si="80"/>
        <v>3.7555206883315151E-2</v>
      </c>
      <c r="E1085" s="7">
        <f>SUM(D$2:D1085)</f>
        <v>106.63417478214063</v>
      </c>
      <c r="F1085">
        <f t="shared" si="81"/>
        <v>1</v>
      </c>
      <c r="G1085">
        <f t="shared" si="82"/>
        <v>1</v>
      </c>
    </row>
    <row r="1086" spans="1:7" x14ac:dyDescent="0.25">
      <c r="A1086" s="7">
        <v>0.6634490291548899</v>
      </c>
      <c r="B1086" s="13">
        <f t="shared" si="83"/>
        <v>1085</v>
      </c>
      <c r="C1086" s="35">
        <f t="shared" si="84"/>
        <v>4.8009143381322339E-5</v>
      </c>
      <c r="D1086" s="7">
        <f t="shared" si="80"/>
        <v>5.2089920568734738E-2</v>
      </c>
      <c r="E1086" s="7">
        <f>SUM(D$2:D1086)</f>
        <v>106.68626470270937</v>
      </c>
      <c r="F1086">
        <f t="shared" si="81"/>
        <v>1</v>
      </c>
      <c r="G1086">
        <f t="shared" si="82"/>
        <v>1</v>
      </c>
    </row>
    <row r="1087" spans="1:7" x14ac:dyDescent="0.25">
      <c r="A1087" s="7">
        <v>0.66319862140401109</v>
      </c>
      <c r="B1087" s="13">
        <f t="shared" si="83"/>
        <v>1086</v>
      </c>
      <c r="C1087" s="35">
        <f t="shared" si="84"/>
        <v>2.5040775087881162E-4</v>
      </c>
      <c r="D1087" s="7">
        <f t="shared" si="80"/>
        <v>0.27194281745438942</v>
      </c>
      <c r="E1087" s="7">
        <f>SUM(D$2:D1087)</f>
        <v>106.95820752016375</v>
      </c>
      <c r="F1087">
        <f t="shared" si="81"/>
        <v>1</v>
      </c>
      <c r="G1087">
        <f t="shared" si="82"/>
        <v>1</v>
      </c>
    </row>
    <row r="1088" spans="1:7" x14ac:dyDescent="0.25">
      <c r="A1088" s="7">
        <v>0.66316542900079589</v>
      </c>
      <c r="B1088" s="13">
        <f t="shared" si="83"/>
        <v>1087</v>
      </c>
      <c r="C1088" s="35">
        <f t="shared" si="84"/>
        <v>3.3192403215198674E-5</v>
      </c>
      <c r="D1088" s="7">
        <f t="shared" si="80"/>
        <v>3.6080142294920958E-2</v>
      </c>
      <c r="E1088" s="7">
        <f>SUM(D$2:D1088)</f>
        <v>106.99428766245867</v>
      </c>
      <c r="F1088">
        <f t="shared" si="81"/>
        <v>1</v>
      </c>
      <c r="G1088">
        <f t="shared" si="82"/>
        <v>1</v>
      </c>
    </row>
    <row r="1089" spans="1:7" x14ac:dyDescent="0.25">
      <c r="A1089" s="7">
        <v>0.66315438907675051</v>
      </c>
      <c r="B1089" s="13">
        <f t="shared" si="83"/>
        <v>1088</v>
      </c>
      <c r="C1089" s="35">
        <f t="shared" si="84"/>
        <v>1.1039924045386229E-5</v>
      </c>
      <c r="D1089" s="7">
        <f t="shared" si="80"/>
        <v>1.2011437361380217E-2</v>
      </c>
      <c r="E1089" s="7">
        <f>SUM(D$2:D1089)</f>
        <v>107.00629909982005</v>
      </c>
      <c r="F1089">
        <f t="shared" si="81"/>
        <v>1</v>
      </c>
      <c r="G1089">
        <f t="shared" si="82"/>
        <v>1</v>
      </c>
    </row>
    <row r="1090" spans="1:7" x14ac:dyDescent="0.25">
      <c r="A1090" s="7">
        <v>0.66303701725268971</v>
      </c>
      <c r="B1090" s="13">
        <f t="shared" si="83"/>
        <v>1089</v>
      </c>
      <c r="C1090" s="35">
        <f t="shared" si="84"/>
        <v>1.1737182406079683E-4</v>
      </c>
      <c r="D1090" s="7">
        <f t="shared" ref="D1090:D1153" si="85">C1090*B1090</f>
        <v>0.12781791640220774</v>
      </c>
      <c r="E1090" s="7">
        <f>SUM(D$2:D1090)</f>
        <v>107.13411701622226</v>
      </c>
      <c r="F1090">
        <f t="shared" ref="F1090:F1153" si="86">IF(E1090&gt;I$15,1,0)</f>
        <v>1</v>
      </c>
      <c r="G1090">
        <f t="shared" ref="G1090:G1153" si="87">IF(E1090&gt;M$15,1,0)</f>
        <v>1</v>
      </c>
    </row>
    <row r="1091" spans="1:7" x14ac:dyDescent="0.25">
      <c r="A1091" s="7">
        <v>0.66293993371009818</v>
      </c>
      <c r="B1091" s="13">
        <f t="shared" ref="B1091:B1154" si="88">ROW(B1091)-1</f>
        <v>1090</v>
      </c>
      <c r="C1091" s="35">
        <f t="shared" si="84"/>
        <v>9.7083542591525074E-5</v>
      </c>
      <c r="D1091" s="7">
        <f t="shared" si="85"/>
        <v>0.10582106142476233</v>
      </c>
      <c r="E1091" s="7">
        <f>SUM(D$2:D1091)</f>
        <v>107.23993807764703</v>
      </c>
      <c r="F1091">
        <f t="shared" si="86"/>
        <v>1</v>
      </c>
      <c r="G1091">
        <f t="shared" si="87"/>
        <v>1</v>
      </c>
    </row>
    <row r="1092" spans="1:7" x14ac:dyDescent="0.25">
      <c r="A1092" s="7">
        <v>0.66268405441791622</v>
      </c>
      <c r="B1092" s="13">
        <f t="shared" si="88"/>
        <v>1091</v>
      </c>
      <c r="C1092" s="35">
        <f t="shared" ref="C1092:C1155" si="89">IF(A1091-A1092=0,0,A1091-A1092)</f>
        <v>2.5587929218195971E-4</v>
      </c>
      <c r="D1092" s="7">
        <f t="shared" si="85"/>
        <v>0.27916430777051804</v>
      </c>
      <c r="E1092" s="7">
        <f>SUM(D$2:D1092)</f>
        <v>107.51910238541754</v>
      </c>
      <c r="F1092">
        <f t="shared" si="86"/>
        <v>1</v>
      </c>
      <c r="G1092">
        <f t="shared" si="87"/>
        <v>1</v>
      </c>
    </row>
    <row r="1093" spans="1:7" x14ac:dyDescent="0.25">
      <c r="A1093" s="7">
        <v>0.66259142558151829</v>
      </c>
      <c r="B1093" s="13">
        <f t="shared" si="88"/>
        <v>1092</v>
      </c>
      <c r="C1093" s="35">
        <f t="shared" si="89"/>
        <v>9.26288363979344E-5</v>
      </c>
      <c r="D1093" s="7">
        <f t="shared" si="85"/>
        <v>0.10115068934654436</v>
      </c>
      <c r="E1093" s="7">
        <f>SUM(D$2:D1093)</f>
        <v>107.62025307476408</v>
      </c>
      <c r="F1093">
        <f t="shared" si="86"/>
        <v>1</v>
      </c>
      <c r="G1093">
        <f t="shared" si="87"/>
        <v>1</v>
      </c>
    </row>
    <row r="1094" spans="1:7" x14ac:dyDescent="0.25">
      <c r="A1094" s="7">
        <v>0.66256876468479364</v>
      </c>
      <c r="B1094" s="13">
        <f t="shared" si="88"/>
        <v>1093</v>
      </c>
      <c r="C1094" s="35">
        <f t="shared" si="89"/>
        <v>2.2660896724646662E-5</v>
      </c>
      <c r="D1094" s="7">
        <f t="shared" si="85"/>
        <v>2.4768360120038801E-2</v>
      </c>
      <c r="E1094" s="7">
        <f>SUM(D$2:D1094)</f>
        <v>107.64502143488411</v>
      </c>
      <c r="F1094">
        <f t="shared" si="86"/>
        <v>1</v>
      </c>
      <c r="G1094">
        <f t="shared" si="87"/>
        <v>1</v>
      </c>
    </row>
    <row r="1095" spans="1:7" x14ac:dyDescent="0.25">
      <c r="A1095" s="7">
        <v>0.66255600582520624</v>
      </c>
      <c r="B1095" s="13">
        <f t="shared" si="88"/>
        <v>1094</v>
      </c>
      <c r="C1095" s="35">
        <f t="shared" si="89"/>
        <v>1.275885958740286E-5</v>
      </c>
      <c r="D1095" s="7">
        <f t="shared" si="85"/>
        <v>1.3958192388618729E-2</v>
      </c>
      <c r="E1095" s="7">
        <f>SUM(D$2:D1095)</f>
        <v>107.65897962727273</v>
      </c>
      <c r="F1095">
        <f t="shared" si="86"/>
        <v>1</v>
      </c>
      <c r="G1095">
        <f t="shared" si="87"/>
        <v>1</v>
      </c>
    </row>
    <row r="1096" spans="1:7" x14ac:dyDescent="0.25">
      <c r="A1096" s="7">
        <v>0.66255600582520624</v>
      </c>
      <c r="B1096" s="13">
        <f t="shared" si="88"/>
        <v>1095</v>
      </c>
      <c r="C1096" s="35">
        <f t="shared" si="89"/>
        <v>0</v>
      </c>
      <c r="D1096" s="7">
        <f t="shared" si="85"/>
        <v>0</v>
      </c>
      <c r="E1096" s="7">
        <f>SUM(D$2:D1096)</f>
        <v>107.65897962727273</v>
      </c>
      <c r="F1096">
        <f t="shared" si="86"/>
        <v>1</v>
      </c>
      <c r="G1096">
        <f t="shared" si="87"/>
        <v>1</v>
      </c>
    </row>
    <row r="1097" spans="1:7" x14ac:dyDescent="0.25">
      <c r="A1097" s="7">
        <v>0.66199730335328977</v>
      </c>
      <c r="B1097" s="13">
        <f t="shared" si="88"/>
        <v>1096</v>
      </c>
      <c r="C1097" s="35">
        <f t="shared" si="89"/>
        <v>5.5870247191647238E-4</v>
      </c>
      <c r="D1097" s="7">
        <f t="shared" si="85"/>
        <v>0.61233790922045372</v>
      </c>
      <c r="E1097" s="7">
        <f>SUM(D$2:D1097)</f>
        <v>108.27131753649319</v>
      </c>
      <c r="F1097">
        <f t="shared" si="86"/>
        <v>1</v>
      </c>
      <c r="G1097">
        <f t="shared" si="87"/>
        <v>1</v>
      </c>
    </row>
    <row r="1098" spans="1:7" x14ac:dyDescent="0.25">
      <c r="A1098" s="7">
        <v>0.66193820586514363</v>
      </c>
      <c r="B1098" s="13">
        <f t="shared" si="88"/>
        <v>1097</v>
      </c>
      <c r="C1098" s="35">
        <f t="shared" si="89"/>
        <v>5.9097488146142574E-5</v>
      </c>
      <c r="D1098" s="7">
        <f t="shared" si="85"/>
        <v>6.4829944496318404E-2</v>
      </c>
      <c r="E1098" s="7">
        <f>SUM(D$2:D1098)</f>
        <v>108.33614748098951</v>
      </c>
      <c r="F1098">
        <f t="shared" si="86"/>
        <v>1</v>
      </c>
      <c r="G1098">
        <f t="shared" si="87"/>
        <v>1</v>
      </c>
    </row>
    <row r="1099" spans="1:7" x14ac:dyDescent="0.25">
      <c r="A1099" s="7">
        <v>0.66186940002273842</v>
      </c>
      <c r="B1099" s="13">
        <f t="shared" si="88"/>
        <v>1098</v>
      </c>
      <c r="C1099" s="35">
        <f t="shared" si="89"/>
        <v>6.8805842405206263E-5</v>
      </c>
      <c r="D1099" s="7">
        <f t="shared" si="85"/>
        <v>7.5548814960916477E-2</v>
      </c>
      <c r="E1099" s="7">
        <f>SUM(D$2:D1099)</f>
        <v>108.41169629595042</v>
      </c>
      <c r="F1099">
        <f t="shared" si="86"/>
        <v>1</v>
      </c>
      <c r="G1099">
        <f t="shared" si="87"/>
        <v>1</v>
      </c>
    </row>
    <row r="1100" spans="1:7" x14ac:dyDescent="0.25">
      <c r="A1100" s="7">
        <v>0.66183920970413201</v>
      </c>
      <c r="B1100" s="13">
        <f t="shared" si="88"/>
        <v>1099</v>
      </c>
      <c r="C1100" s="35">
        <f t="shared" si="89"/>
        <v>3.0190318606404531E-5</v>
      </c>
      <c r="D1100" s="7">
        <f t="shared" si="85"/>
        <v>3.317916014843858E-2</v>
      </c>
      <c r="E1100" s="7">
        <f>SUM(D$2:D1100)</f>
        <v>108.44487545609886</v>
      </c>
      <c r="F1100">
        <f t="shared" si="86"/>
        <v>1</v>
      </c>
      <c r="G1100">
        <f t="shared" si="87"/>
        <v>1</v>
      </c>
    </row>
    <row r="1101" spans="1:7" x14ac:dyDescent="0.25">
      <c r="A1101" s="7">
        <v>0.66182342454957599</v>
      </c>
      <c r="B1101" s="13">
        <f t="shared" si="88"/>
        <v>1100</v>
      </c>
      <c r="C1101" s="35">
        <f t="shared" si="89"/>
        <v>1.5785154556025027E-5</v>
      </c>
      <c r="D1101" s="7">
        <f t="shared" si="85"/>
        <v>1.736367001162753E-2</v>
      </c>
      <c r="E1101" s="7">
        <f>SUM(D$2:D1101)</f>
        <v>108.46223912611049</v>
      </c>
      <c r="F1101">
        <f t="shared" si="86"/>
        <v>1</v>
      </c>
      <c r="G1101">
        <f t="shared" si="87"/>
        <v>1</v>
      </c>
    </row>
    <row r="1102" spans="1:7" x14ac:dyDescent="0.25">
      <c r="A1102" s="7">
        <v>0.66173706619635297</v>
      </c>
      <c r="B1102" s="13">
        <f t="shared" si="88"/>
        <v>1101</v>
      </c>
      <c r="C1102" s="35">
        <f t="shared" si="89"/>
        <v>8.6358353223014994E-5</v>
      </c>
      <c r="D1102" s="7">
        <f t="shared" si="85"/>
        <v>9.5080546898539509E-2</v>
      </c>
      <c r="E1102" s="7">
        <f>SUM(D$2:D1102)</f>
        <v>108.55731967300903</v>
      </c>
      <c r="F1102">
        <f t="shared" si="86"/>
        <v>1</v>
      </c>
      <c r="G1102">
        <f t="shared" si="87"/>
        <v>1</v>
      </c>
    </row>
    <row r="1103" spans="1:7" x14ac:dyDescent="0.25">
      <c r="A1103" s="7">
        <v>0.66170694850882583</v>
      </c>
      <c r="B1103" s="13">
        <f t="shared" si="88"/>
        <v>1102</v>
      </c>
      <c r="C1103" s="35">
        <f t="shared" si="89"/>
        <v>3.01176875271425E-5</v>
      </c>
      <c r="D1103" s="7">
        <f t="shared" si="85"/>
        <v>3.3189691654911035E-2</v>
      </c>
      <c r="E1103" s="7">
        <f>SUM(D$2:D1103)</f>
        <v>108.59050936466394</v>
      </c>
      <c r="F1103">
        <f t="shared" si="86"/>
        <v>1</v>
      </c>
      <c r="G1103">
        <f t="shared" si="87"/>
        <v>1</v>
      </c>
    </row>
    <row r="1104" spans="1:7" x14ac:dyDescent="0.25">
      <c r="A1104" s="7">
        <v>0.66165545307364071</v>
      </c>
      <c r="B1104" s="13">
        <f t="shared" si="88"/>
        <v>1103</v>
      </c>
      <c r="C1104" s="35">
        <f t="shared" si="89"/>
        <v>5.1495435185122673E-5</v>
      </c>
      <c r="D1104" s="7">
        <f t="shared" si="85"/>
        <v>5.6799465009190309E-2</v>
      </c>
      <c r="E1104" s="7">
        <f>SUM(D$2:D1104)</f>
        <v>108.64730882967314</v>
      </c>
      <c r="F1104">
        <f t="shared" si="86"/>
        <v>1</v>
      </c>
      <c r="G1104">
        <f t="shared" si="87"/>
        <v>1</v>
      </c>
    </row>
    <row r="1105" spans="1:7" x14ac:dyDescent="0.25">
      <c r="A1105" s="7">
        <v>0.66158119990029196</v>
      </c>
      <c r="B1105" s="13">
        <f t="shared" si="88"/>
        <v>1104</v>
      </c>
      <c r="C1105" s="35">
        <f t="shared" si="89"/>
        <v>7.4253173348748369E-5</v>
      </c>
      <c r="D1105" s="7">
        <f t="shared" si="85"/>
        <v>8.19755033770182E-2</v>
      </c>
      <c r="E1105" s="7">
        <f>SUM(D$2:D1105)</f>
        <v>108.72928433305016</v>
      </c>
      <c r="F1105">
        <f t="shared" si="86"/>
        <v>1</v>
      </c>
      <c r="G1105">
        <f t="shared" si="87"/>
        <v>1</v>
      </c>
    </row>
    <row r="1106" spans="1:7" x14ac:dyDescent="0.25">
      <c r="A1106" s="7">
        <v>0.66135875511492281</v>
      </c>
      <c r="B1106" s="13">
        <f t="shared" si="88"/>
        <v>1105</v>
      </c>
      <c r="C1106" s="35">
        <f t="shared" si="89"/>
        <v>2.2244478536914691E-4</v>
      </c>
      <c r="D1106" s="7">
        <f t="shared" si="85"/>
        <v>0.24580148783290734</v>
      </c>
      <c r="E1106" s="7">
        <f>SUM(D$2:D1106)</f>
        <v>108.97508582088307</v>
      </c>
      <c r="F1106">
        <f t="shared" si="86"/>
        <v>1</v>
      </c>
      <c r="G1106">
        <f t="shared" si="87"/>
        <v>1</v>
      </c>
    </row>
    <row r="1107" spans="1:7" x14ac:dyDescent="0.25">
      <c r="A1107" s="7">
        <v>0.66135367093937547</v>
      </c>
      <c r="B1107" s="13">
        <f t="shared" si="88"/>
        <v>1106</v>
      </c>
      <c r="C1107" s="35">
        <f t="shared" si="89"/>
        <v>5.0841755473429728E-6</v>
      </c>
      <c r="D1107" s="7">
        <f t="shared" si="85"/>
        <v>5.623098155361328E-3</v>
      </c>
      <c r="E1107" s="7">
        <f>SUM(D$2:D1107)</f>
        <v>108.98070891903843</v>
      </c>
      <c r="F1107">
        <f t="shared" si="86"/>
        <v>1</v>
      </c>
      <c r="G1107">
        <f t="shared" si="87"/>
        <v>1</v>
      </c>
    </row>
    <row r="1108" spans="1:7" x14ac:dyDescent="0.25">
      <c r="A1108" s="7">
        <v>0.66120514038231826</v>
      </c>
      <c r="B1108" s="13">
        <f t="shared" si="88"/>
        <v>1107</v>
      </c>
      <c r="C1108" s="35">
        <f t="shared" si="89"/>
        <v>1.4853055705721374E-4</v>
      </c>
      <c r="D1108" s="7">
        <f t="shared" si="85"/>
        <v>0.16442332666233561</v>
      </c>
      <c r="E1108" s="7">
        <f>SUM(D$2:D1108)</f>
        <v>109.14513224570076</v>
      </c>
      <c r="F1108">
        <f t="shared" si="86"/>
        <v>1</v>
      </c>
      <c r="G1108">
        <f t="shared" si="87"/>
        <v>1</v>
      </c>
    </row>
    <row r="1109" spans="1:7" x14ac:dyDescent="0.25">
      <c r="A1109" s="7">
        <v>0.66118061528789307</v>
      </c>
      <c r="B1109" s="13">
        <f t="shared" si="88"/>
        <v>1108</v>
      </c>
      <c r="C1109" s="35">
        <f t="shared" si="89"/>
        <v>2.4525094425187355E-5</v>
      </c>
      <c r="D1109" s="7">
        <f t="shared" si="85"/>
        <v>2.7173804623107589E-2</v>
      </c>
      <c r="E1109" s="7">
        <f>SUM(D$2:D1109)</f>
        <v>109.17230605032387</v>
      </c>
      <c r="F1109">
        <f t="shared" si="86"/>
        <v>1</v>
      </c>
      <c r="G1109">
        <f t="shared" si="87"/>
        <v>1</v>
      </c>
    </row>
    <row r="1110" spans="1:7" x14ac:dyDescent="0.25">
      <c r="A1110" s="7">
        <v>0.66109558850445627</v>
      </c>
      <c r="B1110" s="13">
        <f t="shared" si="88"/>
        <v>1109</v>
      </c>
      <c r="C1110" s="35">
        <f t="shared" si="89"/>
        <v>8.5026783436803477E-5</v>
      </c>
      <c r="D1110" s="7">
        <f t="shared" si="85"/>
        <v>9.4294702831415056E-2</v>
      </c>
      <c r="E1110" s="7">
        <f>SUM(D$2:D1110)</f>
        <v>109.26660075315529</v>
      </c>
      <c r="F1110">
        <f t="shared" si="86"/>
        <v>1</v>
      </c>
      <c r="G1110">
        <f t="shared" si="87"/>
        <v>1</v>
      </c>
    </row>
    <row r="1111" spans="1:7" x14ac:dyDescent="0.25">
      <c r="A1111" s="7">
        <v>0.66106091926929655</v>
      </c>
      <c r="B1111" s="13">
        <f t="shared" si="88"/>
        <v>1110</v>
      </c>
      <c r="C1111" s="35">
        <f t="shared" si="89"/>
        <v>3.4669235159712208E-5</v>
      </c>
      <c r="D1111" s="7">
        <f t="shared" si="85"/>
        <v>3.8482851027280551E-2</v>
      </c>
      <c r="E1111" s="7">
        <f>SUM(D$2:D1111)</f>
        <v>109.30508360418257</v>
      </c>
      <c r="F1111">
        <f t="shared" si="86"/>
        <v>1</v>
      </c>
      <c r="G1111">
        <f t="shared" si="87"/>
        <v>1</v>
      </c>
    </row>
    <row r="1112" spans="1:7" x14ac:dyDescent="0.25">
      <c r="A1112" s="7">
        <v>0.66083193768679493</v>
      </c>
      <c r="B1112" s="13">
        <f t="shared" si="88"/>
        <v>1111</v>
      </c>
      <c r="C1112" s="35">
        <f t="shared" si="89"/>
        <v>2.2898158250161949E-4</v>
      </c>
      <c r="D1112" s="7">
        <f t="shared" si="85"/>
        <v>0.25439853815929925</v>
      </c>
      <c r="E1112" s="7">
        <f>SUM(D$2:D1112)</f>
        <v>109.55948214234186</v>
      </c>
      <c r="F1112">
        <f t="shared" si="86"/>
        <v>1</v>
      </c>
      <c r="G1112">
        <f t="shared" si="87"/>
        <v>1</v>
      </c>
    </row>
    <row r="1113" spans="1:7" x14ac:dyDescent="0.25">
      <c r="A1113" s="7">
        <v>0.66054630386248203</v>
      </c>
      <c r="B1113" s="13">
        <f t="shared" si="88"/>
        <v>1112</v>
      </c>
      <c r="C1113" s="35">
        <f t="shared" si="89"/>
        <v>2.8563382431290307E-4</v>
      </c>
      <c r="D1113" s="7">
        <f t="shared" si="85"/>
        <v>0.31762481263594822</v>
      </c>
      <c r="E1113" s="7">
        <f>SUM(D$2:D1113)</f>
        <v>109.87710695497782</v>
      </c>
      <c r="F1113">
        <f t="shared" si="86"/>
        <v>1</v>
      </c>
      <c r="G1113">
        <f t="shared" si="87"/>
        <v>1</v>
      </c>
    </row>
    <row r="1114" spans="1:7" x14ac:dyDescent="0.25">
      <c r="A1114" s="7">
        <v>0.66001798539204992</v>
      </c>
      <c r="B1114" s="13">
        <f t="shared" si="88"/>
        <v>1113</v>
      </c>
      <c r="C1114" s="35">
        <f t="shared" si="89"/>
        <v>5.2831847043210978E-4</v>
      </c>
      <c r="D1114" s="7">
        <f t="shared" si="85"/>
        <v>0.58801845759093818</v>
      </c>
      <c r="E1114" s="7">
        <f>SUM(D$2:D1114)</f>
        <v>110.46512541256875</v>
      </c>
      <c r="F1114">
        <f t="shared" si="86"/>
        <v>1</v>
      </c>
      <c r="G1114">
        <f t="shared" si="87"/>
        <v>1</v>
      </c>
    </row>
    <row r="1115" spans="1:7" x14ac:dyDescent="0.25">
      <c r="A1115" s="7">
        <v>0.65998663297617566</v>
      </c>
      <c r="B1115" s="13">
        <f t="shared" si="88"/>
        <v>1114</v>
      </c>
      <c r="C1115" s="35">
        <f t="shared" si="89"/>
        <v>3.1352415874263961E-5</v>
      </c>
      <c r="D1115" s="7">
        <f t="shared" si="85"/>
        <v>3.4926591283930053E-2</v>
      </c>
      <c r="E1115" s="7">
        <f>SUM(D$2:D1115)</f>
        <v>110.50005200385269</v>
      </c>
      <c r="F1115">
        <f t="shared" si="86"/>
        <v>1</v>
      </c>
      <c r="G1115">
        <f t="shared" si="87"/>
        <v>1</v>
      </c>
    </row>
    <row r="1116" spans="1:7" x14ac:dyDescent="0.25">
      <c r="A1116" s="7">
        <v>0.65992680917723712</v>
      </c>
      <c r="B1116" s="13">
        <f t="shared" si="88"/>
        <v>1115</v>
      </c>
      <c r="C1116" s="35">
        <f t="shared" si="89"/>
        <v>5.982379893854084E-5</v>
      </c>
      <c r="D1116" s="7">
        <f t="shared" si="85"/>
        <v>6.6703535816473036E-2</v>
      </c>
      <c r="E1116" s="7">
        <f>SUM(D$2:D1116)</f>
        <v>110.56675553966916</v>
      </c>
      <c r="F1116">
        <f t="shared" si="86"/>
        <v>1</v>
      </c>
      <c r="G1116">
        <f t="shared" si="87"/>
        <v>1</v>
      </c>
    </row>
    <row r="1117" spans="1:7" x14ac:dyDescent="0.25">
      <c r="A1117" s="7">
        <v>0.65979885742596633</v>
      </c>
      <c r="B1117" s="13">
        <f t="shared" si="88"/>
        <v>1116</v>
      </c>
      <c r="C1117" s="35">
        <f t="shared" si="89"/>
        <v>1.2795175127078284E-4</v>
      </c>
      <c r="D1117" s="7">
        <f t="shared" si="85"/>
        <v>0.14279415441819365</v>
      </c>
      <c r="E1117" s="7">
        <f>SUM(D$2:D1117)</f>
        <v>110.70954969408736</v>
      </c>
      <c r="F1117">
        <f t="shared" si="86"/>
        <v>1</v>
      </c>
      <c r="G1117">
        <f t="shared" si="87"/>
        <v>1</v>
      </c>
    </row>
    <row r="1118" spans="1:7" x14ac:dyDescent="0.25">
      <c r="A1118" s="7">
        <v>0.65956835059080066</v>
      </c>
      <c r="B1118" s="13">
        <f t="shared" si="88"/>
        <v>1117</v>
      </c>
      <c r="C1118" s="35">
        <f t="shared" si="89"/>
        <v>2.3050683516567805E-4</v>
      </c>
      <c r="D1118" s="7">
        <f t="shared" si="85"/>
        <v>0.25747613488006238</v>
      </c>
      <c r="E1118" s="7">
        <f>SUM(D$2:D1118)</f>
        <v>110.96702582896742</v>
      </c>
      <c r="F1118">
        <f t="shared" si="86"/>
        <v>1</v>
      </c>
      <c r="G1118">
        <f t="shared" si="87"/>
        <v>1</v>
      </c>
    </row>
    <row r="1119" spans="1:7" x14ac:dyDescent="0.25">
      <c r="A1119" s="7">
        <v>0.65947228388331847</v>
      </c>
      <c r="B1119" s="13">
        <f t="shared" si="88"/>
        <v>1118</v>
      </c>
      <c r="C1119" s="35">
        <f t="shared" si="89"/>
        <v>9.6066707482189706E-5</v>
      </c>
      <c r="D1119" s="7">
        <f t="shared" si="85"/>
        <v>0.10740257896508809</v>
      </c>
      <c r="E1119" s="7">
        <f>SUM(D$2:D1119)</f>
        <v>111.07442840793252</v>
      </c>
      <c r="F1119">
        <f t="shared" si="86"/>
        <v>1</v>
      </c>
      <c r="G1119">
        <f t="shared" si="87"/>
        <v>1</v>
      </c>
    </row>
    <row r="1120" spans="1:7" x14ac:dyDescent="0.25">
      <c r="A1120" s="7">
        <v>0.65941369481272694</v>
      </c>
      <c r="B1120" s="13">
        <f t="shared" si="88"/>
        <v>1119</v>
      </c>
      <c r="C1120" s="35">
        <f t="shared" si="89"/>
        <v>5.8589070591530401E-5</v>
      </c>
      <c r="D1120" s="7">
        <f t="shared" si="85"/>
        <v>6.5561169991922519E-2</v>
      </c>
      <c r="E1120" s="7">
        <f>SUM(D$2:D1120)</f>
        <v>111.13998957792444</v>
      </c>
      <c r="F1120">
        <f t="shared" si="86"/>
        <v>1</v>
      </c>
      <c r="G1120">
        <f t="shared" si="87"/>
        <v>1</v>
      </c>
    </row>
    <row r="1121" spans="1:7" x14ac:dyDescent="0.25">
      <c r="A1121" s="7">
        <v>0.65932556910324247</v>
      </c>
      <c r="B1121" s="13">
        <f t="shared" si="88"/>
        <v>1120</v>
      </c>
      <c r="C1121" s="35">
        <f t="shared" si="89"/>
        <v>8.8125709484465631E-5</v>
      </c>
      <c r="D1121" s="7">
        <f t="shared" si="85"/>
        <v>9.8700794622601506E-2</v>
      </c>
      <c r="E1121" s="7">
        <f>SUM(D$2:D1121)</f>
        <v>111.23869037254704</v>
      </c>
      <c r="F1121">
        <f t="shared" si="86"/>
        <v>1</v>
      </c>
      <c r="G1121">
        <f t="shared" si="87"/>
        <v>1</v>
      </c>
    </row>
    <row r="1122" spans="1:7" x14ac:dyDescent="0.25">
      <c r="A1122" s="7">
        <v>0.65931527970034931</v>
      </c>
      <c r="B1122" s="13">
        <f t="shared" si="88"/>
        <v>1121</v>
      </c>
      <c r="C1122" s="35">
        <f t="shared" si="89"/>
        <v>1.0289402893159938E-5</v>
      </c>
      <c r="D1122" s="7">
        <f t="shared" si="85"/>
        <v>1.153442064323229E-2</v>
      </c>
      <c r="E1122" s="7">
        <f>SUM(D$2:D1122)</f>
        <v>111.25022479319027</v>
      </c>
      <c r="F1122">
        <f t="shared" si="86"/>
        <v>1</v>
      </c>
      <c r="G1122">
        <f t="shared" si="87"/>
        <v>1</v>
      </c>
    </row>
    <row r="1123" spans="1:7" x14ac:dyDescent="0.25">
      <c r="A1123" s="7">
        <v>0.65922238454999427</v>
      </c>
      <c r="B1123" s="13">
        <f t="shared" si="88"/>
        <v>1122</v>
      </c>
      <c r="C1123" s="35">
        <f t="shared" si="89"/>
        <v>9.2895150355043477E-5</v>
      </c>
      <c r="D1123" s="7">
        <f t="shared" si="85"/>
        <v>0.10422835869835878</v>
      </c>
      <c r="E1123" s="7">
        <f>SUM(D$2:D1123)</f>
        <v>111.35445315188863</v>
      </c>
      <c r="F1123">
        <f t="shared" si="86"/>
        <v>1</v>
      </c>
      <c r="G1123">
        <f t="shared" si="87"/>
        <v>1</v>
      </c>
    </row>
    <row r="1124" spans="1:7" x14ac:dyDescent="0.25">
      <c r="A1124" s="7">
        <v>0.65917195437063802</v>
      </c>
      <c r="B1124" s="13">
        <f t="shared" si="88"/>
        <v>1123</v>
      </c>
      <c r="C1124" s="35">
        <f t="shared" si="89"/>
        <v>5.0430179356242277E-5</v>
      </c>
      <c r="D1124" s="7">
        <f t="shared" si="85"/>
        <v>5.6633091417060077E-2</v>
      </c>
      <c r="E1124" s="7">
        <f>SUM(D$2:D1124)</f>
        <v>111.41108624330569</v>
      </c>
      <c r="F1124">
        <f t="shared" si="86"/>
        <v>1</v>
      </c>
      <c r="G1124">
        <f t="shared" si="87"/>
        <v>1</v>
      </c>
    </row>
    <row r="1125" spans="1:7" x14ac:dyDescent="0.25">
      <c r="A1125" s="7">
        <v>0.65877914128371851</v>
      </c>
      <c r="B1125" s="13">
        <f t="shared" si="88"/>
        <v>1124</v>
      </c>
      <c r="C1125" s="35">
        <f t="shared" si="89"/>
        <v>3.9281308691951899E-4</v>
      </c>
      <c r="D1125" s="7">
        <f t="shared" si="85"/>
        <v>0.44152190969753935</v>
      </c>
      <c r="E1125" s="7">
        <f>SUM(D$2:D1125)</f>
        <v>111.85260815300323</v>
      </c>
      <c r="F1125">
        <f t="shared" si="86"/>
        <v>1</v>
      </c>
      <c r="G1125">
        <f t="shared" si="87"/>
        <v>1</v>
      </c>
    </row>
    <row r="1126" spans="1:7" x14ac:dyDescent="0.25">
      <c r="A1126" s="7">
        <v>0.65854948181114403</v>
      </c>
      <c r="B1126" s="13">
        <f t="shared" si="88"/>
        <v>1125</v>
      </c>
      <c r="C1126" s="35">
        <f t="shared" si="89"/>
        <v>2.2965947257447272E-4</v>
      </c>
      <c r="D1126" s="7">
        <f t="shared" si="85"/>
        <v>0.25836690664628181</v>
      </c>
      <c r="E1126" s="7">
        <f>SUM(D$2:D1126)</f>
        <v>112.11097505964952</v>
      </c>
      <c r="F1126">
        <f t="shared" si="86"/>
        <v>1</v>
      </c>
      <c r="G1126">
        <f t="shared" si="87"/>
        <v>1</v>
      </c>
    </row>
    <row r="1127" spans="1:7" x14ac:dyDescent="0.25">
      <c r="A1127" s="7">
        <v>0.65851883149570245</v>
      </c>
      <c r="B1127" s="13">
        <f t="shared" si="88"/>
        <v>1126</v>
      </c>
      <c r="C1127" s="35">
        <f t="shared" si="89"/>
        <v>3.0650315441582698E-5</v>
      </c>
      <c r="D1127" s="7">
        <f t="shared" si="85"/>
        <v>3.4512255187222118E-2</v>
      </c>
      <c r="E1127" s="7">
        <f>SUM(D$2:D1127)</f>
        <v>112.14548731483674</v>
      </c>
      <c r="F1127">
        <f t="shared" si="86"/>
        <v>1</v>
      </c>
      <c r="G1127">
        <f t="shared" si="87"/>
        <v>1</v>
      </c>
    </row>
    <row r="1128" spans="1:7" x14ac:dyDescent="0.25">
      <c r="A1128" s="7">
        <v>0.65849212746889996</v>
      </c>
      <c r="B1128" s="13">
        <f t="shared" si="88"/>
        <v>1127</v>
      </c>
      <c r="C1128" s="35">
        <f t="shared" si="89"/>
        <v>2.6704026802493175E-5</v>
      </c>
      <c r="D1128" s="7">
        <f t="shared" si="85"/>
        <v>3.0095438206409808E-2</v>
      </c>
      <c r="E1128" s="7">
        <f>SUM(D$2:D1128)</f>
        <v>112.17558275304316</v>
      </c>
      <c r="F1128">
        <f t="shared" si="86"/>
        <v>1</v>
      </c>
      <c r="G1128">
        <f t="shared" si="87"/>
        <v>1</v>
      </c>
    </row>
    <row r="1129" spans="1:7" x14ac:dyDescent="0.25">
      <c r="A1129" s="7">
        <v>0.65839407551191842</v>
      </c>
      <c r="B1129" s="13">
        <f t="shared" si="88"/>
        <v>1128</v>
      </c>
      <c r="C1129" s="35">
        <f t="shared" si="89"/>
        <v>9.8051956981537458E-5</v>
      </c>
      <c r="D1129" s="7">
        <f t="shared" si="85"/>
        <v>0.11060260747517425</v>
      </c>
      <c r="E1129" s="7">
        <f>SUM(D$2:D1129)</f>
        <v>112.28618536051833</v>
      </c>
      <c r="F1129">
        <f t="shared" si="86"/>
        <v>1</v>
      </c>
      <c r="G1129">
        <f t="shared" si="87"/>
        <v>1</v>
      </c>
    </row>
    <row r="1130" spans="1:7" x14ac:dyDescent="0.25">
      <c r="A1130" s="7">
        <v>0.65828428153045881</v>
      </c>
      <c r="B1130" s="13">
        <f t="shared" si="88"/>
        <v>1129</v>
      </c>
      <c r="C1130" s="35">
        <f t="shared" si="89"/>
        <v>1.0979398145960495E-4</v>
      </c>
      <c r="D1130" s="7">
        <f t="shared" si="85"/>
        <v>0.12395740506789399</v>
      </c>
      <c r="E1130" s="7">
        <f>SUM(D$2:D1130)</f>
        <v>112.41014276558623</v>
      </c>
      <c r="F1130">
        <f t="shared" si="86"/>
        <v>1</v>
      </c>
      <c r="G1130">
        <f t="shared" si="87"/>
        <v>1</v>
      </c>
    </row>
    <row r="1131" spans="1:7" x14ac:dyDescent="0.25">
      <c r="A1131" s="7">
        <v>0.6582389113162902</v>
      </c>
      <c r="B1131" s="13">
        <f t="shared" si="88"/>
        <v>1130</v>
      </c>
      <c r="C1131" s="35">
        <f t="shared" si="89"/>
        <v>4.5370214168616307E-5</v>
      </c>
      <c r="D1131" s="7">
        <f t="shared" si="85"/>
        <v>5.1268342010536427E-2</v>
      </c>
      <c r="E1131" s="7">
        <f>SUM(D$2:D1131)</f>
        <v>112.46141110759676</v>
      </c>
      <c r="F1131">
        <f t="shared" si="86"/>
        <v>1</v>
      </c>
      <c r="G1131">
        <f t="shared" si="87"/>
        <v>1</v>
      </c>
    </row>
    <row r="1132" spans="1:7" x14ac:dyDescent="0.25">
      <c r="A1132" s="7">
        <v>0.65819797159795546</v>
      </c>
      <c r="B1132" s="13">
        <f t="shared" si="88"/>
        <v>1131</v>
      </c>
      <c r="C1132" s="35">
        <f t="shared" si="89"/>
        <v>4.0939718334742636E-5</v>
      </c>
      <c r="D1132" s="7">
        <f t="shared" si="85"/>
        <v>4.6302821436593922E-2</v>
      </c>
      <c r="E1132" s="7">
        <f>SUM(D$2:D1132)</f>
        <v>112.50771392903336</v>
      </c>
      <c r="F1132">
        <f t="shared" si="86"/>
        <v>1</v>
      </c>
      <c r="G1132">
        <f t="shared" si="87"/>
        <v>1</v>
      </c>
    </row>
    <row r="1133" spans="1:7" x14ac:dyDescent="0.25">
      <c r="A1133" s="7">
        <v>0.65818138750152777</v>
      </c>
      <c r="B1133" s="13">
        <f t="shared" si="88"/>
        <v>1132</v>
      </c>
      <c r="C1133" s="35">
        <f t="shared" si="89"/>
        <v>1.6584096427685324E-5</v>
      </c>
      <c r="D1133" s="7">
        <f t="shared" si="85"/>
        <v>1.8773197156139787E-2</v>
      </c>
      <c r="E1133" s="7">
        <f>SUM(D$2:D1133)</f>
        <v>112.52648712618949</v>
      </c>
      <c r="F1133">
        <f t="shared" si="86"/>
        <v>1</v>
      </c>
      <c r="G1133">
        <f t="shared" si="87"/>
        <v>1</v>
      </c>
    </row>
    <row r="1134" spans="1:7" x14ac:dyDescent="0.25">
      <c r="A1134" s="7">
        <v>0.65809522283118282</v>
      </c>
      <c r="B1134" s="13">
        <f t="shared" si="88"/>
        <v>1133</v>
      </c>
      <c r="C1134" s="35">
        <f t="shared" si="89"/>
        <v>8.6164670344945904E-5</v>
      </c>
      <c r="D1134" s="7">
        <f t="shared" si="85"/>
        <v>9.7624571500823709E-2</v>
      </c>
      <c r="E1134" s="7">
        <f>SUM(D$2:D1134)</f>
        <v>112.62411169769032</v>
      </c>
      <c r="F1134">
        <f t="shared" si="86"/>
        <v>1</v>
      </c>
      <c r="G1134">
        <f t="shared" si="87"/>
        <v>1</v>
      </c>
    </row>
    <row r="1135" spans="1:7" x14ac:dyDescent="0.25">
      <c r="A1135" s="7">
        <v>0.65793746812706133</v>
      </c>
      <c r="B1135" s="13">
        <f t="shared" si="88"/>
        <v>1134</v>
      </c>
      <c r="C1135" s="35">
        <f t="shared" si="89"/>
        <v>1.5775470412149328E-4</v>
      </c>
      <c r="D1135" s="7">
        <f t="shared" si="85"/>
        <v>0.17889383447377338</v>
      </c>
      <c r="E1135" s="7">
        <f>SUM(D$2:D1135)</f>
        <v>112.80300553216409</v>
      </c>
      <c r="F1135">
        <f t="shared" si="86"/>
        <v>1</v>
      </c>
      <c r="G1135">
        <f t="shared" si="87"/>
        <v>1</v>
      </c>
    </row>
    <row r="1136" spans="1:7" x14ac:dyDescent="0.25">
      <c r="A1136" s="7">
        <v>0.65793550708792181</v>
      </c>
      <c r="B1136" s="13">
        <f t="shared" si="88"/>
        <v>1135</v>
      </c>
      <c r="C1136" s="35">
        <f t="shared" si="89"/>
        <v>1.9610391395197269E-6</v>
      </c>
      <c r="D1136" s="7">
        <f t="shared" si="85"/>
        <v>2.22577942335489E-3</v>
      </c>
      <c r="E1136" s="7">
        <f>SUM(D$2:D1136)</f>
        <v>112.80523131158745</v>
      </c>
      <c r="F1136">
        <f t="shared" si="86"/>
        <v>1</v>
      </c>
      <c r="G1136">
        <f t="shared" si="87"/>
        <v>1</v>
      </c>
    </row>
    <row r="1137" spans="1:7" x14ac:dyDescent="0.25">
      <c r="A1137" s="7">
        <v>0.65748311230566103</v>
      </c>
      <c r="B1137" s="13">
        <f t="shared" si="88"/>
        <v>1136</v>
      </c>
      <c r="C1137" s="35">
        <f t="shared" si="89"/>
        <v>4.5239478226077878E-4</v>
      </c>
      <c r="D1137" s="7">
        <f t="shared" si="85"/>
        <v>0.5139204726482447</v>
      </c>
      <c r="E1137" s="7">
        <f>SUM(D$2:D1137)</f>
        <v>113.31915178423569</v>
      </c>
      <c r="F1137">
        <f t="shared" si="86"/>
        <v>1</v>
      </c>
      <c r="G1137">
        <f t="shared" si="87"/>
        <v>1</v>
      </c>
    </row>
    <row r="1138" spans="1:7" x14ac:dyDescent="0.25">
      <c r="A1138" s="7">
        <v>0.65714566831148613</v>
      </c>
      <c r="B1138" s="13">
        <f t="shared" si="88"/>
        <v>1137</v>
      </c>
      <c r="C1138" s="35">
        <f t="shared" si="89"/>
        <v>3.374439941749019E-4</v>
      </c>
      <c r="D1138" s="7">
        <f t="shared" si="85"/>
        <v>0.38367382137686346</v>
      </c>
      <c r="E1138" s="7">
        <f>SUM(D$2:D1138)</f>
        <v>113.70282560561255</v>
      </c>
      <c r="F1138">
        <f t="shared" si="86"/>
        <v>1</v>
      </c>
      <c r="G1138">
        <f t="shared" si="87"/>
        <v>1</v>
      </c>
    </row>
    <row r="1139" spans="1:7" x14ac:dyDescent="0.25">
      <c r="A1139" s="7">
        <v>0.65700657979473098</v>
      </c>
      <c r="B1139" s="13">
        <f t="shared" si="88"/>
        <v>1138</v>
      </c>
      <c r="C1139" s="35">
        <f t="shared" si="89"/>
        <v>1.3908851675514811E-4</v>
      </c>
      <c r="D1139" s="7">
        <f t="shared" si="85"/>
        <v>0.15828273206735854</v>
      </c>
      <c r="E1139" s="7">
        <f>SUM(D$2:D1139)</f>
        <v>113.86110833767991</v>
      </c>
      <c r="F1139">
        <f t="shared" si="86"/>
        <v>1</v>
      </c>
      <c r="G1139">
        <f t="shared" si="87"/>
        <v>1</v>
      </c>
    </row>
    <row r="1140" spans="1:7" x14ac:dyDescent="0.25">
      <c r="A1140" s="7">
        <v>0.65660454256074718</v>
      </c>
      <c r="B1140" s="13">
        <f t="shared" si="88"/>
        <v>1139</v>
      </c>
      <c r="C1140" s="35">
        <f t="shared" si="89"/>
        <v>4.0203723398379854E-4</v>
      </c>
      <c r="D1140" s="7">
        <f t="shared" si="85"/>
        <v>0.45792040950754653</v>
      </c>
      <c r="E1140" s="7">
        <f>SUM(D$2:D1140)</f>
        <v>114.31902874718746</v>
      </c>
      <c r="F1140">
        <f t="shared" si="86"/>
        <v>1</v>
      </c>
      <c r="G1140">
        <f t="shared" si="87"/>
        <v>1</v>
      </c>
    </row>
    <row r="1141" spans="1:7" x14ac:dyDescent="0.25">
      <c r="A1141" s="7">
        <v>0.65630363199943287</v>
      </c>
      <c r="B1141" s="13">
        <f t="shared" si="88"/>
        <v>1140</v>
      </c>
      <c r="C1141" s="35">
        <f t="shared" si="89"/>
        <v>3.0091056131431593E-4</v>
      </c>
      <c r="D1141" s="7">
        <f t="shared" si="85"/>
        <v>0.34303803989832016</v>
      </c>
      <c r="E1141" s="7">
        <f>SUM(D$2:D1141)</f>
        <v>114.66206678708578</v>
      </c>
      <c r="F1141">
        <f t="shared" si="86"/>
        <v>1</v>
      </c>
      <c r="G1141">
        <f t="shared" si="87"/>
        <v>1</v>
      </c>
    </row>
    <row r="1142" spans="1:7" x14ac:dyDescent="0.25">
      <c r="A1142" s="7">
        <v>0.65610515547021453</v>
      </c>
      <c r="B1142" s="13">
        <f t="shared" si="88"/>
        <v>1141</v>
      </c>
      <c r="C1142" s="35">
        <f t="shared" si="89"/>
        <v>1.984765292183388E-4</v>
      </c>
      <c r="D1142" s="7">
        <f t="shared" si="85"/>
        <v>0.22646171983812458</v>
      </c>
      <c r="E1142" s="7">
        <f>SUM(D$2:D1142)</f>
        <v>114.8885285069239</v>
      </c>
      <c r="F1142">
        <f t="shared" si="86"/>
        <v>1</v>
      </c>
      <c r="G1142">
        <f t="shared" si="87"/>
        <v>1</v>
      </c>
    </row>
    <row r="1143" spans="1:7" x14ac:dyDescent="0.25">
      <c r="A1143" s="7">
        <v>0.65603121703154255</v>
      </c>
      <c r="B1143" s="13">
        <f t="shared" si="88"/>
        <v>1142</v>
      </c>
      <c r="C1143" s="35">
        <f t="shared" si="89"/>
        <v>7.3938438671983242E-5</v>
      </c>
      <c r="D1143" s="7">
        <f t="shared" si="85"/>
        <v>8.4437696963404862E-2</v>
      </c>
      <c r="E1143" s="7">
        <f>SUM(D$2:D1143)</f>
        <v>114.97296620388731</v>
      </c>
      <c r="F1143">
        <f t="shared" si="86"/>
        <v>1</v>
      </c>
      <c r="G1143">
        <f t="shared" si="87"/>
        <v>1</v>
      </c>
    </row>
    <row r="1144" spans="1:7" x14ac:dyDescent="0.25">
      <c r="A1144" s="7">
        <v>0.65596567958770335</v>
      </c>
      <c r="B1144" s="13">
        <f t="shared" si="88"/>
        <v>1143</v>
      </c>
      <c r="C1144" s="35">
        <f t="shared" si="89"/>
        <v>6.5537443839192022E-5</v>
      </c>
      <c r="D1144" s="7">
        <f t="shared" si="85"/>
        <v>7.4909298308196481E-2</v>
      </c>
      <c r="E1144" s="7">
        <f>SUM(D$2:D1144)</f>
        <v>115.04787550219551</v>
      </c>
      <c r="F1144">
        <f t="shared" si="86"/>
        <v>1</v>
      </c>
      <c r="G1144">
        <f t="shared" si="87"/>
        <v>1</v>
      </c>
    </row>
    <row r="1145" spans="1:7" x14ac:dyDescent="0.25">
      <c r="A1145" s="7">
        <v>0.65595706069963278</v>
      </c>
      <c r="B1145" s="13">
        <f t="shared" si="88"/>
        <v>1144</v>
      </c>
      <c r="C1145" s="35">
        <f t="shared" si="89"/>
        <v>8.618888070577313E-6</v>
      </c>
      <c r="D1145" s="7">
        <f t="shared" si="85"/>
        <v>9.8600079527404461E-3</v>
      </c>
      <c r="E1145" s="7">
        <f>SUM(D$2:D1145)</f>
        <v>115.05773551014825</v>
      </c>
      <c r="F1145">
        <f t="shared" si="86"/>
        <v>1</v>
      </c>
      <c r="G1145">
        <f t="shared" si="87"/>
        <v>1</v>
      </c>
    </row>
    <row r="1146" spans="1:7" x14ac:dyDescent="0.25">
      <c r="A1146" s="7">
        <v>0.65584339306061357</v>
      </c>
      <c r="B1146" s="13">
        <f t="shared" si="88"/>
        <v>1145</v>
      </c>
      <c r="C1146" s="35">
        <f t="shared" si="89"/>
        <v>1.136676390192104E-4</v>
      </c>
      <c r="D1146" s="7">
        <f t="shared" si="85"/>
        <v>0.13014944667699591</v>
      </c>
      <c r="E1146" s="7">
        <f>SUM(D$2:D1146)</f>
        <v>115.18788495682524</v>
      </c>
      <c r="F1146">
        <f t="shared" si="86"/>
        <v>1</v>
      </c>
      <c r="G1146">
        <f t="shared" si="87"/>
        <v>1</v>
      </c>
    </row>
    <row r="1147" spans="1:7" x14ac:dyDescent="0.25">
      <c r="A1147" s="7">
        <v>0.65580170282112671</v>
      </c>
      <c r="B1147" s="13">
        <f t="shared" si="88"/>
        <v>1146</v>
      </c>
      <c r="C1147" s="35">
        <f t="shared" si="89"/>
        <v>4.1690239486857905E-5</v>
      </c>
      <c r="D1147" s="7">
        <f t="shared" si="85"/>
        <v>4.7777014451939159E-2</v>
      </c>
      <c r="E1147" s="7">
        <f>SUM(D$2:D1147)</f>
        <v>115.23566197127718</v>
      </c>
      <c r="F1147">
        <f t="shared" si="86"/>
        <v>1</v>
      </c>
      <c r="G1147">
        <f t="shared" si="87"/>
        <v>1</v>
      </c>
    </row>
    <row r="1148" spans="1:7" x14ac:dyDescent="0.25">
      <c r="A1148" s="7">
        <v>0.65574667267341835</v>
      </c>
      <c r="B1148" s="13">
        <f t="shared" si="88"/>
        <v>1147</v>
      </c>
      <c r="C1148" s="35">
        <f t="shared" si="89"/>
        <v>5.5030147708357013E-5</v>
      </c>
      <c r="D1148" s="7">
        <f t="shared" si="85"/>
        <v>6.3119579421485494E-2</v>
      </c>
      <c r="E1148" s="7">
        <f>SUM(D$2:D1148)</f>
        <v>115.29878155069866</v>
      </c>
      <c r="F1148">
        <f t="shared" si="86"/>
        <v>1</v>
      </c>
      <c r="G1148">
        <f t="shared" si="87"/>
        <v>1</v>
      </c>
    </row>
    <row r="1149" spans="1:7" x14ac:dyDescent="0.25">
      <c r="A1149" s="7">
        <v>0.65550154278096473</v>
      </c>
      <c r="B1149" s="13">
        <f t="shared" si="88"/>
        <v>1148</v>
      </c>
      <c r="C1149" s="35">
        <f t="shared" si="89"/>
        <v>2.451298924536216E-4</v>
      </c>
      <c r="D1149" s="7">
        <f t="shared" si="85"/>
        <v>0.2814091165367576</v>
      </c>
      <c r="E1149" s="7">
        <f>SUM(D$2:D1149)</f>
        <v>115.58019066723543</v>
      </c>
      <c r="F1149">
        <f t="shared" si="86"/>
        <v>1</v>
      </c>
      <c r="G1149">
        <f t="shared" si="87"/>
        <v>1</v>
      </c>
    </row>
    <row r="1150" spans="1:7" x14ac:dyDescent="0.25">
      <c r="A1150" s="7">
        <v>0.65517351661673207</v>
      </c>
      <c r="B1150" s="13">
        <f t="shared" si="88"/>
        <v>1149</v>
      </c>
      <c r="C1150" s="35">
        <f t="shared" si="89"/>
        <v>3.2802616423266429E-4</v>
      </c>
      <c r="D1150" s="7">
        <f t="shared" si="85"/>
        <v>0.37690206270333126</v>
      </c>
      <c r="E1150" s="7">
        <f>SUM(D$2:D1150)</f>
        <v>115.95709272993876</v>
      </c>
      <c r="F1150">
        <f t="shared" si="86"/>
        <v>1</v>
      </c>
      <c r="G1150">
        <f t="shared" si="87"/>
        <v>1</v>
      </c>
    </row>
    <row r="1151" spans="1:7" x14ac:dyDescent="0.25">
      <c r="A1151" s="7">
        <v>0.65496809171426584</v>
      </c>
      <c r="B1151" s="13">
        <f t="shared" si="88"/>
        <v>1150</v>
      </c>
      <c r="C1151" s="35">
        <f t="shared" si="89"/>
        <v>2.0542490246622247E-4</v>
      </c>
      <c r="D1151" s="7">
        <f t="shared" si="85"/>
        <v>0.23623863783615584</v>
      </c>
      <c r="E1151" s="7">
        <f>SUM(D$2:D1151)</f>
        <v>116.19333136777492</v>
      </c>
      <c r="F1151">
        <f t="shared" si="86"/>
        <v>1</v>
      </c>
      <c r="G1151">
        <f t="shared" si="87"/>
        <v>1</v>
      </c>
    </row>
    <row r="1152" spans="1:7" x14ac:dyDescent="0.25">
      <c r="A1152" s="7">
        <v>0.65492925829722926</v>
      </c>
      <c r="B1152" s="13">
        <f t="shared" si="88"/>
        <v>1151</v>
      </c>
      <c r="C1152" s="35">
        <f t="shared" si="89"/>
        <v>3.8833417036587825E-5</v>
      </c>
      <c r="D1152" s="7">
        <f t="shared" si="85"/>
        <v>4.4697263009112587E-2</v>
      </c>
      <c r="E1152" s="7">
        <f>SUM(D$2:D1152)</f>
        <v>116.23802863078403</v>
      </c>
      <c r="F1152">
        <f t="shared" si="86"/>
        <v>1</v>
      </c>
      <c r="G1152">
        <f t="shared" si="87"/>
        <v>1</v>
      </c>
    </row>
    <row r="1153" spans="1:7" x14ac:dyDescent="0.25">
      <c r="A1153" s="7">
        <v>0.65491119736885683</v>
      </c>
      <c r="B1153" s="13">
        <f t="shared" si="88"/>
        <v>1152</v>
      </c>
      <c r="C1153" s="35">
        <f t="shared" si="89"/>
        <v>1.8060928372420904E-5</v>
      </c>
      <c r="D1153" s="7">
        <f t="shared" si="85"/>
        <v>2.0806189485028881E-2</v>
      </c>
      <c r="E1153" s="7">
        <f>SUM(D$2:D1153)</f>
        <v>116.25883482026906</v>
      </c>
      <c r="F1153">
        <f t="shared" si="86"/>
        <v>1</v>
      </c>
      <c r="G1153">
        <f t="shared" si="87"/>
        <v>1</v>
      </c>
    </row>
    <row r="1154" spans="1:7" x14ac:dyDescent="0.25">
      <c r="A1154" s="7">
        <v>0.65483926839004403</v>
      </c>
      <c r="B1154" s="13">
        <f t="shared" si="88"/>
        <v>1153</v>
      </c>
      <c r="C1154" s="35">
        <f t="shared" si="89"/>
        <v>7.1928978812807465E-5</v>
      </c>
      <c r="D1154" s="7">
        <f t="shared" ref="D1154:D1217" si="90">C1154*B1154</f>
        <v>8.2934112571167007E-2</v>
      </c>
      <c r="E1154" s="7">
        <f>SUM(D$2:D1154)</f>
        <v>116.34176893284022</v>
      </c>
      <c r="F1154">
        <f t="shared" ref="F1154:F1217" si="91">IF(E1154&gt;I$15,1,0)</f>
        <v>1</v>
      </c>
      <c r="G1154">
        <f t="shared" ref="G1154:G1217" si="92">IF(E1154&gt;M$15,1,0)</f>
        <v>1</v>
      </c>
    </row>
    <row r="1155" spans="1:7" x14ac:dyDescent="0.25">
      <c r="A1155" s="7">
        <v>0.65479401922767411</v>
      </c>
      <c r="B1155" s="13">
        <f t="shared" ref="B1155:B1218" si="93">ROW(B1155)-1</f>
        <v>1154</v>
      </c>
      <c r="C1155" s="35">
        <f t="shared" si="89"/>
        <v>4.5249162369920271E-5</v>
      </c>
      <c r="D1155" s="7">
        <f t="shared" si="90"/>
        <v>5.2217533374887992E-2</v>
      </c>
      <c r="E1155" s="7">
        <f>SUM(D$2:D1155)</f>
        <v>116.39398646621511</v>
      </c>
      <c r="F1155">
        <f t="shared" si="91"/>
        <v>1</v>
      </c>
      <c r="G1155">
        <f t="shared" si="92"/>
        <v>1</v>
      </c>
    </row>
    <row r="1156" spans="1:7" x14ac:dyDescent="0.25">
      <c r="A1156" s="7">
        <v>0.65479145292954066</v>
      </c>
      <c r="B1156" s="13">
        <f t="shared" si="93"/>
        <v>1155</v>
      </c>
      <c r="C1156" s="35">
        <f t="shared" ref="C1156:C1219" si="94">IF(A1155-A1156=0,0,A1155-A1156)</f>
        <v>2.5662981334440005E-6</v>
      </c>
      <c r="D1156" s="7">
        <f t="shared" si="90"/>
        <v>2.9640743441278206E-3</v>
      </c>
      <c r="E1156" s="7">
        <f>SUM(D$2:D1156)</f>
        <v>116.39695054055925</v>
      </c>
      <c r="F1156">
        <f t="shared" si="91"/>
        <v>1</v>
      </c>
      <c r="G1156">
        <f t="shared" si="92"/>
        <v>1</v>
      </c>
    </row>
    <row r="1157" spans="1:7" x14ac:dyDescent="0.25">
      <c r="A1157" s="7">
        <v>0.65462076989331364</v>
      </c>
      <c r="B1157" s="13">
        <f t="shared" si="93"/>
        <v>1156</v>
      </c>
      <c r="C1157" s="35">
        <f t="shared" si="94"/>
        <v>1.7068303622702619E-4</v>
      </c>
      <c r="D1157" s="7">
        <f t="shared" si="90"/>
        <v>0.19730958987844227</v>
      </c>
      <c r="E1157" s="7">
        <f>SUM(D$2:D1157)</f>
        <v>116.59426013043769</v>
      </c>
      <c r="F1157">
        <f t="shared" si="91"/>
        <v>1</v>
      </c>
      <c r="G1157">
        <f t="shared" si="92"/>
        <v>1</v>
      </c>
    </row>
    <row r="1158" spans="1:7" x14ac:dyDescent="0.25">
      <c r="A1158" s="7">
        <v>0.65451206537804296</v>
      </c>
      <c r="B1158" s="13">
        <f t="shared" si="93"/>
        <v>1157</v>
      </c>
      <c r="C1158" s="35">
        <f t="shared" si="94"/>
        <v>1.0870451527067448E-4</v>
      </c>
      <c r="D1158" s="7">
        <f t="shared" si="90"/>
        <v>0.12577112416817038</v>
      </c>
      <c r="E1158" s="7">
        <f>SUM(D$2:D1158)</f>
        <v>116.72003125460586</v>
      </c>
      <c r="F1158">
        <f t="shared" si="91"/>
        <v>1</v>
      </c>
      <c r="G1158">
        <f t="shared" si="92"/>
        <v>1</v>
      </c>
    </row>
    <row r="1159" spans="1:7" x14ac:dyDescent="0.25">
      <c r="A1159" s="7">
        <v>0.65412518382926155</v>
      </c>
      <c r="B1159" s="13">
        <f t="shared" si="93"/>
        <v>1158</v>
      </c>
      <c r="C1159" s="35">
        <f t="shared" si="94"/>
        <v>3.8688154878141479E-4</v>
      </c>
      <c r="D1159" s="7">
        <f t="shared" si="90"/>
        <v>0.44800883348887832</v>
      </c>
      <c r="E1159" s="7">
        <f>SUM(D$2:D1159)</f>
        <v>117.16804008809474</v>
      </c>
      <c r="F1159">
        <f t="shared" si="91"/>
        <v>1</v>
      </c>
      <c r="G1159">
        <f t="shared" si="92"/>
        <v>1</v>
      </c>
    </row>
    <row r="1160" spans="1:7" x14ac:dyDescent="0.25">
      <c r="A1160" s="7">
        <v>0.65405003487260227</v>
      </c>
      <c r="B1160" s="13">
        <f t="shared" si="93"/>
        <v>1159</v>
      </c>
      <c r="C1160" s="35">
        <f t="shared" si="94"/>
        <v>7.5148956659276678E-5</v>
      </c>
      <c r="D1160" s="7">
        <f t="shared" si="90"/>
        <v>8.709764076810167E-2</v>
      </c>
      <c r="E1160" s="7">
        <f>SUM(D$2:D1160)</f>
        <v>117.25513772886285</v>
      </c>
      <c r="F1160">
        <f t="shared" si="91"/>
        <v>1</v>
      </c>
      <c r="G1160">
        <f t="shared" si="92"/>
        <v>1</v>
      </c>
    </row>
    <row r="1161" spans="1:7" x14ac:dyDescent="0.25">
      <c r="A1161" s="7">
        <v>0.65394261350639804</v>
      </c>
      <c r="B1161" s="13">
        <f t="shared" si="93"/>
        <v>1160</v>
      </c>
      <c r="C1161" s="35">
        <f t="shared" si="94"/>
        <v>1.0742136620423004E-4</v>
      </c>
      <c r="D1161" s="7">
        <f t="shared" si="90"/>
        <v>0.12460878479690685</v>
      </c>
      <c r="E1161" s="7">
        <f>SUM(D$2:D1161)</f>
        <v>117.37974651365975</v>
      </c>
      <c r="F1161">
        <f t="shared" si="91"/>
        <v>1</v>
      </c>
      <c r="G1161">
        <f t="shared" si="92"/>
        <v>1</v>
      </c>
    </row>
    <row r="1162" spans="1:7" x14ac:dyDescent="0.25">
      <c r="A1162" s="7">
        <v>0.65373563914090804</v>
      </c>
      <c r="B1162" s="13">
        <f t="shared" si="93"/>
        <v>1161</v>
      </c>
      <c r="C1162" s="35">
        <f t="shared" si="94"/>
        <v>2.0697436548999804E-4</v>
      </c>
      <c r="D1162" s="7">
        <f t="shared" si="90"/>
        <v>0.24029723833388772</v>
      </c>
      <c r="E1162" s="7">
        <f>SUM(D$2:D1162)</f>
        <v>117.62004375199365</v>
      </c>
      <c r="F1162">
        <f t="shared" si="91"/>
        <v>1</v>
      </c>
      <c r="G1162">
        <f t="shared" si="92"/>
        <v>1</v>
      </c>
    </row>
    <row r="1163" spans="1:7" x14ac:dyDescent="0.25">
      <c r="A1163" s="7">
        <v>0.65370452882863106</v>
      </c>
      <c r="B1163" s="13">
        <f t="shared" si="93"/>
        <v>1162</v>
      </c>
      <c r="C1163" s="35">
        <f t="shared" si="94"/>
        <v>3.111031227698291E-5</v>
      </c>
      <c r="D1163" s="7">
        <f t="shared" si="90"/>
        <v>3.6150182865854141E-2</v>
      </c>
      <c r="E1163" s="7">
        <f>SUM(D$2:D1163)</f>
        <v>117.6561939348595</v>
      </c>
      <c r="F1163">
        <f t="shared" si="91"/>
        <v>1</v>
      </c>
      <c r="G1163">
        <f t="shared" si="92"/>
        <v>1</v>
      </c>
    </row>
    <row r="1164" spans="1:7" x14ac:dyDescent="0.25">
      <c r="A1164" s="7">
        <v>0.65366167649187634</v>
      </c>
      <c r="B1164" s="13">
        <f t="shared" si="93"/>
        <v>1163</v>
      </c>
      <c r="C1164" s="35">
        <f t="shared" si="94"/>
        <v>4.2852336754717335E-5</v>
      </c>
      <c r="D1164" s="7">
        <f t="shared" si="90"/>
        <v>4.9837267645736261E-2</v>
      </c>
      <c r="E1164" s="7">
        <f>SUM(D$2:D1164)</f>
        <v>117.70603120250524</v>
      </c>
      <c r="F1164">
        <f t="shared" si="91"/>
        <v>1</v>
      </c>
      <c r="G1164">
        <f t="shared" si="92"/>
        <v>1</v>
      </c>
    </row>
    <row r="1165" spans="1:7" x14ac:dyDescent="0.25">
      <c r="A1165" s="7">
        <v>0.65363903980551141</v>
      </c>
      <c r="B1165" s="13">
        <f t="shared" si="93"/>
        <v>1164</v>
      </c>
      <c r="C1165" s="35">
        <f t="shared" si="94"/>
        <v>2.2636686364929659E-5</v>
      </c>
      <c r="D1165" s="7">
        <f t="shared" si="90"/>
        <v>2.6349102928778123E-2</v>
      </c>
      <c r="E1165" s="7">
        <f>SUM(D$2:D1165)</f>
        <v>117.73238030543402</v>
      </c>
      <c r="F1165">
        <f t="shared" si="91"/>
        <v>1</v>
      </c>
      <c r="G1165">
        <f t="shared" si="92"/>
        <v>1</v>
      </c>
    </row>
    <row r="1166" spans="1:7" x14ac:dyDescent="0.25">
      <c r="A1166" s="7">
        <v>0.65363903980551141</v>
      </c>
      <c r="B1166" s="13">
        <f t="shared" si="93"/>
        <v>1165</v>
      </c>
      <c r="C1166" s="35">
        <f t="shared" si="94"/>
        <v>0</v>
      </c>
      <c r="D1166" s="7">
        <f t="shared" si="90"/>
        <v>0</v>
      </c>
      <c r="E1166" s="7">
        <f>SUM(D$2:D1166)</f>
        <v>117.73238030543402</v>
      </c>
      <c r="F1166">
        <f t="shared" si="91"/>
        <v>1</v>
      </c>
      <c r="G1166">
        <f t="shared" si="92"/>
        <v>1</v>
      </c>
    </row>
    <row r="1167" spans="1:7" x14ac:dyDescent="0.25">
      <c r="A1167" s="7">
        <v>0.65350549546113845</v>
      </c>
      <c r="B1167" s="13">
        <f t="shared" si="93"/>
        <v>1166</v>
      </c>
      <c r="C1167" s="35">
        <f t="shared" si="94"/>
        <v>1.3354434437296003E-4</v>
      </c>
      <c r="D1167" s="7">
        <f t="shared" si="90"/>
        <v>0.1557127055388714</v>
      </c>
      <c r="E1167" s="7">
        <f>SUM(D$2:D1167)</f>
        <v>117.8880930109729</v>
      </c>
      <c r="F1167">
        <f t="shared" si="91"/>
        <v>1</v>
      </c>
      <c r="G1167">
        <f t="shared" si="92"/>
        <v>1</v>
      </c>
    </row>
    <row r="1168" spans="1:7" x14ac:dyDescent="0.25">
      <c r="A1168" s="7">
        <v>0.65343204122966159</v>
      </c>
      <c r="B1168" s="13">
        <f t="shared" si="93"/>
        <v>1167</v>
      </c>
      <c r="C1168" s="35">
        <f t="shared" si="94"/>
        <v>7.3454231476866028E-5</v>
      </c>
      <c r="D1168" s="7">
        <f t="shared" si="90"/>
        <v>8.5721088133502654E-2</v>
      </c>
      <c r="E1168" s="7">
        <f>SUM(D$2:D1168)</f>
        <v>117.97381409910639</v>
      </c>
      <c r="F1168">
        <f t="shared" si="91"/>
        <v>1</v>
      </c>
      <c r="G1168">
        <f t="shared" si="92"/>
        <v>1</v>
      </c>
    </row>
    <row r="1169" spans="1:7" x14ac:dyDescent="0.25">
      <c r="A1169" s="7">
        <v>0.65338976994154063</v>
      </c>
      <c r="B1169" s="13">
        <f t="shared" si="93"/>
        <v>1168</v>
      </c>
      <c r="C1169" s="35">
        <f t="shared" si="94"/>
        <v>4.2271288120954154E-5</v>
      </c>
      <c r="D1169" s="7">
        <f t="shared" si="90"/>
        <v>4.9372864525274451E-2</v>
      </c>
      <c r="E1169" s="7">
        <f>SUM(D$2:D1169)</f>
        <v>118.02318696363167</v>
      </c>
      <c r="F1169">
        <f t="shared" si="91"/>
        <v>1</v>
      </c>
      <c r="G1169">
        <f t="shared" si="92"/>
        <v>1</v>
      </c>
    </row>
    <row r="1170" spans="1:7" x14ac:dyDescent="0.25">
      <c r="A1170" s="7">
        <v>0.65313498011554727</v>
      </c>
      <c r="B1170" s="13">
        <f t="shared" si="93"/>
        <v>1169</v>
      </c>
      <c r="C1170" s="35">
        <f t="shared" si="94"/>
        <v>2.5478982599336231E-4</v>
      </c>
      <c r="D1170" s="7">
        <f t="shared" si="90"/>
        <v>0.29784930658624054</v>
      </c>
      <c r="E1170" s="7">
        <f>SUM(D$2:D1170)</f>
        <v>118.32103627021792</v>
      </c>
      <c r="F1170">
        <f t="shared" si="91"/>
        <v>1</v>
      </c>
      <c r="G1170">
        <f t="shared" si="92"/>
        <v>1</v>
      </c>
    </row>
    <row r="1171" spans="1:7" x14ac:dyDescent="0.25">
      <c r="A1171" s="7">
        <v>0.65289001969561178</v>
      </c>
      <c r="B1171" s="13">
        <f t="shared" si="93"/>
        <v>1170</v>
      </c>
      <c r="C1171" s="35">
        <f t="shared" si="94"/>
        <v>2.4496041993549156E-4</v>
      </c>
      <c r="D1171" s="7">
        <f t="shared" si="90"/>
        <v>0.28660369132452512</v>
      </c>
      <c r="E1171" s="7">
        <f>SUM(D$2:D1171)</f>
        <v>118.60763996154245</v>
      </c>
      <c r="F1171">
        <f t="shared" si="91"/>
        <v>1</v>
      </c>
      <c r="G1171">
        <f t="shared" si="92"/>
        <v>1</v>
      </c>
    </row>
    <row r="1172" spans="1:7" x14ac:dyDescent="0.25">
      <c r="A1172" s="7">
        <v>0.65277719941918377</v>
      </c>
      <c r="B1172" s="13">
        <f t="shared" si="93"/>
        <v>1171</v>
      </c>
      <c r="C1172" s="35">
        <f t="shared" si="94"/>
        <v>1.1282027642800507E-4</v>
      </c>
      <c r="D1172" s="7">
        <f t="shared" si="90"/>
        <v>0.13211254369719394</v>
      </c>
      <c r="E1172" s="7">
        <f>SUM(D$2:D1172)</f>
        <v>118.73975250523964</v>
      </c>
      <c r="F1172">
        <f t="shared" si="91"/>
        <v>1</v>
      </c>
      <c r="G1172">
        <f t="shared" si="92"/>
        <v>1</v>
      </c>
    </row>
    <row r="1173" spans="1:7" x14ac:dyDescent="0.25">
      <c r="A1173" s="7">
        <v>0.6526398782586903</v>
      </c>
      <c r="B1173" s="13">
        <f t="shared" si="93"/>
        <v>1172</v>
      </c>
      <c r="C1173" s="35">
        <f t="shared" si="94"/>
        <v>1.3732116049347542E-4</v>
      </c>
      <c r="D1173" s="7">
        <f t="shared" si="90"/>
        <v>0.1609404000983532</v>
      </c>
      <c r="E1173" s="7">
        <f>SUM(D$2:D1173)</f>
        <v>118.90069290533799</v>
      </c>
      <c r="F1173">
        <f t="shared" si="91"/>
        <v>1</v>
      </c>
      <c r="G1173">
        <f t="shared" si="92"/>
        <v>1</v>
      </c>
    </row>
    <row r="1174" spans="1:7" x14ac:dyDescent="0.25">
      <c r="A1174" s="7">
        <v>0.65251466227807098</v>
      </c>
      <c r="B1174" s="13">
        <f t="shared" si="93"/>
        <v>1173</v>
      </c>
      <c r="C1174" s="35">
        <f t="shared" si="94"/>
        <v>1.2521598061931982E-4</v>
      </c>
      <c r="D1174" s="7">
        <f t="shared" si="90"/>
        <v>0.14687834526646215</v>
      </c>
      <c r="E1174" s="7">
        <f>SUM(D$2:D1174)</f>
        <v>119.04757125060445</v>
      </c>
      <c r="F1174">
        <f t="shared" si="91"/>
        <v>1</v>
      </c>
      <c r="G1174">
        <f t="shared" si="92"/>
        <v>1</v>
      </c>
    </row>
    <row r="1175" spans="1:7" x14ac:dyDescent="0.25">
      <c r="A1175" s="7">
        <v>0.65239232733026165</v>
      </c>
      <c r="B1175" s="13">
        <f t="shared" si="93"/>
        <v>1174</v>
      </c>
      <c r="C1175" s="35">
        <f t="shared" si="94"/>
        <v>1.2233494780933274E-4</v>
      </c>
      <c r="D1175" s="7">
        <f t="shared" si="90"/>
        <v>0.14362122872815664</v>
      </c>
      <c r="E1175" s="7">
        <f>SUM(D$2:D1175)</f>
        <v>119.1911924793326</v>
      </c>
      <c r="F1175">
        <f t="shared" si="91"/>
        <v>1</v>
      </c>
      <c r="G1175">
        <f t="shared" si="92"/>
        <v>1</v>
      </c>
    </row>
    <row r="1176" spans="1:7" x14ac:dyDescent="0.25">
      <c r="A1176" s="7">
        <v>0.65231199735661605</v>
      </c>
      <c r="B1176" s="13">
        <f t="shared" si="93"/>
        <v>1175</v>
      </c>
      <c r="C1176" s="35">
        <f t="shared" si="94"/>
        <v>8.0329973645598685E-5</v>
      </c>
      <c r="D1176" s="7">
        <f t="shared" si="90"/>
        <v>9.4387719033578454E-2</v>
      </c>
      <c r="E1176" s="7">
        <f>SUM(D$2:D1176)</f>
        <v>119.28558019836618</v>
      </c>
      <c r="F1176">
        <f t="shared" si="91"/>
        <v>1</v>
      </c>
      <c r="G1176">
        <f t="shared" si="92"/>
        <v>1</v>
      </c>
    </row>
    <row r="1177" spans="1:7" x14ac:dyDescent="0.25">
      <c r="A1177" s="7">
        <v>0.65227950705383353</v>
      </c>
      <c r="B1177" s="13">
        <f t="shared" si="93"/>
        <v>1176</v>
      </c>
      <c r="C1177" s="35">
        <f t="shared" si="94"/>
        <v>3.2490302782517411E-5</v>
      </c>
      <c r="D1177" s="7">
        <f t="shared" si="90"/>
        <v>3.8208596072240475E-2</v>
      </c>
      <c r="E1177" s="7">
        <f>SUM(D$2:D1177)</f>
        <v>119.32378879443841</v>
      </c>
      <c r="F1177">
        <f t="shared" si="91"/>
        <v>1</v>
      </c>
      <c r="G1177">
        <f t="shared" si="92"/>
        <v>1</v>
      </c>
    </row>
    <row r="1178" spans="1:7" x14ac:dyDescent="0.25">
      <c r="A1178" s="7">
        <v>0.65204636128945537</v>
      </c>
      <c r="B1178" s="13">
        <f t="shared" si="93"/>
        <v>1177</v>
      </c>
      <c r="C1178" s="35">
        <f t="shared" si="94"/>
        <v>2.3314576437816203E-4</v>
      </c>
      <c r="D1178" s="7">
        <f t="shared" si="90"/>
        <v>0.27441256467309671</v>
      </c>
      <c r="E1178" s="7">
        <f>SUM(D$2:D1178)</f>
        <v>119.59820135911151</v>
      </c>
      <c r="F1178">
        <f t="shared" si="91"/>
        <v>1</v>
      </c>
      <c r="G1178">
        <f t="shared" si="92"/>
        <v>1</v>
      </c>
    </row>
    <row r="1179" spans="1:7" x14ac:dyDescent="0.25">
      <c r="A1179" s="7">
        <v>0.65169918473066157</v>
      </c>
      <c r="B1179" s="13">
        <f t="shared" si="93"/>
        <v>1178</v>
      </c>
      <c r="C1179" s="35">
        <f t="shared" si="94"/>
        <v>3.4717655879379361E-4</v>
      </c>
      <c r="D1179" s="7">
        <f t="shared" si="90"/>
        <v>0.40897398625908887</v>
      </c>
      <c r="E1179" s="7">
        <f>SUM(D$2:D1179)</f>
        <v>120.0071753453706</v>
      </c>
      <c r="F1179">
        <f t="shared" si="91"/>
        <v>1</v>
      </c>
      <c r="G1179">
        <f t="shared" si="92"/>
        <v>1</v>
      </c>
    </row>
    <row r="1180" spans="1:7" x14ac:dyDescent="0.25">
      <c r="A1180" s="7">
        <v>0.65125359305949038</v>
      </c>
      <c r="B1180" s="13">
        <f t="shared" si="93"/>
        <v>1179</v>
      </c>
      <c r="C1180" s="35">
        <f t="shared" si="94"/>
        <v>4.4559167117119713E-4</v>
      </c>
      <c r="D1180" s="7">
        <f t="shared" si="90"/>
        <v>0.52535258031084142</v>
      </c>
      <c r="E1180" s="7">
        <f>SUM(D$2:D1180)</f>
        <v>120.53252792568144</v>
      </c>
      <c r="F1180">
        <f t="shared" si="91"/>
        <v>1</v>
      </c>
      <c r="G1180">
        <f t="shared" si="92"/>
        <v>1</v>
      </c>
    </row>
    <row r="1181" spans="1:7" x14ac:dyDescent="0.25">
      <c r="A1181" s="7">
        <v>0.65125359305949038</v>
      </c>
      <c r="B1181" s="13">
        <f t="shared" si="93"/>
        <v>1180</v>
      </c>
      <c r="C1181" s="35">
        <f t="shared" si="94"/>
        <v>0</v>
      </c>
      <c r="D1181" s="7">
        <f t="shared" si="90"/>
        <v>0</v>
      </c>
      <c r="E1181" s="7">
        <f>SUM(D$2:D1181)</f>
        <v>120.53252792568144</v>
      </c>
      <c r="F1181">
        <f t="shared" si="91"/>
        <v>1</v>
      </c>
      <c r="G1181">
        <f t="shared" si="92"/>
        <v>1</v>
      </c>
    </row>
    <row r="1182" spans="1:7" x14ac:dyDescent="0.25">
      <c r="A1182" s="7">
        <v>0.65115253901789993</v>
      </c>
      <c r="B1182" s="13">
        <f t="shared" si="93"/>
        <v>1181</v>
      </c>
      <c r="C1182" s="35">
        <f t="shared" si="94"/>
        <v>1.0105404159044262E-4</v>
      </c>
      <c r="D1182" s="7">
        <f t="shared" si="90"/>
        <v>0.11934482311831274</v>
      </c>
      <c r="E1182" s="7">
        <f>SUM(D$2:D1182)</f>
        <v>120.65187274879975</v>
      </c>
      <c r="F1182">
        <f t="shared" si="91"/>
        <v>1</v>
      </c>
      <c r="G1182">
        <f t="shared" si="92"/>
        <v>1</v>
      </c>
    </row>
    <row r="1183" spans="1:7" x14ac:dyDescent="0.25">
      <c r="A1183" s="7">
        <v>0.65108133634987952</v>
      </c>
      <c r="B1183" s="13">
        <f t="shared" si="93"/>
        <v>1182</v>
      </c>
      <c r="C1183" s="35">
        <f t="shared" si="94"/>
        <v>7.1202668020409199E-5</v>
      </c>
      <c r="D1183" s="7">
        <f t="shared" si="90"/>
        <v>8.4161553600123673E-2</v>
      </c>
      <c r="E1183" s="7">
        <f>SUM(D$2:D1183)</f>
        <v>120.73603430239987</v>
      </c>
      <c r="F1183">
        <f t="shared" si="91"/>
        <v>1</v>
      </c>
      <c r="G1183">
        <f t="shared" si="92"/>
        <v>1</v>
      </c>
    </row>
    <row r="1184" spans="1:7" x14ac:dyDescent="0.25">
      <c r="A1184" s="7">
        <v>0.6508755240816575</v>
      </c>
      <c r="B1184" s="13">
        <f t="shared" si="93"/>
        <v>1183</v>
      </c>
      <c r="C1184" s="35">
        <f t="shared" si="94"/>
        <v>2.0581226822202758E-4</v>
      </c>
      <c r="D1184" s="7">
        <f t="shared" si="90"/>
        <v>0.24347591330665863</v>
      </c>
      <c r="E1184" s="7">
        <f>SUM(D$2:D1184)</f>
        <v>120.97951021570653</v>
      </c>
      <c r="F1184">
        <f t="shared" si="91"/>
        <v>1</v>
      </c>
      <c r="G1184">
        <f t="shared" si="92"/>
        <v>1</v>
      </c>
    </row>
    <row r="1185" spans="1:7" x14ac:dyDescent="0.25">
      <c r="A1185" s="7">
        <v>0.65085751157400451</v>
      </c>
      <c r="B1185" s="13">
        <f t="shared" si="93"/>
        <v>1184</v>
      </c>
      <c r="C1185" s="35">
        <f t="shared" si="94"/>
        <v>1.8012507652986898E-5</v>
      </c>
      <c r="D1185" s="7">
        <f t="shared" si="90"/>
        <v>2.1326809061136487E-2</v>
      </c>
      <c r="E1185" s="7">
        <f>SUM(D$2:D1185)</f>
        <v>121.00083702476766</v>
      </c>
      <c r="F1185">
        <f t="shared" si="91"/>
        <v>1</v>
      </c>
      <c r="G1185">
        <f t="shared" si="92"/>
        <v>1</v>
      </c>
    </row>
    <row r="1186" spans="1:7" x14ac:dyDescent="0.25">
      <c r="A1186" s="7">
        <v>0.65083456015296304</v>
      </c>
      <c r="B1186" s="13">
        <f t="shared" si="93"/>
        <v>1185</v>
      </c>
      <c r="C1186" s="35">
        <f t="shared" si="94"/>
        <v>2.2951421041472742E-5</v>
      </c>
      <c r="D1186" s="7">
        <f t="shared" si="90"/>
        <v>2.7197433934145199E-2</v>
      </c>
      <c r="E1186" s="7">
        <f>SUM(D$2:D1186)</f>
        <v>121.02803445870181</v>
      </c>
      <c r="F1186">
        <f t="shared" si="91"/>
        <v>1</v>
      </c>
      <c r="G1186">
        <f t="shared" si="92"/>
        <v>1</v>
      </c>
    </row>
    <row r="1187" spans="1:7" x14ac:dyDescent="0.25">
      <c r="A1187" s="7">
        <v>0.65082223707985098</v>
      </c>
      <c r="B1187" s="13">
        <f t="shared" si="93"/>
        <v>1186</v>
      </c>
      <c r="C1187" s="35">
        <f t="shared" si="94"/>
        <v>1.2323073112052718E-5</v>
      </c>
      <c r="D1187" s="7">
        <f t="shared" si="90"/>
        <v>1.4615164710894524E-2</v>
      </c>
      <c r="E1187" s="7">
        <f>SUM(D$2:D1187)</f>
        <v>121.0426496234127</v>
      </c>
      <c r="F1187">
        <f t="shared" si="91"/>
        <v>1</v>
      </c>
      <c r="G1187">
        <f t="shared" si="92"/>
        <v>1</v>
      </c>
    </row>
    <row r="1188" spans="1:7" x14ac:dyDescent="0.25">
      <c r="A1188" s="7">
        <v>0.65073391768748845</v>
      </c>
      <c r="B1188" s="13">
        <f t="shared" si="93"/>
        <v>1187</v>
      </c>
      <c r="C1188" s="35">
        <f t="shared" si="94"/>
        <v>8.8319392362534721E-5</v>
      </c>
      <c r="D1188" s="7">
        <f t="shared" si="90"/>
        <v>0.10483511873432871</v>
      </c>
      <c r="E1188" s="7">
        <f>SUM(D$2:D1188)</f>
        <v>121.14748474214703</v>
      </c>
      <c r="F1188">
        <f t="shared" si="91"/>
        <v>1</v>
      </c>
      <c r="G1188">
        <f t="shared" si="92"/>
        <v>1</v>
      </c>
    </row>
    <row r="1189" spans="1:7" x14ac:dyDescent="0.25">
      <c r="A1189" s="7">
        <v>0.6505235296612738</v>
      </c>
      <c r="B1189" s="13">
        <f t="shared" si="93"/>
        <v>1188</v>
      </c>
      <c r="C1189" s="35">
        <f t="shared" si="94"/>
        <v>2.1038802621464736E-4</v>
      </c>
      <c r="D1189" s="7">
        <f t="shared" si="90"/>
        <v>0.24994097514300107</v>
      </c>
      <c r="E1189" s="7">
        <f>SUM(D$2:D1189)</f>
        <v>121.39742571729003</v>
      </c>
      <c r="F1189">
        <f t="shared" si="91"/>
        <v>1</v>
      </c>
      <c r="G1189">
        <f t="shared" si="92"/>
        <v>1</v>
      </c>
    </row>
    <row r="1190" spans="1:7" x14ac:dyDescent="0.25">
      <c r="A1190" s="7">
        <v>0.65006055495180304</v>
      </c>
      <c r="B1190" s="13">
        <f t="shared" si="93"/>
        <v>1189</v>
      </c>
      <c r="C1190" s="35">
        <f t="shared" si="94"/>
        <v>4.629747094707648E-4</v>
      </c>
      <c r="D1190" s="7">
        <f t="shared" si="90"/>
        <v>0.55047692956073935</v>
      </c>
      <c r="E1190" s="7">
        <f>SUM(D$2:D1190)</f>
        <v>121.94790264685078</v>
      </c>
      <c r="F1190">
        <f t="shared" si="91"/>
        <v>1</v>
      </c>
      <c r="G1190">
        <f t="shared" si="92"/>
        <v>1</v>
      </c>
    </row>
    <row r="1191" spans="1:7" x14ac:dyDescent="0.25">
      <c r="A1191" s="7">
        <v>0.64986730786029023</v>
      </c>
      <c r="B1191" s="13">
        <f t="shared" si="93"/>
        <v>1190</v>
      </c>
      <c r="C1191" s="35">
        <f t="shared" si="94"/>
        <v>1.9324709151280484E-4</v>
      </c>
      <c r="D1191" s="7">
        <f t="shared" si="90"/>
        <v>0.22996403890023775</v>
      </c>
      <c r="E1191" s="7">
        <f>SUM(D$2:D1191)</f>
        <v>122.17786668575101</v>
      </c>
      <c r="F1191">
        <f t="shared" si="91"/>
        <v>1</v>
      </c>
      <c r="G1191">
        <f t="shared" si="92"/>
        <v>1</v>
      </c>
    </row>
    <row r="1192" spans="1:7" x14ac:dyDescent="0.25">
      <c r="A1192" s="7">
        <v>0.64971647731905713</v>
      </c>
      <c r="B1192" s="13">
        <f t="shared" si="93"/>
        <v>1191</v>
      </c>
      <c r="C1192" s="35">
        <f t="shared" si="94"/>
        <v>1.5083054123310458E-4</v>
      </c>
      <c r="D1192" s="7">
        <f t="shared" si="90"/>
        <v>0.17963917460862755</v>
      </c>
      <c r="E1192" s="7">
        <f>SUM(D$2:D1192)</f>
        <v>122.35750586035964</v>
      </c>
      <c r="F1192">
        <f t="shared" si="91"/>
        <v>1</v>
      </c>
      <c r="G1192">
        <f t="shared" si="92"/>
        <v>1</v>
      </c>
    </row>
    <row r="1193" spans="1:7" x14ac:dyDescent="0.25">
      <c r="A1193" s="7">
        <v>0.6496184253620757</v>
      </c>
      <c r="B1193" s="13">
        <f t="shared" si="93"/>
        <v>1192</v>
      </c>
      <c r="C1193" s="35">
        <f t="shared" si="94"/>
        <v>9.8051956981426436E-5</v>
      </c>
      <c r="D1193" s="7">
        <f t="shared" si="90"/>
        <v>0.11687793272186031</v>
      </c>
      <c r="E1193" s="7">
        <f>SUM(D$2:D1193)</f>
        <v>122.4743837930815</v>
      </c>
      <c r="F1193">
        <f t="shared" si="91"/>
        <v>1</v>
      </c>
      <c r="G1193">
        <f t="shared" si="92"/>
        <v>1</v>
      </c>
    </row>
    <row r="1194" spans="1:7" x14ac:dyDescent="0.25">
      <c r="A1194" s="7">
        <v>0.64956939938358493</v>
      </c>
      <c r="B1194" s="13">
        <f t="shared" si="93"/>
        <v>1193</v>
      </c>
      <c r="C1194" s="35">
        <f t="shared" si="94"/>
        <v>4.9025978490768729E-5</v>
      </c>
      <c r="D1194" s="7">
        <f t="shared" si="90"/>
        <v>5.8487992339487094E-2</v>
      </c>
      <c r="E1194" s="7">
        <f>SUM(D$2:D1194)</f>
        <v>122.53287178542099</v>
      </c>
      <c r="F1194">
        <f t="shared" si="91"/>
        <v>1</v>
      </c>
      <c r="G1194">
        <f t="shared" si="92"/>
        <v>1</v>
      </c>
    </row>
    <row r="1195" spans="1:7" x14ac:dyDescent="0.25">
      <c r="A1195" s="7">
        <v>0.64941883515630883</v>
      </c>
      <c r="B1195" s="13">
        <f t="shared" si="93"/>
        <v>1194</v>
      </c>
      <c r="C1195" s="35">
        <f t="shared" si="94"/>
        <v>1.5056422727610652E-4</v>
      </c>
      <c r="D1195" s="7">
        <f t="shared" si="90"/>
        <v>0.17977368736767119</v>
      </c>
      <c r="E1195" s="7">
        <f>SUM(D$2:D1195)</f>
        <v>122.71264547278867</v>
      </c>
      <c r="F1195">
        <f t="shared" si="91"/>
        <v>1</v>
      </c>
      <c r="G1195">
        <f t="shared" si="92"/>
        <v>1</v>
      </c>
    </row>
    <row r="1196" spans="1:7" x14ac:dyDescent="0.25">
      <c r="A1196" s="7">
        <v>0.64939651320462088</v>
      </c>
      <c r="B1196" s="13">
        <f t="shared" si="93"/>
        <v>1195</v>
      </c>
      <c r="C1196" s="35">
        <f t="shared" si="94"/>
        <v>2.2321951687942487E-5</v>
      </c>
      <c r="D1196" s="7">
        <f t="shared" si="90"/>
        <v>2.6674732267091272E-2</v>
      </c>
      <c r="E1196" s="7">
        <f>SUM(D$2:D1196)</f>
        <v>122.73932020505576</v>
      </c>
      <c r="F1196">
        <f t="shared" si="91"/>
        <v>1</v>
      </c>
      <c r="G1196">
        <f t="shared" si="92"/>
        <v>1</v>
      </c>
    </row>
    <row r="1197" spans="1:7" x14ac:dyDescent="0.25">
      <c r="A1197" s="7">
        <v>0.6493876522129528</v>
      </c>
      <c r="B1197" s="13">
        <f t="shared" si="93"/>
        <v>1196</v>
      </c>
      <c r="C1197" s="35">
        <f t="shared" si="94"/>
        <v>8.8609916680804091E-6</v>
      </c>
      <c r="D1197" s="7">
        <f t="shared" si="90"/>
        <v>1.0597746035024169E-2</v>
      </c>
      <c r="E1197" s="7">
        <f>SUM(D$2:D1197)</f>
        <v>122.74991795109078</v>
      </c>
      <c r="F1197">
        <f t="shared" si="91"/>
        <v>1</v>
      </c>
      <c r="G1197">
        <f t="shared" si="92"/>
        <v>1</v>
      </c>
    </row>
    <row r="1198" spans="1:7" x14ac:dyDescent="0.25">
      <c r="A1198" s="7">
        <v>0.64922367544637616</v>
      </c>
      <c r="B1198" s="13">
        <f t="shared" si="93"/>
        <v>1197</v>
      </c>
      <c r="C1198" s="35">
        <f t="shared" si="94"/>
        <v>1.6397676657664562E-4</v>
      </c>
      <c r="D1198" s="7">
        <f t="shared" si="90"/>
        <v>0.1962801895922448</v>
      </c>
      <c r="E1198" s="7">
        <f>SUM(D$2:D1198)</f>
        <v>122.94619814068302</v>
      </c>
      <c r="F1198">
        <f t="shared" si="91"/>
        <v>1</v>
      </c>
      <c r="G1198">
        <f t="shared" si="92"/>
        <v>1</v>
      </c>
    </row>
    <row r="1199" spans="1:7" x14ac:dyDescent="0.25">
      <c r="A1199" s="7">
        <v>0.6492114492147032</v>
      </c>
      <c r="B1199" s="13">
        <f t="shared" si="93"/>
        <v>1198</v>
      </c>
      <c r="C1199" s="35">
        <f t="shared" si="94"/>
        <v>1.2226231672962662E-5</v>
      </c>
      <c r="D1199" s="7">
        <f t="shared" si="90"/>
        <v>1.4647025544209269E-2</v>
      </c>
      <c r="E1199" s="7">
        <f>SUM(D$2:D1199)</f>
        <v>122.96084516622723</v>
      </c>
      <c r="F1199">
        <f t="shared" si="91"/>
        <v>1</v>
      </c>
      <c r="G1199">
        <f t="shared" si="92"/>
        <v>1</v>
      </c>
    </row>
    <row r="1200" spans="1:7" x14ac:dyDescent="0.25">
      <c r="A1200" s="7">
        <v>0.64900057698129343</v>
      </c>
      <c r="B1200" s="13">
        <f t="shared" si="93"/>
        <v>1199</v>
      </c>
      <c r="C1200" s="35">
        <f t="shared" si="94"/>
        <v>2.1087223340976458E-4</v>
      </c>
      <c r="D1200" s="7">
        <f t="shared" si="90"/>
        <v>0.25283580785830773</v>
      </c>
      <c r="E1200" s="7">
        <f>SUM(D$2:D1200)</f>
        <v>123.21368097408553</v>
      </c>
      <c r="F1200">
        <f t="shared" si="91"/>
        <v>1</v>
      </c>
      <c r="G1200">
        <f t="shared" si="92"/>
        <v>1</v>
      </c>
    </row>
    <row r="1201" spans="1:7" x14ac:dyDescent="0.25">
      <c r="A1201" s="7">
        <v>0.64888230937392188</v>
      </c>
      <c r="B1201" s="13">
        <f t="shared" si="93"/>
        <v>1200</v>
      </c>
      <c r="C1201" s="35">
        <f t="shared" si="94"/>
        <v>1.1826760737154718E-4</v>
      </c>
      <c r="D1201" s="7">
        <f t="shared" si="90"/>
        <v>0.14192112884585661</v>
      </c>
      <c r="E1201" s="7">
        <f>SUM(D$2:D1201)</f>
        <v>123.35560210293139</v>
      </c>
      <c r="F1201">
        <f t="shared" si="91"/>
        <v>1</v>
      </c>
      <c r="G1201">
        <f t="shared" si="92"/>
        <v>1</v>
      </c>
    </row>
    <row r="1202" spans="1:7" x14ac:dyDescent="0.25">
      <c r="A1202" s="7">
        <v>0.64856551681661279</v>
      </c>
      <c r="B1202" s="13">
        <f t="shared" si="93"/>
        <v>1201</v>
      </c>
      <c r="C1202" s="35">
        <f t="shared" si="94"/>
        <v>3.1679255730909794E-4</v>
      </c>
      <c r="D1202" s="7">
        <f t="shared" si="90"/>
        <v>0.38046786132822663</v>
      </c>
      <c r="E1202" s="7">
        <f>SUM(D$2:D1202)</f>
        <v>123.73606996425961</v>
      </c>
      <c r="F1202">
        <f t="shared" si="91"/>
        <v>1</v>
      </c>
      <c r="G1202">
        <f t="shared" si="92"/>
        <v>1</v>
      </c>
    </row>
    <row r="1203" spans="1:7" x14ac:dyDescent="0.25">
      <c r="A1203" s="7">
        <v>0.64856333788423537</v>
      </c>
      <c r="B1203" s="13">
        <f t="shared" si="93"/>
        <v>1202</v>
      </c>
      <c r="C1203" s="35">
        <f t="shared" si="94"/>
        <v>2.1789323774168423E-6</v>
      </c>
      <c r="D1203" s="7">
        <f t="shared" si="90"/>
        <v>2.6190767176550445E-3</v>
      </c>
      <c r="E1203" s="7">
        <f>SUM(D$2:D1203)</f>
        <v>123.73868904097726</v>
      </c>
      <c r="F1203">
        <f t="shared" si="91"/>
        <v>1</v>
      </c>
      <c r="G1203">
        <f t="shared" si="92"/>
        <v>1</v>
      </c>
    </row>
    <row r="1204" spans="1:7" x14ac:dyDescent="0.25">
      <c r="A1204" s="7">
        <v>0.64824724742735873</v>
      </c>
      <c r="B1204" s="13">
        <f t="shared" si="93"/>
        <v>1203</v>
      </c>
      <c r="C1204" s="35">
        <f t="shared" si="94"/>
        <v>3.1609045687663873E-4</v>
      </c>
      <c r="D1204" s="7">
        <f t="shared" si="90"/>
        <v>0.38025681962259639</v>
      </c>
      <c r="E1204" s="7">
        <f>SUM(D$2:D1204)</f>
        <v>124.11894586059987</v>
      </c>
      <c r="F1204">
        <f t="shared" si="91"/>
        <v>1</v>
      </c>
      <c r="G1204">
        <f t="shared" si="92"/>
        <v>1</v>
      </c>
    </row>
    <row r="1205" spans="1:7" x14ac:dyDescent="0.25">
      <c r="A1205" s="7">
        <v>0.64810985363578588</v>
      </c>
      <c r="B1205" s="13">
        <f t="shared" si="93"/>
        <v>1204</v>
      </c>
      <c r="C1205" s="35">
        <f t="shared" si="94"/>
        <v>1.3739379157284848E-4</v>
      </c>
      <c r="D1205" s="7">
        <f t="shared" si="90"/>
        <v>0.16542212505370957</v>
      </c>
      <c r="E1205" s="7">
        <f>SUM(D$2:D1205)</f>
        <v>124.28436798565357</v>
      </c>
      <c r="F1205">
        <f t="shared" si="91"/>
        <v>1</v>
      </c>
      <c r="G1205">
        <f t="shared" si="92"/>
        <v>1</v>
      </c>
    </row>
    <row r="1206" spans="1:7" x14ac:dyDescent="0.25">
      <c r="A1206" s="7">
        <v>0.64802301107536797</v>
      </c>
      <c r="B1206" s="13">
        <f t="shared" si="93"/>
        <v>1205</v>
      </c>
      <c r="C1206" s="35">
        <f t="shared" si="94"/>
        <v>8.6842560417910164E-5</v>
      </c>
      <c r="D1206" s="7">
        <f t="shared" si="90"/>
        <v>0.10464528530358175</v>
      </c>
      <c r="E1206" s="7">
        <f>SUM(D$2:D1206)</f>
        <v>124.38901327095715</v>
      </c>
      <c r="F1206">
        <f t="shared" si="91"/>
        <v>1</v>
      </c>
      <c r="G1206">
        <f t="shared" si="92"/>
        <v>1</v>
      </c>
    </row>
    <row r="1207" spans="1:7" x14ac:dyDescent="0.25">
      <c r="A1207" s="7">
        <v>0.64791086868901293</v>
      </c>
      <c r="B1207" s="13">
        <f t="shared" si="93"/>
        <v>1206</v>
      </c>
      <c r="C1207" s="35">
        <f t="shared" si="94"/>
        <v>1.1214238635504081E-4</v>
      </c>
      <c r="D1207" s="7">
        <f t="shared" si="90"/>
        <v>0.13524371794417922</v>
      </c>
      <c r="E1207" s="7">
        <f>SUM(D$2:D1207)</f>
        <v>124.52425698890133</v>
      </c>
      <c r="F1207">
        <f t="shared" si="91"/>
        <v>1</v>
      </c>
      <c r="G1207">
        <f t="shared" si="92"/>
        <v>1</v>
      </c>
    </row>
    <row r="1208" spans="1:7" x14ac:dyDescent="0.25">
      <c r="A1208" s="7">
        <v>0.64783739024717601</v>
      </c>
      <c r="B1208" s="13">
        <f t="shared" si="93"/>
        <v>1207</v>
      </c>
      <c r="C1208" s="35">
        <f t="shared" si="94"/>
        <v>7.3478441836916097E-5</v>
      </c>
      <c r="D1208" s="7">
        <f t="shared" si="90"/>
        <v>8.868847929715773E-2</v>
      </c>
      <c r="E1208" s="7">
        <f>SUM(D$2:D1208)</f>
        <v>124.61294546819849</v>
      </c>
      <c r="F1208">
        <f t="shared" si="91"/>
        <v>1</v>
      </c>
      <c r="G1208">
        <f t="shared" si="92"/>
        <v>1</v>
      </c>
    </row>
    <row r="1209" spans="1:7" x14ac:dyDescent="0.25">
      <c r="A1209" s="7">
        <v>0.64740586479501872</v>
      </c>
      <c r="B1209" s="13">
        <f t="shared" si="93"/>
        <v>1208</v>
      </c>
      <c r="C1209" s="35">
        <f t="shared" si="94"/>
        <v>4.3152545215729976E-4</v>
      </c>
      <c r="D1209" s="7">
        <f t="shared" si="90"/>
        <v>0.52128274620601811</v>
      </c>
      <c r="E1209" s="7">
        <f>SUM(D$2:D1209)</f>
        <v>125.1342282144045</v>
      </c>
      <c r="F1209">
        <f t="shared" si="91"/>
        <v>1</v>
      </c>
      <c r="G1209">
        <f t="shared" si="92"/>
        <v>1</v>
      </c>
    </row>
    <row r="1210" spans="1:7" x14ac:dyDescent="0.25">
      <c r="A1210" s="7">
        <v>0.647355579877821</v>
      </c>
      <c r="B1210" s="13">
        <f t="shared" si="93"/>
        <v>1209</v>
      </c>
      <c r="C1210" s="35">
        <f t="shared" si="94"/>
        <v>5.0284917197718215E-5</v>
      </c>
      <c r="D1210" s="7">
        <f t="shared" si="90"/>
        <v>6.0794464892041322E-2</v>
      </c>
      <c r="E1210" s="7">
        <f>SUM(D$2:D1210)</f>
        <v>125.19502267929654</v>
      </c>
      <c r="F1210">
        <f t="shared" si="91"/>
        <v>1</v>
      </c>
      <c r="G1210">
        <f t="shared" si="92"/>
        <v>1</v>
      </c>
    </row>
    <row r="1211" spans="1:7" x14ac:dyDescent="0.25">
      <c r="A1211" s="7">
        <v>0.64715444020903035</v>
      </c>
      <c r="B1211" s="13">
        <f t="shared" si="93"/>
        <v>1210</v>
      </c>
      <c r="C1211" s="35">
        <f t="shared" si="94"/>
        <v>2.0113966879065082E-4</v>
      </c>
      <c r="D1211" s="7">
        <f t="shared" si="90"/>
        <v>0.24337899923668749</v>
      </c>
      <c r="E1211" s="7">
        <f>SUM(D$2:D1211)</f>
        <v>125.43840167853322</v>
      </c>
      <c r="F1211">
        <f t="shared" si="91"/>
        <v>1</v>
      </c>
      <c r="G1211">
        <f t="shared" si="92"/>
        <v>1</v>
      </c>
    </row>
    <row r="1212" spans="1:7" x14ac:dyDescent="0.25">
      <c r="A1212" s="7">
        <v>0.64674610828151202</v>
      </c>
      <c r="B1212" s="13">
        <f t="shared" si="93"/>
        <v>1211</v>
      </c>
      <c r="C1212" s="35">
        <f t="shared" si="94"/>
        <v>4.0833192751832392E-4</v>
      </c>
      <c r="D1212" s="7">
        <f t="shared" si="90"/>
        <v>0.49448996422469027</v>
      </c>
      <c r="E1212" s="7">
        <f>SUM(D$2:D1212)</f>
        <v>125.93289164275791</v>
      </c>
      <c r="F1212">
        <f t="shared" si="91"/>
        <v>1</v>
      </c>
      <c r="G1212">
        <f t="shared" si="92"/>
        <v>1</v>
      </c>
    </row>
    <row r="1213" spans="1:7" x14ac:dyDescent="0.25">
      <c r="A1213" s="7">
        <v>0.64664914579071908</v>
      </c>
      <c r="B1213" s="13">
        <f t="shared" si="93"/>
        <v>1212</v>
      </c>
      <c r="C1213" s="35">
        <f t="shared" si="94"/>
        <v>9.6962490792940059E-5</v>
      </c>
      <c r="D1213" s="7">
        <f t="shared" si="90"/>
        <v>0.11751853884104335</v>
      </c>
      <c r="E1213" s="7">
        <f>SUM(D$2:D1213)</f>
        <v>126.05041018159895</v>
      </c>
      <c r="F1213">
        <f t="shared" si="91"/>
        <v>1</v>
      </c>
      <c r="G1213">
        <f t="shared" si="92"/>
        <v>1</v>
      </c>
    </row>
    <row r="1214" spans="1:7" x14ac:dyDescent="0.25">
      <c r="A1214" s="7">
        <v>0.64659334091149889</v>
      </c>
      <c r="B1214" s="13">
        <f t="shared" si="93"/>
        <v>1213</v>
      </c>
      <c r="C1214" s="35">
        <f t="shared" si="94"/>
        <v>5.5804879220189285E-5</v>
      </c>
      <c r="D1214" s="7">
        <f t="shared" si="90"/>
        <v>6.7691318494089603E-2</v>
      </c>
      <c r="E1214" s="7">
        <f>SUM(D$2:D1214)</f>
        <v>126.11810150009303</v>
      </c>
      <c r="F1214">
        <f t="shared" si="91"/>
        <v>1</v>
      </c>
      <c r="G1214">
        <f t="shared" si="92"/>
        <v>1</v>
      </c>
    </row>
    <row r="1215" spans="1:7" x14ac:dyDescent="0.25">
      <c r="A1215" s="7">
        <v>0.64610453374817622</v>
      </c>
      <c r="B1215" s="13">
        <f t="shared" si="93"/>
        <v>1214</v>
      </c>
      <c r="C1215" s="35">
        <f t="shared" si="94"/>
        <v>4.8880716332266871E-4</v>
      </c>
      <c r="D1215" s="7">
        <f t="shared" si="90"/>
        <v>0.59341189627371982</v>
      </c>
      <c r="E1215" s="7">
        <f>SUM(D$2:D1215)</f>
        <v>126.71151339636675</v>
      </c>
      <c r="F1215">
        <f t="shared" si="91"/>
        <v>1</v>
      </c>
      <c r="G1215">
        <f t="shared" si="92"/>
        <v>1</v>
      </c>
    </row>
    <row r="1216" spans="1:7" x14ac:dyDescent="0.25">
      <c r="A1216" s="7">
        <v>0.6460805654920253</v>
      </c>
      <c r="B1216" s="13">
        <f t="shared" si="93"/>
        <v>1215</v>
      </c>
      <c r="C1216" s="35">
        <f t="shared" si="94"/>
        <v>2.3968256150919132E-5</v>
      </c>
      <c r="D1216" s="7">
        <f t="shared" si="90"/>
        <v>2.9121431223366745E-2</v>
      </c>
      <c r="E1216" s="7">
        <f>SUM(D$2:D1216)</f>
        <v>126.74063482759013</v>
      </c>
      <c r="F1216">
        <f t="shared" si="91"/>
        <v>1</v>
      </c>
      <c r="G1216">
        <f t="shared" si="92"/>
        <v>1</v>
      </c>
    </row>
    <row r="1217" spans="1:7" x14ac:dyDescent="0.25">
      <c r="A1217" s="7">
        <v>0.64604795413744398</v>
      </c>
      <c r="B1217" s="13">
        <f t="shared" si="93"/>
        <v>1216</v>
      </c>
      <c r="C1217" s="35">
        <f t="shared" si="94"/>
        <v>3.261135458132447E-5</v>
      </c>
      <c r="D1217" s="7">
        <f t="shared" si="90"/>
        <v>3.9655407170890555E-2</v>
      </c>
      <c r="E1217" s="7">
        <f>SUM(D$2:D1217)</f>
        <v>126.78029023476103</v>
      </c>
      <c r="F1217">
        <f t="shared" si="91"/>
        <v>1</v>
      </c>
      <c r="G1217">
        <f t="shared" si="92"/>
        <v>1</v>
      </c>
    </row>
    <row r="1218" spans="1:7" x14ac:dyDescent="0.25">
      <c r="A1218" s="7">
        <v>0.64576297399284421</v>
      </c>
      <c r="B1218" s="13">
        <f t="shared" si="93"/>
        <v>1217</v>
      </c>
      <c r="C1218" s="35">
        <f t="shared" si="94"/>
        <v>2.8498014459976684E-4</v>
      </c>
      <c r="D1218" s="7">
        <f t="shared" ref="D1218:D1281" si="95">C1218*B1218</f>
        <v>0.34682083597791624</v>
      </c>
      <c r="E1218" s="7">
        <f>SUM(D$2:D1218)</f>
        <v>127.12711107073895</v>
      </c>
      <c r="F1218">
        <f t="shared" ref="F1218:F1281" si="96">IF(E1218&gt;I$15,1,0)</f>
        <v>1</v>
      </c>
      <c r="G1218">
        <f t="shared" ref="G1218:G1281" si="97">IF(E1218&gt;M$15,1,0)</f>
        <v>1</v>
      </c>
    </row>
    <row r="1219" spans="1:7" x14ac:dyDescent="0.25">
      <c r="A1219" s="7">
        <v>0.64576244136492977</v>
      </c>
      <c r="B1219" s="13">
        <f t="shared" ref="B1219:B1282" si="98">ROW(B1219)-1</f>
        <v>1218</v>
      </c>
      <c r="C1219" s="35">
        <f t="shared" si="94"/>
        <v>5.3262791444019797E-7</v>
      </c>
      <c r="D1219" s="7">
        <f t="shared" si="95"/>
        <v>6.4874079978816113E-4</v>
      </c>
      <c r="E1219" s="7">
        <f>SUM(D$2:D1219)</f>
        <v>127.12775981153874</v>
      </c>
      <c r="F1219">
        <f t="shared" si="96"/>
        <v>1</v>
      </c>
      <c r="G1219">
        <f t="shared" si="97"/>
        <v>1</v>
      </c>
    </row>
    <row r="1220" spans="1:7" x14ac:dyDescent="0.25">
      <c r="A1220" s="7">
        <v>0.64565894207700469</v>
      </c>
      <c r="B1220" s="13">
        <f t="shared" si="98"/>
        <v>1219</v>
      </c>
      <c r="C1220" s="35">
        <f t="shared" ref="C1220:C1283" si="99">IF(A1219-A1220=0,0,A1219-A1220)</f>
        <v>1.0349928792507956E-4</v>
      </c>
      <c r="D1220" s="7">
        <f t="shared" si="95"/>
        <v>0.12616563198067199</v>
      </c>
      <c r="E1220" s="7">
        <f>SUM(D$2:D1220)</f>
        <v>127.25392544351941</v>
      </c>
      <c r="F1220">
        <f t="shared" si="96"/>
        <v>1</v>
      </c>
      <c r="G1220">
        <f t="shared" si="97"/>
        <v>1</v>
      </c>
    </row>
    <row r="1221" spans="1:7" x14ac:dyDescent="0.25">
      <c r="A1221" s="7">
        <v>0.64558510047977191</v>
      </c>
      <c r="B1221" s="13">
        <f t="shared" si="98"/>
        <v>1220</v>
      </c>
      <c r="C1221" s="35">
        <f t="shared" si="99"/>
        <v>7.3841597232782163E-5</v>
      </c>
      <c r="D1221" s="7">
        <f t="shared" si="95"/>
        <v>9.0086748623994239E-2</v>
      </c>
      <c r="E1221" s="7">
        <f>SUM(D$2:D1221)</f>
        <v>127.3440121921434</v>
      </c>
      <c r="F1221">
        <f t="shared" si="96"/>
        <v>1</v>
      </c>
      <c r="G1221">
        <f t="shared" si="97"/>
        <v>1</v>
      </c>
    </row>
    <row r="1222" spans="1:7" x14ac:dyDescent="0.25">
      <c r="A1222" s="7">
        <v>0.64548368328278549</v>
      </c>
      <c r="B1222" s="13">
        <f t="shared" si="98"/>
        <v>1221</v>
      </c>
      <c r="C1222" s="35">
        <f t="shared" si="99"/>
        <v>1.0141719698641971E-4</v>
      </c>
      <c r="D1222" s="7">
        <f t="shared" si="95"/>
        <v>0.12383039752041847</v>
      </c>
      <c r="E1222" s="7">
        <f>SUM(D$2:D1222)</f>
        <v>127.46784258966382</v>
      </c>
      <c r="F1222">
        <f t="shared" si="96"/>
        <v>1</v>
      </c>
      <c r="G1222">
        <f t="shared" si="97"/>
        <v>1</v>
      </c>
    </row>
    <row r="1223" spans="1:7" x14ac:dyDescent="0.25">
      <c r="A1223" s="7">
        <v>0.64542519105363305</v>
      </c>
      <c r="B1223" s="13">
        <f t="shared" si="98"/>
        <v>1222</v>
      </c>
      <c r="C1223" s="35">
        <f t="shared" si="99"/>
        <v>5.8492229152440345E-5</v>
      </c>
      <c r="D1223" s="7">
        <f t="shared" si="95"/>
        <v>7.1477504024282101E-2</v>
      </c>
      <c r="E1223" s="7">
        <f>SUM(D$2:D1223)</f>
        <v>127.5393200936881</v>
      </c>
      <c r="F1223">
        <f t="shared" si="96"/>
        <v>1</v>
      </c>
      <c r="G1223">
        <f t="shared" si="97"/>
        <v>1</v>
      </c>
    </row>
    <row r="1224" spans="1:7" x14ac:dyDescent="0.25">
      <c r="A1224" s="7">
        <v>0.64491662823675555</v>
      </c>
      <c r="B1224" s="13">
        <f t="shared" si="98"/>
        <v>1223</v>
      </c>
      <c r="C1224" s="35">
        <f t="shared" si="99"/>
        <v>5.0856281687750027E-4</v>
      </c>
      <c r="D1224" s="7">
        <f t="shared" si="95"/>
        <v>0.62197232504118283</v>
      </c>
      <c r="E1224" s="7">
        <f>SUM(D$2:D1224)</f>
        <v>128.16129241872929</v>
      </c>
      <c r="F1224">
        <f t="shared" si="96"/>
        <v>1</v>
      </c>
      <c r="G1224">
        <f t="shared" si="97"/>
        <v>1</v>
      </c>
    </row>
    <row r="1225" spans="1:7" x14ac:dyDescent="0.25">
      <c r="A1225" s="7">
        <v>0.64489922098809649</v>
      </c>
      <c r="B1225" s="13">
        <f t="shared" si="98"/>
        <v>1224</v>
      </c>
      <c r="C1225" s="35">
        <f t="shared" si="99"/>
        <v>1.7407248659062624E-5</v>
      </c>
      <c r="D1225" s="7">
        <f t="shared" si="95"/>
        <v>2.1306472358692652E-2</v>
      </c>
      <c r="E1225" s="7">
        <f>SUM(D$2:D1225)</f>
        <v>128.18259889108799</v>
      </c>
      <c r="F1225">
        <f t="shared" si="96"/>
        <v>1</v>
      </c>
      <c r="G1225">
        <f t="shared" si="97"/>
        <v>1</v>
      </c>
    </row>
    <row r="1226" spans="1:7" x14ac:dyDescent="0.25">
      <c r="A1226" s="7">
        <v>0.64483261828842831</v>
      </c>
      <c r="B1226" s="13">
        <f t="shared" si="98"/>
        <v>1225</v>
      </c>
      <c r="C1226" s="35">
        <f t="shared" si="99"/>
        <v>6.660269966818344E-5</v>
      </c>
      <c r="D1226" s="7">
        <f t="shared" si="95"/>
        <v>8.1588307093524715E-2</v>
      </c>
      <c r="E1226" s="7">
        <f>SUM(D$2:D1226)</f>
        <v>128.2641871981815</v>
      </c>
      <c r="F1226">
        <f t="shared" si="96"/>
        <v>1</v>
      </c>
      <c r="G1226">
        <f t="shared" si="97"/>
        <v>1</v>
      </c>
    </row>
    <row r="1227" spans="1:7" x14ac:dyDescent="0.25">
      <c r="A1227" s="7">
        <v>0.64464900692009552</v>
      </c>
      <c r="B1227" s="13">
        <f t="shared" si="98"/>
        <v>1226</v>
      </c>
      <c r="C1227" s="35">
        <f t="shared" si="99"/>
        <v>1.8361136833278113E-4</v>
      </c>
      <c r="D1227" s="7">
        <f t="shared" si="95"/>
        <v>0.22510753757598967</v>
      </c>
      <c r="E1227" s="7">
        <f>SUM(D$2:D1227)</f>
        <v>128.48929473575748</v>
      </c>
      <c r="F1227">
        <f t="shared" si="96"/>
        <v>1</v>
      </c>
      <c r="G1227">
        <f t="shared" si="97"/>
        <v>1</v>
      </c>
    </row>
    <row r="1228" spans="1:7" x14ac:dyDescent="0.25">
      <c r="A1228" s="7">
        <v>0.64464711851203516</v>
      </c>
      <c r="B1228" s="13">
        <f t="shared" si="98"/>
        <v>1227</v>
      </c>
      <c r="C1228" s="35">
        <f t="shared" si="99"/>
        <v>1.8884080603687181E-6</v>
      </c>
      <c r="D1228" s="7">
        <f t="shared" si="95"/>
        <v>2.3170766900724171E-3</v>
      </c>
      <c r="E1228" s="7">
        <f>SUM(D$2:D1228)</f>
        <v>128.49161181244756</v>
      </c>
      <c r="F1228">
        <f t="shared" si="96"/>
        <v>1</v>
      </c>
      <c r="G1228">
        <f t="shared" si="97"/>
        <v>1</v>
      </c>
    </row>
    <row r="1229" spans="1:7" x14ac:dyDescent="0.25">
      <c r="A1229" s="7">
        <v>0.64459787464030671</v>
      </c>
      <c r="B1229" s="13">
        <f t="shared" si="98"/>
        <v>1228</v>
      </c>
      <c r="C1229" s="35">
        <f t="shared" si="99"/>
        <v>4.92438717284438E-5</v>
      </c>
      <c r="D1229" s="7">
        <f t="shared" si="95"/>
        <v>6.0471474482528986E-2</v>
      </c>
      <c r="E1229" s="7">
        <f>SUM(D$2:D1229)</f>
        <v>128.5520832869301</v>
      </c>
      <c r="F1229">
        <f t="shared" si="96"/>
        <v>1</v>
      </c>
      <c r="G1229">
        <f t="shared" si="97"/>
        <v>1</v>
      </c>
    </row>
    <row r="1230" spans="1:7" x14ac:dyDescent="0.25">
      <c r="A1230" s="7">
        <v>0.64452204779357425</v>
      </c>
      <c r="B1230" s="13">
        <f t="shared" si="98"/>
        <v>1229</v>
      </c>
      <c r="C1230" s="35">
        <f t="shared" si="99"/>
        <v>7.5826846732462982E-5</v>
      </c>
      <c r="D1230" s="7">
        <f t="shared" si="95"/>
        <v>9.3191194634197005E-2</v>
      </c>
      <c r="E1230" s="7">
        <f>SUM(D$2:D1230)</f>
        <v>128.64527448156429</v>
      </c>
      <c r="F1230">
        <f t="shared" si="96"/>
        <v>1</v>
      </c>
      <c r="G1230">
        <f t="shared" si="97"/>
        <v>1</v>
      </c>
    </row>
    <row r="1231" spans="1:7" x14ac:dyDescent="0.25">
      <c r="A1231" s="7">
        <v>0.64437264566356645</v>
      </c>
      <c r="B1231" s="13">
        <f t="shared" si="98"/>
        <v>1230</v>
      </c>
      <c r="C1231" s="35">
        <f t="shared" si="99"/>
        <v>1.49402130007803E-4</v>
      </c>
      <c r="D1231" s="7">
        <f t="shared" si="95"/>
        <v>0.18376461990959769</v>
      </c>
      <c r="E1231" s="7">
        <f>SUM(D$2:D1231)</f>
        <v>128.82903910147388</v>
      </c>
      <c r="F1231">
        <f t="shared" si="96"/>
        <v>1</v>
      </c>
      <c r="G1231">
        <f t="shared" si="97"/>
        <v>1</v>
      </c>
    </row>
    <row r="1232" spans="1:7" x14ac:dyDescent="0.25">
      <c r="A1232" s="7">
        <v>0.64428819992876329</v>
      </c>
      <c r="B1232" s="13">
        <f t="shared" si="98"/>
        <v>1231</v>
      </c>
      <c r="C1232" s="35">
        <f t="shared" si="99"/>
        <v>8.4445734803151318E-5</v>
      </c>
      <c r="D1232" s="7">
        <f t="shared" si="95"/>
        <v>0.10395269954267927</v>
      </c>
      <c r="E1232" s="7">
        <f>SUM(D$2:D1232)</f>
        <v>128.93299180101656</v>
      </c>
      <c r="F1232">
        <f t="shared" si="96"/>
        <v>1</v>
      </c>
      <c r="G1232">
        <f t="shared" si="97"/>
        <v>1</v>
      </c>
    </row>
    <row r="1233" spans="1:7" x14ac:dyDescent="0.25">
      <c r="A1233" s="7">
        <v>0.64428570626170933</v>
      </c>
      <c r="B1233" s="13">
        <f t="shared" si="98"/>
        <v>1232</v>
      </c>
      <c r="C1233" s="35">
        <f t="shared" si="99"/>
        <v>2.4936670539599248E-6</v>
      </c>
      <c r="D1233" s="7">
        <f t="shared" si="95"/>
        <v>3.0721978104786274E-3</v>
      </c>
      <c r="E1233" s="7">
        <f>SUM(D$2:D1233)</f>
        <v>128.93606399882702</v>
      </c>
      <c r="F1233">
        <f t="shared" si="96"/>
        <v>1</v>
      </c>
      <c r="G1233">
        <f t="shared" si="97"/>
        <v>1</v>
      </c>
    </row>
    <row r="1234" spans="1:7" x14ac:dyDescent="0.25">
      <c r="A1234" s="7">
        <v>0.6442567990921696</v>
      </c>
      <c r="B1234" s="13">
        <f t="shared" si="98"/>
        <v>1233</v>
      </c>
      <c r="C1234" s="35">
        <f t="shared" si="99"/>
        <v>2.8907169539738042E-5</v>
      </c>
      <c r="D1234" s="7">
        <f t="shared" si="95"/>
        <v>3.5642540042497006E-2</v>
      </c>
      <c r="E1234" s="7">
        <f>SUM(D$2:D1234)</f>
        <v>128.97170653886951</v>
      </c>
      <c r="F1234">
        <f t="shared" si="96"/>
        <v>1</v>
      </c>
      <c r="G1234">
        <f t="shared" si="97"/>
        <v>1</v>
      </c>
    </row>
    <row r="1235" spans="1:7" x14ac:dyDescent="0.25">
      <c r="A1235" s="7">
        <v>0.64409497704761054</v>
      </c>
      <c r="B1235" s="13">
        <f t="shared" si="98"/>
        <v>1234</v>
      </c>
      <c r="C1235" s="35">
        <f t="shared" si="99"/>
        <v>1.618220445590568E-4</v>
      </c>
      <c r="D1235" s="7">
        <f t="shared" si="95"/>
        <v>0.19968840298587609</v>
      </c>
      <c r="E1235" s="7">
        <f>SUM(D$2:D1235)</f>
        <v>129.1713949418554</v>
      </c>
      <c r="F1235">
        <f t="shared" si="96"/>
        <v>1</v>
      </c>
      <c r="G1235">
        <f t="shared" si="97"/>
        <v>1</v>
      </c>
    </row>
    <row r="1236" spans="1:7" x14ac:dyDescent="0.25">
      <c r="A1236" s="7">
        <v>0.64364434962161154</v>
      </c>
      <c r="B1236" s="13">
        <f t="shared" si="98"/>
        <v>1235</v>
      </c>
      <c r="C1236" s="35">
        <f t="shared" si="99"/>
        <v>4.5062742599899508E-4</v>
      </c>
      <c r="D1236" s="7">
        <f t="shared" si="95"/>
        <v>0.55652487110875892</v>
      </c>
      <c r="E1236" s="7">
        <f>SUM(D$2:D1236)</f>
        <v>129.72791981296416</v>
      </c>
      <c r="F1236">
        <f t="shared" si="96"/>
        <v>1</v>
      </c>
      <c r="G1236">
        <f t="shared" si="97"/>
        <v>1</v>
      </c>
    </row>
    <row r="1237" spans="1:7" x14ac:dyDescent="0.25">
      <c r="A1237" s="7">
        <v>0.64348899174310503</v>
      </c>
      <c r="B1237" s="13">
        <f t="shared" si="98"/>
        <v>1236</v>
      </c>
      <c r="C1237" s="35">
        <f t="shared" si="99"/>
        <v>1.5535787850651239E-4</v>
      </c>
      <c r="D1237" s="7">
        <f t="shared" si="95"/>
        <v>0.19202233783404932</v>
      </c>
      <c r="E1237" s="7">
        <f>SUM(D$2:D1237)</f>
        <v>129.91994215079822</v>
      </c>
      <c r="F1237">
        <f t="shared" si="96"/>
        <v>1</v>
      </c>
      <c r="G1237">
        <f t="shared" si="97"/>
        <v>1</v>
      </c>
    </row>
    <row r="1238" spans="1:7" x14ac:dyDescent="0.25">
      <c r="A1238" s="7">
        <v>0.64335467266722046</v>
      </c>
      <c r="B1238" s="13">
        <f t="shared" si="98"/>
        <v>1237</v>
      </c>
      <c r="C1238" s="35">
        <f t="shared" si="99"/>
        <v>1.3431907588457026E-4</v>
      </c>
      <c r="D1238" s="7">
        <f t="shared" si="95"/>
        <v>0.16615269686921341</v>
      </c>
      <c r="E1238" s="7">
        <f>SUM(D$2:D1238)</f>
        <v>130.08609484766743</v>
      </c>
      <c r="F1238">
        <f t="shared" si="96"/>
        <v>1</v>
      </c>
      <c r="G1238">
        <f t="shared" si="97"/>
        <v>1</v>
      </c>
    </row>
    <row r="1239" spans="1:7" x14ac:dyDescent="0.25">
      <c r="A1239" s="7">
        <v>0.64324834076720505</v>
      </c>
      <c r="B1239" s="13">
        <f t="shared" si="98"/>
        <v>1238</v>
      </c>
      <c r="C1239" s="35">
        <f t="shared" si="99"/>
        <v>1.063319000154106E-4</v>
      </c>
      <c r="D1239" s="7">
        <f t="shared" si="95"/>
        <v>0.13163889221907832</v>
      </c>
      <c r="E1239" s="7">
        <f>SUM(D$2:D1239)</f>
        <v>130.21773373988651</v>
      </c>
      <c r="F1239">
        <f t="shared" si="96"/>
        <v>1</v>
      </c>
      <c r="G1239">
        <f t="shared" si="97"/>
        <v>1</v>
      </c>
    </row>
    <row r="1240" spans="1:7" x14ac:dyDescent="0.25">
      <c r="A1240" s="7">
        <v>0.64308344400695783</v>
      </c>
      <c r="B1240" s="13">
        <f t="shared" si="98"/>
        <v>1239</v>
      </c>
      <c r="C1240" s="35">
        <f t="shared" si="99"/>
        <v>1.6489676024722399E-4</v>
      </c>
      <c r="D1240" s="7">
        <f t="shared" si="95"/>
        <v>0.20430708594631053</v>
      </c>
      <c r="E1240" s="7">
        <f>SUM(D$2:D1240)</f>
        <v>130.42204082583282</v>
      </c>
      <c r="F1240">
        <f t="shared" si="96"/>
        <v>1</v>
      </c>
      <c r="G1240">
        <f t="shared" si="97"/>
        <v>1</v>
      </c>
    </row>
    <row r="1241" spans="1:7" x14ac:dyDescent="0.25">
      <c r="A1241" s="7">
        <v>0.64298079208162406</v>
      </c>
      <c r="B1241" s="13">
        <f t="shared" si="98"/>
        <v>1240</v>
      </c>
      <c r="C1241" s="35">
        <f t="shared" si="99"/>
        <v>1.0265192533376322E-4</v>
      </c>
      <c r="D1241" s="7">
        <f t="shared" si="95"/>
        <v>0.12728838741386639</v>
      </c>
      <c r="E1241" s="7">
        <f>SUM(D$2:D1241)</f>
        <v>130.54932921324669</v>
      </c>
      <c r="F1241">
        <f t="shared" si="96"/>
        <v>1</v>
      </c>
      <c r="G1241">
        <f t="shared" si="97"/>
        <v>1</v>
      </c>
    </row>
    <row r="1242" spans="1:7" x14ac:dyDescent="0.25">
      <c r="A1242" s="7">
        <v>0.64293588186429063</v>
      </c>
      <c r="B1242" s="13">
        <f t="shared" si="98"/>
        <v>1241</v>
      </c>
      <c r="C1242" s="35">
        <f t="shared" si="99"/>
        <v>4.491021733343814E-5</v>
      </c>
      <c r="D1242" s="7">
        <f t="shared" si="95"/>
        <v>5.5733579710796732E-2</v>
      </c>
      <c r="E1242" s="7">
        <f>SUM(D$2:D1242)</f>
        <v>130.60506279295748</v>
      </c>
      <c r="F1242">
        <f t="shared" si="96"/>
        <v>1</v>
      </c>
      <c r="G1242">
        <f t="shared" si="97"/>
        <v>1</v>
      </c>
    </row>
    <row r="1243" spans="1:7" x14ac:dyDescent="0.25">
      <c r="A1243" s="7">
        <v>0.64290767679518357</v>
      </c>
      <c r="B1243" s="13">
        <f t="shared" si="98"/>
        <v>1242</v>
      </c>
      <c r="C1243" s="35">
        <f t="shared" si="99"/>
        <v>2.8205069107056779E-5</v>
      </c>
      <c r="D1243" s="7">
        <f t="shared" si="95"/>
        <v>3.503069583096452E-2</v>
      </c>
      <c r="E1243" s="7">
        <f>SUM(D$2:D1243)</f>
        <v>130.64009348878844</v>
      </c>
      <c r="F1243">
        <f t="shared" si="96"/>
        <v>1</v>
      </c>
      <c r="G1243">
        <f t="shared" si="97"/>
        <v>1</v>
      </c>
    </row>
    <row r="1244" spans="1:7" x14ac:dyDescent="0.25">
      <c r="A1244" s="7">
        <v>0.64281323218180475</v>
      </c>
      <c r="B1244" s="13">
        <f t="shared" si="98"/>
        <v>1243</v>
      </c>
      <c r="C1244" s="35">
        <f t="shared" si="99"/>
        <v>9.4444613378819042E-5</v>
      </c>
      <c r="D1244" s="7">
        <f t="shared" si="95"/>
        <v>0.11739465442987207</v>
      </c>
      <c r="E1244" s="7">
        <f>SUM(D$2:D1244)</f>
        <v>130.7574881432183</v>
      </c>
      <c r="F1244">
        <f t="shared" si="96"/>
        <v>1</v>
      </c>
      <c r="G1244">
        <f t="shared" si="97"/>
        <v>1</v>
      </c>
    </row>
    <row r="1245" spans="1:7" x14ac:dyDescent="0.25">
      <c r="A1245" s="7">
        <v>0.64263707760427458</v>
      </c>
      <c r="B1245" s="13">
        <f t="shared" si="98"/>
        <v>1244</v>
      </c>
      <c r="C1245" s="35">
        <f t="shared" si="99"/>
        <v>1.7615457753017427E-4</v>
      </c>
      <c r="D1245" s="7">
        <f t="shared" si="95"/>
        <v>0.21913629444753679</v>
      </c>
      <c r="E1245" s="7">
        <f>SUM(D$2:D1245)</f>
        <v>130.97662443766583</v>
      </c>
      <c r="F1245">
        <f t="shared" si="96"/>
        <v>1</v>
      </c>
      <c r="G1245">
        <f t="shared" si="97"/>
        <v>1</v>
      </c>
    </row>
    <row r="1246" spans="1:7" x14ac:dyDescent="0.25">
      <c r="A1246" s="7">
        <v>0.64260279573487078</v>
      </c>
      <c r="B1246" s="13">
        <f t="shared" si="98"/>
        <v>1245</v>
      </c>
      <c r="C1246" s="35">
        <f t="shared" si="99"/>
        <v>3.4281869403796073E-5</v>
      </c>
      <c r="D1246" s="7">
        <f t="shared" si="95"/>
        <v>4.268092740772611E-2</v>
      </c>
      <c r="E1246" s="7">
        <f>SUM(D$2:D1246)</f>
        <v>131.01930536507356</v>
      </c>
      <c r="F1246">
        <f t="shared" si="96"/>
        <v>1</v>
      </c>
      <c r="G1246">
        <f t="shared" si="97"/>
        <v>1</v>
      </c>
    </row>
    <row r="1247" spans="1:7" x14ac:dyDescent="0.25">
      <c r="A1247" s="7">
        <v>0.64250333957702366</v>
      </c>
      <c r="B1247" s="13">
        <f t="shared" si="98"/>
        <v>1246</v>
      </c>
      <c r="C1247" s="35">
        <f t="shared" si="99"/>
        <v>9.9456157847122029E-5</v>
      </c>
      <c r="D1247" s="7">
        <f t="shared" si="95"/>
        <v>0.12392237267751405</v>
      </c>
      <c r="E1247" s="7">
        <f>SUM(D$2:D1247)</f>
        <v>131.14322773775109</v>
      </c>
      <c r="F1247">
        <f t="shared" si="96"/>
        <v>1</v>
      </c>
      <c r="G1247">
        <f t="shared" si="97"/>
        <v>1</v>
      </c>
    </row>
    <row r="1248" spans="1:7" x14ac:dyDescent="0.25">
      <c r="A1248" s="7">
        <v>0.642065761534929</v>
      </c>
      <c r="B1248" s="13">
        <f t="shared" si="98"/>
        <v>1247</v>
      </c>
      <c r="C1248" s="35">
        <f t="shared" si="99"/>
        <v>4.3757804209465512E-4</v>
      </c>
      <c r="D1248" s="7">
        <f t="shared" si="95"/>
        <v>0.54565981849203493</v>
      </c>
      <c r="E1248" s="7">
        <f>SUM(D$2:D1248)</f>
        <v>131.68888755624312</v>
      </c>
      <c r="F1248">
        <f t="shared" si="96"/>
        <v>1</v>
      </c>
      <c r="G1248">
        <f t="shared" si="97"/>
        <v>1</v>
      </c>
    </row>
    <row r="1249" spans="1:7" x14ac:dyDescent="0.25">
      <c r="A1249" s="7">
        <v>0.64188219858731599</v>
      </c>
      <c r="B1249" s="13">
        <f t="shared" si="98"/>
        <v>1248</v>
      </c>
      <c r="C1249" s="35">
        <f t="shared" si="99"/>
        <v>1.8356294761301406E-4</v>
      </c>
      <c r="D1249" s="7">
        <f t="shared" si="95"/>
        <v>0.22908655862104155</v>
      </c>
      <c r="E1249" s="7">
        <f>SUM(D$2:D1249)</f>
        <v>131.91797411486417</v>
      </c>
      <c r="F1249">
        <f t="shared" si="96"/>
        <v>1</v>
      </c>
      <c r="G1249">
        <f t="shared" si="97"/>
        <v>1</v>
      </c>
    </row>
    <row r="1250" spans="1:7" x14ac:dyDescent="0.25">
      <c r="A1250" s="7">
        <v>0.64188215016659633</v>
      </c>
      <c r="B1250" s="13">
        <f t="shared" si="98"/>
        <v>1249</v>
      </c>
      <c r="C1250" s="35">
        <f t="shared" si="99"/>
        <v>4.8420719656050437E-8</v>
      </c>
      <c r="D1250" s="7">
        <f t="shared" si="95"/>
        <v>6.0477478850406996E-5</v>
      </c>
      <c r="E1250" s="7">
        <f>SUM(D$2:D1250)</f>
        <v>131.91803459234302</v>
      </c>
      <c r="F1250">
        <f t="shared" si="96"/>
        <v>1</v>
      </c>
      <c r="G1250">
        <f t="shared" si="97"/>
        <v>1</v>
      </c>
    </row>
    <row r="1251" spans="1:7" x14ac:dyDescent="0.25">
      <c r="A1251" s="7">
        <v>0.64159729107379526</v>
      </c>
      <c r="B1251" s="13">
        <f t="shared" si="98"/>
        <v>1250</v>
      </c>
      <c r="C1251" s="35">
        <f t="shared" si="99"/>
        <v>2.848590928010708E-4</v>
      </c>
      <c r="D1251" s="7">
        <f t="shared" si="95"/>
        <v>0.3560738660013385</v>
      </c>
      <c r="E1251" s="7">
        <f>SUM(D$2:D1251)</f>
        <v>132.27410845834436</v>
      </c>
      <c r="F1251">
        <f t="shared" si="96"/>
        <v>1</v>
      </c>
      <c r="G1251">
        <f t="shared" si="97"/>
        <v>1</v>
      </c>
    </row>
    <row r="1252" spans="1:7" x14ac:dyDescent="0.25">
      <c r="A1252" s="7">
        <v>0.64119346227319007</v>
      </c>
      <c r="B1252" s="13">
        <f t="shared" si="98"/>
        <v>1251</v>
      </c>
      <c r="C1252" s="35">
        <f t="shared" si="99"/>
        <v>4.0382880060518822E-4</v>
      </c>
      <c r="D1252" s="7">
        <f t="shared" si="95"/>
        <v>0.50518982955709046</v>
      </c>
      <c r="E1252" s="7">
        <f>SUM(D$2:D1252)</f>
        <v>132.77929828790144</v>
      </c>
      <c r="F1252">
        <f t="shared" si="96"/>
        <v>1</v>
      </c>
      <c r="G1252">
        <f t="shared" si="97"/>
        <v>1</v>
      </c>
    </row>
    <row r="1253" spans="1:7" x14ac:dyDescent="0.25">
      <c r="A1253" s="7">
        <v>0.64108347460885251</v>
      </c>
      <c r="B1253" s="13">
        <f t="shared" si="98"/>
        <v>1252</v>
      </c>
      <c r="C1253" s="35">
        <f t="shared" si="99"/>
        <v>1.0998766433756302E-4</v>
      </c>
      <c r="D1253" s="7">
        <f t="shared" si="95"/>
        <v>0.1377045557506289</v>
      </c>
      <c r="E1253" s="7">
        <f>SUM(D$2:D1253)</f>
        <v>132.91700284365206</v>
      </c>
      <c r="F1253">
        <f t="shared" si="96"/>
        <v>1</v>
      </c>
      <c r="G1253">
        <f t="shared" si="97"/>
        <v>1</v>
      </c>
    </row>
    <row r="1254" spans="1:7" x14ac:dyDescent="0.25">
      <c r="A1254" s="7">
        <v>0.64093949559942831</v>
      </c>
      <c r="B1254" s="13">
        <f t="shared" si="98"/>
        <v>1253</v>
      </c>
      <c r="C1254" s="35">
        <f t="shared" si="99"/>
        <v>1.4397900942419994E-4</v>
      </c>
      <c r="D1254" s="7">
        <f t="shared" si="95"/>
        <v>0.18040569880852253</v>
      </c>
      <c r="E1254" s="7">
        <f>SUM(D$2:D1254)</f>
        <v>133.09740854246058</v>
      </c>
      <c r="F1254">
        <f t="shared" si="96"/>
        <v>1</v>
      </c>
      <c r="G1254">
        <f t="shared" si="97"/>
        <v>1</v>
      </c>
    </row>
    <row r="1255" spans="1:7" x14ac:dyDescent="0.25">
      <c r="A1255" s="7">
        <v>0.64081907327003906</v>
      </c>
      <c r="B1255" s="13">
        <f t="shared" si="98"/>
        <v>1254</v>
      </c>
      <c r="C1255" s="35">
        <f t="shared" si="99"/>
        <v>1.2042232938924702E-4</v>
      </c>
      <c r="D1255" s="7">
        <f t="shared" si="95"/>
        <v>0.15100960105411576</v>
      </c>
      <c r="E1255" s="7">
        <f>SUM(D$2:D1255)</f>
        <v>133.2484181435147</v>
      </c>
      <c r="F1255">
        <f t="shared" si="96"/>
        <v>1</v>
      </c>
      <c r="G1255">
        <f t="shared" si="97"/>
        <v>1</v>
      </c>
    </row>
    <row r="1256" spans="1:7" x14ac:dyDescent="0.25">
      <c r="A1256" s="7">
        <v>0.64074808849525633</v>
      </c>
      <c r="B1256" s="13">
        <f t="shared" si="98"/>
        <v>1255</v>
      </c>
      <c r="C1256" s="35">
        <f t="shared" si="99"/>
        <v>7.0984774782734128E-5</v>
      </c>
      <c r="D1256" s="7">
        <f t="shared" si="95"/>
        <v>8.9085892352331331E-2</v>
      </c>
      <c r="E1256" s="7">
        <f>SUM(D$2:D1256)</f>
        <v>133.33750403586703</v>
      </c>
      <c r="F1256">
        <f t="shared" si="96"/>
        <v>1</v>
      </c>
      <c r="G1256">
        <f t="shared" si="97"/>
        <v>1</v>
      </c>
    </row>
    <row r="1257" spans="1:7" x14ac:dyDescent="0.25">
      <c r="A1257" s="7">
        <v>0.64055159721553734</v>
      </c>
      <c r="B1257" s="13">
        <f t="shared" si="98"/>
        <v>1256</v>
      </c>
      <c r="C1257" s="35">
        <f t="shared" si="99"/>
        <v>1.9649127971899105E-4</v>
      </c>
      <c r="D1257" s="7">
        <f t="shared" si="95"/>
        <v>0.24679304732705276</v>
      </c>
      <c r="E1257" s="7">
        <f>SUM(D$2:D1257)</f>
        <v>133.58429708319409</v>
      </c>
      <c r="F1257">
        <f t="shared" si="96"/>
        <v>1</v>
      </c>
      <c r="G1257">
        <f t="shared" si="97"/>
        <v>1</v>
      </c>
    </row>
    <row r="1258" spans="1:7" x14ac:dyDescent="0.25">
      <c r="A1258" s="7">
        <v>0.64040376875891325</v>
      </c>
      <c r="B1258" s="13">
        <f t="shared" si="98"/>
        <v>1257</v>
      </c>
      <c r="C1258" s="35">
        <f t="shared" si="99"/>
        <v>1.4782845662408839E-4</v>
      </c>
      <c r="D1258" s="7">
        <f t="shared" si="95"/>
        <v>0.18582036997647911</v>
      </c>
      <c r="E1258" s="7">
        <f>SUM(D$2:D1258)</f>
        <v>133.77011745317057</v>
      </c>
      <c r="F1258">
        <f t="shared" si="96"/>
        <v>1</v>
      </c>
      <c r="G1258">
        <f t="shared" si="97"/>
        <v>1</v>
      </c>
    </row>
    <row r="1259" spans="1:7" x14ac:dyDescent="0.25">
      <c r="A1259" s="7">
        <v>0.6399819758713744</v>
      </c>
      <c r="B1259" s="13">
        <f t="shared" si="98"/>
        <v>1258</v>
      </c>
      <c r="C1259" s="35">
        <f t="shared" si="99"/>
        <v>4.2179288753885213E-4</v>
      </c>
      <c r="D1259" s="7">
        <f t="shared" si="95"/>
        <v>0.53061545252387599</v>
      </c>
      <c r="E1259" s="7">
        <f>SUM(D$2:D1259)</f>
        <v>134.30073290569445</v>
      </c>
      <c r="F1259">
        <f t="shared" si="96"/>
        <v>1</v>
      </c>
      <c r="G1259">
        <f t="shared" si="97"/>
        <v>1</v>
      </c>
    </row>
    <row r="1260" spans="1:7" x14ac:dyDescent="0.25">
      <c r="A1260" s="7">
        <v>0.63981008231715997</v>
      </c>
      <c r="B1260" s="13">
        <f t="shared" si="98"/>
        <v>1259</v>
      </c>
      <c r="C1260" s="35">
        <f t="shared" si="99"/>
        <v>1.7189355421443064E-4</v>
      </c>
      <c r="D1260" s="7">
        <f t="shared" si="95"/>
        <v>0.21641398475596818</v>
      </c>
      <c r="E1260" s="7">
        <f>SUM(D$2:D1260)</f>
        <v>134.51714689045042</v>
      </c>
      <c r="F1260">
        <f t="shared" si="96"/>
        <v>1</v>
      </c>
      <c r="G1260">
        <f t="shared" si="97"/>
        <v>1</v>
      </c>
    </row>
    <row r="1261" spans="1:7" x14ac:dyDescent="0.25">
      <c r="A1261" s="7">
        <v>0.63938189789464772</v>
      </c>
      <c r="B1261" s="13">
        <f t="shared" si="98"/>
        <v>1260</v>
      </c>
      <c r="C1261" s="35">
        <f t="shared" si="99"/>
        <v>4.2818442251224553E-4</v>
      </c>
      <c r="D1261" s="7">
        <f t="shared" si="95"/>
        <v>0.53951237236542937</v>
      </c>
      <c r="E1261" s="7">
        <f>SUM(D$2:D1261)</f>
        <v>135.05665926281586</v>
      </c>
      <c r="F1261">
        <f t="shared" si="96"/>
        <v>1</v>
      </c>
      <c r="G1261">
        <f t="shared" si="97"/>
        <v>1</v>
      </c>
    </row>
    <row r="1262" spans="1:7" x14ac:dyDescent="0.25">
      <c r="A1262" s="7">
        <v>0.63906759900439258</v>
      </c>
      <c r="B1262" s="13">
        <f t="shared" si="98"/>
        <v>1261</v>
      </c>
      <c r="C1262" s="35">
        <f t="shared" si="99"/>
        <v>3.1429889025513802E-4</v>
      </c>
      <c r="D1262" s="7">
        <f t="shared" si="95"/>
        <v>0.39633090061172904</v>
      </c>
      <c r="E1262" s="7">
        <f>SUM(D$2:D1262)</f>
        <v>135.45299016342759</v>
      </c>
      <c r="F1262">
        <f t="shared" si="96"/>
        <v>1</v>
      </c>
      <c r="G1262">
        <f t="shared" si="97"/>
        <v>1</v>
      </c>
    </row>
    <row r="1263" spans="1:7" x14ac:dyDescent="0.25">
      <c r="A1263" s="7">
        <v>0.63902288246993699</v>
      </c>
      <c r="B1263" s="13">
        <f t="shared" si="98"/>
        <v>1262</v>
      </c>
      <c r="C1263" s="35">
        <f t="shared" si="99"/>
        <v>4.4716534455591095E-5</v>
      </c>
      <c r="D1263" s="7">
        <f t="shared" si="95"/>
        <v>5.6432266482955962E-2</v>
      </c>
      <c r="E1263" s="7">
        <f>SUM(D$2:D1263)</f>
        <v>135.50942242991053</v>
      </c>
      <c r="F1263">
        <f t="shared" si="96"/>
        <v>1</v>
      </c>
      <c r="G1263">
        <f t="shared" si="97"/>
        <v>1</v>
      </c>
    </row>
    <row r="1264" spans="1:7" x14ac:dyDescent="0.25">
      <c r="A1264" s="7">
        <v>0.638766131604804</v>
      </c>
      <c r="B1264" s="13">
        <f t="shared" si="98"/>
        <v>1263</v>
      </c>
      <c r="C1264" s="35">
        <f t="shared" si="99"/>
        <v>2.5675086513299306E-4</v>
      </c>
      <c r="D1264" s="7">
        <f t="shared" si="95"/>
        <v>0.32427634266297023</v>
      </c>
      <c r="E1264" s="7">
        <f>SUM(D$2:D1264)</f>
        <v>135.83369877257351</v>
      </c>
      <c r="F1264">
        <f t="shared" si="96"/>
        <v>1</v>
      </c>
      <c r="G1264">
        <f t="shared" si="97"/>
        <v>1</v>
      </c>
    </row>
    <row r="1265" spans="1:7" x14ac:dyDescent="0.25">
      <c r="A1265" s="7">
        <v>0.63873649812447197</v>
      </c>
      <c r="B1265" s="13">
        <f t="shared" si="98"/>
        <v>1264</v>
      </c>
      <c r="C1265" s="35">
        <f t="shared" si="99"/>
        <v>2.9633480332025286E-5</v>
      </c>
      <c r="D1265" s="7">
        <f t="shared" si="95"/>
        <v>3.7456719139679961E-2</v>
      </c>
      <c r="E1265" s="7">
        <f>SUM(D$2:D1265)</f>
        <v>135.87115549171318</v>
      </c>
      <c r="F1265">
        <f t="shared" si="96"/>
        <v>1</v>
      </c>
      <c r="G1265">
        <f t="shared" si="97"/>
        <v>1</v>
      </c>
    </row>
    <row r="1266" spans="1:7" x14ac:dyDescent="0.25">
      <c r="A1266" s="7">
        <v>0.63839820676770598</v>
      </c>
      <c r="B1266" s="13">
        <f t="shared" si="98"/>
        <v>1265</v>
      </c>
      <c r="C1266" s="35">
        <f t="shared" si="99"/>
        <v>3.382913567659962E-4</v>
      </c>
      <c r="D1266" s="7">
        <f t="shared" si="95"/>
        <v>0.42793856630898519</v>
      </c>
      <c r="E1266" s="7">
        <f>SUM(D$2:D1266)</f>
        <v>136.29909405802218</v>
      </c>
      <c r="F1266">
        <f t="shared" si="96"/>
        <v>1</v>
      </c>
      <c r="G1266">
        <f t="shared" si="97"/>
        <v>1</v>
      </c>
    </row>
    <row r="1267" spans="1:7" x14ac:dyDescent="0.25">
      <c r="A1267" s="7">
        <v>0.63836666066895353</v>
      </c>
      <c r="B1267" s="13">
        <f t="shared" si="98"/>
        <v>1266</v>
      </c>
      <c r="C1267" s="35">
        <f t="shared" si="99"/>
        <v>3.1546098752444074E-5</v>
      </c>
      <c r="D1267" s="7">
        <f t="shared" si="95"/>
        <v>3.9937361020594198E-2</v>
      </c>
      <c r="E1267" s="7">
        <f>SUM(D$2:D1267)</f>
        <v>136.33903141904278</v>
      </c>
      <c r="F1267">
        <f t="shared" si="96"/>
        <v>1</v>
      </c>
      <c r="G1267">
        <f t="shared" si="97"/>
        <v>1</v>
      </c>
    </row>
    <row r="1268" spans="1:7" x14ac:dyDescent="0.25">
      <c r="A1268" s="7">
        <v>0.63831618206887797</v>
      </c>
      <c r="B1268" s="13">
        <f t="shared" si="98"/>
        <v>1267</v>
      </c>
      <c r="C1268" s="35">
        <f t="shared" si="99"/>
        <v>5.0478600075565261E-5</v>
      </c>
      <c r="D1268" s="7">
        <f t="shared" si="95"/>
        <v>6.3956386295741185E-2</v>
      </c>
      <c r="E1268" s="7">
        <f>SUM(D$2:D1268)</f>
        <v>136.40298780533851</v>
      </c>
      <c r="F1268">
        <f t="shared" si="96"/>
        <v>1</v>
      </c>
      <c r="G1268">
        <f t="shared" si="97"/>
        <v>1</v>
      </c>
    </row>
    <row r="1269" spans="1:7" x14ac:dyDescent="0.25">
      <c r="A1269" s="7">
        <v>0.63798161910751305</v>
      </c>
      <c r="B1269" s="13">
        <f t="shared" si="98"/>
        <v>1268</v>
      </c>
      <c r="C1269" s="35">
        <f t="shared" si="99"/>
        <v>3.3456296136491481E-4</v>
      </c>
      <c r="D1269" s="7">
        <f t="shared" si="95"/>
        <v>0.42422583501071198</v>
      </c>
      <c r="E1269" s="7">
        <f>SUM(D$2:D1269)</f>
        <v>136.82721364034921</v>
      </c>
      <c r="F1269">
        <f t="shared" si="96"/>
        <v>1</v>
      </c>
      <c r="G1269">
        <f t="shared" si="97"/>
        <v>1</v>
      </c>
    </row>
    <row r="1270" spans="1:7" x14ac:dyDescent="0.25">
      <c r="A1270" s="7">
        <v>0.6379353531100338</v>
      </c>
      <c r="B1270" s="13">
        <f t="shared" si="98"/>
        <v>1269</v>
      </c>
      <c r="C1270" s="35">
        <f t="shared" si="99"/>
        <v>4.6265997479255638E-5</v>
      </c>
      <c r="D1270" s="7">
        <f t="shared" si="95"/>
        <v>5.8711550801175405E-2</v>
      </c>
      <c r="E1270" s="7">
        <f>SUM(D$2:D1270)</f>
        <v>136.88592519115039</v>
      </c>
      <c r="F1270">
        <f t="shared" si="96"/>
        <v>1</v>
      </c>
      <c r="G1270">
        <f t="shared" si="97"/>
        <v>1</v>
      </c>
    </row>
    <row r="1271" spans="1:7" x14ac:dyDescent="0.25">
      <c r="A1271" s="7">
        <v>0.63763773515764532</v>
      </c>
      <c r="B1271" s="13">
        <f t="shared" si="98"/>
        <v>1270</v>
      </c>
      <c r="C1271" s="35">
        <f t="shared" si="99"/>
        <v>2.9761795238847366E-4</v>
      </c>
      <c r="D1271" s="7">
        <f t="shared" si="95"/>
        <v>0.37797479953336155</v>
      </c>
      <c r="E1271" s="7">
        <f>SUM(D$2:D1271)</f>
        <v>137.26389999068374</v>
      </c>
      <c r="F1271">
        <f t="shared" si="96"/>
        <v>1</v>
      </c>
      <c r="G1271">
        <f t="shared" si="97"/>
        <v>1</v>
      </c>
    </row>
    <row r="1272" spans="1:7" x14ac:dyDescent="0.25">
      <c r="A1272" s="7">
        <v>0.63760732694580113</v>
      </c>
      <c r="B1272" s="13">
        <f t="shared" si="98"/>
        <v>1271</v>
      </c>
      <c r="C1272" s="35">
        <f t="shared" si="99"/>
        <v>3.0408211844190625E-5</v>
      </c>
      <c r="D1272" s="7">
        <f t="shared" si="95"/>
        <v>3.8648837253966284E-2</v>
      </c>
      <c r="E1272" s="7">
        <f>SUM(D$2:D1272)</f>
        <v>137.3025488279377</v>
      </c>
      <c r="F1272">
        <f t="shared" si="96"/>
        <v>1</v>
      </c>
      <c r="G1272">
        <f t="shared" si="97"/>
        <v>1</v>
      </c>
    </row>
    <row r="1273" spans="1:7" x14ac:dyDescent="0.25">
      <c r="A1273" s="7">
        <v>0.63742323137027335</v>
      </c>
      <c r="B1273" s="13">
        <f t="shared" si="98"/>
        <v>1272</v>
      </c>
      <c r="C1273" s="35">
        <f t="shared" si="99"/>
        <v>1.8409557552778733E-4</v>
      </c>
      <c r="D1273" s="7">
        <f t="shared" si="95"/>
        <v>0.23416957207134548</v>
      </c>
      <c r="E1273" s="7">
        <f>SUM(D$2:D1273)</f>
        <v>137.53671840000905</v>
      </c>
      <c r="F1273">
        <f t="shared" si="96"/>
        <v>1</v>
      </c>
      <c r="G1273">
        <f t="shared" si="97"/>
        <v>1</v>
      </c>
    </row>
    <row r="1274" spans="1:7" x14ac:dyDescent="0.25">
      <c r="A1274" s="7">
        <v>0.63709745676949736</v>
      </c>
      <c r="B1274" s="13">
        <f t="shared" si="98"/>
        <v>1273</v>
      </c>
      <c r="C1274" s="35">
        <f t="shared" si="99"/>
        <v>3.2577460077598541E-4</v>
      </c>
      <c r="D1274" s="7">
        <f t="shared" si="95"/>
        <v>0.41471106678782943</v>
      </c>
      <c r="E1274" s="7">
        <f>SUM(D$2:D1274)</f>
        <v>137.95142946679687</v>
      </c>
      <c r="F1274">
        <f t="shared" si="96"/>
        <v>1</v>
      </c>
      <c r="G1274">
        <f t="shared" si="97"/>
        <v>1</v>
      </c>
    </row>
    <row r="1275" spans="1:7" x14ac:dyDescent="0.25">
      <c r="A1275" s="7">
        <v>0.63706835591707967</v>
      </c>
      <c r="B1275" s="13">
        <f t="shared" si="98"/>
        <v>1274</v>
      </c>
      <c r="C1275" s="35">
        <f t="shared" si="99"/>
        <v>2.910085241769611E-5</v>
      </c>
      <c r="D1275" s="7">
        <f t="shared" si="95"/>
        <v>3.7074485980144845E-2</v>
      </c>
      <c r="E1275" s="7">
        <f>SUM(D$2:D1275)</f>
        <v>137.98850395277702</v>
      </c>
      <c r="F1275">
        <f t="shared" si="96"/>
        <v>1</v>
      </c>
      <c r="G1275">
        <f t="shared" si="97"/>
        <v>1</v>
      </c>
    </row>
    <row r="1276" spans="1:7" x14ac:dyDescent="0.25">
      <c r="A1276" s="7">
        <v>0.63691307066965275</v>
      </c>
      <c r="B1276" s="13">
        <f t="shared" si="98"/>
        <v>1275</v>
      </c>
      <c r="C1276" s="35">
        <f t="shared" si="99"/>
        <v>1.5528524742691729E-4</v>
      </c>
      <c r="D1276" s="7">
        <f t="shared" si="95"/>
        <v>0.19798869046931955</v>
      </c>
      <c r="E1276" s="7">
        <f>SUM(D$2:D1276)</f>
        <v>138.18649264324634</v>
      </c>
      <c r="F1276">
        <f t="shared" si="96"/>
        <v>1</v>
      </c>
      <c r="G1276">
        <f t="shared" si="97"/>
        <v>1</v>
      </c>
    </row>
    <row r="1277" spans="1:7" x14ac:dyDescent="0.25">
      <c r="A1277" s="7">
        <v>0.63684612902494808</v>
      </c>
      <c r="B1277" s="13">
        <f t="shared" si="98"/>
        <v>1276</v>
      </c>
      <c r="C1277" s="35">
        <f t="shared" si="99"/>
        <v>6.694164470466557E-5</v>
      </c>
      <c r="D1277" s="7">
        <f t="shared" si="95"/>
        <v>8.5417538643153268E-2</v>
      </c>
      <c r="E1277" s="7">
        <f>SUM(D$2:D1277)</f>
        <v>138.2719101818895</v>
      </c>
      <c r="F1277">
        <f t="shared" si="96"/>
        <v>1</v>
      </c>
      <c r="G1277">
        <f t="shared" si="97"/>
        <v>1</v>
      </c>
    </row>
    <row r="1278" spans="1:7" x14ac:dyDescent="0.25">
      <c r="A1278" s="7">
        <v>0.63669517743191595</v>
      </c>
      <c r="B1278" s="13">
        <f t="shared" si="98"/>
        <v>1277</v>
      </c>
      <c r="C1278" s="35">
        <f t="shared" si="99"/>
        <v>1.5095159303213368E-4</v>
      </c>
      <c r="D1278" s="7">
        <f t="shared" si="95"/>
        <v>0.19276518430203471</v>
      </c>
      <c r="E1278" s="7">
        <f>SUM(D$2:D1278)</f>
        <v>138.46467536619153</v>
      </c>
      <c r="F1278">
        <f t="shared" si="96"/>
        <v>1</v>
      </c>
      <c r="G1278">
        <f t="shared" si="97"/>
        <v>1</v>
      </c>
    </row>
    <row r="1279" spans="1:7" x14ac:dyDescent="0.25">
      <c r="A1279" s="7">
        <v>0.63638141116957547</v>
      </c>
      <c r="B1279" s="13">
        <f t="shared" si="98"/>
        <v>1278</v>
      </c>
      <c r="C1279" s="35">
        <f t="shared" si="99"/>
        <v>3.1376626234047578E-4</v>
      </c>
      <c r="D1279" s="7">
        <f t="shared" si="95"/>
        <v>0.40099328327112804</v>
      </c>
      <c r="E1279" s="7">
        <f>SUM(D$2:D1279)</f>
        <v>138.86566864946266</v>
      </c>
      <c r="F1279">
        <f t="shared" si="96"/>
        <v>1</v>
      </c>
      <c r="G1279">
        <f t="shared" si="97"/>
        <v>1</v>
      </c>
    </row>
    <row r="1280" spans="1:7" x14ac:dyDescent="0.25">
      <c r="A1280" s="7">
        <v>0.63628166448741141</v>
      </c>
      <c r="B1280" s="13">
        <f t="shared" si="98"/>
        <v>1279</v>
      </c>
      <c r="C1280" s="35">
        <f t="shared" si="99"/>
        <v>9.9746682164059131E-5</v>
      </c>
      <c r="D1280" s="7">
        <f t="shared" si="95"/>
        <v>0.12757600648783163</v>
      </c>
      <c r="E1280" s="7">
        <f>SUM(D$2:D1280)</f>
        <v>138.99324465595049</v>
      </c>
      <c r="F1280">
        <f t="shared" si="96"/>
        <v>1</v>
      </c>
      <c r="G1280">
        <f t="shared" si="97"/>
        <v>1</v>
      </c>
    </row>
    <row r="1281" spans="1:7" x14ac:dyDescent="0.25">
      <c r="A1281" s="7">
        <v>0.63613664443251783</v>
      </c>
      <c r="B1281" s="13">
        <f t="shared" si="98"/>
        <v>1280</v>
      </c>
      <c r="C1281" s="35">
        <f t="shared" si="99"/>
        <v>1.4502005489358538E-4</v>
      </c>
      <c r="D1281" s="7">
        <f t="shared" si="95"/>
        <v>0.18562567026378929</v>
      </c>
      <c r="E1281" s="7">
        <f>SUM(D$2:D1281)</f>
        <v>139.17887032621428</v>
      </c>
      <c r="F1281">
        <f t="shared" si="96"/>
        <v>1</v>
      </c>
      <c r="G1281">
        <f t="shared" si="97"/>
        <v>1</v>
      </c>
    </row>
    <row r="1282" spans="1:7" x14ac:dyDescent="0.25">
      <c r="A1282" s="7">
        <v>0.63576189227397051</v>
      </c>
      <c r="B1282" s="13">
        <f t="shared" si="98"/>
        <v>1281</v>
      </c>
      <c r="C1282" s="35">
        <f t="shared" si="99"/>
        <v>3.7475215854732014E-4</v>
      </c>
      <c r="D1282" s="7">
        <f t="shared" ref="D1282:D1345" si="100">C1282*B1282</f>
        <v>0.48005751509911709</v>
      </c>
      <c r="E1282" s="7">
        <f>SUM(D$2:D1282)</f>
        <v>139.65892784131339</v>
      </c>
      <c r="F1282">
        <f t="shared" ref="F1282:F1345" si="101">IF(E1282&gt;I$15,1,0)</f>
        <v>1</v>
      </c>
      <c r="G1282">
        <f t="shared" ref="G1282:G1345" si="102">IF(E1282&gt;M$15,1,0)</f>
        <v>1</v>
      </c>
    </row>
    <row r="1283" spans="1:7" x14ac:dyDescent="0.25">
      <c r="A1283" s="7">
        <v>0.63574627659193284</v>
      </c>
      <c r="B1283" s="13">
        <f t="shared" ref="B1283:B1346" si="103">ROW(B1283)-1</f>
        <v>1282</v>
      </c>
      <c r="C1283" s="35">
        <f t="shared" si="99"/>
        <v>1.561568203767294E-5</v>
      </c>
      <c r="D1283" s="7">
        <f t="shared" si="100"/>
        <v>2.0019304372296709E-2</v>
      </c>
      <c r="E1283" s="7">
        <f>SUM(D$2:D1283)</f>
        <v>139.67894714568567</v>
      </c>
      <c r="F1283">
        <f t="shared" si="101"/>
        <v>1</v>
      </c>
      <c r="G1283">
        <f t="shared" si="102"/>
        <v>1</v>
      </c>
    </row>
    <row r="1284" spans="1:7" x14ac:dyDescent="0.25">
      <c r="A1284" s="7">
        <v>0.63573976400516041</v>
      </c>
      <c r="B1284" s="13">
        <f t="shared" si="103"/>
        <v>1283</v>
      </c>
      <c r="C1284" s="35">
        <f t="shared" ref="C1284:C1347" si="104">IF(A1283-A1284=0,0,A1283-A1284)</f>
        <v>6.5125867724225017E-6</v>
      </c>
      <c r="D1284" s="7">
        <f t="shared" si="100"/>
        <v>8.3556488290180697E-3</v>
      </c>
      <c r="E1284" s="7">
        <f>SUM(D$2:D1284)</f>
        <v>139.68730279451469</v>
      </c>
      <c r="F1284">
        <f t="shared" si="101"/>
        <v>1</v>
      </c>
      <c r="G1284">
        <f t="shared" si="102"/>
        <v>1</v>
      </c>
    </row>
    <row r="1285" spans="1:7" x14ac:dyDescent="0.25">
      <c r="A1285" s="7">
        <v>0.6355224276056981</v>
      </c>
      <c r="B1285" s="13">
        <f t="shared" si="103"/>
        <v>1284</v>
      </c>
      <c r="C1285" s="35">
        <f t="shared" si="104"/>
        <v>2.1733639946230898E-4</v>
      </c>
      <c r="D1285" s="7">
        <f t="shared" si="100"/>
        <v>0.27905993690960473</v>
      </c>
      <c r="E1285" s="7">
        <f>SUM(D$2:D1285)</f>
        <v>139.96636273142431</v>
      </c>
      <c r="F1285">
        <f t="shared" si="101"/>
        <v>1</v>
      </c>
      <c r="G1285">
        <f t="shared" si="102"/>
        <v>1</v>
      </c>
    </row>
    <row r="1286" spans="1:7" x14ac:dyDescent="0.25">
      <c r="A1286" s="7">
        <v>0.6350976568439104</v>
      </c>
      <c r="B1286" s="13">
        <f t="shared" si="103"/>
        <v>1285</v>
      </c>
      <c r="C1286" s="35">
        <f t="shared" si="104"/>
        <v>4.2477076178770723E-4</v>
      </c>
      <c r="D1286" s="7">
        <f t="shared" si="100"/>
        <v>0.54583042889720379</v>
      </c>
      <c r="E1286" s="7">
        <f>SUM(D$2:D1286)</f>
        <v>140.51219316032152</v>
      </c>
      <c r="F1286">
        <f t="shared" si="101"/>
        <v>1</v>
      </c>
      <c r="G1286">
        <f t="shared" si="102"/>
        <v>1</v>
      </c>
    </row>
    <row r="1287" spans="1:7" x14ac:dyDescent="0.25">
      <c r="A1287" s="7">
        <v>0.63505807290572158</v>
      </c>
      <c r="B1287" s="13">
        <f t="shared" si="103"/>
        <v>1286</v>
      </c>
      <c r="C1287" s="35">
        <f t="shared" si="104"/>
        <v>3.9583938188814116E-5</v>
      </c>
      <c r="D1287" s="7">
        <f t="shared" si="100"/>
        <v>5.0904944510814953E-2</v>
      </c>
      <c r="E1287" s="7">
        <f>SUM(D$2:D1287)</f>
        <v>140.56309810483233</v>
      </c>
      <c r="F1287">
        <f t="shared" si="101"/>
        <v>1</v>
      </c>
      <c r="G1287">
        <f t="shared" si="102"/>
        <v>1</v>
      </c>
    </row>
    <row r="1288" spans="1:7" x14ac:dyDescent="0.25">
      <c r="A1288" s="7">
        <v>0.63490724236448826</v>
      </c>
      <c r="B1288" s="13">
        <f t="shared" si="103"/>
        <v>1287</v>
      </c>
      <c r="C1288" s="35">
        <f t="shared" si="104"/>
        <v>1.5083054123332662E-4</v>
      </c>
      <c r="D1288" s="7">
        <f t="shared" si="100"/>
        <v>0.19411890656729136</v>
      </c>
      <c r="E1288" s="7">
        <f>SUM(D$2:D1288)</f>
        <v>140.75721701139963</v>
      </c>
      <c r="F1288">
        <f t="shared" si="101"/>
        <v>1</v>
      </c>
      <c r="G1288">
        <f t="shared" si="102"/>
        <v>1</v>
      </c>
    </row>
    <row r="1289" spans="1:7" x14ac:dyDescent="0.25">
      <c r="A1289" s="7">
        <v>0.63463349582681183</v>
      </c>
      <c r="B1289" s="13">
        <f t="shared" si="103"/>
        <v>1288</v>
      </c>
      <c r="C1289" s="35">
        <f t="shared" si="104"/>
        <v>2.7374653767642254E-4</v>
      </c>
      <c r="D1289" s="7">
        <f t="shared" si="100"/>
        <v>0.35258554052723223</v>
      </c>
      <c r="E1289" s="7">
        <f>SUM(D$2:D1289)</f>
        <v>141.10980255192686</v>
      </c>
      <c r="F1289">
        <f t="shared" si="101"/>
        <v>1</v>
      </c>
      <c r="G1289">
        <f t="shared" si="102"/>
        <v>1</v>
      </c>
    </row>
    <row r="1290" spans="1:7" x14ac:dyDescent="0.25">
      <c r="A1290" s="7">
        <v>0.63435081566638829</v>
      </c>
      <c r="B1290" s="13">
        <f t="shared" si="103"/>
        <v>1289</v>
      </c>
      <c r="C1290" s="35">
        <f t="shared" si="104"/>
        <v>2.8268016042354294E-4</v>
      </c>
      <c r="D1290" s="7">
        <f t="shared" si="100"/>
        <v>0.36437472678594685</v>
      </c>
      <c r="E1290" s="7">
        <f>SUM(D$2:D1290)</f>
        <v>141.4741772787128</v>
      </c>
      <c r="F1290">
        <f t="shared" si="101"/>
        <v>1</v>
      </c>
      <c r="G1290">
        <f t="shared" si="102"/>
        <v>1</v>
      </c>
    </row>
    <row r="1291" spans="1:7" x14ac:dyDescent="0.25">
      <c r="A1291" s="7">
        <v>0.63411168994315203</v>
      </c>
      <c r="B1291" s="13">
        <f t="shared" si="103"/>
        <v>1290</v>
      </c>
      <c r="C1291" s="35">
        <f t="shared" si="104"/>
        <v>2.3912572323625536E-4</v>
      </c>
      <c r="D1291" s="7">
        <f t="shared" si="100"/>
        <v>0.30847218297476942</v>
      </c>
      <c r="E1291" s="7">
        <f>SUM(D$2:D1291)</f>
        <v>141.78264946168758</v>
      </c>
      <c r="F1291">
        <f t="shared" si="101"/>
        <v>1</v>
      </c>
      <c r="G1291">
        <f t="shared" si="102"/>
        <v>1</v>
      </c>
    </row>
    <row r="1292" spans="1:7" x14ac:dyDescent="0.25">
      <c r="A1292" s="7">
        <v>0.63397964664108386</v>
      </c>
      <c r="B1292" s="13">
        <f t="shared" si="103"/>
        <v>1291</v>
      </c>
      <c r="C1292" s="35">
        <f t="shared" si="104"/>
        <v>1.3204330206817438E-4</v>
      </c>
      <c r="D1292" s="7">
        <f t="shared" si="100"/>
        <v>0.17046790297001313</v>
      </c>
      <c r="E1292" s="7">
        <f>SUM(D$2:D1292)</f>
        <v>141.9531173646576</v>
      </c>
      <c r="F1292">
        <f t="shared" si="101"/>
        <v>1</v>
      </c>
      <c r="G1292">
        <f t="shared" si="102"/>
        <v>1</v>
      </c>
    </row>
    <row r="1293" spans="1:7" x14ac:dyDescent="0.25">
      <c r="A1293" s="7">
        <v>0.63395233735528744</v>
      </c>
      <c r="B1293" s="13">
        <f t="shared" si="103"/>
        <v>1292</v>
      </c>
      <c r="C1293" s="35">
        <f t="shared" si="104"/>
        <v>2.7309285796417448E-5</v>
      </c>
      <c r="D1293" s="7">
        <f t="shared" si="100"/>
        <v>3.5283597248971343E-2</v>
      </c>
      <c r="E1293" s="7">
        <f>SUM(D$2:D1293)</f>
        <v>141.98840096190656</v>
      </c>
      <c r="F1293">
        <f t="shared" si="101"/>
        <v>1</v>
      </c>
      <c r="G1293">
        <f t="shared" si="102"/>
        <v>1</v>
      </c>
    </row>
    <row r="1294" spans="1:7" x14ac:dyDescent="0.25">
      <c r="A1294" s="7">
        <v>0.63372262946199343</v>
      </c>
      <c r="B1294" s="13">
        <f t="shared" si="103"/>
        <v>1293</v>
      </c>
      <c r="C1294" s="35">
        <f t="shared" si="104"/>
        <v>2.2970789329401775E-4</v>
      </c>
      <c r="D1294" s="7">
        <f t="shared" si="100"/>
        <v>0.29701230602916495</v>
      </c>
      <c r="E1294" s="7">
        <f>SUM(D$2:D1294)</f>
        <v>142.28541326793572</v>
      </c>
      <c r="F1294">
        <f t="shared" si="101"/>
        <v>1</v>
      </c>
      <c r="G1294">
        <f t="shared" si="102"/>
        <v>1</v>
      </c>
    </row>
    <row r="1295" spans="1:7" x14ac:dyDescent="0.25">
      <c r="A1295" s="7">
        <v>0.63347452169529062</v>
      </c>
      <c r="B1295" s="13">
        <f t="shared" si="103"/>
        <v>1294</v>
      </c>
      <c r="C1295" s="35">
        <f t="shared" si="104"/>
        <v>2.4810776670280976E-4</v>
      </c>
      <c r="D1295" s="7">
        <f t="shared" si="100"/>
        <v>0.32105145011343583</v>
      </c>
      <c r="E1295" s="7">
        <f>SUM(D$2:D1295)</f>
        <v>142.60646471804915</v>
      </c>
      <c r="F1295">
        <f t="shared" si="101"/>
        <v>1</v>
      </c>
      <c r="G1295">
        <f t="shared" si="102"/>
        <v>1</v>
      </c>
    </row>
    <row r="1296" spans="1:7" x14ac:dyDescent="0.25">
      <c r="A1296" s="7">
        <v>0.63333928262573569</v>
      </c>
      <c r="B1296" s="13">
        <f t="shared" si="103"/>
        <v>1295</v>
      </c>
      <c r="C1296" s="35">
        <f t="shared" si="104"/>
        <v>1.3523906955492659E-4</v>
      </c>
      <c r="D1296" s="7">
        <f t="shared" si="100"/>
        <v>0.17513459507362994</v>
      </c>
      <c r="E1296" s="7">
        <f>SUM(D$2:D1296)</f>
        <v>142.7815993131228</v>
      </c>
      <c r="F1296">
        <f t="shared" si="101"/>
        <v>1</v>
      </c>
      <c r="G1296">
        <f t="shared" si="102"/>
        <v>1</v>
      </c>
    </row>
    <row r="1297" spans="1:7" x14ac:dyDescent="0.25">
      <c r="A1297" s="7">
        <v>0.63323280546356164</v>
      </c>
      <c r="B1297" s="13">
        <f t="shared" si="103"/>
        <v>1296</v>
      </c>
      <c r="C1297" s="35">
        <f t="shared" si="104"/>
        <v>1.0647716217404568E-4</v>
      </c>
      <c r="D1297" s="7">
        <f t="shared" si="100"/>
        <v>0.1379944021775632</v>
      </c>
      <c r="E1297" s="7">
        <f>SUM(D$2:D1297)</f>
        <v>142.91959371530035</v>
      </c>
      <c r="F1297">
        <f t="shared" si="101"/>
        <v>1</v>
      </c>
      <c r="G1297">
        <f t="shared" si="102"/>
        <v>1</v>
      </c>
    </row>
    <row r="1298" spans="1:7" x14ac:dyDescent="0.25">
      <c r="A1298" s="7">
        <v>0.63299999864421996</v>
      </c>
      <c r="B1298" s="13">
        <f t="shared" si="103"/>
        <v>1297</v>
      </c>
      <c r="C1298" s="35">
        <f t="shared" si="104"/>
        <v>2.328068193416799E-4</v>
      </c>
      <c r="D1298" s="7">
        <f t="shared" si="100"/>
        <v>0.30195044468615884</v>
      </c>
      <c r="E1298" s="7">
        <f>SUM(D$2:D1298)</f>
        <v>143.22154415998651</v>
      </c>
      <c r="F1298">
        <f t="shared" si="101"/>
        <v>1</v>
      </c>
      <c r="G1298">
        <f t="shared" si="102"/>
        <v>1</v>
      </c>
    </row>
    <row r="1299" spans="1:7" x14ac:dyDescent="0.25">
      <c r="A1299" s="7">
        <v>0.63294039273851899</v>
      </c>
      <c r="B1299" s="13">
        <f t="shared" si="103"/>
        <v>1298</v>
      </c>
      <c r="C1299" s="35">
        <f t="shared" si="104"/>
        <v>5.9605905700976791E-5</v>
      </c>
      <c r="D1299" s="7">
        <f t="shared" si="100"/>
        <v>7.7368465599867875E-2</v>
      </c>
      <c r="E1299" s="7">
        <f>SUM(D$2:D1299)</f>
        <v>143.29891262558638</v>
      </c>
      <c r="F1299">
        <f t="shared" si="101"/>
        <v>1</v>
      </c>
      <c r="G1299">
        <f t="shared" si="102"/>
        <v>1</v>
      </c>
    </row>
    <row r="1300" spans="1:7" x14ac:dyDescent="0.25">
      <c r="A1300" s="7">
        <v>0.63280539577256134</v>
      </c>
      <c r="B1300" s="13">
        <f t="shared" si="103"/>
        <v>1299</v>
      </c>
      <c r="C1300" s="35">
        <f t="shared" si="104"/>
        <v>1.3499696595764554E-4</v>
      </c>
      <c r="D1300" s="7">
        <f t="shared" si="100"/>
        <v>0.17536105877898156</v>
      </c>
      <c r="E1300" s="7">
        <f>SUM(D$2:D1300)</f>
        <v>143.47427368436536</v>
      </c>
      <c r="F1300">
        <f t="shared" si="101"/>
        <v>1</v>
      </c>
      <c r="G1300">
        <f t="shared" si="102"/>
        <v>1</v>
      </c>
    </row>
    <row r="1301" spans="1:7" x14ac:dyDescent="0.25">
      <c r="A1301" s="7">
        <v>0.63268727342734821</v>
      </c>
      <c r="B1301" s="13">
        <f t="shared" si="103"/>
        <v>1300</v>
      </c>
      <c r="C1301" s="35">
        <f t="shared" si="104"/>
        <v>1.1812234521313414E-4</v>
      </c>
      <c r="D1301" s="7">
        <f t="shared" si="100"/>
        <v>0.15355904877707438</v>
      </c>
      <c r="E1301" s="7">
        <f>SUM(D$2:D1301)</f>
        <v>143.62783273314244</v>
      </c>
      <c r="F1301">
        <f t="shared" si="101"/>
        <v>1</v>
      </c>
      <c r="G1301">
        <f t="shared" si="102"/>
        <v>1</v>
      </c>
    </row>
    <row r="1302" spans="1:7" x14ac:dyDescent="0.25">
      <c r="A1302" s="7">
        <v>0.63259299828648752</v>
      </c>
      <c r="B1302" s="13">
        <f t="shared" si="103"/>
        <v>1301</v>
      </c>
      <c r="C1302" s="35">
        <f t="shared" si="104"/>
        <v>9.4275140860689E-5</v>
      </c>
      <c r="D1302" s="7">
        <f t="shared" si="100"/>
        <v>0.12265195825975639</v>
      </c>
      <c r="E1302" s="7">
        <f>SUM(D$2:D1302)</f>
        <v>143.75048469140219</v>
      </c>
      <c r="F1302">
        <f t="shared" si="101"/>
        <v>1</v>
      </c>
      <c r="G1302">
        <f t="shared" si="102"/>
        <v>1</v>
      </c>
    </row>
    <row r="1303" spans="1:7" x14ac:dyDescent="0.25">
      <c r="A1303" s="7">
        <v>0.63256750477767243</v>
      </c>
      <c r="B1303" s="13">
        <f t="shared" si="103"/>
        <v>1302</v>
      </c>
      <c r="C1303" s="35">
        <f t="shared" si="104"/>
        <v>2.5493508815088717E-5</v>
      </c>
      <c r="D1303" s="7">
        <f t="shared" si="100"/>
        <v>3.3192548477245509E-2</v>
      </c>
      <c r="E1303" s="7">
        <f>SUM(D$2:D1303)</f>
        <v>143.78367723987944</v>
      </c>
      <c r="F1303">
        <f t="shared" si="101"/>
        <v>1</v>
      </c>
      <c r="G1303">
        <f t="shared" si="102"/>
        <v>1</v>
      </c>
    </row>
    <row r="1304" spans="1:7" x14ac:dyDescent="0.25">
      <c r="A1304" s="7">
        <v>0.63256508374169751</v>
      </c>
      <c r="B1304" s="13">
        <f t="shared" si="103"/>
        <v>1303</v>
      </c>
      <c r="C1304" s="35">
        <f t="shared" si="104"/>
        <v>2.4210359749199384E-6</v>
      </c>
      <c r="D1304" s="7">
        <f t="shared" si="100"/>
        <v>3.1546098753206797E-3</v>
      </c>
      <c r="E1304" s="7">
        <f>SUM(D$2:D1304)</f>
        <v>143.78683184975475</v>
      </c>
      <c r="F1304">
        <f t="shared" si="101"/>
        <v>1</v>
      </c>
      <c r="G1304">
        <f t="shared" si="102"/>
        <v>1</v>
      </c>
    </row>
    <row r="1305" spans="1:7" x14ac:dyDescent="0.25">
      <c r="A1305" s="7">
        <v>0.63221981980132402</v>
      </c>
      <c r="B1305" s="13">
        <f t="shared" si="103"/>
        <v>1304</v>
      </c>
      <c r="C1305" s="35">
        <f t="shared" si="104"/>
        <v>3.4526394037348584E-4</v>
      </c>
      <c r="D1305" s="7">
        <f t="shared" si="100"/>
        <v>0.45022417824702554</v>
      </c>
      <c r="E1305" s="7">
        <f>SUM(D$2:D1305)</f>
        <v>144.23705602800177</v>
      </c>
      <c r="F1305">
        <f t="shared" si="101"/>
        <v>1</v>
      </c>
      <c r="G1305">
        <f t="shared" si="102"/>
        <v>1</v>
      </c>
    </row>
    <row r="1306" spans="1:7" x14ac:dyDescent="0.25">
      <c r="A1306" s="7">
        <v>0.63210065641064173</v>
      </c>
      <c r="B1306" s="13">
        <f t="shared" si="103"/>
        <v>1305</v>
      </c>
      <c r="C1306" s="35">
        <f t="shared" si="104"/>
        <v>1.1916339068229753E-4</v>
      </c>
      <c r="D1306" s="7">
        <f t="shared" si="100"/>
        <v>0.15550822484039828</v>
      </c>
      <c r="E1306" s="7">
        <f>SUM(D$2:D1306)</f>
        <v>144.39256425284216</v>
      </c>
      <c r="F1306">
        <f t="shared" si="101"/>
        <v>1</v>
      </c>
      <c r="G1306">
        <f t="shared" si="102"/>
        <v>1</v>
      </c>
    </row>
    <row r="1307" spans="1:7" x14ac:dyDescent="0.25">
      <c r="A1307" s="7">
        <v>0.63184041925370504</v>
      </c>
      <c r="B1307" s="13">
        <f t="shared" si="103"/>
        <v>1306</v>
      </c>
      <c r="C1307" s="35">
        <f t="shared" si="104"/>
        <v>2.6023715693668237E-4</v>
      </c>
      <c r="D1307" s="7">
        <f t="shared" si="100"/>
        <v>0.33986972695930717</v>
      </c>
      <c r="E1307" s="7">
        <f>SUM(D$2:D1307)</f>
        <v>144.73243397980147</v>
      </c>
      <c r="F1307">
        <f t="shared" si="101"/>
        <v>1</v>
      </c>
      <c r="G1307">
        <f t="shared" si="102"/>
        <v>1</v>
      </c>
    </row>
    <row r="1308" spans="1:7" x14ac:dyDescent="0.25">
      <c r="A1308" s="7">
        <v>0.63182298779468593</v>
      </c>
      <c r="B1308" s="13">
        <f t="shared" si="103"/>
        <v>1307</v>
      </c>
      <c r="C1308" s="35">
        <f t="shared" si="104"/>
        <v>1.7431459019112694E-5</v>
      </c>
      <c r="D1308" s="7">
        <f t="shared" si="100"/>
        <v>2.2782916937980291E-2</v>
      </c>
      <c r="E1308" s="7">
        <f>SUM(D$2:D1308)</f>
        <v>144.75521689673946</v>
      </c>
      <c r="F1308">
        <f t="shared" si="101"/>
        <v>1</v>
      </c>
      <c r="G1308">
        <f t="shared" si="102"/>
        <v>1</v>
      </c>
    </row>
    <row r="1309" spans="1:7" x14ac:dyDescent="0.25">
      <c r="A1309" s="7">
        <v>0.63169706971363404</v>
      </c>
      <c r="B1309" s="13">
        <f t="shared" si="103"/>
        <v>1308</v>
      </c>
      <c r="C1309" s="35">
        <f t="shared" si="104"/>
        <v>1.2591808105189006E-4</v>
      </c>
      <c r="D1309" s="7">
        <f t="shared" si="100"/>
        <v>0.1647008500158722</v>
      </c>
      <c r="E1309" s="7">
        <f>SUM(D$2:D1309)</f>
        <v>144.91991774675532</v>
      </c>
      <c r="F1309">
        <f t="shared" si="101"/>
        <v>1</v>
      </c>
      <c r="G1309">
        <f t="shared" si="102"/>
        <v>1</v>
      </c>
    </row>
    <row r="1310" spans="1:7" x14ac:dyDescent="0.25">
      <c r="A1310" s="7">
        <v>0.63135221734937619</v>
      </c>
      <c r="B1310" s="13">
        <f t="shared" si="103"/>
        <v>1309</v>
      </c>
      <c r="C1310" s="35">
        <f t="shared" si="104"/>
        <v>3.4485236425785271E-4</v>
      </c>
      <c r="D1310" s="7">
        <f t="shared" si="100"/>
        <v>0.45141174481352919</v>
      </c>
      <c r="E1310" s="7">
        <f>SUM(D$2:D1310)</f>
        <v>145.37132949156884</v>
      </c>
      <c r="F1310">
        <f t="shared" si="101"/>
        <v>1</v>
      </c>
      <c r="G1310">
        <f t="shared" si="102"/>
        <v>1</v>
      </c>
    </row>
    <row r="1311" spans="1:7" x14ac:dyDescent="0.25">
      <c r="A1311" s="7">
        <v>0.63127486524997989</v>
      </c>
      <c r="B1311" s="13">
        <f t="shared" si="103"/>
        <v>1310</v>
      </c>
      <c r="C1311" s="35">
        <f t="shared" si="104"/>
        <v>7.7352099396299501E-5</v>
      </c>
      <c r="D1311" s="7">
        <f t="shared" si="100"/>
        <v>0.10133125020915235</v>
      </c>
      <c r="E1311" s="7">
        <f>SUM(D$2:D1311)</f>
        <v>145.47266074177799</v>
      </c>
      <c r="F1311">
        <f t="shared" si="101"/>
        <v>1</v>
      </c>
      <c r="G1311">
        <f t="shared" si="102"/>
        <v>1</v>
      </c>
    </row>
    <row r="1312" spans="1:7" x14ac:dyDescent="0.25">
      <c r="A1312" s="7">
        <v>0.63104726365798403</v>
      </c>
      <c r="B1312" s="13">
        <f t="shared" si="103"/>
        <v>1311</v>
      </c>
      <c r="C1312" s="35">
        <f t="shared" si="104"/>
        <v>2.2760159199586294E-4</v>
      </c>
      <c r="D1312" s="7">
        <f t="shared" si="100"/>
        <v>0.29838568710657631</v>
      </c>
      <c r="E1312" s="7">
        <f>SUM(D$2:D1312)</f>
        <v>145.77104642888457</v>
      </c>
      <c r="F1312">
        <f t="shared" si="101"/>
        <v>1</v>
      </c>
      <c r="G1312">
        <f t="shared" si="102"/>
        <v>1</v>
      </c>
    </row>
    <row r="1313" spans="1:7" x14ac:dyDescent="0.25">
      <c r="A1313" s="7">
        <v>0.63099678505790835</v>
      </c>
      <c r="B1313" s="13">
        <f t="shared" si="103"/>
        <v>1312</v>
      </c>
      <c r="C1313" s="35">
        <f t="shared" si="104"/>
        <v>5.0478600075676283E-5</v>
      </c>
      <c r="D1313" s="7">
        <f t="shared" si="100"/>
        <v>6.6227923299287283E-2</v>
      </c>
      <c r="E1313" s="7">
        <f>SUM(D$2:D1313)</f>
        <v>145.83727435218387</v>
      </c>
      <c r="F1313">
        <f t="shared" si="101"/>
        <v>1</v>
      </c>
      <c r="G1313">
        <f t="shared" si="102"/>
        <v>1</v>
      </c>
    </row>
    <row r="1314" spans="1:7" x14ac:dyDescent="0.25">
      <c r="A1314" s="7">
        <v>0.63088275426349272</v>
      </c>
      <c r="B1314" s="13">
        <f t="shared" si="103"/>
        <v>1313</v>
      </c>
      <c r="C1314" s="35">
        <f t="shared" si="104"/>
        <v>1.1403079441563158E-4</v>
      </c>
      <c r="D1314" s="7">
        <f t="shared" si="100"/>
        <v>0.14972243306772426</v>
      </c>
      <c r="E1314" s="7">
        <f>SUM(D$2:D1314)</f>
        <v>145.98699678525159</v>
      </c>
      <c r="F1314">
        <f t="shared" si="101"/>
        <v>1</v>
      </c>
      <c r="G1314">
        <f t="shared" si="102"/>
        <v>1</v>
      </c>
    </row>
    <row r="1315" spans="1:7" x14ac:dyDescent="0.25">
      <c r="A1315" s="7">
        <v>0.63076155720259153</v>
      </c>
      <c r="B1315" s="13">
        <f t="shared" si="103"/>
        <v>1314</v>
      </c>
      <c r="C1315" s="35">
        <f t="shared" si="104"/>
        <v>1.2119706090119031E-4</v>
      </c>
      <c r="D1315" s="7">
        <f t="shared" si="100"/>
        <v>0.15925293802416407</v>
      </c>
      <c r="E1315" s="7">
        <f>SUM(D$2:D1315)</f>
        <v>146.14624972327576</v>
      </c>
      <c r="F1315">
        <f t="shared" si="101"/>
        <v>1</v>
      </c>
      <c r="G1315">
        <f t="shared" si="102"/>
        <v>1</v>
      </c>
    </row>
    <row r="1316" spans="1:7" x14ac:dyDescent="0.25">
      <c r="A1316" s="7">
        <v>0.63070166077257395</v>
      </c>
      <c r="B1316" s="13">
        <f t="shared" si="103"/>
        <v>1315</v>
      </c>
      <c r="C1316" s="35">
        <f t="shared" si="104"/>
        <v>5.9896430017580826E-5</v>
      </c>
      <c r="D1316" s="7">
        <f t="shared" si="100"/>
        <v>7.8763805473118786E-2</v>
      </c>
      <c r="E1316" s="7">
        <f>SUM(D$2:D1316)</f>
        <v>146.22501352874889</v>
      </c>
      <c r="F1316">
        <f t="shared" si="101"/>
        <v>1</v>
      </c>
      <c r="G1316">
        <f t="shared" si="102"/>
        <v>1</v>
      </c>
    </row>
    <row r="1317" spans="1:7" x14ac:dyDescent="0.25">
      <c r="A1317" s="7">
        <v>0.63065735581423399</v>
      </c>
      <c r="B1317" s="13">
        <f t="shared" si="103"/>
        <v>1316</v>
      </c>
      <c r="C1317" s="35">
        <f t="shared" si="104"/>
        <v>4.4304958339957956E-5</v>
      </c>
      <c r="D1317" s="7">
        <f t="shared" si="100"/>
        <v>5.830532517538467E-2</v>
      </c>
      <c r="E1317" s="7">
        <f>SUM(D$2:D1317)</f>
        <v>146.28331885392427</v>
      </c>
      <c r="F1317">
        <f t="shared" si="101"/>
        <v>1</v>
      </c>
      <c r="G1317">
        <f t="shared" si="102"/>
        <v>1</v>
      </c>
    </row>
    <row r="1318" spans="1:7" x14ac:dyDescent="0.25">
      <c r="A1318" s="7">
        <v>0.63051913887042987</v>
      </c>
      <c r="B1318" s="13">
        <f t="shared" si="103"/>
        <v>1317</v>
      </c>
      <c r="C1318" s="35">
        <f t="shared" si="104"/>
        <v>1.3821694380411476E-4</v>
      </c>
      <c r="D1318" s="7">
        <f t="shared" si="100"/>
        <v>0.18203171499001913</v>
      </c>
      <c r="E1318" s="7">
        <f>SUM(D$2:D1318)</f>
        <v>146.46535056891429</v>
      </c>
      <c r="F1318">
        <f t="shared" si="101"/>
        <v>1</v>
      </c>
      <c r="G1318">
        <f t="shared" si="102"/>
        <v>1</v>
      </c>
    </row>
    <row r="1319" spans="1:7" x14ac:dyDescent="0.25">
      <c r="A1319" s="7">
        <v>0.63039104185700046</v>
      </c>
      <c r="B1319" s="13">
        <f t="shared" si="103"/>
        <v>1318</v>
      </c>
      <c r="C1319" s="35">
        <f t="shared" si="104"/>
        <v>1.2809701342941793E-4</v>
      </c>
      <c r="D1319" s="7">
        <f t="shared" si="100"/>
        <v>0.16883186369997283</v>
      </c>
      <c r="E1319" s="7">
        <f>SUM(D$2:D1319)</f>
        <v>146.63418243261427</v>
      </c>
      <c r="F1319">
        <f t="shared" si="101"/>
        <v>1</v>
      </c>
      <c r="G1319">
        <f t="shared" si="102"/>
        <v>1</v>
      </c>
    </row>
    <row r="1320" spans="1:7" x14ac:dyDescent="0.25">
      <c r="A1320" s="7">
        <v>0.63003190538049103</v>
      </c>
      <c r="B1320" s="13">
        <f t="shared" si="103"/>
        <v>1319</v>
      </c>
      <c r="C1320" s="35">
        <f t="shared" si="104"/>
        <v>3.5913647650942515E-4</v>
      </c>
      <c r="D1320" s="7">
        <f t="shared" si="100"/>
        <v>0.47370101251593177</v>
      </c>
      <c r="E1320" s="7">
        <f>SUM(D$2:D1320)</f>
        <v>147.1078834451302</v>
      </c>
      <c r="F1320">
        <f t="shared" si="101"/>
        <v>1</v>
      </c>
      <c r="G1320">
        <f t="shared" si="102"/>
        <v>1</v>
      </c>
    </row>
    <row r="1321" spans="1:7" x14ac:dyDescent="0.25">
      <c r="A1321" s="7">
        <v>0.6299648911047071</v>
      </c>
      <c r="B1321" s="13">
        <f t="shared" si="103"/>
        <v>1320</v>
      </c>
      <c r="C1321" s="35">
        <f t="shared" si="104"/>
        <v>6.7014275783927602E-5</v>
      </c>
      <c r="D1321" s="7">
        <f t="shared" si="100"/>
        <v>8.8458844034784434E-2</v>
      </c>
      <c r="E1321" s="7">
        <f>SUM(D$2:D1321)</f>
        <v>147.19634228916499</v>
      </c>
      <c r="F1321">
        <f t="shared" si="101"/>
        <v>1</v>
      </c>
      <c r="G1321">
        <f t="shared" si="102"/>
        <v>1</v>
      </c>
    </row>
    <row r="1322" spans="1:7" x14ac:dyDescent="0.25">
      <c r="A1322" s="7">
        <v>0.62992993134523023</v>
      </c>
      <c r="B1322" s="13">
        <f t="shared" si="103"/>
        <v>1321</v>
      </c>
      <c r="C1322" s="35">
        <f t="shared" si="104"/>
        <v>3.4959759476871355E-5</v>
      </c>
      <c r="D1322" s="7">
        <f t="shared" si="100"/>
        <v>4.618184226894706E-2</v>
      </c>
      <c r="E1322" s="7">
        <f>SUM(D$2:D1322)</f>
        <v>147.24252413143392</v>
      </c>
      <c r="F1322">
        <f t="shared" si="101"/>
        <v>1</v>
      </c>
      <c r="G1322">
        <f t="shared" si="102"/>
        <v>1</v>
      </c>
    </row>
    <row r="1323" spans="1:7" x14ac:dyDescent="0.25">
      <c r="A1323" s="7">
        <v>0.62977229769290766</v>
      </c>
      <c r="B1323" s="13">
        <f t="shared" si="103"/>
        <v>1322</v>
      </c>
      <c r="C1323" s="35">
        <f t="shared" si="104"/>
        <v>1.576336523225752E-4</v>
      </c>
      <c r="D1323" s="7">
        <f t="shared" si="100"/>
        <v>0.20839168837044442</v>
      </c>
      <c r="E1323" s="7">
        <f>SUM(D$2:D1323)</f>
        <v>147.45091581980438</v>
      </c>
      <c r="F1323">
        <f t="shared" si="101"/>
        <v>1</v>
      </c>
      <c r="G1323">
        <f t="shared" si="102"/>
        <v>1</v>
      </c>
    </row>
    <row r="1324" spans="1:7" x14ac:dyDescent="0.25">
      <c r="A1324" s="7">
        <v>0.62966642578972731</v>
      </c>
      <c r="B1324" s="13">
        <f t="shared" si="103"/>
        <v>1323</v>
      </c>
      <c r="C1324" s="35">
        <f t="shared" si="104"/>
        <v>1.0587190318034345E-4</v>
      </c>
      <c r="D1324" s="7">
        <f t="shared" si="100"/>
        <v>0.14006852790759439</v>
      </c>
      <c r="E1324" s="7">
        <f>SUM(D$2:D1324)</f>
        <v>147.59098434771198</v>
      </c>
      <c r="F1324">
        <f t="shared" si="101"/>
        <v>1</v>
      </c>
      <c r="G1324">
        <f t="shared" si="102"/>
        <v>1</v>
      </c>
    </row>
    <row r="1325" spans="1:7" x14ac:dyDescent="0.25">
      <c r="A1325" s="7">
        <v>0.62950881634776457</v>
      </c>
      <c r="B1325" s="13">
        <f t="shared" si="103"/>
        <v>1324</v>
      </c>
      <c r="C1325" s="35">
        <f t="shared" si="104"/>
        <v>1.5760944196274718E-4</v>
      </c>
      <c r="D1325" s="7">
        <f t="shared" si="100"/>
        <v>0.20867490115867726</v>
      </c>
      <c r="E1325" s="7">
        <f>SUM(D$2:D1325)</f>
        <v>147.79965924887065</v>
      </c>
      <c r="F1325">
        <f t="shared" si="101"/>
        <v>1</v>
      </c>
      <c r="G1325">
        <f t="shared" si="102"/>
        <v>1</v>
      </c>
    </row>
    <row r="1326" spans="1:7" x14ac:dyDescent="0.25">
      <c r="A1326" s="7">
        <v>0.62936897730985708</v>
      </c>
      <c r="B1326" s="13">
        <f t="shared" si="103"/>
        <v>1325</v>
      </c>
      <c r="C1326" s="35">
        <f t="shared" si="104"/>
        <v>1.3983903790748542E-4</v>
      </c>
      <c r="D1326" s="7">
        <f t="shared" si="100"/>
        <v>0.18528672522741818</v>
      </c>
      <c r="E1326" s="7">
        <f>SUM(D$2:D1326)</f>
        <v>147.98494597409808</v>
      </c>
      <c r="F1326">
        <f t="shared" si="101"/>
        <v>1</v>
      </c>
      <c r="G1326">
        <f t="shared" si="102"/>
        <v>1</v>
      </c>
    </row>
    <row r="1327" spans="1:7" x14ac:dyDescent="0.25">
      <c r="A1327" s="7">
        <v>0.62929465150542929</v>
      </c>
      <c r="B1327" s="13">
        <f t="shared" si="103"/>
        <v>1326</v>
      </c>
      <c r="C1327" s="35">
        <f t="shared" si="104"/>
        <v>7.4325804427788356E-5</v>
      </c>
      <c r="D1327" s="7">
        <f t="shared" si="100"/>
        <v>9.855601667124736E-2</v>
      </c>
      <c r="E1327" s="7">
        <f>SUM(D$2:D1327)</f>
        <v>148.08350199076932</v>
      </c>
      <c r="F1327">
        <f t="shared" si="101"/>
        <v>1</v>
      </c>
      <c r="G1327">
        <f t="shared" si="102"/>
        <v>1</v>
      </c>
    </row>
    <row r="1328" spans="1:7" x14ac:dyDescent="0.25">
      <c r="A1328" s="7">
        <v>0.6281970264255109</v>
      </c>
      <c r="B1328" s="13">
        <f t="shared" si="103"/>
        <v>1327</v>
      </c>
      <c r="C1328" s="35">
        <f t="shared" si="104"/>
        <v>1.0976250799183962E-3</v>
      </c>
      <c r="D1328" s="7">
        <f t="shared" si="100"/>
        <v>1.4565484810517118</v>
      </c>
      <c r="E1328" s="7">
        <f>SUM(D$2:D1328)</f>
        <v>149.54005047182102</v>
      </c>
      <c r="F1328">
        <f t="shared" si="101"/>
        <v>1</v>
      </c>
      <c r="G1328">
        <f t="shared" si="102"/>
        <v>1</v>
      </c>
    </row>
    <row r="1329" spans="1:7" x14ac:dyDescent="0.25">
      <c r="A1329" s="7">
        <v>0.62806181156631535</v>
      </c>
      <c r="B1329" s="13">
        <f t="shared" si="103"/>
        <v>1328</v>
      </c>
      <c r="C1329" s="35">
        <f t="shared" si="104"/>
        <v>1.3521485919554266E-4</v>
      </c>
      <c r="D1329" s="7">
        <f t="shared" si="100"/>
        <v>0.17956533301168065</v>
      </c>
      <c r="E1329" s="7">
        <f>SUM(D$2:D1329)</f>
        <v>149.7196158048327</v>
      </c>
      <c r="F1329">
        <f t="shared" si="101"/>
        <v>1</v>
      </c>
      <c r="G1329">
        <f t="shared" si="102"/>
        <v>1</v>
      </c>
    </row>
    <row r="1330" spans="1:7" x14ac:dyDescent="0.25">
      <c r="A1330" s="7">
        <v>0.62801854765344478</v>
      </c>
      <c r="B1330" s="13">
        <f t="shared" si="103"/>
        <v>1329</v>
      </c>
      <c r="C1330" s="35">
        <f t="shared" si="104"/>
        <v>4.3263912870572518E-5</v>
      </c>
      <c r="D1330" s="7">
        <f t="shared" si="100"/>
        <v>5.7497740204990877E-2</v>
      </c>
      <c r="E1330" s="7">
        <f>SUM(D$2:D1330)</f>
        <v>149.77711354503768</v>
      </c>
      <c r="F1330">
        <f t="shared" si="101"/>
        <v>1</v>
      </c>
      <c r="G1330">
        <f t="shared" si="102"/>
        <v>1</v>
      </c>
    </row>
    <row r="1331" spans="1:7" x14ac:dyDescent="0.25">
      <c r="A1331" s="7">
        <v>0.62796368697825466</v>
      </c>
      <c r="B1331" s="13">
        <f t="shared" si="103"/>
        <v>1330</v>
      </c>
      <c r="C1331" s="35">
        <f t="shared" si="104"/>
        <v>5.4860675190115948E-5</v>
      </c>
      <c r="D1331" s="7">
        <f t="shared" si="100"/>
        <v>7.2964698002854211E-2</v>
      </c>
      <c r="E1331" s="7">
        <f>SUM(D$2:D1331)</f>
        <v>149.85007824304054</v>
      </c>
      <c r="F1331">
        <f t="shared" si="101"/>
        <v>1</v>
      </c>
      <c r="G1331">
        <f t="shared" si="102"/>
        <v>1</v>
      </c>
    </row>
    <row r="1332" spans="1:7" x14ac:dyDescent="0.25">
      <c r="A1332" s="7">
        <v>0.6279489428691678</v>
      </c>
      <c r="B1332" s="13">
        <f t="shared" si="103"/>
        <v>1331</v>
      </c>
      <c r="C1332" s="35">
        <f t="shared" si="104"/>
        <v>1.4744109086861634E-5</v>
      </c>
      <c r="D1332" s="7">
        <f t="shared" si="100"/>
        <v>1.9624409194612835E-2</v>
      </c>
      <c r="E1332" s="7">
        <f>SUM(D$2:D1332)</f>
        <v>149.86970265223516</v>
      </c>
      <c r="F1332">
        <f t="shared" si="101"/>
        <v>1</v>
      </c>
      <c r="G1332">
        <f t="shared" si="102"/>
        <v>1</v>
      </c>
    </row>
    <row r="1333" spans="1:7" x14ac:dyDescent="0.25">
      <c r="A1333" s="7">
        <v>0.62775860102082504</v>
      </c>
      <c r="B1333" s="13">
        <f t="shared" si="103"/>
        <v>1332</v>
      </c>
      <c r="C1333" s="35">
        <f t="shared" si="104"/>
        <v>1.9034184834276768E-4</v>
      </c>
      <c r="D1333" s="7">
        <f t="shared" si="100"/>
        <v>0.25353534199256655</v>
      </c>
      <c r="E1333" s="7">
        <f>SUM(D$2:D1333)</f>
        <v>150.12323799422774</v>
      </c>
      <c r="F1333">
        <f t="shared" si="101"/>
        <v>1</v>
      </c>
      <c r="G1333">
        <f t="shared" si="102"/>
        <v>1</v>
      </c>
    </row>
    <row r="1334" spans="1:7" x14ac:dyDescent="0.25">
      <c r="A1334" s="7">
        <v>0.62764389233633644</v>
      </c>
      <c r="B1334" s="13">
        <f t="shared" si="103"/>
        <v>1333</v>
      </c>
      <c r="C1334" s="35">
        <f t="shared" si="104"/>
        <v>1.1470868448859584E-4</v>
      </c>
      <c r="D1334" s="7">
        <f t="shared" si="100"/>
        <v>0.15290667642329825</v>
      </c>
      <c r="E1334" s="7">
        <f>SUM(D$2:D1334)</f>
        <v>150.27614467065104</v>
      </c>
      <c r="F1334">
        <f t="shared" si="101"/>
        <v>1</v>
      </c>
      <c r="G1334">
        <f t="shared" si="102"/>
        <v>1</v>
      </c>
    </row>
    <row r="1335" spans="1:7" x14ac:dyDescent="0.25">
      <c r="A1335" s="7">
        <v>0.62744067057660746</v>
      </c>
      <c r="B1335" s="13">
        <f t="shared" si="103"/>
        <v>1334</v>
      </c>
      <c r="C1335" s="35">
        <f t="shared" si="104"/>
        <v>2.032217597289776E-4</v>
      </c>
      <c r="D1335" s="7">
        <f t="shared" si="100"/>
        <v>0.27109782747845612</v>
      </c>
      <c r="E1335" s="7">
        <f>SUM(D$2:D1335)</f>
        <v>150.54724249812949</v>
      </c>
      <c r="F1335">
        <f t="shared" si="101"/>
        <v>1</v>
      </c>
      <c r="G1335">
        <f t="shared" si="102"/>
        <v>1</v>
      </c>
    </row>
    <row r="1336" spans="1:7" x14ac:dyDescent="0.25">
      <c r="A1336" s="7">
        <v>0.62731124199339194</v>
      </c>
      <c r="B1336" s="13">
        <f t="shared" si="103"/>
        <v>1335</v>
      </c>
      <c r="C1336" s="35">
        <f t="shared" si="104"/>
        <v>1.2942858321551842E-4</v>
      </c>
      <c r="D1336" s="7">
        <f t="shared" si="100"/>
        <v>0.17278715859271709</v>
      </c>
      <c r="E1336" s="7">
        <f>SUM(D$2:D1336)</f>
        <v>150.7200296567222</v>
      </c>
      <c r="F1336">
        <f t="shared" si="101"/>
        <v>1</v>
      </c>
      <c r="G1336">
        <f t="shared" si="102"/>
        <v>1</v>
      </c>
    </row>
    <row r="1337" spans="1:7" x14ac:dyDescent="0.25">
      <c r="A1337" s="7">
        <v>0.62695849705185602</v>
      </c>
      <c r="B1337" s="13">
        <f t="shared" si="103"/>
        <v>1336</v>
      </c>
      <c r="C1337" s="35">
        <f t="shared" si="104"/>
        <v>3.5274494153592073E-4</v>
      </c>
      <c r="D1337" s="7">
        <f t="shared" si="100"/>
        <v>0.4712672418919901</v>
      </c>
      <c r="E1337" s="7">
        <f>SUM(D$2:D1337)</f>
        <v>151.19129689861418</v>
      </c>
      <c r="F1337">
        <f t="shared" si="101"/>
        <v>1</v>
      </c>
      <c r="G1337">
        <f t="shared" si="102"/>
        <v>1</v>
      </c>
    </row>
    <row r="1338" spans="1:7" x14ac:dyDescent="0.25">
      <c r="A1338" s="7">
        <v>0.62693990349556916</v>
      </c>
      <c r="B1338" s="13">
        <f t="shared" si="103"/>
        <v>1337</v>
      </c>
      <c r="C1338" s="35">
        <f t="shared" si="104"/>
        <v>1.8593556286861102E-5</v>
      </c>
      <c r="D1338" s="7">
        <f t="shared" si="100"/>
        <v>2.4859584755533293E-2</v>
      </c>
      <c r="E1338" s="7">
        <f>SUM(D$2:D1338)</f>
        <v>151.21615648336973</v>
      </c>
      <c r="F1338">
        <f t="shared" si="101"/>
        <v>1</v>
      </c>
      <c r="G1338">
        <f t="shared" si="102"/>
        <v>1</v>
      </c>
    </row>
    <row r="1339" spans="1:7" x14ac:dyDescent="0.25">
      <c r="A1339" s="7">
        <v>0.62688329967447709</v>
      </c>
      <c r="B1339" s="13">
        <f t="shared" si="103"/>
        <v>1338</v>
      </c>
      <c r="C1339" s="35">
        <f t="shared" si="104"/>
        <v>5.6603821092071627E-5</v>
      </c>
      <c r="D1339" s="7">
        <f t="shared" si="100"/>
        <v>7.5735912621191837E-2</v>
      </c>
      <c r="E1339" s="7">
        <f>SUM(D$2:D1339)</f>
        <v>151.29189239599091</v>
      </c>
      <c r="F1339">
        <f t="shared" si="101"/>
        <v>1</v>
      </c>
      <c r="G1339">
        <f t="shared" si="102"/>
        <v>1</v>
      </c>
    </row>
    <row r="1340" spans="1:7" x14ac:dyDescent="0.25">
      <c r="A1340" s="7">
        <v>0.62684303784621542</v>
      </c>
      <c r="B1340" s="13">
        <f t="shared" si="103"/>
        <v>1339</v>
      </c>
      <c r="C1340" s="35">
        <f t="shared" si="104"/>
        <v>4.0261828261667354E-5</v>
      </c>
      <c r="D1340" s="7">
        <f t="shared" si="100"/>
        <v>5.3910588042372587E-2</v>
      </c>
      <c r="E1340" s="7">
        <f>SUM(D$2:D1340)</f>
        <v>151.3458029840333</v>
      </c>
      <c r="F1340">
        <f t="shared" si="101"/>
        <v>1</v>
      </c>
      <c r="G1340">
        <f t="shared" si="102"/>
        <v>1</v>
      </c>
    </row>
    <row r="1341" spans="1:7" x14ac:dyDescent="0.25">
      <c r="A1341" s="7">
        <v>0.62683926103009469</v>
      </c>
      <c r="B1341" s="13">
        <f t="shared" si="103"/>
        <v>1340</v>
      </c>
      <c r="C1341" s="35">
        <f t="shared" si="104"/>
        <v>3.7768161207374362E-6</v>
      </c>
      <c r="D1341" s="7">
        <f t="shared" si="100"/>
        <v>5.0609336017881645E-3</v>
      </c>
      <c r="E1341" s="7">
        <f>SUM(D$2:D1341)</f>
        <v>151.35086391763508</v>
      </c>
      <c r="F1341">
        <f t="shared" si="101"/>
        <v>1</v>
      </c>
      <c r="G1341">
        <f t="shared" si="102"/>
        <v>1</v>
      </c>
    </row>
    <row r="1342" spans="1:7" x14ac:dyDescent="0.25">
      <c r="A1342" s="7">
        <v>0.62669615359362119</v>
      </c>
      <c r="B1342" s="13">
        <f t="shared" si="103"/>
        <v>1341</v>
      </c>
      <c r="C1342" s="35">
        <f t="shared" si="104"/>
        <v>1.4310743647349966E-4</v>
      </c>
      <c r="D1342" s="7">
        <f t="shared" si="100"/>
        <v>0.19190707231096304</v>
      </c>
      <c r="E1342" s="7">
        <f>SUM(D$2:D1342)</f>
        <v>151.54277098994604</v>
      </c>
      <c r="F1342">
        <f t="shared" si="101"/>
        <v>1</v>
      </c>
      <c r="G1342">
        <f t="shared" si="102"/>
        <v>1</v>
      </c>
    </row>
    <row r="1343" spans="1:7" x14ac:dyDescent="0.25">
      <c r="A1343" s="7">
        <v>0.62665974121255952</v>
      </c>
      <c r="B1343" s="13">
        <f t="shared" si="103"/>
        <v>1342</v>
      </c>
      <c r="C1343" s="35">
        <f t="shared" si="104"/>
        <v>3.6412381061667887E-5</v>
      </c>
      <c r="D1343" s="7">
        <f t="shared" si="100"/>
        <v>4.8865415384758304E-2</v>
      </c>
      <c r="E1343" s="7">
        <f>SUM(D$2:D1343)</f>
        <v>151.5916364053308</v>
      </c>
      <c r="F1343">
        <f t="shared" si="101"/>
        <v>1</v>
      </c>
      <c r="G1343">
        <f t="shared" si="102"/>
        <v>1</v>
      </c>
    </row>
    <row r="1344" spans="1:7" x14ac:dyDescent="0.25">
      <c r="A1344" s="7">
        <v>0.62652718949293629</v>
      </c>
      <c r="B1344" s="13">
        <f t="shared" si="103"/>
        <v>1343</v>
      </c>
      <c r="C1344" s="35">
        <f t="shared" si="104"/>
        <v>1.3255171962323065E-4</v>
      </c>
      <c r="D1344" s="7">
        <f t="shared" si="100"/>
        <v>0.17801695945399876</v>
      </c>
      <c r="E1344" s="7">
        <f>SUM(D$2:D1344)</f>
        <v>151.7696533647848</v>
      </c>
      <c r="F1344">
        <f t="shared" si="101"/>
        <v>1</v>
      </c>
      <c r="G1344">
        <f t="shared" si="102"/>
        <v>1</v>
      </c>
    </row>
    <row r="1345" spans="1:7" x14ac:dyDescent="0.25">
      <c r="A1345" s="7">
        <v>0.62639947984526279</v>
      </c>
      <c r="B1345" s="13">
        <f t="shared" si="103"/>
        <v>1344</v>
      </c>
      <c r="C1345" s="35">
        <f t="shared" si="104"/>
        <v>1.2770964767350179E-4</v>
      </c>
      <c r="D1345" s="7">
        <f t="shared" si="100"/>
        <v>0.17164176647318641</v>
      </c>
      <c r="E1345" s="7">
        <f>SUM(D$2:D1345)</f>
        <v>151.94129513125799</v>
      </c>
      <c r="F1345">
        <f t="shared" si="101"/>
        <v>1</v>
      </c>
      <c r="G1345">
        <f t="shared" si="102"/>
        <v>1</v>
      </c>
    </row>
    <row r="1346" spans="1:7" x14ac:dyDescent="0.25">
      <c r="A1346" s="7">
        <v>0.62637393791572826</v>
      </c>
      <c r="B1346" s="13">
        <f t="shared" si="103"/>
        <v>1345</v>
      </c>
      <c r="C1346" s="35">
        <f t="shared" si="104"/>
        <v>2.5541929534522723E-5</v>
      </c>
      <c r="D1346" s="7">
        <f t="shared" ref="D1346:D1409" si="105">C1346*B1346</f>
        <v>3.4353895223933062E-2</v>
      </c>
      <c r="E1346" s="7">
        <f>SUM(D$2:D1346)</f>
        <v>151.97564902648193</v>
      </c>
      <c r="F1346">
        <f t="shared" ref="F1346:F1409" si="106">IF(E1346&gt;I$15,1,0)</f>
        <v>1</v>
      </c>
      <c r="G1346">
        <f t="shared" ref="G1346:G1409" si="107">IF(E1346&gt;M$15,1,0)</f>
        <v>1</v>
      </c>
    </row>
    <row r="1347" spans="1:7" x14ac:dyDescent="0.25">
      <c r="A1347" s="7">
        <v>0.62636098537326279</v>
      </c>
      <c r="B1347" s="13">
        <f t="shared" ref="B1347:B1410" si="108">ROW(B1347)-1</f>
        <v>1346</v>
      </c>
      <c r="C1347" s="35">
        <f t="shared" si="104"/>
        <v>1.295254246547195E-5</v>
      </c>
      <c r="D1347" s="7">
        <f t="shared" si="105"/>
        <v>1.7434122158525245E-2</v>
      </c>
      <c r="E1347" s="7">
        <f>SUM(D$2:D1347)</f>
        <v>151.99308314864047</v>
      </c>
      <c r="F1347">
        <f t="shared" si="106"/>
        <v>1</v>
      </c>
      <c r="G1347">
        <f t="shared" si="107"/>
        <v>1</v>
      </c>
    </row>
    <row r="1348" spans="1:7" x14ac:dyDescent="0.25">
      <c r="A1348" s="7">
        <v>0.62614381844631861</v>
      </c>
      <c r="B1348" s="13">
        <f t="shared" si="108"/>
        <v>1347</v>
      </c>
      <c r="C1348" s="35">
        <f t="shared" ref="C1348:C1411" si="109">IF(A1347-A1348=0,0,A1347-A1348)</f>
        <v>2.1716692694417894E-4</v>
      </c>
      <c r="D1348" s="7">
        <f t="shared" si="105"/>
        <v>0.29252385059380903</v>
      </c>
      <c r="E1348" s="7">
        <f>SUM(D$2:D1348)</f>
        <v>152.28560699923426</v>
      </c>
      <c r="F1348">
        <f t="shared" si="106"/>
        <v>1</v>
      </c>
      <c r="G1348">
        <f t="shared" si="107"/>
        <v>1</v>
      </c>
    </row>
    <row r="1349" spans="1:7" x14ac:dyDescent="0.25">
      <c r="A1349" s="7">
        <v>0.62607089684275607</v>
      </c>
      <c r="B1349" s="13">
        <f t="shared" si="108"/>
        <v>1348</v>
      </c>
      <c r="C1349" s="35">
        <f t="shared" si="109"/>
        <v>7.2921603562536852E-5</v>
      </c>
      <c r="D1349" s="7">
        <f t="shared" si="105"/>
        <v>9.8298321602299676E-2</v>
      </c>
      <c r="E1349" s="7">
        <f>SUM(D$2:D1349)</f>
        <v>152.38390532083656</v>
      </c>
      <c r="F1349">
        <f t="shared" si="106"/>
        <v>1</v>
      </c>
      <c r="G1349">
        <f t="shared" si="107"/>
        <v>1</v>
      </c>
    </row>
    <row r="1350" spans="1:7" x14ac:dyDescent="0.25">
      <c r="A1350" s="7">
        <v>0.62598921108896455</v>
      </c>
      <c r="B1350" s="13">
        <f t="shared" si="108"/>
        <v>1349</v>
      </c>
      <c r="C1350" s="35">
        <f t="shared" si="109"/>
        <v>8.1685753791527205E-5</v>
      </c>
      <c r="D1350" s="7">
        <f t="shared" si="105"/>
        <v>0.1101940818647702</v>
      </c>
      <c r="E1350" s="7">
        <f>SUM(D$2:D1350)</f>
        <v>152.49409940270132</v>
      </c>
      <c r="F1350">
        <f t="shared" si="106"/>
        <v>1</v>
      </c>
      <c r="G1350">
        <f t="shared" si="107"/>
        <v>1</v>
      </c>
    </row>
    <row r="1351" spans="1:7" x14ac:dyDescent="0.25">
      <c r="A1351" s="7">
        <v>0.62578429460405316</v>
      </c>
      <c r="B1351" s="13">
        <f t="shared" si="108"/>
        <v>1350</v>
      </c>
      <c r="C1351" s="35">
        <f t="shared" si="109"/>
        <v>2.0491648491138825E-4</v>
      </c>
      <c r="D1351" s="7">
        <f t="shared" si="105"/>
        <v>0.27663725463037414</v>
      </c>
      <c r="E1351" s="7">
        <f>SUM(D$2:D1351)</f>
        <v>152.7707366573317</v>
      </c>
      <c r="F1351">
        <f t="shared" si="106"/>
        <v>1</v>
      </c>
      <c r="G1351">
        <f t="shared" si="107"/>
        <v>1</v>
      </c>
    </row>
    <row r="1352" spans="1:7" x14ac:dyDescent="0.25">
      <c r="A1352" s="7">
        <v>0.62564605344988911</v>
      </c>
      <c r="B1352" s="13">
        <f t="shared" si="108"/>
        <v>1351</v>
      </c>
      <c r="C1352" s="35">
        <f t="shared" si="109"/>
        <v>1.382411541640538E-4</v>
      </c>
      <c r="D1352" s="7">
        <f t="shared" si="105"/>
        <v>0.18676379927563669</v>
      </c>
      <c r="E1352" s="7">
        <f>SUM(D$2:D1352)</f>
        <v>152.95750045660733</v>
      </c>
      <c r="F1352">
        <f t="shared" si="106"/>
        <v>1</v>
      </c>
      <c r="G1352">
        <f t="shared" si="107"/>
        <v>1</v>
      </c>
    </row>
    <row r="1353" spans="1:7" x14ac:dyDescent="0.25">
      <c r="A1353" s="7">
        <v>0.62563636930598965</v>
      </c>
      <c r="B1353" s="13">
        <f t="shared" si="108"/>
        <v>1352</v>
      </c>
      <c r="C1353" s="35">
        <f t="shared" si="109"/>
        <v>9.6841438994577089E-6</v>
      </c>
      <c r="D1353" s="7">
        <f t="shared" si="105"/>
        <v>1.3092962552066822E-2</v>
      </c>
      <c r="E1353" s="7">
        <f>SUM(D$2:D1353)</f>
        <v>152.9705934191594</v>
      </c>
      <c r="F1353">
        <f t="shared" si="106"/>
        <v>1</v>
      </c>
      <c r="G1353">
        <f t="shared" si="107"/>
        <v>1</v>
      </c>
    </row>
    <row r="1354" spans="1:7" x14ac:dyDescent="0.25">
      <c r="A1354" s="7">
        <v>0.6255133806784674</v>
      </c>
      <c r="B1354" s="13">
        <f t="shared" si="108"/>
        <v>1353</v>
      </c>
      <c r="C1354" s="35">
        <f t="shared" si="109"/>
        <v>1.2298862752224693E-4</v>
      </c>
      <c r="D1354" s="7">
        <f t="shared" si="105"/>
        <v>0.1664036130376001</v>
      </c>
      <c r="E1354" s="7">
        <f>SUM(D$2:D1354)</f>
        <v>153.136997032197</v>
      </c>
      <c r="F1354">
        <f t="shared" si="106"/>
        <v>1</v>
      </c>
      <c r="G1354">
        <f t="shared" si="107"/>
        <v>1</v>
      </c>
    </row>
    <row r="1355" spans="1:7" x14ac:dyDescent="0.25">
      <c r="A1355" s="7">
        <v>0.62529897373253451</v>
      </c>
      <c r="B1355" s="13">
        <f t="shared" si="108"/>
        <v>1354</v>
      </c>
      <c r="C1355" s="35">
        <f t="shared" si="109"/>
        <v>2.1440694593288789E-4</v>
      </c>
      <c r="D1355" s="7">
        <f t="shared" si="105"/>
        <v>0.29030700479313021</v>
      </c>
      <c r="E1355" s="7">
        <f>SUM(D$2:D1355)</f>
        <v>153.42730403699014</v>
      </c>
      <c r="F1355">
        <f t="shared" si="106"/>
        <v>1</v>
      </c>
      <c r="G1355">
        <f t="shared" si="107"/>
        <v>1</v>
      </c>
    </row>
    <row r="1356" spans="1:7" x14ac:dyDescent="0.25">
      <c r="A1356" s="7">
        <v>0.62505265753245309</v>
      </c>
      <c r="B1356" s="13">
        <f t="shared" si="108"/>
        <v>1355</v>
      </c>
      <c r="C1356" s="35">
        <f t="shared" si="109"/>
        <v>2.4631620008142008E-4</v>
      </c>
      <c r="D1356" s="7">
        <f t="shared" si="105"/>
        <v>0.33375845111032421</v>
      </c>
      <c r="E1356" s="7">
        <f>SUM(D$2:D1356)</f>
        <v>153.76106248810046</v>
      </c>
      <c r="F1356">
        <f t="shared" si="106"/>
        <v>1</v>
      </c>
      <c r="G1356">
        <f t="shared" si="107"/>
        <v>1</v>
      </c>
    </row>
    <row r="1357" spans="1:7" x14ac:dyDescent="0.25">
      <c r="A1357" s="7">
        <v>0.62488887444875441</v>
      </c>
      <c r="B1357" s="13">
        <f t="shared" si="108"/>
        <v>1356</v>
      </c>
      <c r="C1357" s="35">
        <f t="shared" si="109"/>
        <v>1.6378308369868755E-4</v>
      </c>
      <c r="D1357" s="7">
        <f t="shared" si="105"/>
        <v>0.22208986149542032</v>
      </c>
      <c r="E1357" s="7">
        <f>SUM(D$2:D1357)</f>
        <v>153.98315234959588</v>
      </c>
      <c r="F1357">
        <f t="shared" si="106"/>
        <v>1</v>
      </c>
      <c r="G1357">
        <f t="shared" si="107"/>
        <v>1</v>
      </c>
    </row>
    <row r="1358" spans="1:7" x14ac:dyDescent="0.25">
      <c r="A1358" s="7">
        <v>0.62467708222167428</v>
      </c>
      <c r="B1358" s="13">
        <f t="shared" si="108"/>
        <v>1357</v>
      </c>
      <c r="C1358" s="35">
        <f t="shared" si="109"/>
        <v>2.1179222708012091E-4</v>
      </c>
      <c r="D1358" s="7">
        <f t="shared" si="105"/>
        <v>0.28740205214772407</v>
      </c>
      <c r="E1358" s="7">
        <f>SUM(D$2:D1358)</f>
        <v>154.2705544017436</v>
      </c>
      <c r="F1358">
        <f t="shared" si="106"/>
        <v>1</v>
      </c>
      <c r="G1358">
        <f t="shared" si="107"/>
        <v>1</v>
      </c>
    </row>
    <row r="1359" spans="1:7" x14ac:dyDescent="0.25">
      <c r="A1359" s="7">
        <v>0.62463955616406408</v>
      </c>
      <c r="B1359" s="13">
        <f t="shared" si="108"/>
        <v>1358</v>
      </c>
      <c r="C1359" s="35">
        <f t="shared" si="109"/>
        <v>3.7526057610204333E-5</v>
      </c>
      <c r="D1359" s="7">
        <f t="shared" si="105"/>
        <v>5.0960386234657484E-2</v>
      </c>
      <c r="E1359" s="7">
        <f>SUM(D$2:D1359)</f>
        <v>154.32151478797826</v>
      </c>
      <c r="F1359">
        <f t="shared" si="106"/>
        <v>1</v>
      </c>
      <c r="G1359">
        <f t="shared" si="107"/>
        <v>1</v>
      </c>
    </row>
    <row r="1360" spans="1:7" x14ac:dyDescent="0.25">
      <c r="A1360" s="7">
        <v>0.62422103167509146</v>
      </c>
      <c r="B1360" s="13">
        <f t="shared" si="108"/>
        <v>1359</v>
      </c>
      <c r="C1360" s="35">
        <f t="shared" si="109"/>
        <v>4.1852448897261585E-4</v>
      </c>
      <c r="D1360" s="7">
        <f t="shared" si="105"/>
        <v>0.56877478051378494</v>
      </c>
      <c r="E1360" s="7">
        <f>SUM(D$2:D1360)</f>
        <v>154.89028956849205</v>
      </c>
      <c r="F1360">
        <f t="shared" si="106"/>
        <v>1</v>
      </c>
      <c r="G1360">
        <f t="shared" si="107"/>
        <v>1</v>
      </c>
    </row>
    <row r="1361" spans="1:7" x14ac:dyDescent="0.25">
      <c r="A1361" s="7">
        <v>0.62412791863149875</v>
      </c>
      <c r="B1361" s="13">
        <f t="shared" si="108"/>
        <v>1360</v>
      </c>
      <c r="C1361" s="35">
        <f t="shared" si="109"/>
        <v>9.3113043592718547E-5</v>
      </c>
      <c r="D1361" s="7">
        <f t="shared" si="105"/>
        <v>0.12663373928609722</v>
      </c>
      <c r="E1361" s="7">
        <f>SUM(D$2:D1361)</f>
        <v>155.01692330777814</v>
      </c>
      <c r="F1361">
        <f t="shared" si="106"/>
        <v>1</v>
      </c>
      <c r="G1361">
        <f t="shared" si="107"/>
        <v>1</v>
      </c>
    </row>
    <row r="1362" spans="1:7" x14ac:dyDescent="0.25">
      <c r="A1362" s="7">
        <v>0.62397783861141776</v>
      </c>
      <c r="B1362" s="13">
        <f t="shared" si="108"/>
        <v>1361</v>
      </c>
      <c r="C1362" s="35">
        <f t="shared" si="109"/>
        <v>1.5008002008098931E-4</v>
      </c>
      <c r="D1362" s="7">
        <f t="shared" si="105"/>
        <v>0.20425890733022645</v>
      </c>
      <c r="E1362" s="7">
        <f>SUM(D$2:D1362)</f>
        <v>155.22118221510837</v>
      </c>
      <c r="F1362">
        <f t="shared" si="106"/>
        <v>1</v>
      </c>
      <c r="G1362">
        <f t="shared" si="107"/>
        <v>1</v>
      </c>
    </row>
    <row r="1363" spans="1:7" x14ac:dyDescent="0.25">
      <c r="A1363" s="7">
        <v>0.62382495018960582</v>
      </c>
      <c r="B1363" s="13">
        <f t="shared" si="108"/>
        <v>1362</v>
      </c>
      <c r="C1363" s="35">
        <f t="shared" si="109"/>
        <v>1.528884218119364E-4</v>
      </c>
      <c r="D1363" s="7">
        <f t="shared" si="105"/>
        <v>0.20823403050785738</v>
      </c>
      <c r="E1363" s="7">
        <f>SUM(D$2:D1363)</f>
        <v>155.42941624561624</v>
      </c>
      <c r="F1363">
        <f t="shared" si="106"/>
        <v>1</v>
      </c>
      <c r="G1363">
        <f t="shared" si="107"/>
        <v>1</v>
      </c>
    </row>
    <row r="1364" spans="1:7" x14ac:dyDescent="0.25">
      <c r="A1364" s="7">
        <v>0.6237820010114119</v>
      </c>
      <c r="B1364" s="13">
        <f t="shared" si="108"/>
        <v>1363</v>
      </c>
      <c r="C1364" s="35">
        <f t="shared" si="109"/>
        <v>4.2949178193918414E-5</v>
      </c>
      <c r="D1364" s="7">
        <f t="shared" si="105"/>
        <v>5.8539729878310798E-2</v>
      </c>
      <c r="E1364" s="7">
        <f>SUM(D$2:D1364)</f>
        <v>155.48795597549454</v>
      </c>
      <c r="F1364">
        <f t="shared" si="106"/>
        <v>1</v>
      </c>
      <c r="G1364">
        <f t="shared" si="107"/>
        <v>1</v>
      </c>
    </row>
    <row r="1365" spans="1:7" x14ac:dyDescent="0.25">
      <c r="A1365" s="7">
        <v>0.62372166879491864</v>
      </c>
      <c r="B1365" s="13">
        <f t="shared" si="108"/>
        <v>1364</v>
      </c>
      <c r="C1365" s="35">
        <f t="shared" si="109"/>
        <v>6.0332216493264035E-5</v>
      </c>
      <c r="D1365" s="7">
        <f t="shared" si="105"/>
        <v>8.2293143296812143E-2</v>
      </c>
      <c r="E1365" s="7">
        <f>SUM(D$2:D1365)</f>
        <v>155.57024911879137</v>
      </c>
      <c r="F1365">
        <f t="shared" si="106"/>
        <v>1</v>
      </c>
      <c r="G1365">
        <f t="shared" si="107"/>
        <v>1</v>
      </c>
    </row>
    <row r="1366" spans="1:7" x14ac:dyDescent="0.25">
      <c r="A1366" s="7">
        <v>0.62349164616694797</v>
      </c>
      <c r="B1366" s="13">
        <f t="shared" si="108"/>
        <v>1365</v>
      </c>
      <c r="C1366" s="35">
        <f t="shared" si="109"/>
        <v>2.3002262797067186E-4</v>
      </c>
      <c r="D1366" s="7">
        <f t="shared" si="105"/>
        <v>0.31398088717996708</v>
      </c>
      <c r="E1366" s="7">
        <f>SUM(D$2:D1366)</f>
        <v>155.88423000597135</v>
      </c>
      <c r="F1366">
        <f t="shared" si="106"/>
        <v>1</v>
      </c>
      <c r="G1366">
        <f t="shared" si="107"/>
        <v>1</v>
      </c>
    </row>
    <row r="1367" spans="1:7" x14ac:dyDescent="0.25">
      <c r="A1367" s="7">
        <v>0.62331198108725427</v>
      </c>
      <c r="B1367" s="13">
        <f t="shared" si="108"/>
        <v>1366</v>
      </c>
      <c r="C1367" s="35">
        <f t="shared" si="109"/>
        <v>1.7966507969369161E-4</v>
      </c>
      <c r="D1367" s="7">
        <f t="shared" si="105"/>
        <v>0.24542249886158274</v>
      </c>
      <c r="E1367" s="7">
        <f>SUM(D$2:D1367)</f>
        <v>156.12965250483293</v>
      </c>
      <c r="F1367">
        <f t="shared" si="106"/>
        <v>1</v>
      </c>
      <c r="G1367">
        <f t="shared" si="107"/>
        <v>1</v>
      </c>
    </row>
    <row r="1368" spans="1:7" x14ac:dyDescent="0.25">
      <c r="A1368" s="7">
        <v>0.62309728361700456</v>
      </c>
      <c r="B1368" s="13">
        <f t="shared" si="108"/>
        <v>1367</v>
      </c>
      <c r="C1368" s="35">
        <f t="shared" si="109"/>
        <v>2.1469747024971397E-4</v>
      </c>
      <c r="D1368" s="7">
        <f t="shared" si="105"/>
        <v>0.293491441831359</v>
      </c>
      <c r="E1368" s="7">
        <f>SUM(D$2:D1368)</f>
        <v>156.42314394666428</v>
      </c>
      <c r="F1368">
        <f t="shared" si="106"/>
        <v>1</v>
      </c>
      <c r="G1368">
        <f t="shared" si="107"/>
        <v>1</v>
      </c>
    </row>
    <row r="1369" spans="1:7" x14ac:dyDescent="0.25">
      <c r="A1369" s="7">
        <v>0.62293749524266429</v>
      </c>
      <c r="B1369" s="13">
        <f t="shared" si="108"/>
        <v>1368</v>
      </c>
      <c r="C1369" s="35">
        <f t="shared" si="109"/>
        <v>1.5978837434027504E-4</v>
      </c>
      <c r="D1369" s="7">
        <f t="shared" si="105"/>
        <v>0.21859049609749626</v>
      </c>
      <c r="E1369" s="7">
        <f>SUM(D$2:D1369)</f>
        <v>156.64173444276179</v>
      </c>
      <c r="F1369">
        <f t="shared" si="106"/>
        <v>1</v>
      </c>
      <c r="G1369">
        <f t="shared" si="107"/>
        <v>1</v>
      </c>
    </row>
    <row r="1370" spans="1:7" x14ac:dyDescent="0.25">
      <c r="A1370" s="7">
        <v>0.62285024110613074</v>
      </c>
      <c r="B1370" s="13">
        <f t="shared" si="108"/>
        <v>1369</v>
      </c>
      <c r="C1370" s="35">
        <f t="shared" si="109"/>
        <v>8.7254136533543303E-5</v>
      </c>
      <c r="D1370" s="7">
        <f t="shared" si="105"/>
        <v>0.11945091291442078</v>
      </c>
      <c r="E1370" s="7">
        <f>SUM(D$2:D1370)</f>
        <v>156.76118535567622</v>
      </c>
      <c r="F1370">
        <f t="shared" si="106"/>
        <v>1</v>
      </c>
      <c r="G1370">
        <f t="shared" si="107"/>
        <v>1</v>
      </c>
    </row>
    <row r="1371" spans="1:7" x14ac:dyDescent="0.25">
      <c r="A1371" s="7">
        <v>0.62280501615412032</v>
      </c>
      <c r="B1371" s="13">
        <f t="shared" si="108"/>
        <v>1370</v>
      </c>
      <c r="C1371" s="35">
        <f t="shared" si="109"/>
        <v>4.5224952010425312E-5</v>
      </c>
      <c r="D1371" s="7">
        <f t="shared" si="105"/>
        <v>6.1958184254282678E-2</v>
      </c>
      <c r="E1371" s="7">
        <f>SUM(D$2:D1371)</f>
        <v>156.8231435399305</v>
      </c>
      <c r="F1371">
        <f t="shared" si="106"/>
        <v>1</v>
      </c>
      <c r="G1371">
        <f t="shared" si="107"/>
        <v>1</v>
      </c>
    </row>
    <row r="1372" spans="1:7" x14ac:dyDescent="0.25">
      <c r="A1372" s="7">
        <v>0.62251020660346268</v>
      </c>
      <c r="B1372" s="13">
        <f t="shared" si="108"/>
        <v>1371</v>
      </c>
      <c r="C1372" s="35">
        <f t="shared" si="109"/>
        <v>2.9480955065763759E-4</v>
      </c>
      <c r="D1372" s="7">
        <f t="shared" si="105"/>
        <v>0.40418389395162113</v>
      </c>
      <c r="E1372" s="7">
        <f>SUM(D$2:D1372)</f>
        <v>157.22732743388212</v>
      </c>
      <c r="F1372">
        <f t="shared" si="106"/>
        <v>1</v>
      </c>
      <c r="G1372">
        <f t="shared" si="107"/>
        <v>1</v>
      </c>
    </row>
    <row r="1373" spans="1:7" x14ac:dyDescent="0.25">
      <c r="A1373" s="7">
        <v>0.62241542304504727</v>
      </c>
      <c r="B1373" s="13">
        <f t="shared" si="108"/>
        <v>1372</v>
      </c>
      <c r="C1373" s="35">
        <f t="shared" si="109"/>
        <v>9.4783558415412195E-5</v>
      </c>
      <c r="D1373" s="7">
        <f t="shared" si="105"/>
        <v>0.13004304214594553</v>
      </c>
      <c r="E1373" s="7">
        <f>SUM(D$2:D1373)</f>
        <v>157.35737047602808</v>
      </c>
      <c r="F1373">
        <f t="shared" si="106"/>
        <v>1</v>
      </c>
      <c r="G1373">
        <f t="shared" si="107"/>
        <v>1</v>
      </c>
    </row>
    <row r="1374" spans="1:7" x14ac:dyDescent="0.25">
      <c r="A1374" s="7">
        <v>0.62237983381621698</v>
      </c>
      <c r="B1374" s="13">
        <f t="shared" si="108"/>
        <v>1373</v>
      </c>
      <c r="C1374" s="35">
        <f t="shared" si="109"/>
        <v>3.5589228830290587E-5</v>
      </c>
      <c r="D1374" s="7">
        <f t="shared" si="105"/>
        <v>4.8864011183988976E-2</v>
      </c>
      <c r="E1374" s="7">
        <f>SUM(D$2:D1374)</f>
        <v>157.40623448721206</v>
      </c>
      <c r="F1374">
        <f t="shared" si="106"/>
        <v>1</v>
      </c>
      <c r="G1374">
        <f t="shared" si="107"/>
        <v>1</v>
      </c>
    </row>
    <row r="1375" spans="1:7" x14ac:dyDescent="0.25">
      <c r="A1375" s="7">
        <v>0.62221205602315977</v>
      </c>
      <c r="B1375" s="13">
        <f t="shared" si="108"/>
        <v>1374</v>
      </c>
      <c r="C1375" s="35">
        <f t="shared" si="109"/>
        <v>1.6777779305721108E-4</v>
      </c>
      <c r="D1375" s="7">
        <f t="shared" si="105"/>
        <v>0.23052668766060802</v>
      </c>
      <c r="E1375" s="7">
        <f>SUM(D$2:D1375)</f>
        <v>157.63676117487267</v>
      </c>
      <c r="F1375">
        <f t="shared" si="106"/>
        <v>1</v>
      </c>
      <c r="G1375">
        <f t="shared" si="107"/>
        <v>1</v>
      </c>
    </row>
    <row r="1376" spans="1:7" x14ac:dyDescent="0.25">
      <c r="A1376" s="7">
        <v>0.62202069733970744</v>
      </c>
      <c r="B1376" s="13">
        <f t="shared" si="108"/>
        <v>1375</v>
      </c>
      <c r="C1376" s="35">
        <f t="shared" si="109"/>
        <v>1.913586834523251E-4</v>
      </c>
      <c r="D1376" s="7">
        <f t="shared" si="105"/>
        <v>0.26311818974694701</v>
      </c>
      <c r="E1376" s="7">
        <f>SUM(D$2:D1376)</f>
        <v>157.89987936461961</v>
      </c>
      <c r="F1376">
        <f t="shared" si="106"/>
        <v>1</v>
      </c>
      <c r="G1376">
        <f t="shared" si="107"/>
        <v>1</v>
      </c>
    </row>
    <row r="1377" spans="1:7" x14ac:dyDescent="0.25">
      <c r="A1377" s="7">
        <v>0.62201159424444219</v>
      </c>
      <c r="B1377" s="13">
        <f t="shared" si="108"/>
        <v>1376</v>
      </c>
      <c r="C1377" s="35">
        <f t="shared" si="109"/>
        <v>9.1030952652504382E-6</v>
      </c>
      <c r="D1377" s="7">
        <f t="shared" si="105"/>
        <v>1.2525859084984603E-2</v>
      </c>
      <c r="E1377" s="7">
        <f>SUM(D$2:D1377)</f>
        <v>157.91240522370458</v>
      </c>
      <c r="F1377">
        <f t="shared" si="106"/>
        <v>1</v>
      </c>
      <c r="G1377">
        <f t="shared" si="107"/>
        <v>1</v>
      </c>
    </row>
    <row r="1378" spans="1:7" x14ac:dyDescent="0.25">
      <c r="A1378" s="7">
        <v>0.62200568691666358</v>
      </c>
      <c r="B1378" s="13">
        <f t="shared" si="108"/>
        <v>1377</v>
      </c>
      <c r="C1378" s="35">
        <f t="shared" si="109"/>
        <v>5.9073277786092504E-6</v>
      </c>
      <c r="D1378" s="7">
        <f t="shared" si="105"/>
        <v>8.1343903511449378E-3</v>
      </c>
      <c r="E1378" s="7">
        <f>SUM(D$2:D1378)</f>
        <v>157.92053961405571</v>
      </c>
      <c r="F1378">
        <f t="shared" si="106"/>
        <v>1</v>
      </c>
      <c r="G1378">
        <f t="shared" si="107"/>
        <v>1</v>
      </c>
    </row>
    <row r="1379" spans="1:7" x14ac:dyDescent="0.25">
      <c r="A1379" s="7">
        <v>0.62165884930290627</v>
      </c>
      <c r="B1379" s="13">
        <f t="shared" si="108"/>
        <v>1378</v>
      </c>
      <c r="C1379" s="35">
        <f t="shared" si="109"/>
        <v>3.4683761375731148E-4</v>
      </c>
      <c r="D1379" s="7">
        <f t="shared" si="105"/>
        <v>0.47794223175757522</v>
      </c>
      <c r="E1379" s="7">
        <f>SUM(D$2:D1379)</f>
        <v>158.39848184581328</v>
      </c>
      <c r="F1379">
        <f t="shared" si="106"/>
        <v>1</v>
      </c>
      <c r="G1379">
        <f t="shared" si="107"/>
        <v>1</v>
      </c>
    </row>
    <row r="1380" spans="1:7" x14ac:dyDescent="0.25">
      <c r="A1380" s="7">
        <v>0.62148191999386404</v>
      </c>
      <c r="B1380" s="13">
        <f t="shared" si="108"/>
        <v>1379</v>
      </c>
      <c r="C1380" s="35">
        <f t="shared" si="109"/>
        <v>1.7692930904222859E-4</v>
      </c>
      <c r="D1380" s="7">
        <f t="shared" si="105"/>
        <v>0.24398551716923322</v>
      </c>
      <c r="E1380" s="7">
        <f>SUM(D$2:D1380)</f>
        <v>158.6424673629825</v>
      </c>
      <c r="F1380">
        <f t="shared" si="106"/>
        <v>1</v>
      </c>
      <c r="G1380">
        <f t="shared" si="107"/>
        <v>1</v>
      </c>
    </row>
    <row r="1381" spans="1:7" x14ac:dyDescent="0.25">
      <c r="A1381" s="7">
        <v>0.62131353694181324</v>
      </c>
      <c r="B1381" s="13">
        <f t="shared" si="108"/>
        <v>1380</v>
      </c>
      <c r="C1381" s="35">
        <f t="shared" si="109"/>
        <v>1.6838305205080228E-4</v>
      </c>
      <c r="D1381" s="7">
        <f t="shared" si="105"/>
        <v>0.23236861183010715</v>
      </c>
      <c r="E1381" s="7">
        <f>SUM(D$2:D1381)</f>
        <v>158.87483597481261</v>
      </c>
      <c r="F1381">
        <f t="shared" si="106"/>
        <v>1</v>
      </c>
      <c r="G1381">
        <f t="shared" si="107"/>
        <v>1</v>
      </c>
    </row>
    <row r="1382" spans="1:7" x14ac:dyDescent="0.25">
      <c r="A1382" s="7">
        <v>0.62107891434549045</v>
      </c>
      <c r="B1382" s="13">
        <f t="shared" si="108"/>
        <v>1381</v>
      </c>
      <c r="C1382" s="35">
        <f t="shared" si="109"/>
        <v>2.3462259632278659E-4</v>
      </c>
      <c r="D1382" s="7">
        <f t="shared" si="105"/>
        <v>0.32401380552176828</v>
      </c>
      <c r="E1382" s="7">
        <f>SUM(D$2:D1382)</f>
        <v>159.19884978033437</v>
      </c>
      <c r="F1382">
        <f t="shared" si="106"/>
        <v>1</v>
      </c>
      <c r="G1382">
        <f t="shared" si="107"/>
        <v>1</v>
      </c>
    </row>
    <row r="1383" spans="1:7" x14ac:dyDescent="0.25">
      <c r="A1383" s="7">
        <v>0.62107397543210163</v>
      </c>
      <c r="B1383" s="13">
        <f t="shared" si="108"/>
        <v>1382</v>
      </c>
      <c r="C1383" s="35">
        <f t="shared" si="109"/>
        <v>4.9389133888189107E-6</v>
      </c>
      <c r="D1383" s="7">
        <f t="shared" si="105"/>
        <v>6.8255783033477346E-3</v>
      </c>
      <c r="E1383" s="7">
        <f>SUM(D$2:D1383)</f>
        <v>159.20567535863771</v>
      </c>
      <c r="F1383">
        <f t="shared" si="106"/>
        <v>1</v>
      </c>
      <c r="G1383">
        <f t="shared" si="107"/>
        <v>1</v>
      </c>
    </row>
    <row r="1384" spans="1:7" x14ac:dyDescent="0.25">
      <c r="A1384" s="7">
        <v>0.62100628326624474</v>
      </c>
      <c r="B1384" s="13">
        <f t="shared" si="108"/>
        <v>1383</v>
      </c>
      <c r="C1384" s="35">
        <f t="shared" si="109"/>
        <v>6.7692165856891862E-5</v>
      </c>
      <c r="D1384" s="7">
        <f t="shared" si="105"/>
        <v>9.3618265380081445E-2</v>
      </c>
      <c r="E1384" s="7">
        <f>SUM(D$2:D1384)</f>
        <v>159.29929362401779</v>
      </c>
      <c r="F1384">
        <f t="shared" si="106"/>
        <v>1</v>
      </c>
      <c r="G1384">
        <f t="shared" si="107"/>
        <v>1</v>
      </c>
    </row>
    <row r="1385" spans="1:7" x14ac:dyDescent="0.25">
      <c r="A1385" s="7">
        <v>0.6209891423315429</v>
      </c>
      <c r="B1385" s="13">
        <f t="shared" si="108"/>
        <v>1384</v>
      </c>
      <c r="C1385" s="35">
        <f t="shared" si="109"/>
        <v>1.7140934701842525E-5</v>
      </c>
      <c r="D1385" s="7">
        <f t="shared" si="105"/>
        <v>2.3723053627350055E-2</v>
      </c>
      <c r="E1385" s="7">
        <f>SUM(D$2:D1385)</f>
        <v>159.32301667764514</v>
      </c>
      <c r="F1385">
        <f t="shared" si="106"/>
        <v>1</v>
      </c>
      <c r="G1385">
        <f t="shared" si="107"/>
        <v>1</v>
      </c>
    </row>
    <row r="1386" spans="1:7" x14ac:dyDescent="0.25">
      <c r="A1386" s="7">
        <v>0.62089404403845083</v>
      </c>
      <c r="B1386" s="13">
        <f t="shared" si="108"/>
        <v>1385</v>
      </c>
      <c r="C1386" s="35">
        <f t="shared" si="109"/>
        <v>9.5098293092066299E-5</v>
      </c>
      <c r="D1386" s="7">
        <f t="shared" si="105"/>
        <v>0.13171113593251182</v>
      </c>
      <c r="E1386" s="7">
        <f>SUM(D$2:D1386)</f>
        <v>159.45472781357765</v>
      </c>
      <c r="F1386">
        <f t="shared" si="106"/>
        <v>1</v>
      </c>
      <c r="G1386">
        <f t="shared" si="107"/>
        <v>1</v>
      </c>
    </row>
    <row r="1387" spans="1:7" x14ac:dyDescent="0.25">
      <c r="A1387" s="7">
        <v>0.62055304112139287</v>
      </c>
      <c r="B1387" s="13">
        <f t="shared" si="108"/>
        <v>1386</v>
      </c>
      <c r="C1387" s="35">
        <f t="shared" si="109"/>
        <v>3.4100291705796426E-4</v>
      </c>
      <c r="D1387" s="7">
        <f t="shared" si="105"/>
        <v>0.47263004304233847</v>
      </c>
      <c r="E1387" s="7">
        <f>SUM(D$2:D1387)</f>
        <v>159.92735785661998</v>
      </c>
      <c r="F1387">
        <f t="shared" si="106"/>
        <v>1</v>
      </c>
      <c r="G1387">
        <f t="shared" si="107"/>
        <v>1</v>
      </c>
    </row>
    <row r="1388" spans="1:7" x14ac:dyDescent="0.25">
      <c r="A1388" s="7">
        <v>0.62046464909795107</v>
      </c>
      <c r="B1388" s="13">
        <f t="shared" si="108"/>
        <v>1387</v>
      </c>
      <c r="C1388" s="35">
        <f t="shared" si="109"/>
        <v>8.8392023441796752E-5</v>
      </c>
      <c r="D1388" s="7">
        <f t="shared" si="105"/>
        <v>0.1225997365137721</v>
      </c>
      <c r="E1388" s="7">
        <f>SUM(D$2:D1388)</f>
        <v>160.04995759313374</v>
      </c>
      <c r="F1388">
        <f t="shared" si="106"/>
        <v>1</v>
      </c>
      <c r="G1388">
        <f t="shared" si="107"/>
        <v>1</v>
      </c>
    </row>
    <row r="1389" spans="1:7" x14ac:dyDescent="0.25">
      <c r="A1389" s="7">
        <v>0.62034906884051166</v>
      </c>
      <c r="B1389" s="13">
        <f t="shared" si="108"/>
        <v>1388</v>
      </c>
      <c r="C1389" s="35">
        <f t="shared" si="109"/>
        <v>1.1558025743940714E-4</v>
      </c>
      <c r="D1389" s="7">
        <f t="shared" si="105"/>
        <v>0.16042539732589711</v>
      </c>
      <c r="E1389" s="7">
        <f>SUM(D$2:D1389)</f>
        <v>160.21038299045964</v>
      </c>
      <c r="F1389">
        <f t="shared" si="106"/>
        <v>1</v>
      </c>
      <c r="G1389">
        <f t="shared" si="107"/>
        <v>1</v>
      </c>
    </row>
    <row r="1390" spans="1:7" x14ac:dyDescent="0.25">
      <c r="A1390" s="7">
        <v>0.62034580044194565</v>
      </c>
      <c r="B1390" s="13">
        <f t="shared" si="108"/>
        <v>1389</v>
      </c>
      <c r="C1390" s="35">
        <f t="shared" si="109"/>
        <v>3.2683985660142412E-6</v>
      </c>
      <c r="D1390" s="7">
        <f t="shared" si="105"/>
        <v>4.539805608193781E-3</v>
      </c>
      <c r="E1390" s="7">
        <f>SUM(D$2:D1390)</f>
        <v>160.21492279606784</v>
      </c>
      <c r="F1390">
        <f t="shared" si="106"/>
        <v>1</v>
      </c>
      <c r="G1390">
        <f t="shared" si="107"/>
        <v>1</v>
      </c>
    </row>
    <row r="1391" spans="1:7" x14ac:dyDescent="0.25">
      <c r="A1391" s="7">
        <v>0.62007747702485272</v>
      </c>
      <c r="B1391" s="13">
        <f t="shared" si="108"/>
        <v>1390</v>
      </c>
      <c r="C1391" s="35">
        <f t="shared" si="109"/>
        <v>2.6832341709293051E-4</v>
      </c>
      <c r="D1391" s="7">
        <f t="shared" si="105"/>
        <v>0.3729695497591734</v>
      </c>
      <c r="E1391" s="7">
        <f>SUM(D$2:D1391)</f>
        <v>160.58789234582702</v>
      </c>
      <c r="F1391">
        <f t="shared" si="106"/>
        <v>1</v>
      </c>
      <c r="G1391">
        <f t="shared" si="107"/>
        <v>1</v>
      </c>
    </row>
    <row r="1392" spans="1:7" x14ac:dyDescent="0.25">
      <c r="A1392" s="7">
        <v>0.6200429288414917</v>
      </c>
      <c r="B1392" s="13">
        <f t="shared" si="108"/>
        <v>1391</v>
      </c>
      <c r="C1392" s="35">
        <f t="shared" si="109"/>
        <v>3.4548183361016171E-5</v>
      </c>
      <c r="D1392" s="7">
        <f t="shared" si="105"/>
        <v>4.8056523055173495E-2</v>
      </c>
      <c r="E1392" s="7">
        <f>SUM(D$2:D1392)</f>
        <v>160.6359488688822</v>
      </c>
      <c r="F1392">
        <f t="shared" si="106"/>
        <v>1</v>
      </c>
      <c r="G1392">
        <f t="shared" si="107"/>
        <v>1</v>
      </c>
    </row>
    <row r="1393" spans="1:7" x14ac:dyDescent="0.25">
      <c r="A1393" s="7">
        <v>0.61971170690977218</v>
      </c>
      <c r="B1393" s="13">
        <f t="shared" si="108"/>
        <v>1392</v>
      </c>
      <c r="C1393" s="35">
        <f t="shared" si="109"/>
        <v>3.3122193171952752E-4</v>
      </c>
      <c r="D1393" s="7">
        <f t="shared" si="105"/>
        <v>0.46106092895358231</v>
      </c>
      <c r="E1393" s="7">
        <f>SUM(D$2:D1393)</f>
        <v>161.09700979783577</v>
      </c>
      <c r="F1393">
        <f t="shared" si="106"/>
        <v>1</v>
      </c>
      <c r="G1393">
        <f t="shared" si="107"/>
        <v>1</v>
      </c>
    </row>
    <row r="1394" spans="1:7" x14ac:dyDescent="0.25">
      <c r="A1394" s="7">
        <v>0.61971020586746783</v>
      </c>
      <c r="B1394" s="13">
        <f t="shared" si="108"/>
        <v>1393</v>
      </c>
      <c r="C1394" s="35">
        <f t="shared" si="109"/>
        <v>1.5010423043415599E-6</v>
      </c>
      <c r="D1394" s="7">
        <f t="shared" si="105"/>
        <v>2.090951929947793E-3</v>
      </c>
      <c r="E1394" s="7">
        <f>SUM(D$2:D1394)</f>
        <v>161.09910074976571</v>
      </c>
      <c r="F1394">
        <f t="shared" si="106"/>
        <v>1</v>
      </c>
      <c r="G1394">
        <f t="shared" si="107"/>
        <v>1</v>
      </c>
    </row>
    <row r="1395" spans="1:7" x14ac:dyDescent="0.25">
      <c r="A1395" s="7">
        <v>0.61968957864096219</v>
      </c>
      <c r="B1395" s="13">
        <f t="shared" si="108"/>
        <v>1394</v>
      </c>
      <c r="C1395" s="35">
        <f t="shared" si="109"/>
        <v>2.0627226505642859E-5</v>
      </c>
      <c r="D1395" s="7">
        <f t="shared" si="105"/>
        <v>2.8754353748866146E-2</v>
      </c>
      <c r="E1395" s="7">
        <f>SUM(D$2:D1395)</f>
        <v>161.12785510351458</v>
      </c>
      <c r="F1395">
        <f t="shared" si="106"/>
        <v>1</v>
      </c>
      <c r="G1395">
        <f t="shared" si="107"/>
        <v>1</v>
      </c>
    </row>
    <row r="1396" spans="1:7" x14ac:dyDescent="0.25">
      <c r="A1396" s="7">
        <v>0.61943718564058392</v>
      </c>
      <c r="B1396" s="13">
        <f t="shared" si="108"/>
        <v>1395</v>
      </c>
      <c r="C1396" s="35">
        <f t="shared" si="109"/>
        <v>2.5239300037827039E-4</v>
      </c>
      <c r="D1396" s="7">
        <f t="shared" si="105"/>
        <v>0.3520882355276872</v>
      </c>
      <c r="E1396" s="7">
        <f>SUM(D$2:D1396)</f>
        <v>161.47994333904225</v>
      </c>
      <c r="F1396">
        <f t="shared" si="106"/>
        <v>1</v>
      </c>
      <c r="G1396">
        <f t="shared" si="107"/>
        <v>1</v>
      </c>
    </row>
    <row r="1397" spans="1:7" x14ac:dyDescent="0.25">
      <c r="A1397" s="7">
        <v>0.61933753579985906</v>
      </c>
      <c r="B1397" s="13">
        <f t="shared" si="108"/>
        <v>1396</v>
      </c>
      <c r="C1397" s="35">
        <f t="shared" si="109"/>
        <v>9.9649840724858052E-5</v>
      </c>
      <c r="D1397" s="7">
        <f t="shared" si="105"/>
        <v>0.13911117765190184</v>
      </c>
      <c r="E1397" s="7">
        <f>SUM(D$2:D1397)</f>
        <v>161.61905451669415</v>
      </c>
      <c r="F1397">
        <f t="shared" si="106"/>
        <v>1</v>
      </c>
      <c r="G1397">
        <f t="shared" si="107"/>
        <v>1</v>
      </c>
    </row>
    <row r="1398" spans="1:7" x14ac:dyDescent="0.25">
      <c r="A1398" s="7">
        <v>0.61917360745400163</v>
      </c>
      <c r="B1398" s="13">
        <f t="shared" si="108"/>
        <v>1397</v>
      </c>
      <c r="C1398" s="35">
        <f t="shared" si="109"/>
        <v>1.6392834585743365E-4</v>
      </c>
      <c r="D1398" s="7">
        <f t="shared" si="105"/>
        <v>0.22900789916283482</v>
      </c>
      <c r="E1398" s="7">
        <f>SUM(D$2:D1398)</f>
        <v>161.84806241585699</v>
      </c>
      <c r="F1398">
        <f t="shared" si="106"/>
        <v>1</v>
      </c>
      <c r="G1398">
        <f t="shared" si="107"/>
        <v>1</v>
      </c>
    </row>
    <row r="1399" spans="1:7" x14ac:dyDescent="0.25">
      <c r="A1399" s="7">
        <v>0.61915879071383573</v>
      </c>
      <c r="B1399" s="13">
        <f t="shared" si="108"/>
        <v>1398</v>
      </c>
      <c r="C1399" s="35">
        <f t="shared" si="109"/>
        <v>1.4816740165901621E-5</v>
      </c>
      <c r="D1399" s="7">
        <f t="shared" si="105"/>
        <v>2.0713802751930466E-2</v>
      </c>
      <c r="E1399" s="7">
        <f>SUM(D$2:D1399)</f>
        <v>161.86877621860893</v>
      </c>
      <c r="F1399">
        <f t="shared" si="106"/>
        <v>1</v>
      </c>
      <c r="G1399">
        <f t="shared" si="107"/>
        <v>1</v>
      </c>
    </row>
    <row r="1400" spans="1:7" x14ac:dyDescent="0.25">
      <c r="A1400" s="7">
        <v>0.61897057937715072</v>
      </c>
      <c r="B1400" s="13">
        <f t="shared" si="108"/>
        <v>1399</v>
      </c>
      <c r="C1400" s="35">
        <f t="shared" si="109"/>
        <v>1.8821133668500689E-4</v>
      </c>
      <c r="D1400" s="7">
        <f t="shared" si="105"/>
        <v>0.26330766002232464</v>
      </c>
      <c r="E1400" s="7">
        <f>SUM(D$2:D1400)</f>
        <v>162.13208387863125</v>
      </c>
      <c r="F1400">
        <f t="shared" si="106"/>
        <v>1</v>
      </c>
      <c r="G1400">
        <f t="shared" si="107"/>
        <v>1</v>
      </c>
    </row>
    <row r="1401" spans="1:7" x14ac:dyDescent="0.25">
      <c r="A1401" s="7">
        <v>0.61883616345982695</v>
      </c>
      <c r="B1401" s="13">
        <f t="shared" si="108"/>
        <v>1400</v>
      </c>
      <c r="C1401" s="35">
        <f t="shared" si="109"/>
        <v>1.3441591732377134E-4</v>
      </c>
      <c r="D1401" s="7">
        <f t="shared" si="105"/>
        <v>0.18818228425327987</v>
      </c>
      <c r="E1401" s="7">
        <f>SUM(D$2:D1401)</f>
        <v>162.32026616288454</v>
      </c>
      <c r="F1401">
        <f t="shared" si="106"/>
        <v>1</v>
      </c>
      <c r="G1401">
        <f t="shared" si="107"/>
        <v>1</v>
      </c>
    </row>
    <row r="1402" spans="1:7" x14ac:dyDescent="0.25">
      <c r="A1402" s="7">
        <v>0.61883451715536397</v>
      </c>
      <c r="B1402" s="13">
        <f t="shared" si="108"/>
        <v>1401</v>
      </c>
      <c r="C1402" s="35">
        <f t="shared" si="109"/>
        <v>1.6463044629766443E-6</v>
      </c>
      <c r="D1402" s="7">
        <f t="shared" si="105"/>
        <v>2.3064725526302787E-3</v>
      </c>
      <c r="E1402" s="7">
        <f>SUM(D$2:D1402)</f>
        <v>162.32257263543715</v>
      </c>
      <c r="F1402">
        <f t="shared" si="106"/>
        <v>1</v>
      </c>
      <c r="G1402">
        <f t="shared" si="107"/>
        <v>1</v>
      </c>
    </row>
    <row r="1403" spans="1:7" x14ac:dyDescent="0.25">
      <c r="A1403" s="7">
        <v>0.61863279643793945</v>
      </c>
      <c r="B1403" s="13">
        <f t="shared" si="108"/>
        <v>1402</v>
      </c>
      <c r="C1403" s="35">
        <f t="shared" si="109"/>
        <v>2.0172071742452502E-4</v>
      </c>
      <c r="D1403" s="7">
        <f t="shared" si="105"/>
        <v>0.28281244582918408</v>
      </c>
      <c r="E1403" s="7">
        <f>SUM(D$2:D1403)</f>
        <v>162.60538508126635</v>
      </c>
      <c r="F1403">
        <f t="shared" si="106"/>
        <v>1</v>
      </c>
      <c r="G1403">
        <f t="shared" si="107"/>
        <v>1</v>
      </c>
    </row>
    <row r="1404" spans="1:7" x14ac:dyDescent="0.25">
      <c r="A1404" s="7">
        <v>0.61843412622584315</v>
      </c>
      <c r="B1404" s="13">
        <f t="shared" si="108"/>
        <v>1403</v>
      </c>
      <c r="C1404" s="35">
        <f t="shared" si="109"/>
        <v>1.9867021209629687E-4</v>
      </c>
      <c r="D1404" s="7">
        <f t="shared" si="105"/>
        <v>0.27873430757110451</v>
      </c>
      <c r="E1404" s="7">
        <f>SUM(D$2:D1404)</f>
        <v>162.88411938883746</v>
      </c>
      <c r="F1404">
        <f t="shared" si="106"/>
        <v>1</v>
      </c>
      <c r="G1404">
        <f t="shared" si="107"/>
        <v>1</v>
      </c>
    </row>
    <row r="1405" spans="1:7" x14ac:dyDescent="0.25">
      <c r="A1405" s="7">
        <v>0.61843201992454488</v>
      </c>
      <c r="B1405" s="13">
        <f t="shared" si="108"/>
        <v>1404</v>
      </c>
      <c r="C1405" s="35">
        <f t="shared" si="109"/>
        <v>2.1063012982658336E-6</v>
      </c>
      <c r="D1405" s="7">
        <f t="shared" si="105"/>
        <v>2.9572470227652303E-3</v>
      </c>
      <c r="E1405" s="7">
        <f>SUM(D$2:D1405)</f>
        <v>162.88707663586024</v>
      </c>
      <c r="F1405">
        <f t="shared" si="106"/>
        <v>1</v>
      </c>
      <c r="G1405">
        <f t="shared" si="107"/>
        <v>1</v>
      </c>
    </row>
    <row r="1406" spans="1:7" x14ac:dyDescent="0.25">
      <c r="A1406" s="7">
        <v>0.61831844912696476</v>
      </c>
      <c r="B1406" s="13">
        <f t="shared" si="108"/>
        <v>1405</v>
      </c>
      <c r="C1406" s="35">
        <f t="shared" si="109"/>
        <v>1.1357079758012034E-4</v>
      </c>
      <c r="D1406" s="7">
        <f t="shared" si="105"/>
        <v>0.15956697060006908</v>
      </c>
      <c r="E1406" s="7">
        <f>SUM(D$2:D1406)</f>
        <v>163.04664360646032</v>
      </c>
      <c r="F1406">
        <f t="shared" si="106"/>
        <v>1</v>
      </c>
      <c r="G1406">
        <f t="shared" si="107"/>
        <v>1</v>
      </c>
    </row>
    <row r="1407" spans="1:7" x14ac:dyDescent="0.25">
      <c r="A1407" s="7">
        <v>0.61831559230451438</v>
      </c>
      <c r="B1407" s="13">
        <f t="shared" si="108"/>
        <v>1406</v>
      </c>
      <c r="C1407" s="35">
        <f t="shared" si="109"/>
        <v>2.8568224503811024E-6</v>
      </c>
      <c r="D1407" s="7">
        <f t="shared" si="105"/>
        <v>4.01669236523583E-3</v>
      </c>
      <c r="E1407" s="7">
        <f>SUM(D$2:D1407)</f>
        <v>163.05066029882556</v>
      </c>
      <c r="F1407">
        <f t="shared" si="106"/>
        <v>1</v>
      </c>
      <c r="G1407">
        <f t="shared" si="107"/>
        <v>1</v>
      </c>
    </row>
    <row r="1408" spans="1:7" x14ac:dyDescent="0.25">
      <c r="A1408" s="7">
        <v>0.61818650266633535</v>
      </c>
      <c r="B1408" s="13">
        <f t="shared" si="108"/>
        <v>1407</v>
      </c>
      <c r="C1408" s="35">
        <f t="shared" si="109"/>
        <v>1.2908963817903629E-4</v>
      </c>
      <c r="D1408" s="7">
        <f t="shared" si="105"/>
        <v>0.18162912091790406</v>
      </c>
      <c r="E1408" s="7">
        <f>SUM(D$2:D1408)</f>
        <v>163.23228941974347</v>
      </c>
      <c r="F1408">
        <f t="shared" si="106"/>
        <v>1</v>
      </c>
      <c r="G1408">
        <f t="shared" si="107"/>
        <v>1</v>
      </c>
    </row>
    <row r="1409" spans="1:7" x14ac:dyDescent="0.25">
      <c r="A1409" s="7">
        <v>0.61808975806878019</v>
      </c>
      <c r="B1409" s="13">
        <f t="shared" si="108"/>
        <v>1408</v>
      </c>
      <c r="C1409" s="35">
        <f t="shared" si="109"/>
        <v>9.6744597555153966E-5</v>
      </c>
      <c r="D1409" s="7">
        <f t="shared" si="105"/>
        <v>0.13621639335765678</v>
      </c>
      <c r="E1409" s="7">
        <f>SUM(D$2:D1409)</f>
        <v>163.36850581310114</v>
      </c>
      <c r="F1409">
        <f t="shared" si="106"/>
        <v>1</v>
      </c>
      <c r="G1409">
        <f t="shared" si="107"/>
        <v>1</v>
      </c>
    </row>
    <row r="1410" spans="1:7" x14ac:dyDescent="0.25">
      <c r="A1410" s="7">
        <v>0.61802160590608823</v>
      </c>
      <c r="B1410" s="13">
        <f t="shared" si="108"/>
        <v>1409</v>
      </c>
      <c r="C1410" s="35">
        <f t="shared" si="109"/>
        <v>6.8152162691959006E-5</v>
      </c>
      <c r="D1410" s="7">
        <f t="shared" ref="D1410:D1473" si="110">C1410*B1410</f>
        <v>9.602639723297024E-2</v>
      </c>
      <c r="E1410" s="7">
        <f>SUM(D$2:D1410)</f>
        <v>163.46453221033411</v>
      </c>
      <c r="F1410">
        <f t="shared" ref="F1410:F1473" si="111">IF(E1410&gt;I$15,1,0)</f>
        <v>1</v>
      </c>
      <c r="G1410">
        <f t="shared" ref="G1410:G1473" si="112">IF(E1410&gt;M$15,1,0)</f>
        <v>1</v>
      </c>
    </row>
    <row r="1411" spans="1:7" x14ac:dyDescent="0.25">
      <c r="A1411" s="7">
        <v>0.61789861727856576</v>
      </c>
      <c r="B1411" s="13">
        <f t="shared" ref="B1411:B1474" si="113">ROW(B1411)-1</f>
        <v>1410</v>
      </c>
      <c r="C1411" s="35">
        <f t="shared" si="109"/>
        <v>1.2298862752246897E-4</v>
      </c>
      <c r="D1411" s="7">
        <f t="shared" si="110"/>
        <v>0.17341396480668125</v>
      </c>
      <c r="E1411" s="7">
        <f>SUM(D$2:D1411)</f>
        <v>163.6379461751408</v>
      </c>
      <c r="F1411">
        <f t="shared" si="111"/>
        <v>1</v>
      </c>
      <c r="G1411">
        <f t="shared" si="112"/>
        <v>1</v>
      </c>
    </row>
    <row r="1412" spans="1:7" x14ac:dyDescent="0.25">
      <c r="A1412" s="7">
        <v>0.61783833348279182</v>
      </c>
      <c r="B1412" s="13">
        <f t="shared" si="113"/>
        <v>1411</v>
      </c>
      <c r="C1412" s="35">
        <f t="shared" ref="C1412:C1475" si="114">IF(A1411-A1412=0,0,A1411-A1412)</f>
        <v>6.0283795773941051E-5</v>
      </c>
      <c r="D1412" s="7">
        <f t="shared" si="110"/>
        <v>8.5060435837030823E-2</v>
      </c>
      <c r="E1412" s="7">
        <f>SUM(D$2:D1412)</f>
        <v>163.72300661097782</v>
      </c>
      <c r="F1412">
        <f t="shared" si="111"/>
        <v>1</v>
      </c>
      <c r="G1412">
        <f t="shared" si="112"/>
        <v>1</v>
      </c>
    </row>
    <row r="1413" spans="1:7" x14ac:dyDescent="0.25">
      <c r="A1413" s="7">
        <v>0.61775178144669096</v>
      </c>
      <c r="B1413" s="13">
        <f t="shared" si="113"/>
        <v>1412</v>
      </c>
      <c r="C1413" s="35">
        <f t="shared" si="114"/>
        <v>8.655203610086204E-5</v>
      </c>
      <c r="D1413" s="7">
        <f t="shared" si="110"/>
        <v>0.1222114749744172</v>
      </c>
      <c r="E1413" s="7">
        <f>SUM(D$2:D1413)</f>
        <v>163.84521808595224</v>
      </c>
      <c r="F1413">
        <f t="shared" si="111"/>
        <v>1</v>
      </c>
      <c r="G1413">
        <f t="shared" si="112"/>
        <v>1</v>
      </c>
    </row>
    <row r="1414" spans="1:7" x14ac:dyDescent="0.25">
      <c r="A1414" s="7">
        <v>0.6177199690339813</v>
      </c>
      <c r="B1414" s="13">
        <f t="shared" si="113"/>
        <v>1413</v>
      </c>
      <c r="C1414" s="35">
        <f t="shared" si="114"/>
        <v>3.1812412709664173E-5</v>
      </c>
      <c r="D1414" s="7">
        <f t="shared" si="110"/>
        <v>4.4950939158755476E-2</v>
      </c>
      <c r="E1414" s="7">
        <f>SUM(D$2:D1414)</f>
        <v>163.89016902511099</v>
      </c>
      <c r="F1414">
        <f t="shared" si="111"/>
        <v>1</v>
      </c>
      <c r="G1414">
        <f t="shared" si="112"/>
        <v>1</v>
      </c>
    </row>
    <row r="1415" spans="1:7" x14ac:dyDescent="0.25">
      <c r="A1415" s="7">
        <v>0.61736354411776395</v>
      </c>
      <c r="B1415" s="13">
        <f t="shared" si="113"/>
        <v>1414</v>
      </c>
      <c r="C1415" s="35">
        <f t="shared" si="114"/>
        <v>3.5642491621734607E-4</v>
      </c>
      <c r="D1415" s="7">
        <f t="shared" si="110"/>
        <v>0.50398483153132734</v>
      </c>
      <c r="E1415" s="7">
        <f>SUM(D$2:D1415)</f>
        <v>164.39415385664233</v>
      </c>
      <c r="F1415">
        <f t="shared" si="111"/>
        <v>1</v>
      </c>
      <c r="G1415">
        <f t="shared" si="112"/>
        <v>1</v>
      </c>
    </row>
    <row r="1416" spans="1:7" x14ac:dyDescent="0.25">
      <c r="A1416" s="7">
        <v>0.61708405972482694</v>
      </c>
      <c r="B1416" s="13">
        <f t="shared" si="113"/>
        <v>1415</v>
      </c>
      <c r="C1416" s="35">
        <f t="shared" si="114"/>
        <v>2.7948439293701277E-4</v>
      </c>
      <c r="D1416" s="7">
        <f t="shared" si="110"/>
        <v>0.39547041600587307</v>
      </c>
      <c r="E1416" s="7">
        <f>SUM(D$2:D1416)</f>
        <v>164.78962427264821</v>
      </c>
      <c r="F1416">
        <f t="shared" si="111"/>
        <v>1</v>
      </c>
      <c r="G1416">
        <f t="shared" si="112"/>
        <v>1</v>
      </c>
    </row>
    <row r="1417" spans="1:7" x14ac:dyDescent="0.25">
      <c r="A1417" s="7">
        <v>0.61697765519373227</v>
      </c>
      <c r="B1417" s="13">
        <f t="shared" si="113"/>
        <v>1416</v>
      </c>
      <c r="C1417" s="35">
        <f t="shared" si="114"/>
        <v>1.0640453109467263E-4</v>
      </c>
      <c r="D1417" s="7">
        <f t="shared" si="110"/>
        <v>0.15066881603005644</v>
      </c>
      <c r="E1417" s="7">
        <f>SUM(D$2:D1417)</f>
        <v>164.94029308867826</v>
      </c>
      <c r="F1417">
        <f t="shared" si="111"/>
        <v>1</v>
      </c>
      <c r="G1417">
        <f t="shared" si="112"/>
        <v>1</v>
      </c>
    </row>
    <row r="1418" spans="1:7" x14ac:dyDescent="0.25">
      <c r="A1418" s="7">
        <v>0.61689149052338732</v>
      </c>
      <c r="B1418" s="13">
        <f t="shared" si="113"/>
        <v>1417</v>
      </c>
      <c r="C1418" s="35">
        <f t="shared" si="114"/>
        <v>8.6164670344945904E-5</v>
      </c>
      <c r="D1418" s="7">
        <f t="shared" si="110"/>
        <v>0.12209533787878835</v>
      </c>
      <c r="E1418" s="7">
        <f>SUM(D$2:D1418)</f>
        <v>165.06238842655705</v>
      </c>
      <c r="F1418">
        <f t="shared" si="111"/>
        <v>1</v>
      </c>
      <c r="G1418">
        <f t="shared" si="112"/>
        <v>1</v>
      </c>
    </row>
    <row r="1419" spans="1:7" x14ac:dyDescent="0.25">
      <c r="A1419" s="7">
        <v>0.61661946292125291</v>
      </c>
      <c r="B1419" s="13">
        <f t="shared" si="113"/>
        <v>1418</v>
      </c>
      <c r="C1419" s="35">
        <f t="shared" si="114"/>
        <v>2.7202760213440591E-4</v>
      </c>
      <c r="D1419" s="7">
        <f t="shared" si="110"/>
        <v>0.38573513982658758</v>
      </c>
      <c r="E1419" s="7">
        <f>SUM(D$2:D1419)</f>
        <v>165.44812356638363</v>
      </c>
      <c r="F1419">
        <f t="shared" si="111"/>
        <v>1</v>
      </c>
      <c r="G1419">
        <f t="shared" si="112"/>
        <v>1</v>
      </c>
    </row>
    <row r="1420" spans="1:7" x14ac:dyDescent="0.25">
      <c r="A1420" s="7">
        <v>0.61641541800929245</v>
      </c>
      <c r="B1420" s="13">
        <f t="shared" si="113"/>
        <v>1419</v>
      </c>
      <c r="C1420" s="35">
        <f t="shared" si="114"/>
        <v>2.0404491196046592E-4</v>
      </c>
      <c r="D1420" s="7">
        <f t="shared" si="110"/>
        <v>0.28953973007190115</v>
      </c>
      <c r="E1420" s="7">
        <f>SUM(D$2:D1420)</f>
        <v>165.73766329645554</v>
      </c>
      <c r="F1420">
        <f t="shared" si="111"/>
        <v>1</v>
      </c>
      <c r="G1420">
        <f t="shared" si="112"/>
        <v>1</v>
      </c>
    </row>
    <row r="1421" spans="1:7" x14ac:dyDescent="0.25">
      <c r="A1421" s="7">
        <v>0.61626013276186564</v>
      </c>
      <c r="B1421" s="13">
        <f t="shared" si="113"/>
        <v>1420</v>
      </c>
      <c r="C1421" s="35">
        <f t="shared" si="114"/>
        <v>1.5528524742680627E-4</v>
      </c>
      <c r="D1421" s="7">
        <f t="shared" si="110"/>
        <v>0.22050505134606491</v>
      </c>
      <c r="E1421" s="7">
        <f>SUM(D$2:D1421)</f>
        <v>165.9581683478016</v>
      </c>
      <c r="F1421">
        <f t="shared" si="111"/>
        <v>1</v>
      </c>
      <c r="G1421">
        <f t="shared" si="112"/>
        <v>1</v>
      </c>
    </row>
    <row r="1422" spans="1:7" x14ac:dyDescent="0.25">
      <c r="A1422" s="7">
        <v>0.61595803589292353</v>
      </c>
      <c r="B1422" s="13">
        <f t="shared" si="113"/>
        <v>1421</v>
      </c>
      <c r="C1422" s="35">
        <f t="shared" si="114"/>
        <v>3.020968689421144E-4</v>
      </c>
      <c r="D1422" s="7">
        <f t="shared" si="110"/>
        <v>0.42927965076674457</v>
      </c>
      <c r="E1422" s="7">
        <f>SUM(D$2:D1422)</f>
        <v>166.38744799856835</v>
      </c>
      <c r="F1422">
        <f t="shared" si="111"/>
        <v>1</v>
      </c>
      <c r="G1422">
        <f t="shared" si="112"/>
        <v>1</v>
      </c>
    </row>
    <row r="1423" spans="1:7" x14ac:dyDescent="0.25">
      <c r="A1423" s="7">
        <v>0.6158043001085205</v>
      </c>
      <c r="B1423" s="13">
        <f t="shared" si="113"/>
        <v>1422</v>
      </c>
      <c r="C1423" s="35">
        <f t="shared" si="114"/>
        <v>1.5373578440303071E-4</v>
      </c>
      <c r="D1423" s="7">
        <f t="shared" si="110"/>
        <v>0.21861228542110966</v>
      </c>
      <c r="E1423" s="7">
        <f>SUM(D$2:D1423)</f>
        <v>166.60606028398945</v>
      </c>
      <c r="F1423">
        <f t="shared" si="111"/>
        <v>1</v>
      </c>
      <c r="G1423">
        <f t="shared" si="112"/>
        <v>1</v>
      </c>
    </row>
    <row r="1424" spans="1:7" x14ac:dyDescent="0.25">
      <c r="A1424" s="7">
        <v>0.61568748512273397</v>
      </c>
      <c r="B1424" s="13">
        <f t="shared" si="113"/>
        <v>1423</v>
      </c>
      <c r="C1424" s="35">
        <f t="shared" si="114"/>
        <v>1.168149857865286E-4</v>
      </c>
      <c r="D1424" s="7">
        <f t="shared" si="110"/>
        <v>0.1662277247742302</v>
      </c>
      <c r="E1424" s="7">
        <f>SUM(D$2:D1424)</f>
        <v>166.77228800876367</v>
      </c>
      <c r="F1424">
        <f t="shared" si="111"/>
        <v>1</v>
      </c>
      <c r="G1424">
        <f t="shared" si="112"/>
        <v>1</v>
      </c>
    </row>
    <row r="1425" spans="1:7" x14ac:dyDescent="0.25">
      <c r="A1425" s="7">
        <v>0.61562579712609478</v>
      </c>
      <c r="B1425" s="13">
        <f t="shared" si="113"/>
        <v>1424</v>
      </c>
      <c r="C1425" s="35">
        <f t="shared" si="114"/>
        <v>6.1687996639192555E-5</v>
      </c>
      <c r="D1425" s="7">
        <f t="shared" si="110"/>
        <v>8.7843707214210198E-2</v>
      </c>
      <c r="E1425" s="7">
        <f>SUM(D$2:D1425)</f>
        <v>166.86013171597787</v>
      </c>
      <c r="F1425">
        <f t="shared" si="111"/>
        <v>1</v>
      </c>
      <c r="G1425">
        <f t="shared" si="112"/>
        <v>1</v>
      </c>
    </row>
    <row r="1426" spans="1:7" x14ac:dyDescent="0.25">
      <c r="A1426" s="7">
        <v>0.61557926481465808</v>
      </c>
      <c r="B1426" s="13">
        <f t="shared" si="113"/>
        <v>1425</v>
      </c>
      <c r="C1426" s="35">
        <f t="shared" si="114"/>
        <v>4.6532311436697782E-5</v>
      </c>
      <c r="D1426" s="7">
        <f t="shared" si="110"/>
        <v>6.6308543797294339E-2</v>
      </c>
      <c r="E1426" s="7">
        <f>SUM(D$2:D1426)</f>
        <v>166.92644025977518</v>
      </c>
      <c r="F1426">
        <f t="shared" si="111"/>
        <v>1</v>
      </c>
      <c r="G1426">
        <f t="shared" si="112"/>
        <v>1</v>
      </c>
    </row>
    <row r="1427" spans="1:7" x14ac:dyDescent="0.25">
      <c r="A1427" s="7">
        <v>0.61534926639704723</v>
      </c>
      <c r="B1427" s="13">
        <f t="shared" si="113"/>
        <v>1426</v>
      </c>
      <c r="C1427" s="35">
        <f t="shared" si="114"/>
        <v>2.2999841761084383E-4</v>
      </c>
      <c r="D1427" s="7">
        <f t="shared" si="110"/>
        <v>0.3279777435130633</v>
      </c>
      <c r="E1427" s="7">
        <f>SUM(D$2:D1427)</f>
        <v>167.25441800328824</v>
      </c>
      <c r="F1427">
        <f t="shared" si="111"/>
        <v>1</v>
      </c>
      <c r="G1427">
        <f t="shared" si="112"/>
        <v>1</v>
      </c>
    </row>
    <row r="1428" spans="1:7" x14ac:dyDescent="0.25">
      <c r="A1428" s="7">
        <v>0.61524683236495115</v>
      </c>
      <c r="B1428" s="13">
        <f t="shared" si="113"/>
        <v>1427</v>
      </c>
      <c r="C1428" s="35">
        <f t="shared" si="114"/>
        <v>1.0243403209608815E-4</v>
      </c>
      <c r="D1428" s="7">
        <f t="shared" si="110"/>
        <v>0.14617336380111778</v>
      </c>
      <c r="E1428" s="7">
        <f>SUM(D$2:D1428)</f>
        <v>167.40059136708936</v>
      </c>
      <c r="F1428">
        <f t="shared" si="111"/>
        <v>1</v>
      </c>
      <c r="G1428">
        <f t="shared" si="112"/>
        <v>1</v>
      </c>
    </row>
    <row r="1429" spans="1:7" x14ac:dyDescent="0.25">
      <c r="A1429" s="7">
        <v>0.61506941884871402</v>
      </c>
      <c r="B1429" s="13">
        <f t="shared" si="113"/>
        <v>1428</v>
      </c>
      <c r="C1429" s="35">
        <f t="shared" si="114"/>
        <v>1.7741351623712376E-4</v>
      </c>
      <c r="D1429" s="7">
        <f t="shared" si="110"/>
        <v>0.25334650118661273</v>
      </c>
      <c r="E1429" s="7">
        <f>SUM(D$2:D1429)</f>
        <v>167.65393786827599</v>
      </c>
      <c r="F1429">
        <f t="shared" si="111"/>
        <v>1</v>
      </c>
      <c r="G1429">
        <f t="shared" si="112"/>
        <v>1</v>
      </c>
    </row>
    <row r="1430" spans="1:7" x14ac:dyDescent="0.25">
      <c r="A1430" s="7">
        <v>0.61504716952810534</v>
      </c>
      <c r="B1430" s="13">
        <f t="shared" si="113"/>
        <v>1429</v>
      </c>
      <c r="C1430" s="35">
        <f t="shared" si="114"/>
        <v>2.2249320608680456E-5</v>
      </c>
      <c r="D1430" s="7">
        <f t="shared" si="110"/>
        <v>3.1794279149804372E-2</v>
      </c>
      <c r="E1430" s="7">
        <f>SUM(D$2:D1430)</f>
        <v>167.6857321474258</v>
      </c>
      <c r="F1430">
        <f t="shared" si="111"/>
        <v>1</v>
      </c>
      <c r="G1430">
        <f t="shared" si="112"/>
        <v>1</v>
      </c>
    </row>
    <row r="1431" spans="1:7" x14ac:dyDescent="0.25">
      <c r="A1431" s="7">
        <v>0.61501116872315931</v>
      </c>
      <c r="B1431" s="13">
        <f t="shared" si="113"/>
        <v>1430</v>
      </c>
      <c r="C1431" s="35">
        <f t="shared" si="114"/>
        <v>3.6000804946034748E-5</v>
      </c>
      <c r="D1431" s="7">
        <f t="shared" si="110"/>
        <v>5.1481151072829689E-2</v>
      </c>
      <c r="E1431" s="7">
        <f>SUM(D$2:D1431)</f>
        <v>167.73721329849863</v>
      </c>
      <c r="F1431">
        <f t="shared" si="111"/>
        <v>1</v>
      </c>
      <c r="G1431">
        <f t="shared" si="112"/>
        <v>1</v>
      </c>
    </row>
    <row r="1432" spans="1:7" x14ac:dyDescent="0.25">
      <c r="A1432" s="7">
        <v>0.61493926395470611</v>
      </c>
      <c r="B1432" s="13">
        <f t="shared" si="113"/>
        <v>1431</v>
      </c>
      <c r="C1432" s="35">
        <f t="shared" si="114"/>
        <v>7.1904768453201484E-5</v>
      </c>
      <c r="D1432" s="7">
        <f t="shared" si="110"/>
        <v>0.10289572365653132</v>
      </c>
      <c r="E1432" s="7">
        <f>SUM(D$2:D1432)</f>
        <v>167.84010902215516</v>
      </c>
      <c r="F1432">
        <f t="shared" si="111"/>
        <v>1</v>
      </c>
      <c r="G1432">
        <f t="shared" si="112"/>
        <v>1</v>
      </c>
    </row>
    <row r="1433" spans="1:7" x14ac:dyDescent="0.25">
      <c r="A1433" s="7">
        <v>0.6147143739230021</v>
      </c>
      <c r="B1433" s="13">
        <f t="shared" si="113"/>
        <v>1432</v>
      </c>
      <c r="C1433" s="35">
        <f t="shared" si="114"/>
        <v>2.248900317040059E-4</v>
      </c>
      <c r="D1433" s="7">
        <f t="shared" si="110"/>
        <v>0.32204252540013645</v>
      </c>
      <c r="E1433" s="7">
        <f>SUM(D$2:D1433)</f>
        <v>168.16215154755531</v>
      </c>
      <c r="F1433">
        <f t="shared" si="111"/>
        <v>1</v>
      </c>
      <c r="G1433">
        <f t="shared" si="112"/>
        <v>1</v>
      </c>
    </row>
    <row r="1434" spans="1:7" x14ac:dyDescent="0.25">
      <c r="A1434" s="7">
        <v>0.61470849080558321</v>
      </c>
      <c r="B1434" s="13">
        <f t="shared" si="113"/>
        <v>1433</v>
      </c>
      <c r="C1434" s="35">
        <f t="shared" si="114"/>
        <v>5.8831174188922475E-6</v>
      </c>
      <c r="D1434" s="7">
        <f t="shared" si="110"/>
        <v>8.4305072612725906E-3</v>
      </c>
      <c r="E1434" s="7">
        <f>SUM(D$2:D1434)</f>
        <v>168.17058205481658</v>
      </c>
      <c r="F1434">
        <f t="shared" si="111"/>
        <v>1</v>
      </c>
      <c r="G1434">
        <f t="shared" si="112"/>
        <v>1</v>
      </c>
    </row>
    <row r="1435" spans="1:7" x14ac:dyDescent="0.25">
      <c r="A1435" s="7">
        <v>0.61456485074119549</v>
      </c>
      <c r="B1435" s="13">
        <f t="shared" si="113"/>
        <v>1434</v>
      </c>
      <c r="C1435" s="35">
        <f t="shared" si="114"/>
        <v>1.4364006438771781E-4</v>
      </c>
      <c r="D1435" s="7">
        <f t="shared" si="110"/>
        <v>0.20597985233198735</v>
      </c>
      <c r="E1435" s="7">
        <f>SUM(D$2:D1435)</f>
        <v>168.37656190714856</v>
      </c>
      <c r="F1435">
        <f t="shared" si="111"/>
        <v>1</v>
      </c>
      <c r="G1435">
        <f t="shared" si="112"/>
        <v>1</v>
      </c>
    </row>
    <row r="1436" spans="1:7" x14ac:dyDescent="0.25">
      <c r="A1436" s="7">
        <v>0.61444897995943892</v>
      </c>
      <c r="B1436" s="13">
        <f t="shared" si="113"/>
        <v>1435</v>
      </c>
      <c r="C1436" s="35">
        <f t="shared" si="114"/>
        <v>1.1587078175656629E-4</v>
      </c>
      <c r="D1436" s="7">
        <f t="shared" si="110"/>
        <v>0.16627457182067262</v>
      </c>
      <c r="E1436" s="7">
        <f>SUM(D$2:D1436)</f>
        <v>168.54283647896924</v>
      </c>
      <c r="F1436">
        <f t="shared" si="111"/>
        <v>1</v>
      </c>
      <c r="G1436">
        <f t="shared" si="112"/>
        <v>1</v>
      </c>
    </row>
    <row r="1437" spans="1:7" x14ac:dyDescent="0.25">
      <c r="A1437" s="7">
        <v>0.61422820568889225</v>
      </c>
      <c r="B1437" s="13">
        <f t="shared" si="113"/>
        <v>1436</v>
      </c>
      <c r="C1437" s="35">
        <f t="shared" si="114"/>
        <v>2.2077427054667531E-4</v>
      </c>
      <c r="D1437" s="7">
        <f t="shared" si="110"/>
        <v>0.31703185250502575</v>
      </c>
      <c r="E1437" s="7">
        <f>SUM(D$2:D1437)</f>
        <v>168.85986833147427</v>
      </c>
      <c r="F1437">
        <f t="shared" si="111"/>
        <v>1</v>
      </c>
      <c r="G1437">
        <f t="shared" si="112"/>
        <v>1</v>
      </c>
    </row>
    <row r="1438" spans="1:7" x14ac:dyDescent="0.25">
      <c r="A1438" s="7">
        <v>0.61421501104282927</v>
      </c>
      <c r="B1438" s="13">
        <f t="shared" si="113"/>
        <v>1437</v>
      </c>
      <c r="C1438" s="35">
        <f t="shared" si="114"/>
        <v>1.3194646062975046E-5</v>
      </c>
      <c r="D1438" s="7">
        <f t="shared" si="110"/>
        <v>1.8960706392495141E-2</v>
      </c>
      <c r="E1438" s="7">
        <f>SUM(D$2:D1438)</f>
        <v>168.87882903786678</v>
      </c>
      <c r="F1438">
        <f t="shared" si="111"/>
        <v>1</v>
      </c>
      <c r="G1438">
        <f t="shared" si="112"/>
        <v>1</v>
      </c>
    </row>
    <row r="1439" spans="1:7" x14ac:dyDescent="0.25">
      <c r="A1439" s="7">
        <v>0.61408212037816967</v>
      </c>
      <c r="B1439" s="13">
        <f t="shared" si="113"/>
        <v>1438</v>
      </c>
      <c r="C1439" s="35">
        <f t="shared" si="114"/>
        <v>1.3289066465960175E-4</v>
      </c>
      <c r="D1439" s="7">
        <f t="shared" si="110"/>
        <v>0.19109677578050732</v>
      </c>
      <c r="E1439" s="7">
        <f>SUM(D$2:D1439)</f>
        <v>169.06992581364727</v>
      </c>
      <c r="F1439">
        <f t="shared" si="111"/>
        <v>1</v>
      </c>
      <c r="G1439">
        <f t="shared" si="112"/>
        <v>1</v>
      </c>
    </row>
    <row r="1440" spans="1:7" x14ac:dyDescent="0.25">
      <c r="A1440" s="7">
        <v>0.61407931197643895</v>
      </c>
      <c r="B1440" s="13">
        <f t="shared" si="113"/>
        <v>1439</v>
      </c>
      <c r="C1440" s="35">
        <f t="shared" si="114"/>
        <v>2.8084017307250519E-6</v>
      </c>
      <c r="D1440" s="7">
        <f t="shared" si="110"/>
        <v>4.0412900905133498E-3</v>
      </c>
      <c r="E1440" s="7">
        <f>SUM(D$2:D1440)</f>
        <v>169.0739671037378</v>
      </c>
      <c r="F1440">
        <f t="shared" si="111"/>
        <v>1</v>
      </c>
      <c r="G1440">
        <f t="shared" si="112"/>
        <v>1</v>
      </c>
    </row>
    <row r="1441" spans="1:7" x14ac:dyDescent="0.25">
      <c r="A1441" s="7">
        <v>0.61384766725436513</v>
      </c>
      <c r="B1441" s="13">
        <f t="shared" si="113"/>
        <v>1440</v>
      </c>
      <c r="C1441" s="35">
        <f t="shared" si="114"/>
        <v>2.3164472207382047E-4</v>
      </c>
      <c r="D1441" s="7">
        <f t="shared" si="110"/>
        <v>0.33356839978630148</v>
      </c>
      <c r="E1441" s="7">
        <f>SUM(D$2:D1441)</f>
        <v>169.40753550352412</v>
      </c>
      <c r="F1441">
        <f t="shared" si="111"/>
        <v>1</v>
      </c>
      <c r="G1441">
        <f t="shared" si="112"/>
        <v>1</v>
      </c>
    </row>
    <row r="1442" spans="1:7" x14ac:dyDescent="0.25">
      <c r="A1442" s="7">
        <v>0.61380072336681279</v>
      </c>
      <c r="B1442" s="13">
        <f t="shared" si="113"/>
        <v>1441</v>
      </c>
      <c r="C1442" s="35">
        <f t="shared" si="114"/>
        <v>4.6943887552330921E-5</v>
      </c>
      <c r="D1442" s="7">
        <f t="shared" si="110"/>
        <v>6.7646141962908857E-2</v>
      </c>
      <c r="E1442" s="7">
        <f>SUM(D$2:D1442)</f>
        <v>169.47518164548703</v>
      </c>
      <c r="F1442">
        <f t="shared" si="111"/>
        <v>1</v>
      </c>
      <c r="G1442">
        <f t="shared" si="112"/>
        <v>1</v>
      </c>
    </row>
    <row r="1443" spans="1:7" x14ac:dyDescent="0.25">
      <c r="A1443" s="7">
        <v>0.61378927186665166</v>
      </c>
      <c r="B1443" s="13">
        <f t="shared" si="113"/>
        <v>1442</v>
      </c>
      <c r="C1443" s="35">
        <f t="shared" si="114"/>
        <v>1.145150016113039E-5</v>
      </c>
      <c r="D1443" s="7">
        <f t="shared" si="110"/>
        <v>1.6513063232350023E-2</v>
      </c>
      <c r="E1443" s="7">
        <f>SUM(D$2:D1443)</f>
        <v>169.49169470871936</v>
      </c>
      <c r="F1443">
        <f t="shared" si="111"/>
        <v>1</v>
      </c>
      <c r="G1443">
        <f t="shared" si="112"/>
        <v>1</v>
      </c>
    </row>
    <row r="1444" spans="1:7" x14ac:dyDescent="0.25">
      <c r="A1444" s="7">
        <v>0.61362028355560705</v>
      </c>
      <c r="B1444" s="13">
        <f t="shared" si="113"/>
        <v>1443</v>
      </c>
      <c r="C1444" s="35">
        <f t="shared" si="114"/>
        <v>1.6898831104461554E-4</v>
      </c>
      <c r="D1444" s="7">
        <f t="shared" si="110"/>
        <v>0.24385013283738022</v>
      </c>
      <c r="E1444" s="7">
        <f>SUM(D$2:D1444)</f>
        <v>169.73554484155673</v>
      </c>
      <c r="F1444">
        <f t="shared" si="111"/>
        <v>1</v>
      </c>
      <c r="G1444">
        <f t="shared" si="112"/>
        <v>1</v>
      </c>
    </row>
    <row r="1445" spans="1:7" x14ac:dyDescent="0.25">
      <c r="A1445" s="7">
        <v>0.61359723529312649</v>
      </c>
      <c r="B1445" s="13">
        <f t="shared" si="113"/>
        <v>1444</v>
      </c>
      <c r="C1445" s="35">
        <f t="shared" si="114"/>
        <v>2.3048262480562798E-5</v>
      </c>
      <c r="D1445" s="7">
        <f t="shared" si="110"/>
        <v>3.328169102193268E-2</v>
      </c>
      <c r="E1445" s="7">
        <f>SUM(D$2:D1445)</f>
        <v>169.76882653257866</v>
      </c>
      <c r="F1445">
        <f t="shared" si="111"/>
        <v>1</v>
      </c>
      <c r="G1445">
        <f t="shared" si="112"/>
        <v>1</v>
      </c>
    </row>
    <row r="1446" spans="1:7" x14ac:dyDescent="0.25">
      <c r="A1446" s="7">
        <v>0.61347586875970705</v>
      </c>
      <c r="B1446" s="13">
        <f t="shared" si="113"/>
        <v>1445</v>
      </c>
      <c r="C1446" s="35">
        <f t="shared" si="114"/>
        <v>1.2136653341943138E-4</v>
      </c>
      <c r="D1446" s="7">
        <f t="shared" si="110"/>
        <v>0.17537464079107834</v>
      </c>
      <c r="E1446" s="7">
        <f>SUM(D$2:D1446)</f>
        <v>169.94420117336975</v>
      </c>
      <c r="F1446">
        <f t="shared" si="111"/>
        <v>1</v>
      </c>
      <c r="G1446">
        <f t="shared" si="112"/>
        <v>1</v>
      </c>
    </row>
    <row r="1447" spans="1:7" x14ac:dyDescent="0.25">
      <c r="A1447" s="7">
        <v>0.61332307717933432</v>
      </c>
      <c r="B1447" s="13">
        <f t="shared" si="113"/>
        <v>1446</v>
      </c>
      <c r="C1447" s="35">
        <f t="shared" si="114"/>
        <v>1.5279158037273532E-4</v>
      </c>
      <c r="D1447" s="7">
        <f t="shared" si="110"/>
        <v>0.22093662521897528</v>
      </c>
      <c r="E1447" s="7">
        <f>SUM(D$2:D1447)</f>
        <v>170.16513779858872</v>
      </c>
      <c r="F1447">
        <f t="shared" si="111"/>
        <v>1</v>
      </c>
      <c r="G1447">
        <f t="shared" si="112"/>
        <v>1</v>
      </c>
    </row>
    <row r="1448" spans="1:7" x14ac:dyDescent="0.25">
      <c r="A1448" s="7">
        <v>0.6131831897207074</v>
      </c>
      <c r="B1448" s="13">
        <f t="shared" si="113"/>
        <v>1447</v>
      </c>
      <c r="C1448" s="35">
        <f t="shared" si="114"/>
        <v>1.3988745862691943E-4</v>
      </c>
      <c r="D1448" s="7">
        <f t="shared" si="110"/>
        <v>0.20241715263315241</v>
      </c>
      <c r="E1448" s="7">
        <f>SUM(D$2:D1448)</f>
        <v>170.36755495122188</v>
      </c>
      <c r="F1448">
        <f t="shared" si="111"/>
        <v>1</v>
      </c>
      <c r="G1448">
        <f t="shared" si="112"/>
        <v>1</v>
      </c>
    </row>
    <row r="1449" spans="1:7" x14ac:dyDescent="0.25">
      <c r="A1449" s="7">
        <v>0.6130238371328427</v>
      </c>
      <c r="B1449" s="13">
        <f t="shared" si="113"/>
        <v>1448</v>
      </c>
      <c r="C1449" s="35">
        <f t="shared" si="114"/>
        <v>1.5935258786470285E-4</v>
      </c>
      <c r="D1449" s="7">
        <f t="shared" si="110"/>
        <v>0.23074254722808973</v>
      </c>
      <c r="E1449" s="7">
        <f>SUM(D$2:D1449)</f>
        <v>170.59829749844997</v>
      </c>
      <c r="F1449">
        <f t="shared" si="111"/>
        <v>1</v>
      </c>
      <c r="G1449">
        <f t="shared" si="112"/>
        <v>1</v>
      </c>
    </row>
    <row r="1450" spans="1:7" x14ac:dyDescent="0.25">
      <c r="A1450" s="7">
        <v>0.6130238371328427</v>
      </c>
      <c r="B1450" s="13">
        <f t="shared" si="113"/>
        <v>1449</v>
      </c>
      <c r="C1450" s="35">
        <f t="shared" si="114"/>
        <v>0</v>
      </c>
      <c r="D1450" s="7">
        <f t="shared" si="110"/>
        <v>0</v>
      </c>
      <c r="E1450" s="7">
        <f>SUM(D$2:D1450)</f>
        <v>170.59829749844997</v>
      </c>
      <c r="F1450">
        <f t="shared" si="111"/>
        <v>1</v>
      </c>
      <c r="G1450">
        <f t="shared" si="112"/>
        <v>1</v>
      </c>
    </row>
    <row r="1451" spans="1:7" x14ac:dyDescent="0.25">
      <c r="A1451" s="7">
        <v>0.61289561906761458</v>
      </c>
      <c r="B1451" s="13">
        <f t="shared" si="113"/>
        <v>1450</v>
      </c>
      <c r="C1451" s="35">
        <f t="shared" si="114"/>
        <v>1.2821806522811396E-4</v>
      </c>
      <c r="D1451" s="7">
        <f t="shared" si="110"/>
        <v>0.18591619458076525</v>
      </c>
      <c r="E1451" s="7">
        <f>SUM(D$2:D1451)</f>
        <v>170.78421369303072</v>
      </c>
      <c r="F1451">
        <f t="shared" si="111"/>
        <v>1</v>
      </c>
      <c r="G1451">
        <f t="shared" si="112"/>
        <v>1</v>
      </c>
    </row>
    <row r="1452" spans="1:7" x14ac:dyDescent="0.25">
      <c r="A1452" s="7">
        <v>0.61250813225983947</v>
      </c>
      <c r="B1452" s="13">
        <f t="shared" si="113"/>
        <v>1451</v>
      </c>
      <c r="C1452" s="35">
        <f t="shared" si="114"/>
        <v>3.8748680777511701E-4</v>
      </c>
      <c r="D1452" s="7">
        <f t="shared" si="110"/>
        <v>0.56224335808169479</v>
      </c>
      <c r="E1452" s="7">
        <f>SUM(D$2:D1452)</f>
        <v>171.34645705111242</v>
      </c>
      <c r="F1452">
        <f t="shared" si="111"/>
        <v>1</v>
      </c>
      <c r="G1452">
        <f t="shared" si="112"/>
        <v>1</v>
      </c>
    </row>
    <row r="1453" spans="1:7" x14ac:dyDescent="0.25">
      <c r="A1453" s="7">
        <v>0.61245852523271482</v>
      </c>
      <c r="B1453" s="13">
        <f t="shared" si="113"/>
        <v>1452</v>
      </c>
      <c r="C1453" s="35">
        <f t="shared" si="114"/>
        <v>4.9607027124642933E-5</v>
      </c>
      <c r="D1453" s="7">
        <f t="shared" si="110"/>
        <v>7.2029403384981538E-2</v>
      </c>
      <c r="E1453" s="7">
        <f>SUM(D$2:D1453)</f>
        <v>171.41848645449741</v>
      </c>
      <c r="F1453">
        <f t="shared" si="111"/>
        <v>1</v>
      </c>
      <c r="G1453">
        <f t="shared" si="112"/>
        <v>1</v>
      </c>
    </row>
    <row r="1454" spans="1:7" x14ac:dyDescent="0.25">
      <c r="A1454" s="7">
        <v>0.61193659829725644</v>
      </c>
      <c r="B1454" s="13">
        <f t="shared" si="113"/>
        <v>1453</v>
      </c>
      <c r="C1454" s="35">
        <f t="shared" si="114"/>
        <v>5.2192693545838331E-4</v>
      </c>
      <c r="D1454" s="7">
        <f t="shared" si="110"/>
        <v>0.75835983722103095</v>
      </c>
      <c r="E1454" s="7">
        <f>SUM(D$2:D1454)</f>
        <v>172.17684629171845</v>
      </c>
      <c r="F1454">
        <f t="shared" si="111"/>
        <v>1</v>
      </c>
      <c r="G1454">
        <f t="shared" si="112"/>
        <v>1</v>
      </c>
    </row>
    <row r="1455" spans="1:7" x14ac:dyDescent="0.25">
      <c r="A1455" s="7">
        <v>0.6118893154646674</v>
      </c>
      <c r="B1455" s="13">
        <f t="shared" si="113"/>
        <v>1454</v>
      </c>
      <c r="C1455" s="35">
        <f t="shared" si="114"/>
        <v>4.7282832589035095E-5</v>
      </c>
      <c r="D1455" s="7">
        <f t="shared" si="110"/>
        <v>6.8749238584457029E-2</v>
      </c>
      <c r="E1455" s="7">
        <f>SUM(D$2:D1455)</f>
        <v>172.24559553030289</v>
      </c>
      <c r="F1455">
        <f t="shared" si="111"/>
        <v>1</v>
      </c>
      <c r="G1455">
        <f t="shared" si="112"/>
        <v>1</v>
      </c>
    </row>
    <row r="1456" spans="1:7" x14ac:dyDescent="0.25">
      <c r="A1456" s="7">
        <v>0.61175390692259402</v>
      </c>
      <c r="B1456" s="13">
        <f t="shared" si="113"/>
        <v>1455</v>
      </c>
      <c r="C1456" s="35">
        <f t="shared" si="114"/>
        <v>1.354085420733897E-4</v>
      </c>
      <c r="D1456" s="7">
        <f t="shared" si="110"/>
        <v>0.19701942871678202</v>
      </c>
      <c r="E1456" s="7">
        <f>SUM(D$2:D1456)</f>
        <v>172.44261495901966</v>
      </c>
      <c r="F1456">
        <f t="shared" si="111"/>
        <v>1</v>
      </c>
      <c r="G1456">
        <f t="shared" si="112"/>
        <v>1</v>
      </c>
    </row>
    <row r="1457" spans="1:7" x14ac:dyDescent="0.25">
      <c r="A1457" s="7">
        <v>0.61155763353611292</v>
      </c>
      <c r="B1457" s="13">
        <f t="shared" si="113"/>
        <v>1456</v>
      </c>
      <c r="C1457" s="35">
        <f t="shared" si="114"/>
        <v>1.9627338648109394E-4</v>
      </c>
      <c r="D1457" s="7">
        <f t="shared" si="110"/>
        <v>0.28577405071647277</v>
      </c>
      <c r="E1457" s="7">
        <f>SUM(D$2:D1457)</f>
        <v>172.72838900973613</v>
      </c>
      <c r="F1457">
        <f t="shared" si="111"/>
        <v>1</v>
      </c>
      <c r="G1457">
        <f t="shared" si="112"/>
        <v>1</v>
      </c>
    </row>
    <row r="1458" spans="1:7" x14ac:dyDescent="0.25">
      <c r="A1458" s="7">
        <v>0.61145972684128991</v>
      </c>
      <c r="B1458" s="13">
        <f t="shared" si="113"/>
        <v>1457</v>
      </c>
      <c r="C1458" s="35">
        <f t="shared" si="114"/>
        <v>9.7906694823013396E-5</v>
      </c>
      <c r="D1458" s="7">
        <f t="shared" si="110"/>
        <v>0.14265005435713052</v>
      </c>
      <c r="E1458" s="7">
        <f>SUM(D$2:D1458)</f>
        <v>172.87103906409325</v>
      </c>
      <c r="F1458">
        <f t="shared" si="111"/>
        <v>1</v>
      </c>
      <c r="G1458">
        <f t="shared" si="112"/>
        <v>1</v>
      </c>
    </row>
    <row r="1459" spans="1:7" x14ac:dyDescent="0.25">
      <c r="A1459" s="7">
        <v>0.61108555573137657</v>
      </c>
      <c r="B1459" s="13">
        <f t="shared" si="113"/>
        <v>1458</v>
      </c>
      <c r="C1459" s="35">
        <f t="shared" si="114"/>
        <v>3.7417110991333491E-4</v>
      </c>
      <c r="D1459" s="7">
        <f t="shared" si="110"/>
        <v>0.5455414782536423</v>
      </c>
      <c r="E1459" s="7">
        <f>SUM(D$2:D1459)</f>
        <v>173.41658054234691</v>
      </c>
      <c r="F1459">
        <f t="shared" si="111"/>
        <v>1</v>
      </c>
      <c r="G1459">
        <f t="shared" si="112"/>
        <v>1</v>
      </c>
    </row>
    <row r="1460" spans="1:7" x14ac:dyDescent="0.25">
      <c r="A1460" s="7">
        <v>0.61053007323730657</v>
      </c>
      <c r="B1460" s="13">
        <f t="shared" si="113"/>
        <v>1459</v>
      </c>
      <c r="C1460" s="35">
        <f t="shared" si="114"/>
        <v>5.5548249407000316E-4</v>
      </c>
      <c r="D1460" s="7">
        <f t="shared" si="110"/>
        <v>0.81044895884813462</v>
      </c>
      <c r="E1460" s="7">
        <f>SUM(D$2:D1460)</f>
        <v>174.22702950119503</v>
      </c>
      <c r="F1460">
        <f t="shared" si="111"/>
        <v>1</v>
      </c>
      <c r="G1460">
        <f t="shared" si="112"/>
        <v>1</v>
      </c>
    </row>
    <row r="1461" spans="1:7" x14ac:dyDescent="0.25">
      <c r="A1461" s="7">
        <v>0.61051821016102992</v>
      </c>
      <c r="B1461" s="13">
        <f t="shared" si="113"/>
        <v>1460</v>
      </c>
      <c r="C1461" s="35">
        <f t="shared" si="114"/>
        <v>1.1863076276652507E-5</v>
      </c>
      <c r="D1461" s="7">
        <f t="shared" si="110"/>
        <v>1.732009136391266E-2</v>
      </c>
      <c r="E1461" s="7">
        <f>SUM(D$2:D1461)</f>
        <v>174.24434959255893</v>
      </c>
      <c r="F1461">
        <f t="shared" si="111"/>
        <v>1</v>
      </c>
      <c r="G1461">
        <f t="shared" si="112"/>
        <v>1</v>
      </c>
    </row>
    <row r="1462" spans="1:7" x14ac:dyDescent="0.25">
      <c r="A1462" s="7">
        <v>0.61040490567740691</v>
      </c>
      <c r="B1462" s="13">
        <f t="shared" si="113"/>
        <v>1461</v>
      </c>
      <c r="C1462" s="35">
        <f t="shared" si="114"/>
        <v>1.1330448362301127E-4</v>
      </c>
      <c r="D1462" s="7">
        <f t="shared" si="110"/>
        <v>0.16553785057321946</v>
      </c>
      <c r="E1462" s="7">
        <f>SUM(D$2:D1462)</f>
        <v>174.40988744313216</v>
      </c>
      <c r="F1462">
        <f t="shared" si="111"/>
        <v>1</v>
      </c>
      <c r="G1462">
        <f t="shared" si="112"/>
        <v>1</v>
      </c>
    </row>
    <row r="1463" spans="1:7" x14ac:dyDescent="0.25">
      <c r="A1463" s="7">
        <v>0.61036796066843046</v>
      </c>
      <c r="B1463" s="13">
        <f t="shared" si="113"/>
        <v>1462</v>
      </c>
      <c r="C1463" s="35">
        <f t="shared" si="114"/>
        <v>3.6945008976441152E-5</v>
      </c>
      <c r="D1463" s="7">
        <f t="shared" si="110"/>
        <v>5.4013603123556964E-2</v>
      </c>
      <c r="E1463" s="7">
        <f>SUM(D$2:D1463)</f>
        <v>174.46390104625573</v>
      </c>
      <c r="F1463">
        <f t="shared" si="111"/>
        <v>1</v>
      </c>
      <c r="G1463">
        <f t="shared" si="112"/>
        <v>1</v>
      </c>
    </row>
    <row r="1464" spans="1:7" x14ac:dyDescent="0.25">
      <c r="A1464" s="7">
        <v>0.61029114119694861</v>
      </c>
      <c r="B1464" s="13">
        <f t="shared" si="113"/>
        <v>1463</v>
      </c>
      <c r="C1464" s="35">
        <f t="shared" si="114"/>
        <v>7.6819471481859303E-5</v>
      </c>
      <c r="D1464" s="7">
        <f t="shared" si="110"/>
        <v>0.11238688677796016</v>
      </c>
      <c r="E1464" s="7">
        <f>SUM(D$2:D1464)</f>
        <v>174.57628793303368</v>
      </c>
      <c r="F1464">
        <f t="shared" si="111"/>
        <v>1</v>
      </c>
      <c r="G1464">
        <f t="shared" si="112"/>
        <v>1</v>
      </c>
    </row>
    <row r="1465" spans="1:7" x14ac:dyDescent="0.25">
      <c r="A1465" s="7">
        <v>0.61024531098594459</v>
      </c>
      <c r="B1465" s="13">
        <f t="shared" si="113"/>
        <v>1464</v>
      </c>
      <c r="C1465" s="35">
        <f t="shared" si="114"/>
        <v>4.5830211004016519E-5</v>
      </c>
      <c r="D1465" s="7">
        <f t="shared" si="110"/>
        <v>6.7095428909880184E-2</v>
      </c>
      <c r="E1465" s="7">
        <f>SUM(D$2:D1465)</f>
        <v>174.64338336194356</v>
      </c>
      <c r="F1465">
        <f t="shared" si="111"/>
        <v>1</v>
      </c>
      <c r="G1465">
        <f t="shared" si="112"/>
        <v>1</v>
      </c>
    </row>
    <row r="1466" spans="1:7" x14ac:dyDescent="0.25">
      <c r="A1466" s="7">
        <v>0.60999415271391355</v>
      </c>
      <c r="B1466" s="13">
        <f t="shared" si="113"/>
        <v>1465</v>
      </c>
      <c r="C1466" s="35">
        <f t="shared" si="114"/>
        <v>2.5115827203103791E-4</v>
      </c>
      <c r="D1466" s="7">
        <f t="shared" si="110"/>
        <v>0.36794686852547054</v>
      </c>
      <c r="E1466" s="7">
        <f>SUM(D$2:D1466)</f>
        <v>175.01133023046904</v>
      </c>
      <c r="F1466">
        <f t="shared" si="111"/>
        <v>1</v>
      </c>
      <c r="G1466">
        <f t="shared" si="112"/>
        <v>1</v>
      </c>
    </row>
    <row r="1467" spans="1:7" x14ac:dyDescent="0.25">
      <c r="A1467" s="7">
        <v>0.6099083511989648</v>
      </c>
      <c r="B1467" s="13">
        <f t="shared" si="113"/>
        <v>1466</v>
      </c>
      <c r="C1467" s="35">
        <f t="shared" si="114"/>
        <v>8.5801514948746771E-5</v>
      </c>
      <c r="D1467" s="7">
        <f t="shared" si="110"/>
        <v>0.12578502091486277</v>
      </c>
      <c r="E1467" s="7">
        <f>SUM(D$2:D1467)</f>
        <v>175.1371152513839</v>
      </c>
      <c r="F1467">
        <f t="shared" si="111"/>
        <v>1</v>
      </c>
      <c r="G1467">
        <f t="shared" si="112"/>
        <v>1</v>
      </c>
    </row>
    <row r="1468" spans="1:7" x14ac:dyDescent="0.25">
      <c r="A1468" s="7">
        <v>0.60970285366541954</v>
      </c>
      <c r="B1468" s="13">
        <f t="shared" si="113"/>
        <v>1467</v>
      </c>
      <c r="C1468" s="35">
        <f t="shared" si="114"/>
        <v>2.0549753354526246E-4</v>
      </c>
      <c r="D1468" s="7">
        <f t="shared" si="110"/>
        <v>0.30146488171090002</v>
      </c>
      <c r="E1468" s="7">
        <f>SUM(D$2:D1468)</f>
        <v>175.4385801330948</v>
      </c>
      <c r="F1468">
        <f t="shared" si="111"/>
        <v>1</v>
      </c>
      <c r="G1468">
        <f t="shared" si="112"/>
        <v>1</v>
      </c>
    </row>
    <row r="1469" spans="1:7" x14ac:dyDescent="0.25">
      <c r="A1469" s="7">
        <v>0.60951650652643508</v>
      </c>
      <c r="B1469" s="13">
        <f t="shared" si="113"/>
        <v>1468</v>
      </c>
      <c r="C1469" s="35">
        <f t="shared" si="114"/>
        <v>1.863471389844662E-4</v>
      </c>
      <c r="D1469" s="7">
        <f t="shared" si="110"/>
        <v>0.27355760002919638</v>
      </c>
      <c r="E1469" s="7">
        <f>SUM(D$2:D1469)</f>
        <v>175.712137733124</v>
      </c>
      <c r="F1469">
        <f t="shared" si="111"/>
        <v>1</v>
      </c>
      <c r="G1469">
        <f t="shared" si="112"/>
        <v>1</v>
      </c>
    </row>
    <row r="1470" spans="1:7" x14ac:dyDescent="0.25">
      <c r="A1470" s="7">
        <v>0.60928902598623802</v>
      </c>
      <c r="B1470" s="13">
        <f t="shared" si="113"/>
        <v>1469</v>
      </c>
      <c r="C1470" s="35">
        <f t="shared" si="114"/>
        <v>2.2748054019705588E-4</v>
      </c>
      <c r="D1470" s="7">
        <f t="shared" si="110"/>
        <v>0.33416891354947509</v>
      </c>
      <c r="E1470" s="7">
        <f>SUM(D$2:D1470)</f>
        <v>176.04630664667346</v>
      </c>
      <c r="F1470">
        <f t="shared" si="111"/>
        <v>1</v>
      </c>
      <c r="G1470">
        <f t="shared" si="112"/>
        <v>1</v>
      </c>
    </row>
    <row r="1471" spans="1:7" x14ac:dyDescent="0.25">
      <c r="A1471" s="7">
        <v>0.60926764823858004</v>
      </c>
      <c r="B1471" s="13">
        <f t="shared" si="113"/>
        <v>1470</v>
      </c>
      <c r="C1471" s="35">
        <f t="shared" si="114"/>
        <v>2.1377747657980173E-5</v>
      </c>
      <c r="D1471" s="7">
        <f t="shared" si="110"/>
        <v>3.1425289057230854E-2</v>
      </c>
      <c r="E1471" s="7">
        <f>SUM(D$2:D1471)</f>
        <v>176.0777319357307</v>
      </c>
      <c r="F1471">
        <f t="shared" si="111"/>
        <v>1</v>
      </c>
      <c r="G1471">
        <f t="shared" si="112"/>
        <v>1</v>
      </c>
    </row>
    <row r="1472" spans="1:7" x14ac:dyDescent="0.25">
      <c r="A1472" s="7">
        <v>0.60918932772479373</v>
      </c>
      <c r="B1472" s="13">
        <f t="shared" si="113"/>
        <v>1471</v>
      </c>
      <c r="C1472" s="35">
        <f t="shared" si="114"/>
        <v>7.8320513786311885E-5</v>
      </c>
      <c r="D1472" s="7">
        <f t="shared" si="110"/>
        <v>0.11520947577966478</v>
      </c>
      <c r="E1472" s="7">
        <f>SUM(D$2:D1472)</f>
        <v>176.19294141151036</v>
      </c>
      <c r="F1472">
        <f t="shared" si="111"/>
        <v>1</v>
      </c>
      <c r="G1472">
        <f t="shared" si="112"/>
        <v>1</v>
      </c>
    </row>
    <row r="1473" spans="1:7" x14ac:dyDescent="0.25">
      <c r="A1473" s="7">
        <v>0.60900840370639298</v>
      </c>
      <c r="B1473" s="13">
        <f t="shared" si="113"/>
        <v>1472</v>
      </c>
      <c r="C1473" s="35">
        <f t="shared" si="114"/>
        <v>1.8092401840075212E-4</v>
      </c>
      <c r="D1473" s="7">
        <f t="shared" si="110"/>
        <v>0.26632015508590712</v>
      </c>
      <c r="E1473" s="7">
        <f>SUM(D$2:D1473)</f>
        <v>176.45926156659627</v>
      </c>
      <c r="F1473">
        <f t="shared" si="111"/>
        <v>1</v>
      </c>
      <c r="G1473">
        <f t="shared" si="112"/>
        <v>1</v>
      </c>
    </row>
    <row r="1474" spans="1:7" x14ac:dyDescent="0.25">
      <c r="A1474" s="7">
        <v>0.60894845885565563</v>
      </c>
      <c r="B1474" s="13">
        <f t="shared" si="113"/>
        <v>1473</v>
      </c>
      <c r="C1474" s="35">
        <f t="shared" si="114"/>
        <v>5.9944850737347899E-5</v>
      </c>
      <c r="D1474" s="7">
        <f t="shared" ref="D1474:D1537" si="115">C1474*B1474</f>
        <v>8.8298765136113455E-2</v>
      </c>
      <c r="E1474" s="7">
        <f>SUM(D$2:D1474)</f>
        <v>176.54756033173237</v>
      </c>
      <c r="F1474">
        <f t="shared" ref="F1474:F1537" si="116">IF(E1474&gt;I$15,1,0)</f>
        <v>1</v>
      </c>
      <c r="G1474">
        <f t="shared" ref="G1474:G1537" si="117">IF(E1474&gt;M$15,1,0)</f>
        <v>1</v>
      </c>
    </row>
    <row r="1475" spans="1:7" x14ac:dyDescent="0.25">
      <c r="A1475" s="7">
        <v>0.60892238429820644</v>
      </c>
      <c r="B1475" s="13">
        <f t="shared" ref="B1475:B1538" si="118">ROW(B1475)-1</f>
        <v>1474</v>
      </c>
      <c r="C1475" s="35">
        <f t="shared" si="114"/>
        <v>2.6074557449184965E-5</v>
      </c>
      <c r="D1475" s="7">
        <f t="shared" si="115"/>
        <v>3.8433897680098639E-2</v>
      </c>
      <c r="E1475" s="7">
        <f>SUM(D$2:D1475)</f>
        <v>176.58599422941248</v>
      </c>
      <c r="F1475">
        <f t="shared" si="116"/>
        <v>1</v>
      </c>
      <c r="G1475">
        <f t="shared" si="117"/>
        <v>1</v>
      </c>
    </row>
    <row r="1476" spans="1:7" x14ac:dyDescent="0.25">
      <c r="A1476" s="7">
        <v>0.60884575850960243</v>
      </c>
      <c r="B1476" s="13">
        <f t="shared" si="118"/>
        <v>1475</v>
      </c>
      <c r="C1476" s="35">
        <f t="shared" ref="C1476:C1539" si="119">IF(A1475-A1476=0,0,A1475-A1476)</f>
        <v>7.6625788604012257E-5</v>
      </c>
      <c r="D1476" s="7">
        <f t="shared" si="115"/>
        <v>0.11302303819091808</v>
      </c>
      <c r="E1476" s="7">
        <f>SUM(D$2:D1476)</f>
        <v>176.69901726760341</v>
      </c>
      <c r="F1476">
        <f t="shared" si="116"/>
        <v>1</v>
      </c>
      <c r="G1476">
        <f t="shared" si="117"/>
        <v>1</v>
      </c>
    </row>
    <row r="1477" spans="1:7" x14ac:dyDescent="0.25">
      <c r="A1477" s="7">
        <v>0.60878983257858332</v>
      </c>
      <c r="B1477" s="13">
        <f t="shared" si="118"/>
        <v>1476</v>
      </c>
      <c r="C1477" s="35">
        <f t="shared" si="119"/>
        <v>5.5925931019107367E-5</v>
      </c>
      <c r="D1477" s="7">
        <f t="shared" si="115"/>
        <v>8.2546674184202473E-2</v>
      </c>
      <c r="E1477" s="7">
        <f>SUM(D$2:D1477)</f>
        <v>176.78156394178762</v>
      </c>
      <c r="F1477">
        <f t="shared" si="116"/>
        <v>1</v>
      </c>
      <c r="G1477">
        <f t="shared" si="117"/>
        <v>1</v>
      </c>
    </row>
    <row r="1478" spans="1:7" x14ac:dyDescent="0.25">
      <c r="A1478" s="7">
        <v>0.60877942212389158</v>
      </c>
      <c r="B1478" s="13">
        <f t="shared" si="118"/>
        <v>1477</v>
      </c>
      <c r="C1478" s="35">
        <f t="shared" si="119"/>
        <v>1.0410454691744953E-5</v>
      </c>
      <c r="D1478" s="7">
        <f t="shared" si="115"/>
        <v>1.5376241579707295E-2</v>
      </c>
      <c r="E1478" s="7">
        <f>SUM(D$2:D1478)</f>
        <v>176.79694018336733</v>
      </c>
      <c r="F1478">
        <f t="shared" si="116"/>
        <v>1</v>
      </c>
      <c r="G1478">
        <f t="shared" si="117"/>
        <v>1</v>
      </c>
    </row>
    <row r="1479" spans="1:7" x14ac:dyDescent="0.25">
      <c r="A1479" s="7">
        <v>0.60869877741556933</v>
      </c>
      <c r="B1479" s="13">
        <f t="shared" si="118"/>
        <v>1478</v>
      </c>
      <c r="C1479" s="35">
        <f t="shared" si="119"/>
        <v>8.0644708322252789E-5</v>
      </c>
      <c r="D1479" s="7">
        <f t="shared" si="115"/>
        <v>0.11919287890028962</v>
      </c>
      <c r="E1479" s="7">
        <f>SUM(D$2:D1479)</f>
        <v>176.91613306226762</v>
      </c>
      <c r="F1479">
        <f t="shared" si="116"/>
        <v>1</v>
      </c>
      <c r="G1479">
        <f t="shared" si="117"/>
        <v>1</v>
      </c>
    </row>
    <row r="1480" spans="1:7" x14ac:dyDescent="0.25">
      <c r="A1480" s="7">
        <v>0.60853562380122395</v>
      </c>
      <c r="B1480" s="13">
        <f t="shared" si="118"/>
        <v>1479</v>
      </c>
      <c r="C1480" s="35">
        <f t="shared" si="119"/>
        <v>1.6315361434537934E-4</v>
      </c>
      <c r="D1480" s="7">
        <f t="shared" si="115"/>
        <v>0.24130419561681604</v>
      </c>
      <c r="E1480" s="7">
        <f>SUM(D$2:D1480)</f>
        <v>177.15743725788442</v>
      </c>
      <c r="F1480">
        <f t="shared" si="116"/>
        <v>1</v>
      </c>
      <c r="G1480">
        <f t="shared" si="117"/>
        <v>1</v>
      </c>
    </row>
    <row r="1481" spans="1:7" x14ac:dyDescent="0.25">
      <c r="A1481" s="7">
        <v>0.60842512771933177</v>
      </c>
      <c r="B1481" s="13">
        <f t="shared" si="118"/>
        <v>1480</v>
      </c>
      <c r="C1481" s="35">
        <f t="shared" si="119"/>
        <v>1.1049608189217519E-4</v>
      </c>
      <c r="D1481" s="7">
        <f t="shared" si="115"/>
        <v>0.16353420120041928</v>
      </c>
      <c r="E1481" s="7">
        <f>SUM(D$2:D1481)</f>
        <v>177.32097145908483</v>
      </c>
      <c r="F1481">
        <f t="shared" si="116"/>
        <v>1</v>
      </c>
      <c r="G1481">
        <f t="shared" si="117"/>
        <v>1</v>
      </c>
    </row>
    <row r="1482" spans="1:7" x14ac:dyDescent="0.25">
      <c r="A1482" s="7">
        <v>0.60828436868775382</v>
      </c>
      <c r="B1482" s="13">
        <f t="shared" si="118"/>
        <v>1481</v>
      </c>
      <c r="C1482" s="35">
        <f t="shared" si="119"/>
        <v>1.4075903157795278E-4</v>
      </c>
      <c r="D1482" s="7">
        <f t="shared" si="115"/>
        <v>0.20846412576694806</v>
      </c>
      <c r="E1482" s="7">
        <f>SUM(D$2:D1482)</f>
        <v>177.52943558485177</v>
      </c>
      <c r="F1482">
        <f t="shared" si="116"/>
        <v>1</v>
      </c>
      <c r="G1482">
        <f t="shared" si="117"/>
        <v>1</v>
      </c>
    </row>
    <row r="1483" spans="1:7" x14ac:dyDescent="0.25">
      <c r="A1483" s="7">
        <v>0.60816590739750442</v>
      </c>
      <c r="B1483" s="13">
        <f t="shared" si="118"/>
        <v>1482</v>
      </c>
      <c r="C1483" s="35">
        <f t="shared" si="119"/>
        <v>1.1846129024939422E-4</v>
      </c>
      <c r="D1483" s="7">
        <f t="shared" si="115"/>
        <v>0.17555963214960224</v>
      </c>
      <c r="E1483" s="7">
        <f>SUM(D$2:D1483)</f>
        <v>177.70499521700137</v>
      </c>
      <c r="F1483">
        <f t="shared" si="116"/>
        <v>1</v>
      </c>
      <c r="G1483">
        <f t="shared" si="117"/>
        <v>1</v>
      </c>
    </row>
    <row r="1484" spans="1:7" x14ac:dyDescent="0.25">
      <c r="A1484" s="7">
        <v>0.6078968576696191</v>
      </c>
      <c r="B1484" s="13">
        <f t="shared" si="118"/>
        <v>1483</v>
      </c>
      <c r="C1484" s="35">
        <f t="shared" si="119"/>
        <v>2.6904972788532877E-4</v>
      </c>
      <c r="D1484" s="7">
        <f t="shared" si="115"/>
        <v>0.39900074645394257</v>
      </c>
      <c r="E1484" s="7">
        <f>SUM(D$2:D1484)</f>
        <v>178.1039959634553</v>
      </c>
      <c r="F1484">
        <f t="shared" si="116"/>
        <v>1</v>
      </c>
      <c r="G1484">
        <f t="shared" si="117"/>
        <v>1</v>
      </c>
    </row>
    <row r="1485" spans="1:7" x14ac:dyDescent="0.25">
      <c r="A1485" s="7">
        <v>0.60778135004325906</v>
      </c>
      <c r="B1485" s="13">
        <f t="shared" si="118"/>
        <v>1484</v>
      </c>
      <c r="C1485" s="35">
        <f t="shared" si="119"/>
        <v>1.1550762636003409E-4</v>
      </c>
      <c r="D1485" s="7">
        <f t="shared" si="115"/>
        <v>0.17141331751829059</v>
      </c>
      <c r="E1485" s="7">
        <f>SUM(D$2:D1485)</f>
        <v>178.27540928097361</v>
      </c>
      <c r="F1485">
        <f t="shared" si="116"/>
        <v>1</v>
      </c>
      <c r="G1485">
        <f t="shared" si="117"/>
        <v>1</v>
      </c>
    </row>
    <row r="1486" spans="1:7" x14ac:dyDescent="0.25">
      <c r="A1486" s="7">
        <v>0.60744761023412575</v>
      </c>
      <c r="B1486" s="13">
        <f t="shared" si="118"/>
        <v>1485</v>
      </c>
      <c r="C1486" s="35">
        <f t="shared" si="119"/>
        <v>3.3373980913331547E-4</v>
      </c>
      <c r="D1486" s="7">
        <f t="shared" si="115"/>
        <v>0.49560361656297347</v>
      </c>
      <c r="E1486" s="7">
        <f>SUM(D$2:D1486)</f>
        <v>178.77101289753656</v>
      </c>
      <c r="F1486">
        <f t="shared" si="116"/>
        <v>1</v>
      </c>
      <c r="G1486">
        <f t="shared" si="117"/>
        <v>1</v>
      </c>
    </row>
    <row r="1487" spans="1:7" x14ac:dyDescent="0.25">
      <c r="A1487" s="7">
        <v>0.60694197687077811</v>
      </c>
      <c r="B1487" s="13">
        <f t="shared" si="118"/>
        <v>1486</v>
      </c>
      <c r="C1487" s="35">
        <f t="shared" si="119"/>
        <v>5.0563336334763509E-4</v>
      </c>
      <c r="D1487" s="7">
        <f t="shared" si="115"/>
        <v>0.75137117793458574</v>
      </c>
      <c r="E1487" s="7">
        <f>SUM(D$2:D1487)</f>
        <v>179.52238407547114</v>
      </c>
      <c r="F1487">
        <f t="shared" si="116"/>
        <v>1</v>
      </c>
      <c r="G1487">
        <f t="shared" si="117"/>
        <v>1</v>
      </c>
    </row>
    <row r="1488" spans="1:7" x14ac:dyDescent="0.25">
      <c r="A1488" s="7">
        <v>0.60693667480199309</v>
      </c>
      <c r="B1488" s="13">
        <f t="shared" si="118"/>
        <v>1487</v>
      </c>
      <c r="C1488" s="35">
        <f t="shared" si="119"/>
        <v>5.3020687850180437E-6</v>
      </c>
      <c r="D1488" s="7">
        <f t="shared" si="115"/>
        <v>7.884176283321831E-3</v>
      </c>
      <c r="E1488" s="7">
        <f>SUM(D$2:D1488)</f>
        <v>179.53026825175445</v>
      </c>
      <c r="F1488">
        <f t="shared" si="116"/>
        <v>1</v>
      </c>
      <c r="G1488">
        <f t="shared" si="117"/>
        <v>1</v>
      </c>
    </row>
    <row r="1489" spans="1:7" x14ac:dyDescent="0.25">
      <c r="A1489" s="7">
        <v>0.60683859863465195</v>
      </c>
      <c r="B1489" s="13">
        <f t="shared" si="118"/>
        <v>1488</v>
      </c>
      <c r="C1489" s="35">
        <f t="shared" si="119"/>
        <v>9.8076167341143439E-5</v>
      </c>
      <c r="D1489" s="7">
        <f t="shared" si="115"/>
        <v>0.14593733700362144</v>
      </c>
      <c r="E1489" s="7">
        <f>SUM(D$2:D1489)</f>
        <v>179.67620558875808</v>
      </c>
      <c r="F1489">
        <f t="shared" si="116"/>
        <v>1</v>
      </c>
      <c r="G1489">
        <f t="shared" si="117"/>
        <v>1</v>
      </c>
    </row>
    <row r="1490" spans="1:7" x14ac:dyDescent="0.25">
      <c r="A1490" s="7">
        <v>0.60679678734336628</v>
      </c>
      <c r="B1490" s="13">
        <f t="shared" si="118"/>
        <v>1489</v>
      </c>
      <c r="C1490" s="35">
        <f t="shared" si="119"/>
        <v>4.1811291285664964E-5</v>
      </c>
      <c r="D1490" s="7">
        <f t="shared" si="115"/>
        <v>6.2257012724355132E-2</v>
      </c>
      <c r="E1490" s="7">
        <f>SUM(D$2:D1490)</f>
        <v>179.73846260148244</v>
      </c>
      <c r="F1490">
        <f t="shared" si="116"/>
        <v>1</v>
      </c>
      <c r="G1490">
        <f t="shared" si="117"/>
        <v>1</v>
      </c>
    </row>
    <row r="1491" spans="1:7" x14ac:dyDescent="0.25">
      <c r="A1491" s="7">
        <v>0.60642365727892222</v>
      </c>
      <c r="B1491" s="13">
        <f t="shared" si="118"/>
        <v>1490</v>
      </c>
      <c r="C1491" s="35">
        <f t="shared" si="119"/>
        <v>3.7313006444406049E-4</v>
      </c>
      <c r="D1491" s="7">
        <f t="shared" si="115"/>
        <v>0.55596379602165014</v>
      </c>
      <c r="E1491" s="7">
        <f>SUM(D$2:D1491)</f>
        <v>180.29442639750408</v>
      </c>
      <c r="F1491">
        <f t="shared" si="116"/>
        <v>1</v>
      </c>
      <c r="G1491">
        <f t="shared" si="117"/>
        <v>1</v>
      </c>
    </row>
    <row r="1492" spans="1:7" x14ac:dyDescent="0.25">
      <c r="A1492" s="7">
        <v>0.60597160144169793</v>
      </c>
      <c r="B1492" s="13">
        <f t="shared" si="118"/>
        <v>1491</v>
      </c>
      <c r="C1492" s="35">
        <f t="shared" si="119"/>
        <v>4.5205583722429665E-4</v>
      </c>
      <c r="D1492" s="7">
        <f t="shared" si="115"/>
        <v>0.67401525330142631</v>
      </c>
      <c r="E1492" s="7">
        <f>SUM(D$2:D1492)</f>
        <v>180.96844165080552</v>
      </c>
      <c r="F1492">
        <f t="shared" si="116"/>
        <v>1</v>
      </c>
      <c r="G1492">
        <f t="shared" si="117"/>
        <v>1</v>
      </c>
    </row>
    <row r="1493" spans="1:7" x14ac:dyDescent="0.25">
      <c r="A1493" s="7">
        <v>0.60575748502008209</v>
      </c>
      <c r="B1493" s="13">
        <f t="shared" si="118"/>
        <v>1492</v>
      </c>
      <c r="C1493" s="35">
        <f t="shared" si="119"/>
        <v>2.1411642161583977E-4</v>
      </c>
      <c r="D1493" s="7">
        <f t="shared" si="115"/>
        <v>0.31946170105083294</v>
      </c>
      <c r="E1493" s="7">
        <f>SUM(D$2:D1493)</f>
        <v>181.28790335185636</v>
      </c>
      <c r="F1493">
        <f t="shared" si="116"/>
        <v>1</v>
      </c>
      <c r="G1493">
        <f t="shared" si="117"/>
        <v>1</v>
      </c>
    </row>
    <row r="1494" spans="1:7" x14ac:dyDescent="0.25">
      <c r="A1494" s="7">
        <v>0.6055826378019783</v>
      </c>
      <c r="B1494" s="13">
        <f t="shared" si="118"/>
        <v>1493</v>
      </c>
      <c r="C1494" s="35">
        <f t="shared" si="119"/>
        <v>1.7484721810379078E-4</v>
      </c>
      <c r="D1494" s="7">
        <f t="shared" si="115"/>
        <v>0.26104689662895963</v>
      </c>
      <c r="E1494" s="7">
        <f>SUM(D$2:D1494)</f>
        <v>181.54895024848531</v>
      </c>
      <c r="F1494">
        <f t="shared" si="116"/>
        <v>1</v>
      </c>
      <c r="G1494">
        <f t="shared" si="117"/>
        <v>1</v>
      </c>
    </row>
    <row r="1495" spans="1:7" x14ac:dyDescent="0.25">
      <c r="A1495" s="7">
        <v>0.60546981752555018</v>
      </c>
      <c r="B1495" s="13">
        <f t="shared" si="118"/>
        <v>1494</v>
      </c>
      <c r="C1495" s="35">
        <f t="shared" si="119"/>
        <v>1.128202764281161E-4</v>
      </c>
      <c r="D1495" s="7">
        <f t="shared" si="115"/>
        <v>0.16855349298360545</v>
      </c>
      <c r="E1495" s="7">
        <f>SUM(D$2:D1495)</f>
        <v>181.71750374146893</v>
      </c>
      <c r="F1495">
        <f t="shared" si="116"/>
        <v>1</v>
      </c>
      <c r="G1495">
        <f t="shared" si="117"/>
        <v>1</v>
      </c>
    </row>
    <row r="1496" spans="1:7" x14ac:dyDescent="0.25">
      <c r="A1496" s="7">
        <v>0.60538859176859394</v>
      </c>
      <c r="B1496" s="13">
        <f t="shared" si="118"/>
        <v>1495</v>
      </c>
      <c r="C1496" s="35">
        <f t="shared" si="119"/>
        <v>8.1225756956238016E-5</v>
      </c>
      <c r="D1496" s="7">
        <f t="shared" si="115"/>
        <v>0.12143250664957583</v>
      </c>
      <c r="E1496" s="7">
        <f>SUM(D$2:D1496)</f>
        <v>181.8389362481185</v>
      </c>
      <c r="F1496">
        <f t="shared" si="116"/>
        <v>1</v>
      </c>
      <c r="G1496">
        <f t="shared" si="117"/>
        <v>1</v>
      </c>
    </row>
    <row r="1497" spans="1:7" x14ac:dyDescent="0.25">
      <c r="A1497" s="7">
        <v>0.60533285952045268</v>
      </c>
      <c r="B1497" s="13">
        <f t="shared" si="118"/>
        <v>1496</v>
      </c>
      <c r="C1497" s="35">
        <f t="shared" si="119"/>
        <v>5.5732248141260321E-5</v>
      </c>
      <c r="D1497" s="7">
        <f t="shared" si="115"/>
        <v>8.337544321932544E-2</v>
      </c>
      <c r="E1497" s="7">
        <f>SUM(D$2:D1497)</f>
        <v>181.92231169133782</v>
      </c>
      <c r="F1497">
        <f t="shared" si="116"/>
        <v>1</v>
      </c>
      <c r="G1497">
        <f t="shared" si="117"/>
        <v>1</v>
      </c>
    </row>
    <row r="1498" spans="1:7" x14ac:dyDescent="0.25">
      <c r="A1498" s="7">
        <v>0.60531990697798732</v>
      </c>
      <c r="B1498" s="13">
        <f t="shared" si="118"/>
        <v>1497</v>
      </c>
      <c r="C1498" s="35">
        <f t="shared" si="119"/>
        <v>1.2952542465360928E-5</v>
      </c>
      <c r="D1498" s="7">
        <f t="shared" si="115"/>
        <v>1.9389956070645309E-2</v>
      </c>
      <c r="E1498" s="7">
        <f>SUM(D$2:D1498)</f>
        <v>181.94170164740848</v>
      </c>
      <c r="F1498">
        <f t="shared" si="116"/>
        <v>1</v>
      </c>
      <c r="G1498">
        <f t="shared" si="117"/>
        <v>1</v>
      </c>
    </row>
    <row r="1499" spans="1:7" x14ac:dyDescent="0.25">
      <c r="A1499" s="7">
        <v>0.60486068487427747</v>
      </c>
      <c r="B1499" s="13">
        <f t="shared" si="118"/>
        <v>1498</v>
      </c>
      <c r="C1499" s="35">
        <f t="shared" si="119"/>
        <v>4.5922210370985539E-4</v>
      </c>
      <c r="D1499" s="7">
        <f t="shared" si="115"/>
        <v>0.68791471135736337</v>
      </c>
      <c r="E1499" s="7">
        <f>SUM(D$2:D1499)</f>
        <v>182.62961635876584</v>
      </c>
      <c r="F1499">
        <f t="shared" si="116"/>
        <v>1</v>
      </c>
      <c r="G1499">
        <f t="shared" si="117"/>
        <v>1</v>
      </c>
    </row>
    <row r="1500" spans="1:7" x14ac:dyDescent="0.25">
      <c r="A1500" s="7">
        <v>0.60485671437527877</v>
      </c>
      <c r="B1500" s="13">
        <f t="shared" si="118"/>
        <v>1499</v>
      </c>
      <c r="C1500" s="35">
        <f t="shared" si="119"/>
        <v>3.9704989986955042E-6</v>
      </c>
      <c r="D1500" s="7">
        <f t="shared" si="115"/>
        <v>5.9517779990445607E-3</v>
      </c>
      <c r="E1500" s="7">
        <f>SUM(D$2:D1500)</f>
        <v>182.6355681367649</v>
      </c>
      <c r="F1500">
        <f t="shared" si="116"/>
        <v>1</v>
      </c>
      <c r="G1500">
        <f t="shared" si="117"/>
        <v>1</v>
      </c>
    </row>
    <row r="1501" spans="1:7" x14ac:dyDescent="0.25">
      <c r="A1501" s="7">
        <v>0.60476425501139919</v>
      </c>
      <c r="B1501" s="13">
        <f t="shared" si="118"/>
        <v>1500</v>
      </c>
      <c r="C1501" s="35">
        <f t="shared" si="119"/>
        <v>9.2459363879582313E-5</v>
      </c>
      <c r="D1501" s="7">
        <f t="shared" si="115"/>
        <v>0.13868904581937347</v>
      </c>
      <c r="E1501" s="7">
        <f>SUM(D$2:D1501)</f>
        <v>182.77425718258428</v>
      </c>
      <c r="F1501">
        <f t="shared" si="116"/>
        <v>1</v>
      </c>
      <c r="G1501">
        <f t="shared" si="117"/>
        <v>1</v>
      </c>
    </row>
    <row r="1502" spans="1:7" x14ac:dyDescent="0.25">
      <c r="A1502" s="7">
        <v>0.60476352870060668</v>
      </c>
      <c r="B1502" s="13">
        <f t="shared" si="118"/>
        <v>1501</v>
      </c>
      <c r="C1502" s="35">
        <f t="shared" si="119"/>
        <v>7.2631079250928821E-7</v>
      </c>
      <c r="D1502" s="7">
        <f t="shared" si="115"/>
        <v>1.0901924995564416E-3</v>
      </c>
      <c r="E1502" s="7">
        <f>SUM(D$2:D1502)</f>
        <v>182.77534737508384</v>
      </c>
      <c r="F1502">
        <f t="shared" si="116"/>
        <v>1</v>
      </c>
      <c r="G1502">
        <f t="shared" si="117"/>
        <v>1</v>
      </c>
    </row>
    <row r="1503" spans="1:7" x14ac:dyDescent="0.25">
      <c r="A1503" s="7">
        <v>0.60451021570655805</v>
      </c>
      <c r="B1503" s="13">
        <f t="shared" si="118"/>
        <v>1502</v>
      </c>
      <c r="C1503" s="35">
        <f t="shared" si="119"/>
        <v>2.5331299404862673E-4</v>
      </c>
      <c r="D1503" s="7">
        <f t="shared" si="115"/>
        <v>0.38047611706103734</v>
      </c>
      <c r="E1503" s="7">
        <f>SUM(D$2:D1503)</f>
        <v>183.15582349214489</v>
      </c>
      <c r="F1503">
        <f t="shared" si="116"/>
        <v>1</v>
      </c>
      <c r="G1503">
        <f t="shared" si="117"/>
        <v>1</v>
      </c>
    </row>
    <row r="1504" spans="1:7" x14ac:dyDescent="0.25">
      <c r="A1504" s="7">
        <v>0.60436197567381789</v>
      </c>
      <c r="B1504" s="13">
        <f t="shared" si="118"/>
        <v>1503</v>
      </c>
      <c r="C1504" s="35">
        <f t="shared" si="119"/>
        <v>1.4824003274016562E-4</v>
      </c>
      <c r="D1504" s="7">
        <f t="shared" si="115"/>
        <v>0.22280476920846892</v>
      </c>
      <c r="E1504" s="7">
        <f>SUM(D$2:D1504)</f>
        <v>183.37862826135336</v>
      </c>
      <c r="F1504">
        <f t="shared" si="116"/>
        <v>1</v>
      </c>
      <c r="G1504">
        <f t="shared" si="117"/>
        <v>1</v>
      </c>
    </row>
    <row r="1505" spans="1:7" x14ac:dyDescent="0.25">
      <c r="A1505" s="7">
        <v>0.60404726520744689</v>
      </c>
      <c r="B1505" s="13">
        <f t="shared" si="118"/>
        <v>1504</v>
      </c>
      <c r="C1505" s="35">
        <f t="shared" si="119"/>
        <v>3.147104663709932E-4</v>
      </c>
      <c r="D1505" s="7">
        <f t="shared" si="115"/>
        <v>0.47332454142197378</v>
      </c>
      <c r="E1505" s="7">
        <f>SUM(D$2:D1505)</f>
        <v>183.85195280277532</v>
      </c>
      <c r="F1505">
        <f t="shared" si="116"/>
        <v>1</v>
      </c>
      <c r="G1505">
        <f t="shared" si="117"/>
        <v>1</v>
      </c>
    </row>
    <row r="1506" spans="1:7" x14ac:dyDescent="0.25">
      <c r="A1506" s="7">
        <v>0.60383929821720728</v>
      </c>
      <c r="B1506" s="13">
        <f t="shared" si="118"/>
        <v>1505</v>
      </c>
      <c r="C1506" s="35">
        <f t="shared" si="119"/>
        <v>2.079669902396164E-4</v>
      </c>
      <c r="D1506" s="7">
        <f t="shared" si="115"/>
        <v>0.31299032031062268</v>
      </c>
      <c r="E1506" s="7">
        <f>SUM(D$2:D1506)</f>
        <v>184.16494312308595</v>
      </c>
      <c r="F1506">
        <f t="shared" si="116"/>
        <v>1</v>
      </c>
      <c r="G1506">
        <f t="shared" si="117"/>
        <v>1</v>
      </c>
    </row>
    <row r="1507" spans="1:7" x14ac:dyDescent="0.25">
      <c r="A1507" s="7">
        <v>0.60378898908964984</v>
      </c>
      <c r="B1507" s="13">
        <f t="shared" si="118"/>
        <v>1506</v>
      </c>
      <c r="C1507" s="35">
        <f t="shared" si="119"/>
        <v>5.0309127557435218E-5</v>
      </c>
      <c r="D1507" s="7">
        <f t="shared" si="115"/>
        <v>7.5765546101497439E-2</v>
      </c>
      <c r="E1507" s="7">
        <f>SUM(D$2:D1507)</f>
        <v>184.24070866918746</v>
      </c>
      <c r="F1507">
        <f t="shared" si="116"/>
        <v>1</v>
      </c>
      <c r="G1507">
        <f t="shared" si="117"/>
        <v>1</v>
      </c>
    </row>
    <row r="1508" spans="1:7" x14ac:dyDescent="0.25">
      <c r="A1508" s="7">
        <v>0.60374475676238926</v>
      </c>
      <c r="B1508" s="13">
        <f t="shared" si="118"/>
        <v>1507</v>
      </c>
      <c r="C1508" s="35">
        <f t="shared" si="119"/>
        <v>4.4232327260584903E-5</v>
      </c>
      <c r="D1508" s="7">
        <f t="shared" si="115"/>
        <v>6.6658117181701448E-2</v>
      </c>
      <c r="E1508" s="7">
        <f>SUM(D$2:D1508)</f>
        <v>184.30736678636916</v>
      </c>
      <c r="F1508">
        <f t="shared" si="116"/>
        <v>1</v>
      </c>
      <c r="G1508">
        <f t="shared" si="117"/>
        <v>1</v>
      </c>
    </row>
    <row r="1509" spans="1:7" x14ac:dyDescent="0.25">
      <c r="A1509" s="7">
        <v>0.6036579868330505</v>
      </c>
      <c r="B1509" s="13">
        <f t="shared" si="118"/>
        <v>1508</v>
      </c>
      <c r="C1509" s="35">
        <f t="shared" si="119"/>
        <v>8.6769929338759155E-5</v>
      </c>
      <c r="D1509" s="7">
        <f t="shared" si="115"/>
        <v>0.13084905344284881</v>
      </c>
      <c r="E1509" s="7">
        <f>SUM(D$2:D1509)</f>
        <v>184.43821583981202</v>
      </c>
      <c r="F1509">
        <f t="shared" si="116"/>
        <v>1</v>
      </c>
      <c r="G1509">
        <f t="shared" si="117"/>
        <v>1</v>
      </c>
    </row>
    <row r="1510" spans="1:7" x14ac:dyDescent="0.25">
      <c r="A1510" s="7">
        <v>0.60354906442454204</v>
      </c>
      <c r="B1510" s="13">
        <f t="shared" si="118"/>
        <v>1509</v>
      </c>
      <c r="C1510" s="35">
        <f t="shared" si="119"/>
        <v>1.0892240850846058E-4</v>
      </c>
      <c r="D1510" s="7">
        <f t="shared" si="115"/>
        <v>0.16436391443926701</v>
      </c>
      <c r="E1510" s="7">
        <f>SUM(D$2:D1510)</f>
        <v>184.60257975425128</v>
      </c>
      <c r="F1510">
        <f t="shared" si="116"/>
        <v>1</v>
      </c>
      <c r="G1510">
        <f t="shared" si="117"/>
        <v>1</v>
      </c>
    </row>
    <row r="1511" spans="1:7" x14ac:dyDescent="0.25">
      <c r="A1511" s="7">
        <v>0.60350860891340219</v>
      </c>
      <c r="B1511" s="13">
        <f t="shared" si="118"/>
        <v>1510</v>
      </c>
      <c r="C1511" s="35">
        <f t="shared" si="119"/>
        <v>4.0455511139847466E-5</v>
      </c>
      <c r="D1511" s="7">
        <f t="shared" si="115"/>
        <v>6.1087821821169674E-2</v>
      </c>
      <c r="E1511" s="7">
        <f>SUM(D$2:D1511)</f>
        <v>184.66366757607244</v>
      </c>
      <c r="F1511">
        <f t="shared" si="116"/>
        <v>1</v>
      </c>
      <c r="G1511">
        <f t="shared" si="117"/>
        <v>1</v>
      </c>
    </row>
    <row r="1512" spans="1:7" x14ac:dyDescent="0.25">
      <c r="A1512" s="7">
        <v>0.60347936279882597</v>
      </c>
      <c r="B1512" s="13">
        <f t="shared" si="118"/>
        <v>1511</v>
      </c>
      <c r="C1512" s="35">
        <f t="shared" si="119"/>
        <v>2.9246114576220172E-5</v>
      </c>
      <c r="D1512" s="7">
        <f t="shared" si="115"/>
        <v>4.4190879124668681E-2</v>
      </c>
      <c r="E1512" s="7">
        <f>SUM(D$2:D1512)</f>
        <v>184.70785845519711</v>
      </c>
      <c r="F1512">
        <f t="shared" si="116"/>
        <v>1</v>
      </c>
      <c r="G1512">
        <f t="shared" si="117"/>
        <v>1</v>
      </c>
    </row>
    <row r="1513" spans="1:7" x14ac:dyDescent="0.25">
      <c r="A1513" s="7">
        <v>0.60343837465977179</v>
      </c>
      <c r="B1513" s="13">
        <f t="shared" si="118"/>
        <v>1512</v>
      </c>
      <c r="C1513" s="35">
        <f t="shared" si="119"/>
        <v>4.0988139054176642E-5</v>
      </c>
      <c r="D1513" s="7">
        <f t="shared" si="115"/>
        <v>6.1974066249915083E-2</v>
      </c>
      <c r="E1513" s="7">
        <f>SUM(D$2:D1513)</f>
        <v>184.76983252144703</v>
      </c>
      <c r="F1513">
        <f t="shared" si="116"/>
        <v>1</v>
      </c>
      <c r="G1513">
        <f t="shared" si="117"/>
        <v>1</v>
      </c>
    </row>
    <row r="1514" spans="1:7" x14ac:dyDescent="0.25">
      <c r="A1514" s="7">
        <v>0.60328403361637517</v>
      </c>
      <c r="B1514" s="13">
        <f t="shared" si="118"/>
        <v>1513</v>
      </c>
      <c r="C1514" s="35">
        <f t="shared" si="119"/>
        <v>1.5434104339662191E-4</v>
      </c>
      <c r="D1514" s="7">
        <f t="shared" si="115"/>
        <v>0.23351799865908895</v>
      </c>
      <c r="E1514" s="7">
        <f>SUM(D$2:D1514)</f>
        <v>185.00335052010612</v>
      </c>
      <c r="F1514">
        <f t="shared" si="116"/>
        <v>1</v>
      </c>
      <c r="G1514">
        <f t="shared" si="117"/>
        <v>1</v>
      </c>
    </row>
    <row r="1515" spans="1:7" x14ac:dyDescent="0.25">
      <c r="A1515" s="7">
        <v>0.60325820116252338</v>
      </c>
      <c r="B1515" s="13">
        <f t="shared" si="118"/>
        <v>1514</v>
      </c>
      <c r="C1515" s="35">
        <f t="shared" si="119"/>
        <v>2.5832453851792891E-5</v>
      </c>
      <c r="D1515" s="7">
        <f t="shared" si="115"/>
        <v>3.9110335131614438E-2</v>
      </c>
      <c r="E1515" s="7">
        <f>SUM(D$2:D1515)</f>
        <v>185.04246085523775</v>
      </c>
      <c r="F1515">
        <f t="shared" si="116"/>
        <v>1</v>
      </c>
      <c r="G1515">
        <f t="shared" si="117"/>
        <v>1</v>
      </c>
    </row>
    <row r="1516" spans="1:7" x14ac:dyDescent="0.25">
      <c r="A1516" s="7">
        <v>0.60325570749546931</v>
      </c>
      <c r="B1516" s="13">
        <f t="shared" si="118"/>
        <v>1515</v>
      </c>
      <c r="C1516" s="35">
        <f t="shared" si="119"/>
        <v>2.4936670540709471E-6</v>
      </c>
      <c r="D1516" s="7">
        <f t="shared" si="115"/>
        <v>3.7779055869174849E-3</v>
      </c>
      <c r="E1516" s="7">
        <f>SUM(D$2:D1516)</f>
        <v>185.04623876082468</v>
      </c>
      <c r="F1516">
        <f t="shared" si="116"/>
        <v>1</v>
      </c>
      <c r="G1516">
        <f t="shared" si="117"/>
        <v>1</v>
      </c>
    </row>
    <row r="1517" spans="1:7" x14ac:dyDescent="0.25">
      <c r="A1517" s="7">
        <v>0.60312853047571036</v>
      </c>
      <c r="B1517" s="13">
        <f t="shared" si="118"/>
        <v>1516</v>
      </c>
      <c r="C1517" s="35">
        <f t="shared" si="119"/>
        <v>1.2717701975895057E-4</v>
      </c>
      <c r="D1517" s="7">
        <f t="shared" si="115"/>
        <v>0.19280036195456907</v>
      </c>
      <c r="E1517" s="7">
        <f>SUM(D$2:D1517)</f>
        <v>185.23903912277925</v>
      </c>
      <c r="F1517">
        <f t="shared" si="116"/>
        <v>1</v>
      </c>
      <c r="G1517">
        <f t="shared" si="117"/>
        <v>1</v>
      </c>
    </row>
    <row r="1518" spans="1:7" x14ac:dyDescent="0.25">
      <c r="A1518" s="7">
        <v>0.60304277738148104</v>
      </c>
      <c r="B1518" s="13">
        <f t="shared" si="118"/>
        <v>1517</v>
      </c>
      <c r="C1518" s="35">
        <f t="shared" si="119"/>
        <v>8.5753094229312765E-5</v>
      </c>
      <c r="D1518" s="7">
        <f t="shared" si="115"/>
        <v>0.13008744394586746</v>
      </c>
      <c r="E1518" s="7">
        <f>SUM(D$2:D1518)</f>
        <v>185.3691265667251</v>
      </c>
      <c r="F1518">
        <f t="shared" si="116"/>
        <v>1</v>
      </c>
      <c r="G1518">
        <f t="shared" si="117"/>
        <v>1</v>
      </c>
    </row>
    <row r="1519" spans="1:7" x14ac:dyDescent="0.25">
      <c r="A1519" s="7">
        <v>0.60293283813786291</v>
      </c>
      <c r="B1519" s="13">
        <f t="shared" si="118"/>
        <v>1518</v>
      </c>
      <c r="C1519" s="35">
        <f t="shared" si="119"/>
        <v>1.0993924361812901E-4</v>
      </c>
      <c r="D1519" s="7">
        <f t="shared" si="115"/>
        <v>0.16688777181231984</v>
      </c>
      <c r="E1519" s="7">
        <f>SUM(D$2:D1519)</f>
        <v>185.53601433853743</v>
      </c>
      <c r="F1519">
        <f t="shared" si="116"/>
        <v>1</v>
      </c>
      <c r="G1519">
        <f t="shared" si="117"/>
        <v>1</v>
      </c>
    </row>
    <row r="1520" spans="1:7" x14ac:dyDescent="0.25">
      <c r="A1520" s="7">
        <v>0.60219471268985036</v>
      </c>
      <c r="B1520" s="13">
        <f t="shared" si="118"/>
        <v>1519</v>
      </c>
      <c r="C1520" s="35">
        <f t="shared" si="119"/>
        <v>7.3812544801254987E-4</v>
      </c>
      <c r="D1520" s="7">
        <f t="shared" si="115"/>
        <v>1.1212125555310632</v>
      </c>
      <c r="E1520" s="7">
        <f>SUM(D$2:D1520)</f>
        <v>186.65722689406849</v>
      </c>
      <c r="F1520">
        <f t="shared" si="116"/>
        <v>1</v>
      </c>
      <c r="G1520">
        <f t="shared" si="117"/>
        <v>1</v>
      </c>
    </row>
    <row r="1521" spans="1:7" x14ac:dyDescent="0.25">
      <c r="A1521" s="7">
        <v>0.60211251851850423</v>
      </c>
      <c r="B1521" s="13">
        <f t="shared" si="118"/>
        <v>1520</v>
      </c>
      <c r="C1521" s="35">
        <f t="shared" si="119"/>
        <v>8.2194171346139377E-5</v>
      </c>
      <c r="D1521" s="7">
        <f t="shared" si="115"/>
        <v>0.12493514044613185</v>
      </c>
      <c r="E1521" s="7">
        <f>SUM(D$2:D1521)</f>
        <v>186.78216203451461</v>
      </c>
      <c r="F1521">
        <f t="shared" si="116"/>
        <v>1</v>
      </c>
      <c r="G1521">
        <f t="shared" si="117"/>
        <v>1</v>
      </c>
    </row>
    <row r="1522" spans="1:7" x14ac:dyDescent="0.25">
      <c r="A1522" s="7">
        <v>0.60148890807210198</v>
      </c>
      <c r="B1522" s="13">
        <f t="shared" si="118"/>
        <v>1521</v>
      </c>
      <c r="C1522" s="35">
        <f t="shared" si="119"/>
        <v>6.2361044640224517E-4</v>
      </c>
      <c r="D1522" s="7">
        <f t="shared" si="115"/>
        <v>0.9485114889778149</v>
      </c>
      <c r="E1522" s="7">
        <f>SUM(D$2:D1522)</f>
        <v>187.73067352349244</v>
      </c>
      <c r="F1522">
        <f t="shared" si="116"/>
        <v>1</v>
      </c>
      <c r="G1522">
        <f t="shared" si="117"/>
        <v>1</v>
      </c>
    </row>
    <row r="1523" spans="1:7" x14ac:dyDescent="0.25">
      <c r="A1523" s="7">
        <v>0.60140063710045888</v>
      </c>
      <c r="B1523" s="13">
        <f t="shared" si="118"/>
        <v>1522</v>
      </c>
      <c r="C1523" s="35">
        <f t="shared" si="119"/>
        <v>8.8270971643100715E-5</v>
      </c>
      <c r="D1523" s="7">
        <f t="shared" si="115"/>
        <v>0.13434841884079929</v>
      </c>
      <c r="E1523" s="7">
        <f>SUM(D$2:D1523)</f>
        <v>187.86502194233324</v>
      </c>
      <c r="F1523">
        <f t="shared" si="116"/>
        <v>1</v>
      </c>
      <c r="G1523">
        <f t="shared" si="117"/>
        <v>1</v>
      </c>
    </row>
    <row r="1524" spans="1:7" x14ac:dyDescent="0.25">
      <c r="A1524" s="7">
        <v>0.60138959717641349</v>
      </c>
      <c r="B1524" s="13">
        <f t="shared" si="118"/>
        <v>1523</v>
      </c>
      <c r="C1524" s="35">
        <f t="shared" si="119"/>
        <v>1.1039924045386229E-5</v>
      </c>
      <c r="D1524" s="7">
        <f t="shared" si="115"/>
        <v>1.6813804321123227E-2</v>
      </c>
      <c r="E1524" s="7">
        <f>SUM(D$2:D1524)</f>
        <v>187.88183574665436</v>
      </c>
      <c r="F1524">
        <f t="shared" si="116"/>
        <v>1</v>
      </c>
      <c r="G1524">
        <f t="shared" si="117"/>
        <v>1</v>
      </c>
    </row>
    <row r="1525" spans="1:7" x14ac:dyDescent="0.25">
      <c r="A1525" s="7">
        <v>0.60130936404420698</v>
      </c>
      <c r="B1525" s="13">
        <f t="shared" si="118"/>
        <v>1524</v>
      </c>
      <c r="C1525" s="35">
        <f t="shared" si="119"/>
        <v>8.0233132206508628E-5</v>
      </c>
      <c r="D1525" s="7">
        <f t="shared" si="115"/>
        <v>0.12227529348271915</v>
      </c>
      <c r="E1525" s="7">
        <f>SUM(D$2:D1525)</f>
        <v>188.00411104013708</v>
      </c>
      <c r="F1525">
        <f t="shared" si="116"/>
        <v>1</v>
      </c>
      <c r="G1525">
        <f t="shared" si="117"/>
        <v>1</v>
      </c>
    </row>
    <row r="1526" spans="1:7" x14ac:dyDescent="0.25">
      <c r="A1526" s="7">
        <v>0.6011802259853084</v>
      </c>
      <c r="B1526" s="13">
        <f t="shared" si="118"/>
        <v>1525</v>
      </c>
      <c r="C1526" s="35">
        <f t="shared" si="119"/>
        <v>1.2913805889858132E-4</v>
      </c>
      <c r="D1526" s="7">
        <f t="shared" si="115"/>
        <v>0.19693553982033651</v>
      </c>
      <c r="E1526" s="7">
        <f>SUM(D$2:D1526)</f>
        <v>188.20104657995742</v>
      </c>
      <c r="F1526">
        <f t="shared" si="116"/>
        <v>1</v>
      </c>
      <c r="G1526">
        <f t="shared" si="117"/>
        <v>1</v>
      </c>
    </row>
    <row r="1527" spans="1:7" x14ac:dyDescent="0.25">
      <c r="A1527" s="7">
        <v>0.60093591924508616</v>
      </c>
      <c r="B1527" s="13">
        <f t="shared" si="118"/>
        <v>1526</v>
      </c>
      <c r="C1527" s="35">
        <f t="shared" si="119"/>
        <v>2.443067402222443E-4</v>
      </c>
      <c r="D1527" s="7">
        <f t="shared" si="115"/>
        <v>0.3728120855791448</v>
      </c>
      <c r="E1527" s="7">
        <f>SUM(D$2:D1527)</f>
        <v>188.57385866553656</v>
      </c>
      <c r="F1527">
        <f t="shared" si="116"/>
        <v>1</v>
      </c>
      <c r="G1527">
        <f t="shared" si="117"/>
        <v>1</v>
      </c>
    </row>
    <row r="1528" spans="1:7" x14ac:dyDescent="0.25">
      <c r="A1528" s="7">
        <v>0.6007014419109219</v>
      </c>
      <c r="B1528" s="13">
        <f t="shared" si="118"/>
        <v>1527</v>
      </c>
      <c r="C1528" s="35">
        <f t="shared" si="119"/>
        <v>2.3447733416426253E-4</v>
      </c>
      <c r="D1528" s="7">
        <f t="shared" si="115"/>
        <v>0.35804688926882888</v>
      </c>
      <c r="E1528" s="7">
        <f>SUM(D$2:D1528)</f>
        <v>188.93190555480538</v>
      </c>
      <c r="F1528">
        <f t="shared" si="116"/>
        <v>1</v>
      </c>
      <c r="G1528">
        <f t="shared" si="117"/>
        <v>1</v>
      </c>
    </row>
    <row r="1529" spans="1:7" x14ac:dyDescent="0.25">
      <c r="A1529" s="7">
        <v>0.60062808452088379</v>
      </c>
      <c r="B1529" s="13">
        <f t="shared" si="118"/>
        <v>1528</v>
      </c>
      <c r="C1529" s="35">
        <f t="shared" si="119"/>
        <v>7.3357390038109038E-5</v>
      </c>
      <c r="D1529" s="7">
        <f t="shared" si="115"/>
        <v>0.11209009197823061</v>
      </c>
      <c r="E1529" s="7">
        <f>SUM(D$2:D1529)</f>
        <v>189.0439956467836</v>
      </c>
      <c r="F1529">
        <f t="shared" si="116"/>
        <v>1</v>
      </c>
      <c r="G1529">
        <f t="shared" si="117"/>
        <v>1</v>
      </c>
    </row>
    <row r="1530" spans="1:7" x14ac:dyDescent="0.25">
      <c r="A1530" s="7">
        <v>0.60059881419594785</v>
      </c>
      <c r="B1530" s="13">
        <f t="shared" si="118"/>
        <v>1529</v>
      </c>
      <c r="C1530" s="35">
        <f t="shared" si="119"/>
        <v>2.9270324935937175E-5</v>
      </c>
      <c r="D1530" s="7">
        <f t="shared" si="115"/>
        <v>4.4754326827047941E-2</v>
      </c>
      <c r="E1530" s="7">
        <f>SUM(D$2:D1530)</f>
        <v>189.08874997361065</v>
      </c>
      <c r="F1530">
        <f t="shared" si="116"/>
        <v>1</v>
      </c>
      <c r="G1530">
        <f t="shared" si="117"/>
        <v>1</v>
      </c>
    </row>
    <row r="1531" spans="1:7" x14ac:dyDescent="0.25">
      <c r="A1531" s="7">
        <v>0.60048350025246566</v>
      </c>
      <c r="B1531" s="13">
        <f t="shared" si="118"/>
        <v>1530</v>
      </c>
      <c r="C1531" s="35">
        <f t="shared" si="119"/>
        <v>1.1531394348218704E-4</v>
      </c>
      <c r="D1531" s="7">
        <f t="shared" si="115"/>
        <v>0.17643033352774617</v>
      </c>
      <c r="E1531" s="7">
        <f>SUM(D$2:D1531)</f>
        <v>189.26518030713839</v>
      </c>
      <c r="F1531">
        <f t="shared" si="116"/>
        <v>1</v>
      </c>
      <c r="G1531">
        <f t="shared" si="117"/>
        <v>1</v>
      </c>
    </row>
    <row r="1532" spans="1:7" x14ac:dyDescent="0.25">
      <c r="A1532" s="7">
        <v>0.60039590717089553</v>
      </c>
      <c r="B1532" s="13">
        <f t="shared" si="118"/>
        <v>1531</v>
      </c>
      <c r="C1532" s="35">
        <f t="shared" si="119"/>
        <v>8.7593081570136455E-5</v>
      </c>
      <c r="D1532" s="7">
        <f t="shared" si="115"/>
        <v>0.13410500788387891</v>
      </c>
      <c r="E1532" s="7">
        <f>SUM(D$2:D1532)</f>
        <v>189.39928531502227</v>
      </c>
      <c r="F1532">
        <f t="shared" si="116"/>
        <v>1</v>
      </c>
      <c r="G1532">
        <f t="shared" si="117"/>
        <v>1</v>
      </c>
    </row>
    <row r="1533" spans="1:7" x14ac:dyDescent="0.25">
      <c r="A1533" s="7">
        <v>0.60028889738080693</v>
      </c>
      <c r="B1533" s="13">
        <f t="shared" si="118"/>
        <v>1532</v>
      </c>
      <c r="C1533" s="35">
        <f t="shared" si="119"/>
        <v>1.070097900885969E-4</v>
      </c>
      <c r="D1533" s="7">
        <f t="shared" si="115"/>
        <v>0.16393899841573045</v>
      </c>
      <c r="E1533" s="7">
        <f>SUM(D$2:D1533)</f>
        <v>189.56322431343801</v>
      </c>
      <c r="F1533">
        <f t="shared" si="116"/>
        <v>1</v>
      </c>
      <c r="G1533">
        <f t="shared" si="117"/>
        <v>1</v>
      </c>
    </row>
    <row r="1534" spans="1:7" x14ac:dyDescent="0.25">
      <c r="A1534" s="7">
        <v>0.60008647456294972</v>
      </c>
      <c r="B1534" s="13">
        <f t="shared" si="118"/>
        <v>1533</v>
      </c>
      <c r="C1534" s="35">
        <f t="shared" si="119"/>
        <v>2.0242281785720628E-4</v>
      </c>
      <c r="D1534" s="7">
        <f t="shared" si="115"/>
        <v>0.31031417977509723</v>
      </c>
      <c r="E1534" s="7">
        <f>SUM(D$2:D1534)</f>
        <v>189.87353849321312</v>
      </c>
      <c r="F1534">
        <f t="shared" si="116"/>
        <v>1</v>
      </c>
      <c r="G1534">
        <f t="shared" si="117"/>
        <v>1</v>
      </c>
    </row>
    <row r="1535" spans="1:7" x14ac:dyDescent="0.25">
      <c r="A1535" s="7">
        <v>0.59996104068909262</v>
      </c>
      <c r="B1535" s="13">
        <f t="shared" si="118"/>
        <v>1534</v>
      </c>
      <c r="C1535" s="35">
        <f t="shared" si="119"/>
        <v>1.2543387385710592E-4</v>
      </c>
      <c r="D1535" s="7">
        <f t="shared" si="115"/>
        <v>0.19241556249680047</v>
      </c>
      <c r="E1535" s="7">
        <f>SUM(D$2:D1535)</f>
        <v>190.06595405570991</v>
      </c>
      <c r="F1535">
        <f t="shared" si="116"/>
        <v>1</v>
      </c>
      <c r="G1535">
        <f t="shared" si="117"/>
        <v>1</v>
      </c>
    </row>
    <row r="1536" spans="1:7" x14ac:dyDescent="0.25">
      <c r="A1536" s="7">
        <v>0.59978507979444051</v>
      </c>
      <c r="B1536" s="13">
        <f t="shared" si="118"/>
        <v>1535</v>
      </c>
      <c r="C1536" s="35">
        <f t="shared" si="119"/>
        <v>1.7596089465210518E-4</v>
      </c>
      <c r="D1536" s="7">
        <f t="shared" si="115"/>
        <v>0.27009997329098145</v>
      </c>
      <c r="E1536" s="7">
        <f>SUM(D$2:D1536)</f>
        <v>190.33605402900088</v>
      </c>
      <c r="F1536">
        <f t="shared" si="116"/>
        <v>1</v>
      </c>
      <c r="G1536">
        <f t="shared" si="117"/>
        <v>1</v>
      </c>
    </row>
    <row r="1537" spans="1:7" x14ac:dyDescent="0.25">
      <c r="A1537" s="7">
        <v>0.5997301222778112</v>
      </c>
      <c r="B1537" s="13">
        <f t="shared" si="118"/>
        <v>1536</v>
      </c>
      <c r="C1537" s="35">
        <f t="shared" si="119"/>
        <v>5.4957516629317027E-5</v>
      </c>
      <c r="D1537" s="7">
        <f t="shared" si="115"/>
        <v>8.4414745542630953E-2</v>
      </c>
      <c r="E1537" s="7">
        <f>SUM(D$2:D1537)</f>
        <v>190.42046877454351</v>
      </c>
      <c r="F1537">
        <f t="shared" si="116"/>
        <v>1</v>
      </c>
      <c r="G1537">
        <f t="shared" si="117"/>
        <v>1</v>
      </c>
    </row>
    <row r="1538" spans="1:7" x14ac:dyDescent="0.25">
      <c r="A1538" s="7">
        <v>0.59970223194338113</v>
      </c>
      <c r="B1538" s="13">
        <f t="shared" si="118"/>
        <v>1537</v>
      </c>
      <c r="C1538" s="35">
        <f t="shared" si="119"/>
        <v>2.7890334430069608E-5</v>
      </c>
      <c r="D1538" s="7">
        <f t="shared" ref="D1538:D1601" si="120">C1538*B1538</f>
        <v>4.2867444019016987E-2</v>
      </c>
      <c r="E1538" s="7">
        <f>SUM(D$2:D1538)</f>
        <v>190.46333621856252</v>
      </c>
      <c r="F1538">
        <f t="shared" ref="F1538:F1601" si="121">IF(E1538&gt;I$15,1,0)</f>
        <v>1</v>
      </c>
      <c r="G1538">
        <f t="shared" ref="G1538:G1601" si="122">IF(E1538&gt;M$15,1,0)</f>
        <v>1</v>
      </c>
    </row>
    <row r="1539" spans="1:7" x14ac:dyDescent="0.25">
      <c r="A1539" s="7">
        <v>0.59946865039252739</v>
      </c>
      <c r="B1539" s="13">
        <f t="shared" ref="B1539:B1602" si="123">ROW(B1539)-1</f>
        <v>1538</v>
      </c>
      <c r="C1539" s="35">
        <f t="shared" si="119"/>
        <v>2.3358155085373422E-4</v>
      </c>
      <c r="D1539" s="7">
        <f t="shared" si="120"/>
        <v>0.35924842521304323</v>
      </c>
      <c r="E1539" s="7">
        <f>SUM(D$2:D1539)</f>
        <v>190.82258464377557</v>
      </c>
      <c r="F1539">
        <f t="shared" si="121"/>
        <v>1</v>
      </c>
      <c r="G1539">
        <f t="shared" si="122"/>
        <v>1</v>
      </c>
    </row>
    <row r="1540" spans="1:7" x14ac:dyDescent="0.25">
      <c r="A1540" s="7">
        <v>0.59932089456698223</v>
      </c>
      <c r="B1540" s="13">
        <f t="shared" si="123"/>
        <v>1539</v>
      </c>
      <c r="C1540" s="35">
        <f t="shared" ref="C1540:C1603" si="124">IF(A1539-A1540=0,0,A1539-A1540)</f>
        <v>1.4775582554515942E-4</v>
      </c>
      <c r="D1540" s="7">
        <f t="shared" si="120"/>
        <v>0.22739621551400035</v>
      </c>
      <c r="E1540" s="7">
        <f>SUM(D$2:D1540)</f>
        <v>191.04998085928958</v>
      </c>
      <c r="F1540">
        <f t="shared" si="121"/>
        <v>1</v>
      </c>
      <c r="G1540">
        <f t="shared" si="122"/>
        <v>1</v>
      </c>
    </row>
    <row r="1541" spans="1:7" x14ac:dyDescent="0.25">
      <c r="A1541" s="7">
        <v>0.59852125059484851</v>
      </c>
      <c r="B1541" s="13">
        <f t="shared" si="123"/>
        <v>1540</v>
      </c>
      <c r="C1541" s="35">
        <f t="shared" si="124"/>
        <v>7.996439721337234E-4</v>
      </c>
      <c r="D1541" s="7">
        <f t="shared" si="120"/>
        <v>1.231451717085934</v>
      </c>
      <c r="E1541" s="7">
        <f>SUM(D$2:D1541)</f>
        <v>192.28143257637552</v>
      </c>
      <c r="F1541">
        <f t="shared" si="121"/>
        <v>1</v>
      </c>
      <c r="G1541">
        <f t="shared" si="122"/>
        <v>1</v>
      </c>
    </row>
    <row r="1542" spans="1:7" x14ac:dyDescent="0.25">
      <c r="A1542" s="7">
        <v>0.59794286510045658</v>
      </c>
      <c r="B1542" s="13">
        <f t="shared" si="123"/>
        <v>1541</v>
      </c>
      <c r="C1542" s="35">
        <f t="shared" si="124"/>
        <v>5.7838549439193088E-4</v>
      </c>
      <c r="D1542" s="7">
        <f t="shared" si="120"/>
        <v>0.89129204685796548</v>
      </c>
      <c r="E1542" s="7">
        <f>SUM(D$2:D1542)</f>
        <v>193.17272462323348</v>
      </c>
      <c r="F1542">
        <f t="shared" si="121"/>
        <v>1</v>
      </c>
      <c r="G1542">
        <f t="shared" si="122"/>
        <v>1</v>
      </c>
    </row>
    <row r="1543" spans="1:7" x14ac:dyDescent="0.25">
      <c r="A1543" s="7">
        <v>0.59777339258221684</v>
      </c>
      <c r="B1543" s="13">
        <f t="shared" si="123"/>
        <v>1542</v>
      </c>
      <c r="C1543" s="35">
        <f t="shared" si="124"/>
        <v>1.6947251823973275E-4</v>
      </c>
      <c r="D1543" s="7">
        <f t="shared" si="120"/>
        <v>0.2613266231256679</v>
      </c>
      <c r="E1543" s="7">
        <f>SUM(D$2:D1543)</f>
        <v>193.43405124635913</v>
      </c>
      <c r="F1543">
        <f t="shared" si="121"/>
        <v>1</v>
      </c>
      <c r="G1543">
        <f t="shared" si="122"/>
        <v>1</v>
      </c>
    </row>
    <row r="1544" spans="1:7" x14ac:dyDescent="0.25">
      <c r="A1544" s="7">
        <v>0.59774894011887092</v>
      </c>
      <c r="B1544" s="13">
        <f t="shared" si="123"/>
        <v>1543</v>
      </c>
      <c r="C1544" s="35">
        <f t="shared" si="124"/>
        <v>2.4452463345925324E-5</v>
      </c>
      <c r="D1544" s="7">
        <f t="shared" si="120"/>
        <v>3.7730150942762775E-2</v>
      </c>
      <c r="E1544" s="7">
        <f>SUM(D$2:D1544)</f>
        <v>193.4717813973019</v>
      </c>
      <c r="F1544">
        <f t="shared" si="121"/>
        <v>1</v>
      </c>
      <c r="G1544">
        <f t="shared" si="122"/>
        <v>1</v>
      </c>
    </row>
    <row r="1545" spans="1:7" x14ac:dyDescent="0.25">
      <c r="A1545" s="7">
        <v>0.59737987739486453</v>
      </c>
      <c r="B1545" s="13">
        <f t="shared" si="123"/>
        <v>1544</v>
      </c>
      <c r="C1545" s="35">
        <f t="shared" si="124"/>
        <v>3.6906272400638596E-4</v>
      </c>
      <c r="D1545" s="7">
        <f t="shared" si="120"/>
        <v>0.56983284586585992</v>
      </c>
      <c r="E1545" s="7">
        <f>SUM(D$2:D1545)</f>
        <v>194.04161424316774</v>
      </c>
      <c r="F1545">
        <f t="shared" si="121"/>
        <v>1</v>
      </c>
      <c r="G1545">
        <f t="shared" si="122"/>
        <v>1</v>
      </c>
    </row>
    <row r="1546" spans="1:7" x14ac:dyDescent="0.25">
      <c r="A1546" s="7">
        <v>0.59669666104276153</v>
      </c>
      <c r="B1546" s="13">
        <f t="shared" si="123"/>
        <v>1545</v>
      </c>
      <c r="C1546" s="35">
        <f t="shared" si="124"/>
        <v>6.8321635210299991E-4</v>
      </c>
      <c r="D1546" s="7">
        <f t="shared" si="120"/>
        <v>1.0555692639991348</v>
      </c>
      <c r="E1546" s="7">
        <f>SUM(D$2:D1546)</f>
        <v>195.09718350716687</v>
      </c>
      <c r="F1546">
        <f t="shared" si="121"/>
        <v>1</v>
      </c>
      <c r="G1546">
        <f t="shared" si="122"/>
        <v>1</v>
      </c>
    </row>
    <row r="1547" spans="1:7" x14ac:dyDescent="0.25">
      <c r="A1547" s="7">
        <v>0.59669666104276153</v>
      </c>
      <c r="B1547" s="13">
        <f t="shared" si="123"/>
        <v>1546</v>
      </c>
      <c r="C1547" s="35">
        <f t="shared" si="124"/>
        <v>0</v>
      </c>
      <c r="D1547" s="7">
        <f t="shared" si="120"/>
        <v>0</v>
      </c>
      <c r="E1547" s="7">
        <f>SUM(D$2:D1547)</f>
        <v>195.09718350716687</v>
      </c>
      <c r="F1547">
        <f t="shared" si="121"/>
        <v>1</v>
      </c>
      <c r="G1547">
        <f t="shared" si="122"/>
        <v>1</v>
      </c>
    </row>
    <row r="1548" spans="1:7" x14ac:dyDescent="0.25">
      <c r="A1548" s="7">
        <v>0.59664242983692484</v>
      </c>
      <c r="B1548" s="13">
        <f t="shared" si="123"/>
        <v>1547</v>
      </c>
      <c r="C1548" s="35">
        <f t="shared" si="124"/>
        <v>5.4231205836696716E-5</v>
      </c>
      <c r="D1548" s="7">
        <f t="shared" si="120"/>
        <v>8.389567542936982E-2</v>
      </c>
      <c r="E1548" s="7">
        <f>SUM(D$2:D1548)</f>
        <v>195.18107918259625</v>
      </c>
      <c r="F1548">
        <f t="shared" si="121"/>
        <v>1</v>
      </c>
      <c r="G1548">
        <f t="shared" si="122"/>
        <v>1</v>
      </c>
    </row>
    <row r="1549" spans="1:7" x14ac:dyDescent="0.25">
      <c r="A1549" s="7">
        <v>0.59642008189299445</v>
      </c>
      <c r="B1549" s="13">
        <f t="shared" si="123"/>
        <v>1548</v>
      </c>
      <c r="C1549" s="35">
        <f t="shared" si="124"/>
        <v>2.2234794393038992E-4</v>
      </c>
      <c r="D1549" s="7">
        <f t="shared" si="120"/>
        <v>0.3441946172042436</v>
      </c>
      <c r="E1549" s="7">
        <f>SUM(D$2:D1549)</f>
        <v>195.52527379980049</v>
      </c>
      <c r="F1549">
        <f t="shared" si="121"/>
        <v>1</v>
      </c>
      <c r="G1549">
        <f t="shared" si="122"/>
        <v>1</v>
      </c>
    </row>
    <row r="1550" spans="1:7" x14ac:dyDescent="0.25">
      <c r="A1550" s="7">
        <v>0.59602167621297297</v>
      </c>
      <c r="B1550" s="13">
        <f t="shared" si="123"/>
        <v>1549</v>
      </c>
      <c r="C1550" s="35">
        <f t="shared" si="124"/>
        <v>3.9840568002147414E-4</v>
      </c>
      <c r="D1550" s="7">
        <f t="shared" si="120"/>
        <v>0.61713039835326344</v>
      </c>
      <c r="E1550" s="7">
        <f>SUM(D$2:D1550)</f>
        <v>196.14240419815374</v>
      </c>
      <c r="F1550">
        <f t="shared" si="121"/>
        <v>1</v>
      </c>
      <c r="G1550">
        <f t="shared" si="122"/>
        <v>1</v>
      </c>
    </row>
    <row r="1551" spans="1:7" x14ac:dyDescent="0.25">
      <c r="A1551" s="7">
        <v>0.59498743385487618</v>
      </c>
      <c r="B1551" s="13">
        <f t="shared" si="123"/>
        <v>1550</v>
      </c>
      <c r="C1551" s="35">
        <f t="shared" si="124"/>
        <v>1.034242358096793E-3</v>
      </c>
      <c r="D1551" s="7">
        <f t="shared" si="120"/>
        <v>1.6030756550500291</v>
      </c>
      <c r="E1551" s="7">
        <f>SUM(D$2:D1551)</f>
        <v>197.74547985320376</v>
      </c>
      <c r="F1551">
        <f t="shared" si="121"/>
        <v>1</v>
      </c>
      <c r="G1551">
        <f t="shared" si="122"/>
        <v>1</v>
      </c>
    </row>
    <row r="1552" spans="1:7" x14ac:dyDescent="0.25">
      <c r="A1552" s="7">
        <v>0.59476559432850051</v>
      </c>
      <c r="B1552" s="13">
        <f t="shared" si="123"/>
        <v>1551</v>
      </c>
      <c r="C1552" s="35">
        <f t="shared" si="124"/>
        <v>2.2183952637566673E-4</v>
      </c>
      <c r="D1552" s="7">
        <f t="shared" si="120"/>
        <v>0.3440731054086591</v>
      </c>
      <c r="E1552" s="7">
        <f>SUM(D$2:D1552)</f>
        <v>198.08955295861242</v>
      </c>
      <c r="F1552">
        <f t="shared" si="121"/>
        <v>1</v>
      </c>
      <c r="G1552">
        <f t="shared" si="122"/>
        <v>1</v>
      </c>
    </row>
    <row r="1553" spans="1:7" x14ac:dyDescent="0.25">
      <c r="A1553" s="7">
        <v>0.59416178795637253</v>
      </c>
      <c r="B1553" s="13">
        <f t="shared" si="123"/>
        <v>1552</v>
      </c>
      <c r="C1553" s="35">
        <f t="shared" si="124"/>
        <v>6.0380637212797961E-4</v>
      </c>
      <c r="D1553" s="7">
        <f t="shared" si="120"/>
        <v>0.93710748954262435</v>
      </c>
      <c r="E1553" s="7">
        <f>SUM(D$2:D1553)</f>
        <v>199.02666044815504</v>
      </c>
      <c r="F1553">
        <f t="shared" si="121"/>
        <v>1</v>
      </c>
      <c r="G1553">
        <f t="shared" si="122"/>
        <v>1</v>
      </c>
    </row>
    <row r="1554" spans="1:7" x14ac:dyDescent="0.25">
      <c r="A1554" s="7">
        <v>0.59411883877817873</v>
      </c>
      <c r="B1554" s="13">
        <f t="shared" si="123"/>
        <v>1553</v>
      </c>
      <c r="C1554" s="35">
        <f t="shared" si="124"/>
        <v>4.2949178193807391E-5</v>
      </c>
      <c r="D1554" s="7">
        <f t="shared" si="120"/>
        <v>6.6700073734982879E-2</v>
      </c>
      <c r="E1554" s="7">
        <f>SUM(D$2:D1554)</f>
        <v>199.09336052189002</v>
      </c>
      <c r="F1554">
        <f t="shared" si="121"/>
        <v>1</v>
      </c>
      <c r="G1554">
        <f t="shared" si="122"/>
        <v>1</v>
      </c>
    </row>
    <row r="1555" spans="1:7" x14ac:dyDescent="0.25">
      <c r="A1555" s="7">
        <v>0.59369309960200112</v>
      </c>
      <c r="B1555" s="13">
        <f t="shared" si="123"/>
        <v>1554</v>
      </c>
      <c r="C1555" s="35">
        <f t="shared" si="124"/>
        <v>4.2573917617760859E-4</v>
      </c>
      <c r="D1555" s="7">
        <f t="shared" si="120"/>
        <v>0.66159867978000375</v>
      </c>
      <c r="E1555" s="7">
        <f>SUM(D$2:D1555)</f>
        <v>199.75495920167003</v>
      </c>
      <c r="F1555">
        <f t="shared" si="121"/>
        <v>1</v>
      </c>
      <c r="G1555">
        <f t="shared" si="122"/>
        <v>1</v>
      </c>
    </row>
    <row r="1556" spans="1:7" x14ac:dyDescent="0.25">
      <c r="A1556" s="7">
        <v>0.59368680490846637</v>
      </c>
      <c r="B1556" s="13">
        <f t="shared" si="123"/>
        <v>1555</v>
      </c>
      <c r="C1556" s="35">
        <f t="shared" si="124"/>
        <v>6.2946935347474309E-6</v>
      </c>
      <c r="D1556" s="7">
        <f t="shared" si="120"/>
        <v>9.788248446532255E-3</v>
      </c>
      <c r="E1556" s="7">
        <f>SUM(D$2:D1556)</f>
        <v>199.76474745011657</v>
      </c>
      <c r="F1556">
        <f t="shared" si="121"/>
        <v>1</v>
      </c>
      <c r="G1556">
        <f t="shared" si="122"/>
        <v>1</v>
      </c>
    </row>
    <row r="1557" spans="1:7" x14ac:dyDescent="0.25">
      <c r="A1557" s="7">
        <v>0.59349624516688582</v>
      </c>
      <c r="B1557" s="13">
        <f t="shared" si="123"/>
        <v>1556</v>
      </c>
      <c r="C1557" s="35">
        <f t="shared" si="124"/>
        <v>1.9055974158055378E-4</v>
      </c>
      <c r="D1557" s="7">
        <f t="shared" si="120"/>
        <v>0.29651095789934168</v>
      </c>
      <c r="E1557" s="7">
        <f>SUM(D$2:D1557)</f>
        <v>200.0612584080159</v>
      </c>
      <c r="F1557">
        <f t="shared" si="121"/>
        <v>1</v>
      </c>
      <c r="G1557">
        <f t="shared" si="122"/>
        <v>1</v>
      </c>
    </row>
    <row r="1558" spans="1:7" x14ac:dyDescent="0.25">
      <c r="A1558" s="7">
        <v>0.59348285683794499</v>
      </c>
      <c r="B1558" s="13">
        <f t="shared" si="123"/>
        <v>1557</v>
      </c>
      <c r="C1558" s="35">
        <f t="shared" si="124"/>
        <v>1.3388328940822092E-5</v>
      </c>
      <c r="D1558" s="7">
        <f t="shared" si="120"/>
        <v>2.0845628160859997E-2</v>
      </c>
      <c r="E1558" s="7">
        <f>SUM(D$2:D1558)</f>
        <v>200.08210403617676</v>
      </c>
      <c r="F1558">
        <f t="shared" si="121"/>
        <v>1</v>
      </c>
      <c r="G1558">
        <f t="shared" si="122"/>
        <v>1</v>
      </c>
    </row>
    <row r="1559" spans="1:7" x14ac:dyDescent="0.25">
      <c r="A1559" s="7">
        <v>0.59322615439353144</v>
      </c>
      <c r="B1559" s="13">
        <f t="shared" si="123"/>
        <v>1558</v>
      </c>
      <c r="C1559" s="35">
        <f t="shared" si="124"/>
        <v>2.5670244441355905E-4</v>
      </c>
      <c r="D1559" s="7">
        <f t="shared" si="120"/>
        <v>0.399942408396325</v>
      </c>
      <c r="E1559" s="7">
        <f>SUM(D$2:D1559)</f>
        <v>200.48204644457309</v>
      </c>
      <c r="F1559">
        <f t="shared" si="121"/>
        <v>1</v>
      </c>
      <c r="G1559">
        <f t="shared" si="122"/>
        <v>1</v>
      </c>
    </row>
    <row r="1560" spans="1:7" x14ac:dyDescent="0.25">
      <c r="A1560" s="7">
        <v>0.59306791548221505</v>
      </c>
      <c r="B1560" s="13">
        <f t="shared" si="123"/>
        <v>1559</v>
      </c>
      <c r="C1560" s="35">
        <f t="shared" si="124"/>
        <v>1.5823891131638845E-4</v>
      </c>
      <c r="D1560" s="7">
        <f t="shared" si="120"/>
        <v>0.2466944627422496</v>
      </c>
      <c r="E1560" s="7">
        <f>SUM(D$2:D1560)</f>
        <v>200.72874090731534</v>
      </c>
      <c r="F1560">
        <f t="shared" si="121"/>
        <v>1</v>
      </c>
      <c r="G1560">
        <f t="shared" si="122"/>
        <v>1</v>
      </c>
    </row>
    <row r="1561" spans="1:7" x14ac:dyDescent="0.25">
      <c r="A1561" s="7">
        <v>0.59280499097534634</v>
      </c>
      <c r="B1561" s="13">
        <f t="shared" si="123"/>
        <v>1560</v>
      </c>
      <c r="C1561" s="35">
        <f t="shared" si="124"/>
        <v>2.6292450686871138E-4</v>
      </c>
      <c r="D1561" s="7">
        <f t="shared" si="120"/>
        <v>0.41016223071518976</v>
      </c>
      <c r="E1561" s="7">
        <f>SUM(D$2:D1561)</f>
        <v>201.13890313803054</v>
      </c>
      <c r="F1561">
        <f t="shared" si="121"/>
        <v>1</v>
      </c>
      <c r="G1561">
        <f t="shared" si="122"/>
        <v>1</v>
      </c>
    </row>
    <row r="1562" spans="1:7" x14ac:dyDescent="0.25">
      <c r="A1562" s="7">
        <v>0.59268667494725535</v>
      </c>
      <c r="B1562" s="13">
        <f t="shared" si="123"/>
        <v>1561</v>
      </c>
      <c r="C1562" s="35">
        <f t="shared" si="124"/>
        <v>1.1831602809098118E-4</v>
      </c>
      <c r="D1562" s="7">
        <f t="shared" si="120"/>
        <v>0.18469131985002163</v>
      </c>
      <c r="E1562" s="7">
        <f>SUM(D$2:D1562)</f>
        <v>201.32359445788057</v>
      </c>
      <c r="F1562">
        <f t="shared" si="121"/>
        <v>1</v>
      </c>
      <c r="G1562">
        <f t="shared" si="122"/>
        <v>1</v>
      </c>
    </row>
    <row r="1563" spans="1:7" x14ac:dyDescent="0.25">
      <c r="A1563" s="7">
        <v>0.59233308264312834</v>
      </c>
      <c r="B1563" s="13">
        <f t="shared" si="123"/>
        <v>1562</v>
      </c>
      <c r="C1563" s="35">
        <f t="shared" si="124"/>
        <v>3.5359230412701503E-4</v>
      </c>
      <c r="D1563" s="7">
        <f t="shared" si="120"/>
        <v>0.55231117904639748</v>
      </c>
      <c r="E1563" s="7">
        <f>SUM(D$2:D1563)</f>
        <v>201.87590563692697</v>
      </c>
      <c r="F1563">
        <f t="shared" si="121"/>
        <v>1</v>
      </c>
      <c r="G1563">
        <f t="shared" si="122"/>
        <v>1</v>
      </c>
    </row>
    <row r="1564" spans="1:7" x14ac:dyDescent="0.25">
      <c r="A1564" s="7">
        <v>0.59221212768582465</v>
      </c>
      <c r="B1564" s="13">
        <f t="shared" si="123"/>
        <v>1563</v>
      </c>
      <c r="C1564" s="35">
        <f t="shared" si="124"/>
        <v>1.2095495730368722E-4</v>
      </c>
      <c r="D1564" s="7">
        <f t="shared" si="120"/>
        <v>0.18905259826566312</v>
      </c>
      <c r="E1564" s="7">
        <f>SUM(D$2:D1564)</f>
        <v>202.06495823519265</v>
      </c>
      <c r="F1564">
        <f t="shared" si="121"/>
        <v>1</v>
      </c>
      <c r="G1564">
        <f t="shared" si="122"/>
        <v>1</v>
      </c>
    </row>
    <row r="1565" spans="1:7" x14ac:dyDescent="0.25">
      <c r="A1565" s="7">
        <v>0.59170821325801903</v>
      </c>
      <c r="B1565" s="13">
        <f t="shared" si="123"/>
        <v>1564</v>
      </c>
      <c r="C1565" s="35">
        <f t="shared" si="124"/>
        <v>5.0391442780561846E-4</v>
      </c>
      <c r="D1565" s="7">
        <f t="shared" si="120"/>
        <v>0.78812216508798727</v>
      </c>
      <c r="E1565" s="7">
        <f>SUM(D$2:D1565)</f>
        <v>202.85308040028065</v>
      </c>
      <c r="F1565">
        <f t="shared" si="121"/>
        <v>1</v>
      </c>
      <c r="G1565">
        <f t="shared" si="122"/>
        <v>1</v>
      </c>
    </row>
    <row r="1566" spans="1:7" x14ac:dyDescent="0.25">
      <c r="A1566" s="7">
        <v>0.5917007080464971</v>
      </c>
      <c r="B1566" s="13">
        <f t="shared" si="123"/>
        <v>1565</v>
      </c>
      <c r="C1566" s="35">
        <f t="shared" si="124"/>
        <v>7.5052115219298443E-6</v>
      </c>
      <c r="D1566" s="7">
        <f t="shared" si="120"/>
        <v>1.1745656031820206E-2</v>
      </c>
      <c r="E1566" s="7">
        <f>SUM(D$2:D1566)</f>
        <v>202.86482605631247</v>
      </c>
      <c r="F1566">
        <f t="shared" si="121"/>
        <v>1</v>
      </c>
      <c r="G1566">
        <f t="shared" si="122"/>
        <v>1</v>
      </c>
    </row>
    <row r="1567" spans="1:7" x14ac:dyDescent="0.25">
      <c r="A1567" s="7">
        <v>0.59145095397533132</v>
      </c>
      <c r="B1567" s="13">
        <f t="shared" si="123"/>
        <v>1566</v>
      </c>
      <c r="C1567" s="35">
        <f t="shared" si="124"/>
        <v>2.4975407116578641E-4</v>
      </c>
      <c r="D1567" s="7">
        <f t="shared" si="120"/>
        <v>0.39111487544562151</v>
      </c>
      <c r="E1567" s="7">
        <f>SUM(D$2:D1567)</f>
        <v>203.25594093175809</v>
      </c>
      <c r="F1567">
        <f t="shared" si="121"/>
        <v>1</v>
      </c>
      <c r="G1567">
        <f t="shared" si="122"/>
        <v>1</v>
      </c>
    </row>
    <row r="1568" spans="1:7" x14ac:dyDescent="0.25">
      <c r="A1568" s="7">
        <v>0.59074045254779162</v>
      </c>
      <c r="B1568" s="13">
        <f t="shared" si="123"/>
        <v>1567</v>
      </c>
      <c r="C1568" s="35">
        <f t="shared" si="124"/>
        <v>7.1050142753970036E-4</v>
      </c>
      <c r="D1568" s="7">
        <f t="shared" si="120"/>
        <v>1.1133557369547105</v>
      </c>
      <c r="E1568" s="7">
        <f>SUM(D$2:D1568)</f>
        <v>204.36929666871279</v>
      </c>
      <c r="F1568">
        <f t="shared" si="121"/>
        <v>1</v>
      </c>
      <c r="G1568">
        <f t="shared" si="122"/>
        <v>1</v>
      </c>
    </row>
    <row r="1569" spans="1:7" x14ac:dyDescent="0.25">
      <c r="A1569" s="7">
        <v>0.59064298163944418</v>
      </c>
      <c r="B1569" s="13">
        <f t="shared" si="123"/>
        <v>1568</v>
      </c>
      <c r="C1569" s="35">
        <f t="shared" si="124"/>
        <v>9.747090834744121E-5</v>
      </c>
      <c r="D1569" s="7">
        <f t="shared" si="120"/>
        <v>0.15283438428878782</v>
      </c>
      <c r="E1569" s="7">
        <f>SUM(D$2:D1569)</f>
        <v>204.52213105300157</v>
      </c>
      <c r="F1569">
        <f t="shared" si="121"/>
        <v>1</v>
      </c>
      <c r="G1569">
        <f t="shared" si="122"/>
        <v>1</v>
      </c>
    </row>
    <row r="1570" spans="1:7" x14ac:dyDescent="0.25">
      <c r="A1570" s="7">
        <v>0.59042898626962714</v>
      </c>
      <c r="B1570" s="13">
        <f t="shared" si="123"/>
        <v>1569</v>
      </c>
      <c r="C1570" s="35">
        <f t="shared" si="124"/>
        <v>2.1399536981703271E-4</v>
      </c>
      <c r="D1570" s="7">
        <f t="shared" si="120"/>
        <v>0.33575873524292432</v>
      </c>
      <c r="E1570" s="7">
        <f>SUM(D$2:D1570)</f>
        <v>204.85788978824451</v>
      </c>
      <c r="F1570">
        <f t="shared" si="121"/>
        <v>1</v>
      </c>
      <c r="G1570">
        <f t="shared" si="122"/>
        <v>1</v>
      </c>
    </row>
    <row r="1571" spans="1:7" x14ac:dyDescent="0.25">
      <c r="A1571" s="7">
        <v>0.59037925819070369</v>
      </c>
      <c r="B1571" s="13">
        <f t="shared" si="123"/>
        <v>1570</v>
      </c>
      <c r="C1571" s="35">
        <f t="shared" si="124"/>
        <v>4.9728078923449992E-5</v>
      </c>
      <c r="D1571" s="7">
        <f t="shared" si="120"/>
        <v>7.8073083909816487E-2</v>
      </c>
      <c r="E1571" s="7">
        <f>SUM(D$2:D1571)</f>
        <v>204.93596287215433</v>
      </c>
      <c r="F1571">
        <f t="shared" si="121"/>
        <v>1</v>
      </c>
      <c r="G1571">
        <f t="shared" si="122"/>
        <v>1</v>
      </c>
    </row>
    <row r="1572" spans="1:7" x14ac:dyDescent="0.25">
      <c r="A1572" s="7">
        <v>0.59014143982689393</v>
      </c>
      <c r="B1572" s="13">
        <f t="shared" si="123"/>
        <v>1571</v>
      </c>
      <c r="C1572" s="35">
        <f t="shared" si="124"/>
        <v>2.3781836380976085E-4</v>
      </c>
      <c r="D1572" s="7">
        <f t="shared" si="120"/>
        <v>0.37361264954513429</v>
      </c>
      <c r="E1572" s="7">
        <f>SUM(D$2:D1572)</f>
        <v>205.30957552169946</v>
      </c>
      <c r="F1572">
        <f t="shared" si="121"/>
        <v>1</v>
      </c>
      <c r="G1572">
        <f t="shared" si="122"/>
        <v>1</v>
      </c>
    </row>
    <row r="1573" spans="1:7" x14ac:dyDescent="0.25">
      <c r="A1573" s="7">
        <v>0.58998850298436256</v>
      </c>
      <c r="B1573" s="13">
        <f t="shared" si="123"/>
        <v>1572</v>
      </c>
      <c r="C1573" s="35">
        <f t="shared" si="124"/>
        <v>1.5293684253137041E-4</v>
      </c>
      <c r="D1573" s="7">
        <f t="shared" si="120"/>
        <v>0.24041671645931428</v>
      </c>
      <c r="E1573" s="7">
        <f>SUM(D$2:D1573)</f>
        <v>205.54999223815878</v>
      </c>
      <c r="F1573">
        <f t="shared" si="121"/>
        <v>1</v>
      </c>
      <c r="G1573">
        <f t="shared" si="122"/>
        <v>1</v>
      </c>
    </row>
    <row r="1574" spans="1:7" x14ac:dyDescent="0.25">
      <c r="A1574" s="7">
        <v>0.58981157367532044</v>
      </c>
      <c r="B1574" s="13">
        <f t="shared" si="123"/>
        <v>1573</v>
      </c>
      <c r="C1574" s="35">
        <f t="shared" si="124"/>
        <v>1.7692930904211757E-4</v>
      </c>
      <c r="D1574" s="7">
        <f t="shared" si="120"/>
        <v>0.27830980312325093</v>
      </c>
      <c r="E1574" s="7">
        <f>SUM(D$2:D1574)</f>
        <v>205.82830204128203</v>
      </c>
      <c r="F1574">
        <f t="shared" si="121"/>
        <v>1</v>
      </c>
      <c r="G1574">
        <f t="shared" si="122"/>
        <v>1</v>
      </c>
    </row>
    <row r="1575" spans="1:7" x14ac:dyDescent="0.25">
      <c r="A1575" s="7">
        <v>0.58972310902079939</v>
      </c>
      <c r="B1575" s="13">
        <f t="shared" si="123"/>
        <v>1574</v>
      </c>
      <c r="C1575" s="35">
        <f t="shared" si="124"/>
        <v>8.8464654521058783E-5</v>
      </c>
      <c r="D1575" s="7">
        <f t="shared" si="120"/>
        <v>0.13924336621614652</v>
      </c>
      <c r="E1575" s="7">
        <f>SUM(D$2:D1575)</f>
        <v>205.96754540749816</v>
      </c>
      <c r="F1575">
        <f t="shared" si="121"/>
        <v>1</v>
      </c>
      <c r="G1575">
        <f t="shared" si="122"/>
        <v>1</v>
      </c>
    </row>
    <row r="1576" spans="1:7" x14ac:dyDescent="0.25">
      <c r="A1576" s="7">
        <v>0.5897086796463894</v>
      </c>
      <c r="B1576" s="13">
        <f t="shared" si="123"/>
        <v>1575</v>
      </c>
      <c r="C1576" s="35">
        <f t="shared" si="124"/>
        <v>1.4429374409985485E-5</v>
      </c>
      <c r="D1576" s="7">
        <f t="shared" si="120"/>
        <v>2.2726264695727139E-2</v>
      </c>
      <c r="E1576" s="7">
        <f>SUM(D$2:D1576)</f>
        <v>205.9902716721939</v>
      </c>
      <c r="F1576">
        <f t="shared" si="121"/>
        <v>1</v>
      </c>
      <c r="G1576">
        <f t="shared" si="122"/>
        <v>1</v>
      </c>
    </row>
    <row r="1577" spans="1:7" x14ac:dyDescent="0.25">
      <c r="A1577" s="7">
        <v>0.58958733732332969</v>
      </c>
      <c r="B1577" s="13">
        <f t="shared" si="123"/>
        <v>1576</v>
      </c>
      <c r="C1577" s="35">
        <f t="shared" si="124"/>
        <v>1.2134232305971437E-4</v>
      </c>
      <c r="D1577" s="7">
        <f t="shared" si="120"/>
        <v>0.19123550114210985</v>
      </c>
      <c r="E1577" s="7">
        <f>SUM(D$2:D1577)</f>
        <v>206.181507173336</v>
      </c>
      <c r="F1577">
        <f t="shared" si="121"/>
        <v>1</v>
      </c>
      <c r="G1577">
        <f t="shared" si="122"/>
        <v>1</v>
      </c>
    </row>
    <row r="1578" spans="1:7" x14ac:dyDescent="0.25">
      <c r="A1578" s="7">
        <v>0.58942735526611156</v>
      </c>
      <c r="B1578" s="13">
        <f t="shared" si="123"/>
        <v>1577</v>
      </c>
      <c r="C1578" s="35">
        <f t="shared" si="124"/>
        <v>1.5998205721812209E-4</v>
      </c>
      <c r="D1578" s="7">
        <f t="shared" si="120"/>
        <v>0.25229170423297853</v>
      </c>
      <c r="E1578" s="7">
        <f>SUM(D$2:D1578)</f>
        <v>206.43379887756899</v>
      </c>
      <c r="F1578">
        <f t="shared" si="121"/>
        <v>1</v>
      </c>
      <c r="G1578">
        <f t="shared" si="122"/>
        <v>1</v>
      </c>
    </row>
    <row r="1579" spans="1:7" x14ac:dyDescent="0.25">
      <c r="A1579" s="7">
        <v>0.58934426531145467</v>
      </c>
      <c r="B1579" s="13">
        <f t="shared" si="123"/>
        <v>1578</v>
      </c>
      <c r="C1579" s="35">
        <f t="shared" si="124"/>
        <v>8.3089954656889731E-5</v>
      </c>
      <c r="D1579" s="7">
        <f t="shared" si="120"/>
        <v>0.131115948448572</v>
      </c>
      <c r="E1579" s="7">
        <f>SUM(D$2:D1579)</f>
        <v>206.56491482601757</v>
      </c>
      <c r="F1579">
        <f t="shared" si="121"/>
        <v>1</v>
      </c>
      <c r="G1579">
        <f t="shared" si="122"/>
        <v>1</v>
      </c>
    </row>
    <row r="1580" spans="1:7" x14ac:dyDescent="0.25">
      <c r="A1580" s="7">
        <v>0.58932886752265456</v>
      </c>
      <c r="B1580" s="13">
        <f t="shared" si="123"/>
        <v>1579</v>
      </c>
      <c r="C1580" s="35">
        <f t="shared" si="124"/>
        <v>1.5397788800108891E-5</v>
      </c>
      <c r="D1580" s="7">
        <f t="shared" si="120"/>
        <v>2.431310851537194E-2</v>
      </c>
      <c r="E1580" s="7">
        <f>SUM(D$2:D1580)</f>
        <v>206.58922793453294</v>
      </c>
      <c r="F1580">
        <f t="shared" si="121"/>
        <v>1</v>
      </c>
      <c r="G1580">
        <f t="shared" si="122"/>
        <v>1</v>
      </c>
    </row>
    <row r="1581" spans="1:7" x14ac:dyDescent="0.25">
      <c r="A1581" s="7">
        <v>0.58932325071919289</v>
      </c>
      <c r="B1581" s="13">
        <f t="shared" si="123"/>
        <v>1580</v>
      </c>
      <c r="C1581" s="35">
        <f t="shared" si="124"/>
        <v>5.6168034616721485E-6</v>
      </c>
      <c r="D1581" s="7">
        <f t="shared" si="120"/>
        <v>8.8745494694419946E-3</v>
      </c>
      <c r="E1581" s="7">
        <f>SUM(D$2:D1581)</f>
        <v>206.5981024840024</v>
      </c>
      <c r="F1581">
        <f t="shared" si="121"/>
        <v>1</v>
      </c>
      <c r="G1581">
        <f t="shared" si="122"/>
        <v>1</v>
      </c>
    </row>
    <row r="1582" spans="1:7" x14ac:dyDescent="0.25">
      <c r="A1582" s="7">
        <v>0.58927168265292862</v>
      </c>
      <c r="B1582" s="13">
        <f t="shared" si="123"/>
        <v>1581</v>
      </c>
      <c r="C1582" s="35">
        <f t="shared" si="124"/>
        <v>5.1568066264273682E-5</v>
      </c>
      <c r="D1582" s="7">
        <f t="shared" si="120"/>
        <v>8.1529112763816691E-2</v>
      </c>
      <c r="E1582" s="7">
        <f>SUM(D$2:D1582)</f>
        <v>206.6796315967662</v>
      </c>
      <c r="F1582">
        <f t="shared" si="121"/>
        <v>1</v>
      </c>
      <c r="G1582">
        <f t="shared" si="122"/>
        <v>1</v>
      </c>
    </row>
    <row r="1583" spans="1:7" x14ac:dyDescent="0.25">
      <c r="A1583" s="7">
        <v>0.58923655342093351</v>
      </c>
      <c r="B1583" s="13">
        <f t="shared" si="123"/>
        <v>1582</v>
      </c>
      <c r="C1583" s="35">
        <f t="shared" si="124"/>
        <v>3.512923199511242E-5</v>
      </c>
      <c r="D1583" s="7">
        <f t="shared" si="120"/>
        <v>5.5574445016267848E-2</v>
      </c>
      <c r="E1583" s="7">
        <f>SUM(D$2:D1583)</f>
        <v>206.73520604178248</v>
      </c>
      <c r="F1583">
        <f t="shared" si="121"/>
        <v>1</v>
      </c>
      <c r="G1583">
        <f t="shared" si="122"/>
        <v>1</v>
      </c>
    </row>
    <row r="1584" spans="1:7" x14ac:dyDescent="0.25">
      <c r="A1584" s="7">
        <v>0.58917593068012319</v>
      </c>
      <c r="B1584" s="13">
        <f t="shared" si="123"/>
        <v>1583</v>
      </c>
      <c r="C1584" s="35">
        <f t="shared" si="124"/>
        <v>6.0622740810312159E-5</v>
      </c>
      <c r="D1584" s="7">
        <f t="shared" si="120"/>
        <v>9.5965798702724148E-2</v>
      </c>
      <c r="E1584" s="7">
        <f>SUM(D$2:D1584)</f>
        <v>206.83117184048521</v>
      </c>
      <c r="F1584">
        <f t="shared" si="121"/>
        <v>1</v>
      </c>
      <c r="G1584">
        <f t="shared" si="122"/>
        <v>1</v>
      </c>
    </row>
    <row r="1585" spans="1:7" x14ac:dyDescent="0.25">
      <c r="A1585" s="7">
        <v>0.58909954699511669</v>
      </c>
      <c r="B1585" s="13">
        <f t="shared" si="123"/>
        <v>1584</v>
      </c>
      <c r="C1585" s="35">
        <f t="shared" si="124"/>
        <v>7.6383685006509161E-5</v>
      </c>
      <c r="D1585" s="7">
        <f t="shared" si="120"/>
        <v>0.12099175705031051</v>
      </c>
      <c r="E1585" s="7">
        <f>SUM(D$2:D1585)</f>
        <v>206.95216359753553</v>
      </c>
      <c r="F1585">
        <f t="shared" si="121"/>
        <v>1</v>
      </c>
      <c r="G1585">
        <f t="shared" si="122"/>
        <v>1</v>
      </c>
    </row>
    <row r="1586" spans="1:7" x14ac:dyDescent="0.25">
      <c r="A1586" s="7">
        <v>0.5887785902559306</v>
      </c>
      <c r="B1586" s="13">
        <f t="shared" si="123"/>
        <v>1585</v>
      </c>
      <c r="C1586" s="35">
        <f t="shared" si="124"/>
        <v>3.2095673918608458E-4</v>
      </c>
      <c r="D1586" s="7">
        <f t="shared" si="120"/>
        <v>0.50871643160994406</v>
      </c>
      <c r="E1586" s="7">
        <f>SUM(D$2:D1586)</f>
        <v>207.46088002914547</v>
      </c>
      <c r="F1586">
        <f t="shared" si="121"/>
        <v>1</v>
      </c>
      <c r="G1586">
        <f t="shared" si="122"/>
        <v>1</v>
      </c>
    </row>
    <row r="1587" spans="1:7" x14ac:dyDescent="0.25">
      <c r="A1587" s="7">
        <v>0.58852883618476493</v>
      </c>
      <c r="B1587" s="13">
        <f t="shared" si="123"/>
        <v>1586</v>
      </c>
      <c r="C1587" s="35">
        <f t="shared" si="124"/>
        <v>2.4975407116567538E-4</v>
      </c>
      <c r="D1587" s="7">
        <f t="shared" si="120"/>
        <v>0.39610995686876116</v>
      </c>
      <c r="E1587" s="7">
        <f>SUM(D$2:D1587)</f>
        <v>207.85698998601424</v>
      </c>
      <c r="F1587">
        <f t="shared" si="121"/>
        <v>1</v>
      </c>
      <c r="G1587">
        <f t="shared" si="122"/>
        <v>1</v>
      </c>
    </row>
    <row r="1588" spans="1:7" x14ac:dyDescent="0.25">
      <c r="A1588" s="7">
        <v>0.58831905341754409</v>
      </c>
      <c r="B1588" s="13">
        <f t="shared" si="123"/>
        <v>1587</v>
      </c>
      <c r="C1588" s="35">
        <f t="shared" si="124"/>
        <v>2.0978276722083411E-4</v>
      </c>
      <c r="D1588" s="7">
        <f t="shared" si="120"/>
        <v>0.33292525157946373</v>
      </c>
      <c r="E1588" s="7">
        <f>SUM(D$2:D1588)</f>
        <v>208.18991523759371</v>
      </c>
      <c r="F1588">
        <f t="shared" si="121"/>
        <v>1</v>
      </c>
      <c r="G1588">
        <f t="shared" si="122"/>
        <v>1</v>
      </c>
    </row>
    <row r="1589" spans="1:7" x14ac:dyDescent="0.25">
      <c r="A1589" s="7">
        <v>0.58774594578157724</v>
      </c>
      <c r="B1589" s="13">
        <f t="shared" si="123"/>
        <v>1588</v>
      </c>
      <c r="C1589" s="35">
        <f t="shared" si="124"/>
        <v>5.7310763596685188E-4</v>
      </c>
      <c r="D1589" s="7">
        <f t="shared" si="120"/>
        <v>0.91009492591536079</v>
      </c>
      <c r="E1589" s="7">
        <f>SUM(D$2:D1589)</f>
        <v>209.10001016350907</v>
      </c>
      <c r="F1589">
        <f t="shared" si="121"/>
        <v>1</v>
      </c>
      <c r="G1589">
        <f t="shared" si="122"/>
        <v>1</v>
      </c>
    </row>
    <row r="1590" spans="1:7" x14ac:dyDescent="0.25">
      <c r="A1590" s="7">
        <v>0.5876240708306032</v>
      </c>
      <c r="B1590" s="13">
        <f t="shared" si="123"/>
        <v>1589</v>
      </c>
      <c r="C1590" s="35">
        <f t="shared" si="124"/>
        <v>1.2187495097404355E-4</v>
      </c>
      <c r="D1590" s="7">
        <f t="shared" si="120"/>
        <v>0.1936592970977552</v>
      </c>
      <c r="E1590" s="7">
        <f>SUM(D$2:D1590)</f>
        <v>209.29366946060682</v>
      </c>
      <c r="F1590">
        <f t="shared" si="121"/>
        <v>1</v>
      </c>
      <c r="G1590">
        <f t="shared" si="122"/>
        <v>1</v>
      </c>
    </row>
    <row r="1591" spans="1:7" x14ac:dyDescent="0.25">
      <c r="A1591" s="7">
        <v>0.58735707898329659</v>
      </c>
      <c r="B1591" s="13">
        <f t="shared" si="123"/>
        <v>1590</v>
      </c>
      <c r="C1591" s="35">
        <f t="shared" si="124"/>
        <v>2.6699184730660797E-4</v>
      </c>
      <c r="D1591" s="7">
        <f t="shared" si="120"/>
        <v>0.42451703721750667</v>
      </c>
      <c r="E1591" s="7">
        <f>SUM(D$2:D1591)</f>
        <v>209.71818649782432</v>
      </c>
      <c r="F1591">
        <f t="shared" si="121"/>
        <v>1</v>
      </c>
      <c r="G1591">
        <f t="shared" si="122"/>
        <v>1</v>
      </c>
    </row>
    <row r="1592" spans="1:7" x14ac:dyDescent="0.25">
      <c r="A1592" s="7">
        <v>0.58706916938516729</v>
      </c>
      <c r="B1592" s="13">
        <f t="shared" si="123"/>
        <v>1591</v>
      </c>
      <c r="C1592" s="35">
        <f t="shared" si="124"/>
        <v>2.8790959812929895E-4</v>
      </c>
      <c r="D1592" s="7">
        <f t="shared" si="120"/>
        <v>0.45806417062371463</v>
      </c>
      <c r="E1592" s="7">
        <f>SUM(D$2:D1592)</f>
        <v>210.17625066844803</v>
      </c>
      <c r="F1592">
        <f t="shared" si="121"/>
        <v>1</v>
      </c>
      <c r="G1592">
        <f t="shared" si="122"/>
        <v>1</v>
      </c>
    </row>
    <row r="1593" spans="1:7" x14ac:dyDescent="0.25">
      <c r="A1593" s="7">
        <v>0.58698070473064612</v>
      </c>
      <c r="B1593" s="13">
        <f t="shared" si="123"/>
        <v>1592</v>
      </c>
      <c r="C1593" s="35">
        <f t="shared" si="124"/>
        <v>8.8464654521169805E-5</v>
      </c>
      <c r="D1593" s="7">
        <f t="shared" si="120"/>
        <v>0.14083572999770233</v>
      </c>
      <c r="E1593" s="7">
        <f>SUM(D$2:D1593)</f>
        <v>210.31708639844572</v>
      </c>
      <c r="F1593">
        <f t="shared" si="121"/>
        <v>1</v>
      </c>
      <c r="G1593">
        <f t="shared" si="122"/>
        <v>1</v>
      </c>
    </row>
    <row r="1594" spans="1:7" x14ac:dyDescent="0.25">
      <c r="A1594" s="7">
        <v>0.58689035166806469</v>
      </c>
      <c r="B1594" s="13">
        <f t="shared" si="123"/>
        <v>1593</v>
      </c>
      <c r="C1594" s="35">
        <f t="shared" si="124"/>
        <v>9.0353062581427501E-5</v>
      </c>
      <c r="D1594" s="7">
        <f t="shared" si="120"/>
        <v>0.14393242869221401</v>
      </c>
      <c r="E1594" s="7">
        <f>SUM(D$2:D1594)</f>
        <v>210.46101882713793</v>
      </c>
      <c r="F1594">
        <f t="shared" si="121"/>
        <v>1</v>
      </c>
      <c r="G1594">
        <f t="shared" si="122"/>
        <v>1</v>
      </c>
    </row>
    <row r="1595" spans="1:7" x14ac:dyDescent="0.25">
      <c r="A1595" s="7">
        <v>0.58679133129669325</v>
      </c>
      <c r="B1595" s="13">
        <f t="shared" si="123"/>
        <v>1594</v>
      </c>
      <c r="C1595" s="35">
        <f t="shared" si="124"/>
        <v>9.902037137143882E-5</v>
      </c>
      <c r="D1595" s="7">
        <f t="shared" si="120"/>
        <v>0.15783847196607348</v>
      </c>
      <c r="E1595" s="7">
        <f>SUM(D$2:D1595)</f>
        <v>210.61885729910401</v>
      </c>
      <c r="F1595">
        <f t="shared" si="121"/>
        <v>1</v>
      </c>
      <c r="G1595">
        <f t="shared" si="122"/>
        <v>1</v>
      </c>
    </row>
    <row r="1596" spans="1:7" x14ac:dyDescent="0.25">
      <c r="A1596" s="7">
        <v>0.58678121136631844</v>
      </c>
      <c r="B1596" s="13">
        <f t="shared" si="123"/>
        <v>1595</v>
      </c>
      <c r="C1596" s="35">
        <f t="shared" si="124"/>
        <v>1.0119930374807851E-5</v>
      </c>
      <c r="D1596" s="7">
        <f t="shared" si="120"/>
        <v>1.6141288947818522E-2</v>
      </c>
      <c r="E1596" s="7">
        <f>SUM(D$2:D1596)</f>
        <v>210.63499858805181</v>
      </c>
      <c r="F1596">
        <f t="shared" si="121"/>
        <v>1</v>
      </c>
      <c r="G1596">
        <f t="shared" si="122"/>
        <v>1</v>
      </c>
    </row>
    <row r="1597" spans="1:7" x14ac:dyDescent="0.25">
      <c r="A1597" s="7">
        <v>0.58677753139163669</v>
      </c>
      <c r="B1597" s="13">
        <f t="shared" si="123"/>
        <v>1596</v>
      </c>
      <c r="C1597" s="35">
        <f t="shared" si="124"/>
        <v>3.6799746817584023E-6</v>
      </c>
      <c r="D1597" s="7">
        <f t="shared" si="120"/>
        <v>5.87323959208641E-3</v>
      </c>
      <c r="E1597" s="7">
        <f>SUM(D$2:D1597)</f>
        <v>210.64087182764391</v>
      </c>
      <c r="F1597">
        <f t="shared" si="121"/>
        <v>1</v>
      </c>
      <c r="G1597">
        <f t="shared" si="122"/>
        <v>1</v>
      </c>
    </row>
    <row r="1598" spans="1:7" x14ac:dyDescent="0.25">
      <c r="A1598" s="7">
        <v>0.58670514241598859</v>
      </c>
      <c r="B1598" s="13">
        <f t="shared" si="123"/>
        <v>1597</v>
      </c>
      <c r="C1598" s="35">
        <f t="shared" si="124"/>
        <v>7.2388975648096654E-5</v>
      </c>
      <c r="D1598" s="7">
        <f t="shared" si="120"/>
        <v>0.11560519411001036</v>
      </c>
      <c r="E1598" s="7">
        <f>SUM(D$2:D1598)</f>
        <v>210.75647702175391</v>
      </c>
      <c r="F1598">
        <f t="shared" si="121"/>
        <v>1</v>
      </c>
      <c r="G1598">
        <f t="shared" si="122"/>
        <v>1</v>
      </c>
    </row>
    <row r="1599" spans="1:7" x14ac:dyDescent="0.25">
      <c r="A1599" s="7">
        <v>0.5866299934593292</v>
      </c>
      <c r="B1599" s="13">
        <f t="shared" si="123"/>
        <v>1598</v>
      </c>
      <c r="C1599" s="35">
        <f t="shared" si="124"/>
        <v>7.51489566593877E-5</v>
      </c>
      <c r="D1599" s="7">
        <f t="shared" si="120"/>
        <v>0.12008803274170154</v>
      </c>
      <c r="E1599" s="7">
        <f>SUM(D$2:D1599)</f>
        <v>210.87656505449561</v>
      </c>
      <c r="F1599">
        <f t="shared" si="121"/>
        <v>1</v>
      </c>
      <c r="G1599">
        <f t="shared" si="122"/>
        <v>1</v>
      </c>
    </row>
    <row r="1600" spans="1:7" x14ac:dyDescent="0.25">
      <c r="A1600" s="7">
        <v>0.58647465979118274</v>
      </c>
      <c r="B1600" s="13">
        <f t="shared" si="123"/>
        <v>1599</v>
      </c>
      <c r="C1600" s="35">
        <f t="shared" si="124"/>
        <v>1.5533366814646232E-4</v>
      </c>
      <c r="D1600" s="7">
        <f t="shared" si="120"/>
        <v>0.24837853536619325</v>
      </c>
      <c r="E1600" s="7">
        <f>SUM(D$2:D1600)</f>
        <v>211.1249435898618</v>
      </c>
      <c r="F1600">
        <f t="shared" si="121"/>
        <v>1</v>
      </c>
      <c r="G1600">
        <f t="shared" si="122"/>
        <v>1</v>
      </c>
    </row>
    <row r="1601" spans="1:7" x14ac:dyDescent="0.25">
      <c r="A1601" s="7">
        <v>0.58638880985551445</v>
      </c>
      <c r="B1601" s="13">
        <f t="shared" si="123"/>
        <v>1600</v>
      </c>
      <c r="C1601" s="35">
        <f t="shared" si="124"/>
        <v>8.5849935668291799E-5</v>
      </c>
      <c r="D1601" s="7">
        <f t="shared" si="120"/>
        <v>0.13735989706926688</v>
      </c>
      <c r="E1601" s="7">
        <f>SUM(D$2:D1601)</f>
        <v>211.26230348693107</v>
      </c>
      <c r="F1601">
        <f t="shared" si="121"/>
        <v>1</v>
      </c>
      <c r="G1601">
        <f t="shared" si="122"/>
        <v>1</v>
      </c>
    </row>
    <row r="1602" spans="1:7" x14ac:dyDescent="0.25">
      <c r="A1602" s="7">
        <v>0.58633111656823389</v>
      </c>
      <c r="B1602" s="13">
        <f t="shared" si="123"/>
        <v>1601</v>
      </c>
      <c r="C1602" s="35">
        <f t="shared" si="124"/>
        <v>5.7693287280558003E-5</v>
      </c>
      <c r="D1602" s="7">
        <f t="shared" ref="D1602:D1665" si="125">C1602*B1602</f>
        <v>9.2366952936173363E-2</v>
      </c>
      <c r="E1602" s="7">
        <f>SUM(D$2:D1602)</f>
        <v>211.35467043986725</v>
      </c>
      <c r="F1602">
        <f t="shared" ref="F1602:F1665" si="126">IF(E1602&gt;I$15,1,0)</f>
        <v>1</v>
      </c>
      <c r="G1602">
        <f t="shared" ref="G1602:G1665" si="127">IF(E1602&gt;M$15,1,0)</f>
        <v>1</v>
      </c>
    </row>
    <row r="1603" spans="1:7" x14ac:dyDescent="0.25">
      <c r="A1603" s="7">
        <v>0.58627787798714681</v>
      </c>
      <c r="B1603" s="13">
        <f t="shared" ref="B1603:B1666" si="128">ROW(B1603)-1</f>
        <v>1602</v>
      </c>
      <c r="C1603" s="35">
        <f t="shared" si="124"/>
        <v>5.3238581087078352E-5</v>
      </c>
      <c r="D1603" s="7">
        <f t="shared" si="125"/>
        <v>8.5288206901499519E-2</v>
      </c>
      <c r="E1603" s="7">
        <f>SUM(D$2:D1603)</f>
        <v>211.43995864676876</v>
      </c>
      <c r="F1603">
        <f t="shared" si="126"/>
        <v>1</v>
      </c>
      <c r="G1603">
        <f t="shared" si="127"/>
        <v>1</v>
      </c>
    </row>
    <row r="1604" spans="1:7" x14ac:dyDescent="0.25">
      <c r="A1604" s="7">
        <v>0.58601018403940752</v>
      </c>
      <c r="B1604" s="13">
        <f t="shared" si="128"/>
        <v>1603</v>
      </c>
      <c r="C1604" s="35">
        <f t="shared" ref="C1604:C1667" si="129">IF(A1603-A1604=0,0,A1603-A1604)</f>
        <v>2.6769394773928923E-4</v>
      </c>
      <c r="D1604" s="7">
        <f t="shared" si="125"/>
        <v>0.42911339822608063</v>
      </c>
      <c r="E1604" s="7">
        <f>SUM(D$2:D1604)</f>
        <v>211.86907204499485</v>
      </c>
      <c r="F1604">
        <f t="shared" si="126"/>
        <v>1</v>
      </c>
      <c r="G1604">
        <f t="shared" si="127"/>
        <v>1</v>
      </c>
    </row>
    <row r="1605" spans="1:7" x14ac:dyDescent="0.25">
      <c r="A1605" s="7">
        <v>0.58597369902726648</v>
      </c>
      <c r="B1605" s="13">
        <f t="shared" si="128"/>
        <v>1604</v>
      </c>
      <c r="C1605" s="35">
        <f t="shared" si="129"/>
        <v>3.648501214104094E-5</v>
      </c>
      <c r="D1605" s="7">
        <f t="shared" si="125"/>
        <v>5.8521959474229668E-2</v>
      </c>
      <c r="E1605" s="7">
        <f>SUM(D$2:D1605)</f>
        <v>211.92759400446909</v>
      </c>
      <c r="F1605">
        <f t="shared" si="126"/>
        <v>1</v>
      </c>
      <c r="G1605">
        <f t="shared" si="127"/>
        <v>1</v>
      </c>
    </row>
    <row r="1606" spans="1:7" x14ac:dyDescent="0.25">
      <c r="A1606" s="7">
        <v>0.58545484680749593</v>
      </c>
      <c r="B1606" s="13">
        <f t="shared" si="128"/>
        <v>1605</v>
      </c>
      <c r="C1606" s="35">
        <f t="shared" si="129"/>
        <v>5.1885221977054918E-4</v>
      </c>
      <c r="D1606" s="7">
        <f t="shared" si="125"/>
        <v>0.83275781273173144</v>
      </c>
      <c r="E1606" s="7">
        <f>SUM(D$2:D1606)</f>
        <v>212.76035181720081</v>
      </c>
      <c r="F1606">
        <f t="shared" si="126"/>
        <v>1</v>
      </c>
      <c r="G1606">
        <f t="shared" si="127"/>
        <v>1</v>
      </c>
    </row>
    <row r="1607" spans="1:7" x14ac:dyDescent="0.25">
      <c r="A1607" s="7">
        <v>0.58542455964745077</v>
      </c>
      <c r="B1607" s="13">
        <f t="shared" si="128"/>
        <v>1606</v>
      </c>
      <c r="C1607" s="35">
        <f t="shared" si="129"/>
        <v>3.0287160045161521E-5</v>
      </c>
      <c r="D1607" s="7">
        <f t="shared" si="125"/>
        <v>4.8641179032529402E-2</v>
      </c>
      <c r="E1607" s="7">
        <f>SUM(D$2:D1607)</f>
        <v>212.80899299623334</v>
      </c>
      <c r="F1607">
        <f t="shared" si="126"/>
        <v>1</v>
      </c>
      <c r="G1607">
        <f t="shared" si="127"/>
        <v>1</v>
      </c>
    </row>
    <row r="1608" spans="1:7" x14ac:dyDescent="0.25">
      <c r="A1608" s="7">
        <v>0.58516717931296414</v>
      </c>
      <c r="B1608" s="13">
        <f t="shared" si="128"/>
        <v>1607</v>
      </c>
      <c r="C1608" s="35">
        <f t="shared" si="129"/>
        <v>2.5738033448663433E-4</v>
      </c>
      <c r="D1608" s="7">
        <f t="shared" si="125"/>
        <v>0.41361019752002137</v>
      </c>
      <c r="E1608" s="7">
        <f>SUM(D$2:D1608)</f>
        <v>213.22260319375337</v>
      </c>
      <c r="F1608">
        <f t="shared" si="126"/>
        <v>1</v>
      </c>
      <c r="G1608">
        <f t="shared" si="127"/>
        <v>1</v>
      </c>
    </row>
    <row r="1609" spans="1:7" x14ac:dyDescent="0.25">
      <c r="A1609" s="7">
        <v>0.58511815333447348</v>
      </c>
      <c r="B1609" s="13">
        <f t="shared" si="128"/>
        <v>1608</v>
      </c>
      <c r="C1609" s="35">
        <f t="shared" si="129"/>
        <v>4.9025978490657707E-5</v>
      </c>
      <c r="D1609" s="7">
        <f t="shared" si="125"/>
        <v>7.8833773412977592E-2</v>
      </c>
      <c r="E1609" s="7">
        <f>SUM(D$2:D1609)</f>
        <v>213.30143696716635</v>
      </c>
      <c r="F1609">
        <f t="shared" si="126"/>
        <v>1</v>
      </c>
      <c r="G1609">
        <f t="shared" si="127"/>
        <v>1</v>
      </c>
    </row>
    <row r="1610" spans="1:7" x14ac:dyDescent="0.25">
      <c r="A1610" s="7">
        <v>0.58500015204105926</v>
      </c>
      <c r="B1610" s="13">
        <f t="shared" si="128"/>
        <v>1609</v>
      </c>
      <c r="C1610" s="35">
        <f t="shared" si="129"/>
        <v>1.1800129341421606E-4</v>
      </c>
      <c r="D1610" s="7">
        <f t="shared" si="125"/>
        <v>0.18986408110347364</v>
      </c>
      <c r="E1610" s="7">
        <f>SUM(D$2:D1610)</f>
        <v>213.49130104826983</v>
      </c>
      <c r="F1610">
        <f t="shared" si="126"/>
        <v>1</v>
      </c>
      <c r="G1610">
        <f t="shared" si="127"/>
        <v>1</v>
      </c>
    </row>
    <row r="1611" spans="1:7" x14ac:dyDescent="0.25">
      <c r="A1611" s="7">
        <v>0.58493899667233451</v>
      </c>
      <c r="B1611" s="13">
        <f t="shared" si="128"/>
        <v>1610</v>
      </c>
      <c r="C1611" s="35">
        <f t="shared" si="129"/>
        <v>6.1155368724752357E-5</v>
      </c>
      <c r="D1611" s="7">
        <f t="shared" si="125"/>
        <v>9.8460143646851295E-2</v>
      </c>
      <c r="E1611" s="7">
        <f>SUM(D$2:D1611)</f>
        <v>213.58976119191669</v>
      </c>
      <c r="F1611">
        <f t="shared" si="126"/>
        <v>1</v>
      </c>
      <c r="G1611">
        <f t="shared" si="127"/>
        <v>1</v>
      </c>
    </row>
    <row r="1612" spans="1:7" x14ac:dyDescent="0.25">
      <c r="A1612" s="7">
        <v>0.58485353410242213</v>
      </c>
      <c r="B1612" s="13">
        <f t="shared" si="128"/>
        <v>1611</v>
      </c>
      <c r="C1612" s="35">
        <f t="shared" si="129"/>
        <v>8.5462569912375663E-5</v>
      </c>
      <c r="D1612" s="7">
        <f t="shared" si="125"/>
        <v>0.13768020012883719</v>
      </c>
      <c r="E1612" s="7">
        <f>SUM(D$2:D1612)</f>
        <v>213.72744139204553</v>
      </c>
      <c r="F1612">
        <f t="shared" si="126"/>
        <v>1</v>
      </c>
      <c r="G1612">
        <f t="shared" si="127"/>
        <v>1</v>
      </c>
    </row>
    <row r="1613" spans="1:7" x14ac:dyDescent="0.25">
      <c r="A1613" s="7">
        <v>0.58482157642755417</v>
      </c>
      <c r="B1613" s="13">
        <f t="shared" si="128"/>
        <v>1612</v>
      </c>
      <c r="C1613" s="35">
        <f t="shared" si="129"/>
        <v>3.195767486796619E-5</v>
      </c>
      <c r="D1613" s="7">
        <f t="shared" si="125"/>
        <v>5.1515771887161499E-2</v>
      </c>
      <c r="E1613" s="7">
        <f>SUM(D$2:D1613)</f>
        <v>213.77895716393269</v>
      </c>
      <c r="F1613">
        <f t="shared" si="126"/>
        <v>1</v>
      </c>
      <c r="G1613">
        <f t="shared" si="127"/>
        <v>1</v>
      </c>
    </row>
    <row r="1614" spans="1:7" x14ac:dyDescent="0.25">
      <c r="A1614" s="7">
        <v>0.5848104396620698</v>
      </c>
      <c r="B1614" s="13">
        <f t="shared" si="128"/>
        <v>1613</v>
      </c>
      <c r="C1614" s="35">
        <f t="shared" si="129"/>
        <v>1.1136765484365263E-5</v>
      </c>
      <c r="D1614" s="7">
        <f t="shared" si="125"/>
        <v>1.7963602726281169E-2</v>
      </c>
      <c r="E1614" s="7">
        <f>SUM(D$2:D1614)</f>
        <v>213.79692076665896</v>
      </c>
      <c r="F1614">
        <f t="shared" si="126"/>
        <v>1</v>
      </c>
      <c r="G1614">
        <f t="shared" si="127"/>
        <v>1</v>
      </c>
    </row>
    <row r="1615" spans="1:7" x14ac:dyDescent="0.25">
      <c r="A1615" s="7">
        <v>0.58476356840559673</v>
      </c>
      <c r="B1615" s="13">
        <f t="shared" si="128"/>
        <v>1614</v>
      </c>
      <c r="C1615" s="35">
        <f t="shared" si="129"/>
        <v>4.687125647306889E-5</v>
      </c>
      <c r="D1615" s="7">
        <f t="shared" si="125"/>
        <v>7.5650207947533188E-2</v>
      </c>
      <c r="E1615" s="7">
        <f>SUM(D$2:D1615)</f>
        <v>213.8725709746065</v>
      </c>
      <c r="F1615">
        <f t="shared" si="126"/>
        <v>1</v>
      </c>
      <c r="G1615">
        <f t="shared" si="127"/>
        <v>1</v>
      </c>
    </row>
    <row r="1616" spans="1:7" x14ac:dyDescent="0.25">
      <c r="A1616" s="7">
        <v>0.58458194228676341</v>
      </c>
      <c r="B1616" s="13">
        <f t="shared" si="128"/>
        <v>1615</v>
      </c>
      <c r="C1616" s="35">
        <f t="shared" si="129"/>
        <v>1.8162611883332236E-4</v>
      </c>
      <c r="D1616" s="7">
        <f t="shared" si="125"/>
        <v>0.29332618191581561</v>
      </c>
      <c r="E1616" s="7">
        <f>SUM(D$2:D1616)</f>
        <v>214.16589715652231</v>
      </c>
      <c r="F1616">
        <f t="shared" si="126"/>
        <v>1</v>
      </c>
      <c r="G1616">
        <f t="shared" si="127"/>
        <v>1</v>
      </c>
    </row>
    <row r="1617" spans="1:7" x14ac:dyDescent="0.25">
      <c r="A1617" s="7">
        <v>0.58458194228676341</v>
      </c>
      <c r="B1617" s="13">
        <f t="shared" si="128"/>
        <v>1616</v>
      </c>
      <c r="C1617" s="35">
        <f t="shared" si="129"/>
        <v>0</v>
      </c>
      <c r="D1617" s="7">
        <f t="shared" si="125"/>
        <v>0</v>
      </c>
      <c r="E1617" s="7">
        <f>SUM(D$2:D1617)</f>
        <v>214.16589715652231</v>
      </c>
      <c r="F1617">
        <f t="shared" si="126"/>
        <v>1</v>
      </c>
      <c r="G1617">
        <f t="shared" si="127"/>
        <v>1</v>
      </c>
    </row>
    <row r="1618" spans="1:7" x14ac:dyDescent="0.25">
      <c r="A1618" s="7">
        <v>0.5845138627551506</v>
      </c>
      <c r="B1618" s="13">
        <f t="shared" si="128"/>
        <v>1617</v>
      </c>
      <c r="C1618" s="35">
        <f t="shared" si="129"/>
        <v>6.8079531612807997E-5</v>
      </c>
      <c r="D1618" s="7">
        <f t="shared" si="125"/>
        <v>0.11008460261791053</v>
      </c>
      <c r="E1618" s="7">
        <f>SUM(D$2:D1618)</f>
        <v>214.27598175914022</v>
      </c>
      <c r="F1618">
        <f t="shared" si="126"/>
        <v>1</v>
      </c>
      <c r="G1618">
        <f t="shared" si="127"/>
        <v>1</v>
      </c>
    </row>
    <row r="1619" spans="1:7" x14ac:dyDescent="0.25">
      <c r="A1619" s="7">
        <v>0.58432676509501391</v>
      </c>
      <c r="B1619" s="13">
        <f t="shared" si="128"/>
        <v>1618</v>
      </c>
      <c r="C1619" s="35">
        <f t="shared" si="129"/>
        <v>1.8709766013669249E-4</v>
      </c>
      <c r="D1619" s="7">
        <f t="shared" si="125"/>
        <v>0.30272401410116845</v>
      </c>
      <c r="E1619" s="7">
        <f>SUM(D$2:D1619)</f>
        <v>214.57870577324138</v>
      </c>
      <c r="F1619">
        <f t="shared" si="126"/>
        <v>1</v>
      </c>
      <c r="G1619">
        <f t="shared" si="127"/>
        <v>1</v>
      </c>
    </row>
    <row r="1620" spans="1:7" x14ac:dyDescent="0.25">
      <c r="A1620" s="7">
        <v>0.58395871920611708</v>
      </c>
      <c r="B1620" s="13">
        <f t="shared" si="128"/>
        <v>1619</v>
      </c>
      <c r="C1620" s="35">
        <f t="shared" si="129"/>
        <v>3.6804588889682854E-4</v>
      </c>
      <c r="D1620" s="7">
        <f t="shared" si="125"/>
        <v>0.59586629412396541</v>
      </c>
      <c r="E1620" s="7">
        <f>SUM(D$2:D1620)</f>
        <v>215.17457206736535</v>
      </c>
      <c r="F1620">
        <f t="shared" si="126"/>
        <v>1</v>
      </c>
      <c r="G1620">
        <f t="shared" si="127"/>
        <v>1</v>
      </c>
    </row>
    <row r="1621" spans="1:7" x14ac:dyDescent="0.25">
      <c r="A1621" s="7">
        <v>0.58386918929576714</v>
      </c>
      <c r="B1621" s="13">
        <f t="shared" si="128"/>
        <v>1620</v>
      </c>
      <c r="C1621" s="35">
        <f t="shared" si="129"/>
        <v>8.9529910349939179E-5</v>
      </c>
      <c r="D1621" s="7">
        <f t="shared" si="125"/>
        <v>0.14503845476690147</v>
      </c>
      <c r="E1621" s="7">
        <f>SUM(D$2:D1621)</f>
        <v>215.31961052213225</v>
      </c>
      <c r="F1621">
        <f t="shared" si="126"/>
        <v>1</v>
      </c>
      <c r="G1621">
        <f t="shared" si="127"/>
        <v>1</v>
      </c>
    </row>
    <row r="1622" spans="1:7" x14ac:dyDescent="0.25">
      <c r="A1622" s="7">
        <v>0.5838129728404311</v>
      </c>
      <c r="B1622" s="13">
        <f t="shared" si="128"/>
        <v>1621</v>
      </c>
      <c r="C1622" s="35">
        <f t="shared" si="129"/>
        <v>5.6216455336044469E-5</v>
      </c>
      <c r="D1622" s="7">
        <f t="shared" si="125"/>
        <v>9.1126874099728084E-2</v>
      </c>
      <c r="E1622" s="7">
        <f>SUM(D$2:D1622)</f>
        <v>215.41073739623198</v>
      </c>
      <c r="F1622">
        <f t="shared" si="126"/>
        <v>1</v>
      </c>
      <c r="G1622">
        <f t="shared" si="127"/>
        <v>1</v>
      </c>
    </row>
    <row r="1623" spans="1:7" x14ac:dyDescent="0.25">
      <c r="A1623" s="7">
        <v>0.58360883108703154</v>
      </c>
      <c r="B1623" s="13">
        <f t="shared" si="128"/>
        <v>1622</v>
      </c>
      <c r="C1623" s="35">
        <f t="shared" si="129"/>
        <v>2.0414175339955598E-4</v>
      </c>
      <c r="D1623" s="7">
        <f t="shared" si="125"/>
        <v>0.3311179240140798</v>
      </c>
      <c r="E1623" s="7">
        <f>SUM(D$2:D1623)</f>
        <v>215.74185532024606</v>
      </c>
      <c r="F1623">
        <f t="shared" si="126"/>
        <v>1</v>
      </c>
      <c r="G1623">
        <f t="shared" si="127"/>
        <v>1</v>
      </c>
    </row>
    <row r="1624" spans="1:7" x14ac:dyDescent="0.25">
      <c r="A1624" s="7">
        <v>0.58314065115021474</v>
      </c>
      <c r="B1624" s="13">
        <f t="shared" si="128"/>
        <v>1623</v>
      </c>
      <c r="C1624" s="35">
        <f t="shared" si="129"/>
        <v>4.6817993681680381E-4</v>
      </c>
      <c r="D1624" s="7">
        <f t="shared" si="125"/>
        <v>0.75985603745367258</v>
      </c>
      <c r="E1624" s="7">
        <f>SUM(D$2:D1624)</f>
        <v>216.50171135769972</v>
      </c>
      <c r="F1624">
        <f t="shared" si="126"/>
        <v>1</v>
      </c>
      <c r="G1624">
        <f t="shared" si="127"/>
        <v>1</v>
      </c>
    </row>
    <row r="1625" spans="1:7" x14ac:dyDescent="0.25">
      <c r="A1625" s="7">
        <v>0.58308818730063972</v>
      </c>
      <c r="B1625" s="13">
        <f t="shared" si="128"/>
        <v>1624</v>
      </c>
      <c r="C1625" s="35">
        <f t="shared" si="129"/>
        <v>5.2463849575024035E-5</v>
      </c>
      <c r="D1625" s="7">
        <f t="shared" si="125"/>
        <v>8.5201291709839033E-2</v>
      </c>
      <c r="E1625" s="7">
        <f>SUM(D$2:D1625)</f>
        <v>216.58691264940956</v>
      </c>
      <c r="F1625">
        <f t="shared" si="126"/>
        <v>1</v>
      </c>
      <c r="G1625">
        <f t="shared" si="127"/>
        <v>1</v>
      </c>
    </row>
    <row r="1626" spans="1:7" x14ac:dyDescent="0.25">
      <c r="A1626" s="7">
        <v>0.58302419931982452</v>
      </c>
      <c r="B1626" s="13">
        <f t="shared" si="128"/>
        <v>1625</v>
      </c>
      <c r="C1626" s="35">
        <f t="shared" si="129"/>
        <v>6.3987980815194412E-5</v>
      </c>
      <c r="D1626" s="7">
        <f t="shared" si="125"/>
        <v>0.10398046882469092</v>
      </c>
      <c r="E1626" s="7">
        <f>SUM(D$2:D1626)</f>
        <v>216.69089311823424</v>
      </c>
      <c r="F1626">
        <f t="shared" si="126"/>
        <v>1</v>
      </c>
      <c r="G1626">
        <f t="shared" si="127"/>
        <v>1</v>
      </c>
    </row>
    <row r="1627" spans="1:7" x14ac:dyDescent="0.25">
      <c r="A1627" s="7">
        <v>0.58275352749783615</v>
      </c>
      <c r="B1627" s="13">
        <f t="shared" si="128"/>
        <v>1626</v>
      </c>
      <c r="C1627" s="35">
        <f t="shared" si="129"/>
        <v>2.7067182198836637E-4</v>
      </c>
      <c r="D1627" s="7">
        <f t="shared" si="125"/>
        <v>0.44011238255308371</v>
      </c>
      <c r="E1627" s="7">
        <f>SUM(D$2:D1627)</f>
        <v>217.13100550078732</v>
      </c>
      <c r="F1627">
        <f t="shared" si="126"/>
        <v>1</v>
      </c>
      <c r="G1627">
        <f t="shared" si="127"/>
        <v>1</v>
      </c>
    </row>
    <row r="1628" spans="1:7" x14ac:dyDescent="0.25">
      <c r="A1628" s="7">
        <v>0.58273440131363474</v>
      </c>
      <c r="B1628" s="13">
        <f t="shared" si="128"/>
        <v>1627</v>
      </c>
      <c r="C1628" s="35">
        <f t="shared" si="129"/>
        <v>1.9126184201412322E-5</v>
      </c>
      <c r="D1628" s="7">
        <f t="shared" si="125"/>
        <v>3.1118301695697848E-2</v>
      </c>
      <c r="E1628" s="7">
        <f>SUM(D$2:D1628)</f>
        <v>217.16212380248302</v>
      </c>
      <c r="F1628">
        <f t="shared" si="126"/>
        <v>1</v>
      </c>
      <c r="G1628">
        <f t="shared" si="127"/>
        <v>1</v>
      </c>
    </row>
    <row r="1629" spans="1:7" x14ac:dyDescent="0.25">
      <c r="A1629" s="7">
        <v>0.582710893054319</v>
      </c>
      <c r="B1629" s="13">
        <f t="shared" si="128"/>
        <v>1628</v>
      </c>
      <c r="C1629" s="35">
        <f t="shared" si="129"/>
        <v>2.3508259315740965E-5</v>
      </c>
      <c r="D1629" s="7">
        <f t="shared" si="125"/>
        <v>3.8271446166026291E-2</v>
      </c>
      <c r="E1629" s="7">
        <f>SUM(D$2:D1629)</f>
        <v>217.20039524864904</v>
      </c>
      <c r="F1629">
        <f t="shared" si="126"/>
        <v>1</v>
      </c>
      <c r="G1629">
        <f t="shared" si="127"/>
        <v>1</v>
      </c>
    </row>
    <row r="1630" spans="1:7" x14ac:dyDescent="0.25">
      <c r="A1630" s="7">
        <v>0.58264593665911357</v>
      </c>
      <c r="B1630" s="13">
        <f t="shared" si="128"/>
        <v>1629</v>
      </c>
      <c r="C1630" s="35">
        <f t="shared" si="129"/>
        <v>6.4956395205428841E-5</v>
      </c>
      <c r="D1630" s="7">
        <f t="shared" si="125"/>
        <v>0.10581396778964358</v>
      </c>
      <c r="E1630" s="7">
        <f>SUM(D$2:D1630)</f>
        <v>217.3062092164387</v>
      </c>
      <c r="F1630">
        <f t="shared" si="126"/>
        <v>1</v>
      </c>
      <c r="G1630">
        <f t="shared" si="127"/>
        <v>1</v>
      </c>
    </row>
    <row r="1631" spans="1:7" x14ac:dyDescent="0.25">
      <c r="A1631" s="7">
        <v>0.58255747200459262</v>
      </c>
      <c r="B1631" s="13">
        <f t="shared" si="128"/>
        <v>1630</v>
      </c>
      <c r="C1631" s="35">
        <f t="shared" si="129"/>
        <v>8.8464654520947761E-5</v>
      </c>
      <c r="D1631" s="7">
        <f t="shared" si="125"/>
        <v>0.14419738686914485</v>
      </c>
      <c r="E1631" s="7">
        <f>SUM(D$2:D1631)</f>
        <v>217.45040660330784</v>
      </c>
      <c r="F1631">
        <f t="shared" si="126"/>
        <v>1</v>
      </c>
      <c r="G1631">
        <f t="shared" si="127"/>
        <v>1</v>
      </c>
    </row>
    <row r="1632" spans="1:7" x14ac:dyDescent="0.25">
      <c r="A1632" s="7">
        <v>0.58250876076077862</v>
      </c>
      <c r="B1632" s="13">
        <f t="shared" si="128"/>
        <v>1631</v>
      </c>
      <c r="C1632" s="35">
        <f t="shared" si="129"/>
        <v>4.8711243814003602E-5</v>
      </c>
      <c r="D1632" s="7">
        <f t="shared" si="125"/>
        <v>7.9448038660639875E-2</v>
      </c>
      <c r="E1632" s="7">
        <f>SUM(D$2:D1632)</f>
        <v>217.52985464196848</v>
      </c>
      <c r="F1632">
        <f t="shared" si="126"/>
        <v>1</v>
      </c>
      <c r="G1632">
        <f t="shared" si="127"/>
        <v>1</v>
      </c>
    </row>
    <row r="1633" spans="1:7" x14ac:dyDescent="0.25">
      <c r="A1633" s="7">
        <v>0.58240380885126886</v>
      </c>
      <c r="B1633" s="13">
        <f t="shared" si="128"/>
        <v>1632</v>
      </c>
      <c r="C1633" s="35">
        <f t="shared" si="129"/>
        <v>1.0495190950976507E-4</v>
      </c>
      <c r="D1633" s="7">
        <f t="shared" si="125"/>
        <v>0.1712815163199366</v>
      </c>
      <c r="E1633" s="7">
        <f>SUM(D$2:D1633)</f>
        <v>217.70113615828842</v>
      </c>
      <c r="F1633">
        <f t="shared" si="126"/>
        <v>1</v>
      </c>
      <c r="G1633">
        <f t="shared" si="127"/>
        <v>1</v>
      </c>
    </row>
    <row r="1634" spans="1:7" x14ac:dyDescent="0.25">
      <c r="A1634" s="7">
        <v>0.58230055166694139</v>
      </c>
      <c r="B1634" s="13">
        <f t="shared" si="128"/>
        <v>1633</v>
      </c>
      <c r="C1634" s="35">
        <f t="shared" si="129"/>
        <v>1.0325718432746545E-4</v>
      </c>
      <c r="D1634" s="7">
        <f t="shared" si="125"/>
        <v>0.16861898200675107</v>
      </c>
      <c r="E1634" s="7">
        <f>SUM(D$2:D1634)</f>
        <v>217.86975514029518</v>
      </c>
      <c r="F1634">
        <f t="shared" si="126"/>
        <v>1</v>
      </c>
      <c r="G1634">
        <f t="shared" si="127"/>
        <v>1</v>
      </c>
    </row>
    <row r="1635" spans="1:7" x14ac:dyDescent="0.25">
      <c r="A1635" s="7">
        <v>0.58213737384223641</v>
      </c>
      <c r="B1635" s="13">
        <f t="shared" si="128"/>
        <v>1634</v>
      </c>
      <c r="C1635" s="35">
        <f t="shared" si="129"/>
        <v>1.6317782470498532E-4</v>
      </c>
      <c r="D1635" s="7">
        <f t="shared" si="125"/>
        <v>0.26663256556794601</v>
      </c>
      <c r="E1635" s="7">
        <f>SUM(D$2:D1635)</f>
        <v>218.13638770586314</v>
      </c>
      <c r="F1635">
        <f t="shared" si="126"/>
        <v>1</v>
      </c>
      <c r="G1635">
        <f t="shared" si="127"/>
        <v>1</v>
      </c>
    </row>
    <row r="1636" spans="1:7" x14ac:dyDescent="0.25">
      <c r="A1636" s="7">
        <v>0.58212376762005769</v>
      </c>
      <c r="B1636" s="13">
        <f t="shared" si="128"/>
        <v>1635</v>
      </c>
      <c r="C1636" s="35">
        <f t="shared" si="129"/>
        <v>1.3606222178719207E-5</v>
      </c>
      <c r="D1636" s="7">
        <f t="shared" si="125"/>
        <v>2.2246173262205904E-2</v>
      </c>
      <c r="E1636" s="7">
        <f>SUM(D$2:D1636)</f>
        <v>218.15863387912535</v>
      </c>
      <c r="F1636">
        <f t="shared" si="126"/>
        <v>1</v>
      </c>
      <c r="G1636">
        <f t="shared" si="127"/>
        <v>1</v>
      </c>
    </row>
    <row r="1637" spans="1:7" x14ac:dyDescent="0.25">
      <c r="A1637" s="7">
        <v>0.58207203008127517</v>
      </c>
      <c r="B1637" s="13">
        <f t="shared" si="128"/>
        <v>1636</v>
      </c>
      <c r="C1637" s="35">
        <f t="shared" si="129"/>
        <v>5.1737538782514747E-5</v>
      </c>
      <c r="D1637" s="7">
        <f t="shared" si="125"/>
        <v>8.4642613448194126E-2</v>
      </c>
      <c r="E1637" s="7">
        <f>SUM(D$2:D1637)</f>
        <v>218.24327649257353</v>
      </c>
      <c r="F1637">
        <f t="shared" si="126"/>
        <v>1</v>
      </c>
      <c r="G1637">
        <f t="shared" si="127"/>
        <v>1</v>
      </c>
    </row>
    <row r="1638" spans="1:7" x14ac:dyDescent="0.25">
      <c r="A1638" s="7">
        <v>0.5819382194229451</v>
      </c>
      <c r="B1638" s="13">
        <f t="shared" si="128"/>
        <v>1637</v>
      </c>
      <c r="C1638" s="35">
        <f t="shared" si="129"/>
        <v>1.3381065833006911E-4</v>
      </c>
      <c r="D1638" s="7">
        <f t="shared" si="125"/>
        <v>0.21904804768632313</v>
      </c>
      <c r="E1638" s="7">
        <f>SUM(D$2:D1638)</f>
        <v>218.46232454025986</v>
      </c>
      <c r="F1638">
        <f t="shared" si="126"/>
        <v>1</v>
      </c>
      <c r="G1638">
        <f t="shared" si="127"/>
        <v>1</v>
      </c>
    </row>
    <row r="1639" spans="1:7" x14ac:dyDescent="0.25">
      <c r="A1639" s="7">
        <v>0.58175635120051428</v>
      </c>
      <c r="B1639" s="13">
        <f t="shared" si="128"/>
        <v>1638</v>
      </c>
      <c r="C1639" s="35">
        <f t="shared" si="129"/>
        <v>1.8186822243082545E-4</v>
      </c>
      <c r="D1639" s="7">
        <f t="shared" si="125"/>
        <v>0.29790014834169209</v>
      </c>
      <c r="E1639" s="7">
        <f>SUM(D$2:D1639)</f>
        <v>218.76022468860154</v>
      </c>
      <c r="F1639">
        <f t="shared" si="126"/>
        <v>1</v>
      </c>
      <c r="G1639">
        <f t="shared" si="127"/>
        <v>1</v>
      </c>
    </row>
    <row r="1640" spans="1:7" x14ac:dyDescent="0.25">
      <c r="A1640" s="7">
        <v>0.58173504608393567</v>
      </c>
      <c r="B1640" s="13">
        <f t="shared" si="128"/>
        <v>1639</v>
      </c>
      <c r="C1640" s="35">
        <f t="shared" si="129"/>
        <v>2.1305116578607119E-5</v>
      </c>
      <c r="D1640" s="7">
        <f t="shared" si="125"/>
        <v>3.4919086072337069E-2</v>
      </c>
      <c r="E1640" s="7">
        <f>SUM(D$2:D1640)</f>
        <v>218.79514377467387</v>
      </c>
      <c r="F1640">
        <f t="shared" si="126"/>
        <v>1</v>
      </c>
      <c r="G1640">
        <f t="shared" si="127"/>
        <v>1</v>
      </c>
    </row>
    <row r="1641" spans="1:7" x14ac:dyDescent="0.25">
      <c r="A1641" s="7">
        <v>0.58157036721692623</v>
      </c>
      <c r="B1641" s="13">
        <f t="shared" si="128"/>
        <v>1640</v>
      </c>
      <c r="C1641" s="35">
        <f t="shared" si="129"/>
        <v>1.646788670094379E-4</v>
      </c>
      <c r="D1641" s="7">
        <f t="shared" si="125"/>
        <v>0.27007334189547816</v>
      </c>
      <c r="E1641" s="7">
        <f>SUM(D$2:D1641)</f>
        <v>219.06521711656936</v>
      </c>
      <c r="F1641">
        <f t="shared" si="126"/>
        <v>1</v>
      </c>
      <c r="G1641">
        <f t="shared" si="127"/>
        <v>1</v>
      </c>
    </row>
    <row r="1642" spans="1:7" x14ac:dyDescent="0.25">
      <c r="A1642" s="7">
        <v>0.58152799908736641</v>
      </c>
      <c r="B1642" s="13">
        <f t="shared" si="128"/>
        <v>1641</v>
      </c>
      <c r="C1642" s="35">
        <f t="shared" si="129"/>
        <v>4.2368129559822165E-5</v>
      </c>
      <c r="D1642" s="7">
        <f t="shared" si="125"/>
        <v>6.9526100607668173E-2</v>
      </c>
      <c r="E1642" s="7">
        <f>SUM(D$2:D1642)</f>
        <v>219.13474321717703</v>
      </c>
      <c r="F1642">
        <f t="shared" si="126"/>
        <v>1</v>
      </c>
      <c r="G1642">
        <f t="shared" si="127"/>
        <v>1</v>
      </c>
    </row>
    <row r="1643" spans="1:7" x14ac:dyDescent="0.25">
      <c r="A1643" s="7">
        <v>0.58151792757771092</v>
      </c>
      <c r="B1643" s="13">
        <f t="shared" si="128"/>
        <v>1642</v>
      </c>
      <c r="C1643" s="35">
        <f t="shared" si="129"/>
        <v>1.0071509655484867E-5</v>
      </c>
      <c r="D1643" s="7">
        <f t="shared" si="125"/>
        <v>1.6537418854306152E-2</v>
      </c>
      <c r="E1643" s="7">
        <f>SUM(D$2:D1643)</f>
        <v>219.15128063603134</v>
      </c>
      <c r="F1643">
        <f t="shared" si="126"/>
        <v>1</v>
      </c>
      <c r="G1643">
        <f t="shared" si="127"/>
        <v>1</v>
      </c>
    </row>
    <row r="1644" spans="1:7" x14ac:dyDescent="0.25">
      <c r="A1644" s="7">
        <v>0.58147570471030952</v>
      </c>
      <c r="B1644" s="13">
        <f t="shared" si="128"/>
        <v>1643</v>
      </c>
      <c r="C1644" s="35">
        <f t="shared" si="129"/>
        <v>4.2222867401409125E-5</v>
      </c>
      <c r="D1644" s="7">
        <f t="shared" si="125"/>
        <v>6.9372171140515193E-2</v>
      </c>
      <c r="E1644" s="7">
        <f>SUM(D$2:D1644)</f>
        <v>219.22065280717186</v>
      </c>
      <c r="F1644">
        <f t="shared" si="126"/>
        <v>1</v>
      </c>
      <c r="G1644">
        <f t="shared" si="127"/>
        <v>1</v>
      </c>
    </row>
    <row r="1645" spans="1:7" x14ac:dyDescent="0.25">
      <c r="A1645" s="7">
        <v>0.58125195256551365</v>
      </c>
      <c r="B1645" s="13">
        <f t="shared" si="128"/>
        <v>1644</v>
      </c>
      <c r="C1645" s="35">
        <f t="shared" si="129"/>
        <v>2.2375214479586347E-4</v>
      </c>
      <c r="D1645" s="7">
        <f t="shared" si="125"/>
        <v>0.36784852604439955</v>
      </c>
      <c r="E1645" s="7">
        <f>SUM(D$2:D1645)</f>
        <v>219.58850133321627</v>
      </c>
      <c r="F1645">
        <f t="shared" si="126"/>
        <v>1</v>
      </c>
      <c r="G1645">
        <f t="shared" si="127"/>
        <v>1</v>
      </c>
    </row>
    <row r="1646" spans="1:7" x14ac:dyDescent="0.25">
      <c r="A1646" s="7">
        <v>0.58065908927599197</v>
      </c>
      <c r="B1646" s="13">
        <f t="shared" si="128"/>
        <v>1645</v>
      </c>
      <c r="C1646" s="35">
        <f t="shared" si="129"/>
        <v>5.9286328952168343E-4</v>
      </c>
      <c r="D1646" s="7">
        <f t="shared" si="125"/>
        <v>0.97526011126316925</v>
      </c>
      <c r="E1646" s="7">
        <f>SUM(D$2:D1646)</f>
        <v>220.56376144447944</v>
      </c>
      <c r="F1646">
        <f t="shared" si="126"/>
        <v>1</v>
      </c>
      <c r="G1646">
        <f t="shared" si="127"/>
        <v>1</v>
      </c>
    </row>
    <row r="1647" spans="1:7" x14ac:dyDescent="0.25">
      <c r="A1647" s="7">
        <v>0.58062238637061325</v>
      </c>
      <c r="B1647" s="13">
        <f t="shared" si="128"/>
        <v>1646</v>
      </c>
      <c r="C1647" s="35">
        <f t="shared" si="129"/>
        <v>3.6702905378716011E-5</v>
      </c>
      <c r="D1647" s="7">
        <f t="shared" si="125"/>
        <v>6.0412982253366554E-2</v>
      </c>
      <c r="E1647" s="7">
        <f>SUM(D$2:D1647)</f>
        <v>220.62417442673279</v>
      </c>
      <c r="F1647">
        <f t="shared" si="126"/>
        <v>1</v>
      </c>
      <c r="G1647">
        <f t="shared" si="127"/>
        <v>1</v>
      </c>
    </row>
    <row r="1648" spans="1:7" x14ac:dyDescent="0.25">
      <c r="A1648" s="7">
        <v>0.58042933296197874</v>
      </c>
      <c r="B1648" s="13">
        <f t="shared" si="128"/>
        <v>1647</v>
      </c>
      <c r="C1648" s="35">
        <f t="shared" si="129"/>
        <v>1.930534086345137E-4</v>
      </c>
      <c r="D1648" s="7">
        <f t="shared" si="125"/>
        <v>0.31795896402104407</v>
      </c>
      <c r="E1648" s="7">
        <f>SUM(D$2:D1648)</f>
        <v>220.94213339075384</v>
      </c>
      <c r="F1648">
        <f t="shared" si="126"/>
        <v>1</v>
      </c>
      <c r="G1648">
        <f t="shared" si="127"/>
        <v>1</v>
      </c>
    </row>
    <row r="1649" spans="1:7" x14ac:dyDescent="0.25">
      <c r="A1649" s="7">
        <v>0.5803900879688263</v>
      </c>
      <c r="B1649" s="13">
        <f t="shared" si="128"/>
        <v>1648</v>
      </c>
      <c r="C1649" s="35">
        <f t="shared" si="129"/>
        <v>3.9244993152443008E-5</v>
      </c>
      <c r="D1649" s="7">
        <f t="shared" si="125"/>
        <v>6.4675748715226078E-2</v>
      </c>
      <c r="E1649" s="7">
        <f>SUM(D$2:D1649)</f>
        <v>221.00680913946906</v>
      </c>
      <c r="F1649">
        <f t="shared" si="126"/>
        <v>1</v>
      </c>
      <c r="G1649">
        <f t="shared" si="127"/>
        <v>1</v>
      </c>
    </row>
    <row r="1650" spans="1:7" x14ac:dyDescent="0.25">
      <c r="A1650" s="7">
        <v>0.58022620804368874</v>
      </c>
      <c r="B1650" s="13">
        <f t="shared" si="128"/>
        <v>1649</v>
      </c>
      <c r="C1650" s="35">
        <f t="shared" si="129"/>
        <v>1.6387992513755556E-4</v>
      </c>
      <c r="D1650" s="7">
        <f t="shared" si="125"/>
        <v>0.27023799655182912</v>
      </c>
      <c r="E1650" s="7">
        <f>SUM(D$2:D1650)</f>
        <v>221.27704713602088</v>
      </c>
      <c r="F1650">
        <f t="shared" si="126"/>
        <v>1</v>
      </c>
      <c r="G1650">
        <f t="shared" si="127"/>
        <v>1</v>
      </c>
    </row>
    <row r="1651" spans="1:7" x14ac:dyDescent="0.25">
      <c r="A1651" s="7">
        <v>0.58010283205041024</v>
      </c>
      <c r="B1651" s="13">
        <f t="shared" si="128"/>
        <v>1650</v>
      </c>
      <c r="C1651" s="35">
        <f t="shared" si="129"/>
        <v>1.2337599327849613E-4</v>
      </c>
      <c r="D1651" s="7">
        <f t="shared" si="125"/>
        <v>0.20357038890951862</v>
      </c>
      <c r="E1651" s="7">
        <f>SUM(D$2:D1651)</f>
        <v>221.48061752493041</v>
      </c>
      <c r="F1651">
        <f t="shared" si="126"/>
        <v>1</v>
      </c>
      <c r="G1651">
        <f t="shared" si="127"/>
        <v>1</v>
      </c>
    </row>
    <row r="1652" spans="1:7" x14ac:dyDescent="0.25">
      <c r="A1652" s="7">
        <v>0.58003576935390677</v>
      </c>
      <c r="B1652" s="13">
        <f t="shared" si="128"/>
        <v>1651</v>
      </c>
      <c r="C1652" s="35">
        <f t="shared" si="129"/>
        <v>6.706269650347263E-5</v>
      </c>
      <c r="D1652" s="7">
        <f t="shared" si="125"/>
        <v>0.11072051192723331</v>
      </c>
      <c r="E1652" s="7">
        <f>SUM(D$2:D1652)</f>
        <v>221.59133803685765</v>
      </c>
      <c r="F1652">
        <f t="shared" si="126"/>
        <v>1</v>
      </c>
      <c r="G1652">
        <f t="shared" si="127"/>
        <v>1</v>
      </c>
    </row>
    <row r="1653" spans="1:7" x14ac:dyDescent="0.25">
      <c r="A1653" s="7">
        <v>0.57996292038142361</v>
      </c>
      <c r="B1653" s="13">
        <f t="shared" si="128"/>
        <v>1652</v>
      </c>
      <c r="C1653" s="35">
        <f t="shared" si="129"/>
        <v>7.2848972483163799E-5</v>
      </c>
      <c r="D1653" s="7">
        <f t="shared" si="125"/>
        <v>0.1203465025421866</v>
      </c>
      <c r="E1653" s="7">
        <f>SUM(D$2:D1653)</f>
        <v>221.71168453939984</v>
      </c>
      <c r="F1653">
        <f t="shared" si="126"/>
        <v>1</v>
      </c>
      <c r="G1653">
        <f t="shared" si="127"/>
        <v>1</v>
      </c>
    </row>
    <row r="1654" spans="1:7" x14ac:dyDescent="0.25">
      <c r="A1654" s="7">
        <v>0.57986196318127226</v>
      </c>
      <c r="B1654" s="13">
        <f t="shared" si="128"/>
        <v>1653</v>
      </c>
      <c r="C1654" s="35">
        <f t="shared" si="129"/>
        <v>1.0095720015135257E-4</v>
      </c>
      <c r="D1654" s="7">
        <f t="shared" si="125"/>
        <v>0.16688225185018579</v>
      </c>
      <c r="E1654" s="7">
        <f>SUM(D$2:D1654)</f>
        <v>221.87856679125002</v>
      </c>
      <c r="F1654">
        <f t="shared" si="126"/>
        <v>1</v>
      </c>
      <c r="G1654">
        <f t="shared" si="127"/>
        <v>1</v>
      </c>
    </row>
    <row r="1655" spans="1:7" x14ac:dyDescent="0.25">
      <c r="A1655" s="7">
        <v>0.57965835405578725</v>
      </c>
      <c r="B1655" s="13">
        <f t="shared" si="128"/>
        <v>1654</v>
      </c>
      <c r="C1655" s="35">
        <f t="shared" si="129"/>
        <v>2.0360912548500476E-4</v>
      </c>
      <c r="D1655" s="7">
        <f t="shared" si="125"/>
        <v>0.33676949355219787</v>
      </c>
      <c r="E1655" s="7">
        <f>SUM(D$2:D1655)</f>
        <v>222.21533628480222</v>
      </c>
      <c r="F1655">
        <f t="shared" si="126"/>
        <v>1</v>
      </c>
      <c r="G1655">
        <f t="shared" si="127"/>
        <v>1</v>
      </c>
    </row>
    <row r="1656" spans="1:7" x14ac:dyDescent="0.25">
      <c r="A1656" s="7">
        <v>0.57954967375087607</v>
      </c>
      <c r="B1656" s="13">
        <f t="shared" si="128"/>
        <v>1655</v>
      </c>
      <c r="C1656" s="35">
        <f t="shared" si="129"/>
        <v>1.0868030491117953E-4</v>
      </c>
      <c r="D1656" s="7">
        <f t="shared" si="125"/>
        <v>0.17986590462800212</v>
      </c>
      <c r="E1656" s="7">
        <f>SUM(D$2:D1656)</f>
        <v>222.39520218943022</v>
      </c>
      <c r="F1656">
        <f t="shared" si="126"/>
        <v>1</v>
      </c>
      <c r="G1656">
        <f t="shared" si="127"/>
        <v>1</v>
      </c>
    </row>
    <row r="1657" spans="1:7" x14ac:dyDescent="0.25">
      <c r="A1657" s="7">
        <v>0.57914390812149108</v>
      </c>
      <c r="B1657" s="13">
        <f t="shared" si="128"/>
        <v>1656</v>
      </c>
      <c r="C1657" s="35">
        <f t="shared" si="129"/>
        <v>4.0576562938499094E-4</v>
      </c>
      <c r="D1657" s="7">
        <f t="shared" si="125"/>
        <v>0.671947882261545</v>
      </c>
      <c r="E1657" s="7">
        <f>SUM(D$2:D1657)</f>
        <v>223.06715007169177</v>
      </c>
      <c r="F1657">
        <f t="shared" si="126"/>
        <v>1</v>
      </c>
      <c r="G1657">
        <f t="shared" si="127"/>
        <v>1</v>
      </c>
    </row>
    <row r="1658" spans="1:7" x14ac:dyDescent="0.25">
      <c r="A1658" s="7">
        <v>0.57865047677945658</v>
      </c>
      <c r="B1658" s="13">
        <f t="shared" si="128"/>
        <v>1657</v>
      </c>
      <c r="C1658" s="35">
        <f t="shared" si="129"/>
        <v>4.9343134203450045E-4</v>
      </c>
      <c r="D1658" s="7">
        <f t="shared" si="125"/>
        <v>0.81761573375116725</v>
      </c>
      <c r="E1658" s="7">
        <f>SUM(D$2:D1658)</f>
        <v>223.88476580544292</v>
      </c>
      <c r="F1658">
        <f t="shared" si="126"/>
        <v>1</v>
      </c>
      <c r="G1658">
        <f t="shared" si="127"/>
        <v>1</v>
      </c>
    </row>
    <row r="1659" spans="1:7" x14ac:dyDescent="0.25">
      <c r="A1659" s="7">
        <v>0.57848809789662325</v>
      </c>
      <c r="B1659" s="13">
        <f t="shared" si="128"/>
        <v>1658</v>
      </c>
      <c r="C1659" s="35">
        <f t="shared" si="129"/>
        <v>1.6237888283332502E-4</v>
      </c>
      <c r="D1659" s="7">
        <f t="shared" si="125"/>
        <v>0.26922418773765289</v>
      </c>
      <c r="E1659" s="7">
        <f>SUM(D$2:D1659)</f>
        <v>224.15398999318057</v>
      </c>
      <c r="F1659">
        <f t="shared" si="126"/>
        <v>1</v>
      </c>
      <c r="G1659">
        <f t="shared" si="127"/>
        <v>1</v>
      </c>
    </row>
    <row r="1660" spans="1:7" x14ac:dyDescent="0.25">
      <c r="A1660" s="7">
        <v>0.57836467348262521</v>
      </c>
      <c r="B1660" s="13">
        <f t="shared" si="128"/>
        <v>1659</v>
      </c>
      <c r="C1660" s="35">
        <f t="shared" si="129"/>
        <v>1.2342441399804116E-4</v>
      </c>
      <c r="D1660" s="7">
        <f t="shared" si="125"/>
        <v>0.20476110282275028</v>
      </c>
      <c r="E1660" s="7">
        <f>SUM(D$2:D1660)</f>
        <v>224.35875109600332</v>
      </c>
      <c r="F1660">
        <f t="shared" si="126"/>
        <v>1</v>
      </c>
      <c r="G1660">
        <f t="shared" si="127"/>
        <v>1</v>
      </c>
    </row>
    <row r="1661" spans="1:7" x14ac:dyDescent="0.25">
      <c r="A1661" s="7">
        <v>0.57823735120070796</v>
      </c>
      <c r="B1661" s="13">
        <f t="shared" si="128"/>
        <v>1660</v>
      </c>
      <c r="C1661" s="35">
        <f t="shared" si="129"/>
        <v>1.2732228191725259E-4</v>
      </c>
      <c r="D1661" s="7">
        <f t="shared" si="125"/>
        <v>0.2113549879826393</v>
      </c>
      <c r="E1661" s="7">
        <f>SUM(D$2:D1661)</f>
        <v>224.57010608398596</v>
      </c>
      <c r="F1661">
        <f t="shared" si="126"/>
        <v>1</v>
      </c>
      <c r="G1661">
        <f t="shared" si="127"/>
        <v>1</v>
      </c>
    </row>
    <row r="1662" spans="1:7" x14ac:dyDescent="0.25">
      <c r="A1662" s="7">
        <v>0.57819834831115302</v>
      </c>
      <c r="B1662" s="13">
        <f t="shared" si="128"/>
        <v>1661</v>
      </c>
      <c r="C1662" s="35">
        <f t="shared" si="129"/>
        <v>3.9002889554939912E-5</v>
      </c>
      <c r="D1662" s="7">
        <f t="shared" si="125"/>
        <v>6.4783799550755194E-2</v>
      </c>
      <c r="E1662" s="7">
        <f>SUM(D$2:D1662)</f>
        <v>224.63488988353672</v>
      </c>
      <c r="F1662">
        <f t="shared" si="126"/>
        <v>1</v>
      </c>
      <c r="G1662">
        <f t="shared" si="127"/>
        <v>1</v>
      </c>
    </row>
    <row r="1663" spans="1:7" x14ac:dyDescent="0.25">
      <c r="A1663" s="7">
        <v>0.57818411261962099</v>
      </c>
      <c r="B1663" s="13">
        <f t="shared" si="128"/>
        <v>1662</v>
      </c>
      <c r="C1663" s="35">
        <f t="shared" si="129"/>
        <v>1.4235691532027417E-5</v>
      </c>
      <c r="D1663" s="7">
        <f t="shared" si="125"/>
        <v>2.3659719326229567E-2</v>
      </c>
      <c r="E1663" s="7">
        <f>SUM(D$2:D1663)</f>
        <v>224.65854960286293</v>
      </c>
      <c r="F1663">
        <f t="shared" si="126"/>
        <v>1</v>
      </c>
      <c r="G1663">
        <f t="shared" si="127"/>
        <v>1</v>
      </c>
    </row>
    <row r="1664" spans="1:7" x14ac:dyDescent="0.25">
      <c r="A1664" s="7">
        <v>0.57807410074492382</v>
      </c>
      <c r="B1664" s="13">
        <f t="shared" si="128"/>
        <v>1663</v>
      </c>
      <c r="C1664" s="35">
        <f t="shared" si="129"/>
        <v>1.10011874697169E-4</v>
      </c>
      <c r="D1664" s="7">
        <f t="shared" si="125"/>
        <v>0.18294974762139204</v>
      </c>
      <c r="E1664" s="7">
        <f>SUM(D$2:D1664)</f>
        <v>224.84149935048433</v>
      </c>
      <c r="F1664">
        <f t="shared" si="126"/>
        <v>1</v>
      </c>
      <c r="G1664">
        <f t="shared" si="127"/>
        <v>1</v>
      </c>
    </row>
    <row r="1665" spans="1:7" x14ac:dyDescent="0.25">
      <c r="A1665" s="7">
        <v>0.57802589791866443</v>
      </c>
      <c r="B1665" s="13">
        <f t="shared" si="128"/>
        <v>1664</v>
      </c>
      <c r="C1665" s="35">
        <f t="shared" si="129"/>
        <v>4.8202826259391429E-5</v>
      </c>
      <c r="D1665" s="7">
        <f t="shared" si="125"/>
        <v>8.0209502895627338E-2</v>
      </c>
      <c r="E1665" s="7">
        <f>SUM(D$2:D1665)</f>
        <v>224.92170885337995</v>
      </c>
      <c r="F1665">
        <f t="shared" si="126"/>
        <v>1</v>
      </c>
      <c r="G1665">
        <f t="shared" si="127"/>
        <v>1</v>
      </c>
    </row>
    <row r="1666" spans="1:7" x14ac:dyDescent="0.25">
      <c r="A1666" s="7">
        <v>0.57789523460710168</v>
      </c>
      <c r="B1666" s="13">
        <f t="shared" si="128"/>
        <v>1665</v>
      </c>
      <c r="C1666" s="35">
        <f t="shared" si="129"/>
        <v>1.3066331156275091E-4</v>
      </c>
      <c r="D1666" s="7">
        <f t="shared" ref="D1666:D1729" si="130">C1666*B1666</f>
        <v>0.21755441375198026</v>
      </c>
      <c r="E1666" s="7">
        <f>SUM(D$2:D1666)</f>
        <v>225.13926326713192</v>
      </c>
      <c r="F1666">
        <f t="shared" ref="F1666:F1729" si="131">IF(E1666&gt;I$15,1,0)</f>
        <v>1</v>
      </c>
      <c r="G1666">
        <f t="shared" ref="G1666:G1729" si="132">IF(E1666&gt;M$15,1,0)</f>
        <v>1</v>
      </c>
    </row>
    <row r="1667" spans="1:7" x14ac:dyDescent="0.25">
      <c r="A1667" s="7">
        <v>0.57786884531497573</v>
      </c>
      <c r="B1667" s="13">
        <f t="shared" ref="B1667:B1730" si="133">ROW(B1667)-1</f>
        <v>1666</v>
      </c>
      <c r="C1667" s="35">
        <f t="shared" si="129"/>
        <v>2.6389292125950092E-5</v>
      </c>
      <c r="D1667" s="7">
        <f t="shared" si="130"/>
        <v>4.3964560681832854E-2</v>
      </c>
      <c r="E1667" s="7">
        <f>SUM(D$2:D1667)</f>
        <v>225.18322782781377</v>
      </c>
      <c r="F1667">
        <f t="shared" si="131"/>
        <v>1</v>
      </c>
      <c r="G1667">
        <f t="shared" si="132"/>
        <v>1</v>
      </c>
    </row>
    <row r="1668" spans="1:7" x14ac:dyDescent="0.25">
      <c r="A1668" s="7">
        <v>0.57764768367867303</v>
      </c>
      <c r="B1668" s="13">
        <f t="shared" si="133"/>
        <v>1667</v>
      </c>
      <c r="C1668" s="35">
        <f t="shared" ref="C1668:C1731" si="134">IF(A1667-A1668=0,0,A1667-A1668)</f>
        <v>2.2116163630270247E-4</v>
      </c>
      <c r="D1668" s="7">
        <f t="shared" si="130"/>
        <v>0.36867644771660502</v>
      </c>
      <c r="E1668" s="7">
        <f>SUM(D$2:D1668)</f>
        <v>225.55190427553038</v>
      </c>
      <c r="F1668">
        <f t="shared" si="131"/>
        <v>1</v>
      </c>
      <c r="G1668">
        <f t="shared" si="132"/>
        <v>1</v>
      </c>
    </row>
    <row r="1669" spans="1:7" x14ac:dyDescent="0.25">
      <c r="A1669" s="7">
        <v>0.57741737052638564</v>
      </c>
      <c r="B1669" s="13">
        <f t="shared" si="133"/>
        <v>1668</v>
      </c>
      <c r="C1669" s="35">
        <f t="shared" si="134"/>
        <v>2.3031315228738691E-4</v>
      </c>
      <c r="D1669" s="7">
        <f t="shared" si="130"/>
        <v>0.38416233801536137</v>
      </c>
      <c r="E1669" s="7">
        <f>SUM(D$2:D1669)</f>
        <v>225.93606661354573</v>
      </c>
      <c r="F1669">
        <f t="shared" si="131"/>
        <v>1</v>
      </c>
      <c r="G1669">
        <f t="shared" si="132"/>
        <v>1</v>
      </c>
    </row>
    <row r="1670" spans="1:7" x14ac:dyDescent="0.25">
      <c r="A1670" s="7">
        <v>0.57720935511542626</v>
      </c>
      <c r="B1670" s="13">
        <f t="shared" si="133"/>
        <v>1669</v>
      </c>
      <c r="C1670" s="35">
        <f t="shared" si="134"/>
        <v>2.0801541095938347E-4</v>
      </c>
      <c r="D1670" s="7">
        <f t="shared" si="130"/>
        <v>0.34717772089121102</v>
      </c>
      <c r="E1670" s="7">
        <f>SUM(D$2:D1670)</f>
        <v>226.28324433443694</v>
      </c>
      <c r="F1670">
        <f t="shared" si="131"/>
        <v>1</v>
      </c>
      <c r="G1670">
        <f t="shared" si="132"/>
        <v>1</v>
      </c>
    </row>
    <row r="1671" spans="1:7" x14ac:dyDescent="0.25">
      <c r="A1671" s="7">
        <v>0.57720705513125026</v>
      </c>
      <c r="B1671" s="13">
        <f t="shared" si="133"/>
        <v>1670</v>
      </c>
      <c r="C1671" s="35">
        <f t="shared" si="134"/>
        <v>2.2999841760018569E-6</v>
      </c>
      <c r="D1671" s="7">
        <f t="shared" si="130"/>
        <v>3.840973573923101E-3</v>
      </c>
      <c r="E1671" s="7">
        <f>SUM(D$2:D1671)</f>
        <v>226.28708530801086</v>
      </c>
      <c r="F1671">
        <f t="shared" si="131"/>
        <v>1</v>
      </c>
      <c r="G1671">
        <f t="shared" si="132"/>
        <v>1</v>
      </c>
    </row>
    <row r="1672" spans="1:7" x14ac:dyDescent="0.25">
      <c r="A1672" s="7">
        <v>0.5771616607067217</v>
      </c>
      <c r="B1672" s="13">
        <f t="shared" si="133"/>
        <v>1671</v>
      </c>
      <c r="C1672" s="35">
        <f t="shared" si="134"/>
        <v>4.5394424528555355E-5</v>
      </c>
      <c r="D1672" s="7">
        <f t="shared" si="130"/>
        <v>7.5854083387215998E-2</v>
      </c>
      <c r="E1672" s="7">
        <f>SUM(D$2:D1672)</f>
        <v>226.36293939139807</v>
      </c>
      <c r="F1672">
        <f t="shared" si="131"/>
        <v>1</v>
      </c>
      <c r="G1672">
        <f t="shared" si="132"/>
        <v>1</v>
      </c>
    </row>
    <row r="1673" spans="1:7" x14ac:dyDescent="0.25">
      <c r="A1673" s="7">
        <v>0.57680584104949773</v>
      </c>
      <c r="B1673" s="13">
        <f t="shared" si="133"/>
        <v>1672</v>
      </c>
      <c r="C1673" s="35">
        <f t="shared" si="134"/>
        <v>3.558196572239769E-4</v>
      </c>
      <c r="D1673" s="7">
        <f t="shared" si="130"/>
        <v>0.59493046687848938</v>
      </c>
      <c r="E1673" s="7">
        <f>SUM(D$2:D1673)</f>
        <v>226.95786985827655</v>
      </c>
      <c r="F1673">
        <f t="shared" si="131"/>
        <v>1</v>
      </c>
      <c r="G1673">
        <f t="shared" si="132"/>
        <v>1</v>
      </c>
    </row>
    <row r="1674" spans="1:7" x14ac:dyDescent="0.25">
      <c r="A1674" s="7">
        <v>0.57658845622931587</v>
      </c>
      <c r="B1674" s="13">
        <f t="shared" si="133"/>
        <v>1673</v>
      </c>
      <c r="C1674" s="35">
        <f t="shared" si="134"/>
        <v>2.1738482018185401E-4</v>
      </c>
      <c r="D1674" s="7">
        <f t="shared" si="130"/>
        <v>0.36368480416424176</v>
      </c>
      <c r="E1674" s="7">
        <f>SUM(D$2:D1674)</f>
        <v>227.3215546624408</v>
      </c>
      <c r="F1674">
        <f t="shared" si="131"/>
        <v>1</v>
      </c>
      <c r="G1674">
        <f t="shared" si="132"/>
        <v>1</v>
      </c>
    </row>
    <row r="1675" spans="1:7" x14ac:dyDescent="0.25">
      <c r="A1675" s="7">
        <v>0.57597172152508225</v>
      </c>
      <c r="B1675" s="13">
        <f t="shared" si="133"/>
        <v>1674</v>
      </c>
      <c r="C1675" s="35">
        <f t="shared" si="134"/>
        <v>6.1673470423362353E-4</v>
      </c>
      <c r="D1675" s="7">
        <f t="shared" si="130"/>
        <v>1.0324138948870858</v>
      </c>
      <c r="E1675" s="7">
        <f>SUM(D$2:D1675)</f>
        <v>228.3539685573279</v>
      </c>
      <c r="F1675">
        <f t="shared" si="131"/>
        <v>1</v>
      </c>
      <c r="G1675">
        <f t="shared" si="132"/>
        <v>1</v>
      </c>
    </row>
    <row r="1676" spans="1:7" x14ac:dyDescent="0.25">
      <c r="A1676" s="7">
        <v>0.57584945920835218</v>
      </c>
      <c r="B1676" s="13">
        <f t="shared" si="133"/>
        <v>1675</v>
      </c>
      <c r="C1676" s="35">
        <f t="shared" si="134"/>
        <v>1.2226231673007071E-4</v>
      </c>
      <c r="D1676" s="7">
        <f t="shared" si="130"/>
        <v>0.20478938052286844</v>
      </c>
      <c r="E1676" s="7">
        <f>SUM(D$2:D1676)</f>
        <v>228.55875793785077</v>
      </c>
      <c r="F1676">
        <f t="shared" si="131"/>
        <v>1</v>
      </c>
      <c r="G1676">
        <f t="shared" si="132"/>
        <v>1</v>
      </c>
    </row>
    <row r="1677" spans="1:7" x14ac:dyDescent="0.25">
      <c r="A1677" s="7">
        <v>0.57539183498838575</v>
      </c>
      <c r="B1677" s="13">
        <f t="shared" si="133"/>
        <v>1676</v>
      </c>
      <c r="C1677" s="35">
        <f t="shared" si="134"/>
        <v>4.5762421996642377E-4</v>
      </c>
      <c r="D1677" s="7">
        <f t="shared" si="130"/>
        <v>0.76697819266372624</v>
      </c>
      <c r="E1677" s="7">
        <f>SUM(D$2:D1677)</f>
        <v>229.32573613051449</v>
      </c>
      <c r="F1677">
        <f t="shared" si="131"/>
        <v>1</v>
      </c>
      <c r="G1677">
        <f t="shared" si="132"/>
        <v>1</v>
      </c>
    </row>
    <row r="1678" spans="1:7" x14ac:dyDescent="0.25">
      <c r="A1678" s="7">
        <v>0.57538747712363114</v>
      </c>
      <c r="B1678" s="13">
        <f t="shared" si="133"/>
        <v>1677</v>
      </c>
      <c r="C1678" s="35">
        <f t="shared" si="134"/>
        <v>4.35786475461164E-6</v>
      </c>
      <c r="D1678" s="7">
        <f t="shared" si="130"/>
        <v>7.3081391934837203E-3</v>
      </c>
      <c r="E1678" s="7">
        <f>SUM(D$2:D1678)</f>
        <v>229.33304426970798</v>
      </c>
      <c r="F1678">
        <f t="shared" si="131"/>
        <v>1</v>
      </c>
      <c r="G1678">
        <f t="shared" si="132"/>
        <v>1</v>
      </c>
    </row>
    <row r="1679" spans="1:7" x14ac:dyDescent="0.25">
      <c r="A1679" s="7">
        <v>0.57513067783777849</v>
      </c>
      <c r="B1679" s="13">
        <f t="shared" si="133"/>
        <v>1678</v>
      </c>
      <c r="C1679" s="35">
        <f t="shared" si="134"/>
        <v>2.5679928585264911E-4</v>
      </c>
      <c r="D1679" s="7">
        <f t="shared" si="130"/>
        <v>0.4309092016607452</v>
      </c>
      <c r="E1679" s="7">
        <f>SUM(D$2:D1679)</f>
        <v>229.76395347136872</v>
      </c>
      <c r="F1679">
        <f t="shared" si="131"/>
        <v>1</v>
      </c>
      <c r="G1679">
        <f t="shared" si="132"/>
        <v>1</v>
      </c>
    </row>
    <row r="1680" spans="1:7" x14ac:dyDescent="0.25">
      <c r="A1680" s="7">
        <v>0.57443165212075975</v>
      </c>
      <c r="B1680" s="13">
        <f t="shared" si="133"/>
        <v>1679</v>
      </c>
      <c r="C1680" s="35">
        <f t="shared" si="134"/>
        <v>6.9902571701874194E-4</v>
      </c>
      <c r="D1680" s="7">
        <f t="shared" si="130"/>
        <v>1.1736641788744677</v>
      </c>
      <c r="E1680" s="7">
        <f>SUM(D$2:D1680)</f>
        <v>230.9376176502432</v>
      </c>
      <c r="F1680">
        <f t="shared" si="131"/>
        <v>1</v>
      </c>
      <c r="G1680">
        <f t="shared" si="132"/>
        <v>1</v>
      </c>
    </row>
    <row r="1681" spans="1:7" x14ac:dyDescent="0.25">
      <c r="A1681" s="7">
        <v>0.574378195646435</v>
      </c>
      <c r="B1681" s="13">
        <f t="shared" si="133"/>
        <v>1680</v>
      </c>
      <c r="C1681" s="35">
        <f t="shared" si="134"/>
        <v>5.3456474324753422E-5</v>
      </c>
      <c r="D1681" s="7">
        <f t="shared" si="130"/>
        <v>8.980687686558575E-2</v>
      </c>
      <c r="E1681" s="7">
        <f>SUM(D$2:D1681)</f>
        <v>231.02742452710879</v>
      </c>
      <c r="F1681">
        <f t="shared" si="131"/>
        <v>1</v>
      </c>
      <c r="G1681">
        <f t="shared" si="132"/>
        <v>1</v>
      </c>
    </row>
    <row r="1682" spans="1:7" x14ac:dyDescent="0.25">
      <c r="A1682" s="7">
        <v>0.57433025913413294</v>
      </c>
      <c r="B1682" s="13">
        <f t="shared" si="133"/>
        <v>1681</v>
      </c>
      <c r="C1682" s="35">
        <f t="shared" si="134"/>
        <v>4.7936512302060308E-5</v>
      </c>
      <c r="D1682" s="7">
        <f t="shared" si="130"/>
        <v>8.0581277179763378E-2</v>
      </c>
      <c r="E1682" s="7">
        <f>SUM(D$2:D1682)</f>
        <v>231.10800580428855</v>
      </c>
      <c r="F1682">
        <f t="shared" si="131"/>
        <v>1</v>
      </c>
      <c r="G1682">
        <f t="shared" si="132"/>
        <v>1</v>
      </c>
    </row>
    <row r="1683" spans="1:7" x14ac:dyDescent="0.25">
      <c r="A1683" s="7">
        <v>0.5741394814993146</v>
      </c>
      <c r="B1683" s="13">
        <f t="shared" si="133"/>
        <v>1682</v>
      </c>
      <c r="C1683" s="35">
        <f t="shared" si="134"/>
        <v>1.9077763481833987E-4</v>
      </c>
      <c r="D1683" s="7">
        <f t="shared" si="130"/>
        <v>0.32088798176444766</v>
      </c>
      <c r="E1683" s="7">
        <f>SUM(D$2:D1683)</f>
        <v>231.42889378605301</v>
      </c>
      <c r="F1683">
        <f t="shared" si="131"/>
        <v>1</v>
      </c>
      <c r="G1683">
        <f t="shared" si="132"/>
        <v>1</v>
      </c>
    </row>
    <row r="1684" spans="1:7" x14ac:dyDescent="0.25">
      <c r="A1684" s="7">
        <v>0.57382184157941407</v>
      </c>
      <c r="B1684" s="13">
        <f t="shared" si="133"/>
        <v>1683</v>
      </c>
      <c r="C1684" s="35">
        <f t="shared" si="134"/>
        <v>3.1763991990052531E-4</v>
      </c>
      <c r="D1684" s="7">
        <f t="shared" si="130"/>
        <v>0.5345879851925841</v>
      </c>
      <c r="E1684" s="7">
        <f>SUM(D$2:D1684)</f>
        <v>231.9634817712456</v>
      </c>
      <c r="F1684">
        <f t="shared" si="131"/>
        <v>1</v>
      </c>
      <c r="G1684">
        <f t="shared" si="132"/>
        <v>1</v>
      </c>
    </row>
    <row r="1685" spans="1:7" x14ac:dyDescent="0.25">
      <c r="A1685" s="7">
        <v>0.57366677422522483</v>
      </c>
      <c r="B1685" s="13">
        <f t="shared" si="133"/>
        <v>1684</v>
      </c>
      <c r="C1685" s="35">
        <f t="shared" si="134"/>
        <v>1.5506735418924222E-4</v>
      </c>
      <c r="D1685" s="7">
        <f t="shared" si="130"/>
        <v>0.2611334244546839</v>
      </c>
      <c r="E1685" s="7">
        <f>SUM(D$2:D1685)</f>
        <v>232.22461519570027</v>
      </c>
      <c r="F1685">
        <f t="shared" si="131"/>
        <v>1</v>
      </c>
      <c r="G1685">
        <f t="shared" si="132"/>
        <v>1</v>
      </c>
    </row>
    <row r="1686" spans="1:7" x14ac:dyDescent="0.25">
      <c r="A1686" s="7">
        <v>0.5736640868752928</v>
      </c>
      <c r="B1686" s="13">
        <f t="shared" si="133"/>
        <v>1685</v>
      </c>
      <c r="C1686" s="35">
        <f t="shared" si="134"/>
        <v>2.6873499320290151E-6</v>
      </c>
      <c r="D1686" s="7">
        <f t="shared" si="130"/>
        <v>4.5281846354688904E-3</v>
      </c>
      <c r="E1686" s="7">
        <f>SUM(D$2:D1686)</f>
        <v>232.22914338033573</v>
      </c>
      <c r="F1686">
        <f t="shared" si="131"/>
        <v>1</v>
      </c>
      <c r="G1686">
        <f t="shared" si="132"/>
        <v>1</v>
      </c>
    </row>
    <row r="1687" spans="1:7" x14ac:dyDescent="0.25">
      <c r="A1687" s="7">
        <v>0.57363977967410529</v>
      </c>
      <c r="B1687" s="13">
        <f t="shared" si="133"/>
        <v>1686</v>
      </c>
      <c r="C1687" s="35">
        <f t="shared" si="134"/>
        <v>2.4307201187512284E-5</v>
      </c>
      <c r="D1687" s="7">
        <f t="shared" si="130"/>
        <v>4.0981941202145711E-2</v>
      </c>
      <c r="E1687" s="7">
        <f>SUM(D$2:D1687)</f>
        <v>232.27012532153788</v>
      </c>
      <c r="F1687">
        <f t="shared" si="131"/>
        <v>1</v>
      </c>
      <c r="G1687">
        <f t="shared" si="132"/>
        <v>1</v>
      </c>
    </row>
    <row r="1688" spans="1:7" x14ac:dyDescent="0.25">
      <c r="A1688" s="7">
        <v>0.57363239551438205</v>
      </c>
      <c r="B1688" s="13">
        <f t="shared" si="133"/>
        <v>1687</v>
      </c>
      <c r="C1688" s="35">
        <f t="shared" si="134"/>
        <v>7.3841597232338074E-6</v>
      </c>
      <c r="D1688" s="7">
        <f t="shared" si="130"/>
        <v>1.2457077453095433E-2</v>
      </c>
      <c r="E1688" s="7">
        <f>SUM(D$2:D1688)</f>
        <v>232.28258239899097</v>
      </c>
      <c r="F1688">
        <f t="shared" si="131"/>
        <v>1</v>
      </c>
      <c r="G1688">
        <f t="shared" si="132"/>
        <v>1</v>
      </c>
    </row>
    <row r="1689" spans="1:7" x14ac:dyDescent="0.25">
      <c r="A1689" s="7">
        <v>0.57355213817181572</v>
      </c>
      <c r="B1689" s="13">
        <f t="shared" si="133"/>
        <v>1688</v>
      </c>
      <c r="C1689" s="35">
        <f t="shared" si="134"/>
        <v>8.0257342566336654E-5</v>
      </c>
      <c r="D1689" s="7">
        <f t="shared" si="130"/>
        <v>0.13547439425197627</v>
      </c>
      <c r="E1689" s="7">
        <f>SUM(D$2:D1689)</f>
        <v>232.41805679324295</v>
      </c>
      <c r="F1689">
        <f t="shared" si="131"/>
        <v>1</v>
      </c>
      <c r="G1689">
        <f t="shared" si="132"/>
        <v>1</v>
      </c>
    </row>
    <row r="1690" spans="1:7" x14ac:dyDescent="0.25">
      <c r="A1690" s="7">
        <v>0.57318133230190738</v>
      </c>
      <c r="B1690" s="13">
        <f t="shared" si="133"/>
        <v>1689</v>
      </c>
      <c r="C1690" s="35">
        <f t="shared" si="134"/>
        <v>3.7080586990834163E-4</v>
      </c>
      <c r="D1690" s="7">
        <f t="shared" si="130"/>
        <v>0.62629111427518902</v>
      </c>
      <c r="E1690" s="7">
        <f>SUM(D$2:D1690)</f>
        <v>233.04434790751813</v>
      </c>
      <c r="F1690">
        <f t="shared" si="131"/>
        <v>1</v>
      </c>
      <c r="G1690">
        <f t="shared" si="132"/>
        <v>1</v>
      </c>
    </row>
    <row r="1691" spans="1:7" x14ac:dyDescent="0.25">
      <c r="A1691" s="7">
        <v>0.57303447225967286</v>
      </c>
      <c r="B1691" s="13">
        <f t="shared" si="133"/>
        <v>1690</v>
      </c>
      <c r="C1691" s="35">
        <f t="shared" si="134"/>
        <v>1.4686004223452009E-4</v>
      </c>
      <c r="D1691" s="7">
        <f t="shared" si="130"/>
        <v>0.24819347137633896</v>
      </c>
      <c r="E1691" s="7">
        <f>SUM(D$2:D1691)</f>
        <v>233.29254137889447</v>
      </c>
      <c r="F1691">
        <f t="shared" si="131"/>
        <v>1</v>
      </c>
      <c r="G1691">
        <f t="shared" si="132"/>
        <v>1</v>
      </c>
    </row>
    <row r="1692" spans="1:7" x14ac:dyDescent="0.25">
      <c r="A1692" s="7">
        <v>0.57289221218579067</v>
      </c>
      <c r="B1692" s="13">
        <f t="shared" si="133"/>
        <v>1691</v>
      </c>
      <c r="C1692" s="35">
        <f t="shared" si="134"/>
        <v>1.4226007388218331E-4</v>
      </c>
      <c r="D1692" s="7">
        <f t="shared" si="130"/>
        <v>0.24056178493477198</v>
      </c>
      <c r="E1692" s="7">
        <f>SUM(D$2:D1692)</f>
        <v>233.53310316382925</v>
      </c>
      <c r="F1692">
        <f t="shared" si="131"/>
        <v>1</v>
      </c>
      <c r="G1692">
        <f t="shared" si="132"/>
        <v>1</v>
      </c>
    </row>
    <row r="1693" spans="1:7" x14ac:dyDescent="0.25">
      <c r="A1693" s="7">
        <v>0.57282025899661815</v>
      </c>
      <c r="B1693" s="13">
        <f t="shared" si="133"/>
        <v>1692</v>
      </c>
      <c r="C1693" s="35">
        <f t="shared" si="134"/>
        <v>7.1953189172524468E-5</v>
      </c>
      <c r="D1693" s="7">
        <f t="shared" si="130"/>
        <v>0.1217447960799114</v>
      </c>
      <c r="E1693" s="7">
        <f>SUM(D$2:D1693)</f>
        <v>233.65484795990918</v>
      </c>
      <c r="F1693">
        <f t="shared" si="131"/>
        <v>1</v>
      </c>
      <c r="G1693">
        <f t="shared" si="132"/>
        <v>1</v>
      </c>
    </row>
    <row r="1694" spans="1:7" x14ac:dyDescent="0.25">
      <c r="A1694" s="7">
        <v>0.57273789535275355</v>
      </c>
      <c r="B1694" s="13">
        <f t="shared" si="133"/>
        <v>1693</v>
      </c>
      <c r="C1694" s="35">
        <f t="shared" si="134"/>
        <v>8.2363643864602487E-5</v>
      </c>
      <c r="D1694" s="7">
        <f t="shared" si="130"/>
        <v>0.13944164906277201</v>
      </c>
      <c r="E1694" s="7">
        <f>SUM(D$2:D1694)</f>
        <v>233.79428960897195</v>
      </c>
      <c r="F1694">
        <f t="shared" si="131"/>
        <v>1</v>
      </c>
      <c r="G1694">
        <f t="shared" si="132"/>
        <v>1</v>
      </c>
    </row>
    <row r="1695" spans="1:7" x14ac:dyDescent="0.25">
      <c r="A1695" s="7">
        <v>0.57268649675900751</v>
      </c>
      <c r="B1695" s="13">
        <f t="shared" si="133"/>
        <v>1694</v>
      </c>
      <c r="C1695" s="35">
        <f t="shared" si="134"/>
        <v>5.1398593746032617E-5</v>
      </c>
      <c r="D1695" s="7">
        <f t="shared" si="130"/>
        <v>8.7069217805779253E-2</v>
      </c>
      <c r="E1695" s="7">
        <f>SUM(D$2:D1695)</f>
        <v>233.88135882677773</v>
      </c>
      <c r="F1695">
        <f t="shared" si="131"/>
        <v>1</v>
      </c>
      <c r="G1695">
        <f t="shared" si="132"/>
        <v>1</v>
      </c>
    </row>
    <row r="1696" spans="1:7" x14ac:dyDescent="0.25">
      <c r="A1696" s="7">
        <v>0.57247695609538418</v>
      </c>
      <c r="B1696" s="13">
        <f t="shared" si="133"/>
        <v>1695</v>
      </c>
      <c r="C1696" s="35">
        <f t="shared" si="134"/>
        <v>2.0954066362333101E-4</v>
      </c>
      <c r="D1696" s="7">
        <f t="shared" si="130"/>
        <v>0.35517142484154607</v>
      </c>
      <c r="E1696" s="7">
        <f>SUM(D$2:D1696)</f>
        <v>234.23653025161929</v>
      </c>
      <c r="F1696">
        <f t="shared" si="131"/>
        <v>1</v>
      </c>
      <c r="G1696">
        <f t="shared" si="132"/>
        <v>1</v>
      </c>
    </row>
    <row r="1697" spans="1:7" x14ac:dyDescent="0.25">
      <c r="A1697" s="7">
        <v>0.57200993825583535</v>
      </c>
      <c r="B1697" s="13">
        <f t="shared" si="133"/>
        <v>1696</v>
      </c>
      <c r="C1697" s="35">
        <f t="shared" si="134"/>
        <v>4.6701783954883336E-4</v>
      </c>
      <c r="D1697" s="7">
        <f t="shared" si="130"/>
        <v>0.79206225587482137</v>
      </c>
      <c r="E1697" s="7">
        <f>SUM(D$2:D1697)</f>
        <v>235.0285925074941</v>
      </c>
      <c r="F1697">
        <f t="shared" si="131"/>
        <v>1</v>
      </c>
      <c r="G1697">
        <f t="shared" si="132"/>
        <v>1</v>
      </c>
    </row>
    <row r="1698" spans="1:7" x14ac:dyDescent="0.25">
      <c r="A1698" s="7">
        <v>0.57196422909663025</v>
      </c>
      <c r="B1698" s="13">
        <f t="shared" si="133"/>
        <v>1697</v>
      </c>
      <c r="C1698" s="35">
        <f t="shared" si="134"/>
        <v>4.5709159205098437E-5</v>
      </c>
      <c r="D1698" s="7">
        <f t="shared" si="130"/>
        <v>7.7568443171052048E-2</v>
      </c>
      <c r="E1698" s="7">
        <f>SUM(D$2:D1698)</f>
        <v>235.10616095066516</v>
      </c>
      <c r="F1698">
        <f t="shared" si="131"/>
        <v>1</v>
      </c>
      <c r="G1698">
        <f t="shared" si="132"/>
        <v>1</v>
      </c>
    </row>
    <row r="1699" spans="1:7" x14ac:dyDescent="0.25">
      <c r="A1699" s="7">
        <v>0.57180901648028237</v>
      </c>
      <c r="B1699" s="13">
        <f t="shared" si="133"/>
        <v>1698</v>
      </c>
      <c r="C1699" s="35">
        <f t="shared" si="134"/>
        <v>1.5521261634787731E-4</v>
      </c>
      <c r="D1699" s="7">
        <f t="shared" si="130"/>
        <v>0.26355102255869567</v>
      </c>
      <c r="E1699" s="7">
        <f>SUM(D$2:D1699)</f>
        <v>235.36971197322384</v>
      </c>
      <c r="F1699">
        <f t="shared" si="131"/>
        <v>1</v>
      </c>
      <c r="G1699">
        <f t="shared" si="132"/>
        <v>1</v>
      </c>
    </row>
    <row r="1700" spans="1:7" x14ac:dyDescent="0.25">
      <c r="A1700" s="7">
        <v>0.57159170429117978</v>
      </c>
      <c r="B1700" s="13">
        <f t="shared" si="133"/>
        <v>1699</v>
      </c>
      <c r="C1700" s="35">
        <f t="shared" si="134"/>
        <v>2.1731218910259198E-4</v>
      </c>
      <c r="D1700" s="7">
        <f t="shared" si="130"/>
        <v>0.36921340928530377</v>
      </c>
      <c r="E1700" s="7">
        <f>SUM(D$2:D1700)</f>
        <v>235.73892538250914</v>
      </c>
      <c r="F1700">
        <f t="shared" si="131"/>
        <v>1</v>
      </c>
      <c r="G1700">
        <f t="shared" si="132"/>
        <v>1</v>
      </c>
    </row>
    <row r="1701" spans="1:7" x14ac:dyDescent="0.25">
      <c r="A1701" s="7">
        <v>0.57098075586292607</v>
      </c>
      <c r="B1701" s="13">
        <f t="shared" si="133"/>
        <v>1700</v>
      </c>
      <c r="C1701" s="35">
        <f t="shared" si="134"/>
        <v>6.1094842825371032E-4</v>
      </c>
      <c r="D1701" s="7">
        <f t="shared" si="130"/>
        <v>1.0386123280313075</v>
      </c>
      <c r="E1701" s="7">
        <f>SUM(D$2:D1701)</f>
        <v>236.77753771054046</v>
      </c>
      <c r="F1701">
        <f t="shared" si="131"/>
        <v>1</v>
      </c>
      <c r="G1701">
        <f t="shared" si="132"/>
        <v>1</v>
      </c>
    </row>
    <row r="1702" spans="1:7" x14ac:dyDescent="0.25">
      <c r="A1702" s="7">
        <v>0.57084517784833433</v>
      </c>
      <c r="B1702" s="13">
        <f t="shared" si="133"/>
        <v>1701</v>
      </c>
      <c r="C1702" s="35">
        <f t="shared" si="134"/>
        <v>1.3557801459174179E-4</v>
      </c>
      <c r="D1702" s="7">
        <f t="shared" si="130"/>
        <v>0.23061820282055279</v>
      </c>
      <c r="E1702" s="7">
        <f>SUM(D$2:D1702)</f>
        <v>237.00815591336101</v>
      </c>
      <c r="F1702">
        <f t="shared" si="131"/>
        <v>1</v>
      </c>
      <c r="G1702">
        <f t="shared" si="132"/>
        <v>1</v>
      </c>
    </row>
    <row r="1703" spans="1:7" x14ac:dyDescent="0.25">
      <c r="A1703" s="7">
        <v>0.57054823778601882</v>
      </c>
      <c r="B1703" s="13">
        <f t="shared" si="133"/>
        <v>1702</v>
      </c>
      <c r="C1703" s="35">
        <f t="shared" si="134"/>
        <v>2.969400623155094E-4</v>
      </c>
      <c r="D1703" s="7">
        <f t="shared" si="130"/>
        <v>0.505391986060997</v>
      </c>
      <c r="E1703" s="7">
        <f>SUM(D$2:D1703)</f>
        <v>237.51354789942201</v>
      </c>
      <c r="F1703">
        <f t="shared" si="131"/>
        <v>1</v>
      </c>
      <c r="G1703">
        <f t="shared" si="132"/>
        <v>1</v>
      </c>
    </row>
    <row r="1704" spans="1:7" x14ac:dyDescent="0.25">
      <c r="A1704" s="7">
        <v>0.57034934968068474</v>
      </c>
      <c r="B1704" s="13">
        <f t="shared" si="133"/>
        <v>1703</v>
      </c>
      <c r="C1704" s="35">
        <f t="shared" si="134"/>
        <v>1.9888810533408297E-4</v>
      </c>
      <c r="D1704" s="7">
        <f t="shared" si="130"/>
        <v>0.33870644338394329</v>
      </c>
      <c r="E1704" s="7">
        <f>SUM(D$2:D1704)</f>
        <v>237.85225434280596</v>
      </c>
      <c r="F1704">
        <f t="shared" si="131"/>
        <v>1</v>
      </c>
      <c r="G1704">
        <f t="shared" si="132"/>
        <v>1</v>
      </c>
    </row>
    <row r="1705" spans="1:7" x14ac:dyDescent="0.25">
      <c r="A1705" s="7">
        <v>0.57025156403766053</v>
      </c>
      <c r="B1705" s="13">
        <f t="shared" si="133"/>
        <v>1704</v>
      </c>
      <c r="C1705" s="35">
        <f t="shared" si="134"/>
        <v>9.7785643024206337E-5</v>
      </c>
      <c r="D1705" s="7">
        <f t="shared" si="130"/>
        <v>0.1666267357132476</v>
      </c>
      <c r="E1705" s="7">
        <f>SUM(D$2:D1705)</f>
        <v>238.0188810785192</v>
      </c>
      <c r="F1705">
        <f t="shared" si="131"/>
        <v>1</v>
      </c>
      <c r="G1705">
        <f t="shared" si="132"/>
        <v>1</v>
      </c>
    </row>
    <row r="1706" spans="1:7" x14ac:dyDescent="0.25">
      <c r="A1706" s="7">
        <v>0.57021665269890309</v>
      </c>
      <c r="B1706" s="13">
        <f t="shared" si="133"/>
        <v>1705</v>
      </c>
      <c r="C1706" s="35">
        <f t="shared" si="134"/>
        <v>3.4911338757437349E-5</v>
      </c>
      <c r="D1706" s="7">
        <f t="shared" si="130"/>
        <v>5.952383258143068E-2</v>
      </c>
      <c r="E1706" s="7">
        <f>SUM(D$2:D1706)</f>
        <v>238.07840491110062</v>
      </c>
      <c r="F1706">
        <f t="shared" si="131"/>
        <v>1</v>
      </c>
      <c r="G1706">
        <f t="shared" si="132"/>
        <v>1</v>
      </c>
    </row>
    <row r="1707" spans="1:7" x14ac:dyDescent="0.25">
      <c r="A1707" s="7">
        <v>0.57018208030518214</v>
      </c>
      <c r="B1707" s="13">
        <f t="shared" si="133"/>
        <v>1706</v>
      </c>
      <c r="C1707" s="35">
        <f t="shared" si="134"/>
        <v>3.4572393720955219E-5</v>
      </c>
      <c r="D1707" s="7">
        <f t="shared" si="130"/>
        <v>5.8980503687949604E-2</v>
      </c>
      <c r="E1707" s="7">
        <f>SUM(D$2:D1707)</f>
        <v>238.13738541478858</v>
      </c>
      <c r="F1707">
        <f t="shared" si="131"/>
        <v>1</v>
      </c>
      <c r="G1707">
        <f t="shared" si="132"/>
        <v>1</v>
      </c>
    </row>
    <row r="1708" spans="1:7" x14ac:dyDescent="0.25">
      <c r="A1708" s="7">
        <v>0.56856335144203674</v>
      </c>
      <c r="B1708" s="13">
        <f t="shared" si="133"/>
        <v>1707</v>
      </c>
      <c r="C1708" s="35">
        <f t="shared" si="134"/>
        <v>1.6187288631454022E-3</v>
      </c>
      <c r="D1708" s="7">
        <f t="shared" si="130"/>
        <v>2.7631701693892015</v>
      </c>
      <c r="E1708" s="7">
        <f>SUM(D$2:D1708)</f>
        <v>240.90055558417779</v>
      </c>
      <c r="F1708">
        <f t="shared" si="131"/>
        <v>1</v>
      </c>
      <c r="G1708">
        <f t="shared" si="132"/>
        <v>1</v>
      </c>
    </row>
    <row r="1709" spans="1:7" x14ac:dyDescent="0.25">
      <c r="A1709" s="7">
        <v>0.567745041282537</v>
      </c>
      <c r="B1709" s="13">
        <f t="shared" si="133"/>
        <v>1708</v>
      </c>
      <c r="C1709" s="35">
        <f t="shared" si="134"/>
        <v>8.1831015949973551E-4</v>
      </c>
      <c r="D1709" s="7">
        <f t="shared" si="130"/>
        <v>1.3976737524255483</v>
      </c>
      <c r="E1709" s="7">
        <f>SUM(D$2:D1709)</f>
        <v>242.29822933660336</v>
      </c>
      <c r="F1709">
        <f t="shared" si="131"/>
        <v>1</v>
      </c>
      <c r="G1709">
        <f t="shared" si="132"/>
        <v>1</v>
      </c>
    </row>
    <row r="1710" spans="1:7" x14ac:dyDescent="0.25">
      <c r="A1710" s="7">
        <v>0.56768439433136697</v>
      </c>
      <c r="B1710" s="13">
        <f t="shared" si="133"/>
        <v>1709</v>
      </c>
      <c r="C1710" s="35">
        <f t="shared" si="134"/>
        <v>6.0646951170029162E-5</v>
      </c>
      <c r="D1710" s="7">
        <f t="shared" si="130"/>
        <v>0.10364563954957984</v>
      </c>
      <c r="E1710" s="7">
        <f>SUM(D$2:D1710)</f>
        <v>242.40187497615293</v>
      </c>
      <c r="F1710">
        <f t="shared" si="131"/>
        <v>1</v>
      </c>
      <c r="G1710">
        <f t="shared" si="132"/>
        <v>1</v>
      </c>
    </row>
    <row r="1711" spans="1:7" x14ac:dyDescent="0.25">
      <c r="A1711" s="7">
        <v>0.567338791445957</v>
      </c>
      <c r="B1711" s="13">
        <f t="shared" si="133"/>
        <v>1710</v>
      </c>
      <c r="C1711" s="35">
        <f t="shared" si="134"/>
        <v>3.4560288540996797E-4</v>
      </c>
      <c r="D1711" s="7">
        <f t="shared" si="130"/>
        <v>0.59098093405104524</v>
      </c>
      <c r="E1711" s="7">
        <f>SUM(D$2:D1711)</f>
        <v>242.99285591020396</v>
      </c>
      <c r="F1711">
        <f t="shared" si="131"/>
        <v>1</v>
      </c>
      <c r="G1711">
        <f t="shared" si="132"/>
        <v>1</v>
      </c>
    </row>
    <row r="1712" spans="1:7" x14ac:dyDescent="0.25">
      <c r="A1712" s="7">
        <v>0.5671744031032645</v>
      </c>
      <c r="B1712" s="13">
        <f t="shared" si="133"/>
        <v>1711</v>
      </c>
      <c r="C1712" s="35">
        <f t="shared" si="134"/>
        <v>1.643883426925008E-4</v>
      </c>
      <c r="D1712" s="7">
        <f t="shared" si="130"/>
        <v>0.28126845434686887</v>
      </c>
      <c r="E1712" s="7">
        <f>SUM(D$2:D1712)</f>
        <v>243.27412436455083</v>
      </c>
      <c r="F1712">
        <f t="shared" si="131"/>
        <v>1</v>
      </c>
      <c r="G1712">
        <f t="shared" si="132"/>
        <v>1</v>
      </c>
    </row>
    <row r="1713" spans="1:7" x14ac:dyDescent="0.25">
      <c r="A1713" s="7">
        <v>0.56687942408008862</v>
      </c>
      <c r="B1713" s="13">
        <f t="shared" si="133"/>
        <v>1712</v>
      </c>
      <c r="C1713" s="35">
        <f t="shared" si="134"/>
        <v>2.9497902317587865E-4</v>
      </c>
      <c r="D1713" s="7">
        <f t="shared" si="130"/>
        <v>0.50500408767710425</v>
      </c>
      <c r="E1713" s="7">
        <f>SUM(D$2:D1713)</f>
        <v>243.77912845222792</v>
      </c>
      <c r="F1713">
        <f t="shared" si="131"/>
        <v>1</v>
      </c>
      <c r="G1713">
        <f t="shared" si="132"/>
        <v>1</v>
      </c>
    </row>
    <row r="1714" spans="1:7" x14ac:dyDescent="0.25">
      <c r="A1714" s="7">
        <v>0.56683872646535138</v>
      </c>
      <c r="B1714" s="13">
        <f t="shared" si="133"/>
        <v>1713</v>
      </c>
      <c r="C1714" s="35">
        <f t="shared" si="134"/>
        <v>4.069761473723954E-5</v>
      </c>
      <c r="D1714" s="7">
        <f t="shared" si="130"/>
        <v>6.9715014044891332E-2</v>
      </c>
      <c r="E1714" s="7">
        <f>SUM(D$2:D1714)</f>
        <v>243.84884346627283</v>
      </c>
      <c r="F1714">
        <f t="shared" si="131"/>
        <v>1</v>
      </c>
      <c r="G1714">
        <f t="shared" si="132"/>
        <v>1</v>
      </c>
    </row>
    <row r="1715" spans="1:7" x14ac:dyDescent="0.25">
      <c r="A1715" s="7">
        <v>0.56682153710993</v>
      </c>
      <c r="B1715" s="13">
        <f t="shared" si="133"/>
        <v>1714</v>
      </c>
      <c r="C1715" s="35">
        <f t="shared" si="134"/>
        <v>1.7189355421387553E-5</v>
      </c>
      <c r="D1715" s="7">
        <f t="shared" si="130"/>
        <v>2.9462555192258266E-2</v>
      </c>
      <c r="E1715" s="7">
        <f>SUM(D$2:D1715)</f>
        <v>243.87830602146508</v>
      </c>
      <c r="F1715">
        <f t="shared" si="131"/>
        <v>1</v>
      </c>
      <c r="G1715">
        <f t="shared" si="132"/>
        <v>1</v>
      </c>
    </row>
    <row r="1716" spans="1:7" x14ac:dyDescent="0.25">
      <c r="A1716" s="7">
        <v>0.56665165301557463</v>
      </c>
      <c r="B1716" s="13">
        <f t="shared" si="133"/>
        <v>1715</v>
      </c>
      <c r="C1716" s="35">
        <f t="shared" si="134"/>
        <v>1.6988409435536589E-4</v>
      </c>
      <c r="D1716" s="7">
        <f t="shared" si="130"/>
        <v>0.2913512218194525</v>
      </c>
      <c r="E1716" s="7">
        <f>SUM(D$2:D1716)</f>
        <v>244.16965724328452</v>
      </c>
      <c r="F1716">
        <f t="shared" si="131"/>
        <v>1</v>
      </c>
      <c r="G1716">
        <f t="shared" si="132"/>
        <v>1</v>
      </c>
    </row>
    <row r="1717" spans="1:7" x14ac:dyDescent="0.25">
      <c r="A1717" s="7">
        <v>0.56589401401760453</v>
      </c>
      <c r="B1717" s="13">
        <f t="shared" si="133"/>
        <v>1716</v>
      </c>
      <c r="C1717" s="35">
        <f t="shared" si="134"/>
        <v>7.5763899797010037E-4</v>
      </c>
      <c r="D1717" s="7">
        <f t="shared" si="130"/>
        <v>1.3001085205166922</v>
      </c>
      <c r="E1717" s="7">
        <f>SUM(D$2:D1717)</f>
        <v>245.46976576380121</v>
      </c>
      <c r="F1717">
        <f t="shared" si="131"/>
        <v>1</v>
      </c>
      <c r="G1717">
        <f t="shared" si="132"/>
        <v>1</v>
      </c>
    </row>
    <row r="1718" spans="1:7" x14ac:dyDescent="0.25">
      <c r="A1718" s="7">
        <v>0.5655878982289444</v>
      </c>
      <c r="B1718" s="13">
        <f t="shared" si="133"/>
        <v>1717</v>
      </c>
      <c r="C1718" s="35">
        <f t="shared" si="134"/>
        <v>3.0611578866013289E-4</v>
      </c>
      <c r="D1718" s="7">
        <f t="shared" si="130"/>
        <v>0.52560080912944818</v>
      </c>
      <c r="E1718" s="7">
        <f>SUM(D$2:D1718)</f>
        <v>245.99536657293066</v>
      </c>
      <c r="F1718">
        <f t="shared" si="131"/>
        <v>1</v>
      </c>
      <c r="G1718">
        <f t="shared" si="132"/>
        <v>1</v>
      </c>
    </row>
    <row r="1719" spans="1:7" x14ac:dyDescent="0.25">
      <c r="A1719" s="7">
        <v>0.56532482845991705</v>
      </c>
      <c r="B1719" s="13">
        <f t="shared" si="133"/>
        <v>1718</v>
      </c>
      <c r="C1719" s="35">
        <f t="shared" si="134"/>
        <v>2.6306976902734647E-4</v>
      </c>
      <c r="D1719" s="7">
        <f t="shared" si="130"/>
        <v>0.45195386318898123</v>
      </c>
      <c r="E1719" s="7">
        <f>SUM(D$2:D1719)</f>
        <v>246.44732043611964</v>
      </c>
      <c r="F1719">
        <f t="shared" si="131"/>
        <v>1</v>
      </c>
      <c r="G1719">
        <f t="shared" si="132"/>
        <v>1</v>
      </c>
    </row>
    <row r="1720" spans="1:7" x14ac:dyDescent="0.25">
      <c r="A1720" s="7">
        <v>0.56528430031769794</v>
      </c>
      <c r="B1720" s="13">
        <f t="shared" si="133"/>
        <v>1719</v>
      </c>
      <c r="C1720" s="35">
        <f t="shared" si="134"/>
        <v>4.0528142219109498E-5</v>
      </c>
      <c r="D1720" s="7">
        <f t="shared" si="130"/>
        <v>6.9667876474649226E-2</v>
      </c>
      <c r="E1720" s="7">
        <f>SUM(D$2:D1720)</f>
        <v>246.51698831259429</v>
      </c>
      <c r="F1720">
        <f t="shared" si="131"/>
        <v>1</v>
      </c>
      <c r="G1720">
        <f t="shared" si="132"/>
        <v>1</v>
      </c>
    </row>
    <row r="1721" spans="1:7" x14ac:dyDescent="0.25">
      <c r="A1721" s="7">
        <v>0.56524125429806515</v>
      </c>
      <c r="B1721" s="13">
        <f t="shared" si="133"/>
        <v>1720</v>
      </c>
      <c r="C1721" s="35">
        <f t="shared" si="134"/>
        <v>4.3046019632786425E-5</v>
      </c>
      <c r="D1721" s="7">
        <f t="shared" si="130"/>
        <v>7.4039153768392652E-2</v>
      </c>
      <c r="E1721" s="7">
        <f>SUM(D$2:D1721)</f>
        <v>246.59102746636268</v>
      </c>
      <c r="F1721">
        <f t="shared" si="131"/>
        <v>1</v>
      </c>
      <c r="G1721">
        <f t="shared" si="132"/>
        <v>1</v>
      </c>
    </row>
    <row r="1722" spans="1:7" x14ac:dyDescent="0.25">
      <c r="A1722" s="7">
        <v>0.56519675565684735</v>
      </c>
      <c r="B1722" s="13">
        <f t="shared" si="133"/>
        <v>1721</v>
      </c>
      <c r="C1722" s="35">
        <f t="shared" si="134"/>
        <v>4.4498641217805002E-5</v>
      </c>
      <c r="D1722" s="7">
        <f t="shared" si="130"/>
        <v>7.6582161535842408E-2</v>
      </c>
      <c r="E1722" s="7">
        <f>SUM(D$2:D1722)</f>
        <v>246.66760962789851</v>
      </c>
      <c r="F1722">
        <f t="shared" si="131"/>
        <v>1</v>
      </c>
      <c r="G1722">
        <f t="shared" si="132"/>
        <v>1</v>
      </c>
    </row>
    <row r="1723" spans="1:7" x14ac:dyDescent="0.25">
      <c r="A1723" s="7">
        <v>0.56505890186843943</v>
      </c>
      <c r="B1723" s="13">
        <f t="shared" si="133"/>
        <v>1722</v>
      </c>
      <c r="C1723" s="35">
        <f t="shared" si="134"/>
        <v>1.3785378840791562E-4</v>
      </c>
      <c r="D1723" s="7">
        <f t="shared" si="130"/>
        <v>0.2373842236384307</v>
      </c>
      <c r="E1723" s="7">
        <f>SUM(D$2:D1723)</f>
        <v>246.90499385153694</v>
      </c>
      <c r="F1723">
        <f t="shared" si="131"/>
        <v>1</v>
      </c>
      <c r="G1723">
        <f t="shared" si="132"/>
        <v>1</v>
      </c>
    </row>
    <row r="1724" spans="1:7" x14ac:dyDescent="0.25">
      <c r="A1724" s="7">
        <v>0.56501128009081403</v>
      </c>
      <c r="B1724" s="13">
        <f t="shared" si="133"/>
        <v>1723</v>
      </c>
      <c r="C1724" s="35">
        <f t="shared" si="134"/>
        <v>4.7621777625406203E-5</v>
      </c>
      <c r="D1724" s="7">
        <f t="shared" si="130"/>
        <v>8.2052322848574888E-2</v>
      </c>
      <c r="E1724" s="7">
        <f>SUM(D$2:D1724)</f>
        <v>246.98704617438551</v>
      </c>
      <c r="F1724">
        <f t="shared" si="131"/>
        <v>1</v>
      </c>
      <c r="G1724">
        <f t="shared" si="132"/>
        <v>1</v>
      </c>
    </row>
    <row r="1725" spans="1:7" x14ac:dyDescent="0.25">
      <c r="A1725" s="7">
        <v>0.56495056050856485</v>
      </c>
      <c r="B1725" s="13">
        <f t="shared" si="133"/>
        <v>1724</v>
      </c>
      <c r="C1725" s="35">
        <f t="shared" si="134"/>
        <v>6.0719582249180171E-5</v>
      </c>
      <c r="D1725" s="7">
        <f t="shared" si="130"/>
        <v>0.10468055979758661</v>
      </c>
      <c r="E1725" s="7">
        <f>SUM(D$2:D1725)</f>
        <v>247.09172673418311</v>
      </c>
      <c r="F1725">
        <f t="shared" si="131"/>
        <v>1</v>
      </c>
      <c r="G1725">
        <f t="shared" si="132"/>
        <v>1</v>
      </c>
    </row>
    <row r="1726" spans="1:7" x14ac:dyDescent="0.25">
      <c r="A1726" s="7">
        <v>0.56490681238849916</v>
      </c>
      <c r="B1726" s="13">
        <f t="shared" si="133"/>
        <v>1725</v>
      </c>
      <c r="C1726" s="35">
        <f t="shared" si="134"/>
        <v>4.3748120065689733E-5</v>
      </c>
      <c r="D1726" s="7">
        <f t="shared" si="130"/>
        <v>7.5465507113314789E-2</v>
      </c>
      <c r="E1726" s="7">
        <f>SUM(D$2:D1726)</f>
        <v>247.16719224129642</v>
      </c>
      <c r="F1726">
        <f t="shared" si="131"/>
        <v>1</v>
      </c>
      <c r="G1726">
        <f t="shared" si="132"/>
        <v>1</v>
      </c>
    </row>
    <row r="1727" spans="1:7" x14ac:dyDescent="0.25">
      <c r="A1727" s="7">
        <v>0.56483803075645356</v>
      </c>
      <c r="B1727" s="13">
        <f t="shared" si="133"/>
        <v>1726</v>
      </c>
      <c r="C1727" s="35">
        <f t="shared" si="134"/>
        <v>6.8781632045600283E-5</v>
      </c>
      <c r="D1727" s="7">
        <f t="shared" si="130"/>
        <v>0.11871709691070609</v>
      </c>
      <c r="E1727" s="7">
        <f>SUM(D$2:D1727)</f>
        <v>247.28590933820712</v>
      </c>
      <c r="F1727">
        <f t="shared" si="131"/>
        <v>1</v>
      </c>
      <c r="G1727">
        <f t="shared" si="132"/>
        <v>1</v>
      </c>
    </row>
    <row r="1728" spans="1:7" x14ac:dyDescent="0.25">
      <c r="A1728" s="7">
        <v>0.56480880885223717</v>
      </c>
      <c r="B1728" s="13">
        <f t="shared" si="133"/>
        <v>1727</v>
      </c>
      <c r="C1728" s="35">
        <f t="shared" si="134"/>
        <v>2.9221904216392147E-5</v>
      </c>
      <c r="D1728" s="7">
        <f t="shared" si="130"/>
        <v>5.0466228581709238E-2</v>
      </c>
      <c r="E1728" s="7">
        <f>SUM(D$2:D1728)</f>
        <v>247.33637556678883</v>
      </c>
      <c r="F1728">
        <f t="shared" si="131"/>
        <v>1</v>
      </c>
      <c r="G1728">
        <f t="shared" si="132"/>
        <v>1</v>
      </c>
    </row>
    <row r="1729" spans="1:7" x14ac:dyDescent="0.25">
      <c r="A1729" s="7">
        <v>0.56456689893763001</v>
      </c>
      <c r="B1729" s="13">
        <f t="shared" si="133"/>
        <v>1728</v>
      </c>
      <c r="C1729" s="35">
        <f t="shared" si="134"/>
        <v>2.4190991460715239E-4</v>
      </c>
      <c r="D1729" s="7">
        <f t="shared" si="130"/>
        <v>0.41802033244115933</v>
      </c>
      <c r="E1729" s="7">
        <f>SUM(D$2:D1729)</f>
        <v>247.75439589922999</v>
      </c>
      <c r="F1729">
        <f t="shared" si="131"/>
        <v>1</v>
      </c>
      <c r="G1729">
        <f t="shared" si="132"/>
        <v>1</v>
      </c>
    </row>
    <row r="1730" spans="1:7" x14ac:dyDescent="0.25">
      <c r="A1730" s="7">
        <v>0.56450814039452035</v>
      </c>
      <c r="B1730" s="13">
        <f t="shared" si="133"/>
        <v>1729</v>
      </c>
      <c r="C1730" s="35">
        <f t="shared" si="134"/>
        <v>5.8758543109660444E-5</v>
      </c>
      <c r="D1730" s="7">
        <f t="shared" ref="D1730:D1793" si="135">C1730*B1730</f>
        <v>0.10159352103660291</v>
      </c>
      <c r="E1730" s="7">
        <f>SUM(D$2:D1730)</f>
        <v>247.85598942026658</v>
      </c>
      <c r="F1730">
        <f t="shared" ref="F1730:F1793" si="136">IF(E1730&gt;I$15,1,0)</f>
        <v>1</v>
      </c>
      <c r="G1730">
        <f t="shared" ref="G1730:G1793" si="137">IF(E1730&gt;M$15,1,0)</f>
        <v>1</v>
      </c>
    </row>
    <row r="1731" spans="1:7" x14ac:dyDescent="0.25">
      <c r="A1731" s="7">
        <v>0.56438464334944316</v>
      </c>
      <c r="B1731" s="13">
        <f t="shared" ref="B1731:B1794" si="138">ROW(B1731)-1</f>
        <v>1730</v>
      </c>
      <c r="C1731" s="35">
        <f t="shared" si="134"/>
        <v>1.2349704507719217E-4</v>
      </c>
      <c r="D1731" s="7">
        <f t="shared" si="135"/>
        <v>0.21364988798354245</v>
      </c>
      <c r="E1731" s="7">
        <f>SUM(D$2:D1731)</f>
        <v>248.06963930825012</v>
      </c>
      <c r="F1731">
        <f t="shared" si="136"/>
        <v>1</v>
      </c>
      <c r="G1731">
        <f t="shared" si="137"/>
        <v>1</v>
      </c>
    </row>
    <row r="1732" spans="1:7" x14ac:dyDescent="0.25">
      <c r="A1732" s="7">
        <v>0.56432871741842405</v>
      </c>
      <c r="B1732" s="13">
        <f t="shared" si="138"/>
        <v>1731</v>
      </c>
      <c r="C1732" s="35">
        <f t="shared" ref="C1732:C1795" si="139">IF(A1731-A1732=0,0,A1731-A1732)</f>
        <v>5.5925931019107367E-5</v>
      </c>
      <c r="D1732" s="7">
        <f t="shared" si="135"/>
        <v>9.6807786594074852E-2</v>
      </c>
      <c r="E1732" s="7">
        <f>SUM(D$2:D1732)</f>
        <v>248.16644709484419</v>
      </c>
      <c r="F1732">
        <f t="shared" si="136"/>
        <v>1</v>
      </c>
      <c r="G1732">
        <f t="shared" si="137"/>
        <v>1</v>
      </c>
    </row>
    <row r="1733" spans="1:7" x14ac:dyDescent="0.25">
      <c r="A1733" s="7">
        <v>0.56421517083120376</v>
      </c>
      <c r="B1733" s="13">
        <f t="shared" si="138"/>
        <v>1732</v>
      </c>
      <c r="C1733" s="35">
        <f t="shared" si="139"/>
        <v>1.1354658722029232E-4</v>
      </c>
      <c r="D1733" s="7">
        <f t="shared" si="135"/>
        <v>0.19666268906554629</v>
      </c>
      <c r="E1733" s="7">
        <f>SUM(D$2:D1733)</f>
        <v>248.36310978390972</v>
      </c>
      <c r="F1733">
        <f t="shared" si="136"/>
        <v>1</v>
      </c>
      <c r="G1733">
        <f t="shared" si="137"/>
        <v>1</v>
      </c>
    </row>
    <row r="1734" spans="1:7" x14ac:dyDescent="0.25">
      <c r="A1734" s="7">
        <v>0.56392900437897631</v>
      </c>
      <c r="B1734" s="13">
        <f t="shared" si="138"/>
        <v>1733</v>
      </c>
      <c r="C1734" s="35">
        <f t="shared" si="139"/>
        <v>2.8616645222745429E-4</v>
      </c>
      <c r="D1734" s="7">
        <f t="shared" si="135"/>
        <v>0.49592646171017829</v>
      </c>
      <c r="E1734" s="7">
        <f>SUM(D$2:D1734)</f>
        <v>248.8590362456199</v>
      </c>
      <c r="F1734">
        <f t="shared" si="136"/>
        <v>1</v>
      </c>
      <c r="G1734">
        <f t="shared" si="137"/>
        <v>1</v>
      </c>
    </row>
    <row r="1735" spans="1:7" x14ac:dyDescent="0.25">
      <c r="A1735" s="7">
        <v>0.56380771047663614</v>
      </c>
      <c r="B1735" s="13">
        <f t="shared" si="138"/>
        <v>1734</v>
      </c>
      <c r="C1735" s="35">
        <f t="shared" si="139"/>
        <v>1.2129390234016935E-4</v>
      </c>
      <c r="D1735" s="7">
        <f t="shared" si="135"/>
        <v>0.21032362665785365</v>
      </c>
      <c r="E1735" s="7">
        <f>SUM(D$2:D1735)</f>
        <v>249.06935987227777</v>
      </c>
      <c r="F1735">
        <f t="shared" si="136"/>
        <v>1</v>
      </c>
      <c r="G1735">
        <f t="shared" si="137"/>
        <v>1</v>
      </c>
    </row>
    <row r="1736" spans="1:7" x14ac:dyDescent="0.25">
      <c r="A1736" s="7">
        <v>0.56354865962732703</v>
      </c>
      <c r="B1736" s="13">
        <f t="shared" si="138"/>
        <v>1735</v>
      </c>
      <c r="C1736" s="35">
        <f t="shared" si="139"/>
        <v>2.5905084930910593E-4</v>
      </c>
      <c r="D1736" s="7">
        <f t="shared" si="135"/>
        <v>0.4494532235512988</v>
      </c>
      <c r="E1736" s="7">
        <f>SUM(D$2:D1736)</f>
        <v>249.51881309582907</v>
      </c>
      <c r="F1736">
        <f t="shared" si="136"/>
        <v>1</v>
      </c>
      <c r="G1736">
        <f t="shared" si="137"/>
        <v>1</v>
      </c>
    </row>
    <row r="1737" spans="1:7" x14ac:dyDescent="0.25">
      <c r="A1737" s="7">
        <v>0.56317497272460881</v>
      </c>
      <c r="B1737" s="13">
        <f t="shared" si="138"/>
        <v>1736</v>
      </c>
      <c r="C1737" s="35">
        <f t="shared" si="139"/>
        <v>3.7368690271821769E-4</v>
      </c>
      <c r="D1737" s="7">
        <f t="shared" si="135"/>
        <v>0.64872046311882592</v>
      </c>
      <c r="E1737" s="7">
        <f>SUM(D$2:D1737)</f>
        <v>250.16753355894789</v>
      </c>
      <c r="F1737">
        <f t="shared" si="136"/>
        <v>1</v>
      </c>
      <c r="G1737">
        <f t="shared" si="137"/>
        <v>1</v>
      </c>
    </row>
    <row r="1738" spans="1:7" x14ac:dyDescent="0.25">
      <c r="A1738" s="7">
        <v>0.56300678335543575</v>
      </c>
      <c r="B1738" s="13">
        <f t="shared" si="138"/>
        <v>1737</v>
      </c>
      <c r="C1738" s="35">
        <f t="shared" si="139"/>
        <v>1.6818936917306626E-4</v>
      </c>
      <c r="D1738" s="7">
        <f t="shared" si="135"/>
        <v>0.2921449342536161</v>
      </c>
      <c r="E1738" s="7">
        <f>SUM(D$2:D1738)</f>
        <v>250.45967849320152</v>
      </c>
      <c r="F1738">
        <f t="shared" si="136"/>
        <v>1</v>
      </c>
      <c r="G1738">
        <f t="shared" si="137"/>
        <v>1</v>
      </c>
    </row>
    <row r="1739" spans="1:7" x14ac:dyDescent="0.25">
      <c r="A1739" s="7">
        <v>0.56291667239645171</v>
      </c>
      <c r="B1739" s="13">
        <f t="shared" si="138"/>
        <v>1738</v>
      </c>
      <c r="C1739" s="35">
        <f t="shared" si="139"/>
        <v>9.0110958984035427E-5</v>
      </c>
      <c r="D1739" s="7">
        <f t="shared" si="135"/>
        <v>0.15661284671425357</v>
      </c>
      <c r="E1739" s="7">
        <f>SUM(D$2:D1739)</f>
        <v>250.61629133991579</v>
      </c>
      <c r="F1739">
        <f t="shared" si="136"/>
        <v>1</v>
      </c>
      <c r="G1739">
        <f t="shared" si="137"/>
        <v>1</v>
      </c>
    </row>
    <row r="1740" spans="1:7" x14ac:dyDescent="0.25">
      <c r="A1740" s="7">
        <v>0.5628779116104945</v>
      </c>
      <c r="B1740" s="13">
        <f t="shared" si="138"/>
        <v>1739</v>
      </c>
      <c r="C1740" s="35">
        <f t="shared" si="139"/>
        <v>3.8760785957214772E-5</v>
      </c>
      <c r="D1740" s="7">
        <f t="shared" si="135"/>
        <v>6.7405006779596488E-2</v>
      </c>
      <c r="E1740" s="7">
        <f>SUM(D$2:D1740)</f>
        <v>250.6836963466954</v>
      </c>
      <c r="F1740">
        <f t="shared" si="136"/>
        <v>1</v>
      </c>
      <c r="G1740">
        <f t="shared" si="137"/>
        <v>1</v>
      </c>
    </row>
    <row r="1741" spans="1:7" x14ac:dyDescent="0.25">
      <c r="A1741" s="7">
        <v>0.56277116813436312</v>
      </c>
      <c r="B1741" s="13">
        <f t="shared" si="138"/>
        <v>1740</v>
      </c>
      <c r="C1741" s="35">
        <f t="shared" si="139"/>
        <v>1.067434761313768E-4</v>
      </c>
      <c r="D1741" s="7">
        <f t="shared" si="135"/>
        <v>0.18573364846859564</v>
      </c>
      <c r="E1741" s="7">
        <f>SUM(D$2:D1741)</f>
        <v>250.86942999516398</v>
      </c>
      <c r="F1741">
        <f t="shared" si="136"/>
        <v>1</v>
      </c>
      <c r="G1741">
        <f t="shared" si="137"/>
        <v>1</v>
      </c>
    </row>
    <row r="1742" spans="1:7" x14ac:dyDescent="0.25">
      <c r="A1742" s="7">
        <v>0.56233329956795153</v>
      </c>
      <c r="B1742" s="13">
        <f t="shared" si="138"/>
        <v>1741</v>
      </c>
      <c r="C1742" s="35">
        <f t="shared" si="139"/>
        <v>4.3786856641159222E-4</v>
      </c>
      <c r="D1742" s="7">
        <f t="shared" si="135"/>
        <v>0.76232917412258205</v>
      </c>
      <c r="E1742" s="7">
        <f>SUM(D$2:D1742)</f>
        <v>251.63175916928657</v>
      </c>
      <c r="F1742">
        <f t="shared" si="136"/>
        <v>1</v>
      </c>
      <c r="G1742">
        <f t="shared" si="137"/>
        <v>1</v>
      </c>
    </row>
    <row r="1743" spans="1:7" x14ac:dyDescent="0.25">
      <c r="A1743" s="7">
        <v>0.5622815378188093</v>
      </c>
      <c r="B1743" s="13">
        <f t="shared" si="138"/>
        <v>1742</v>
      </c>
      <c r="C1743" s="35">
        <f t="shared" si="139"/>
        <v>5.176174914223175E-5</v>
      </c>
      <c r="D1743" s="7">
        <f t="shared" si="135"/>
        <v>9.0168967005767708E-2</v>
      </c>
      <c r="E1743" s="7">
        <f>SUM(D$2:D1743)</f>
        <v>251.72192813629235</v>
      </c>
      <c r="F1743">
        <f t="shared" si="136"/>
        <v>1</v>
      </c>
      <c r="G1743">
        <f t="shared" si="137"/>
        <v>1</v>
      </c>
    </row>
    <row r="1744" spans="1:7" x14ac:dyDescent="0.25">
      <c r="A1744" s="7">
        <v>0.56205282255026512</v>
      </c>
      <c r="B1744" s="13">
        <f t="shared" si="138"/>
        <v>1743</v>
      </c>
      <c r="C1744" s="35">
        <f t="shared" si="139"/>
        <v>2.2871526854417734E-4</v>
      </c>
      <c r="D1744" s="7">
        <f t="shared" si="135"/>
        <v>0.39865071307250111</v>
      </c>
      <c r="E1744" s="7">
        <f>SUM(D$2:D1744)</f>
        <v>252.12057884936485</v>
      </c>
      <c r="F1744">
        <f t="shared" si="136"/>
        <v>1</v>
      </c>
      <c r="G1744">
        <f t="shared" si="137"/>
        <v>1</v>
      </c>
    </row>
    <row r="1745" spans="1:7" x14ac:dyDescent="0.25">
      <c r="A1745" s="7">
        <v>0.56167472936207252</v>
      </c>
      <c r="B1745" s="13">
        <f t="shared" si="138"/>
        <v>1744</v>
      </c>
      <c r="C1745" s="35">
        <f t="shared" si="139"/>
        <v>3.7809318819259641E-4</v>
      </c>
      <c r="D1745" s="7">
        <f t="shared" si="135"/>
        <v>0.65939452020788814</v>
      </c>
      <c r="E1745" s="7">
        <f>SUM(D$2:D1745)</f>
        <v>252.77997336957273</v>
      </c>
      <c r="F1745">
        <f t="shared" si="136"/>
        <v>1</v>
      </c>
      <c r="G1745">
        <f t="shared" si="137"/>
        <v>1</v>
      </c>
    </row>
    <row r="1746" spans="1:7" x14ac:dyDescent="0.25">
      <c r="A1746" s="7">
        <v>0.56161536555996916</v>
      </c>
      <c r="B1746" s="13">
        <f t="shared" si="138"/>
        <v>1745</v>
      </c>
      <c r="C1746" s="35">
        <f t="shared" si="139"/>
        <v>5.9363802103362673E-5</v>
      </c>
      <c r="D1746" s="7">
        <f t="shared" si="135"/>
        <v>0.10358983467036786</v>
      </c>
      <c r="E1746" s="7">
        <f>SUM(D$2:D1746)</f>
        <v>252.8835632042431</v>
      </c>
      <c r="F1746">
        <f t="shared" si="136"/>
        <v>1</v>
      </c>
      <c r="G1746">
        <f t="shared" si="137"/>
        <v>1</v>
      </c>
    </row>
    <row r="1747" spans="1:7" x14ac:dyDescent="0.25">
      <c r="A1747" s="7">
        <v>0.5614689413042101</v>
      </c>
      <c r="B1747" s="13">
        <f t="shared" si="138"/>
        <v>1746</v>
      </c>
      <c r="C1747" s="35">
        <f t="shared" si="139"/>
        <v>1.4642425575905893E-4</v>
      </c>
      <c r="D1747" s="7">
        <f t="shared" si="135"/>
        <v>0.25565675055531689</v>
      </c>
      <c r="E1747" s="7">
        <f>SUM(D$2:D1747)</f>
        <v>253.13921995479842</v>
      </c>
      <c r="F1747">
        <f t="shared" si="136"/>
        <v>1</v>
      </c>
      <c r="G1747">
        <f t="shared" si="137"/>
        <v>1</v>
      </c>
    </row>
    <row r="1748" spans="1:7" x14ac:dyDescent="0.25">
      <c r="A1748" s="7">
        <v>0.56128963937991272</v>
      </c>
      <c r="B1748" s="13">
        <f t="shared" si="138"/>
        <v>1747</v>
      </c>
      <c r="C1748" s="35">
        <f t="shared" si="139"/>
        <v>1.7930192429738145E-4</v>
      </c>
      <c r="D1748" s="7">
        <f t="shared" si="135"/>
        <v>0.3132404617475254</v>
      </c>
      <c r="E1748" s="7">
        <f>SUM(D$2:D1748)</f>
        <v>253.45246041654593</v>
      </c>
      <c r="F1748">
        <f t="shared" si="136"/>
        <v>1</v>
      </c>
      <c r="G1748">
        <f t="shared" si="137"/>
        <v>1</v>
      </c>
    </row>
    <row r="1749" spans="1:7" x14ac:dyDescent="0.25">
      <c r="A1749" s="7">
        <v>0.56111694688382641</v>
      </c>
      <c r="B1749" s="13">
        <f t="shared" si="138"/>
        <v>1748</v>
      </c>
      <c r="C1749" s="35">
        <f t="shared" si="139"/>
        <v>1.7269249608631299E-4</v>
      </c>
      <c r="D1749" s="7">
        <f t="shared" si="135"/>
        <v>0.3018664831588751</v>
      </c>
      <c r="E1749" s="7">
        <f>SUM(D$2:D1749)</f>
        <v>253.75432689970481</v>
      </c>
      <c r="F1749">
        <f t="shared" si="136"/>
        <v>1</v>
      </c>
      <c r="G1749">
        <f t="shared" si="137"/>
        <v>1</v>
      </c>
    </row>
    <row r="1750" spans="1:7" x14ac:dyDescent="0.25">
      <c r="A1750" s="7">
        <v>0.56046096718644056</v>
      </c>
      <c r="B1750" s="13">
        <f t="shared" si="138"/>
        <v>1749</v>
      </c>
      <c r="C1750" s="35">
        <f t="shared" si="139"/>
        <v>6.559796973858445E-4</v>
      </c>
      <c r="D1750" s="7">
        <f t="shared" si="135"/>
        <v>1.1473084907278421</v>
      </c>
      <c r="E1750" s="7">
        <f>SUM(D$2:D1750)</f>
        <v>254.90163539043266</v>
      </c>
      <c r="F1750">
        <f t="shared" si="136"/>
        <v>1</v>
      </c>
      <c r="G1750">
        <f t="shared" si="137"/>
        <v>1</v>
      </c>
    </row>
    <row r="1751" spans="1:7" x14ac:dyDescent="0.25">
      <c r="A1751" s="7">
        <v>0.56045191251189452</v>
      </c>
      <c r="B1751" s="13">
        <f t="shared" si="138"/>
        <v>1750</v>
      </c>
      <c r="C1751" s="35">
        <f t="shared" si="139"/>
        <v>9.054674546038477E-6</v>
      </c>
      <c r="D1751" s="7">
        <f t="shared" si="135"/>
        <v>1.5845680455567335E-2</v>
      </c>
      <c r="E1751" s="7">
        <f>SUM(D$2:D1751)</f>
        <v>254.91748107088821</v>
      </c>
      <c r="F1751">
        <f t="shared" si="136"/>
        <v>1</v>
      </c>
      <c r="G1751">
        <f t="shared" si="137"/>
        <v>1</v>
      </c>
    </row>
    <row r="1752" spans="1:7" x14ac:dyDescent="0.25">
      <c r="A1752" s="7">
        <v>0.56044130837432471</v>
      </c>
      <c r="B1752" s="13">
        <f t="shared" si="138"/>
        <v>1751</v>
      </c>
      <c r="C1752" s="35">
        <f t="shared" si="139"/>
        <v>1.0604137569814043E-5</v>
      </c>
      <c r="D1752" s="7">
        <f t="shared" si="135"/>
        <v>1.8567844884744389E-2</v>
      </c>
      <c r="E1752" s="7">
        <f>SUM(D$2:D1752)</f>
        <v>254.93604891577297</v>
      </c>
      <c r="F1752">
        <f t="shared" si="136"/>
        <v>1</v>
      </c>
      <c r="G1752">
        <f t="shared" si="137"/>
        <v>1</v>
      </c>
    </row>
    <row r="1753" spans="1:7" x14ac:dyDescent="0.25">
      <c r="A1753" s="7">
        <v>0.56041869589831961</v>
      </c>
      <c r="B1753" s="13">
        <f t="shared" si="138"/>
        <v>1752</v>
      </c>
      <c r="C1753" s="35">
        <f t="shared" si="139"/>
        <v>2.2612476005101634E-5</v>
      </c>
      <c r="D1753" s="7">
        <f t="shared" si="135"/>
        <v>3.9617057960938062E-2</v>
      </c>
      <c r="E1753" s="7">
        <f>SUM(D$2:D1753)</f>
        <v>254.9756659737339</v>
      </c>
      <c r="F1753">
        <f t="shared" si="136"/>
        <v>1</v>
      </c>
      <c r="G1753">
        <f t="shared" si="137"/>
        <v>1</v>
      </c>
    </row>
    <row r="1754" spans="1:7" x14ac:dyDescent="0.25">
      <c r="A1754" s="7">
        <v>0.55960089415637448</v>
      </c>
      <c r="B1754" s="13">
        <f t="shared" si="138"/>
        <v>1753</v>
      </c>
      <c r="C1754" s="35">
        <f t="shared" si="139"/>
        <v>8.1780174194512334E-4</v>
      </c>
      <c r="D1754" s="7">
        <f t="shared" si="135"/>
        <v>1.4336064536298012</v>
      </c>
      <c r="E1754" s="7">
        <f>SUM(D$2:D1754)</f>
        <v>256.4092724273637</v>
      </c>
      <c r="F1754">
        <f t="shared" si="136"/>
        <v>1</v>
      </c>
      <c r="G1754">
        <f t="shared" si="137"/>
        <v>1</v>
      </c>
    </row>
    <row r="1755" spans="1:7" x14ac:dyDescent="0.25">
      <c r="A1755" s="7">
        <v>0.55949608750902335</v>
      </c>
      <c r="B1755" s="13">
        <f t="shared" si="138"/>
        <v>1754</v>
      </c>
      <c r="C1755" s="35">
        <f t="shared" si="139"/>
        <v>1.0480664735112999E-4</v>
      </c>
      <c r="D1755" s="7">
        <f t="shared" si="135"/>
        <v>0.183830859453882</v>
      </c>
      <c r="E1755" s="7">
        <f>SUM(D$2:D1755)</f>
        <v>256.59310328681761</v>
      </c>
      <c r="F1755">
        <f t="shared" si="136"/>
        <v>1</v>
      </c>
      <c r="G1755">
        <f t="shared" si="137"/>
        <v>1</v>
      </c>
    </row>
    <row r="1756" spans="1:7" x14ac:dyDescent="0.25">
      <c r="A1756" s="7">
        <v>0.55921868520702467</v>
      </c>
      <c r="B1756" s="13">
        <f t="shared" si="138"/>
        <v>1755</v>
      </c>
      <c r="C1756" s="35">
        <f t="shared" si="139"/>
        <v>2.7740230199868599E-4</v>
      </c>
      <c r="D1756" s="7">
        <f t="shared" si="135"/>
        <v>0.4868410400076939</v>
      </c>
      <c r="E1756" s="7">
        <f>SUM(D$2:D1756)</f>
        <v>257.07994432682528</v>
      </c>
      <c r="F1756">
        <f t="shared" si="136"/>
        <v>1</v>
      </c>
      <c r="G1756">
        <f t="shared" si="137"/>
        <v>1</v>
      </c>
    </row>
    <row r="1757" spans="1:7" x14ac:dyDescent="0.25">
      <c r="A1757" s="7">
        <v>0.55916573715025475</v>
      </c>
      <c r="B1757" s="13">
        <f t="shared" si="138"/>
        <v>1756</v>
      </c>
      <c r="C1757" s="35">
        <f t="shared" si="139"/>
        <v>5.2948056769919205E-5</v>
      </c>
      <c r="D1757" s="7">
        <f t="shared" si="135"/>
        <v>9.2976787687978124E-2</v>
      </c>
      <c r="E1757" s="7">
        <f>SUM(D$2:D1757)</f>
        <v>257.17292111451326</v>
      </c>
      <c r="F1757">
        <f t="shared" si="136"/>
        <v>1</v>
      </c>
      <c r="G1757">
        <f t="shared" si="137"/>
        <v>1</v>
      </c>
    </row>
    <row r="1758" spans="1:7" x14ac:dyDescent="0.25">
      <c r="A1758" s="7">
        <v>0.55871905601289473</v>
      </c>
      <c r="B1758" s="13">
        <f t="shared" si="138"/>
        <v>1757</v>
      </c>
      <c r="C1758" s="35">
        <f t="shared" si="139"/>
        <v>4.4668113736001658E-4</v>
      </c>
      <c r="D1758" s="7">
        <f t="shared" si="135"/>
        <v>0.78481875834154913</v>
      </c>
      <c r="E1758" s="7">
        <f>SUM(D$2:D1758)</f>
        <v>257.9577398728548</v>
      </c>
      <c r="F1758">
        <f t="shared" si="136"/>
        <v>1</v>
      </c>
      <c r="G1758">
        <f t="shared" si="137"/>
        <v>1</v>
      </c>
    </row>
    <row r="1759" spans="1:7" x14ac:dyDescent="0.25">
      <c r="A1759" s="7">
        <v>0.55830760094896859</v>
      </c>
      <c r="B1759" s="13">
        <f t="shared" si="138"/>
        <v>1758</v>
      </c>
      <c r="C1759" s="35">
        <f t="shared" si="139"/>
        <v>4.1145506392614717E-4</v>
      </c>
      <c r="D1759" s="7">
        <f t="shared" si="135"/>
        <v>0.72333800238216672</v>
      </c>
      <c r="E1759" s="7">
        <f>SUM(D$2:D1759)</f>
        <v>258.68107787523695</v>
      </c>
      <c r="F1759">
        <f t="shared" si="136"/>
        <v>1</v>
      </c>
      <c r="G1759">
        <f t="shared" si="137"/>
        <v>1</v>
      </c>
    </row>
    <row r="1760" spans="1:7" x14ac:dyDescent="0.25">
      <c r="A1760" s="7">
        <v>0.55821330159774807</v>
      </c>
      <c r="B1760" s="13">
        <f t="shared" si="138"/>
        <v>1759</v>
      </c>
      <c r="C1760" s="35">
        <f t="shared" si="139"/>
        <v>9.4299351220517025E-5</v>
      </c>
      <c r="D1760" s="7">
        <f t="shared" si="135"/>
        <v>0.16587255879688945</v>
      </c>
      <c r="E1760" s="7">
        <f>SUM(D$2:D1760)</f>
        <v>258.84695043403383</v>
      </c>
      <c r="F1760">
        <f t="shared" si="136"/>
        <v>1</v>
      </c>
      <c r="G1760">
        <f t="shared" si="137"/>
        <v>1</v>
      </c>
    </row>
    <row r="1761" spans="1:7" x14ac:dyDescent="0.25">
      <c r="A1761" s="7">
        <v>0.55818708177814047</v>
      </c>
      <c r="B1761" s="13">
        <f t="shared" si="138"/>
        <v>1760</v>
      </c>
      <c r="C1761" s="35">
        <f t="shared" si="139"/>
        <v>2.6219819607598005E-5</v>
      </c>
      <c r="D1761" s="7">
        <f t="shared" si="135"/>
        <v>4.6146882509372489E-2</v>
      </c>
      <c r="E1761" s="7">
        <f>SUM(D$2:D1761)</f>
        <v>258.89309731654322</v>
      </c>
      <c r="F1761">
        <f t="shared" si="136"/>
        <v>1</v>
      </c>
      <c r="G1761">
        <f t="shared" si="137"/>
        <v>1</v>
      </c>
    </row>
    <row r="1762" spans="1:7" x14ac:dyDescent="0.25">
      <c r="A1762" s="7">
        <v>0.55818545968403732</v>
      </c>
      <c r="B1762" s="13">
        <f t="shared" si="138"/>
        <v>1761</v>
      </c>
      <c r="C1762" s="35">
        <f t="shared" si="139"/>
        <v>1.6220941031486191E-6</v>
      </c>
      <c r="D1762" s="7">
        <f t="shared" si="135"/>
        <v>2.8565077156447183E-3</v>
      </c>
      <c r="E1762" s="7">
        <f>SUM(D$2:D1762)</f>
        <v>258.89595382425887</v>
      </c>
      <c r="F1762">
        <f t="shared" si="136"/>
        <v>1</v>
      </c>
      <c r="G1762">
        <f t="shared" si="137"/>
        <v>1</v>
      </c>
    </row>
    <row r="1763" spans="1:7" x14ac:dyDescent="0.25">
      <c r="A1763" s="7">
        <v>0.55805276270225579</v>
      </c>
      <c r="B1763" s="13">
        <f t="shared" si="138"/>
        <v>1762</v>
      </c>
      <c r="C1763" s="35">
        <f t="shared" si="139"/>
        <v>1.3269698178153266E-4</v>
      </c>
      <c r="D1763" s="7">
        <f t="shared" si="135"/>
        <v>0.23381208189906055</v>
      </c>
      <c r="E1763" s="7">
        <f>SUM(D$2:D1763)</f>
        <v>259.12976590615796</v>
      </c>
      <c r="F1763">
        <f t="shared" si="136"/>
        <v>1</v>
      </c>
      <c r="G1763">
        <f t="shared" si="137"/>
        <v>1</v>
      </c>
    </row>
    <row r="1764" spans="1:7" x14ac:dyDescent="0.25">
      <c r="A1764" s="7">
        <v>0.55790171426778479</v>
      </c>
      <c r="B1764" s="13">
        <f t="shared" si="138"/>
        <v>1763</v>
      </c>
      <c r="C1764" s="35">
        <f t="shared" si="139"/>
        <v>1.5104843447100169E-4</v>
      </c>
      <c r="D1764" s="7">
        <f t="shared" si="135"/>
        <v>0.26629838997237598</v>
      </c>
      <c r="E1764" s="7">
        <f>SUM(D$2:D1764)</f>
        <v>259.39606429613031</v>
      </c>
      <c r="F1764">
        <f t="shared" si="136"/>
        <v>1</v>
      </c>
      <c r="G1764">
        <f t="shared" si="137"/>
        <v>1</v>
      </c>
    </row>
    <row r="1765" spans="1:7" x14ac:dyDescent="0.25">
      <c r="A1765" s="7">
        <v>0.55762559511485299</v>
      </c>
      <c r="B1765" s="13">
        <f t="shared" si="138"/>
        <v>1764</v>
      </c>
      <c r="C1765" s="35">
        <f t="shared" si="139"/>
        <v>2.7611915293179745E-4</v>
      </c>
      <c r="D1765" s="7">
        <f t="shared" si="135"/>
        <v>0.4870741857716907</v>
      </c>
      <c r="E1765" s="7">
        <f>SUM(D$2:D1765)</f>
        <v>259.88313848190199</v>
      </c>
      <c r="F1765">
        <f t="shared" si="136"/>
        <v>1</v>
      </c>
      <c r="G1765">
        <f t="shared" si="137"/>
        <v>1</v>
      </c>
    </row>
    <row r="1766" spans="1:7" x14ac:dyDescent="0.25">
      <c r="A1766" s="7">
        <v>0.55760090054790956</v>
      </c>
      <c r="B1766" s="13">
        <f t="shared" si="138"/>
        <v>1765</v>
      </c>
      <c r="C1766" s="35">
        <f t="shared" si="139"/>
        <v>2.469456694342842E-5</v>
      </c>
      <c r="D1766" s="7">
        <f t="shared" si="135"/>
        <v>4.3585910655151161E-2</v>
      </c>
      <c r="E1766" s="7">
        <f>SUM(D$2:D1766)</f>
        <v>259.92672439255716</v>
      </c>
      <c r="F1766">
        <f t="shared" si="136"/>
        <v>1</v>
      </c>
      <c r="G1766">
        <f t="shared" si="137"/>
        <v>1</v>
      </c>
    </row>
    <row r="1767" spans="1:7" x14ac:dyDescent="0.25">
      <c r="A1767" s="7">
        <v>0.55723687357873086</v>
      </c>
      <c r="B1767" s="13">
        <f t="shared" si="138"/>
        <v>1766</v>
      </c>
      <c r="C1767" s="35">
        <f t="shared" si="139"/>
        <v>3.6402696917869903E-4</v>
      </c>
      <c r="D1767" s="7">
        <f t="shared" si="135"/>
        <v>0.64287162756958249</v>
      </c>
      <c r="E1767" s="7">
        <f>SUM(D$2:D1767)</f>
        <v>260.56959602012677</v>
      </c>
      <c r="F1767">
        <f t="shared" si="136"/>
        <v>1</v>
      </c>
      <c r="G1767">
        <f t="shared" si="137"/>
        <v>1</v>
      </c>
    </row>
    <row r="1768" spans="1:7" x14ac:dyDescent="0.25">
      <c r="A1768" s="7">
        <v>0.55715542992853695</v>
      </c>
      <c r="B1768" s="13">
        <f t="shared" si="138"/>
        <v>1767</v>
      </c>
      <c r="C1768" s="35">
        <f t="shared" si="139"/>
        <v>8.1443650193913086E-5</v>
      </c>
      <c r="D1768" s="7">
        <f t="shared" si="135"/>
        <v>0.14391092989264442</v>
      </c>
      <c r="E1768" s="7">
        <f>SUM(D$2:D1768)</f>
        <v>260.71350695001939</v>
      </c>
      <c r="F1768">
        <f t="shared" si="136"/>
        <v>1</v>
      </c>
      <c r="G1768">
        <f t="shared" si="137"/>
        <v>1</v>
      </c>
    </row>
    <row r="1769" spans="1:7" x14ac:dyDescent="0.25">
      <c r="A1769" s="7">
        <v>0.557144438425211</v>
      </c>
      <c r="B1769" s="13">
        <f t="shared" si="138"/>
        <v>1768</v>
      </c>
      <c r="C1769" s="35">
        <f t="shared" si="139"/>
        <v>1.0991503325952223E-5</v>
      </c>
      <c r="D1769" s="7">
        <f t="shared" si="135"/>
        <v>1.9432977880283531E-2</v>
      </c>
      <c r="E1769" s="7">
        <f>SUM(D$2:D1769)</f>
        <v>260.73293992789968</v>
      </c>
      <c r="F1769">
        <f t="shared" si="136"/>
        <v>1</v>
      </c>
      <c r="G1769">
        <f t="shared" si="137"/>
        <v>1</v>
      </c>
    </row>
    <row r="1770" spans="1:7" x14ac:dyDescent="0.25">
      <c r="A1770" s="7">
        <v>0.55708521988526616</v>
      </c>
      <c r="B1770" s="13">
        <f t="shared" si="138"/>
        <v>1769</v>
      </c>
      <c r="C1770" s="35">
        <f t="shared" si="139"/>
        <v>5.9218539944838611E-5</v>
      </c>
      <c r="D1770" s="7">
        <f t="shared" si="135"/>
        <v>0.1047575971624195</v>
      </c>
      <c r="E1770" s="7">
        <f>SUM(D$2:D1770)</f>
        <v>260.83769752506208</v>
      </c>
      <c r="F1770">
        <f t="shared" si="136"/>
        <v>1</v>
      </c>
      <c r="G1770">
        <f t="shared" si="137"/>
        <v>1</v>
      </c>
    </row>
    <row r="1771" spans="1:7" x14ac:dyDescent="0.25">
      <c r="A1771" s="7">
        <v>0.55692615782171839</v>
      </c>
      <c r="B1771" s="13">
        <f t="shared" si="138"/>
        <v>1770</v>
      </c>
      <c r="C1771" s="35">
        <f t="shared" si="139"/>
        <v>1.5906206354776575E-4</v>
      </c>
      <c r="D1771" s="7">
        <f t="shared" si="135"/>
        <v>0.28153985247954538</v>
      </c>
      <c r="E1771" s="7">
        <f>SUM(D$2:D1771)</f>
        <v>261.11923737754165</v>
      </c>
      <c r="F1771">
        <f t="shared" si="136"/>
        <v>1</v>
      </c>
      <c r="G1771">
        <f t="shared" si="137"/>
        <v>1</v>
      </c>
    </row>
    <row r="1772" spans="1:7" x14ac:dyDescent="0.25">
      <c r="A1772" s="7">
        <v>0.55672579288443969</v>
      </c>
      <c r="B1772" s="13">
        <f t="shared" si="138"/>
        <v>1771</v>
      </c>
      <c r="C1772" s="35">
        <f t="shared" si="139"/>
        <v>2.0036493727870752E-4</v>
      </c>
      <c r="D1772" s="7">
        <f t="shared" si="135"/>
        <v>0.35484630392059102</v>
      </c>
      <c r="E1772" s="7">
        <f>SUM(D$2:D1772)</f>
        <v>261.47408368146222</v>
      </c>
      <c r="F1772">
        <f t="shared" si="136"/>
        <v>1</v>
      </c>
      <c r="G1772">
        <f t="shared" si="137"/>
        <v>1</v>
      </c>
    </row>
    <row r="1773" spans="1:7" x14ac:dyDescent="0.25">
      <c r="A1773" s="7">
        <v>0.55641217188425751</v>
      </c>
      <c r="B1773" s="13">
        <f t="shared" si="138"/>
        <v>1772</v>
      </c>
      <c r="C1773" s="35">
        <f t="shared" si="139"/>
        <v>3.1362100018217376E-4</v>
      </c>
      <c r="D1773" s="7">
        <f t="shared" si="135"/>
        <v>0.5557364123228119</v>
      </c>
      <c r="E1773" s="7">
        <f>SUM(D$2:D1773)</f>
        <v>262.02982009378502</v>
      </c>
      <c r="F1773">
        <f t="shared" si="136"/>
        <v>1</v>
      </c>
      <c r="G1773">
        <f t="shared" si="137"/>
        <v>1</v>
      </c>
    </row>
    <row r="1774" spans="1:7" x14ac:dyDescent="0.25">
      <c r="A1774" s="7">
        <v>0.55627175179771604</v>
      </c>
      <c r="B1774" s="13">
        <f t="shared" si="138"/>
        <v>1773</v>
      </c>
      <c r="C1774" s="35">
        <f t="shared" si="139"/>
        <v>1.4042008654147065E-4</v>
      </c>
      <c r="D1774" s="7">
        <f t="shared" si="135"/>
        <v>0.24896481343802745</v>
      </c>
      <c r="E1774" s="7">
        <f>SUM(D$2:D1774)</f>
        <v>262.27878490722304</v>
      </c>
      <c r="F1774">
        <f t="shared" si="136"/>
        <v>1</v>
      </c>
      <c r="G1774">
        <f t="shared" si="137"/>
        <v>1</v>
      </c>
    </row>
    <row r="1775" spans="1:7" x14ac:dyDescent="0.25">
      <c r="A1775" s="7">
        <v>0.55626826550591224</v>
      </c>
      <c r="B1775" s="13">
        <f t="shared" si="138"/>
        <v>1774</v>
      </c>
      <c r="C1775" s="35">
        <f t="shared" si="139"/>
        <v>3.4862918038003343E-6</v>
      </c>
      <c r="D1775" s="7">
        <f t="shared" si="135"/>
        <v>6.1846816599417931E-3</v>
      </c>
      <c r="E1775" s="7">
        <f>SUM(D$2:D1775)</f>
        <v>262.28496958888297</v>
      </c>
      <c r="F1775">
        <f t="shared" si="136"/>
        <v>1</v>
      </c>
      <c r="G1775">
        <f t="shared" si="137"/>
        <v>1</v>
      </c>
    </row>
    <row r="1776" spans="1:7" x14ac:dyDescent="0.25">
      <c r="A1776" s="7">
        <v>0.55594939085766448</v>
      </c>
      <c r="B1776" s="13">
        <f t="shared" si="138"/>
        <v>1775</v>
      </c>
      <c r="C1776" s="35">
        <f t="shared" si="139"/>
        <v>3.188746482477578E-4</v>
      </c>
      <c r="D1776" s="7">
        <f t="shared" si="135"/>
        <v>0.56600250063977009</v>
      </c>
      <c r="E1776" s="7">
        <f>SUM(D$2:D1776)</f>
        <v>262.85097208952277</v>
      </c>
      <c r="F1776">
        <f t="shared" si="136"/>
        <v>1</v>
      </c>
      <c r="G1776">
        <f t="shared" si="137"/>
        <v>1</v>
      </c>
    </row>
    <row r="1777" spans="1:7" x14ac:dyDescent="0.25">
      <c r="A1777" s="7">
        <v>0.55586489670214223</v>
      </c>
      <c r="B1777" s="13">
        <f t="shared" si="138"/>
        <v>1776</v>
      </c>
      <c r="C1777" s="35">
        <f t="shared" si="139"/>
        <v>8.4494155522252257E-5</v>
      </c>
      <c r="D1777" s="7">
        <f t="shared" si="135"/>
        <v>0.15006162020752001</v>
      </c>
      <c r="E1777" s="7">
        <f>SUM(D$2:D1777)</f>
        <v>263.00103370973028</v>
      </c>
      <c r="F1777">
        <f t="shared" si="136"/>
        <v>1</v>
      </c>
      <c r="G1777">
        <f t="shared" si="137"/>
        <v>1</v>
      </c>
    </row>
    <row r="1778" spans="1:7" x14ac:dyDescent="0.25">
      <c r="A1778" s="7">
        <v>0.55575534482428035</v>
      </c>
      <c r="B1778" s="13">
        <f t="shared" si="138"/>
        <v>1777</v>
      </c>
      <c r="C1778" s="35">
        <f t="shared" si="139"/>
        <v>1.0955187786187981E-4</v>
      </c>
      <c r="D1778" s="7">
        <f t="shared" si="135"/>
        <v>0.19467368696056042</v>
      </c>
      <c r="E1778" s="7">
        <f>SUM(D$2:D1778)</f>
        <v>263.19570739669086</v>
      </c>
      <c r="F1778">
        <f t="shared" si="136"/>
        <v>1</v>
      </c>
      <c r="G1778">
        <f t="shared" si="137"/>
        <v>1</v>
      </c>
    </row>
    <row r="1779" spans="1:7" x14ac:dyDescent="0.25">
      <c r="A1779" s="7">
        <v>0.55505106545919591</v>
      </c>
      <c r="B1779" s="13">
        <f t="shared" si="138"/>
        <v>1778</v>
      </c>
      <c r="C1779" s="35">
        <f t="shared" si="139"/>
        <v>7.04279365084437E-4</v>
      </c>
      <c r="D1779" s="7">
        <f t="shared" si="135"/>
        <v>1.252208711120129</v>
      </c>
      <c r="E1779" s="7">
        <f>SUM(D$2:D1779)</f>
        <v>264.44791610781101</v>
      </c>
      <c r="F1779">
        <f t="shared" si="136"/>
        <v>1</v>
      </c>
      <c r="G1779">
        <f t="shared" si="137"/>
        <v>1</v>
      </c>
    </row>
    <row r="1780" spans="1:7" x14ac:dyDescent="0.25">
      <c r="A1780" s="7">
        <v>0.5549760133439755</v>
      </c>
      <c r="B1780" s="13">
        <f t="shared" si="138"/>
        <v>1779</v>
      </c>
      <c r="C1780" s="35">
        <f t="shared" si="139"/>
        <v>7.5052115220408666E-5</v>
      </c>
      <c r="D1780" s="7">
        <f t="shared" si="135"/>
        <v>0.13351771297710702</v>
      </c>
      <c r="E1780" s="7">
        <f>SUM(D$2:D1780)</f>
        <v>264.58143382078811</v>
      </c>
      <c r="F1780">
        <f t="shared" si="136"/>
        <v>1</v>
      </c>
      <c r="G1780">
        <f t="shared" si="137"/>
        <v>1</v>
      </c>
    </row>
    <row r="1781" spans="1:7" x14ac:dyDescent="0.25">
      <c r="A1781" s="7">
        <v>0.55459942119808747</v>
      </c>
      <c r="B1781" s="13">
        <f t="shared" si="138"/>
        <v>1780</v>
      </c>
      <c r="C1781" s="35">
        <f t="shared" si="139"/>
        <v>3.765921458880328E-4</v>
      </c>
      <c r="D1781" s="7">
        <f t="shared" si="135"/>
        <v>0.67033401968069839</v>
      </c>
      <c r="E1781" s="7">
        <f>SUM(D$2:D1781)</f>
        <v>265.2517678404688</v>
      </c>
      <c r="F1781">
        <f t="shared" si="136"/>
        <v>1</v>
      </c>
      <c r="G1781">
        <f t="shared" si="137"/>
        <v>1</v>
      </c>
    </row>
    <row r="1782" spans="1:7" x14ac:dyDescent="0.25">
      <c r="A1782" s="7">
        <v>0.55445907374262526</v>
      </c>
      <c r="B1782" s="13">
        <f t="shared" si="138"/>
        <v>1781</v>
      </c>
      <c r="C1782" s="35">
        <f t="shared" si="139"/>
        <v>1.4034745546220861E-4</v>
      </c>
      <c r="D1782" s="7">
        <f t="shared" si="135"/>
        <v>0.24995881817819354</v>
      </c>
      <c r="E1782" s="7">
        <f>SUM(D$2:D1782)</f>
        <v>265.50172665864699</v>
      </c>
      <c r="F1782">
        <f t="shared" si="136"/>
        <v>1</v>
      </c>
      <c r="G1782">
        <f t="shared" si="137"/>
        <v>1</v>
      </c>
    </row>
    <row r="1783" spans="1:7" x14ac:dyDescent="0.25">
      <c r="A1783" s="7">
        <v>0.55393642049637437</v>
      </c>
      <c r="B1783" s="13">
        <f t="shared" si="138"/>
        <v>1782</v>
      </c>
      <c r="C1783" s="35">
        <f t="shared" si="139"/>
        <v>5.226532462508926E-4</v>
      </c>
      <c r="D1783" s="7">
        <f t="shared" si="135"/>
        <v>0.93136808481909061</v>
      </c>
      <c r="E1783" s="7">
        <f>SUM(D$2:D1783)</f>
        <v>266.43309474346609</v>
      </c>
      <c r="F1783">
        <f t="shared" si="136"/>
        <v>1</v>
      </c>
      <c r="G1783">
        <f t="shared" si="137"/>
        <v>1</v>
      </c>
    </row>
    <row r="1784" spans="1:7" x14ac:dyDescent="0.25">
      <c r="A1784" s="7">
        <v>0.55371799463072324</v>
      </c>
      <c r="B1784" s="13">
        <f t="shared" si="138"/>
        <v>1783</v>
      </c>
      <c r="C1784" s="35">
        <f t="shared" si="139"/>
        <v>2.1842586565112843E-4</v>
      </c>
      <c r="D1784" s="7">
        <f t="shared" si="135"/>
        <v>0.38945331845596198</v>
      </c>
      <c r="E1784" s="7">
        <f>SUM(D$2:D1784)</f>
        <v>266.82254806192202</v>
      </c>
      <c r="F1784">
        <f t="shared" si="136"/>
        <v>1</v>
      </c>
      <c r="G1784">
        <f t="shared" si="137"/>
        <v>1</v>
      </c>
    </row>
    <row r="1785" spans="1:7" x14ac:dyDescent="0.25">
      <c r="A1785" s="7">
        <v>0.55367376230346266</v>
      </c>
      <c r="B1785" s="13">
        <f t="shared" si="138"/>
        <v>1784</v>
      </c>
      <c r="C1785" s="35">
        <f t="shared" si="139"/>
        <v>4.4232327260584903E-5</v>
      </c>
      <c r="D1785" s="7">
        <f t="shared" si="135"/>
        <v>7.8910471832883466E-2</v>
      </c>
      <c r="E1785" s="7">
        <f>SUM(D$2:D1785)</f>
        <v>266.90145853375492</v>
      </c>
      <c r="F1785">
        <f t="shared" si="136"/>
        <v>1</v>
      </c>
      <c r="G1785">
        <f t="shared" si="137"/>
        <v>1</v>
      </c>
    </row>
    <row r="1786" spans="1:7" x14ac:dyDescent="0.25">
      <c r="A1786" s="7">
        <v>0.55354106532168112</v>
      </c>
      <c r="B1786" s="13">
        <f t="shared" si="138"/>
        <v>1785</v>
      </c>
      <c r="C1786" s="35">
        <f t="shared" si="139"/>
        <v>1.3269698178153266E-4</v>
      </c>
      <c r="D1786" s="7">
        <f t="shared" si="135"/>
        <v>0.2368641124800358</v>
      </c>
      <c r="E1786" s="7">
        <f>SUM(D$2:D1786)</f>
        <v>267.13832264623494</v>
      </c>
      <c r="F1786">
        <f t="shared" si="136"/>
        <v>1</v>
      </c>
      <c r="G1786">
        <f t="shared" si="137"/>
        <v>1</v>
      </c>
    </row>
    <row r="1787" spans="1:7" x14ac:dyDescent="0.25">
      <c r="A1787" s="7">
        <v>0.55333140360625899</v>
      </c>
      <c r="B1787" s="13">
        <f t="shared" si="138"/>
        <v>1786</v>
      </c>
      <c r="C1787" s="35">
        <f t="shared" si="139"/>
        <v>2.0966171542213807E-4</v>
      </c>
      <c r="D1787" s="7">
        <f t="shared" si="135"/>
        <v>0.3744558237439386</v>
      </c>
      <c r="E1787" s="7">
        <f>SUM(D$2:D1787)</f>
        <v>267.51277846997885</v>
      </c>
      <c r="F1787">
        <f t="shared" si="136"/>
        <v>1</v>
      </c>
      <c r="G1787">
        <f t="shared" si="137"/>
        <v>1</v>
      </c>
    </row>
    <row r="1788" spans="1:7" x14ac:dyDescent="0.25">
      <c r="A1788" s="7">
        <v>0.55330346485110926</v>
      </c>
      <c r="B1788" s="13">
        <f t="shared" si="138"/>
        <v>1787</v>
      </c>
      <c r="C1788" s="35">
        <f t="shared" si="139"/>
        <v>2.7938755149725658E-5</v>
      </c>
      <c r="D1788" s="7">
        <f t="shared" si="135"/>
        <v>4.9926555452559751E-2</v>
      </c>
      <c r="E1788" s="7">
        <f>SUM(D$2:D1788)</f>
        <v>267.5627050254314</v>
      </c>
      <c r="F1788">
        <f t="shared" si="136"/>
        <v>1</v>
      </c>
      <c r="G1788">
        <f t="shared" si="137"/>
        <v>1</v>
      </c>
    </row>
    <row r="1789" spans="1:7" x14ac:dyDescent="0.25">
      <c r="A1789" s="7">
        <v>0.55328237762776833</v>
      </c>
      <c r="B1789" s="13">
        <f t="shared" si="138"/>
        <v>1788</v>
      </c>
      <c r="C1789" s="35">
        <f t="shared" si="139"/>
        <v>2.1087223340932049E-5</v>
      </c>
      <c r="D1789" s="7">
        <f t="shared" si="135"/>
        <v>3.7703955333586503E-2</v>
      </c>
      <c r="E1789" s="7">
        <f>SUM(D$2:D1789)</f>
        <v>267.600408980765</v>
      </c>
      <c r="F1789">
        <f t="shared" si="136"/>
        <v>1</v>
      </c>
      <c r="G1789">
        <f t="shared" si="137"/>
        <v>1</v>
      </c>
    </row>
    <row r="1790" spans="1:7" x14ac:dyDescent="0.25">
      <c r="A1790" s="7">
        <v>0.55326845667091284</v>
      </c>
      <c r="B1790" s="13">
        <f t="shared" si="138"/>
        <v>1789</v>
      </c>
      <c r="C1790" s="35">
        <f t="shared" si="139"/>
        <v>1.3920956855484334E-5</v>
      </c>
      <c r="D1790" s="7">
        <f t="shared" si="135"/>
        <v>2.4904591814461474E-2</v>
      </c>
      <c r="E1790" s="7">
        <f>SUM(D$2:D1790)</f>
        <v>267.62531357257944</v>
      </c>
      <c r="F1790">
        <f t="shared" si="136"/>
        <v>1</v>
      </c>
      <c r="G1790">
        <f t="shared" si="137"/>
        <v>1</v>
      </c>
    </row>
    <row r="1791" spans="1:7" x14ac:dyDescent="0.25">
      <c r="A1791" s="7">
        <v>0.55305864969333218</v>
      </c>
      <c r="B1791" s="13">
        <f t="shared" si="138"/>
        <v>1790</v>
      </c>
      <c r="C1791" s="35">
        <f t="shared" si="139"/>
        <v>2.0980697758066214E-4</v>
      </c>
      <c r="D1791" s="7">
        <f t="shared" si="135"/>
        <v>0.37555448986938522</v>
      </c>
      <c r="E1791" s="7">
        <f>SUM(D$2:D1791)</f>
        <v>268.00086806244883</v>
      </c>
      <c r="F1791">
        <f t="shared" si="136"/>
        <v>1</v>
      </c>
      <c r="G1791">
        <f t="shared" si="137"/>
        <v>1</v>
      </c>
    </row>
    <row r="1792" spans="1:7" x14ac:dyDescent="0.25">
      <c r="A1792" s="7">
        <v>0.55291091807814685</v>
      </c>
      <c r="B1792" s="13">
        <f t="shared" si="138"/>
        <v>1791</v>
      </c>
      <c r="C1792" s="35">
        <f t="shared" si="139"/>
        <v>1.477316151853314E-4</v>
      </c>
      <c r="D1792" s="7">
        <f t="shared" si="135"/>
        <v>0.26458732279692854</v>
      </c>
      <c r="E1792" s="7">
        <f>SUM(D$2:D1792)</f>
        <v>268.26545538524579</v>
      </c>
      <c r="F1792">
        <f t="shared" si="136"/>
        <v>1</v>
      </c>
      <c r="G1792">
        <f t="shared" si="137"/>
        <v>1</v>
      </c>
    </row>
    <row r="1793" spans="1:7" x14ac:dyDescent="0.25">
      <c r="A1793" s="7">
        <v>0.55255914155100083</v>
      </c>
      <c r="B1793" s="13">
        <f t="shared" si="138"/>
        <v>1792</v>
      </c>
      <c r="C1793" s="35">
        <f t="shared" si="139"/>
        <v>3.5177652714601937E-4</v>
      </c>
      <c r="D1793" s="7">
        <f t="shared" si="135"/>
        <v>0.63038353664566671</v>
      </c>
      <c r="E1793" s="7">
        <f>SUM(D$2:D1793)</f>
        <v>268.89583892189148</v>
      </c>
      <c r="F1793">
        <f t="shared" si="136"/>
        <v>1</v>
      </c>
      <c r="G1793">
        <f t="shared" si="137"/>
        <v>1</v>
      </c>
    </row>
    <row r="1794" spans="1:7" x14ac:dyDescent="0.25">
      <c r="A1794" s="7">
        <v>0.55234521881226295</v>
      </c>
      <c r="B1794" s="13">
        <f t="shared" si="138"/>
        <v>1793</v>
      </c>
      <c r="C1794" s="35">
        <f t="shared" si="139"/>
        <v>2.139227387378817E-4</v>
      </c>
      <c r="D1794" s="7">
        <f t="shared" ref="D1794:D1857" si="140">C1794*B1794</f>
        <v>0.38356347055702189</v>
      </c>
      <c r="E1794" s="7">
        <f>SUM(D$2:D1794)</f>
        <v>269.2794023924485</v>
      </c>
      <c r="F1794">
        <f t="shared" ref="F1794:F1857" si="141">IF(E1794&gt;I$15,1,0)</f>
        <v>1</v>
      </c>
      <c r="G1794">
        <f t="shared" ref="G1794:G1857" si="142">IF(E1794&gt;M$15,1,0)</f>
        <v>1</v>
      </c>
    </row>
    <row r="1795" spans="1:7" x14ac:dyDescent="0.25">
      <c r="A1795" s="7">
        <v>0.55216310848623473</v>
      </c>
      <c r="B1795" s="13">
        <f t="shared" ref="B1795:B1858" si="143">ROW(B1795)-1</f>
        <v>1794</v>
      </c>
      <c r="C1795" s="35">
        <f t="shared" si="139"/>
        <v>1.8211032602821753E-4</v>
      </c>
      <c r="D1795" s="7">
        <f t="shared" si="140"/>
        <v>0.32670592489462225</v>
      </c>
      <c r="E1795" s="7">
        <f>SUM(D$2:D1795)</f>
        <v>269.60610831734311</v>
      </c>
      <c r="F1795">
        <f t="shared" si="141"/>
        <v>1</v>
      </c>
      <c r="G1795">
        <f t="shared" si="142"/>
        <v>1</v>
      </c>
    </row>
    <row r="1796" spans="1:7" x14ac:dyDescent="0.25">
      <c r="A1796" s="7">
        <v>0.55205120820347697</v>
      </c>
      <c r="B1796" s="13">
        <f t="shared" si="143"/>
        <v>1795</v>
      </c>
      <c r="C1796" s="35">
        <f t="shared" ref="C1796:C1859" si="144">IF(A1795-A1796=0,0,A1795-A1796)</f>
        <v>1.1190028275775976E-4</v>
      </c>
      <c r="D1796" s="7">
        <f t="shared" si="140"/>
        <v>0.20086100755017877</v>
      </c>
      <c r="E1796" s="7">
        <f>SUM(D$2:D1796)</f>
        <v>269.80696932489332</v>
      </c>
      <c r="F1796">
        <f t="shared" si="141"/>
        <v>1</v>
      </c>
      <c r="G1796">
        <f t="shared" si="142"/>
        <v>1</v>
      </c>
    </row>
    <row r="1797" spans="1:7" x14ac:dyDescent="0.25">
      <c r="A1797" s="7">
        <v>0.55196446248449804</v>
      </c>
      <c r="B1797" s="13">
        <f t="shared" si="143"/>
        <v>1796</v>
      </c>
      <c r="C1797" s="35">
        <f t="shared" si="144"/>
        <v>8.674571897893113E-5</v>
      </c>
      <c r="D1797" s="7">
        <f t="shared" si="140"/>
        <v>0.15579531128616031</v>
      </c>
      <c r="E1797" s="7">
        <f>SUM(D$2:D1797)</f>
        <v>269.96276463617949</v>
      </c>
      <c r="F1797">
        <f t="shared" si="141"/>
        <v>1</v>
      </c>
      <c r="G1797">
        <f t="shared" si="142"/>
        <v>1</v>
      </c>
    </row>
    <row r="1798" spans="1:7" x14ac:dyDescent="0.25">
      <c r="A1798" s="7">
        <v>0.55177327327356418</v>
      </c>
      <c r="B1798" s="13">
        <f t="shared" si="143"/>
        <v>1797</v>
      </c>
      <c r="C1798" s="35">
        <f t="shared" si="144"/>
        <v>1.9118921093386199E-4</v>
      </c>
      <c r="D1798" s="7">
        <f t="shared" si="140"/>
        <v>0.34356701204814999</v>
      </c>
      <c r="E1798" s="7">
        <f>SUM(D$2:D1798)</f>
        <v>270.30633164822763</v>
      </c>
      <c r="F1798">
        <f t="shared" si="141"/>
        <v>1</v>
      </c>
      <c r="G1798">
        <f t="shared" si="142"/>
        <v>1</v>
      </c>
    </row>
    <row r="1799" spans="1:7" x14ac:dyDescent="0.25">
      <c r="A1799" s="7">
        <v>0.5517195504852821</v>
      </c>
      <c r="B1799" s="13">
        <f t="shared" si="143"/>
        <v>1798</v>
      </c>
      <c r="C1799" s="35">
        <f t="shared" si="144"/>
        <v>5.3722788282084544E-5</v>
      </c>
      <c r="D1799" s="7">
        <f t="shared" si="140"/>
        <v>9.659357333118801E-2</v>
      </c>
      <c r="E1799" s="7">
        <f>SUM(D$2:D1799)</f>
        <v>270.4029252215588</v>
      </c>
      <c r="F1799">
        <f t="shared" si="141"/>
        <v>1</v>
      </c>
      <c r="G1799">
        <f t="shared" si="142"/>
        <v>1</v>
      </c>
    </row>
    <row r="1800" spans="1:7" x14ac:dyDescent="0.25">
      <c r="A1800" s="7">
        <v>0.55156632311843379</v>
      </c>
      <c r="B1800" s="13">
        <f t="shared" si="143"/>
        <v>1799</v>
      </c>
      <c r="C1800" s="35">
        <f t="shared" si="144"/>
        <v>1.5322736684830751E-4</v>
      </c>
      <c r="D1800" s="7">
        <f t="shared" si="140"/>
        <v>0.27565603296010521</v>
      </c>
      <c r="E1800" s="7">
        <f>SUM(D$2:D1800)</f>
        <v>270.67858125451892</v>
      </c>
      <c r="F1800">
        <f t="shared" si="141"/>
        <v>1</v>
      </c>
      <c r="G1800">
        <f t="shared" si="142"/>
        <v>1</v>
      </c>
    </row>
    <row r="1801" spans="1:7" x14ac:dyDescent="0.25">
      <c r="A1801" s="7">
        <v>0.55102875629057779</v>
      </c>
      <c r="B1801" s="13">
        <f t="shared" si="143"/>
        <v>1800</v>
      </c>
      <c r="C1801" s="35">
        <f t="shared" si="144"/>
        <v>5.375668278559953E-4</v>
      </c>
      <c r="D1801" s="7">
        <f t="shared" si="140"/>
        <v>0.96762029014079154</v>
      </c>
      <c r="E1801" s="7">
        <f>SUM(D$2:D1801)</f>
        <v>271.64620154465973</v>
      </c>
      <c r="F1801">
        <f t="shared" si="141"/>
        <v>1</v>
      </c>
      <c r="G1801">
        <f t="shared" si="142"/>
        <v>1</v>
      </c>
    </row>
    <row r="1802" spans="1:7" x14ac:dyDescent="0.25">
      <c r="A1802" s="7">
        <v>0.55065458518066457</v>
      </c>
      <c r="B1802" s="13">
        <f t="shared" si="143"/>
        <v>1801</v>
      </c>
      <c r="C1802" s="35">
        <f t="shared" si="144"/>
        <v>3.7417110991322389E-4</v>
      </c>
      <c r="D1802" s="7">
        <f t="shared" si="140"/>
        <v>0.67388216895371622</v>
      </c>
      <c r="E1802" s="7">
        <f>SUM(D$2:D1802)</f>
        <v>272.32008371361343</v>
      </c>
      <c r="F1802">
        <f t="shared" si="141"/>
        <v>1</v>
      </c>
      <c r="G1802">
        <f t="shared" si="142"/>
        <v>1</v>
      </c>
    </row>
    <row r="1803" spans="1:7" x14ac:dyDescent="0.25">
      <c r="A1803" s="7">
        <v>0.55053326706796468</v>
      </c>
      <c r="B1803" s="13">
        <f t="shared" si="143"/>
        <v>1802</v>
      </c>
      <c r="C1803" s="35">
        <f t="shared" si="144"/>
        <v>1.2131811269988635E-4</v>
      </c>
      <c r="D1803" s="7">
        <f t="shared" si="140"/>
        <v>0.2186152390851952</v>
      </c>
      <c r="E1803" s="7">
        <f>SUM(D$2:D1803)</f>
        <v>272.53869895269861</v>
      </c>
      <c r="F1803">
        <f t="shared" si="141"/>
        <v>1</v>
      </c>
      <c r="G1803">
        <f t="shared" si="142"/>
        <v>1</v>
      </c>
    </row>
    <row r="1804" spans="1:7" x14ac:dyDescent="0.25">
      <c r="A1804" s="7">
        <v>0.55043293933716675</v>
      </c>
      <c r="B1804" s="13">
        <f t="shared" si="143"/>
        <v>1803</v>
      </c>
      <c r="C1804" s="35">
        <f t="shared" si="144"/>
        <v>1.0032773079793333E-4</v>
      </c>
      <c r="D1804" s="7">
        <f t="shared" si="140"/>
        <v>0.1808908986286738</v>
      </c>
      <c r="E1804" s="7">
        <f>SUM(D$2:D1804)</f>
        <v>272.71958985132727</v>
      </c>
      <c r="F1804">
        <f t="shared" si="141"/>
        <v>1</v>
      </c>
      <c r="G1804">
        <f t="shared" si="142"/>
        <v>1</v>
      </c>
    </row>
    <row r="1805" spans="1:7" x14ac:dyDescent="0.25">
      <c r="A1805" s="7">
        <v>0.54980284051435191</v>
      </c>
      <c r="B1805" s="13">
        <f t="shared" si="143"/>
        <v>1804</v>
      </c>
      <c r="C1805" s="35">
        <f t="shared" si="144"/>
        <v>6.3009882281483964E-4</v>
      </c>
      <c r="D1805" s="7">
        <f t="shared" si="140"/>
        <v>1.1366982763579707</v>
      </c>
      <c r="E1805" s="7">
        <f>SUM(D$2:D1805)</f>
        <v>273.85628812768522</v>
      </c>
      <c r="F1805">
        <f t="shared" si="141"/>
        <v>1</v>
      </c>
      <c r="G1805">
        <f t="shared" si="142"/>
        <v>1</v>
      </c>
    </row>
    <row r="1806" spans="1:7" x14ac:dyDescent="0.25">
      <c r="A1806" s="7">
        <v>0.54914652187192958</v>
      </c>
      <c r="B1806" s="13">
        <f t="shared" si="143"/>
        <v>1805</v>
      </c>
      <c r="C1806" s="35">
        <f t="shared" si="144"/>
        <v>6.5631864242232663E-4</v>
      </c>
      <c r="D1806" s="7">
        <f t="shared" si="140"/>
        <v>1.1846551495722997</v>
      </c>
      <c r="E1806" s="7">
        <f>SUM(D$2:D1806)</f>
        <v>275.0409432772575</v>
      </c>
      <c r="F1806">
        <f t="shared" si="141"/>
        <v>1</v>
      </c>
      <c r="G1806">
        <f t="shared" si="142"/>
        <v>1</v>
      </c>
    </row>
    <row r="1807" spans="1:7" x14ac:dyDescent="0.25">
      <c r="A1807" s="7">
        <v>0.5491140799898665</v>
      </c>
      <c r="B1807" s="13">
        <f t="shared" si="143"/>
        <v>1806</v>
      </c>
      <c r="C1807" s="35">
        <f t="shared" si="144"/>
        <v>3.2441882063083405E-5</v>
      </c>
      <c r="D1807" s="7">
        <f t="shared" si="140"/>
        <v>5.8590039005928629E-2</v>
      </c>
      <c r="E1807" s="7">
        <f>SUM(D$2:D1807)</f>
        <v>275.09953331626343</v>
      </c>
      <c r="F1807">
        <f t="shared" si="141"/>
        <v>1</v>
      </c>
      <c r="G1807">
        <f t="shared" si="142"/>
        <v>1</v>
      </c>
    </row>
    <row r="1808" spans="1:7" x14ac:dyDescent="0.25">
      <c r="A1808" s="7">
        <v>0.54908381704018072</v>
      </c>
      <c r="B1808" s="13">
        <f t="shared" si="143"/>
        <v>1807</v>
      </c>
      <c r="C1808" s="35">
        <f t="shared" si="144"/>
        <v>3.0262949685777585E-5</v>
      </c>
      <c r="D1808" s="7">
        <f t="shared" si="140"/>
        <v>5.4685150082200096E-2</v>
      </c>
      <c r="E1808" s="7">
        <f>SUM(D$2:D1808)</f>
        <v>275.15421846634564</v>
      </c>
      <c r="F1808">
        <f t="shared" si="141"/>
        <v>1</v>
      </c>
      <c r="G1808">
        <f t="shared" si="142"/>
        <v>1</v>
      </c>
    </row>
    <row r="1809" spans="1:7" x14ac:dyDescent="0.25">
      <c r="A1809" s="7">
        <v>0.54900937018395413</v>
      </c>
      <c r="B1809" s="13">
        <f t="shared" si="143"/>
        <v>1808</v>
      </c>
      <c r="C1809" s="35">
        <f t="shared" si="144"/>
        <v>7.4446856226595415E-5</v>
      </c>
      <c r="D1809" s="7">
        <f t="shared" si="140"/>
        <v>0.13459991605768451</v>
      </c>
      <c r="E1809" s="7">
        <f>SUM(D$2:D1809)</f>
        <v>275.28881838240335</v>
      </c>
      <c r="F1809">
        <f t="shared" si="141"/>
        <v>1</v>
      </c>
      <c r="G1809">
        <f t="shared" si="142"/>
        <v>1</v>
      </c>
    </row>
    <row r="1810" spans="1:7" x14ac:dyDescent="0.25">
      <c r="A1810" s="7">
        <v>0.54888928679960169</v>
      </c>
      <c r="B1810" s="13">
        <f t="shared" si="143"/>
        <v>1809</v>
      </c>
      <c r="C1810" s="35">
        <f t="shared" si="144"/>
        <v>1.2008338435243182E-4</v>
      </c>
      <c r="D1810" s="7">
        <f t="shared" si="140"/>
        <v>0.21723084229354916</v>
      </c>
      <c r="E1810" s="7">
        <f>SUM(D$2:D1810)</f>
        <v>275.50604922469688</v>
      </c>
      <c r="F1810">
        <f t="shared" si="141"/>
        <v>1</v>
      </c>
      <c r="G1810">
        <f t="shared" si="142"/>
        <v>1</v>
      </c>
    </row>
    <row r="1811" spans="1:7" x14ac:dyDescent="0.25">
      <c r="A1811" s="7">
        <v>0.54861943812984459</v>
      </c>
      <c r="B1811" s="13">
        <f t="shared" si="143"/>
        <v>1810</v>
      </c>
      <c r="C1811" s="35">
        <f t="shared" si="144"/>
        <v>2.6984866975710009E-4</v>
      </c>
      <c r="D1811" s="7">
        <f t="shared" si="140"/>
        <v>0.48842609226035116</v>
      </c>
      <c r="E1811" s="7">
        <f>SUM(D$2:D1811)</f>
        <v>275.99447531695722</v>
      </c>
      <c r="F1811">
        <f t="shared" si="141"/>
        <v>1</v>
      </c>
      <c r="G1811">
        <f t="shared" si="142"/>
        <v>1</v>
      </c>
    </row>
    <row r="1812" spans="1:7" x14ac:dyDescent="0.25">
      <c r="A1812" s="7">
        <v>0.54856523113436773</v>
      </c>
      <c r="B1812" s="13">
        <f t="shared" si="143"/>
        <v>1811</v>
      </c>
      <c r="C1812" s="35">
        <f t="shared" si="144"/>
        <v>5.4206995476868691E-5</v>
      </c>
      <c r="D1812" s="7">
        <f t="shared" si="140"/>
        <v>9.81688688086092E-2</v>
      </c>
      <c r="E1812" s="7">
        <f>SUM(D$2:D1812)</f>
        <v>276.09264418576583</v>
      </c>
      <c r="F1812">
        <f t="shared" si="141"/>
        <v>1</v>
      </c>
      <c r="G1812">
        <f t="shared" si="142"/>
        <v>1</v>
      </c>
    </row>
    <row r="1813" spans="1:7" x14ac:dyDescent="0.25">
      <c r="A1813" s="7">
        <v>0.54799834556085614</v>
      </c>
      <c r="B1813" s="13">
        <f t="shared" si="143"/>
        <v>1812</v>
      </c>
      <c r="C1813" s="35">
        <f t="shared" si="144"/>
        <v>5.6688557351158853E-4</v>
      </c>
      <c r="D1813" s="7">
        <f t="shared" si="140"/>
        <v>1.0271966592029984</v>
      </c>
      <c r="E1813" s="7">
        <f>SUM(D$2:D1813)</f>
        <v>277.11984084496885</v>
      </c>
      <c r="F1813">
        <f t="shared" si="141"/>
        <v>1</v>
      </c>
      <c r="G1813">
        <f t="shared" si="142"/>
        <v>1</v>
      </c>
    </row>
    <row r="1814" spans="1:7" x14ac:dyDescent="0.25">
      <c r="A1814" s="7">
        <v>0.54771871590576082</v>
      </c>
      <c r="B1814" s="13">
        <f t="shared" si="143"/>
        <v>1813</v>
      </c>
      <c r="C1814" s="35">
        <f t="shared" si="144"/>
        <v>2.7962965509531479E-4</v>
      </c>
      <c r="D1814" s="7">
        <f t="shared" si="140"/>
        <v>0.50696856468780571</v>
      </c>
      <c r="E1814" s="7">
        <f>SUM(D$2:D1814)</f>
        <v>277.62680940965663</v>
      </c>
      <c r="F1814">
        <f t="shared" si="141"/>
        <v>1</v>
      </c>
      <c r="G1814">
        <f t="shared" si="142"/>
        <v>1</v>
      </c>
    </row>
    <row r="1815" spans="1:7" x14ac:dyDescent="0.25">
      <c r="A1815" s="7">
        <v>0.54749731216586073</v>
      </c>
      <c r="B1815" s="13">
        <f t="shared" si="143"/>
        <v>1814</v>
      </c>
      <c r="C1815" s="35">
        <f t="shared" si="144"/>
        <v>2.2140373990009454E-4</v>
      </c>
      <c r="D1815" s="7">
        <f t="shared" si="140"/>
        <v>0.4016263841787715</v>
      </c>
      <c r="E1815" s="7">
        <f>SUM(D$2:D1815)</f>
        <v>278.0284357938354</v>
      </c>
      <c r="F1815">
        <f t="shared" si="141"/>
        <v>1</v>
      </c>
      <c r="G1815">
        <f t="shared" si="142"/>
        <v>1</v>
      </c>
    </row>
    <row r="1816" spans="1:7" x14ac:dyDescent="0.25">
      <c r="A1816" s="7">
        <v>0.54747951755144553</v>
      </c>
      <c r="B1816" s="13">
        <f t="shared" si="143"/>
        <v>1815</v>
      </c>
      <c r="C1816" s="35">
        <f t="shared" si="144"/>
        <v>1.7794614415200805E-5</v>
      </c>
      <c r="D1816" s="7">
        <f t="shared" si="140"/>
        <v>3.229722516358946E-2</v>
      </c>
      <c r="E1816" s="7">
        <f>SUM(D$2:D1816)</f>
        <v>278.06073301899897</v>
      </c>
      <c r="F1816">
        <f t="shared" si="141"/>
        <v>1</v>
      </c>
      <c r="G1816">
        <f t="shared" si="142"/>
        <v>1</v>
      </c>
    </row>
    <row r="1817" spans="1:7" x14ac:dyDescent="0.25">
      <c r="A1817" s="7">
        <v>0.54712737786890342</v>
      </c>
      <c r="B1817" s="13">
        <f t="shared" si="143"/>
        <v>1816</v>
      </c>
      <c r="C1817" s="35">
        <f t="shared" si="144"/>
        <v>3.5213968254210748E-4</v>
      </c>
      <c r="D1817" s="7">
        <f t="shared" si="140"/>
        <v>0.63948566349646718</v>
      </c>
      <c r="E1817" s="7">
        <f>SUM(D$2:D1817)</f>
        <v>278.70021868249546</v>
      </c>
      <c r="F1817">
        <f t="shared" si="141"/>
        <v>1</v>
      </c>
      <c r="G1817">
        <f t="shared" si="142"/>
        <v>1</v>
      </c>
    </row>
    <row r="1818" spans="1:7" x14ac:dyDescent="0.25">
      <c r="A1818" s="7">
        <v>0.54709278126482286</v>
      </c>
      <c r="B1818" s="13">
        <f t="shared" si="143"/>
        <v>1817</v>
      </c>
      <c r="C1818" s="35">
        <f t="shared" si="144"/>
        <v>3.45966040805612E-5</v>
      </c>
      <c r="D1818" s="7">
        <f t="shared" si="140"/>
        <v>6.28620296143797E-2</v>
      </c>
      <c r="E1818" s="7">
        <f>SUM(D$2:D1818)</f>
        <v>278.76308071210985</v>
      </c>
      <c r="F1818">
        <f t="shared" si="141"/>
        <v>1</v>
      </c>
      <c r="G1818">
        <f t="shared" si="142"/>
        <v>1</v>
      </c>
    </row>
    <row r="1819" spans="1:7" x14ac:dyDescent="0.25">
      <c r="A1819" s="7">
        <v>0.54698780514495315</v>
      </c>
      <c r="B1819" s="13">
        <f t="shared" si="143"/>
        <v>1818</v>
      </c>
      <c r="C1819" s="35">
        <f t="shared" si="144"/>
        <v>1.0497611986970412E-4</v>
      </c>
      <c r="D1819" s="7">
        <f t="shared" si="140"/>
        <v>0.19084658592312209</v>
      </c>
      <c r="E1819" s="7">
        <f>SUM(D$2:D1819)</f>
        <v>278.95392729803297</v>
      </c>
      <c r="F1819">
        <f t="shared" si="141"/>
        <v>1</v>
      </c>
      <c r="G1819">
        <f t="shared" si="142"/>
        <v>1</v>
      </c>
    </row>
    <row r="1820" spans="1:7" x14ac:dyDescent="0.25">
      <c r="A1820" s="7">
        <v>0.54678010446867076</v>
      </c>
      <c r="B1820" s="13">
        <f t="shared" si="143"/>
        <v>1819</v>
      </c>
      <c r="C1820" s="35">
        <f t="shared" si="144"/>
        <v>2.077006762823963E-4</v>
      </c>
      <c r="D1820" s="7">
        <f t="shared" si="140"/>
        <v>0.37780753015767887</v>
      </c>
      <c r="E1820" s="7">
        <f>SUM(D$2:D1820)</f>
        <v>279.33173482819063</v>
      </c>
      <c r="F1820">
        <f t="shared" si="141"/>
        <v>1</v>
      </c>
      <c r="G1820">
        <f t="shared" si="142"/>
        <v>1</v>
      </c>
    </row>
    <row r="1821" spans="1:7" x14ac:dyDescent="0.25">
      <c r="A1821" s="7">
        <v>0.54664232331134188</v>
      </c>
      <c r="B1821" s="13">
        <f t="shared" si="143"/>
        <v>1820</v>
      </c>
      <c r="C1821" s="35">
        <f t="shared" si="144"/>
        <v>1.3778115732887564E-4</v>
      </c>
      <c r="D1821" s="7">
        <f t="shared" si="140"/>
        <v>0.25076170633855366</v>
      </c>
      <c r="E1821" s="7">
        <f>SUM(D$2:D1821)</f>
        <v>279.58249653452918</v>
      </c>
      <c r="F1821">
        <f t="shared" si="141"/>
        <v>1</v>
      </c>
      <c r="G1821">
        <f t="shared" si="142"/>
        <v>1</v>
      </c>
    </row>
    <row r="1822" spans="1:7" x14ac:dyDescent="0.25">
      <c r="A1822" s="7">
        <v>0.54661724137864254</v>
      </c>
      <c r="B1822" s="13">
        <f t="shared" si="143"/>
        <v>1821</v>
      </c>
      <c r="C1822" s="35">
        <f t="shared" si="144"/>
        <v>2.5081932699344556E-5</v>
      </c>
      <c r="D1822" s="7">
        <f t="shared" si="140"/>
        <v>4.5674199445506436E-2</v>
      </c>
      <c r="E1822" s="7">
        <f>SUM(D$2:D1822)</f>
        <v>279.62817073397468</v>
      </c>
      <c r="F1822">
        <f t="shared" si="141"/>
        <v>1</v>
      </c>
      <c r="G1822">
        <f t="shared" si="142"/>
        <v>1</v>
      </c>
    </row>
    <row r="1823" spans="1:7" x14ac:dyDescent="0.25">
      <c r="A1823" s="7">
        <v>0.54615363719981813</v>
      </c>
      <c r="B1823" s="13">
        <f t="shared" si="143"/>
        <v>1822</v>
      </c>
      <c r="C1823" s="35">
        <f t="shared" si="144"/>
        <v>4.6360417882440608E-4</v>
      </c>
      <c r="D1823" s="7">
        <f t="shared" si="140"/>
        <v>0.84468681381806787</v>
      </c>
      <c r="E1823" s="7">
        <f>SUM(D$2:D1823)</f>
        <v>280.47285754779273</v>
      </c>
      <c r="F1823">
        <f t="shared" si="141"/>
        <v>1</v>
      </c>
      <c r="G1823">
        <f t="shared" si="142"/>
        <v>1</v>
      </c>
    </row>
    <row r="1824" spans="1:7" x14ac:dyDescent="0.25">
      <c r="A1824" s="7">
        <v>0.54559885680618092</v>
      </c>
      <c r="B1824" s="13">
        <f t="shared" si="143"/>
        <v>1823</v>
      </c>
      <c r="C1824" s="35">
        <f t="shared" si="144"/>
        <v>5.5478039363721088E-4</v>
      </c>
      <c r="D1824" s="7">
        <f t="shared" si="140"/>
        <v>1.0113646576006354</v>
      </c>
      <c r="E1824" s="7">
        <f>SUM(D$2:D1824)</f>
        <v>281.48422220539334</v>
      </c>
      <c r="F1824">
        <f t="shared" si="141"/>
        <v>1</v>
      </c>
      <c r="G1824">
        <f t="shared" si="142"/>
        <v>1</v>
      </c>
    </row>
    <row r="1825" spans="1:7" x14ac:dyDescent="0.25">
      <c r="A1825" s="7">
        <v>0.54559861470258342</v>
      </c>
      <c r="B1825" s="13">
        <f t="shared" si="143"/>
        <v>1824</v>
      </c>
      <c r="C1825" s="35">
        <f t="shared" si="144"/>
        <v>2.4210359750309607E-7</v>
      </c>
      <c r="D1825" s="7">
        <f t="shared" si="140"/>
        <v>4.4159696184564723E-4</v>
      </c>
      <c r="E1825" s="7">
        <f>SUM(D$2:D1825)</f>
        <v>281.48466380235516</v>
      </c>
      <c r="F1825">
        <f t="shared" si="141"/>
        <v>1</v>
      </c>
      <c r="G1825">
        <f t="shared" si="142"/>
        <v>1</v>
      </c>
    </row>
    <row r="1826" spans="1:7" x14ac:dyDescent="0.25">
      <c r="A1826" s="7">
        <v>0.54537733201448202</v>
      </c>
      <c r="B1826" s="13">
        <f t="shared" si="143"/>
        <v>1825</v>
      </c>
      <c r="C1826" s="35">
        <f t="shared" si="144"/>
        <v>2.2128268810139851E-4</v>
      </c>
      <c r="D1826" s="7">
        <f t="shared" si="140"/>
        <v>0.40384090578505227</v>
      </c>
      <c r="E1826" s="7">
        <f>SUM(D$2:D1826)</f>
        <v>281.8885047081402</v>
      </c>
      <c r="F1826">
        <f t="shared" si="141"/>
        <v>1</v>
      </c>
      <c r="G1826">
        <f t="shared" si="142"/>
        <v>1</v>
      </c>
    </row>
    <row r="1827" spans="1:7" x14ac:dyDescent="0.25">
      <c r="A1827" s="7">
        <v>0.54505424476363806</v>
      </c>
      <c r="B1827" s="13">
        <f t="shared" si="143"/>
        <v>1826</v>
      </c>
      <c r="C1827" s="35">
        <f t="shared" si="144"/>
        <v>3.230872508439564E-4</v>
      </c>
      <c r="D1827" s="7">
        <f t="shared" si="140"/>
        <v>0.58995732004106438</v>
      </c>
      <c r="E1827" s="7">
        <f>SUM(D$2:D1827)</f>
        <v>282.47846202818124</v>
      </c>
      <c r="F1827">
        <f t="shared" si="141"/>
        <v>1</v>
      </c>
      <c r="G1827">
        <f t="shared" si="142"/>
        <v>1</v>
      </c>
    </row>
    <row r="1828" spans="1:7" x14ac:dyDescent="0.25">
      <c r="A1828" s="7">
        <v>0.54503172912907194</v>
      </c>
      <c r="B1828" s="13">
        <f t="shared" si="143"/>
        <v>1827</v>
      </c>
      <c r="C1828" s="35">
        <f t="shared" si="144"/>
        <v>2.25156345661226E-5</v>
      </c>
      <c r="D1828" s="7">
        <f t="shared" si="140"/>
        <v>4.113606435230599E-2</v>
      </c>
      <c r="E1828" s="7">
        <f>SUM(D$2:D1828)</f>
        <v>282.51959809253356</v>
      </c>
      <c r="F1828">
        <f t="shared" si="141"/>
        <v>1</v>
      </c>
      <c r="G1828">
        <f t="shared" si="142"/>
        <v>1</v>
      </c>
    </row>
    <row r="1829" spans="1:7" x14ac:dyDescent="0.25">
      <c r="A1829" s="7">
        <v>0.54492241935480734</v>
      </c>
      <c r="B1829" s="13">
        <f t="shared" si="143"/>
        <v>1828</v>
      </c>
      <c r="C1829" s="35">
        <f t="shared" si="144"/>
        <v>1.0930977426459876E-4</v>
      </c>
      <c r="D1829" s="7">
        <f t="shared" si="140"/>
        <v>0.19981826735568653</v>
      </c>
      <c r="E1829" s="7">
        <f>SUM(D$2:D1829)</f>
        <v>282.71941635988924</v>
      </c>
      <c r="F1829">
        <f t="shared" si="141"/>
        <v>1</v>
      </c>
      <c r="G1829">
        <f t="shared" si="142"/>
        <v>1</v>
      </c>
    </row>
    <row r="1830" spans="1:7" x14ac:dyDescent="0.25">
      <c r="A1830" s="7">
        <v>0.54492241935480734</v>
      </c>
      <c r="B1830" s="13">
        <f t="shared" si="143"/>
        <v>1829</v>
      </c>
      <c r="C1830" s="35">
        <f t="shared" si="144"/>
        <v>0</v>
      </c>
      <c r="D1830" s="7">
        <f t="shared" si="140"/>
        <v>0</v>
      </c>
      <c r="E1830" s="7">
        <f>SUM(D$2:D1830)</f>
        <v>282.71941635988924</v>
      </c>
      <c r="F1830">
        <f t="shared" si="141"/>
        <v>1</v>
      </c>
      <c r="G1830">
        <f t="shared" si="142"/>
        <v>1</v>
      </c>
    </row>
    <row r="1831" spans="1:7" x14ac:dyDescent="0.25">
      <c r="A1831" s="7">
        <v>0.54481967058803482</v>
      </c>
      <c r="B1831" s="13">
        <f t="shared" si="143"/>
        <v>1830</v>
      </c>
      <c r="C1831" s="35">
        <f t="shared" si="144"/>
        <v>1.0274876677252021E-4</v>
      </c>
      <c r="D1831" s="7">
        <f t="shared" si="140"/>
        <v>0.18803024319371198</v>
      </c>
      <c r="E1831" s="7">
        <f>SUM(D$2:D1831)</f>
        <v>282.90744660308297</v>
      </c>
      <c r="F1831">
        <f t="shared" si="141"/>
        <v>1</v>
      </c>
      <c r="G1831">
        <f t="shared" si="142"/>
        <v>1</v>
      </c>
    </row>
    <row r="1832" spans="1:7" x14ac:dyDescent="0.25">
      <c r="A1832" s="7">
        <v>0.5445388304149521</v>
      </c>
      <c r="B1832" s="13">
        <f t="shared" si="143"/>
        <v>1831</v>
      </c>
      <c r="C1832" s="35">
        <f t="shared" si="144"/>
        <v>2.8084017308271925E-4</v>
      </c>
      <c r="D1832" s="7">
        <f t="shared" si="140"/>
        <v>0.51421835691445894</v>
      </c>
      <c r="E1832" s="7">
        <f>SUM(D$2:D1832)</f>
        <v>283.42166495999743</v>
      </c>
      <c r="F1832">
        <f t="shared" si="141"/>
        <v>1</v>
      </c>
      <c r="G1832">
        <f t="shared" si="142"/>
        <v>1</v>
      </c>
    </row>
    <row r="1833" spans="1:7" x14ac:dyDescent="0.25">
      <c r="A1833" s="7">
        <v>0.54452694312831551</v>
      </c>
      <c r="B1833" s="13">
        <f t="shared" si="143"/>
        <v>1832</v>
      </c>
      <c r="C1833" s="35">
        <f t="shared" si="144"/>
        <v>1.1887286636591554E-5</v>
      </c>
      <c r="D1833" s="7">
        <f t="shared" si="140"/>
        <v>2.1777509118235727E-2</v>
      </c>
      <c r="E1833" s="7">
        <f>SUM(D$2:D1833)</f>
        <v>283.44344246911567</v>
      </c>
      <c r="F1833">
        <f t="shared" si="141"/>
        <v>1</v>
      </c>
      <c r="G1833">
        <f t="shared" si="142"/>
        <v>1</v>
      </c>
    </row>
    <row r="1834" spans="1:7" x14ac:dyDescent="0.25">
      <c r="A1834" s="7">
        <v>0.54446145410519575</v>
      </c>
      <c r="B1834" s="13">
        <f t="shared" si="143"/>
        <v>1833</v>
      </c>
      <c r="C1834" s="35">
        <f t="shared" si="144"/>
        <v>6.5489023119758016E-5</v>
      </c>
      <c r="D1834" s="7">
        <f t="shared" si="140"/>
        <v>0.12004137937851644</v>
      </c>
      <c r="E1834" s="7">
        <f>SUM(D$2:D1834)</f>
        <v>283.56348384849417</v>
      </c>
      <c r="F1834">
        <f t="shared" si="141"/>
        <v>1</v>
      </c>
      <c r="G1834">
        <f t="shared" si="142"/>
        <v>1</v>
      </c>
    </row>
    <row r="1835" spans="1:7" x14ac:dyDescent="0.25">
      <c r="A1835" s="7">
        <v>0.54436316004461682</v>
      </c>
      <c r="B1835" s="13">
        <f t="shared" si="143"/>
        <v>1834</v>
      </c>
      <c r="C1835" s="35">
        <f t="shared" si="144"/>
        <v>9.8294060578929532E-5</v>
      </c>
      <c r="D1835" s="7">
        <f t="shared" si="140"/>
        <v>0.18027130710175676</v>
      </c>
      <c r="E1835" s="7">
        <f>SUM(D$2:D1835)</f>
        <v>283.74375515559592</v>
      </c>
      <c r="F1835">
        <f t="shared" si="141"/>
        <v>1</v>
      </c>
      <c r="G1835">
        <f t="shared" si="142"/>
        <v>1</v>
      </c>
    </row>
    <row r="1836" spans="1:7" x14ac:dyDescent="0.25">
      <c r="A1836" s="7">
        <v>0.54430621727848816</v>
      </c>
      <c r="B1836" s="13">
        <f t="shared" si="143"/>
        <v>1835</v>
      </c>
      <c r="C1836" s="35">
        <f t="shared" si="144"/>
        <v>5.6942766128664779E-5</v>
      </c>
      <c r="D1836" s="7">
        <f t="shared" si="140"/>
        <v>0.10448997584609987</v>
      </c>
      <c r="E1836" s="7">
        <f>SUM(D$2:D1836)</f>
        <v>283.84824513144201</v>
      </c>
      <c r="F1836">
        <f t="shared" si="141"/>
        <v>1</v>
      </c>
      <c r="G1836">
        <f t="shared" si="142"/>
        <v>1</v>
      </c>
    </row>
    <row r="1837" spans="1:7" x14ac:dyDescent="0.25">
      <c r="A1837" s="7">
        <v>0.54426208179266677</v>
      </c>
      <c r="B1837" s="13">
        <f t="shared" si="143"/>
        <v>1836</v>
      </c>
      <c r="C1837" s="35">
        <f t="shared" si="144"/>
        <v>4.4135485821383824E-5</v>
      </c>
      <c r="D1837" s="7">
        <f t="shared" si="140"/>
        <v>8.1032751968060701E-2</v>
      </c>
      <c r="E1837" s="7">
        <f>SUM(D$2:D1837)</f>
        <v>283.92927788341007</v>
      </c>
      <c r="F1837">
        <f t="shared" si="141"/>
        <v>1</v>
      </c>
      <c r="G1837">
        <f t="shared" si="142"/>
        <v>1</v>
      </c>
    </row>
    <row r="1838" spans="1:7" x14ac:dyDescent="0.25">
      <c r="A1838" s="7">
        <v>0.54417076031569533</v>
      </c>
      <c r="B1838" s="13">
        <f t="shared" si="143"/>
        <v>1837</v>
      </c>
      <c r="C1838" s="35">
        <f t="shared" si="144"/>
        <v>9.1321476971439886E-5</v>
      </c>
      <c r="D1838" s="7">
        <f t="shared" si="140"/>
        <v>0.16775755319653507</v>
      </c>
      <c r="E1838" s="7">
        <f>SUM(D$2:D1838)</f>
        <v>284.09703543660657</v>
      </c>
      <c r="F1838">
        <f t="shared" si="141"/>
        <v>1</v>
      </c>
      <c r="G1838">
        <f t="shared" si="142"/>
        <v>1</v>
      </c>
    </row>
    <row r="1839" spans="1:7" x14ac:dyDescent="0.25">
      <c r="A1839" s="7">
        <v>0.54376007998328135</v>
      </c>
      <c r="B1839" s="13">
        <f t="shared" si="143"/>
        <v>1838</v>
      </c>
      <c r="C1839" s="35">
        <f t="shared" si="144"/>
        <v>4.1068033241398183E-4</v>
      </c>
      <c r="D1839" s="7">
        <f t="shared" si="140"/>
        <v>0.7548304509768986</v>
      </c>
      <c r="E1839" s="7">
        <f>SUM(D$2:D1839)</f>
        <v>284.85186588758347</v>
      </c>
      <c r="F1839">
        <f t="shared" si="141"/>
        <v>1</v>
      </c>
      <c r="G1839">
        <f t="shared" si="142"/>
        <v>1</v>
      </c>
    </row>
    <row r="1840" spans="1:7" x14ac:dyDescent="0.25">
      <c r="A1840" s="7">
        <v>0.5431098865618752</v>
      </c>
      <c r="B1840" s="13">
        <f t="shared" si="143"/>
        <v>1839</v>
      </c>
      <c r="C1840" s="35">
        <f t="shared" si="144"/>
        <v>6.5019342140615333E-4</v>
      </c>
      <c r="D1840" s="7">
        <f t="shared" si="140"/>
        <v>1.1957057019659159</v>
      </c>
      <c r="E1840" s="7">
        <f>SUM(D$2:D1840)</f>
        <v>286.04757158954936</v>
      </c>
      <c r="F1840">
        <f t="shared" si="141"/>
        <v>1</v>
      </c>
      <c r="G1840">
        <f t="shared" si="142"/>
        <v>1</v>
      </c>
    </row>
    <row r="1841" spans="1:7" x14ac:dyDescent="0.25">
      <c r="A1841" s="7">
        <v>0.54299362841436283</v>
      </c>
      <c r="B1841" s="13">
        <f t="shared" si="143"/>
        <v>1840</v>
      </c>
      <c r="C1841" s="35">
        <f t="shared" si="144"/>
        <v>1.162581475123714E-4</v>
      </c>
      <c r="D1841" s="7">
        <f t="shared" si="140"/>
        <v>0.21391499142276338</v>
      </c>
      <c r="E1841" s="7">
        <f>SUM(D$2:D1841)</f>
        <v>286.26148658097213</v>
      </c>
      <c r="F1841">
        <f t="shared" si="141"/>
        <v>1</v>
      </c>
      <c r="G1841">
        <f t="shared" si="142"/>
        <v>1</v>
      </c>
    </row>
    <row r="1842" spans="1:7" x14ac:dyDescent="0.25">
      <c r="A1842" s="7">
        <v>0.54250779912528935</v>
      </c>
      <c r="B1842" s="13">
        <f t="shared" si="143"/>
        <v>1841</v>
      </c>
      <c r="C1842" s="35">
        <f t="shared" si="144"/>
        <v>4.8582928907348055E-4</v>
      </c>
      <c r="D1842" s="7">
        <f t="shared" si="140"/>
        <v>0.8944117211842777</v>
      </c>
      <c r="E1842" s="7">
        <f>SUM(D$2:D1842)</f>
        <v>287.1558983021564</v>
      </c>
      <c r="F1842">
        <f t="shared" si="141"/>
        <v>1</v>
      </c>
      <c r="G1842">
        <f t="shared" si="142"/>
        <v>1</v>
      </c>
    </row>
    <row r="1843" spans="1:7" x14ac:dyDescent="0.25">
      <c r="A1843" s="7">
        <v>0.54221715375650847</v>
      </c>
      <c r="B1843" s="13">
        <f t="shared" si="143"/>
        <v>1842</v>
      </c>
      <c r="C1843" s="35">
        <f t="shared" si="144"/>
        <v>2.9064536878087299E-4</v>
      </c>
      <c r="D1843" s="7">
        <f t="shared" si="140"/>
        <v>0.53536876929436805</v>
      </c>
      <c r="E1843" s="7">
        <f>SUM(D$2:D1843)</f>
        <v>287.6912670714508</v>
      </c>
      <c r="F1843">
        <f t="shared" si="141"/>
        <v>1</v>
      </c>
      <c r="G1843">
        <f t="shared" si="142"/>
        <v>1</v>
      </c>
    </row>
    <row r="1844" spans="1:7" x14ac:dyDescent="0.25">
      <c r="A1844" s="7">
        <v>0.54215808047872216</v>
      </c>
      <c r="B1844" s="13">
        <f t="shared" si="143"/>
        <v>1843</v>
      </c>
      <c r="C1844" s="35">
        <f t="shared" si="144"/>
        <v>5.9073277786314549E-5</v>
      </c>
      <c r="D1844" s="7">
        <f t="shared" si="140"/>
        <v>0.10887205096017771</v>
      </c>
      <c r="E1844" s="7">
        <f>SUM(D$2:D1844)</f>
        <v>287.800139122411</v>
      </c>
      <c r="F1844">
        <f t="shared" si="141"/>
        <v>1</v>
      </c>
      <c r="G1844">
        <f t="shared" si="142"/>
        <v>1</v>
      </c>
    </row>
    <row r="1845" spans="1:7" x14ac:dyDescent="0.25">
      <c r="A1845" s="7">
        <v>0.54207673366996711</v>
      </c>
      <c r="B1845" s="13">
        <f t="shared" si="143"/>
        <v>1844</v>
      </c>
      <c r="C1845" s="35">
        <f t="shared" si="144"/>
        <v>8.1346808755045075E-5</v>
      </c>
      <c r="D1845" s="7">
        <f t="shared" si="140"/>
        <v>0.15000351534430312</v>
      </c>
      <c r="E1845" s="7">
        <f>SUM(D$2:D1845)</f>
        <v>287.95014263775528</v>
      </c>
      <c r="F1845">
        <f t="shared" si="141"/>
        <v>1</v>
      </c>
      <c r="G1845">
        <f t="shared" si="142"/>
        <v>1</v>
      </c>
    </row>
    <row r="1846" spans="1:7" x14ac:dyDescent="0.25">
      <c r="A1846" s="7">
        <v>0.54191331374166463</v>
      </c>
      <c r="B1846" s="13">
        <f t="shared" si="143"/>
        <v>1845</v>
      </c>
      <c r="C1846" s="35">
        <f t="shared" si="144"/>
        <v>1.6341992830248842E-4</v>
      </c>
      <c r="D1846" s="7">
        <f t="shared" si="140"/>
        <v>0.30150976771809113</v>
      </c>
      <c r="E1846" s="7">
        <f>SUM(D$2:D1846)</f>
        <v>288.25165240547335</v>
      </c>
      <c r="F1846">
        <f t="shared" si="141"/>
        <v>1</v>
      </c>
      <c r="G1846">
        <f t="shared" si="142"/>
        <v>1</v>
      </c>
    </row>
    <row r="1847" spans="1:7" x14ac:dyDescent="0.25">
      <c r="A1847" s="7">
        <v>0.54185932463942543</v>
      </c>
      <c r="B1847" s="13">
        <f t="shared" si="143"/>
        <v>1846</v>
      </c>
      <c r="C1847" s="35">
        <f t="shared" si="144"/>
        <v>5.398910223919362E-5</v>
      </c>
      <c r="D1847" s="7">
        <f t="shared" si="140"/>
        <v>9.9663882733551423E-2</v>
      </c>
      <c r="E1847" s="7">
        <f>SUM(D$2:D1847)</f>
        <v>288.35131628820687</v>
      </c>
      <c r="F1847">
        <f t="shared" si="141"/>
        <v>1</v>
      </c>
      <c r="G1847">
        <f t="shared" si="142"/>
        <v>1</v>
      </c>
    </row>
    <row r="1848" spans="1:7" x14ac:dyDescent="0.25">
      <c r="A1848" s="7">
        <v>0.54127101289753665</v>
      </c>
      <c r="B1848" s="13">
        <f t="shared" si="143"/>
        <v>1847</v>
      </c>
      <c r="C1848" s="35">
        <f t="shared" si="144"/>
        <v>5.8831174188878066E-4</v>
      </c>
      <c r="D1848" s="7">
        <f t="shared" si="140"/>
        <v>1.0866117872685779</v>
      </c>
      <c r="E1848" s="7">
        <f>SUM(D$2:D1848)</f>
        <v>289.43792807547544</v>
      </c>
      <c r="F1848">
        <f t="shared" si="141"/>
        <v>1</v>
      </c>
      <c r="G1848">
        <f t="shared" si="142"/>
        <v>1</v>
      </c>
    </row>
    <row r="1849" spans="1:7" x14ac:dyDescent="0.25">
      <c r="A1849" s="7">
        <v>0.54094489935172407</v>
      </c>
      <c r="B1849" s="13">
        <f t="shared" si="143"/>
        <v>1848</v>
      </c>
      <c r="C1849" s="35">
        <f t="shared" si="144"/>
        <v>3.2611354581257856E-4</v>
      </c>
      <c r="D1849" s="7">
        <f t="shared" si="140"/>
        <v>0.60265783266164519</v>
      </c>
      <c r="E1849" s="7">
        <f>SUM(D$2:D1849)</f>
        <v>290.04058590813707</v>
      </c>
      <c r="F1849">
        <f t="shared" si="141"/>
        <v>1</v>
      </c>
      <c r="G1849">
        <f t="shared" si="142"/>
        <v>1</v>
      </c>
    </row>
    <row r="1850" spans="1:7" x14ac:dyDescent="0.25">
      <c r="A1850" s="7">
        <v>0.54054000529528989</v>
      </c>
      <c r="B1850" s="13">
        <f t="shared" si="143"/>
        <v>1849</v>
      </c>
      <c r="C1850" s="35">
        <f t="shared" si="144"/>
        <v>4.0489405643417964E-4</v>
      </c>
      <c r="D1850" s="7">
        <f t="shared" si="140"/>
        <v>0.74864911034679815</v>
      </c>
      <c r="E1850" s="7">
        <f>SUM(D$2:D1850)</f>
        <v>290.78923501848385</v>
      </c>
      <c r="F1850">
        <f t="shared" si="141"/>
        <v>1</v>
      </c>
      <c r="G1850">
        <f t="shared" si="142"/>
        <v>1</v>
      </c>
    </row>
    <row r="1851" spans="1:7" x14ac:dyDescent="0.25">
      <c r="A1851" s="7">
        <v>0.54046756789892225</v>
      </c>
      <c r="B1851" s="13">
        <f t="shared" si="143"/>
        <v>1850</v>
      </c>
      <c r="C1851" s="35">
        <f t="shared" si="144"/>
        <v>7.2437396367641682E-5</v>
      </c>
      <c r="D1851" s="7">
        <f t="shared" si="140"/>
        <v>0.13400918328013711</v>
      </c>
      <c r="E1851" s="7">
        <f>SUM(D$2:D1851)</f>
        <v>290.92324420176396</v>
      </c>
      <c r="F1851">
        <f t="shared" si="141"/>
        <v>1</v>
      </c>
      <c r="G1851">
        <f t="shared" si="142"/>
        <v>1</v>
      </c>
    </row>
    <row r="1852" spans="1:7" x14ac:dyDescent="0.25">
      <c r="A1852" s="7">
        <v>0.54022212327179198</v>
      </c>
      <c r="B1852" s="13">
        <f t="shared" si="143"/>
        <v>1851</v>
      </c>
      <c r="C1852" s="35">
        <f t="shared" si="144"/>
        <v>2.4544462713027571E-4</v>
      </c>
      <c r="D1852" s="7">
        <f t="shared" si="140"/>
        <v>0.45431800481814033</v>
      </c>
      <c r="E1852" s="7">
        <f>SUM(D$2:D1852)</f>
        <v>291.37756220658213</v>
      </c>
      <c r="F1852">
        <f t="shared" si="141"/>
        <v>1</v>
      </c>
      <c r="G1852">
        <f t="shared" si="142"/>
        <v>1</v>
      </c>
    </row>
    <row r="1853" spans="1:7" x14ac:dyDescent="0.25">
      <c r="A1853" s="7">
        <v>0.54016285631112759</v>
      </c>
      <c r="B1853" s="13">
        <f t="shared" si="143"/>
        <v>1852</v>
      </c>
      <c r="C1853" s="35">
        <f t="shared" si="144"/>
        <v>5.9266960664383639E-5</v>
      </c>
      <c r="D1853" s="7">
        <f t="shared" si="140"/>
        <v>0.1097624111504385</v>
      </c>
      <c r="E1853" s="7">
        <f>SUM(D$2:D1853)</f>
        <v>291.48732461773255</v>
      </c>
      <c r="F1853">
        <f t="shared" si="141"/>
        <v>1</v>
      </c>
      <c r="G1853">
        <f t="shared" si="142"/>
        <v>1</v>
      </c>
    </row>
    <row r="1854" spans="1:7" x14ac:dyDescent="0.25">
      <c r="A1854" s="7">
        <v>0.53988908556309123</v>
      </c>
      <c r="B1854" s="13">
        <f t="shared" si="143"/>
        <v>1853</v>
      </c>
      <c r="C1854" s="35">
        <f t="shared" si="144"/>
        <v>2.7377074803636159E-4</v>
      </c>
      <c r="D1854" s="7">
        <f t="shared" si="140"/>
        <v>0.50729719611137802</v>
      </c>
      <c r="E1854" s="7">
        <f>SUM(D$2:D1854)</f>
        <v>291.99462181384393</v>
      </c>
      <c r="F1854">
        <f t="shared" si="141"/>
        <v>1</v>
      </c>
      <c r="G1854">
        <f t="shared" si="142"/>
        <v>1</v>
      </c>
    </row>
    <row r="1855" spans="1:7" x14ac:dyDescent="0.25">
      <c r="A1855" s="7">
        <v>0.53985979102779569</v>
      </c>
      <c r="B1855" s="13">
        <f t="shared" si="143"/>
        <v>1854</v>
      </c>
      <c r="C1855" s="35">
        <f t="shared" si="144"/>
        <v>2.9294535295543156E-5</v>
      </c>
      <c r="D1855" s="7">
        <f t="shared" si="140"/>
        <v>5.4312068437937011E-2</v>
      </c>
      <c r="E1855" s="7">
        <f>SUM(D$2:D1855)</f>
        <v>292.04893388228186</v>
      </c>
      <c r="F1855">
        <f t="shared" si="141"/>
        <v>1</v>
      </c>
      <c r="G1855">
        <f t="shared" si="142"/>
        <v>1</v>
      </c>
    </row>
    <row r="1856" spans="1:7" x14ac:dyDescent="0.25">
      <c r="A1856" s="7">
        <v>0.53964528724042371</v>
      </c>
      <c r="B1856" s="13">
        <f t="shared" si="143"/>
        <v>1855</v>
      </c>
      <c r="C1856" s="35">
        <f t="shared" si="144"/>
        <v>2.1450378737197795E-4</v>
      </c>
      <c r="D1856" s="7">
        <f t="shared" si="140"/>
        <v>0.3979045255750191</v>
      </c>
      <c r="E1856" s="7">
        <f>SUM(D$2:D1856)</f>
        <v>292.44683840785689</v>
      </c>
      <c r="F1856">
        <f t="shared" si="141"/>
        <v>1</v>
      </c>
      <c r="G1856">
        <f t="shared" si="142"/>
        <v>1</v>
      </c>
    </row>
    <row r="1857" spans="1:7" x14ac:dyDescent="0.25">
      <c r="A1857" s="7">
        <v>0.53956040571914554</v>
      </c>
      <c r="B1857" s="13">
        <f t="shared" si="143"/>
        <v>1856</v>
      </c>
      <c r="C1857" s="35">
        <f t="shared" si="144"/>
        <v>8.4881521278168393E-5</v>
      </c>
      <c r="D1857" s="7">
        <f t="shared" si="140"/>
        <v>0.15754010349228054</v>
      </c>
      <c r="E1857" s="7">
        <f>SUM(D$2:D1857)</f>
        <v>292.60437851134918</v>
      </c>
      <c r="F1857">
        <f t="shared" si="141"/>
        <v>1</v>
      </c>
      <c r="G1857">
        <f t="shared" si="142"/>
        <v>1</v>
      </c>
    </row>
    <row r="1858" spans="1:7" x14ac:dyDescent="0.25">
      <c r="A1858" s="7">
        <v>0.53954922053294174</v>
      </c>
      <c r="B1858" s="13">
        <f t="shared" si="143"/>
        <v>1857</v>
      </c>
      <c r="C1858" s="35">
        <f t="shared" si="144"/>
        <v>1.1185186203799269E-5</v>
      </c>
      <c r="D1858" s="7">
        <f t="shared" ref="D1858:D1921" si="145">C1858*B1858</f>
        <v>2.0770890780455242E-2</v>
      </c>
      <c r="E1858" s="7">
        <f>SUM(D$2:D1858)</f>
        <v>292.62514940212964</v>
      </c>
      <c r="F1858">
        <f t="shared" ref="F1858:F1921" si="146">IF(E1858&gt;I$15,1,0)</f>
        <v>1</v>
      </c>
      <c r="G1858">
        <f t="shared" ref="G1858:G1921" si="147">IF(E1858&gt;M$15,1,0)</f>
        <v>1</v>
      </c>
    </row>
    <row r="1859" spans="1:7" x14ac:dyDescent="0.25">
      <c r="A1859" s="7">
        <v>0.53926467617481744</v>
      </c>
      <c r="B1859" s="13">
        <f t="shared" ref="B1859:B1922" si="148">ROW(B1859)-1</f>
        <v>1858</v>
      </c>
      <c r="C1859" s="35">
        <f t="shared" si="144"/>
        <v>2.8454435812430567E-4</v>
      </c>
      <c r="D1859" s="7">
        <f t="shared" si="145"/>
        <v>0.52868341739495994</v>
      </c>
      <c r="E1859" s="7">
        <f>SUM(D$2:D1859)</f>
        <v>293.15383281952461</v>
      </c>
      <c r="F1859">
        <f t="shared" si="146"/>
        <v>1</v>
      </c>
      <c r="G1859">
        <f t="shared" si="147"/>
        <v>1</v>
      </c>
    </row>
    <row r="1860" spans="1:7" x14ac:dyDescent="0.25">
      <c r="A1860" s="7">
        <v>0.53896715506386794</v>
      </c>
      <c r="B1860" s="13">
        <f t="shared" si="148"/>
        <v>1859</v>
      </c>
      <c r="C1860" s="35">
        <f t="shared" ref="C1860:C1923" si="149">IF(A1859-A1860=0,0,A1859-A1860)</f>
        <v>2.9752111094949463E-4</v>
      </c>
      <c r="D1860" s="7">
        <f t="shared" si="145"/>
        <v>0.55309174525511051</v>
      </c>
      <c r="E1860" s="7">
        <f>SUM(D$2:D1860)</f>
        <v>293.70692456477974</v>
      </c>
      <c r="F1860">
        <f t="shared" si="146"/>
        <v>1</v>
      </c>
      <c r="G1860">
        <f t="shared" si="147"/>
        <v>1</v>
      </c>
    </row>
    <row r="1861" spans="1:7" x14ac:dyDescent="0.25">
      <c r="A1861" s="7">
        <v>0.53893781210785274</v>
      </c>
      <c r="B1861" s="13">
        <f t="shared" si="148"/>
        <v>1860</v>
      </c>
      <c r="C1861" s="35">
        <f t="shared" si="149"/>
        <v>2.9342956015199206E-5</v>
      </c>
      <c r="D1861" s="7">
        <f t="shared" si="145"/>
        <v>5.4577898188270524E-2</v>
      </c>
      <c r="E1861" s="7">
        <f>SUM(D$2:D1861)</f>
        <v>293.761502462968</v>
      </c>
      <c r="F1861">
        <f t="shared" si="146"/>
        <v>1</v>
      </c>
      <c r="G1861">
        <f t="shared" si="147"/>
        <v>1</v>
      </c>
    </row>
    <row r="1862" spans="1:7" x14ac:dyDescent="0.25">
      <c r="A1862" s="7">
        <v>0.53886547155292408</v>
      </c>
      <c r="B1862" s="13">
        <f t="shared" si="148"/>
        <v>1861</v>
      </c>
      <c r="C1862" s="35">
        <f t="shared" si="149"/>
        <v>7.2340554928662648E-5</v>
      </c>
      <c r="D1862" s="7">
        <f t="shared" si="145"/>
        <v>0.13462577272224119</v>
      </c>
      <c r="E1862" s="7">
        <f>SUM(D$2:D1862)</f>
        <v>293.89612823569024</v>
      </c>
      <c r="F1862">
        <f t="shared" si="146"/>
        <v>1</v>
      </c>
      <c r="G1862">
        <f t="shared" si="147"/>
        <v>1</v>
      </c>
    </row>
    <row r="1863" spans="1:7" x14ac:dyDescent="0.25">
      <c r="A1863" s="7">
        <v>0.5387510049720331</v>
      </c>
      <c r="B1863" s="13">
        <f t="shared" si="148"/>
        <v>1862</v>
      </c>
      <c r="C1863" s="35">
        <f t="shared" si="149"/>
        <v>1.1446658089098172E-4</v>
      </c>
      <c r="D1863" s="7">
        <f t="shared" si="145"/>
        <v>0.21313677361900796</v>
      </c>
      <c r="E1863" s="7">
        <f>SUM(D$2:D1863)</f>
        <v>294.10926500930924</v>
      </c>
      <c r="F1863">
        <f t="shared" si="146"/>
        <v>1</v>
      </c>
      <c r="G1863">
        <f t="shared" si="147"/>
        <v>1</v>
      </c>
    </row>
    <row r="1864" spans="1:7" x14ac:dyDescent="0.25">
      <c r="A1864" s="7">
        <v>0.53866927079752225</v>
      </c>
      <c r="B1864" s="13">
        <f t="shared" si="148"/>
        <v>1863</v>
      </c>
      <c r="C1864" s="35">
        <f t="shared" si="149"/>
        <v>8.1734174510850188E-5</v>
      </c>
      <c r="D1864" s="7">
        <f t="shared" si="145"/>
        <v>0.1522707671137139</v>
      </c>
      <c r="E1864" s="7">
        <f>SUM(D$2:D1864)</f>
        <v>294.26153577642293</v>
      </c>
      <c r="F1864">
        <f t="shared" si="146"/>
        <v>1</v>
      </c>
      <c r="G1864">
        <f t="shared" si="147"/>
        <v>1</v>
      </c>
    </row>
    <row r="1865" spans="1:7" x14ac:dyDescent="0.25">
      <c r="A1865" s="7">
        <v>0.53814821543501457</v>
      </c>
      <c r="B1865" s="13">
        <f t="shared" si="148"/>
        <v>1864</v>
      </c>
      <c r="C1865" s="35">
        <f t="shared" si="149"/>
        <v>5.2105536250768303E-4</v>
      </c>
      <c r="D1865" s="7">
        <f t="shared" si="145"/>
        <v>0.97124719571432117</v>
      </c>
      <c r="E1865" s="7">
        <f>SUM(D$2:D1865)</f>
        <v>295.23278297213727</v>
      </c>
      <c r="F1865">
        <f t="shared" si="146"/>
        <v>1</v>
      </c>
      <c r="G1865">
        <f t="shared" si="147"/>
        <v>1</v>
      </c>
    </row>
    <row r="1866" spans="1:7" x14ac:dyDescent="0.25">
      <c r="A1866" s="7">
        <v>0.53814821543501457</v>
      </c>
      <c r="B1866" s="13">
        <f t="shared" si="148"/>
        <v>1865</v>
      </c>
      <c r="C1866" s="35">
        <f t="shared" si="149"/>
        <v>0</v>
      </c>
      <c r="D1866" s="7">
        <f t="shared" si="145"/>
        <v>0</v>
      </c>
      <c r="E1866" s="7">
        <f>SUM(D$2:D1866)</f>
        <v>295.23278297213727</v>
      </c>
      <c r="F1866">
        <f t="shared" si="146"/>
        <v>1</v>
      </c>
      <c r="G1866">
        <f t="shared" si="147"/>
        <v>1</v>
      </c>
    </row>
    <row r="1867" spans="1:7" x14ac:dyDescent="0.25">
      <c r="A1867" s="7">
        <v>0.53807500330713509</v>
      </c>
      <c r="B1867" s="13">
        <f t="shared" si="148"/>
        <v>1866</v>
      </c>
      <c r="C1867" s="35">
        <f t="shared" si="149"/>
        <v>7.3212127879473954E-5</v>
      </c>
      <c r="D1867" s="7">
        <f t="shared" si="145"/>
        <v>0.1366138306230984</v>
      </c>
      <c r="E1867" s="7">
        <f>SUM(D$2:D1867)</f>
        <v>295.36939680276038</v>
      </c>
      <c r="F1867">
        <f t="shared" si="146"/>
        <v>1</v>
      </c>
      <c r="G1867">
        <f t="shared" si="147"/>
        <v>1</v>
      </c>
    </row>
    <row r="1868" spans="1:7" x14ac:dyDescent="0.25">
      <c r="A1868" s="7">
        <v>0.53763403581467573</v>
      </c>
      <c r="B1868" s="13">
        <f t="shared" si="148"/>
        <v>1867</v>
      </c>
      <c r="C1868" s="35">
        <f t="shared" si="149"/>
        <v>4.409674924593654E-4</v>
      </c>
      <c r="D1868" s="7">
        <f t="shared" si="145"/>
        <v>0.82328630842163519</v>
      </c>
      <c r="E1868" s="7">
        <f>SUM(D$2:D1868)</f>
        <v>296.19268311118202</v>
      </c>
      <c r="F1868">
        <f t="shared" si="146"/>
        <v>1</v>
      </c>
      <c r="G1868">
        <f t="shared" si="147"/>
        <v>1</v>
      </c>
    </row>
    <row r="1869" spans="1:7" x14ac:dyDescent="0.25">
      <c r="A1869" s="7">
        <v>0.53754164908187529</v>
      </c>
      <c r="B1869" s="13">
        <f t="shared" si="148"/>
        <v>1868</v>
      </c>
      <c r="C1869" s="35">
        <f t="shared" si="149"/>
        <v>9.2386732800431304E-5</v>
      </c>
      <c r="D1869" s="7">
        <f t="shared" si="145"/>
        <v>0.17257841687120568</v>
      </c>
      <c r="E1869" s="7">
        <f>SUM(D$2:D1869)</f>
        <v>296.36526152805322</v>
      </c>
      <c r="F1869">
        <f t="shared" si="146"/>
        <v>1</v>
      </c>
      <c r="G1869">
        <f t="shared" si="147"/>
        <v>1</v>
      </c>
    </row>
    <row r="1870" spans="1:7" x14ac:dyDescent="0.25">
      <c r="A1870" s="7">
        <v>0.53733065579666706</v>
      </c>
      <c r="B1870" s="13">
        <f t="shared" si="148"/>
        <v>1869</v>
      </c>
      <c r="C1870" s="35">
        <f t="shared" si="149"/>
        <v>2.1099328520823857E-4</v>
      </c>
      <c r="D1870" s="7">
        <f t="shared" si="145"/>
        <v>0.39434645005419788</v>
      </c>
      <c r="E1870" s="7">
        <f>SUM(D$2:D1870)</f>
        <v>296.7596079781074</v>
      </c>
      <c r="F1870">
        <f t="shared" si="146"/>
        <v>1</v>
      </c>
      <c r="G1870">
        <f t="shared" si="147"/>
        <v>1</v>
      </c>
    </row>
    <row r="1871" spans="1:7" x14ac:dyDescent="0.25">
      <c r="A1871" s="7">
        <v>0.53652098873559761</v>
      </c>
      <c r="B1871" s="13">
        <f t="shared" si="148"/>
        <v>1870</v>
      </c>
      <c r="C1871" s="35">
        <f t="shared" si="149"/>
        <v>8.096670610694412E-4</v>
      </c>
      <c r="D1871" s="7">
        <f t="shared" si="145"/>
        <v>1.514077404199855</v>
      </c>
      <c r="E1871" s="7">
        <f>SUM(D$2:D1871)</f>
        <v>298.27368538230724</v>
      </c>
      <c r="F1871">
        <f t="shared" si="146"/>
        <v>1</v>
      </c>
      <c r="G1871">
        <f t="shared" si="147"/>
        <v>1</v>
      </c>
    </row>
    <row r="1872" spans="1:7" x14ac:dyDescent="0.25">
      <c r="A1872" s="7">
        <v>0.5364174410269531</v>
      </c>
      <c r="B1872" s="13">
        <f t="shared" si="148"/>
        <v>1871</v>
      </c>
      <c r="C1872" s="35">
        <f t="shared" si="149"/>
        <v>1.0354770864451357E-4</v>
      </c>
      <c r="D1872" s="7">
        <f t="shared" si="145"/>
        <v>0.19373776287388489</v>
      </c>
      <c r="E1872" s="7">
        <f>SUM(D$2:D1872)</f>
        <v>298.4674231451811</v>
      </c>
      <c r="F1872">
        <f t="shared" si="146"/>
        <v>1</v>
      </c>
      <c r="G1872">
        <f t="shared" si="147"/>
        <v>1</v>
      </c>
    </row>
    <row r="1873" spans="1:7" x14ac:dyDescent="0.25">
      <c r="A1873" s="7">
        <v>0.53617562795378493</v>
      </c>
      <c r="B1873" s="13">
        <f t="shared" si="148"/>
        <v>1872</v>
      </c>
      <c r="C1873" s="35">
        <f t="shared" si="149"/>
        <v>2.4181307316817335E-4</v>
      </c>
      <c r="D1873" s="7">
        <f t="shared" si="145"/>
        <v>0.45267407297082052</v>
      </c>
      <c r="E1873" s="7">
        <f>SUM(D$2:D1873)</f>
        <v>298.92009721815191</v>
      </c>
      <c r="F1873">
        <f t="shared" si="146"/>
        <v>1</v>
      </c>
      <c r="G1873">
        <f t="shared" si="147"/>
        <v>1</v>
      </c>
    </row>
    <row r="1874" spans="1:7" x14ac:dyDescent="0.25">
      <c r="A1874" s="7">
        <v>0.53613877978624769</v>
      </c>
      <c r="B1874" s="13">
        <f t="shared" si="148"/>
        <v>1873</v>
      </c>
      <c r="C1874" s="35">
        <f t="shared" si="149"/>
        <v>3.6848167537240073E-5</v>
      </c>
      <c r="D1874" s="7">
        <f t="shared" si="145"/>
        <v>6.9016617797250657E-2</v>
      </c>
      <c r="E1874" s="7">
        <f>SUM(D$2:D1874)</f>
        <v>298.98911383594918</v>
      </c>
      <c r="F1874">
        <f t="shared" si="146"/>
        <v>1</v>
      </c>
      <c r="G1874">
        <f t="shared" si="147"/>
        <v>1</v>
      </c>
    </row>
    <row r="1875" spans="1:7" x14ac:dyDescent="0.25">
      <c r="A1875" s="7">
        <v>0.53594437059746713</v>
      </c>
      <c r="B1875" s="13">
        <f t="shared" si="148"/>
        <v>1874</v>
      </c>
      <c r="C1875" s="35">
        <f t="shared" si="149"/>
        <v>1.9440918878055324E-4</v>
      </c>
      <c r="D1875" s="7">
        <f t="shared" si="145"/>
        <v>0.36432281977475678</v>
      </c>
      <c r="E1875" s="7">
        <f>SUM(D$2:D1875)</f>
        <v>299.35343665572395</v>
      </c>
      <c r="F1875">
        <f t="shared" si="146"/>
        <v>1</v>
      </c>
      <c r="G1875">
        <f t="shared" si="147"/>
        <v>1</v>
      </c>
    </row>
    <row r="1876" spans="1:7" x14ac:dyDescent="0.25">
      <c r="A1876" s="7">
        <v>0.53586425851705932</v>
      </c>
      <c r="B1876" s="13">
        <f t="shared" si="148"/>
        <v>1875</v>
      </c>
      <c r="C1876" s="35">
        <f t="shared" si="149"/>
        <v>8.0112080407812591E-5</v>
      </c>
      <c r="D1876" s="7">
        <f t="shared" si="145"/>
        <v>0.15021015076464861</v>
      </c>
      <c r="E1876" s="7">
        <f>SUM(D$2:D1876)</f>
        <v>299.50364680648858</v>
      </c>
      <c r="F1876">
        <f t="shared" si="146"/>
        <v>1</v>
      </c>
      <c r="G1876">
        <f t="shared" si="147"/>
        <v>1</v>
      </c>
    </row>
    <row r="1877" spans="1:7" x14ac:dyDescent="0.25">
      <c r="A1877" s="7">
        <v>0.53579584004040992</v>
      </c>
      <c r="B1877" s="13">
        <f t="shared" si="148"/>
        <v>1876</v>
      </c>
      <c r="C1877" s="35">
        <f t="shared" si="149"/>
        <v>6.841847664940115E-5</v>
      </c>
      <c r="D1877" s="7">
        <f t="shared" si="145"/>
        <v>0.12835306219427656</v>
      </c>
      <c r="E1877" s="7">
        <f>SUM(D$2:D1877)</f>
        <v>299.63199986868284</v>
      </c>
      <c r="F1877">
        <f t="shared" si="146"/>
        <v>1</v>
      </c>
      <c r="G1877">
        <f t="shared" si="147"/>
        <v>1</v>
      </c>
    </row>
    <row r="1878" spans="1:7" x14ac:dyDescent="0.25">
      <c r="A1878" s="7">
        <v>0.53579414531522762</v>
      </c>
      <c r="B1878" s="13">
        <f t="shared" si="148"/>
        <v>1877</v>
      </c>
      <c r="C1878" s="35">
        <f t="shared" si="149"/>
        <v>1.6947251822996279E-6</v>
      </c>
      <c r="D1878" s="7">
        <f t="shared" si="145"/>
        <v>3.1809991671764015E-3</v>
      </c>
      <c r="E1878" s="7">
        <f>SUM(D$2:D1878)</f>
        <v>299.63518086785001</v>
      </c>
      <c r="F1878">
        <f t="shared" si="146"/>
        <v>1</v>
      </c>
      <c r="G1878">
        <f t="shared" si="147"/>
        <v>1</v>
      </c>
    </row>
    <row r="1879" spans="1:7" x14ac:dyDescent="0.25">
      <c r="A1879" s="7">
        <v>0.53561532759812513</v>
      </c>
      <c r="B1879" s="13">
        <f t="shared" si="148"/>
        <v>1878</v>
      </c>
      <c r="C1879" s="35">
        <f t="shared" si="149"/>
        <v>1.7881771710248628E-4</v>
      </c>
      <c r="D1879" s="7">
        <f t="shared" si="145"/>
        <v>0.33581967271846924</v>
      </c>
      <c r="E1879" s="7">
        <f>SUM(D$2:D1879)</f>
        <v>299.97100054056847</v>
      </c>
      <c r="F1879">
        <f t="shared" si="146"/>
        <v>1</v>
      </c>
      <c r="G1879">
        <f t="shared" si="147"/>
        <v>1</v>
      </c>
    </row>
    <row r="1880" spans="1:7" x14ac:dyDescent="0.25">
      <c r="A1880" s="7">
        <v>0.53560840343523697</v>
      </c>
      <c r="B1880" s="13">
        <f t="shared" si="148"/>
        <v>1879</v>
      </c>
      <c r="C1880" s="35">
        <f t="shared" si="149"/>
        <v>6.9241628881666628E-6</v>
      </c>
      <c r="D1880" s="7">
        <f t="shared" si="145"/>
        <v>1.3010502066865159E-2</v>
      </c>
      <c r="E1880" s="7">
        <f>SUM(D$2:D1880)</f>
        <v>299.98401104263536</v>
      </c>
      <c r="F1880">
        <f t="shared" si="146"/>
        <v>1</v>
      </c>
      <c r="G1880">
        <f t="shared" si="147"/>
        <v>1</v>
      </c>
    </row>
    <row r="1881" spans="1:7" x14ac:dyDescent="0.25">
      <c r="A1881" s="7">
        <v>0.53550100627939257</v>
      </c>
      <c r="B1881" s="13">
        <f t="shared" si="148"/>
        <v>1880</v>
      </c>
      <c r="C1881" s="35">
        <f t="shared" si="149"/>
        <v>1.0739715584440201E-4</v>
      </c>
      <c r="D1881" s="7">
        <f t="shared" si="145"/>
        <v>0.20190665298747579</v>
      </c>
      <c r="E1881" s="7">
        <f>SUM(D$2:D1881)</f>
        <v>300.18591769562283</v>
      </c>
      <c r="F1881">
        <f t="shared" si="146"/>
        <v>1</v>
      </c>
      <c r="G1881">
        <f t="shared" si="147"/>
        <v>1</v>
      </c>
    </row>
    <row r="1882" spans="1:7" x14ac:dyDescent="0.25">
      <c r="A1882" s="7">
        <v>0.53543692145713828</v>
      </c>
      <c r="B1882" s="13">
        <f t="shared" si="148"/>
        <v>1881</v>
      </c>
      <c r="C1882" s="35">
        <f t="shared" si="149"/>
        <v>6.4084822254284468E-5</v>
      </c>
      <c r="D1882" s="7">
        <f t="shared" si="145"/>
        <v>0.12054355066030908</v>
      </c>
      <c r="E1882" s="7">
        <f>SUM(D$2:D1882)</f>
        <v>300.30646124628316</v>
      </c>
      <c r="F1882">
        <f t="shared" si="146"/>
        <v>1</v>
      </c>
      <c r="G1882">
        <f t="shared" si="147"/>
        <v>1</v>
      </c>
    </row>
    <row r="1883" spans="1:7" x14ac:dyDescent="0.25">
      <c r="A1883" s="7">
        <v>0.53520680198772863</v>
      </c>
      <c r="B1883" s="13">
        <f t="shared" si="148"/>
        <v>1882</v>
      </c>
      <c r="C1883" s="35">
        <f t="shared" si="149"/>
        <v>2.3011946940965089E-4</v>
      </c>
      <c r="D1883" s="7">
        <f t="shared" si="145"/>
        <v>0.43308484142896297</v>
      </c>
      <c r="E1883" s="7">
        <f>SUM(D$2:D1883)</f>
        <v>300.73954608771214</v>
      </c>
      <c r="F1883">
        <f t="shared" si="146"/>
        <v>1</v>
      </c>
      <c r="G1883">
        <f t="shared" si="147"/>
        <v>1</v>
      </c>
    </row>
    <row r="1884" spans="1:7" x14ac:dyDescent="0.25">
      <c r="A1884" s="7">
        <v>0.53509771010670193</v>
      </c>
      <c r="B1884" s="13">
        <f t="shared" si="148"/>
        <v>1883</v>
      </c>
      <c r="C1884" s="35">
        <f t="shared" si="149"/>
        <v>1.0909188102670164E-4</v>
      </c>
      <c r="D1884" s="7">
        <f t="shared" si="145"/>
        <v>0.20542001197327919</v>
      </c>
      <c r="E1884" s="7">
        <f>SUM(D$2:D1884)</f>
        <v>300.94496609968542</v>
      </c>
      <c r="F1884">
        <f t="shared" si="146"/>
        <v>1</v>
      </c>
      <c r="G1884">
        <f t="shared" si="147"/>
        <v>1</v>
      </c>
    </row>
    <row r="1885" spans="1:7" x14ac:dyDescent="0.25">
      <c r="A1885" s="7">
        <v>0.53501907485823852</v>
      </c>
      <c r="B1885" s="13">
        <f t="shared" si="148"/>
        <v>1884</v>
      </c>
      <c r="C1885" s="35">
        <f t="shared" si="149"/>
        <v>7.8635248463410079E-5</v>
      </c>
      <c r="D1885" s="7">
        <f t="shared" si="145"/>
        <v>0.14814880810506459</v>
      </c>
      <c r="E1885" s="7">
        <f>SUM(D$2:D1885)</f>
        <v>301.09311490779049</v>
      </c>
      <c r="F1885">
        <f t="shared" si="146"/>
        <v>1</v>
      </c>
      <c r="G1885">
        <f t="shared" si="147"/>
        <v>1</v>
      </c>
    </row>
    <row r="1886" spans="1:7" x14ac:dyDescent="0.25">
      <c r="A1886" s="7">
        <v>0.53497704567371529</v>
      </c>
      <c r="B1886" s="13">
        <f t="shared" si="148"/>
        <v>1885</v>
      </c>
      <c r="C1886" s="35">
        <f t="shared" si="149"/>
        <v>4.2029184523229013E-5</v>
      </c>
      <c r="D1886" s="7">
        <f t="shared" si="145"/>
        <v>7.9225012826286689E-2</v>
      </c>
      <c r="E1886" s="7">
        <f>SUM(D$2:D1886)</f>
        <v>301.17233992061676</v>
      </c>
      <c r="F1886">
        <f t="shared" si="146"/>
        <v>1</v>
      </c>
      <c r="G1886">
        <f t="shared" si="147"/>
        <v>1</v>
      </c>
    </row>
    <row r="1887" spans="1:7" x14ac:dyDescent="0.25">
      <c r="A1887" s="7">
        <v>0.53384220927086334</v>
      </c>
      <c r="B1887" s="13">
        <f t="shared" si="148"/>
        <v>1886</v>
      </c>
      <c r="C1887" s="35">
        <f t="shared" si="149"/>
        <v>1.1348364028519464E-3</v>
      </c>
      <c r="D1887" s="7">
        <f t="shared" si="145"/>
        <v>2.1403014557787712</v>
      </c>
      <c r="E1887" s="7">
        <f>SUM(D$2:D1887)</f>
        <v>303.31264137639556</v>
      </c>
      <c r="F1887">
        <f t="shared" si="146"/>
        <v>1</v>
      </c>
      <c r="G1887">
        <f t="shared" si="147"/>
        <v>1</v>
      </c>
    </row>
    <row r="1888" spans="1:7" x14ac:dyDescent="0.25">
      <c r="A1888" s="7">
        <v>0.53356788168455294</v>
      </c>
      <c r="B1888" s="13">
        <f t="shared" si="148"/>
        <v>1887</v>
      </c>
      <c r="C1888" s="35">
        <f t="shared" si="149"/>
        <v>2.7432758631040777E-4</v>
      </c>
      <c r="D1888" s="7">
        <f t="shared" si="145"/>
        <v>0.51765615536773946</v>
      </c>
      <c r="E1888" s="7">
        <f>SUM(D$2:D1888)</f>
        <v>303.83029753176328</v>
      </c>
      <c r="F1888">
        <f t="shared" si="146"/>
        <v>1</v>
      </c>
      <c r="G1888">
        <f t="shared" si="147"/>
        <v>1</v>
      </c>
    </row>
    <row r="1889" spans="1:7" x14ac:dyDescent="0.25">
      <c r="A1889" s="7">
        <v>0.53314495091010616</v>
      </c>
      <c r="B1889" s="13">
        <f t="shared" si="148"/>
        <v>1888</v>
      </c>
      <c r="C1889" s="35">
        <f t="shared" si="149"/>
        <v>4.2293077444677252E-4</v>
      </c>
      <c r="D1889" s="7">
        <f t="shared" si="145"/>
        <v>0.79849330215550651</v>
      </c>
      <c r="E1889" s="7">
        <f>SUM(D$2:D1889)</f>
        <v>304.6287908339188</v>
      </c>
      <c r="F1889">
        <f t="shared" si="146"/>
        <v>1</v>
      </c>
      <c r="G1889">
        <f t="shared" si="147"/>
        <v>1</v>
      </c>
    </row>
    <row r="1890" spans="1:7" x14ac:dyDescent="0.25">
      <c r="A1890" s="7">
        <v>0.53314260250521051</v>
      </c>
      <c r="B1890" s="13">
        <f t="shared" si="148"/>
        <v>1889</v>
      </c>
      <c r="C1890" s="35">
        <f t="shared" si="149"/>
        <v>2.3484048956579073E-6</v>
      </c>
      <c r="D1890" s="7">
        <f t="shared" si="145"/>
        <v>4.436136847897787E-3</v>
      </c>
      <c r="E1890" s="7">
        <f>SUM(D$2:D1890)</f>
        <v>304.63322697076671</v>
      </c>
      <c r="F1890">
        <f t="shared" si="146"/>
        <v>1</v>
      </c>
      <c r="G1890">
        <f t="shared" si="147"/>
        <v>1</v>
      </c>
    </row>
    <row r="1891" spans="1:7" x14ac:dyDescent="0.25">
      <c r="A1891" s="7">
        <v>0.53299564562153701</v>
      </c>
      <c r="B1891" s="13">
        <f t="shared" si="148"/>
        <v>1890</v>
      </c>
      <c r="C1891" s="35">
        <f t="shared" si="149"/>
        <v>1.4695688367349913E-4</v>
      </c>
      <c r="D1891" s="7">
        <f t="shared" si="145"/>
        <v>0.27774851014291335</v>
      </c>
      <c r="E1891" s="7">
        <f>SUM(D$2:D1891)</f>
        <v>304.9109754809096</v>
      </c>
      <c r="F1891">
        <f t="shared" si="146"/>
        <v>1</v>
      </c>
      <c r="G1891">
        <f t="shared" si="147"/>
        <v>1</v>
      </c>
    </row>
    <row r="1892" spans="1:7" x14ac:dyDescent="0.25">
      <c r="A1892" s="7">
        <v>0.53279871855534267</v>
      </c>
      <c r="B1892" s="13">
        <f t="shared" si="148"/>
        <v>1891</v>
      </c>
      <c r="C1892" s="35">
        <f t="shared" si="149"/>
        <v>1.9692706619434119E-4</v>
      </c>
      <c r="D1892" s="7">
        <f t="shared" si="145"/>
        <v>0.3723890821734992</v>
      </c>
      <c r="E1892" s="7">
        <f>SUM(D$2:D1892)</f>
        <v>305.28336456308313</v>
      </c>
      <c r="F1892">
        <f t="shared" si="146"/>
        <v>1</v>
      </c>
      <c r="G1892">
        <f t="shared" si="147"/>
        <v>1</v>
      </c>
    </row>
    <row r="1893" spans="1:7" x14ac:dyDescent="0.25">
      <c r="A1893" s="7">
        <v>0.53279610383648979</v>
      </c>
      <c r="B1893" s="13">
        <f t="shared" si="148"/>
        <v>1892</v>
      </c>
      <c r="C1893" s="35">
        <f t="shared" si="149"/>
        <v>2.6147188528780063E-6</v>
      </c>
      <c r="D1893" s="7">
        <f t="shared" si="145"/>
        <v>4.947048069645188E-3</v>
      </c>
      <c r="E1893" s="7">
        <f>SUM(D$2:D1893)</f>
        <v>305.28831161115278</v>
      </c>
      <c r="F1893">
        <f t="shared" si="146"/>
        <v>1</v>
      </c>
      <c r="G1893">
        <f t="shared" si="147"/>
        <v>1</v>
      </c>
    </row>
    <row r="1894" spans="1:7" x14ac:dyDescent="0.25">
      <c r="A1894" s="7">
        <v>0.53250541004698948</v>
      </c>
      <c r="B1894" s="13">
        <f t="shared" si="148"/>
        <v>1893</v>
      </c>
      <c r="C1894" s="35">
        <f t="shared" si="149"/>
        <v>2.90693789500307E-4</v>
      </c>
      <c r="D1894" s="7">
        <f t="shared" si="145"/>
        <v>0.55028334352408115</v>
      </c>
      <c r="E1894" s="7">
        <f>SUM(D$2:D1894)</f>
        <v>305.83859495467686</v>
      </c>
      <c r="F1894">
        <f t="shared" si="146"/>
        <v>1</v>
      </c>
      <c r="G1894">
        <f t="shared" si="147"/>
        <v>1</v>
      </c>
    </row>
    <row r="1895" spans="1:7" x14ac:dyDescent="0.25">
      <c r="A1895" s="7">
        <v>0.53240425916396006</v>
      </c>
      <c r="B1895" s="13">
        <f t="shared" si="148"/>
        <v>1894</v>
      </c>
      <c r="C1895" s="35">
        <f t="shared" si="149"/>
        <v>1.0115088302942166E-4</v>
      </c>
      <c r="D1895" s="7">
        <f t="shared" si="145"/>
        <v>0.19157977245772462</v>
      </c>
      <c r="E1895" s="7">
        <f>SUM(D$2:D1895)</f>
        <v>306.03017472713458</v>
      </c>
      <c r="F1895">
        <f t="shared" si="146"/>
        <v>1</v>
      </c>
      <c r="G1895">
        <f t="shared" si="147"/>
        <v>1</v>
      </c>
    </row>
    <row r="1896" spans="1:7" x14ac:dyDescent="0.25">
      <c r="A1896" s="7">
        <v>0.53216956393655801</v>
      </c>
      <c r="B1896" s="13">
        <f t="shared" si="148"/>
        <v>1895</v>
      </c>
      <c r="C1896" s="35">
        <f t="shared" si="149"/>
        <v>2.3469522740204862E-4</v>
      </c>
      <c r="D1896" s="7">
        <f t="shared" si="145"/>
        <v>0.44474745592688214</v>
      </c>
      <c r="E1896" s="7">
        <f>SUM(D$2:D1896)</f>
        <v>306.47492218306144</v>
      </c>
      <c r="F1896">
        <f t="shared" si="146"/>
        <v>1</v>
      </c>
      <c r="G1896">
        <f t="shared" si="147"/>
        <v>1</v>
      </c>
    </row>
    <row r="1897" spans="1:7" x14ac:dyDescent="0.25">
      <c r="A1897" s="7">
        <v>0.53182098317689885</v>
      </c>
      <c r="B1897" s="13">
        <f t="shared" si="148"/>
        <v>1896</v>
      </c>
      <c r="C1897" s="35">
        <f t="shared" si="149"/>
        <v>3.4858075965915614E-4</v>
      </c>
      <c r="D1897" s="7">
        <f t="shared" si="145"/>
        <v>0.66090912031376003</v>
      </c>
      <c r="E1897" s="7">
        <f>SUM(D$2:D1897)</f>
        <v>307.1358313033752</v>
      </c>
      <c r="F1897">
        <f t="shared" si="146"/>
        <v>1</v>
      </c>
      <c r="G1897">
        <f t="shared" si="147"/>
        <v>1</v>
      </c>
    </row>
    <row r="1898" spans="1:7" x14ac:dyDescent="0.25">
      <c r="A1898" s="7">
        <v>0.53173019432784197</v>
      </c>
      <c r="B1898" s="13">
        <f t="shared" si="148"/>
        <v>1897</v>
      </c>
      <c r="C1898" s="35">
        <f t="shared" si="149"/>
        <v>9.0788849056888665E-5</v>
      </c>
      <c r="D1898" s="7">
        <f t="shared" si="145"/>
        <v>0.1722264466609178</v>
      </c>
      <c r="E1898" s="7">
        <f>SUM(D$2:D1898)</f>
        <v>307.30805775003614</v>
      </c>
      <c r="F1898">
        <f t="shared" si="146"/>
        <v>1</v>
      </c>
      <c r="G1898">
        <f t="shared" si="147"/>
        <v>1</v>
      </c>
    </row>
    <row r="1899" spans="1:7" x14ac:dyDescent="0.25">
      <c r="A1899" s="7">
        <v>0.53169726823858399</v>
      </c>
      <c r="B1899" s="13">
        <f t="shared" si="148"/>
        <v>1898</v>
      </c>
      <c r="C1899" s="35">
        <f t="shared" si="149"/>
        <v>3.2926089257978575E-5</v>
      </c>
      <c r="D1899" s="7">
        <f t="shared" si="145"/>
        <v>6.2493717411643335E-2</v>
      </c>
      <c r="E1899" s="7">
        <f>SUM(D$2:D1899)</f>
        <v>307.3705514674478</v>
      </c>
      <c r="F1899">
        <f t="shared" si="146"/>
        <v>1</v>
      </c>
      <c r="G1899">
        <f t="shared" si="147"/>
        <v>1</v>
      </c>
    </row>
    <row r="1900" spans="1:7" x14ac:dyDescent="0.25">
      <c r="A1900" s="7">
        <v>0.53088154858757741</v>
      </c>
      <c r="B1900" s="13">
        <f t="shared" si="148"/>
        <v>1899</v>
      </c>
      <c r="C1900" s="35">
        <f t="shared" si="149"/>
        <v>8.1571965100657451E-4</v>
      </c>
      <c r="D1900" s="7">
        <f t="shared" si="145"/>
        <v>1.549051617261485</v>
      </c>
      <c r="E1900" s="7">
        <f>SUM(D$2:D1900)</f>
        <v>308.91960308470931</v>
      </c>
      <c r="F1900">
        <f t="shared" si="146"/>
        <v>1</v>
      </c>
      <c r="G1900">
        <f t="shared" si="147"/>
        <v>1</v>
      </c>
    </row>
    <row r="1901" spans="1:7" x14ac:dyDescent="0.25">
      <c r="A1901" s="7">
        <v>0.53080393017422356</v>
      </c>
      <c r="B1901" s="13">
        <f t="shared" si="148"/>
        <v>1900</v>
      </c>
      <c r="C1901" s="35">
        <f t="shared" si="149"/>
        <v>7.7618413353852667E-5</v>
      </c>
      <c r="D1901" s="7">
        <f t="shared" si="145"/>
        <v>0.14747498537232007</v>
      </c>
      <c r="E1901" s="7">
        <f>SUM(D$2:D1901)</f>
        <v>309.06707807008161</v>
      </c>
      <c r="F1901">
        <f t="shared" si="146"/>
        <v>1</v>
      </c>
      <c r="G1901">
        <f t="shared" si="147"/>
        <v>1</v>
      </c>
    </row>
    <row r="1902" spans="1:7" x14ac:dyDescent="0.25">
      <c r="A1902" s="7">
        <v>0.53060463049277373</v>
      </c>
      <c r="B1902" s="13">
        <f t="shared" si="148"/>
        <v>1901</v>
      </c>
      <c r="C1902" s="35">
        <f t="shared" si="149"/>
        <v>1.9929968144982713E-4</v>
      </c>
      <c r="D1902" s="7">
        <f t="shared" si="145"/>
        <v>0.37886869443612137</v>
      </c>
      <c r="E1902" s="7">
        <f>SUM(D$2:D1902)</f>
        <v>309.44594676451771</v>
      </c>
      <c r="F1902">
        <f t="shared" si="146"/>
        <v>1</v>
      </c>
      <c r="G1902">
        <f t="shared" si="147"/>
        <v>1</v>
      </c>
    </row>
    <row r="1903" spans="1:7" x14ac:dyDescent="0.25">
      <c r="A1903" s="7">
        <v>0.53058334958655484</v>
      </c>
      <c r="B1903" s="13">
        <f t="shared" si="148"/>
        <v>1902</v>
      </c>
      <c r="C1903" s="35">
        <f t="shared" si="149"/>
        <v>2.1280906218890117E-5</v>
      </c>
      <c r="D1903" s="7">
        <f t="shared" si="145"/>
        <v>4.0476283628329002E-2</v>
      </c>
      <c r="E1903" s="7">
        <f>SUM(D$2:D1903)</f>
        <v>309.48642304814604</v>
      </c>
      <c r="F1903">
        <f t="shared" si="146"/>
        <v>1</v>
      </c>
      <c r="G1903">
        <f t="shared" si="147"/>
        <v>1</v>
      </c>
    </row>
    <row r="1904" spans="1:7" x14ac:dyDescent="0.25">
      <c r="A1904" s="7">
        <v>0.53057448859488676</v>
      </c>
      <c r="B1904" s="13">
        <f t="shared" si="148"/>
        <v>1903</v>
      </c>
      <c r="C1904" s="35">
        <f t="shared" si="149"/>
        <v>8.8609916680804091E-6</v>
      </c>
      <c r="D1904" s="7">
        <f t="shared" si="145"/>
        <v>1.6862467144357018E-2</v>
      </c>
      <c r="E1904" s="7">
        <f>SUM(D$2:D1904)</f>
        <v>309.50328551529037</v>
      </c>
      <c r="F1904">
        <f t="shared" si="146"/>
        <v>1</v>
      </c>
      <c r="G1904">
        <f t="shared" si="147"/>
        <v>1</v>
      </c>
    </row>
    <row r="1905" spans="1:7" x14ac:dyDescent="0.25">
      <c r="A1905" s="7">
        <v>0.53024200772446051</v>
      </c>
      <c r="B1905" s="13">
        <f t="shared" si="148"/>
        <v>1904</v>
      </c>
      <c r="C1905" s="35">
        <f t="shared" si="149"/>
        <v>3.3248087042625496E-4</v>
      </c>
      <c r="D1905" s="7">
        <f t="shared" si="145"/>
        <v>0.63304357729158944</v>
      </c>
      <c r="E1905" s="7">
        <f>SUM(D$2:D1905)</f>
        <v>310.13632909258195</v>
      </c>
      <c r="F1905">
        <f t="shared" si="146"/>
        <v>1</v>
      </c>
      <c r="G1905">
        <f t="shared" si="147"/>
        <v>1</v>
      </c>
    </row>
    <row r="1906" spans="1:7" x14ac:dyDescent="0.25">
      <c r="A1906" s="7">
        <v>0.53004433013711394</v>
      </c>
      <c r="B1906" s="13">
        <f t="shared" si="148"/>
        <v>1905</v>
      </c>
      <c r="C1906" s="35">
        <f t="shared" si="149"/>
        <v>1.9767758734656748E-4</v>
      </c>
      <c r="D1906" s="7">
        <f t="shared" si="145"/>
        <v>0.37657580389521106</v>
      </c>
      <c r="E1906" s="7">
        <f>SUM(D$2:D1906)</f>
        <v>310.51290489647715</v>
      </c>
      <c r="F1906">
        <f t="shared" si="146"/>
        <v>1</v>
      </c>
      <c r="G1906">
        <f t="shared" si="147"/>
        <v>1</v>
      </c>
    </row>
    <row r="1907" spans="1:7" x14ac:dyDescent="0.25">
      <c r="A1907" s="7">
        <v>0.52997329694161177</v>
      </c>
      <c r="B1907" s="13">
        <f t="shared" si="148"/>
        <v>1906</v>
      </c>
      <c r="C1907" s="35">
        <f t="shared" si="149"/>
        <v>7.1033195502168134E-5</v>
      </c>
      <c r="D1907" s="7">
        <f t="shared" si="145"/>
        <v>0.13538927062713246</v>
      </c>
      <c r="E1907" s="7">
        <f>SUM(D$2:D1907)</f>
        <v>310.64829416710427</v>
      </c>
      <c r="F1907">
        <f t="shared" si="146"/>
        <v>1</v>
      </c>
      <c r="G1907">
        <f t="shared" si="147"/>
        <v>1</v>
      </c>
    </row>
    <row r="1908" spans="1:7" x14ac:dyDescent="0.25">
      <c r="A1908" s="7">
        <v>0.52968376524937932</v>
      </c>
      <c r="B1908" s="13">
        <f t="shared" si="148"/>
        <v>1907</v>
      </c>
      <c r="C1908" s="35">
        <f t="shared" si="149"/>
        <v>2.8953169223244757E-4</v>
      </c>
      <c r="D1908" s="7">
        <f t="shared" si="145"/>
        <v>0.55213693708727751</v>
      </c>
      <c r="E1908" s="7">
        <f>SUM(D$2:D1908)</f>
        <v>311.20043110419152</v>
      </c>
      <c r="F1908">
        <f t="shared" si="146"/>
        <v>1</v>
      </c>
      <c r="G1908">
        <f t="shared" si="147"/>
        <v>1</v>
      </c>
    </row>
    <row r="1909" spans="1:7" x14ac:dyDescent="0.25">
      <c r="A1909" s="7">
        <v>0.52883403004292584</v>
      </c>
      <c r="B1909" s="13">
        <f t="shared" si="148"/>
        <v>1908</v>
      </c>
      <c r="C1909" s="35">
        <f t="shared" si="149"/>
        <v>8.4973520645348355E-4</v>
      </c>
      <c r="D1909" s="7">
        <f t="shared" si="145"/>
        <v>1.6212947739132466</v>
      </c>
      <c r="E1909" s="7">
        <f>SUM(D$2:D1909)</f>
        <v>312.82172587810476</v>
      </c>
      <c r="F1909">
        <f t="shared" si="146"/>
        <v>1</v>
      </c>
      <c r="G1909">
        <f t="shared" si="147"/>
        <v>1</v>
      </c>
    </row>
    <row r="1910" spans="1:7" x14ac:dyDescent="0.25">
      <c r="A1910" s="7">
        <v>0.52878374512572823</v>
      </c>
      <c r="B1910" s="13">
        <f t="shared" si="148"/>
        <v>1909</v>
      </c>
      <c r="C1910" s="35">
        <f t="shared" si="149"/>
        <v>5.0284917197607193E-5</v>
      </c>
      <c r="D1910" s="7">
        <f t="shared" si="145"/>
        <v>9.5993906930232131E-2</v>
      </c>
      <c r="E1910" s="7">
        <f>SUM(D$2:D1910)</f>
        <v>312.91771978503499</v>
      </c>
      <c r="F1910">
        <f t="shared" si="146"/>
        <v>1</v>
      </c>
      <c r="G1910">
        <f t="shared" si="147"/>
        <v>1</v>
      </c>
    </row>
    <row r="1911" spans="1:7" x14ac:dyDescent="0.25">
      <c r="A1911" s="7">
        <v>0.52867349114743356</v>
      </c>
      <c r="B1911" s="13">
        <f t="shared" si="148"/>
        <v>1910</v>
      </c>
      <c r="C1911" s="35">
        <f t="shared" si="149"/>
        <v>1.1025397829467209E-4</v>
      </c>
      <c r="D1911" s="7">
        <f t="shared" si="145"/>
        <v>0.2105850985428237</v>
      </c>
      <c r="E1911" s="7">
        <f>SUM(D$2:D1911)</f>
        <v>313.12830488357781</v>
      </c>
      <c r="F1911">
        <f t="shared" si="146"/>
        <v>1</v>
      </c>
      <c r="G1911">
        <f t="shared" si="147"/>
        <v>1</v>
      </c>
    </row>
    <row r="1912" spans="1:7" x14ac:dyDescent="0.25">
      <c r="A1912" s="7">
        <v>0.52858672121809491</v>
      </c>
      <c r="B1912" s="13">
        <f t="shared" si="148"/>
        <v>1911</v>
      </c>
      <c r="C1912" s="35">
        <f t="shared" si="149"/>
        <v>8.6769929338648133E-5</v>
      </c>
      <c r="D1912" s="7">
        <f t="shared" si="145"/>
        <v>0.16581733496615658</v>
      </c>
      <c r="E1912" s="7">
        <f>SUM(D$2:D1912)</f>
        <v>313.29412221854398</v>
      </c>
      <c r="F1912">
        <f t="shared" si="146"/>
        <v>1</v>
      </c>
      <c r="G1912">
        <f t="shared" si="147"/>
        <v>1</v>
      </c>
    </row>
    <row r="1913" spans="1:7" x14ac:dyDescent="0.25">
      <c r="A1913" s="7">
        <v>0.528474748304258</v>
      </c>
      <c r="B1913" s="13">
        <f t="shared" si="148"/>
        <v>1912</v>
      </c>
      <c r="C1913" s="35">
        <f t="shared" si="149"/>
        <v>1.1197291383691077E-4</v>
      </c>
      <c r="D1913" s="7">
        <f t="shared" si="145"/>
        <v>0.21409221125617339</v>
      </c>
      <c r="E1913" s="7">
        <f>SUM(D$2:D1913)</f>
        <v>313.50821442980015</v>
      </c>
      <c r="F1913">
        <f t="shared" si="146"/>
        <v>1</v>
      </c>
      <c r="G1913">
        <f t="shared" si="147"/>
        <v>1</v>
      </c>
    </row>
    <row r="1914" spans="1:7" x14ac:dyDescent="0.25">
      <c r="A1914" s="7">
        <v>0.52792372051638181</v>
      </c>
      <c r="B1914" s="13">
        <f t="shared" si="148"/>
        <v>1913</v>
      </c>
      <c r="C1914" s="35">
        <f t="shared" si="149"/>
        <v>5.5102778787619044E-4</v>
      </c>
      <c r="D1914" s="7">
        <f t="shared" si="145"/>
        <v>1.0541161582071523</v>
      </c>
      <c r="E1914" s="7">
        <f>SUM(D$2:D1914)</f>
        <v>314.56233058800728</v>
      </c>
      <c r="F1914">
        <f t="shared" si="146"/>
        <v>1</v>
      </c>
      <c r="G1914">
        <f t="shared" si="147"/>
        <v>1</v>
      </c>
    </row>
    <row r="1915" spans="1:7" x14ac:dyDescent="0.25">
      <c r="A1915" s="7">
        <v>0.52783789479107335</v>
      </c>
      <c r="B1915" s="13">
        <f t="shared" si="148"/>
        <v>1914</v>
      </c>
      <c r="C1915" s="35">
        <f t="shared" si="149"/>
        <v>8.5825725308463774E-5</v>
      </c>
      <c r="D1915" s="7">
        <f t="shared" si="145"/>
        <v>0.16427043824039966</v>
      </c>
      <c r="E1915" s="7">
        <f>SUM(D$2:D1915)</f>
        <v>314.72660102624769</v>
      </c>
      <c r="F1915">
        <f t="shared" si="146"/>
        <v>1</v>
      </c>
      <c r="G1915">
        <f t="shared" si="147"/>
        <v>1</v>
      </c>
    </row>
    <row r="1916" spans="1:7" x14ac:dyDescent="0.25">
      <c r="A1916" s="7">
        <v>0.52772146717104274</v>
      </c>
      <c r="B1916" s="13">
        <f t="shared" si="148"/>
        <v>1915</v>
      </c>
      <c r="C1916" s="35">
        <f t="shared" si="149"/>
        <v>1.1642762003061247E-4</v>
      </c>
      <c r="D1916" s="7">
        <f t="shared" si="145"/>
        <v>0.22295889235862287</v>
      </c>
      <c r="E1916" s="7">
        <f>SUM(D$2:D1916)</f>
        <v>314.94955991860633</v>
      </c>
      <c r="F1916">
        <f t="shared" si="146"/>
        <v>1</v>
      </c>
      <c r="G1916">
        <f t="shared" si="147"/>
        <v>1</v>
      </c>
    </row>
    <row r="1917" spans="1:7" x14ac:dyDescent="0.25">
      <c r="A1917" s="7">
        <v>0.52744568696314742</v>
      </c>
      <c r="B1917" s="13">
        <f t="shared" si="148"/>
        <v>1916</v>
      </c>
      <c r="C1917" s="35">
        <f t="shared" si="149"/>
        <v>2.7578020789531532E-4</v>
      </c>
      <c r="D1917" s="7">
        <f t="shared" si="145"/>
        <v>0.52839487832742416</v>
      </c>
      <c r="E1917" s="7">
        <f>SUM(D$2:D1917)</f>
        <v>315.47795479693377</v>
      </c>
      <c r="F1917">
        <f t="shared" si="146"/>
        <v>1</v>
      </c>
      <c r="G1917">
        <f t="shared" si="147"/>
        <v>1</v>
      </c>
    </row>
    <row r="1918" spans="1:7" x14ac:dyDescent="0.25">
      <c r="A1918" s="7">
        <v>0.52724955883882474</v>
      </c>
      <c r="B1918" s="13">
        <f t="shared" si="148"/>
        <v>1917</v>
      </c>
      <c r="C1918" s="35">
        <f t="shared" si="149"/>
        <v>1.961281243226809E-4</v>
      </c>
      <c r="D1918" s="7">
        <f t="shared" si="145"/>
        <v>0.37597761432657928</v>
      </c>
      <c r="E1918" s="7">
        <f>SUM(D$2:D1918)</f>
        <v>315.85393241126036</v>
      </c>
      <c r="F1918">
        <f t="shared" si="146"/>
        <v>1</v>
      </c>
      <c r="G1918">
        <f t="shared" si="147"/>
        <v>1</v>
      </c>
    </row>
    <row r="1919" spans="1:7" x14ac:dyDescent="0.25">
      <c r="A1919" s="7">
        <v>0.52717859827440172</v>
      </c>
      <c r="B1919" s="13">
        <f t="shared" si="148"/>
        <v>1918</v>
      </c>
      <c r="C1919" s="35">
        <f t="shared" si="149"/>
        <v>7.0960564423017125E-5</v>
      </c>
      <c r="D1919" s="7">
        <f t="shared" si="145"/>
        <v>0.13610236256334685</v>
      </c>
      <c r="E1919" s="7">
        <f>SUM(D$2:D1919)</f>
        <v>315.99003477382371</v>
      </c>
      <c r="F1919">
        <f t="shared" si="146"/>
        <v>1</v>
      </c>
      <c r="G1919">
        <f t="shared" si="147"/>
        <v>1</v>
      </c>
    </row>
    <row r="1920" spans="1:7" x14ac:dyDescent="0.25">
      <c r="A1920" s="7">
        <v>0.52707463898964169</v>
      </c>
      <c r="B1920" s="13">
        <f t="shared" si="148"/>
        <v>1919</v>
      </c>
      <c r="C1920" s="35">
        <f t="shared" si="149"/>
        <v>1.0395928476003569E-4</v>
      </c>
      <c r="D1920" s="7">
        <f t="shared" si="145"/>
        <v>0.19949786745450848</v>
      </c>
      <c r="E1920" s="7">
        <f>SUM(D$2:D1920)</f>
        <v>316.18953264127822</v>
      </c>
      <c r="F1920">
        <f t="shared" si="146"/>
        <v>1</v>
      </c>
      <c r="G1920">
        <f t="shared" si="147"/>
        <v>1</v>
      </c>
    </row>
    <row r="1921" spans="1:7" x14ac:dyDescent="0.25">
      <c r="A1921" s="7">
        <v>0.52690712751054158</v>
      </c>
      <c r="B1921" s="13">
        <f t="shared" si="148"/>
        <v>1920</v>
      </c>
      <c r="C1921" s="35">
        <f t="shared" si="149"/>
        <v>1.67511479100102E-4</v>
      </c>
      <c r="D1921" s="7">
        <f t="shared" si="145"/>
        <v>0.32162203987219584</v>
      </c>
      <c r="E1921" s="7">
        <f>SUM(D$2:D1921)</f>
        <v>316.5111546811504</v>
      </c>
      <c r="F1921">
        <f t="shared" si="146"/>
        <v>1</v>
      </c>
      <c r="G1921">
        <f t="shared" si="147"/>
        <v>1</v>
      </c>
    </row>
    <row r="1922" spans="1:7" x14ac:dyDescent="0.25">
      <c r="A1922" s="7">
        <v>0.52681684707903953</v>
      </c>
      <c r="B1922" s="13">
        <f t="shared" si="148"/>
        <v>1921</v>
      </c>
      <c r="C1922" s="35">
        <f t="shared" si="149"/>
        <v>9.0280431502054448E-5</v>
      </c>
      <c r="D1922" s="7">
        <f t="shared" ref="D1922:D1985" si="150">C1922*B1922</f>
        <v>0.17342870891544659</v>
      </c>
      <c r="E1922" s="7">
        <f>SUM(D$2:D1922)</f>
        <v>316.68458339006582</v>
      </c>
      <c r="F1922">
        <f t="shared" ref="F1922:F1985" si="151">IF(E1922&gt;I$15,1,0)</f>
        <v>1</v>
      </c>
      <c r="G1922">
        <f t="shared" ref="G1922:G1985" si="152">IF(E1922&gt;M$15,1,0)</f>
        <v>1</v>
      </c>
    </row>
    <row r="1923" spans="1:7" x14ac:dyDescent="0.25">
      <c r="A1923" s="7">
        <v>0.5264934450935187</v>
      </c>
      <c r="B1923" s="13">
        <f t="shared" ref="B1923:B1986" si="153">ROW(B1923)-1</f>
        <v>1922</v>
      </c>
      <c r="C1923" s="35">
        <f t="shared" si="149"/>
        <v>3.2340198552083255E-4</v>
      </c>
      <c r="D1923" s="7">
        <f t="shared" si="150"/>
        <v>0.62157861617104015</v>
      </c>
      <c r="E1923" s="7">
        <f>SUM(D$2:D1923)</f>
        <v>317.30616200623689</v>
      </c>
      <c r="F1923">
        <f t="shared" si="151"/>
        <v>1</v>
      </c>
      <c r="G1923">
        <f t="shared" si="152"/>
        <v>1</v>
      </c>
    </row>
    <row r="1924" spans="1:7" x14ac:dyDescent="0.25">
      <c r="A1924" s="7">
        <v>0.5263197841830427</v>
      </c>
      <c r="B1924" s="13">
        <f t="shared" si="153"/>
        <v>1923</v>
      </c>
      <c r="C1924" s="35">
        <f t="shared" ref="C1924:C1987" si="154">IF(A1923-A1924=0,0,A1923-A1924)</f>
        <v>1.736609104759923E-4</v>
      </c>
      <c r="D1924" s="7">
        <f t="shared" si="150"/>
        <v>0.3339499308453332</v>
      </c>
      <c r="E1924" s="7">
        <f>SUM(D$2:D1924)</f>
        <v>317.64011193708222</v>
      </c>
      <c r="F1924">
        <f t="shared" si="151"/>
        <v>1</v>
      </c>
      <c r="G1924">
        <f t="shared" si="152"/>
        <v>1</v>
      </c>
    </row>
    <row r="1925" spans="1:7" x14ac:dyDescent="0.25">
      <c r="A1925" s="7">
        <v>0.52624645100336442</v>
      </c>
      <c r="B1925" s="13">
        <f t="shared" si="153"/>
        <v>1924</v>
      </c>
      <c r="C1925" s="35">
        <f t="shared" si="154"/>
        <v>7.3333179678281013E-5</v>
      </c>
      <c r="D1925" s="7">
        <f t="shared" si="150"/>
        <v>0.14109303770101267</v>
      </c>
      <c r="E1925" s="7">
        <f>SUM(D$2:D1925)</f>
        <v>317.78120497478324</v>
      </c>
      <c r="F1925">
        <f t="shared" si="151"/>
        <v>1</v>
      </c>
      <c r="G1925">
        <f t="shared" si="152"/>
        <v>1</v>
      </c>
    </row>
    <row r="1926" spans="1:7" x14ac:dyDescent="0.25">
      <c r="A1926" s="7">
        <v>0.52606835959705434</v>
      </c>
      <c r="B1926" s="13">
        <f t="shared" si="153"/>
        <v>1925</v>
      </c>
      <c r="C1926" s="35">
        <f t="shared" si="154"/>
        <v>1.7809140631008802E-4</v>
      </c>
      <c r="D1926" s="7">
        <f t="shared" si="150"/>
        <v>0.34282595714691944</v>
      </c>
      <c r="E1926" s="7">
        <f>SUM(D$2:D1926)</f>
        <v>318.12403093193018</v>
      </c>
      <c r="F1926">
        <f t="shared" si="151"/>
        <v>1</v>
      </c>
      <c r="G1926">
        <f t="shared" si="152"/>
        <v>1</v>
      </c>
    </row>
    <row r="1927" spans="1:7" x14ac:dyDescent="0.25">
      <c r="A1927" s="7">
        <v>0.52590760280832416</v>
      </c>
      <c r="B1927" s="13">
        <f t="shared" si="153"/>
        <v>1926</v>
      </c>
      <c r="C1927" s="35">
        <f t="shared" si="154"/>
        <v>1.607567887301764E-4</v>
      </c>
      <c r="D1927" s="7">
        <f t="shared" si="150"/>
        <v>0.30961757509431975</v>
      </c>
      <c r="E1927" s="7">
        <f>SUM(D$2:D1927)</f>
        <v>318.43364850702449</v>
      </c>
      <c r="F1927">
        <f t="shared" si="151"/>
        <v>1</v>
      </c>
      <c r="G1927">
        <f t="shared" si="152"/>
        <v>1</v>
      </c>
    </row>
    <row r="1928" spans="1:7" x14ac:dyDescent="0.25">
      <c r="A1928" s="7">
        <v>0.52579393516930484</v>
      </c>
      <c r="B1928" s="13">
        <f t="shared" si="153"/>
        <v>1927</v>
      </c>
      <c r="C1928" s="35">
        <f t="shared" si="154"/>
        <v>1.1366763901932142E-4</v>
      </c>
      <c r="D1928" s="7">
        <f t="shared" si="150"/>
        <v>0.21903754039023238</v>
      </c>
      <c r="E1928" s="7">
        <f>SUM(D$2:D1928)</f>
        <v>318.6526860474147</v>
      </c>
      <c r="F1928">
        <f t="shared" si="151"/>
        <v>1</v>
      </c>
      <c r="G1928">
        <f t="shared" si="152"/>
        <v>1</v>
      </c>
    </row>
    <row r="1929" spans="1:7" x14ac:dyDescent="0.25">
      <c r="A1929" s="7">
        <v>0.52569842530009703</v>
      </c>
      <c r="B1929" s="13">
        <f t="shared" si="153"/>
        <v>1928</v>
      </c>
      <c r="C1929" s="35">
        <f t="shared" si="154"/>
        <v>9.5509869207810461E-5</v>
      </c>
      <c r="D1929" s="7">
        <f t="shared" si="150"/>
        <v>0.18414302783265857</v>
      </c>
      <c r="E1929" s="7">
        <f>SUM(D$2:D1929)</f>
        <v>318.83682907524735</v>
      </c>
      <c r="F1929">
        <f t="shared" si="151"/>
        <v>1</v>
      </c>
      <c r="G1929">
        <f t="shared" si="152"/>
        <v>1</v>
      </c>
    </row>
    <row r="1930" spans="1:7" x14ac:dyDescent="0.25">
      <c r="A1930" s="7">
        <v>0.52562785210143015</v>
      </c>
      <c r="B1930" s="13">
        <f t="shared" si="153"/>
        <v>1929</v>
      </c>
      <c r="C1930" s="35">
        <f t="shared" si="154"/>
        <v>7.0573198666878945E-5</v>
      </c>
      <c r="D1930" s="7">
        <f t="shared" si="150"/>
        <v>0.13613570022840948</v>
      </c>
      <c r="E1930" s="7">
        <f>SUM(D$2:D1930)</f>
        <v>318.97296477547576</v>
      </c>
      <c r="F1930">
        <f t="shared" si="151"/>
        <v>1</v>
      </c>
      <c r="G1930">
        <f t="shared" si="152"/>
        <v>1</v>
      </c>
    </row>
    <row r="1931" spans="1:7" x14ac:dyDescent="0.25">
      <c r="A1931" s="7">
        <v>0.52554200216576197</v>
      </c>
      <c r="B1931" s="13">
        <f t="shared" si="153"/>
        <v>1930</v>
      </c>
      <c r="C1931" s="35">
        <f t="shared" si="154"/>
        <v>8.5849935668180777E-5</v>
      </c>
      <c r="D1931" s="7">
        <f t="shared" si="150"/>
        <v>0.1656903758395889</v>
      </c>
      <c r="E1931" s="7">
        <f>SUM(D$2:D1931)</f>
        <v>319.13865515131533</v>
      </c>
      <c r="F1931">
        <f t="shared" si="151"/>
        <v>1</v>
      </c>
      <c r="G1931">
        <f t="shared" si="152"/>
        <v>1</v>
      </c>
    </row>
    <row r="1932" spans="1:7" x14ac:dyDescent="0.25">
      <c r="A1932" s="7">
        <v>0.52550999607017446</v>
      </c>
      <c r="B1932" s="13">
        <f t="shared" si="153"/>
        <v>1931</v>
      </c>
      <c r="C1932" s="35">
        <f t="shared" si="154"/>
        <v>3.2006095587511219E-5</v>
      </c>
      <c r="D1932" s="7">
        <f t="shared" si="150"/>
        <v>6.1803770579484163E-2</v>
      </c>
      <c r="E1932" s="7">
        <f>SUM(D$2:D1932)</f>
        <v>319.20045892189484</v>
      </c>
      <c r="F1932">
        <f t="shared" si="151"/>
        <v>1</v>
      </c>
      <c r="G1932">
        <f t="shared" si="152"/>
        <v>1</v>
      </c>
    </row>
    <row r="1933" spans="1:7" x14ac:dyDescent="0.25">
      <c r="A1933" s="7">
        <v>0.52539555369964319</v>
      </c>
      <c r="B1933" s="13">
        <f t="shared" si="153"/>
        <v>1932</v>
      </c>
      <c r="C1933" s="35">
        <f t="shared" si="154"/>
        <v>1.1444237053126471E-4</v>
      </c>
      <c r="D1933" s="7">
        <f t="shared" si="150"/>
        <v>0.22110265986640343</v>
      </c>
      <c r="E1933" s="7">
        <f>SUM(D$2:D1933)</f>
        <v>319.42156158176124</v>
      </c>
      <c r="F1933">
        <f t="shared" si="151"/>
        <v>1</v>
      </c>
      <c r="G1933">
        <f t="shared" si="152"/>
        <v>1</v>
      </c>
    </row>
    <row r="1934" spans="1:7" x14ac:dyDescent="0.25">
      <c r="A1934" s="7">
        <v>0.5250112142386355</v>
      </c>
      <c r="B1934" s="13">
        <f t="shared" si="153"/>
        <v>1933</v>
      </c>
      <c r="C1934" s="35">
        <f t="shared" si="154"/>
        <v>3.8433946100768779E-4</v>
      </c>
      <c r="D1934" s="7">
        <f t="shared" si="150"/>
        <v>0.74292817812786049</v>
      </c>
      <c r="E1934" s="7">
        <f>SUM(D$2:D1934)</f>
        <v>320.16448975988908</v>
      </c>
      <c r="F1934">
        <f t="shared" si="151"/>
        <v>1</v>
      </c>
      <c r="G1934">
        <f t="shared" si="152"/>
        <v>1</v>
      </c>
    </row>
    <row r="1935" spans="1:7" x14ac:dyDescent="0.25">
      <c r="A1935" s="7">
        <v>0.52470555844681055</v>
      </c>
      <c r="B1935" s="13">
        <f t="shared" si="153"/>
        <v>1934</v>
      </c>
      <c r="C1935" s="35">
        <f t="shared" si="154"/>
        <v>3.0565579182495473E-4</v>
      </c>
      <c r="D1935" s="7">
        <f t="shared" si="150"/>
        <v>0.59113830138946244</v>
      </c>
      <c r="E1935" s="7">
        <f>SUM(D$2:D1935)</f>
        <v>320.75562806127851</v>
      </c>
      <c r="F1935">
        <f t="shared" si="151"/>
        <v>1</v>
      </c>
      <c r="G1935">
        <f t="shared" si="152"/>
        <v>1</v>
      </c>
    </row>
    <row r="1936" spans="1:7" x14ac:dyDescent="0.25">
      <c r="A1936" s="7">
        <v>0.52450412825370296</v>
      </c>
      <c r="B1936" s="13">
        <f t="shared" si="153"/>
        <v>1935</v>
      </c>
      <c r="C1936" s="35">
        <f t="shared" si="154"/>
        <v>2.0143019310758792E-4</v>
      </c>
      <c r="D1936" s="7">
        <f t="shared" si="150"/>
        <v>0.38976742366318262</v>
      </c>
      <c r="E1936" s="7">
        <f>SUM(D$2:D1936)</f>
        <v>321.14539548494167</v>
      </c>
      <c r="F1936">
        <f t="shared" si="151"/>
        <v>1</v>
      </c>
      <c r="G1936">
        <f t="shared" si="152"/>
        <v>1</v>
      </c>
    </row>
    <row r="1937" spans="1:7" x14ac:dyDescent="0.25">
      <c r="A1937" s="7">
        <v>0.52430947696132491</v>
      </c>
      <c r="B1937" s="13">
        <f t="shared" si="153"/>
        <v>1936</v>
      </c>
      <c r="C1937" s="35">
        <f t="shared" si="154"/>
        <v>1.9465129237805634E-4</v>
      </c>
      <c r="D1937" s="7">
        <f t="shared" si="150"/>
        <v>0.37684490204391707</v>
      </c>
      <c r="E1937" s="7">
        <f>SUM(D$2:D1937)</f>
        <v>321.52224038698557</v>
      </c>
      <c r="F1937">
        <f t="shared" si="151"/>
        <v>1</v>
      </c>
      <c r="G1937">
        <f t="shared" si="152"/>
        <v>1</v>
      </c>
    </row>
    <row r="1938" spans="1:7" x14ac:dyDescent="0.25">
      <c r="A1938" s="7">
        <v>0.5243068380321122</v>
      </c>
      <c r="B1938" s="13">
        <f t="shared" si="153"/>
        <v>1937</v>
      </c>
      <c r="C1938" s="35">
        <f t="shared" si="154"/>
        <v>2.6389292127060315E-6</v>
      </c>
      <c r="D1938" s="7">
        <f t="shared" si="150"/>
        <v>5.1116058850115831E-3</v>
      </c>
      <c r="E1938" s="7">
        <f>SUM(D$2:D1938)</f>
        <v>321.52735199287059</v>
      </c>
      <c r="F1938">
        <f t="shared" si="151"/>
        <v>1</v>
      </c>
      <c r="G1938">
        <f t="shared" si="152"/>
        <v>1</v>
      </c>
    </row>
    <row r="1939" spans="1:7" x14ac:dyDescent="0.25">
      <c r="A1939" s="7">
        <v>0.52422222282479125</v>
      </c>
      <c r="B1939" s="13">
        <f t="shared" si="153"/>
        <v>1938</v>
      </c>
      <c r="C1939" s="35">
        <f t="shared" si="154"/>
        <v>8.4615207320948294E-5</v>
      </c>
      <c r="D1939" s="7">
        <f t="shared" si="150"/>
        <v>0.16398427178799779</v>
      </c>
      <c r="E1939" s="7">
        <f>SUM(D$2:D1939)</f>
        <v>321.69133626465862</v>
      </c>
      <c r="F1939">
        <f t="shared" si="151"/>
        <v>1</v>
      </c>
      <c r="G1939">
        <f t="shared" si="152"/>
        <v>1</v>
      </c>
    </row>
    <row r="1940" spans="1:7" x14ac:dyDescent="0.25">
      <c r="A1940" s="7">
        <v>0.52416578847621742</v>
      </c>
      <c r="B1940" s="13">
        <f t="shared" si="153"/>
        <v>1939</v>
      </c>
      <c r="C1940" s="35">
        <f t="shared" si="154"/>
        <v>5.6434348573830562E-5</v>
      </c>
      <c r="D1940" s="7">
        <f t="shared" si="150"/>
        <v>0.10942620188465746</v>
      </c>
      <c r="E1940" s="7">
        <f>SUM(D$2:D1940)</f>
        <v>321.80076246654329</v>
      </c>
      <c r="F1940">
        <f t="shared" si="151"/>
        <v>1</v>
      </c>
      <c r="G1940">
        <f t="shared" si="152"/>
        <v>1</v>
      </c>
    </row>
    <row r="1941" spans="1:7" x14ac:dyDescent="0.25">
      <c r="A1941" s="7">
        <v>0.52396016989087324</v>
      </c>
      <c r="B1941" s="13">
        <f t="shared" si="153"/>
        <v>1940</v>
      </c>
      <c r="C1941" s="35">
        <f t="shared" si="154"/>
        <v>2.0561858534418054E-4</v>
      </c>
      <c r="D1941" s="7">
        <f t="shared" si="150"/>
        <v>0.39890005556771024</v>
      </c>
      <c r="E1941" s="7">
        <f>SUM(D$2:D1941)</f>
        <v>322.199662522111</v>
      </c>
      <c r="F1941">
        <f t="shared" si="151"/>
        <v>1</v>
      </c>
      <c r="G1941">
        <f t="shared" si="152"/>
        <v>1</v>
      </c>
    </row>
    <row r="1942" spans="1:7" x14ac:dyDescent="0.25">
      <c r="A1942" s="7">
        <v>0.52392857537140147</v>
      </c>
      <c r="B1942" s="13">
        <f t="shared" si="153"/>
        <v>1941</v>
      </c>
      <c r="C1942" s="35">
        <f t="shared" si="154"/>
        <v>3.1594519471767057E-5</v>
      </c>
      <c r="D1942" s="7">
        <f t="shared" si="150"/>
        <v>6.1324962294699858E-2</v>
      </c>
      <c r="E1942" s="7">
        <f>SUM(D$2:D1942)</f>
        <v>322.26098748440569</v>
      </c>
      <c r="F1942">
        <f t="shared" si="151"/>
        <v>1</v>
      </c>
      <c r="G1942">
        <f t="shared" si="152"/>
        <v>1</v>
      </c>
    </row>
    <row r="1943" spans="1:7" x14ac:dyDescent="0.25">
      <c r="A1943" s="7">
        <v>0.52371692840647988</v>
      </c>
      <c r="B1943" s="13">
        <f t="shared" si="153"/>
        <v>1942</v>
      </c>
      <c r="C1943" s="35">
        <f t="shared" si="154"/>
        <v>2.1164696492159685E-4</v>
      </c>
      <c r="D1943" s="7">
        <f t="shared" si="150"/>
        <v>0.41101840587774108</v>
      </c>
      <c r="E1943" s="7">
        <f>SUM(D$2:D1943)</f>
        <v>322.67200589028346</v>
      </c>
      <c r="F1943">
        <f t="shared" si="151"/>
        <v>1</v>
      </c>
      <c r="G1943">
        <f t="shared" si="152"/>
        <v>1</v>
      </c>
    </row>
    <row r="1944" spans="1:7" x14ac:dyDescent="0.25">
      <c r="A1944" s="7">
        <v>0.52361463963654242</v>
      </c>
      <c r="B1944" s="13">
        <f t="shared" si="153"/>
        <v>1943</v>
      </c>
      <c r="C1944" s="35">
        <f t="shared" si="154"/>
        <v>1.0228876993745306E-4</v>
      </c>
      <c r="D1944" s="7">
        <f t="shared" si="150"/>
        <v>0.1987470799884713</v>
      </c>
      <c r="E1944" s="7">
        <f>SUM(D$2:D1944)</f>
        <v>322.87075297027195</v>
      </c>
      <c r="F1944">
        <f t="shared" si="151"/>
        <v>1</v>
      </c>
      <c r="G1944">
        <f t="shared" si="152"/>
        <v>1</v>
      </c>
    </row>
    <row r="1945" spans="1:7" x14ac:dyDescent="0.25">
      <c r="A1945" s="7">
        <v>0.52355750318753591</v>
      </c>
      <c r="B1945" s="13">
        <f t="shared" si="153"/>
        <v>1944</v>
      </c>
      <c r="C1945" s="35">
        <f t="shared" si="154"/>
        <v>5.7136449006511825E-5</v>
      </c>
      <c r="D1945" s="7">
        <f t="shared" si="150"/>
        <v>0.11107325686865899</v>
      </c>
      <c r="E1945" s="7">
        <f>SUM(D$2:D1945)</f>
        <v>322.98182622714063</v>
      </c>
      <c r="F1945">
        <f t="shared" si="151"/>
        <v>1</v>
      </c>
      <c r="G1945">
        <f t="shared" si="152"/>
        <v>1</v>
      </c>
    </row>
    <row r="1946" spans="1:7" x14ac:dyDescent="0.25">
      <c r="A1946" s="7">
        <v>0.52317062163875472</v>
      </c>
      <c r="B1946" s="13">
        <f t="shared" si="153"/>
        <v>1945</v>
      </c>
      <c r="C1946" s="35">
        <f t="shared" si="154"/>
        <v>3.8688154878119274E-4</v>
      </c>
      <c r="D1946" s="7">
        <f t="shared" si="150"/>
        <v>0.75248461237941988</v>
      </c>
      <c r="E1946" s="7">
        <f>SUM(D$2:D1946)</f>
        <v>323.73431083952005</v>
      </c>
      <c r="F1946">
        <f t="shared" si="151"/>
        <v>1</v>
      </c>
      <c r="G1946">
        <f t="shared" si="152"/>
        <v>1</v>
      </c>
    </row>
    <row r="1947" spans="1:7" x14ac:dyDescent="0.25">
      <c r="A1947" s="7">
        <v>0.52313786502201498</v>
      </c>
      <c r="B1947" s="13">
        <f t="shared" si="153"/>
        <v>1946</v>
      </c>
      <c r="C1947" s="35">
        <f t="shared" si="154"/>
        <v>3.275661673973751E-5</v>
      </c>
      <c r="D1947" s="7">
        <f t="shared" si="150"/>
        <v>6.3744376175529194E-2</v>
      </c>
      <c r="E1947" s="7">
        <f>SUM(D$2:D1947)</f>
        <v>323.79805521569557</v>
      </c>
      <c r="F1947">
        <f t="shared" si="151"/>
        <v>1</v>
      </c>
      <c r="G1947">
        <f t="shared" si="152"/>
        <v>1</v>
      </c>
    </row>
    <row r="1948" spans="1:7" x14ac:dyDescent="0.25">
      <c r="A1948" s="7">
        <v>0.52296120202693008</v>
      </c>
      <c r="B1948" s="13">
        <f t="shared" si="153"/>
        <v>1947</v>
      </c>
      <c r="C1948" s="35">
        <f t="shared" si="154"/>
        <v>1.7666299508489747E-4</v>
      </c>
      <c r="D1948" s="7">
        <f t="shared" si="150"/>
        <v>0.34396285143029537</v>
      </c>
      <c r="E1948" s="7">
        <f>SUM(D$2:D1948)</f>
        <v>324.14201806712589</v>
      </c>
      <c r="F1948">
        <f t="shared" si="151"/>
        <v>1</v>
      </c>
      <c r="G1948">
        <f t="shared" si="152"/>
        <v>1</v>
      </c>
    </row>
    <row r="1949" spans="1:7" x14ac:dyDescent="0.25">
      <c r="A1949" s="7">
        <v>0.52291738127578524</v>
      </c>
      <c r="B1949" s="13">
        <f t="shared" si="153"/>
        <v>1948</v>
      </c>
      <c r="C1949" s="35">
        <f t="shared" si="154"/>
        <v>4.3820751144840742E-5</v>
      </c>
      <c r="D1949" s="7">
        <f t="shared" si="150"/>
        <v>8.5362823230149765E-2</v>
      </c>
      <c r="E1949" s="7">
        <f>SUM(D$2:D1949)</f>
        <v>324.22738089035602</v>
      </c>
      <c r="F1949">
        <f t="shared" si="151"/>
        <v>1</v>
      </c>
      <c r="G1949">
        <f t="shared" si="152"/>
        <v>1</v>
      </c>
    </row>
    <row r="1950" spans="1:7" x14ac:dyDescent="0.25">
      <c r="A1950" s="7">
        <v>0.52286978370851955</v>
      </c>
      <c r="B1950" s="13">
        <f t="shared" si="153"/>
        <v>1949</v>
      </c>
      <c r="C1950" s="35">
        <f t="shared" si="154"/>
        <v>4.75975672656892E-5</v>
      </c>
      <c r="D1950" s="7">
        <f t="shared" si="150"/>
        <v>9.2767658600828251E-2</v>
      </c>
      <c r="E1950" s="7">
        <f>SUM(D$2:D1950)</f>
        <v>324.32014854895687</v>
      </c>
      <c r="F1950">
        <f t="shared" si="151"/>
        <v>1</v>
      </c>
      <c r="G1950">
        <f t="shared" si="152"/>
        <v>1</v>
      </c>
    </row>
    <row r="1951" spans="1:7" x14ac:dyDescent="0.25">
      <c r="A1951" s="7">
        <v>0.52286039008893725</v>
      </c>
      <c r="B1951" s="13">
        <f t="shared" si="153"/>
        <v>1950</v>
      </c>
      <c r="C1951" s="35">
        <f t="shared" si="154"/>
        <v>9.3936195822985624E-6</v>
      </c>
      <c r="D1951" s="7">
        <f t="shared" si="150"/>
        <v>1.8317558185482197E-2</v>
      </c>
      <c r="E1951" s="7">
        <f>SUM(D$2:D1951)</f>
        <v>324.33846610714232</v>
      </c>
      <c r="F1951">
        <f t="shared" si="151"/>
        <v>1</v>
      </c>
      <c r="G1951">
        <f t="shared" si="152"/>
        <v>1</v>
      </c>
    </row>
    <row r="1952" spans="1:7" x14ac:dyDescent="0.25">
      <c r="A1952" s="7">
        <v>0.52273604568126886</v>
      </c>
      <c r="B1952" s="13">
        <f t="shared" si="153"/>
        <v>1951</v>
      </c>
      <c r="C1952" s="35">
        <f t="shared" si="154"/>
        <v>1.2434440766839749E-4</v>
      </c>
      <c r="D1952" s="7">
        <f t="shared" si="150"/>
        <v>0.24259593936104351</v>
      </c>
      <c r="E1952" s="7">
        <f>SUM(D$2:D1952)</f>
        <v>324.58106204650335</v>
      </c>
      <c r="F1952">
        <f t="shared" si="151"/>
        <v>1</v>
      </c>
      <c r="G1952">
        <f t="shared" si="152"/>
        <v>1</v>
      </c>
    </row>
    <row r="1953" spans="1:7" x14ac:dyDescent="0.25">
      <c r="A1953" s="7">
        <v>0.52239601117860102</v>
      </c>
      <c r="B1953" s="13">
        <f t="shared" si="153"/>
        <v>1952</v>
      </c>
      <c r="C1953" s="35">
        <f t="shared" si="154"/>
        <v>3.4003450266784085E-4</v>
      </c>
      <c r="D1953" s="7">
        <f t="shared" si="150"/>
        <v>0.66374734920762535</v>
      </c>
      <c r="E1953" s="7">
        <f>SUM(D$2:D1953)</f>
        <v>325.24480939571094</v>
      </c>
      <c r="F1953">
        <f t="shared" si="151"/>
        <v>1</v>
      </c>
      <c r="G1953">
        <f t="shared" si="152"/>
        <v>1</v>
      </c>
    </row>
    <row r="1954" spans="1:7" x14ac:dyDescent="0.25">
      <c r="A1954" s="7">
        <v>0.52229793501125976</v>
      </c>
      <c r="B1954" s="13">
        <f t="shared" si="153"/>
        <v>1953</v>
      </c>
      <c r="C1954" s="35">
        <f t="shared" si="154"/>
        <v>9.8076167341254461E-5</v>
      </c>
      <c r="D1954" s="7">
        <f t="shared" si="150"/>
        <v>0.19154275481746996</v>
      </c>
      <c r="E1954" s="7">
        <f>SUM(D$2:D1954)</f>
        <v>325.43635215052842</v>
      </c>
      <c r="F1954">
        <f t="shared" si="151"/>
        <v>1</v>
      </c>
      <c r="G1954">
        <f t="shared" si="152"/>
        <v>1</v>
      </c>
    </row>
    <row r="1955" spans="1:7" x14ac:dyDescent="0.25">
      <c r="A1955" s="7">
        <v>0.52224893324312882</v>
      </c>
      <c r="B1955" s="13">
        <f t="shared" si="153"/>
        <v>1954</v>
      </c>
      <c r="C1955" s="35">
        <f t="shared" si="154"/>
        <v>4.9001768130940704E-5</v>
      </c>
      <c r="D1955" s="7">
        <f t="shared" si="150"/>
        <v>9.5749454927858135E-2</v>
      </c>
      <c r="E1955" s="7">
        <f>SUM(D$2:D1955)</f>
        <v>325.53210160545626</v>
      </c>
      <c r="F1955">
        <f t="shared" si="151"/>
        <v>1</v>
      </c>
      <c r="G1955">
        <f t="shared" si="152"/>
        <v>1</v>
      </c>
    </row>
    <row r="1956" spans="1:7" x14ac:dyDescent="0.25">
      <c r="A1956" s="7">
        <v>0.52211054682680635</v>
      </c>
      <c r="B1956" s="13">
        <f t="shared" si="153"/>
        <v>1955</v>
      </c>
      <c r="C1956" s="35">
        <f t="shared" si="154"/>
        <v>1.3838641632246684E-4</v>
      </c>
      <c r="D1956" s="7">
        <f t="shared" si="150"/>
        <v>0.27054544391042268</v>
      </c>
      <c r="E1956" s="7">
        <f>SUM(D$2:D1956)</f>
        <v>325.80264704936667</v>
      </c>
      <c r="F1956">
        <f t="shared" si="151"/>
        <v>1</v>
      </c>
      <c r="G1956">
        <f t="shared" si="152"/>
        <v>1</v>
      </c>
    </row>
    <row r="1957" spans="1:7" x14ac:dyDescent="0.25">
      <c r="A1957" s="7">
        <v>0.52196567203407107</v>
      </c>
      <c r="B1957" s="13">
        <f t="shared" si="153"/>
        <v>1956</v>
      </c>
      <c r="C1957" s="35">
        <f t="shared" si="154"/>
        <v>1.4487479273528336E-4</v>
      </c>
      <c r="D1957" s="7">
        <f t="shared" si="150"/>
        <v>0.28337509459021426</v>
      </c>
      <c r="E1957" s="7">
        <f>SUM(D$2:D1957)</f>
        <v>326.08602214395688</v>
      </c>
      <c r="F1957">
        <f t="shared" si="151"/>
        <v>1</v>
      </c>
      <c r="G1957">
        <f t="shared" si="152"/>
        <v>1</v>
      </c>
    </row>
    <row r="1958" spans="1:7" x14ac:dyDescent="0.25">
      <c r="A1958" s="7">
        <v>0.5218984640754093</v>
      </c>
      <c r="B1958" s="13">
        <f t="shared" si="153"/>
        <v>1957</v>
      </c>
      <c r="C1958" s="35">
        <f t="shared" si="154"/>
        <v>6.7207958661774647E-5</v>
      </c>
      <c r="D1958" s="7">
        <f t="shared" si="150"/>
        <v>0.13152597510109298</v>
      </c>
      <c r="E1958" s="7">
        <f>SUM(D$2:D1958)</f>
        <v>326.21754811905799</v>
      </c>
      <c r="F1958">
        <f t="shared" si="151"/>
        <v>1</v>
      </c>
      <c r="G1958">
        <f t="shared" si="152"/>
        <v>1</v>
      </c>
    </row>
    <row r="1959" spans="1:7" x14ac:dyDescent="0.25">
      <c r="A1959" s="7">
        <v>0.52188384101812113</v>
      </c>
      <c r="B1959" s="13">
        <f t="shared" si="153"/>
        <v>1958</v>
      </c>
      <c r="C1959" s="35">
        <f t="shared" si="154"/>
        <v>1.4623057288165597E-5</v>
      </c>
      <c r="D1959" s="7">
        <f t="shared" si="150"/>
        <v>2.863194617022824E-2</v>
      </c>
      <c r="E1959" s="7">
        <f>SUM(D$2:D1959)</f>
        <v>326.2461800652282</v>
      </c>
      <c r="F1959">
        <f t="shared" si="151"/>
        <v>1</v>
      </c>
      <c r="G1959">
        <f t="shared" si="152"/>
        <v>1</v>
      </c>
    </row>
    <row r="1960" spans="1:7" x14ac:dyDescent="0.25">
      <c r="A1960" s="7">
        <v>0.52170008438763005</v>
      </c>
      <c r="B1960" s="13">
        <f t="shared" si="153"/>
        <v>1959</v>
      </c>
      <c r="C1960" s="35">
        <f t="shared" si="154"/>
        <v>1.8375663049108315E-4</v>
      </c>
      <c r="D1960" s="7">
        <f t="shared" si="150"/>
        <v>0.35997923913203189</v>
      </c>
      <c r="E1960" s="7">
        <f>SUM(D$2:D1960)</f>
        <v>326.60615930436023</v>
      </c>
      <c r="F1960">
        <f t="shared" si="151"/>
        <v>1</v>
      </c>
      <c r="G1960">
        <f t="shared" si="152"/>
        <v>1</v>
      </c>
    </row>
    <row r="1961" spans="1:7" x14ac:dyDescent="0.25">
      <c r="A1961" s="7">
        <v>0.5216278890948598</v>
      </c>
      <c r="B1961" s="13">
        <f t="shared" si="153"/>
        <v>1960</v>
      </c>
      <c r="C1961" s="35">
        <f t="shared" si="154"/>
        <v>7.2195292770249608E-5</v>
      </c>
      <c r="D1961" s="7">
        <f t="shared" si="150"/>
        <v>0.14150277382968923</v>
      </c>
      <c r="E1961" s="7">
        <f>SUM(D$2:D1961)</f>
        <v>326.74766207818993</v>
      </c>
      <c r="F1961">
        <f t="shared" si="151"/>
        <v>1</v>
      </c>
      <c r="G1961">
        <f t="shared" si="152"/>
        <v>1</v>
      </c>
    </row>
    <row r="1962" spans="1:7" x14ac:dyDescent="0.25">
      <c r="A1962" s="7">
        <v>0.52135876673589543</v>
      </c>
      <c r="B1962" s="13">
        <f t="shared" si="153"/>
        <v>1961</v>
      </c>
      <c r="C1962" s="35">
        <f t="shared" si="154"/>
        <v>2.6912235896436876E-4</v>
      </c>
      <c r="D1962" s="7">
        <f t="shared" si="150"/>
        <v>0.52774894592912713</v>
      </c>
      <c r="E1962" s="7">
        <f>SUM(D$2:D1962)</f>
        <v>327.27541102411908</v>
      </c>
      <c r="F1962">
        <f t="shared" si="151"/>
        <v>1</v>
      </c>
      <c r="G1962">
        <f t="shared" si="152"/>
        <v>1</v>
      </c>
    </row>
    <row r="1963" spans="1:7" x14ac:dyDescent="0.25">
      <c r="A1963" s="7">
        <v>0.5209742578023695</v>
      </c>
      <c r="B1963" s="13">
        <f t="shared" si="153"/>
        <v>1962</v>
      </c>
      <c r="C1963" s="35">
        <f t="shared" si="154"/>
        <v>3.8450893352592885E-4</v>
      </c>
      <c r="D1963" s="7">
        <f t="shared" si="150"/>
        <v>0.75440652757787241</v>
      </c>
      <c r="E1963" s="7">
        <f>SUM(D$2:D1963)</f>
        <v>328.02981755169696</v>
      </c>
      <c r="F1963">
        <f t="shared" si="151"/>
        <v>1</v>
      </c>
      <c r="G1963">
        <f t="shared" si="152"/>
        <v>1</v>
      </c>
    </row>
    <row r="1964" spans="1:7" x14ac:dyDescent="0.25">
      <c r="A1964" s="7">
        <v>0.52087610900394898</v>
      </c>
      <c r="B1964" s="13">
        <f t="shared" si="153"/>
        <v>1963</v>
      </c>
      <c r="C1964" s="35">
        <f t="shared" si="154"/>
        <v>9.8148798420516492E-5</v>
      </c>
      <c r="D1964" s="7">
        <f t="shared" si="150"/>
        <v>0.19266609129947387</v>
      </c>
      <c r="E1964" s="7">
        <f>SUM(D$2:D1964)</f>
        <v>328.22248364299645</v>
      </c>
      <c r="F1964">
        <f t="shared" si="151"/>
        <v>1</v>
      </c>
      <c r="G1964">
        <f t="shared" si="152"/>
        <v>1</v>
      </c>
    </row>
    <row r="1965" spans="1:7" x14ac:dyDescent="0.25">
      <c r="A1965" s="7">
        <v>0.52087550374495528</v>
      </c>
      <c r="B1965" s="13">
        <f t="shared" si="153"/>
        <v>1964</v>
      </c>
      <c r="C1965" s="35">
        <f t="shared" si="154"/>
        <v>6.0525899370222902E-7</v>
      </c>
      <c r="D1965" s="7">
        <f t="shared" si="150"/>
        <v>1.1887286636311778E-3</v>
      </c>
      <c r="E1965" s="7">
        <f>SUM(D$2:D1965)</f>
        <v>328.22367237166009</v>
      </c>
      <c r="F1965">
        <f t="shared" si="151"/>
        <v>1</v>
      </c>
      <c r="G1965">
        <f t="shared" si="152"/>
        <v>1</v>
      </c>
    </row>
    <row r="1966" spans="1:7" x14ac:dyDescent="0.25">
      <c r="A1966" s="7">
        <v>0.52078916960209209</v>
      </c>
      <c r="B1966" s="13">
        <f t="shared" si="153"/>
        <v>1965</v>
      </c>
      <c r="C1966" s="35">
        <f t="shared" si="154"/>
        <v>8.6334142863186969E-5</v>
      </c>
      <c r="D1966" s="7">
        <f t="shared" si="150"/>
        <v>0.16964659072616239</v>
      </c>
      <c r="E1966" s="7">
        <f>SUM(D$2:D1966)</f>
        <v>328.39331896238627</v>
      </c>
      <c r="F1966">
        <f t="shared" si="151"/>
        <v>1</v>
      </c>
      <c r="G1966">
        <f t="shared" si="152"/>
        <v>1</v>
      </c>
    </row>
    <row r="1967" spans="1:7" x14ac:dyDescent="0.25">
      <c r="A1967" s="7">
        <v>0.52071757956831566</v>
      </c>
      <c r="B1967" s="13">
        <f t="shared" si="153"/>
        <v>1966</v>
      </c>
      <c r="C1967" s="35">
        <f t="shared" si="154"/>
        <v>7.1590033776436357E-5</v>
      </c>
      <c r="D1967" s="7">
        <f t="shared" si="150"/>
        <v>0.14074600640447388</v>
      </c>
      <c r="E1967" s="7">
        <f>SUM(D$2:D1967)</f>
        <v>328.53406496879074</v>
      </c>
      <c r="F1967">
        <f t="shared" si="151"/>
        <v>1</v>
      </c>
      <c r="G1967">
        <f t="shared" si="152"/>
        <v>1</v>
      </c>
    </row>
    <row r="1968" spans="1:7" x14ac:dyDescent="0.25">
      <c r="A1968" s="7">
        <v>0.51975575039622668</v>
      </c>
      <c r="B1968" s="13">
        <f t="shared" si="153"/>
        <v>1967</v>
      </c>
      <c r="C1968" s="35">
        <f t="shared" si="154"/>
        <v>9.6182917208897933E-4</v>
      </c>
      <c r="D1968" s="7">
        <f t="shared" si="150"/>
        <v>1.8919179814990223</v>
      </c>
      <c r="E1968" s="7">
        <f>SUM(D$2:D1968)</f>
        <v>330.42598295028978</v>
      </c>
      <c r="F1968">
        <f t="shared" si="151"/>
        <v>1</v>
      </c>
      <c r="G1968">
        <f t="shared" si="152"/>
        <v>1</v>
      </c>
    </row>
    <row r="1969" spans="1:7" x14ac:dyDescent="0.25">
      <c r="A1969" s="7">
        <v>0.51890715307668156</v>
      </c>
      <c r="B1969" s="13">
        <f t="shared" si="153"/>
        <v>1968</v>
      </c>
      <c r="C1969" s="35">
        <f t="shared" si="154"/>
        <v>8.4859731954511908E-4</v>
      </c>
      <c r="D1969" s="7">
        <f t="shared" si="150"/>
        <v>1.6700395248647943</v>
      </c>
      <c r="E1969" s="7">
        <f>SUM(D$2:D1969)</f>
        <v>332.0960224751546</v>
      </c>
      <c r="F1969">
        <f t="shared" si="151"/>
        <v>1</v>
      </c>
      <c r="G1969">
        <f t="shared" si="152"/>
        <v>1</v>
      </c>
    </row>
    <row r="1970" spans="1:7" x14ac:dyDescent="0.25">
      <c r="A1970" s="7">
        <v>0.51849075909936693</v>
      </c>
      <c r="B1970" s="13">
        <f t="shared" si="153"/>
        <v>1969</v>
      </c>
      <c r="C1970" s="35">
        <f t="shared" si="154"/>
        <v>4.1639397731463301E-4</v>
      </c>
      <c r="D1970" s="7">
        <f t="shared" si="150"/>
        <v>0.8198797413325124</v>
      </c>
      <c r="E1970" s="7">
        <f>SUM(D$2:D1970)</f>
        <v>332.9159022164871</v>
      </c>
      <c r="F1970">
        <f t="shared" si="151"/>
        <v>1</v>
      </c>
      <c r="G1970">
        <f t="shared" si="152"/>
        <v>1</v>
      </c>
    </row>
    <row r="1971" spans="1:7" x14ac:dyDescent="0.25">
      <c r="A1971" s="7">
        <v>0.51837856829229223</v>
      </c>
      <c r="B1971" s="13">
        <f t="shared" si="153"/>
        <v>1970</v>
      </c>
      <c r="C1971" s="35">
        <f t="shared" si="154"/>
        <v>1.1219080707469686E-4</v>
      </c>
      <c r="D1971" s="7">
        <f t="shared" si="150"/>
        <v>0.22101588993715282</v>
      </c>
      <c r="E1971" s="7">
        <f>SUM(D$2:D1971)</f>
        <v>333.13691810642428</v>
      </c>
      <c r="F1971">
        <f t="shared" si="151"/>
        <v>1</v>
      </c>
      <c r="G1971">
        <f t="shared" si="152"/>
        <v>1</v>
      </c>
    </row>
    <row r="1972" spans="1:7" x14ac:dyDescent="0.25">
      <c r="A1972" s="7">
        <v>0.51832552339408322</v>
      </c>
      <c r="B1972" s="13">
        <f t="shared" si="153"/>
        <v>1971</v>
      </c>
      <c r="C1972" s="35">
        <f t="shared" si="154"/>
        <v>5.3044898209009261E-5</v>
      </c>
      <c r="D1972" s="7">
        <f t="shared" si="150"/>
        <v>0.10455149436995725</v>
      </c>
      <c r="E1972" s="7">
        <f>SUM(D$2:D1972)</f>
        <v>333.24146960079423</v>
      </c>
      <c r="F1972">
        <f t="shared" si="151"/>
        <v>1</v>
      </c>
      <c r="G1972">
        <f t="shared" si="152"/>
        <v>1</v>
      </c>
    </row>
    <row r="1973" spans="1:7" x14ac:dyDescent="0.25">
      <c r="A1973" s="7">
        <v>0.51812104269564729</v>
      </c>
      <c r="B1973" s="13">
        <f t="shared" si="153"/>
        <v>1972</v>
      </c>
      <c r="C1973" s="35">
        <f t="shared" si="154"/>
        <v>2.0448069843592709E-4</v>
      </c>
      <c r="D1973" s="7">
        <f t="shared" si="150"/>
        <v>0.40323593731564822</v>
      </c>
      <c r="E1973" s="7">
        <f>SUM(D$2:D1973)</f>
        <v>333.64470553810986</v>
      </c>
      <c r="F1973">
        <f t="shared" si="151"/>
        <v>1</v>
      </c>
      <c r="G1973">
        <f t="shared" si="152"/>
        <v>1</v>
      </c>
    </row>
    <row r="1974" spans="1:7" x14ac:dyDescent="0.25">
      <c r="A1974" s="7">
        <v>0.51794902808963417</v>
      </c>
      <c r="B1974" s="13">
        <f t="shared" si="153"/>
        <v>1973</v>
      </c>
      <c r="C1974" s="35">
        <f t="shared" si="154"/>
        <v>1.7201460601312668E-4</v>
      </c>
      <c r="D1974" s="7">
        <f t="shared" si="150"/>
        <v>0.33938481766389894</v>
      </c>
      <c r="E1974" s="7">
        <f>SUM(D$2:D1974)</f>
        <v>333.98409035577379</v>
      </c>
      <c r="F1974">
        <f t="shared" si="151"/>
        <v>1</v>
      </c>
      <c r="G1974">
        <f t="shared" si="152"/>
        <v>1</v>
      </c>
    </row>
    <row r="1975" spans="1:7" x14ac:dyDescent="0.25">
      <c r="A1975" s="7">
        <v>0.51787654227254709</v>
      </c>
      <c r="B1975" s="13">
        <f t="shared" si="153"/>
        <v>1974</v>
      </c>
      <c r="C1975" s="35">
        <f t="shared" si="154"/>
        <v>7.2485817087075688E-5</v>
      </c>
      <c r="D1975" s="7">
        <f t="shared" si="150"/>
        <v>0.14308700292988741</v>
      </c>
      <c r="E1975" s="7">
        <f>SUM(D$2:D1975)</f>
        <v>334.12717735870365</v>
      </c>
      <c r="F1975">
        <f t="shared" si="151"/>
        <v>1</v>
      </c>
      <c r="G1975">
        <f t="shared" si="152"/>
        <v>1</v>
      </c>
    </row>
    <row r="1976" spans="1:7" x14ac:dyDescent="0.25">
      <c r="A1976" s="7">
        <v>0.51780134489516816</v>
      </c>
      <c r="B1976" s="13">
        <f t="shared" si="153"/>
        <v>1975</v>
      </c>
      <c r="C1976" s="35">
        <f t="shared" si="154"/>
        <v>7.5197377378932728E-5</v>
      </c>
      <c r="D1976" s="7">
        <f t="shared" si="150"/>
        <v>0.14851482032339214</v>
      </c>
      <c r="E1976" s="7">
        <f>SUM(D$2:D1976)</f>
        <v>334.27569217902703</v>
      </c>
      <c r="F1976">
        <f t="shared" si="151"/>
        <v>1</v>
      </c>
      <c r="G1976">
        <f t="shared" si="152"/>
        <v>1</v>
      </c>
    </row>
    <row r="1977" spans="1:7" x14ac:dyDescent="0.25">
      <c r="A1977" s="7">
        <v>0.51772462226512506</v>
      </c>
      <c r="B1977" s="13">
        <f t="shared" si="153"/>
        <v>1976</v>
      </c>
      <c r="C1977" s="35">
        <f t="shared" si="154"/>
        <v>7.6722630043102313E-5</v>
      </c>
      <c r="D1977" s="7">
        <f t="shared" si="150"/>
        <v>0.15160391696517017</v>
      </c>
      <c r="E1977" s="7">
        <f>SUM(D$2:D1977)</f>
        <v>334.42729609599218</v>
      </c>
      <c r="F1977">
        <f t="shared" si="151"/>
        <v>1</v>
      </c>
      <c r="G1977">
        <f t="shared" si="152"/>
        <v>1</v>
      </c>
    </row>
    <row r="1978" spans="1:7" x14ac:dyDescent="0.25">
      <c r="A1978" s="7">
        <v>0.51752089208784136</v>
      </c>
      <c r="B1978" s="13">
        <f t="shared" si="153"/>
        <v>1977</v>
      </c>
      <c r="C1978" s="35">
        <f t="shared" si="154"/>
        <v>2.037301772837008E-4</v>
      </c>
      <c r="D1978" s="7">
        <f t="shared" si="150"/>
        <v>0.40277456048987648</v>
      </c>
      <c r="E1978" s="7">
        <f>SUM(D$2:D1978)</f>
        <v>334.83007065648206</v>
      </c>
      <c r="F1978">
        <f t="shared" si="151"/>
        <v>1</v>
      </c>
      <c r="G1978">
        <f t="shared" si="152"/>
        <v>1</v>
      </c>
    </row>
    <row r="1979" spans="1:7" x14ac:dyDescent="0.25">
      <c r="A1979" s="7">
        <v>0.5174508273067292</v>
      </c>
      <c r="B1979" s="13">
        <f t="shared" si="153"/>
        <v>1978</v>
      </c>
      <c r="C1979" s="35">
        <f t="shared" si="154"/>
        <v>7.006478111215575E-5</v>
      </c>
      <c r="D1979" s="7">
        <f t="shared" si="150"/>
        <v>0.13858813703984407</v>
      </c>
      <c r="E1979" s="7">
        <f>SUM(D$2:D1979)</f>
        <v>334.96865879352191</v>
      </c>
      <c r="F1979">
        <f t="shared" si="151"/>
        <v>1</v>
      </c>
      <c r="G1979">
        <f t="shared" si="152"/>
        <v>1</v>
      </c>
    </row>
    <row r="1980" spans="1:7" x14ac:dyDescent="0.25">
      <c r="A1980" s="7">
        <v>0.5174145117671064</v>
      </c>
      <c r="B1980" s="13">
        <f t="shared" si="153"/>
        <v>1979</v>
      </c>
      <c r="C1980" s="35">
        <f t="shared" si="154"/>
        <v>3.6315539622799875E-5</v>
      </c>
      <c r="D1980" s="7">
        <f t="shared" si="150"/>
        <v>7.1868452913520953E-2</v>
      </c>
      <c r="E1980" s="7">
        <f>SUM(D$2:D1980)</f>
        <v>335.04052724643543</v>
      </c>
      <c r="F1980">
        <f t="shared" si="151"/>
        <v>1</v>
      </c>
      <c r="G1980">
        <f t="shared" si="152"/>
        <v>1</v>
      </c>
    </row>
    <row r="1981" spans="1:7" x14ac:dyDescent="0.25">
      <c r="A1981" s="7">
        <v>0.51738565301828621</v>
      </c>
      <c r="B1981" s="13">
        <f t="shared" si="153"/>
        <v>1980</v>
      </c>
      <c r="C1981" s="35">
        <f t="shared" si="154"/>
        <v>2.8858748820193014E-5</v>
      </c>
      <c r="D1981" s="7">
        <f t="shared" si="150"/>
        <v>5.7140322663982168E-2</v>
      </c>
      <c r="E1981" s="7">
        <f>SUM(D$2:D1981)</f>
        <v>335.09766756909943</v>
      </c>
      <c r="F1981">
        <f t="shared" si="151"/>
        <v>1</v>
      </c>
      <c r="G1981">
        <f t="shared" si="152"/>
        <v>1</v>
      </c>
    </row>
    <row r="1982" spans="1:7" x14ac:dyDescent="0.25">
      <c r="A1982" s="7">
        <v>0.51729307260260782</v>
      </c>
      <c r="B1982" s="13">
        <f t="shared" si="153"/>
        <v>1981</v>
      </c>
      <c r="C1982" s="35">
        <f t="shared" si="154"/>
        <v>9.2580415678389372E-5</v>
      </c>
      <c r="D1982" s="7">
        <f t="shared" si="150"/>
        <v>0.18340180345888935</v>
      </c>
      <c r="E1982" s="7">
        <f>SUM(D$2:D1982)</f>
        <v>335.28106937255831</v>
      </c>
      <c r="F1982">
        <f t="shared" si="151"/>
        <v>1</v>
      </c>
      <c r="G1982">
        <f t="shared" si="152"/>
        <v>1</v>
      </c>
    </row>
    <row r="1983" spans="1:7" x14ac:dyDescent="0.25">
      <c r="A1983" s="7">
        <v>0.51693245929415377</v>
      </c>
      <c r="B1983" s="13">
        <f t="shared" si="153"/>
        <v>1982</v>
      </c>
      <c r="C1983" s="35">
        <f t="shared" si="154"/>
        <v>3.6061330845404971E-4</v>
      </c>
      <c r="D1983" s="7">
        <f t="shared" si="150"/>
        <v>0.71473557735592652</v>
      </c>
      <c r="E1983" s="7">
        <f>SUM(D$2:D1983)</f>
        <v>335.99580494991426</v>
      </c>
      <c r="F1983">
        <f t="shared" si="151"/>
        <v>1</v>
      </c>
      <c r="G1983">
        <f t="shared" si="152"/>
        <v>1</v>
      </c>
    </row>
    <row r="1984" spans="1:7" x14ac:dyDescent="0.25">
      <c r="A1984" s="7">
        <v>0.51636881790884848</v>
      </c>
      <c r="B1984" s="13">
        <f t="shared" si="153"/>
        <v>1983</v>
      </c>
      <c r="C1984" s="35">
        <f t="shared" si="154"/>
        <v>5.6364138530529129E-4</v>
      </c>
      <c r="D1984" s="7">
        <f t="shared" si="150"/>
        <v>1.1177008670603925</v>
      </c>
      <c r="E1984" s="7">
        <f>SUM(D$2:D1984)</f>
        <v>337.11350581697468</v>
      </c>
      <c r="F1984">
        <f t="shared" si="151"/>
        <v>1</v>
      </c>
      <c r="G1984">
        <f t="shared" si="152"/>
        <v>1</v>
      </c>
    </row>
    <row r="1985" spans="1:7" x14ac:dyDescent="0.25">
      <c r="A1985" s="7">
        <v>0.5162745427679879</v>
      </c>
      <c r="B1985" s="13">
        <f t="shared" si="153"/>
        <v>1984</v>
      </c>
      <c r="C1985" s="35">
        <f t="shared" si="154"/>
        <v>9.4275140860577977E-5</v>
      </c>
      <c r="D1985" s="7">
        <f t="shared" si="150"/>
        <v>0.18704187946738671</v>
      </c>
      <c r="E1985" s="7">
        <f>SUM(D$2:D1985)</f>
        <v>337.3005476964421</v>
      </c>
      <c r="F1985">
        <f t="shared" si="151"/>
        <v>1</v>
      </c>
      <c r="G1985">
        <f t="shared" si="152"/>
        <v>1</v>
      </c>
    </row>
    <row r="1986" spans="1:7" x14ac:dyDescent="0.25">
      <c r="A1986" s="7">
        <v>0.51624609559528345</v>
      </c>
      <c r="B1986" s="13">
        <f t="shared" si="153"/>
        <v>1985</v>
      </c>
      <c r="C1986" s="35">
        <f t="shared" si="154"/>
        <v>2.8447172704448853E-5</v>
      </c>
      <c r="D1986" s="7">
        <f t="shared" ref="D1986:D2049" si="155">C1986*B1986</f>
        <v>5.6467637818330974E-2</v>
      </c>
      <c r="E1986" s="7">
        <f>SUM(D$2:D1986)</f>
        <v>337.35701533426044</v>
      </c>
      <c r="F1986">
        <f t="shared" ref="F1986:F2049" si="156">IF(E1986&gt;I$15,1,0)</f>
        <v>1</v>
      </c>
      <c r="G1986">
        <f t="shared" ref="G1986:G2049" si="157">IF(E1986&gt;M$15,1,0)</f>
        <v>1</v>
      </c>
    </row>
    <row r="1987" spans="1:7" x14ac:dyDescent="0.25">
      <c r="A1987" s="7">
        <v>0.5154625273020228</v>
      </c>
      <c r="B1987" s="13">
        <f t="shared" ref="B1987:B2050" si="158">ROW(B1987)-1</f>
        <v>1986</v>
      </c>
      <c r="C1987" s="35">
        <f t="shared" si="154"/>
        <v>7.8356829326065025E-4</v>
      </c>
      <c r="D1987" s="7">
        <f t="shared" si="155"/>
        <v>1.5561666304156514</v>
      </c>
      <c r="E1987" s="7">
        <f>SUM(D$2:D1987)</f>
        <v>338.91318196467608</v>
      </c>
      <c r="F1987">
        <f t="shared" si="156"/>
        <v>1</v>
      </c>
      <c r="G1987">
        <f t="shared" si="157"/>
        <v>1</v>
      </c>
    </row>
    <row r="1988" spans="1:7" x14ac:dyDescent="0.25">
      <c r="A1988" s="7">
        <v>0.51544591899523529</v>
      </c>
      <c r="B1988" s="13">
        <f t="shared" si="158"/>
        <v>1987</v>
      </c>
      <c r="C1988" s="35">
        <f t="shared" ref="C1988:C2051" si="159">IF(A1987-A1988=0,0,A1987-A1988)</f>
        <v>1.6608306787513349E-5</v>
      </c>
      <c r="D1988" s="7">
        <f t="shared" si="155"/>
        <v>3.3000705586789025E-2</v>
      </c>
      <c r="E1988" s="7">
        <f>SUM(D$2:D1988)</f>
        <v>338.94618267026289</v>
      </c>
      <c r="F1988">
        <f t="shared" si="156"/>
        <v>1</v>
      </c>
      <c r="G1988">
        <f t="shared" si="157"/>
        <v>1</v>
      </c>
    </row>
    <row r="1989" spans="1:7" x14ac:dyDescent="0.25">
      <c r="A1989" s="7">
        <v>0.51536408797928523</v>
      </c>
      <c r="B1989" s="13">
        <f t="shared" si="158"/>
        <v>1988</v>
      </c>
      <c r="C1989" s="35">
        <f t="shared" si="159"/>
        <v>8.1831015950051267E-5</v>
      </c>
      <c r="D1989" s="7">
        <f t="shared" si="155"/>
        <v>0.16268005970870192</v>
      </c>
      <c r="E1989" s="7">
        <f>SUM(D$2:D1989)</f>
        <v>339.10886272997158</v>
      </c>
      <c r="F1989">
        <f t="shared" si="156"/>
        <v>1</v>
      </c>
      <c r="G1989">
        <f t="shared" si="157"/>
        <v>1</v>
      </c>
    </row>
    <row r="1990" spans="1:7" x14ac:dyDescent="0.25">
      <c r="A1990" s="7">
        <v>0.51535767223395179</v>
      </c>
      <c r="B1990" s="13">
        <f t="shared" si="158"/>
        <v>1989</v>
      </c>
      <c r="C1990" s="35">
        <f t="shared" si="159"/>
        <v>6.4157453334434678E-6</v>
      </c>
      <c r="D1990" s="7">
        <f t="shared" si="155"/>
        <v>1.2760917468219057E-2</v>
      </c>
      <c r="E1990" s="7">
        <f>SUM(D$2:D1990)</f>
        <v>339.12162364743978</v>
      </c>
      <c r="F1990">
        <f t="shared" si="156"/>
        <v>1</v>
      </c>
      <c r="G1990">
        <f t="shared" si="157"/>
        <v>1</v>
      </c>
    </row>
    <row r="1991" spans="1:7" x14ac:dyDescent="0.25">
      <c r="A1991" s="7">
        <v>0.5153130525409354</v>
      </c>
      <c r="B1991" s="13">
        <f t="shared" si="158"/>
        <v>1990</v>
      </c>
      <c r="C1991" s="35">
        <f t="shared" si="159"/>
        <v>4.4619693016390016E-5</v>
      </c>
      <c r="D1991" s="7">
        <f t="shared" si="155"/>
        <v>8.8793189102616132E-2</v>
      </c>
      <c r="E1991" s="7">
        <f>SUM(D$2:D1991)</f>
        <v>339.21041683654238</v>
      </c>
      <c r="F1991">
        <f t="shared" si="156"/>
        <v>1</v>
      </c>
      <c r="G1991">
        <f t="shared" si="157"/>
        <v>1</v>
      </c>
    </row>
    <row r="1992" spans="1:7" x14ac:dyDescent="0.25">
      <c r="A1992" s="7">
        <v>0.51515156944141283</v>
      </c>
      <c r="B1992" s="13">
        <f t="shared" si="158"/>
        <v>1991</v>
      </c>
      <c r="C1992" s="35">
        <f t="shared" si="159"/>
        <v>1.6148309952257467E-4</v>
      </c>
      <c r="D1992" s="7">
        <f t="shared" si="155"/>
        <v>0.32151285114944617</v>
      </c>
      <c r="E1992" s="7">
        <f>SUM(D$2:D1992)</f>
        <v>339.53192968769184</v>
      </c>
      <c r="F1992">
        <f t="shared" si="156"/>
        <v>1</v>
      </c>
      <c r="G1992">
        <f t="shared" si="157"/>
        <v>1</v>
      </c>
    </row>
    <row r="1993" spans="1:7" x14ac:dyDescent="0.25">
      <c r="A1993" s="7">
        <v>0.51509639403154595</v>
      </c>
      <c r="B1993" s="13">
        <f t="shared" si="158"/>
        <v>1992</v>
      </c>
      <c r="C1993" s="35">
        <f t="shared" si="159"/>
        <v>5.5175409866881076E-5</v>
      </c>
      <c r="D1993" s="7">
        <f t="shared" si="155"/>
        <v>0.1099094164548271</v>
      </c>
      <c r="E1993" s="7">
        <f>SUM(D$2:D1993)</f>
        <v>339.6418391041467</v>
      </c>
      <c r="F1993">
        <f t="shared" si="156"/>
        <v>1</v>
      </c>
      <c r="G1993">
        <f t="shared" si="157"/>
        <v>1</v>
      </c>
    </row>
    <row r="1994" spans="1:7" x14ac:dyDescent="0.25">
      <c r="A1994" s="7">
        <v>0.51477984357783402</v>
      </c>
      <c r="B1994" s="13">
        <f t="shared" si="158"/>
        <v>1993</v>
      </c>
      <c r="C1994" s="35">
        <f t="shared" si="159"/>
        <v>3.1655045371192791E-4</v>
      </c>
      <c r="D1994" s="7">
        <f t="shared" si="155"/>
        <v>0.63088505424787233</v>
      </c>
      <c r="E1994" s="7">
        <f>SUM(D$2:D1994)</f>
        <v>340.27272415839457</v>
      </c>
      <c r="F1994">
        <f t="shared" si="156"/>
        <v>1</v>
      </c>
      <c r="G1994">
        <f t="shared" si="157"/>
        <v>1</v>
      </c>
    </row>
    <row r="1995" spans="1:7" x14ac:dyDescent="0.25">
      <c r="A1995" s="7">
        <v>0.51399375740715958</v>
      </c>
      <c r="B1995" s="13">
        <f t="shared" si="158"/>
        <v>1994</v>
      </c>
      <c r="C1995" s="35">
        <f t="shared" si="159"/>
        <v>7.860861706744382E-4</v>
      </c>
      <c r="D1995" s="7">
        <f t="shared" si="155"/>
        <v>1.5674558243248298</v>
      </c>
      <c r="E1995" s="7">
        <f>SUM(D$2:D1995)</f>
        <v>341.84017998271941</v>
      </c>
      <c r="F1995">
        <f t="shared" si="156"/>
        <v>1</v>
      </c>
      <c r="G1995">
        <f t="shared" si="157"/>
        <v>1</v>
      </c>
    </row>
    <row r="1996" spans="1:7" x14ac:dyDescent="0.25">
      <c r="A1996" s="7">
        <v>0.51394969455241724</v>
      </c>
      <c r="B1996" s="13">
        <f t="shared" si="158"/>
        <v>1995</v>
      </c>
      <c r="C1996" s="35">
        <f t="shared" si="159"/>
        <v>4.4062854742343838E-5</v>
      </c>
      <c r="D1996" s="7">
        <f t="shared" si="155"/>
        <v>8.7905395210975956E-2</v>
      </c>
      <c r="E1996" s="7">
        <f>SUM(D$2:D1996)</f>
        <v>341.92808537793036</v>
      </c>
      <c r="F1996">
        <f t="shared" si="156"/>
        <v>1</v>
      </c>
      <c r="G1996">
        <f t="shared" si="157"/>
        <v>1</v>
      </c>
    </row>
    <row r="1997" spans="1:7" x14ac:dyDescent="0.25">
      <c r="A1997" s="7">
        <v>0.5138445489600294</v>
      </c>
      <c r="B1997" s="13">
        <f t="shared" si="158"/>
        <v>1996</v>
      </c>
      <c r="C1997" s="35">
        <f t="shared" si="159"/>
        <v>1.0514559238783416E-4</v>
      </c>
      <c r="D1997" s="7">
        <f t="shared" si="155"/>
        <v>0.20987060240611699</v>
      </c>
      <c r="E1997" s="7">
        <f>SUM(D$2:D1997)</f>
        <v>342.13795598033647</v>
      </c>
      <c r="F1997">
        <f t="shared" si="156"/>
        <v>1</v>
      </c>
      <c r="G1997">
        <f t="shared" si="157"/>
        <v>1</v>
      </c>
    </row>
    <row r="1998" spans="1:7" x14ac:dyDescent="0.25">
      <c r="A1998" s="7">
        <v>0.51344684538044061</v>
      </c>
      <c r="B1998" s="13">
        <f t="shared" si="158"/>
        <v>1997</v>
      </c>
      <c r="C1998" s="35">
        <f t="shared" si="159"/>
        <v>3.9770357958879288E-4</v>
      </c>
      <c r="D1998" s="7">
        <f t="shared" si="155"/>
        <v>0.79421404843881938</v>
      </c>
      <c r="E1998" s="7">
        <f>SUM(D$2:D1998)</f>
        <v>342.93217002877532</v>
      </c>
      <c r="F1998">
        <f t="shared" si="156"/>
        <v>1</v>
      </c>
      <c r="G1998">
        <f t="shared" si="157"/>
        <v>1</v>
      </c>
    </row>
    <row r="1999" spans="1:7" x14ac:dyDescent="0.25">
      <c r="A1999" s="7">
        <v>0.51331470523693323</v>
      </c>
      <c r="B1999" s="13">
        <f t="shared" si="158"/>
        <v>1998</v>
      </c>
      <c r="C1999" s="35">
        <f t="shared" si="159"/>
        <v>1.3214014350737546E-4</v>
      </c>
      <c r="D1999" s="7">
        <f t="shared" si="155"/>
        <v>0.26401600672773617</v>
      </c>
      <c r="E1999" s="7">
        <f>SUM(D$2:D1999)</f>
        <v>343.19618603550305</v>
      </c>
      <c r="F1999">
        <f t="shared" si="156"/>
        <v>1</v>
      </c>
      <c r="G1999">
        <f t="shared" si="157"/>
        <v>1</v>
      </c>
    </row>
    <row r="2000" spans="1:7" x14ac:dyDescent="0.25">
      <c r="A2000" s="7">
        <v>0.51212960812724351</v>
      </c>
      <c r="B2000" s="13">
        <f t="shared" si="158"/>
        <v>1999</v>
      </c>
      <c r="C2000" s="35">
        <f t="shared" si="159"/>
        <v>1.1850971096897256E-3</v>
      </c>
      <c r="D2000" s="7">
        <f t="shared" si="155"/>
        <v>2.3690091222697616</v>
      </c>
      <c r="E2000" s="7">
        <f>SUM(D$2:D2000)</f>
        <v>345.56519515777279</v>
      </c>
      <c r="F2000">
        <f t="shared" si="156"/>
        <v>1</v>
      </c>
      <c r="G2000">
        <f t="shared" si="157"/>
        <v>1</v>
      </c>
    </row>
    <row r="2001" spans="1:7" x14ac:dyDescent="0.25">
      <c r="A2001" s="7">
        <v>0.51186375416684504</v>
      </c>
      <c r="B2001" s="13">
        <f t="shared" si="158"/>
        <v>2000</v>
      </c>
      <c r="C2001" s="35">
        <f t="shared" si="159"/>
        <v>2.6585396039846554E-4</v>
      </c>
      <c r="D2001" s="7">
        <f t="shared" si="155"/>
        <v>0.53170792079693108</v>
      </c>
      <c r="E2001" s="7">
        <f>SUM(D$2:D2001)</f>
        <v>346.09690307856971</v>
      </c>
      <c r="F2001">
        <f t="shared" si="156"/>
        <v>1</v>
      </c>
      <c r="G2001">
        <f t="shared" si="157"/>
        <v>1</v>
      </c>
    </row>
    <row r="2002" spans="1:7" x14ac:dyDescent="0.25">
      <c r="A2002" s="7">
        <v>0.51130539063996494</v>
      </c>
      <c r="B2002" s="13">
        <f t="shared" si="158"/>
        <v>2001</v>
      </c>
      <c r="C2002" s="35">
        <f t="shared" si="159"/>
        <v>5.5836352688010127E-4</v>
      </c>
      <c r="D2002" s="7">
        <f t="shared" si="155"/>
        <v>1.1172854172870825</v>
      </c>
      <c r="E2002" s="7">
        <f>SUM(D$2:D2002)</f>
        <v>347.21418849585677</v>
      </c>
      <c r="F2002">
        <f t="shared" si="156"/>
        <v>1</v>
      </c>
      <c r="G2002">
        <f t="shared" si="157"/>
        <v>1</v>
      </c>
    </row>
    <row r="2003" spans="1:7" x14ac:dyDescent="0.25">
      <c r="A2003" s="7">
        <v>0.51126096462982651</v>
      </c>
      <c r="B2003" s="13">
        <f t="shared" si="158"/>
        <v>2002</v>
      </c>
      <c r="C2003" s="35">
        <f t="shared" si="159"/>
        <v>4.4426010138431948E-5</v>
      </c>
      <c r="D2003" s="7">
        <f t="shared" si="155"/>
        <v>8.8940872297140761E-2</v>
      </c>
      <c r="E2003" s="7">
        <f>SUM(D$2:D2003)</f>
        <v>347.30312936815392</v>
      </c>
      <c r="F2003">
        <f t="shared" si="156"/>
        <v>1</v>
      </c>
      <c r="G2003">
        <f t="shared" si="157"/>
        <v>1</v>
      </c>
    </row>
    <row r="2004" spans="1:7" x14ac:dyDescent="0.25">
      <c r="A2004" s="7">
        <v>0.51102970727350872</v>
      </c>
      <c r="B2004" s="13">
        <f t="shared" si="158"/>
        <v>2003</v>
      </c>
      <c r="C2004" s="35">
        <f t="shared" si="159"/>
        <v>2.3125735631779332E-4</v>
      </c>
      <c r="D2004" s="7">
        <f t="shared" si="155"/>
        <v>0.46320848470454001</v>
      </c>
      <c r="E2004" s="7">
        <f>SUM(D$2:D2004)</f>
        <v>347.76633785285844</v>
      </c>
      <c r="F2004">
        <f t="shared" si="156"/>
        <v>1</v>
      </c>
      <c r="G2004">
        <f t="shared" si="157"/>
        <v>1</v>
      </c>
    </row>
    <row r="2005" spans="1:7" x14ac:dyDescent="0.25">
      <c r="A2005" s="7">
        <v>0.51089170822294216</v>
      </c>
      <c r="B2005" s="13">
        <f t="shared" si="158"/>
        <v>2004</v>
      </c>
      <c r="C2005" s="35">
        <f t="shared" si="159"/>
        <v>1.3799905056655071E-4</v>
      </c>
      <c r="D2005" s="7">
        <f t="shared" si="155"/>
        <v>0.27655009733536762</v>
      </c>
      <c r="E2005" s="7">
        <f>SUM(D$2:D2005)</f>
        <v>348.0428879501938</v>
      </c>
      <c r="F2005">
        <f t="shared" si="156"/>
        <v>1</v>
      </c>
      <c r="G2005">
        <f t="shared" si="157"/>
        <v>1</v>
      </c>
    </row>
    <row r="2006" spans="1:7" x14ac:dyDescent="0.25">
      <c r="A2006" s="7">
        <v>0.51059140292062166</v>
      </c>
      <c r="B2006" s="13">
        <f t="shared" si="158"/>
        <v>2005</v>
      </c>
      <c r="C2006" s="35">
        <f t="shared" si="159"/>
        <v>3.0030530232050268E-4</v>
      </c>
      <c r="D2006" s="7">
        <f t="shared" si="155"/>
        <v>0.60211213115260787</v>
      </c>
      <c r="E2006" s="7">
        <f>SUM(D$2:D2006)</f>
        <v>348.64500008134638</v>
      </c>
      <c r="F2006">
        <f t="shared" si="156"/>
        <v>1</v>
      </c>
      <c r="G2006">
        <f t="shared" si="157"/>
        <v>1</v>
      </c>
    </row>
    <row r="2007" spans="1:7" x14ac:dyDescent="0.25">
      <c r="A2007" s="7">
        <v>0.5104161199160423</v>
      </c>
      <c r="B2007" s="13">
        <f t="shared" si="158"/>
        <v>2006</v>
      </c>
      <c r="C2007" s="35">
        <f t="shared" si="159"/>
        <v>1.7528300457936297E-4</v>
      </c>
      <c r="D2007" s="7">
        <f t="shared" si="155"/>
        <v>0.35161770718620211</v>
      </c>
      <c r="E2007" s="7">
        <f>SUM(D$2:D2007)</f>
        <v>348.9966177885326</v>
      </c>
      <c r="F2007">
        <f t="shared" si="156"/>
        <v>1</v>
      </c>
      <c r="G2007">
        <f t="shared" si="157"/>
        <v>1</v>
      </c>
    </row>
    <row r="2008" spans="1:7" x14ac:dyDescent="0.25">
      <c r="A2008" s="7">
        <v>0.51027511878086707</v>
      </c>
      <c r="B2008" s="13">
        <f t="shared" si="158"/>
        <v>2007</v>
      </c>
      <c r="C2008" s="35">
        <f t="shared" si="159"/>
        <v>1.4100113517523383E-4</v>
      </c>
      <c r="D2008" s="7">
        <f t="shared" si="155"/>
        <v>0.28298927829669429</v>
      </c>
      <c r="E2008" s="7">
        <f>SUM(D$2:D2008)</f>
        <v>349.27960706682927</v>
      </c>
      <c r="F2008">
        <f t="shared" si="156"/>
        <v>1</v>
      </c>
      <c r="G2008">
        <f t="shared" si="157"/>
        <v>1</v>
      </c>
    </row>
    <row r="2009" spans="1:7" x14ac:dyDescent="0.25">
      <c r="A2009" s="7">
        <v>0.51024163585333471</v>
      </c>
      <c r="B2009" s="13">
        <f t="shared" si="158"/>
        <v>2008</v>
      </c>
      <c r="C2009" s="35">
        <f t="shared" si="159"/>
        <v>3.348292753235782E-5</v>
      </c>
      <c r="D2009" s="7">
        <f t="shared" si="155"/>
        <v>6.7233718484974503E-2</v>
      </c>
      <c r="E2009" s="7">
        <f>SUM(D$2:D2009)</f>
        <v>349.34684078531427</v>
      </c>
      <c r="F2009">
        <f t="shared" si="156"/>
        <v>1</v>
      </c>
      <c r="G2009">
        <f t="shared" si="157"/>
        <v>1</v>
      </c>
    </row>
    <row r="2010" spans="1:7" x14ac:dyDescent="0.25">
      <c r="A2010" s="7">
        <v>0.50957718253003681</v>
      </c>
      <c r="B2010" s="13">
        <f t="shared" si="158"/>
        <v>2009</v>
      </c>
      <c r="C2010" s="35">
        <f t="shared" si="159"/>
        <v>6.6445332329789775E-4</v>
      </c>
      <c r="D2010" s="7">
        <f t="shared" si="155"/>
        <v>1.3348867265054767</v>
      </c>
      <c r="E2010" s="7">
        <f>SUM(D$2:D2010)</f>
        <v>350.68172751181976</v>
      </c>
      <c r="F2010">
        <f t="shared" si="156"/>
        <v>1</v>
      </c>
      <c r="G2010">
        <f t="shared" si="157"/>
        <v>1</v>
      </c>
    </row>
    <row r="2011" spans="1:7" x14ac:dyDescent="0.25">
      <c r="A2011" s="7">
        <v>0.50925838051286842</v>
      </c>
      <c r="B2011" s="13">
        <f t="shared" si="158"/>
        <v>2010</v>
      </c>
      <c r="C2011" s="35">
        <f t="shared" si="159"/>
        <v>3.1880201716838474E-4</v>
      </c>
      <c r="D2011" s="7">
        <f t="shared" si="155"/>
        <v>0.64079205450845333</v>
      </c>
      <c r="E2011" s="7">
        <f>SUM(D$2:D2011)</f>
        <v>351.3225195663282</v>
      </c>
      <c r="F2011">
        <f t="shared" si="156"/>
        <v>1</v>
      </c>
      <c r="G2011">
        <f t="shared" si="157"/>
        <v>1</v>
      </c>
    </row>
    <row r="2012" spans="1:7" x14ac:dyDescent="0.25">
      <c r="A2012" s="7">
        <v>0.50878809427475347</v>
      </c>
      <c r="B2012" s="13">
        <f t="shared" si="158"/>
        <v>2011</v>
      </c>
      <c r="C2012" s="35">
        <f t="shared" si="159"/>
        <v>4.7028623811495862E-4</v>
      </c>
      <c r="D2012" s="7">
        <f t="shared" si="155"/>
        <v>0.94574562484918179</v>
      </c>
      <c r="E2012" s="7">
        <f>SUM(D$2:D2012)</f>
        <v>352.26826519117736</v>
      </c>
      <c r="F2012">
        <f t="shared" si="156"/>
        <v>1</v>
      </c>
      <c r="G2012">
        <f t="shared" si="157"/>
        <v>1</v>
      </c>
    </row>
    <row r="2013" spans="1:7" x14ac:dyDescent="0.25">
      <c r="A2013" s="7">
        <v>0.50864963522735174</v>
      </c>
      <c r="B2013" s="13">
        <f t="shared" si="158"/>
        <v>2012</v>
      </c>
      <c r="C2013" s="35">
        <f t="shared" si="159"/>
        <v>1.3845904740172887E-4</v>
      </c>
      <c r="D2013" s="7">
        <f t="shared" si="155"/>
        <v>0.27857960337227849</v>
      </c>
      <c r="E2013" s="7">
        <f>SUM(D$2:D2013)</f>
        <v>352.54684479454966</v>
      </c>
      <c r="F2013">
        <f t="shared" si="156"/>
        <v>1</v>
      </c>
      <c r="G2013">
        <f t="shared" si="157"/>
        <v>1</v>
      </c>
    </row>
    <row r="2014" spans="1:7" x14ac:dyDescent="0.25">
      <c r="A2014" s="7">
        <v>0.50735341256641631</v>
      </c>
      <c r="B2014" s="13">
        <f t="shared" si="158"/>
        <v>2013</v>
      </c>
      <c r="C2014" s="35">
        <f t="shared" si="159"/>
        <v>1.296222660935431E-3</v>
      </c>
      <c r="D2014" s="7">
        <f t="shared" si="155"/>
        <v>2.6092962164630227</v>
      </c>
      <c r="E2014" s="7">
        <f>SUM(D$2:D2014)</f>
        <v>355.15614101101266</v>
      </c>
      <c r="F2014">
        <f t="shared" si="156"/>
        <v>1</v>
      </c>
      <c r="G2014">
        <f t="shared" si="157"/>
        <v>1</v>
      </c>
    </row>
    <row r="2015" spans="1:7" x14ac:dyDescent="0.25">
      <c r="A2015" s="7">
        <v>0.50723008499385736</v>
      </c>
      <c r="B2015" s="13">
        <f t="shared" si="158"/>
        <v>2014</v>
      </c>
      <c r="C2015" s="35">
        <f t="shared" si="159"/>
        <v>1.233275725589511E-4</v>
      </c>
      <c r="D2015" s="7">
        <f t="shared" si="155"/>
        <v>0.24838173113372752</v>
      </c>
      <c r="E2015" s="7">
        <f>SUM(D$2:D2015)</f>
        <v>355.40452274214641</v>
      </c>
      <c r="F2015">
        <f t="shared" si="156"/>
        <v>1</v>
      </c>
      <c r="G2015">
        <f t="shared" si="157"/>
        <v>1</v>
      </c>
    </row>
    <row r="2016" spans="1:7" x14ac:dyDescent="0.25">
      <c r="A2016" s="7">
        <v>0.50714636556984705</v>
      </c>
      <c r="B2016" s="13">
        <f t="shared" si="158"/>
        <v>2015</v>
      </c>
      <c r="C2016" s="35">
        <f t="shared" si="159"/>
        <v>8.3719424010308963E-5</v>
      </c>
      <c r="D2016" s="7">
        <f t="shared" si="155"/>
        <v>0.16869463938077256</v>
      </c>
      <c r="E2016" s="7">
        <f>SUM(D$2:D2016)</f>
        <v>355.57321738152717</v>
      </c>
      <c r="F2016">
        <f t="shared" si="156"/>
        <v>1</v>
      </c>
      <c r="G2016">
        <f t="shared" si="157"/>
        <v>1</v>
      </c>
    </row>
    <row r="2017" spans="1:7" x14ac:dyDescent="0.25">
      <c r="A2017" s="7">
        <v>0.50713472038680796</v>
      </c>
      <c r="B2017" s="13">
        <f t="shared" si="158"/>
        <v>2016</v>
      </c>
      <c r="C2017" s="35">
        <f t="shared" si="159"/>
        <v>1.1645183039088458E-5</v>
      </c>
      <c r="D2017" s="7">
        <f t="shared" si="155"/>
        <v>2.3476689006802332E-2</v>
      </c>
      <c r="E2017" s="7">
        <f>SUM(D$2:D2017)</f>
        <v>355.596694070534</v>
      </c>
      <c r="F2017">
        <f t="shared" si="156"/>
        <v>1</v>
      </c>
      <c r="G2017">
        <f t="shared" si="157"/>
        <v>1</v>
      </c>
    </row>
    <row r="2018" spans="1:7" x14ac:dyDescent="0.25">
      <c r="A2018" s="7">
        <v>0.50708644492946942</v>
      </c>
      <c r="B2018" s="13">
        <f t="shared" si="158"/>
        <v>2017</v>
      </c>
      <c r="C2018" s="35">
        <f t="shared" si="159"/>
        <v>4.8275457338542438E-5</v>
      </c>
      <c r="D2018" s="7">
        <f t="shared" si="155"/>
        <v>9.7371597451840097E-2</v>
      </c>
      <c r="E2018" s="7">
        <f>SUM(D$2:D2018)</f>
        <v>355.69406566798585</v>
      </c>
      <c r="F2018">
        <f t="shared" si="156"/>
        <v>1</v>
      </c>
      <c r="G2018">
        <f t="shared" si="157"/>
        <v>1</v>
      </c>
    </row>
    <row r="2019" spans="1:7" x14ac:dyDescent="0.25">
      <c r="A2019" s="7">
        <v>0.5069528279540173</v>
      </c>
      <c r="B2019" s="13">
        <f t="shared" si="158"/>
        <v>2018</v>
      </c>
      <c r="C2019" s="35">
        <f t="shared" si="159"/>
        <v>1.3361697545211104E-4</v>
      </c>
      <c r="D2019" s="7">
        <f t="shared" si="155"/>
        <v>0.26963905646236008</v>
      </c>
      <c r="E2019" s="7">
        <f>SUM(D$2:D2019)</f>
        <v>355.96370472444823</v>
      </c>
      <c r="F2019">
        <f t="shared" si="156"/>
        <v>1</v>
      </c>
      <c r="G2019">
        <f t="shared" si="157"/>
        <v>1</v>
      </c>
    </row>
    <row r="2020" spans="1:7" x14ac:dyDescent="0.25">
      <c r="A2020" s="7">
        <v>0.50695241637790167</v>
      </c>
      <c r="B2020" s="13">
        <f t="shared" si="158"/>
        <v>2019</v>
      </c>
      <c r="C2020" s="35">
        <f t="shared" si="159"/>
        <v>4.1157611563313878E-7</v>
      </c>
      <c r="D2020" s="7">
        <f t="shared" si="155"/>
        <v>8.309721774633072E-4</v>
      </c>
      <c r="E2020" s="7">
        <f>SUM(D$2:D2020)</f>
        <v>355.96453569662572</v>
      </c>
      <c r="F2020">
        <f t="shared" si="156"/>
        <v>1</v>
      </c>
      <c r="G2020">
        <f t="shared" si="157"/>
        <v>1</v>
      </c>
    </row>
    <row r="2021" spans="1:7" x14ac:dyDescent="0.25">
      <c r="A2021" s="7">
        <v>0.50621247515290768</v>
      </c>
      <c r="B2021" s="13">
        <f t="shared" si="158"/>
        <v>2020</v>
      </c>
      <c r="C2021" s="35">
        <f t="shared" si="159"/>
        <v>7.3994122499398962E-4</v>
      </c>
      <c r="D2021" s="7">
        <f t="shared" si="155"/>
        <v>1.494681274487859</v>
      </c>
      <c r="E2021" s="7">
        <f>SUM(D$2:D2021)</f>
        <v>357.45921697111356</v>
      </c>
      <c r="F2021">
        <f t="shared" si="156"/>
        <v>1</v>
      </c>
      <c r="G2021">
        <f t="shared" si="157"/>
        <v>1</v>
      </c>
    </row>
    <row r="2022" spans="1:7" x14ac:dyDescent="0.25">
      <c r="A2022" s="7">
        <v>0.50566793574144431</v>
      </c>
      <c r="B2022" s="13">
        <f t="shared" si="158"/>
        <v>2021</v>
      </c>
      <c r="C2022" s="35">
        <f t="shared" si="159"/>
        <v>5.4453941146337392E-4</v>
      </c>
      <c r="D2022" s="7">
        <f t="shared" si="155"/>
        <v>1.1005141505674787</v>
      </c>
      <c r="E2022" s="7">
        <f>SUM(D$2:D2022)</f>
        <v>358.55973112168107</v>
      </c>
      <c r="F2022">
        <f t="shared" si="156"/>
        <v>1</v>
      </c>
      <c r="G2022">
        <f t="shared" si="157"/>
        <v>1</v>
      </c>
    </row>
    <row r="2023" spans="1:7" x14ac:dyDescent="0.25">
      <c r="A2023" s="7">
        <v>0.50541585747574269</v>
      </c>
      <c r="B2023" s="13">
        <f t="shared" si="158"/>
        <v>2022</v>
      </c>
      <c r="C2023" s="35">
        <f t="shared" si="159"/>
        <v>2.5207826570161629E-4</v>
      </c>
      <c r="D2023" s="7">
        <f t="shared" si="155"/>
        <v>0.50970225324866814</v>
      </c>
      <c r="E2023" s="7">
        <f>SUM(D$2:D2023)</f>
        <v>359.06943337492976</v>
      </c>
      <c r="F2023">
        <f t="shared" si="156"/>
        <v>1</v>
      </c>
      <c r="G2023">
        <f t="shared" si="157"/>
        <v>1</v>
      </c>
    </row>
    <row r="2024" spans="1:7" x14ac:dyDescent="0.25">
      <c r="A2024" s="7">
        <v>0.50520459787657712</v>
      </c>
      <c r="B2024" s="13">
        <f t="shared" si="158"/>
        <v>2023</v>
      </c>
      <c r="C2024" s="35">
        <f t="shared" si="159"/>
        <v>2.1125959916556969E-4</v>
      </c>
      <c r="D2024" s="7">
        <f t="shared" si="155"/>
        <v>0.42737816911194748</v>
      </c>
      <c r="E2024" s="7">
        <f>SUM(D$2:D2024)</f>
        <v>359.49681154404169</v>
      </c>
      <c r="F2024">
        <f t="shared" si="156"/>
        <v>1</v>
      </c>
      <c r="G2024">
        <f t="shared" si="157"/>
        <v>1</v>
      </c>
    </row>
    <row r="2025" spans="1:7" x14ac:dyDescent="0.25">
      <c r="A2025" s="7">
        <v>0.50506180517478039</v>
      </c>
      <c r="B2025" s="13">
        <f t="shared" si="158"/>
        <v>2024</v>
      </c>
      <c r="C2025" s="35">
        <f t="shared" si="159"/>
        <v>1.4279270179673453E-4</v>
      </c>
      <c r="D2025" s="7">
        <f t="shared" si="155"/>
        <v>0.2890124284365907</v>
      </c>
      <c r="E2025" s="7">
        <f>SUM(D$2:D2025)</f>
        <v>359.78582397247828</v>
      </c>
      <c r="F2025">
        <f t="shared" si="156"/>
        <v>1</v>
      </c>
      <c r="G2025">
        <f t="shared" si="157"/>
        <v>1</v>
      </c>
    </row>
    <row r="2026" spans="1:7" x14ac:dyDescent="0.25">
      <c r="A2026" s="7">
        <v>0.50483902144437443</v>
      </c>
      <c r="B2026" s="13">
        <f t="shared" si="158"/>
        <v>2025</v>
      </c>
      <c r="C2026" s="35">
        <f t="shared" si="159"/>
        <v>2.2278373040596211E-4</v>
      </c>
      <c r="D2026" s="7">
        <f t="shared" si="155"/>
        <v>0.45113705407207327</v>
      </c>
      <c r="E2026" s="7">
        <f>SUM(D$2:D2026)</f>
        <v>360.23696102655038</v>
      </c>
      <c r="F2026">
        <f t="shared" si="156"/>
        <v>1</v>
      </c>
      <c r="G2026">
        <f t="shared" si="157"/>
        <v>1</v>
      </c>
    </row>
    <row r="2027" spans="1:7" x14ac:dyDescent="0.25">
      <c r="A2027" s="7">
        <v>0.50449741326832309</v>
      </c>
      <c r="B2027" s="13">
        <f t="shared" si="158"/>
        <v>2026</v>
      </c>
      <c r="C2027" s="35">
        <f t="shared" si="159"/>
        <v>3.4160817605133342E-4</v>
      </c>
      <c r="D2027" s="7">
        <f t="shared" si="155"/>
        <v>0.69209816468000152</v>
      </c>
      <c r="E2027" s="7">
        <f>SUM(D$2:D2027)</f>
        <v>360.92905919123035</v>
      </c>
      <c r="F2027">
        <f t="shared" si="156"/>
        <v>1</v>
      </c>
      <c r="G2027">
        <f t="shared" si="157"/>
        <v>1</v>
      </c>
    </row>
    <row r="2028" spans="1:7" x14ac:dyDescent="0.25">
      <c r="A2028" s="7">
        <v>0.50427942318914742</v>
      </c>
      <c r="B2028" s="13">
        <f t="shared" si="158"/>
        <v>2027</v>
      </c>
      <c r="C2028" s="35">
        <f t="shared" si="159"/>
        <v>2.1799007917566726E-4</v>
      </c>
      <c r="D2028" s="7">
        <f t="shared" si="155"/>
        <v>0.44186589048907754</v>
      </c>
      <c r="E2028" s="7">
        <f>SUM(D$2:D2028)</f>
        <v>361.37092508171941</v>
      </c>
      <c r="F2028">
        <f t="shared" si="156"/>
        <v>1</v>
      </c>
      <c r="G2028">
        <f t="shared" si="157"/>
        <v>1</v>
      </c>
    </row>
    <row r="2029" spans="1:7" x14ac:dyDescent="0.25">
      <c r="A2029" s="7">
        <v>0.5040000356376495</v>
      </c>
      <c r="B2029" s="13">
        <f t="shared" si="158"/>
        <v>2028</v>
      </c>
      <c r="C2029" s="35">
        <f t="shared" si="159"/>
        <v>2.7938755149792271E-4</v>
      </c>
      <c r="D2029" s="7">
        <f t="shared" si="155"/>
        <v>0.56659795443778727</v>
      </c>
      <c r="E2029" s="7">
        <f>SUM(D$2:D2029)</f>
        <v>361.93752303615719</v>
      </c>
      <c r="F2029">
        <f t="shared" si="156"/>
        <v>1</v>
      </c>
      <c r="G2029">
        <f t="shared" si="157"/>
        <v>1</v>
      </c>
    </row>
    <row r="2030" spans="1:7" x14ac:dyDescent="0.25">
      <c r="A2030" s="7">
        <v>0.50334047280702077</v>
      </c>
      <c r="B2030" s="13">
        <f t="shared" si="158"/>
        <v>2029</v>
      </c>
      <c r="C2030" s="35">
        <f t="shared" si="159"/>
        <v>6.5956283062873489E-4</v>
      </c>
      <c r="D2030" s="7">
        <f t="shared" si="155"/>
        <v>1.3382529833457031</v>
      </c>
      <c r="E2030" s="7">
        <f>SUM(D$2:D2030)</f>
        <v>363.27577601950287</v>
      </c>
      <c r="F2030">
        <f t="shared" si="156"/>
        <v>1</v>
      </c>
      <c r="G2030">
        <f t="shared" si="157"/>
        <v>1</v>
      </c>
    </row>
    <row r="2031" spans="1:7" x14ac:dyDescent="0.25">
      <c r="A2031" s="7">
        <v>0.50331062143345084</v>
      </c>
      <c r="B2031" s="13">
        <f t="shared" si="158"/>
        <v>2030</v>
      </c>
      <c r="C2031" s="35">
        <f t="shared" si="159"/>
        <v>2.9851373569922401E-5</v>
      </c>
      <c r="D2031" s="7">
        <f t="shared" si="155"/>
        <v>6.0598288346942475E-2</v>
      </c>
      <c r="E2031" s="7">
        <f>SUM(D$2:D2031)</f>
        <v>363.33637430784984</v>
      </c>
      <c r="F2031">
        <f t="shared" si="156"/>
        <v>1</v>
      </c>
      <c r="G2031">
        <f t="shared" si="157"/>
        <v>1</v>
      </c>
    </row>
    <row r="2032" spans="1:7" x14ac:dyDescent="0.25">
      <c r="A2032" s="7">
        <v>0.50321484525028581</v>
      </c>
      <c r="B2032" s="13">
        <f t="shared" si="158"/>
        <v>2031</v>
      </c>
      <c r="C2032" s="35">
        <f t="shared" si="159"/>
        <v>9.577618316503056E-5</v>
      </c>
      <c r="D2032" s="7">
        <f t="shared" si="155"/>
        <v>0.19452142800817707</v>
      </c>
      <c r="E2032" s="7">
        <f>SUM(D$2:D2032)</f>
        <v>363.530895735858</v>
      </c>
      <c r="F2032">
        <f t="shared" si="156"/>
        <v>1</v>
      </c>
      <c r="G2032">
        <f t="shared" si="157"/>
        <v>1</v>
      </c>
    </row>
    <row r="2033" spans="1:7" x14ac:dyDescent="0.25">
      <c r="A2033" s="7">
        <v>0.50285302142384425</v>
      </c>
      <c r="B2033" s="13">
        <f t="shared" si="158"/>
        <v>2032</v>
      </c>
      <c r="C2033" s="35">
        <f t="shared" si="159"/>
        <v>3.6182382644156519E-4</v>
      </c>
      <c r="D2033" s="7">
        <f t="shared" si="155"/>
        <v>0.73522601532926046</v>
      </c>
      <c r="E2033" s="7">
        <f>SUM(D$2:D2033)</f>
        <v>364.26612175118726</v>
      </c>
      <c r="F2033">
        <f t="shared" si="156"/>
        <v>1</v>
      </c>
      <c r="G2033">
        <f t="shared" si="157"/>
        <v>1</v>
      </c>
    </row>
    <row r="2034" spans="1:7" x14ac:dyDescent="0.25">
      <c r="A2034" s="7">
        <v>0.50271453816608269</v>
      </c>
      <c r="B2034" s="13">
        <f t="shared" si="158"/>
        <v>2033</v>
      </c>
      <c r="C2034" s="35">
        <f t="shared" si="159"/>
        <v>1.384832577615569E-4</v>
      </c>
      <c r="D2034" s="7">
        <f t="shared" si="155"/>
        <v>0.28153646302924518</v>
      </c>
      <c r="E2034" s="7">
        <f>SUM(D$2:D2034)</f>
        <v>364.54765821421648</v>
      </c>
      <c r="F2034">
        <f t="shared" si="156"/>
        <v>1</v>
      </c>
      <c r="G2034">
        <f t="shared" si="157"/>
        <v>1</v>
      </c>
    </row>
    <row r="2035" spans="1:7" x14ac:dyDescent="0.25">
      <c r="A2035" s="7">
        <v>0.50239999717223005</v>
      </c>
      <c r="B2035" s="13">
        <f t="shared" si="158"/>
        <v>2034</v>
      </c>
      <c r="C2035" s="35">
        <f t="shared" si="159"/>
        <v>3.1454099385264112E-4</v>
      </c>
      <c r="D2035" s="7">
        <f t="shared" si="155"/>
        <v>0.63977638149627203</v>
      </c>
      <c r="E2035" s="7">
        <f>SUM(D$2:D2035)</f>
        <v>365.18743459571277</v>
      </c>
      <c r="F2035">
        <f t="shared" si="156"/>
        <v>1</v>
      </c>
      <c r="G2035">
        <f t="shared" si="157"/>
        <v>1</v>
      </c>
    </row>
    <row r="2036" spans="1:7" x14ac:dyDescent="0.25">
      <c r="A2036" s="7">
        <v>0.50162703301653921</v>
      </c>
      <c r="B2036" s="13">
        <f t="shared" si="158"/>
        <v>2035</v>
      </c>
      <c r="C2036" s="35">
        <f t="shared" si="159"/>
        <v>7.7296415569083621E-4</v>
      </c>
      <c r="D2036" s="7">
        <f t="shared" si="155"/>
        <v>1.5729820568308517</v>
      </c>
      <c r="E2036" s="7">
        <f>SUM(D$2:D2036)</f>
        <v>366.7604166525436</v>
      </c>
      <c r="F2036">
        <f t="shared" si="156"/>
        <v>1</v>
      </c>
      <c r="G2036">
        <f t="shared" si="157"/>
        <v>1</v>
      </c>
    </row>
    <row r="2037" spans="1:7" x14ac:dyDescent="0.25">
      <c r="A2037" s="7">
        <v>0.50146797095299134</v>
      </c>
      <c r="B2037" s="13">
        <f t="shared" si="158"/>
        <v>2036</v>
      </c>
      <c r="C2037" s="35">
        <f t="shared" si="159"/>
        <v>1.5906206354787678E-4</v>
      </c>
      <c r="D2037" s="7">
        <f t="shared" si="155"/>
        <v>0.32385036138347711</v>
      </c>
      <c r="E2037" s="7">
        <f>SUM(D$2:D2037)</f>
        <v>367.08426701392705</v>
      </c>
      <c r="F2037">
        <f t="shared" si="156"/>
        <v>1</v>
      </c>
      <c r="G2037">
        <f t="shared" si="157"/>
        <v>1</v>
      </c>
    </row>
    <row r="2038" spans="1:7" x14ac:dyDescent="0.25">
      <c r="A2038" s="7">
        <v>0.50114815210071351</v>
      </c>
      <c r="B2038" s="13">
        <f t="shared" si="158"/>
        <v>2037</v>
      </c>
      <c r="C2038" s="35">
        <f t="shared" si="159"/>
        <v>3.1981885227783113E-4</v>
      </c>
      <c r="D2038" s="7">
        <f t="shared" si="155"/>
        <v>0.65147100208994202</v>
      </c>
      <c r="E2038" s="7">
        <f>SUM(D$2:D2038)</f>
        <v>367.73573801601697</v>
      </c>
      <c r="F2038">
        <f t="shared" si="156"/>
        <v>1</v>
      </c>
      <c r="G2038">
        <f t="shared" si="157"/>
        <v>1</v>
      </c>
    </row>
    <row r="2039" spans="1:7" x14ac:dyDescent="0.25">
      <c r="A2039" s="7">
        <v>0.50064157453333558</v>
      </c>
      <c r="B2039" s="13">
        <f t="shared" si="158"/>
        <v>2038</v>
      </c>
      <c r="C2039" s="35">
        <f t="shared" si="159"/>
        <v>5.0657756737793047E-4</v>
      </c>
      <c r="D2039" s="7">
        <f t="shared" si="155"/>
        <v>1.0324050823162223</v>
      </c>
      <c r="E2039" s="7">
        <f>SUM(D$2:D2039)</f>
        <v>368.76814309833321</v>
      </c>
      <c r="F2039">
        <f t="shared" si="156"/>
        <v>1</v>
      </c>
      <c r="G2039">
        <f t="shared" si="157"/>
        <v>1</v>
      </c>
    </row>
    <row r="2040" spans="1:7" x14ac:dyDescent="0.25">
      <c r="A2040" s="7">
        <v>0.49913530279122198</v>
      </c>
      <c r="B2040" s="13">
        <f t="shared" si="158"/>
        <v>2039</v>
      </c>
      <c r="C2040" s="35">
        <f t="shared" si="159"/>
        <v>1.5062717421135963E-3</v>
      </c>
      <c r="D2040" s="7">
        <f t="shared" si="155"/>
        <v>3.0712880821696227</v>
      </c>
      <c r="E2040" s="7">
        <f>SUM(D$2:D2040)</f>
        <v>371.83943118050286</v>
      </c>
      <c r="F2040">
        <f t="shared" si="156"/>
        <v>1</v>
      </c>
      <c r="G2040">
        <f t="shared" si="157"/>
        <v>1</v>
      </c>
    </row>
    <row r="2041" spans="1:7" x14ac:dyDescent="0.25">
      <c r="A2041" s="7">
        <v>0.49891506114858991</v>
      </c>
      <c r="B2041" s="13">
        <f t="shared" si="158"/>
        <v>2040</v>
      </c>
      <c r="C2041" s="35">
        <f t="shared" si="159"/>
        <v>2.2024164263206858E-4</v>
      </c>
      <c r="D2041" s="7">
        <f t="shared" si="155"/>
        <v>0.4492929509694199</v>
      </c>
      <c r="E2041" s="7">
        <f>SUM(D$2:D2041)</f>
        <v>372.28872413147229</v>
      </c>
      <c r="F2041">
        <f t="shared" si="156"/>
        <v>1</v>
      </c>
      <c r="G2041">
        <f t="shared" si="157"/>
        <v>1</v>
      </c>
    </row>
    <row r="2042" spans="1:7" x14ac:dyDescent="0.25">
      <c r="A2042" s="7">
        <v>0.49889673390626021</v>
      </c>
      <c r="B2042" s="13">
        <f t="shared" si="158"/>
        <v>2041</v>
      </c>
      <c r="C2042" s="35">
        <f t="shared" si="159"/>
        <v>1.8327242329696514E-5</v>
      </c>
      <c r="D2042" s="7">
        <f t="shared" si="155"/>
        <v>3.7405901594910584E-2</v>
      </c>
      <c r="E2042" s="7">
        <f>SUM(D$2:D2042)</f>
        <v>372.32613003306722</v>
      </c>
      <c r="F2042">
        <f t="shared" si="156"/>
        <v>1</v>
      </c>
      <c r="G2042">
        <f t="shared" si="157"/>
        <v>1</v>
      </c>
    </row>
    <row r="2043" spans="1:7" x14ac:dyDescent="0.25">
      <c r="A2043" s="7">
        <v>0.49884199428286879</v>
      </c>
      <c r="B2043" s="13">
        <f t="shared" si="158"/>
        <v>2042</v>
      </c>
      <c r="C2043" s="35">
        <f t="shared" si="159"/>
        <v>5.4739623391419912E-5</v>
      </c>
      <c r="D2043" s="7">
        <f t="shared" si="155"/>
        <v>0.11177831096527946</v>
      </c>
      <c r="E2043" s="7">
        <f>SUM(D$2:D2043)</f>
        <v>372.43790834403251</v>
      </c>
      <c r="F2043">
        <f t="shared" si="156"/>
        <v>1</v>
      </c>
      <c r="G2043">
        <f t="shared" si="157"/>
        <v>1</v>
      </c>
    </row>
    <row r="2044" spans="1:7" x14ac:dyDescent="0.25">
      <c r="A2044" s="7">
        <v>0.49850215346307891</v>
      </c>
      <c r="B2044" s="13">
        <f t="shared" si="158"/>
        <v>2043</v>
      </c>
      <c r="C2044" s="35">
        <f t="shared" si="159"/>
        <v>3.3984081978988279E-4</v>
      </c>
      <c r="D2044" s="7">
        <f t="shared" si="155"/>
        <v>0.69429479483073053</v>
      </c>
      <c r="E2044" s="7">
        <f>SUM(D$2:D2044)</f>
        <v>373.13220313886325</v>
      </c>
      <c r="F2044">
        <f t="shared" si="156"/>
        <v>1</v>
      </c>
      <c r="G2044">
        <f t="shared" si="157"/>
        <v>1</v>
      </c>
    </row>
    <row r="2045" spans="1:7" x14ac:dyDescent="0.25">
      <c r="A2045" s="7">
        <v>0.4983625081080495</v>
      </c>
      <c r="B2045" s="13">
        <f t="shared" si="158"/>
        <v>2044</v>
      </c>
      <c r="C2045" s="35">
        <f t="shared" si="159"/>
        <v>1.3964535502941633E-4</v>
      </c>
      <c r="D2045" s="7">
        <f t="shared" si="155"/>
        <v>0.28543510568012698</v>
      </c>
      <c r="E2045" s="7">
        <f>SUM(D$2:D2045)</f>
        <v>373.41763824454335</v>
      </c>
      <c r="F2045">
        <f t="shared" si="156"/>
        <v>1</v>
      </c>
      <c r="G2045">
        <f t="shared" si="157"/>
        <v>1</v>
      </c>
    </row>
    <row r="2046" spans="1:7" x14ac:dyDescent="0.25">
      <c r="A2046" s="7">
        <v>0.4974669184802325</v>
      </c>
      <c r="B2046" s="13">
        <f t="shared" si="158"/>
        <v>2045</v>
      </c>
      <c r="C2046" s="35">
        <f t="shared" si="159"/>
        <v>8.9558962781699503E-4</v>
      </c>
      <c r="D2046" s="7">
        <f t="shared" si="155"/>
        <v>1.8314807888857549</v>
      </c>
      <c r="E2046" s="7">
        <f>SUM(D$2:D2046)</f>
        <v>375.24911903342911</v>
      </c>
      <c r="F2046">
        <f t="shared" si="156"/>
        <v>1</v>
      </c>
      <c r="G2046">
        <f t="shared" si="157"/>
        <v>1</v>
      </c>
    </row>
    <row r="2047" spans="1:7" x14ac:dyDescent="0.25">
      <c r="A2047" s="7">
        <v>0.49739341582803592</v>
      </c>
      <c r="B2047" s="13">
        <f t="shared" si="158"/>
        <v>2046</v>
      </c>
      <c r="C2047" s="35">
        <f t="shared" si="159"/>
        <v>7.3502652196577589E-5</v>
      </c>
      <c r="D2047" s="7">
        <f t="shared" si="155"/>
        <v>0.15038642639419775</v>
      </c>
      <c r="E2047" s="7">
        <f>SUM(D$2:D2047)</f>
        <v>375.39950545982333</v>
      </c>
      <c r="F2047">
        <f t="shared" si="156"/>
        <v>1</v>
      </c>
      <c r="G2047">
        <f t="shared" si="157"/>
        <v>1</v>
      </c>
    </row>
    <row r="2048" spans="1:7" x14ac:dyDescent="0.25">
      <c r="A2048" s="7">
        <v>0.49704982240248496</v>
      </c>
      <c r="B2048" s="13">
        <f t="shared" si="158"/>
        <v>2047</v>
      </c>
      <c r="C2048" s="35">
        <f t="shared" si="159"/>
        <v>3.4359342555095873E-4</v>
      </c>
      <c r="D2048" s="7">
        <f t="shared" si="155"/>
        <v>0.70333574210281258</v>
      </c>
      <c r="E2048" s="7">
        <f>SUM(D$2:D2048)</f>
        <v>376.10284120192614</v>
      </c>
      <c r="F2048">
        <f t="shared" si="156"/>
        <v>1</v>
      </c>
      <c r="G2048">
        <f t="shared" si="157"/>
        <v>1</v>
      </c>
    </row>
    <row r="2049" spans="1:7" x14ac:dyDescent="0.25">
      <c r="A2049" s="7">
        <v>0.49667359341199302</v>
      </c>
      <c r="B2049" s="13">
        <f t="shared" si="158"/>
        <v>2048</v>
      </c>
      <c r="C2049" s="35">
        <f t="shared" si="159"/>
        <v>3.7622899049194469E-4</v>
      </c>
      <c r="D2049" s="7">
        <f t="shared" si="155"/>
        <v>0.77051697252750273</v>
      </c>
      <c r="E2049" s="7">
        <f>SUM(D$2:D2049)</f>
        <v>376.87335817445364</v>
      </c>
      <c r="F2049">
        <f t="shared" si="156"/>
        <v>1</v>
      </c>
      <c r="G2049">
        <f t="shared" si="157"/>
        <v>1</v>
      </c>
    </row>
    <row r="2050" spans="1:7" x14ac:dyDescent="0.25">
      <c r="A2050" s="7">
        <v>0.49657244252896382</v>
      </c>
      <c r="B2050" s="13">
        <f t="shared" si="158"/>
        <v>2049</v>
      </c>
      <c r="C2050" s="35">
        <f t="shared" si="159"/>
        <v>1.0115088302919961E-4</v>
      </c>
      <c r="D2050" s="7">
        <f t="shared" ref="D2050:D2113" si="160">C2050*B2050</f>
        <v>0.20725815932683</v>
      </c>
      <c r="E2050" s="7">
        <f>SUM(D$2:D2050)</f>
        <v>377.08061633378048</v>
      </c>
      <c r="F2050">
        <f t="shared" ref="F2050:F2113" si="161">IF(E2050&gt;I$15,1,0)</f>
        <v>1</v>
      </c>
      <c r="G2050">
        <f t="shared" ref="G2050:G2113" si="162">IF(E2050&gt;M$15,1,0)</f>
        <v>1</v>
      </c>
    </row>
    <row r="2051" spans="1:7" x14ac:dyDescent="0.25">
      <c r="A2051" s="7">
        <v>0.49654987847367821</v>
      </c>
      <c r="B2051" s="13">
        <f t="shared" ref="B2051:B2114" si="163">ROW(B2051)-1</f>
        <v>2050</v>
      </c>
      <c r="C2051" s="35">
        <f t="shared" si="159"/>
        <v>2.2564055285612117E-5</v>
      </c>
      <c r="D2051" s="7">
        <f t="shared" si="160"/>
        <v>4.6256313335504839E-2</v>
      </c>
      <c r="E2051" s="7">
        <f>SUM(D$2:D2051)</f>
        <v>377.12687264711599</v>
      </c>
      <c r="F2051">
        <f t="shared" si="161"/>
        <v>1</v>
      </c>
      <c r="G2051">
        <f t="shared" si="162"/>
        <v>1</v>
      </c>
    </row>
    <row r="2052" spans="1:7" x14ac:dyDescent="0.25">
      <c r="A2052" s="7">
        <v>0.49639464164697072</v>
      </c>
      <c r="B2052" s="13">
        <f t="shared" si="163"/>
        <v>2051</v>
      </c>
      <c r="C2052" s="35">
        <f t="shared" ref="C2052:C2115" si="164">IF(A2051-A2052=0,0,A2051-A2052)</f>
        <v>1.5523682670748329E-4</v>
      </c>
      <c r="D2052" s="7">
        <f t="shared" si="160"/>
        <v>0.31839073157704822</v>
      </c>
      <c r="E2052" s="7">
        <f>SUM(D$2:D2052)</f>
        <v>377.44526337869303</v>
      </c>
      <c r="F2052">
        <f t="shared" si="161"/>
        <v>1</v>
      </c>
      <c r="G2052">
        <f t="shared" si="162"/>
        <v>1</v>
      </c>
    </row>
    <row r="2053" spans="1:7" x14ac:dyDescent="0.25">
      <c r="A2053" s="7">
        <v>0.49611733618641124</v>
      </c>
      <c r="B2053" s="13">
        <f t="shared" si="163"/>
        <v>2052</v>
      </c>
      <c r="C2053" s="35">
        <f t="shared" si="164"/>
        <v>2.7730546055948491E-4</v>
      </c>
      <c r="D2053" s="7">
        <f t="shared" si="160"/>
        <v>0.56903080506806303</v>
      </c>
      <c r="E2053" s="7">
        <f>SUM(D$2:D2053)</f>
        <v>378.01429418376108</v>
      </c>
      <c r="F2053">
        <f t="shared" si="161"/>
        <v>1</v>
      </c>
      <c r="G2053">
        <f t="shared" si="162"/>
        <v>1</v>
      </c>
    </row>
    <row r="2054" spans="1:7" x14ac:dyDescent="0.25">
      <c r="A2054" s="7">
        <v>0.49589063037772618</v>
      </c>
      <c r="B2054" s="13">
        <f t="shared" si="163"/>
        <v>2053</v>
      </c>
      <c r="C2054" s="35">
        <f t="shared" si="164"/>
        <v>2.2670580868505708E-4</v>
      </c>
      <c r="D2054" s="7">
        <f t="shared" si="160"/>
        <v>0.46542702523042218</v>
      </c>
      <c r="E2054" s="7">
        <f>SUM(D$2:D2054)</f>
        <v>378.47972120899152</v>
      </c>
      <c r="F2054">
        <f t="shared" si="161"/>
        <v>1</v>
      </c>
      <c r="G2054">
        <f t="shared" si="162"/>
        <v>1</v>
      </c>
    </row>
    <row r="2055" spans="1:7" x14ac:dyDescent="0.25">
      <c r="A2055" s="7">
        <v>0.49534906884051161</v>
      </c>
      <c r="B2055" s="13">
        <f t="shared" si="163"/>
        <v>2054</v>
      </c>
      <c r="C2055" s="35">
        <f t="shared" si="164"/>
        <v>5.4156153721457434E-4</v>
      </c>
      <c r="D2055" s="7">
        <f t="shared" si="160"/>
        <v>1.1123673974387356</v>
      </c>
      <c r="E2055" s="7">
        <f>SUM(D$2:D2055)</f>
        <v>379.59208860643025</v>
      </c>
      <c r="F2055">
        <f t="shared" si="161"/>
        <v>1</v>
      </c>
      <c r="G2055">
        <f t="shared" si="162"/>
        <v>1</v>
      </c>
    </row>
    <row r="2056" spans="1:7" x14ac:dyDescent="0.25">
      <c r="A2056" s="7">
        <v>0.49479114110010708</v>
      </c>
      <c r="B2056" s="13">
        <f t="shared" si="163"/>
        <v>2055</v>
      </c>
      <c r="C2056" s="35">
        <f t="shared" si="164"/>
        <v>5.5792774040452908E-4</v>
      </c>
      <c r="D2056" s="7">
        <f t="shared" si="160"/>
        <v>1.1465415065313072</v>
      </c>
      <c r="E2056" s="7">
        <f>SUM(D$2:D2056)</f>
        <v>380.73863011296157</v>
      </c>
      <c r="F2056">
        <f t="shared" si="161"/>
        <v>1</v>
      </c>
      <c r="G2056">
        <f t="shared" si="162"/>
        <v>1</v>
      </c>
    </row>
    <row r="2057" spans="1:7" x14ac:dyDescent="0.25">
      <c r="A2057" s="7">
        <v>0.49472025316676344</v>
      </c>
      <c r="B2057" s="13">
        <f t="shared" si="163"/>
        <v>2056</v>
      </c>
      <c r="C2057" s="35">
        <f t="shared" si="164"/>
        <v>7.0887933343644072E-5</v>
      </c>
      <c r="D2057" s="7">
        <f t="shared" si="160"/>
        <v>0.14574559095453221</v>
      </c>
      <c r="E2057" s="7">
        <f>SUM(D$2:D2057)</f>
        <v>380.88437570391608</v>
      </c>
      <c r="F2057">
        <f t="shared" si="161"/>
        <v>1</v>
      </c>
      <c r="G2057">
        <f t="shared" si="162"/>
        <v>1</v>
      </c>
    </row>
    <row r="2058" spans="1:7" x14ac:dyDescent="0.25">
      <c r="A2058" s="7">
        <v>0.49413743717653741</v>
      </c>
      <c r="B2058" s="13">
        <f t="shared" si="163"/>
        <v>2057</v>
      </c>
      <c r="C2058" s="35">
        <f t="shared" si="164"/>
        <v>5.8281599022602659E-4</v>
      </c>
      <c r="D2058" s="7">
        <f t="shared" si="160"/>
        <v>1.1988524918949368</v>
      </c>
      <c r="E2058" s="7">
        <f>SUM(D$2:D2058)</f>
        <v>382.08322819581099</v>
      </c>
      <c r="F2058">
        <f t="shared" si="161"/>
        <v>1</v>
      </c>
      <c r="G2058">
        <f t="shared" si="162"/>
        <v>1</v>
      </c>
    </row>
    <row r="2059" spans="1:7" x14ac:dyDescent="0.25">
      <c r="A2059" s="7">
        <v>0.49384717917351245</v>
      </c>
      <c r="B2059" s="13">
        <f t="shared" si="163"/>
        <v>2058</v>
      </c>
      <c r="C2059" s="35">
        <f t="shared" si="164"/>
        <v>2.9025800302495686E-4</v>
      </c>
      <c r="D2059" s="7">
        <f t="shared" si="160"/>
        <v>0.59735097022536121</v>
      </c>
      <c r="E2059" s="7">
        <f>SUM(D$2:D2059)</f>
        <v>382.68057916603635</v>
      </c>
      <c r="F2059">
        <f t="shared" si="161"/>
        <v>1</v>
      </c>
      <c r="G2059">
        <f t="shared" si="162"/>
        <v>1</v>
      </c>
    </row>
    <row r="2060" spans="1:7" x14ac:dyDescent="0.25">
      <c r="A2060" s="7">
        <v>0.49313500723115017</v>
      </c>
      <c r="B2060" s="13">
        <f t="shared" si="163"/>
        <v>2059</v>
      </c>
      <c r="C2060" s="35">
        <f t="shared" si="164"/>
        <v>7.1217194236228298E-4</v>
      </c>
      <c r="D2060" s="7">
        <f t="shared" si="160"/>
        <v>1.4663620293239408</v>
      </c>
      <c r="E2060" s="7">
        <f>SUM(D$2:D2060)</f>
        <v>384.14694119536028</v>
      </c>
      <c r="F2060">
        <f t="shared" si="161"/>
        <v>1</v>
      </c>
      <c r="G2060">
        <f t="shared" si="162"/>
        <v>1</v>
      </c>
    </row>
    <row r="2061" spans="1:7" x14ac:dyDescent="0.25">
      <c r="A2061" s="7">
        <v>0.49306954241839024</v>
      </c>
      <c r="B2061" s="13">
        <f t="shared" si="163"/>
        <v>2060</v>
      </c>
      <c r="C2061" s="35">
        <f t="shared" si="164"/>
        <v>6.5464812759929991E-5</v>
      </c>
      <c r="D2061" s="7">
        <f t="shared" si="160"/>
        <v>0.13485751428545578</v>
      </c>
      <c r="E2061" s="7">
        <f>SUM(D$2:D2061)</f>
        <v>384.28179870964573</v>
      </c>
      <c r="F2061">
        <f t="shared" si="161"/>
        <v>1</v>
      </c>
      <c r="G2061">
        <f t="shared" si="162"/>
        <v>1</v>
      </c>
    </row>
    <row r="2062" spans="1:7" x14ac:dyDescent="0.25">
      <c r="A2062" s="7">
        <v>0.49298865560647048</v>
      </c>
      <c r="B2062" s="13">
        <f t="shared" si="163"/>
        <v>2061</v>
      </c>
      <c r="C2062" s="35">
        <f t="shared" si="164"/>
        <v>8.0886811919755885E-5</v>
      </c>
      <c r="D2062" s="7">
        <f t="shared" si="160"/>
        <v>0.16670771936661688</v>
      </c>
      <c r="E2062" s="7">
        <f>SUM(D$2:D2062)</f>
        <v>384.44850642901235</v>
      </c>
      <c r="F2062">
        <f t="shared" si="161"/>
        <v>1</v>
      </c>
      <c r="G2062">
        <f t="shared" si="162"/>
        <v>1</v>
      </c>
    </row>
    <row r="2063" spans="1:7" x14ac:dyDescent="0.25">
      <c r="A2063" s="7">
        <v>0.49257148689764374</v>
      </c>
      <c r="B2063" s="13">
        <f t="shared" si="163"/>
        <v>2062</v>
      </c>
      <c r="C2063" s="35">
        <f t="shared" si="164"/>
        <v>4.1716870882674284E-4</v>
      </c>
      <c r="D2063" s="7">
        <f t="shared" si="160"/>
        <v>0.86020187760074374</v>
      </c>
      <c r="E2063" s="7">
        <f>SUM(D$2:D2063)</f>
        <v>385.30870830661308</v>
      </c>
      <c r="F2063">
        <f t="shared" si="161"/>
        <v>1</v>
      </c>
      <c r="G2063">
        <f t="shared" si="162"/>
        <v>1</v>
      </c>
    </row>
    <row r="2064" spans="1:7" x14ac:dyDescent="0.25">
      <c r="A2064" s="7">
        <v>0.4923678293514393</v>
      </c>
      <c r="B2064" s="13">
        <f t="shared" si="163"/>
        <v>2063</v>
      </c>
      <c r="C2064" s="35">
        <f t="shared" si="164"/>
        <v>2.0365754620443877E-4</v>
      </c>
      <c r="D2064" s="7">
        <f t="shared" si="160"/>
        <v>0.42014551781975717</v>
      </c>
      <c r="E2064" s="7">
        <f>SUM(D$2:D2064)</f>
        <v>385.72885382443286</v>
      </c>
      <c r="F2064">
        <f t="shared" si="161"/>
        <v>1</v>
      </c>
      <c r="G2064">
        <f t="shared" si="162"/>
        <v>1</v>
      </c>
    </row>
    <row r="2065" spans="1:7" x14ac:dyDescent="0.25">
      <c r="A2065" s="7">
        <v>0.49182728464933423</v>
      </c>
      <c r="B2065" s="13">
        <f t="shared" si="163"/>
        <v>2064</v>
      </c>
      <c r="C2065" s="35">
        <f t="shared" si="164"/>
        <v>5.4054470210507244E-4</v>
      </c>
      <c r="D2065" s="7">
        <f t="shared" si="160"/>
        <v>1.1156842651448695</v>
      </c>
      <c r="E2065" s="7">
        <f>SUM(D$2:D2065)</f>
        <v>386.84453808957772</v>
      </c>
      <c r="F2065">
        <f t="shared" si="161"/>
        <v>1</v>
      </c>
      <c r="G2065">
        <f t="shared" si="162"/>
        <v>1</v>
      </c>
    </row>
    <row r="2066" spans="1:7" x14ac:dyDescent="0.25">
      <c r="A2066" s="7">
        <v>0.49153373403738349</v>
      </c>
      <c r="B2066" s="13">
        <f t="shared" si="163"/>
        <v>2065</v>
      </c>
      <c r="C2066" s="35">
        <f t="shared" si="164"/>
        <v>2.9355061195074361E-4</v>
      </c>
      <c r="D2066" s="7">
        <f t="shared" si="160"/>
        <v>0.60618201367828561</v>
      </c>
      <c r="E2066" s="7">
        <f>SUM(D$2:D2066)</f>
        <v>387.450720103256</v>
      </c>
      <c r="F2066">
        <f t="shared" si="161"/>
        <v>1</v>
      </c>
      <c r="G2066">
        <f t="shared" si="162"/>
        <v>1</v>
      </c>
    </row>
    <row r="2067" spans="1:7" x14ac:dyDescent="0.25">
      <c r="A2067" s="7">
        <v>0.49122398669476097</v>
      </c>
      <c r="B2067" s="13">
        <f t="shared" si="163"/>
        <v>2066</v>
      </c>
      <c r="C2067" s="35">
        <f t="shared" si="164"/>
        <v>3.097473426225128E-4</v>
      </c>
      <c r="D2067" s="7">
        <f t="shared" si="160"/>
        <v>0.63993800985811145</v>
      </c>
      <c r="E2067" s="7">
        <f>SUM(D$2:D2067)</f>
        <v>388.0906581131141</v>
      </c>
      <c r="F2067">
        <f t="shared" si="161"/>
        <v>1</v>
      </c>
      <c r="G2067">
        <f t="shared" si="162"/>
        <v>1</v>
      </c>
    </row>
    <row r="2068" spans="1:7" x14ac:dyDescent="0.25">
      <c r="A2068" s="7">
        <v>0.49111743690150783</v>
      </c>
      <c r="B2068" s="13">
        <f t="shared" si="163"/>
        <v>2067</v>
      </c>
      <c r="C2068" s="35">
        <f t="shared" si="164"/>
        <v>1.0654979325314118E-4</v>
      </c>
      <c r="D2068" s="7">
        <f t="shared" si="160"/>
        <v>0.22023842265424282</v>
      </c>
      <c r="E2068" s="7">
        <f>SUM(D$2:D2068)</f>
        <v>388.31089653576834</v>
      </c>
      <c r="F2068">
        <f t="shared" si="161"/>
        <v>1</v>
      </c>
      <c r="G2068">
        <f t="shared" si="162"/>
        <v>1</v>
      </c>
    </row>
    <row r="2069" spans="1:7" x14ac:dyDescent="0.25">
      <c r="A2069" s="7">
        <v>0.49095559064658895</v>
      </c>
      <c r="B2069" s="13">
        <f t="shared" si="163"/>
        <v>2068</v>
      </c>
      <c r="C2069" s="35">
        <f t="shared" si="164"/>
        <v>1.6184625491888482E-4</v>
      </c>
      <c r="D2069" s="7">
        <f t="shared" si="160"/>
        <v>0.33469805517225382</v>
      </c>
      <c r="E2069" s="7">
        <f>SUM(D$2:D2069)</f>
        <v>388.64559459094062</v>
      </c>
      <c r="F2069">
        <f t="shared" si="161"/>
        <v>1</v>
      </c>
      <c r="G2069">
        <f t="shared" si="162"/>
        <v>1</v>
      </c>
    </row>
    <row r="2070" spans="1:7" x14ac:dyDescent="0.25">
      <c r="A2070" s="7">
        <v>0.49078805495712924</v>
      </c>
      <c r="B2070" s="13">
        <f t="shared" si="163"/>
        <v>2069</v>
      </c>
      <c r="C2070" s="35">
        <f t="shared" si="164"/>
        <v>1.6753568945970798E-4</v>
      </c>
      <c r="D2070" s="7">
        <f t="shared" si="160"/>
        <v>0.34663134149213581</v>
      </c>
      <c r="E2070" s="7">
        <f>SUM(D$2:D2070)</f>
        <v>388.99222593243275</v>
      </c>
      <c r="F2070">
        <f t="shared" si="161"/>
        <v>1</v>
      </c>
      <c r="G2070">
        <f t="shared" si="162"/>
        <v>1</v>
      </c>
    </row>
    <row r="2071" spans="1:7" x14ac:dyDescent="0.25">
      <c r="A2071" s="7">
        <v>0.49066777788989857</v>
      </c>
      <c r="B2071" s="13">
        <f t="shared" si="163"/>
        <v>2070</v>
      </c>
      <c r="C2071" s="35">
        <f t="shared" si="164"/>
        <v>1.2027706723066744E-4</v>
      </c>
      <c r="D2071" s="7">
        <f t="shared" si="160"/>
        <v>0.24897352916748161</v>
      </c>
      <c r="E2071" s="7">
        <f>SUM(D$2:D2071)</f>
        <v>389.24119946160022</v>
      </c>
      <c r="F2071">
        <f t="shared" si="161"/>
        <v>1</v>
      </c>
      <c r="G2071">
        <f t="shared" si="162"/>
        <v>1</v>
      </c>
    </row>
    <row r="2072" spans="1:7" x14ac:dyDescent="0.25">
      <c r="A2072" s="7">
        <v>0.49050999897541758</v>
      </c>
      <c r="B2072" s="13">
        <f t="shared" si="163"/>
        <v>2071</v>
      </c>
      <c r="C2072" s="35">
        <f t="shared" si="164"/>
        <v>1.5777891448098824E-4</v>
      </c>
      <c r="D2072" s="7">
        <f t="shared" si="160"/>
        <v>0.32676013189012665</v>
      </c>
      <c r="E2072" s="7">
        <f>SUM(D$2:D2072)</f>
        <v>389.56795959349034</v>
      </c>
      <c r="F2072">
        <f t="shared" si="161"/>
        <v>1</v>
      </c>
      <c r="G2072">
        <f t="shared" si="162"/>
        <v>1</v>
      </c>
    </row>
    <row r="2073" spans="1:7" x14ac:dyDescent="0.25">
      <c r="A2073" s="7">
        <v>0.49031120771152253</v>
      </c>
      <c r="B2073" s="13">
        <f t="shared" si="163"/>
        <v>2072</v>
      </c>
      <c r="C2073" s="35">
        <f t="shared" si="164"/>
        <v>1.9879126389504842E-4</v>
      </c>
      <c r="D2073" s="7">
        <f t="shared" si="160"/>
        <v>0.41189549879054033</v>
      </c>
      <c r="E2073" s="7">
        <f>SUM(D$2:D2073)</f>
        <v>389.9798550922809</v>
      </c>
      <c r="F2073">
        <f t="shared" si="161"/>
        <v>1</v>
      </c>
      <c r="G2073">
        <f t="shared" si="162"/>
        <v>1</v>
      </c>
    </row>
    <row r="2074" spans="1:7" x14ac:dyDescent="0.25">
      <c r="A2074" s="7">
        <v>0.49029232363091868</v>
      </c>
      <c r="B2074" s="13">
        <f t="shared" si="163"/>
        <v>2073</v>
      </c>
      <c r="C2074" s="35">
        <f t="shared" si="164"/>
        <v>1.8884080603853715E-5</v>
      </c>
      <c r="D2074" s="7">
        <f t="shared" si="160"/>
        <v>3.914669909178875E-2</v>
      </c>
      <c r="E2074" s="7">
        <f>SUM(D$2:D2074)</f>
        <v>390.01900179137272</v>
      </c>
      <c r="F2074">
        <f t="shared" si="161"/>
        <v>1</v>
      </c>
      <c r="G2074">
        <f t="shared" si="162"/>
        <v>1</v>
      </c>
    </row>
    <row r="2075" spans="1:7" x14ac:dyDescent="0.25">
      <c r="A2075" s="7">
        <v>0.49017470970326033</v>
      </c>
      <c r="B2075" s="13">
        <f t="shared" si="163"/>
        <v>2074</v>
      </c>
      <c r="C2075" s="35">
        <f t="shared" si="164"/>
        <v>1.1761392765835543E-4</v>
      </c>
      <c r="D2075" s="7">
        <f t="shared" si="160"/>
        <v>0.24393128596342917</v>
      </c>
      <c r="E2075" s="7">
        <f>SUM(D$2:D2075)</f>
        <v>390.26293307733613</v>
      </c>
      <c r="F2075">
        <f t="shared" si="161"/>
        <v>1</v>
      </c>
      <c r="G2075">
        <f t="shared" si="162"/>
        <v>1</v>
      </c>
    </row>
    <row r="2076" spans="1:7" x14ac:dyDescent="0.25">
      <c r="A2076" s="7">
        <v>0.48970352768183484</v>
      </c>
      <c r="B2076" s="13">
        <f t="shared" si="163"/>
        <v>2075</v>
      </c>
      <c r="C2076" s="35">
        <f t="shared" si="164"/>
        <v>4.7118202142548693E-4</v>
      </c>
      <c r="D2076" s="7">
        <f t="shared" si="160"/>
        <v>0.97770269445788538</v>
      </c>
      <c r="E2076" s="7">
        <f>SUM(D$2:D2076)</f>
        <v>391.24063577179402</v>
      </c>
      <c r="F2076">
        <f t="shared" si="161"/>
        <v>1</v>
      </c>
      <c r="G2076">
        <f t="shared" si="162"/>
        <v>1</v>
      </c>
    </row>
    <row r="2077" spans="1:7" x14ac:dyDescent="0.25">
      <c r="A2077" s="7">
        <v>0.48966759950796795</v>
      </c>
      <c r="B2077" s="13">
        <f t="shared" si="163"/>
        <v>2076</v>
      </c>
      <c r="C2077" s="35">
        <f t="shared" si="164"/>
        <v>3.5928173866883739E-5</v>
      </c>
      <c r="D2077" s="7">
        <f t="shared" si="160"/>
        <v>7.4586888947650642E-2</v>
      </c>
      <c r="E2077" s="7">
        <f>SUM(D$2:D2077)</f>
        <v>391.31522266074165</v>
      </c>
      <c r="F2077">
        <f t="shared" si="161"/>
        <v>1</v>
      </c>
      <c r="G2077">
        <f t="shared" si="162"/>
        <v>1</v>
      </c>
    </row>
    <row r="2078" spans="1:7" x14ac:dyDescent="0.25">
      <c r="A2078" s="7">
        <v>0.48953662146172855</v>
      </c>
      <c r="B2078" s="13">
        <f t="shared" si="163"/>
        <v>2077</v>
      </c>
      <c r="C2078" s="35">
        <f t="shared" si="164"/>
        <v>1.3097804623940501E-4</v>
      </c>
      <c r="D2078" s="7">
        <f t="shared" si="160"/>
        <v>0.27204140203924421</v>
      </c>
      <c r="E2078" s="7">
        <f>SUM(D$2:D2078)</f>
        <v>391.58726406278089</v>
      </c>
      <c r="F2078">
        <f t="shared" si="161"/>
        <v>1</v>
      </c>
      <c r="G2078">
        <f t="shared" si="162"/>
        <v>1</v>
      </c>
    </row>
    <row r="2079" spans="1:7" x14ac:dyDescent="0.25">
      <c r="A2079" s="7">
        <v>0.48952824467725553</v>
      </c>
      <c r="B2079" s="13">
        <f t="shared" si="163"/>
        <v>2078</v>
      </c>
      <c r="C2079" s="35">
        <f t="shared" si="164"/>
        <v>8.3767844730187058E-6</v>
      </c>
      <c r="D2079" s="7">
        <f t="shared" si="160"/>
        <v>1.7406958134932871E-2</v>
      </c>
      <c r="E2079" s="7">
        <f>SUM(D$2:D2079)</f>
        <v>391.60467102091582</v>
      </c>
      <c r="F2079">
        <f t="shared" si="161"/>
        <v>1</v>
      </c>
      <c r="G2079">
        <f t="shared" si="162"/>
        <v>1</v>
      </c>
    </row>
    <row r="2080" spans="1:7" x14ac:dyDescent="0.25">
      <c r="A2080" s="7">
        <v>0.4894901375710114</v>
      </c>
      <c r="B2080" s="13">
        <f t="shared" si="163"/>
        <v>2079</v>
      </c>
      <c r="C2080" s="35">
        <f t="shared" si="164"/>
        <v>3.8107106244134048E-5</v>
      </c>
      <c r="D2080" s="7">
        <f t="shared" si="160"/>
        <v>7.9224673881554686E-2</v>
      </c>
      <c r="E2080" s="7">
        <f>SUM(D$2:D2080)</f>
        <v>391.68389569479734</v>
      </c>
      <c r="F2080">
        <f t="shared" si="161"/>
        <v>1</v>
      </c>
      <c r="G2080">
        <f t="shared" si="162"/>
        <v>1</v>
      </c>
    </row>
    <row r="2081" spans="1:7" x14ac:dyDescent="0.25">
      <c r="A2081" s="7">
        <v>0.48932112504960701</v>
      </c>
      <c r="B2081" s="13">
        <f t="shared" si="163"/>
        <v>2080</v>
      </c>
      <c r="C2081" s="35">
        <f t="shared" si="164"/>
        <v>1.6901252140438805E-4</v>
      </c>
      <c r="D2081" s="7">
        <f t="shared" si="160"/>
        <v>0.35154604452112714</v>
      </c>
      <c r="E2081" s="7">
        <f>SUM(D$2:D2081)</f>
        <v>392.03544173931846</v>
      </c>
      <c r="F2081">
        <f t="shared" si="161"/>
        <v>1</v>
      </c>
      <c r="G2081">
        <f t="shared" si="162"/>
        <v>1</v>
      </c>
    </row>
    <row r="2082" spans="1:7" x14ac:dyDescent="0.25">
      <c r="A2082" s="7">
        <v>0.48927149381212254</v>
      </c>
      <c r="B2082" s="13">
        <f t="shared" si="163"/>
        <v>2081</v>
      </c>
      <c r="C2082" s="35">
        <f t="shared" si="164"/>
        <v>4.9631237484470958E-5</v>
      </c>
      <c r="D2082" s="7">
        <f t="shared" si="160"/>
        <v>0.10328260520518406</v>
      </c>
      <c r="E2082" s="7">
        <f>SUM(D$2:D2082)</f>
        <v>392.13872434452367</v>
      </c>
      <c r="F2082">
        <f t="shared" si="161"/>
        <v>1</v>
      </c>
      <c r="G2082">
        <f t="shared" si="162"/>
        <v>1</v>
      </c>
    </row>
    <row r="2083" spans="1:7" x14ac:dyDescent="0.25">
      <c r="A2083" s="7">
        <v>0.48909318451257477</v>
      </c>
      <c r="B2083" s="13">
        <f t="shared" si="163"/>
        <v>2082</v>
      </c>
      <c r="C2083" s="35">
        <f t="shared" si="164"/>
        <v>1.7830929954776309E-4</v>
      </c>
      <c r="D2083" s="7">
        <f t="shared" si="160"/>
        <v>0.37123996165844275</v>
      </c>
      <c r="E2083" s="7">
        <f>SUM(D$2:D2083)</f>
        <v>392.5099643061821</v>
      </c>
      <c r="F2083">
        <f t="shared" si="161"/>
        <v>1</v>
      </c>
      <c r="G2083">
        <f t="shared" si="162"/>
        <v>1</v>
      </c>
    </row>
    <row r="2084" spans="1:7" x14ac:dyDescent="0.25">
      <c r="A2084" s="7">
        <v>0.48900556722064492</v>
      </c>
      <c r="B2084" s="13">
        <f t="shared" si="163"/>
        <v>2083</v>
      </c>
      <c r="C2084" s="35">
        <f t="shared" si="164"/>
        <v>8.7617291929853458E-5</v>
      </c>
      <c r="D2084" s="7">
        <f t="shared" si="160"/>
        <v>0.18250681908988475</v>
      </c>
      <c r="E2084" s="7">
        <f>SUM(D$2:D2084)</f>
        <v>392.69247112527199</v>
      </c>
      <c r="F2084">
        <f t="shared" si="161"/>
        <v>1</v>
      </c>
      <c r="G2084">
        <f t="shared" si="162"/>
        <v>1</v>
      </c>
    </row>
    <row r="2085" spans="1:7" x14ac:dyDescent="0.25">
      <c r="A2085" s="7">
        <v>0.48896186752129883</v>
      </c>
      <c r="B2085" s="13">
        <f t="shared" si="163"/>
        <v>2084</v>
      </c>
      <c r="C2085" s="35">
        <f t="shared" si="164"/>
        <v>4.3699699346089194E-5</v>
      </c>
      <c r="D2085" s="7">
        <f t="shared" si="160"/>
        <v>9.1070173437249879E-2</v>
      </c>
      <c r="E2085" s="7">
        <f>SUM(D$2:D2085)</f>
        <v>392.78354129870922</v>
      </c>
      <c r="F2085">
        <f t="shared" si="161"/>
        <v>1</v>
      </c>
      <c r="G2085">
        <f t="shared" si="162"/>
        <v>1</v>
      </c>
    </row>
    <row r="2086" spans="1:7" x14ac:dyDescent="0.25">
      <c r="A2086" s="7">
        <v>0.48886681764892614</v>
      </c>
      <c r="B2086" s="13">
        <f t="shared" si="163"/>
        <v>2085</v>
      </c>
      <c r="C2086" s="35">
        <f t="shared" si="164"/>
        <v>9.5049872372687805E-5</v>
      </c>
      <c r="D2086" s="7">
        <f t="shared" si="160"/>
        <v>0.19817898389705407</v>
      </c>
      <c r="E2086" s="7">
        <f>SUM(D$2:D2086)</f>
        <v>392.98172028260626</v>
      </c>
      <c r="F2086">
        <f t="shared" si="161"/>
        <v>1</v>
      </c>
      <c r="G2086">
        <f t="shared" si="162"/>
        <v>1</v>
      </c>
    </row>
    <row r="2087" spans="1:7" x14ac:dyDescent="0.25">
      <c r="A2087" s="7">
        <v>0.48878426032218369</v>
      </c>
      <c r="B2087" s="13">
        <f t="shared" si="163"/>
        <v>2086</v>
      </c>
      <c r="C2087" s="35">
        <f t="shared" si="164"/>
        <v>8.2557326742449533E-5</v>
      </c>
      <c r="D2087" s="7">
        <f t="shared" si="160"/>
        <v>0.17221458358474973</v>
      </c>
      <c r="E2087" s="7">
        <f>SUM(D$2:D2087)</f>
        <v>393.15393486619104</v>
      </c>
      <c r="F2087">
        <f t="shared" si="161"/>
        <v>1</v>
      </c>
      <c r="G2087">
        <f t="shared" si="162"/>
        <v>1</v>
      </c>
    </row>
    <row r="2088" spans="1:7" x14ac:dyDescent="0.25">
      <c r="A2088" s="7">
        <v>0.48865337911738332</v>
      </c>
      <c r="B2088" s="13">
        <f t="shared" si="163"/>
        <v>2087</v>
      </c>
      <c r="C2088" s="35">
        <f t="shared" si="164"/>
        <v>1.3088120480037047E-4</v>
      </c>
      <c r="D2088" s="7">
        <f t="shared" si="160"/>
        <v>0.27314907441837316</v>
      </c>
      <c r="E2088" s="7">
        <f>SUM(D$2:D2088)</f>
        <v>393.42708394060941</v>
      </c>
      <c r="F2088">
        <f t="shared" si="161"/>
        <v>1</v>
      </c>
      <c r="G2088">
        <f t="shared" si="162"/>
        <v>1</v>
      </c>
    </row>
    <row r="2089" spans="1:7" x14ac:dyDescent="0.25">
      <c r="A2089" s="7">
        <v>0.48861263308192654</v>
      </c>
      <c r="B2089" s="13">
        <f t="shared" si="163"/>
        <v>2088</v>
      </c>
      <c r="C2089" s="35">
        <f t="shared" si="164"/>
        <v>4.0746035456784568E-5</v>
      </c>
      <c r="D2089" s="7">
        <f t="shared" si="160"/>
        <v>8.5077722033766179E-2</v>
      </c>
      <c r="E2089" s="7">
        <f>SUM(D$2:D2089)</f>
        <v>393.51216166264317</v>
      </c>
      <c r="F2089">
        <f t="shared" si="161"/>
        <v>1</v>
      </c>
      <c r="G2089">
        <f t="shared" si="162"/>
        <v>1</v>
      </c>
    </row>
    <row r="2090" spans="1:7" x14ac:dyDescent="0.25">
      <c r="A2090" s="7">
        <v>0.48820016118289106</v>
      </c>
      <c r="B2090" s="13">
        <f t="shared" si="163"/>
        <v>2089</v>
      </c>
      <c r="C2090" s="35">
        <f t="shared" si="164"/>
        <v>4.1247189903548254E-4</v>
      </c>
      <c r="D2090" s="7">
        <f t="shared" si="160"/>
        <v>0.86165379708512302</v>
      </c>
      <c r="E2090" s="7">
        <f>SUM(D$2:D2090)</f>
        <v>394.37381545972829</v>
      </c>
      <c r="F2090">
        <f t="shared" si="161"/>
        <v>1</v>
      </c>
      <c r="G2090">
        <f t="shared" si="162"/>
        <v>1</v>
      </c>
    </row>
    <row r="2091" spans="1:7" x14ac:dyDescent="0.25">
      <c r="A2091" s="7">
        <v>0.48812510906767065</v>
      </c>
      <c r="B2091" s="13">
        <f t="shared" si="163"/>
        <v>2090</v>
      </c>
      <c r="C2091" s="35">
        <f t="shared" si="164"/>
        <v>7.5052115220408666E-5</v>
      </c>
      <c r="D2091" s="7">
        <f t="shared" si="160"/>
        <v>0.15685892081065411</v>
      </c>
      <c r="E2091" s="7">
        <f>SUM(D$2:D2091)</f>
        <v>394.53067438053893</v>
      </c>
      <c r="F2091">
        <f t="shared" si="161"/>
        <v>1</v>
      </c>
      <c r="G2091">
        <f t="shared" si="162"/>
        <v>1</v>
      </c>
    </row>
    <row r="2092" spans="1:7" x14ac:dyDescent="0.25">
      <c r="A2092" s="7">
        <v>0.48790278533409998</v>
      </c>
      <c r="B2092" s="13">
        <f t="shared" si="163"/>
        <v>2091</v>
      </c>
      <c r="C2092" s="35">
        <f t="shared" si="164"/>
        <v>2.2232373357067292E-4</v>
      </c>
      <c r="D2092" s="7">
        <f t="shared" si="160"/>
        <v>0.46487892689627708</v>
      </c>
      <c r="E2092" s="7">
        <f>SUM(D$2:D2092)</f>
        <v>394.99555330743522</v>
      </c>
      <c r="F2092">
        <f t="shared" si="161"/>
        <v>1</v>
      </c>
      <c r="G2092">
        <f t="shared" si="162"/>
        <v>1</v>
      </c>
    </row>
    <row r="2093" spans="1:7" x14ac:dyDescent="0.25">
      <c r="A2093" s="7">
        <v>0.48783932998119917</v>
      </c>
      <c r="B2093" s="13">
        <f t="shared" si="163"/>
        <v>2092</v>
      </c>
      <c r="C2093" s="35">
        <f t="shared" si="164"/>
        <v>6.3455352900809725E-5</v>
      </c>
      <c r="D2093" s="7">
        <f t="shared" si="160"/>
        <v>0.13274859826849394</v>
      </c>
      <c r="E2093" s="7">
        <f>SUM(D$2:D2093)</f>
        <v>395.12830190570372</v>
      </c>
      <c r="F2093">
        <f t="shared" si="161"/>
        <v>1</v>
      </c>
      <c r="G2093">
        <f t="shared" si="162"/>
        <v>1</v>
      </c>
    </row>
    <row r="2094" spans="1:7" x14ac:dyDescent="0.25">
      <c r="A2094" s="7">
        <v>0.48762206621281606</v>
      </c>
      <c r="B2094" s="13">
        <f t="shared" si="163"/>
        <v>2093</v>
      </c>
      <c r="C2094" s="35">
        <f t="shared" si="164"/>
        <v>2.1726376838310246E-4</v>
      </c>
      <c r="D2094" s="7">
        <f t="shared" si="160"/>
        <v>0.45473306722583345</v>
      </c>
      <c r="E2094" s="7">
        <f>SUM(D$2:D2094)</f>
        <v>395.58303497292957</v>
      </c>
      <c r="F2094">
        <f t="shared" si="161"/>
        <v>1</v>
      </c>
      <c r="G2094">
        <f t="shared" si="162"/>
        <v>1</v>
      </c>
    </row>
    <row r="2095" spans="1:7" x14ac:dyDescent="0.25">
      <c r="A2095" s="7">
        <v>0.48761330206258702</v>
      </c>
      <c r="B2095" s="13">
        <f t="shared" si="163"/>
        <v>2094</v>
      </c>
      <c r="C2095" s="35">
        <f t="shared" si="164"/>
        <v>8.7641502290458639E-6</v>
      </c>
      <c r="D2095" s="7">
        <f t="shared" si="160"/>
        <v>1.8352130579622039E-2</v>
      </c>
      <c r="E2095" s="7">
        <f>SUM(D$2:D2095)</f>
        <v>395.60138710350918</v>
      </c>
      <c r="F2095">
        <f t="shared" si="161"/>
        <v>1</v>
      </c>
      <c r="G2095">
        <f t="shared" si="162"/>
        <v>1</v>
      </c>
    </row>
    <row r="2096" spans="1:7" x14ac:dyDescent="0.25">
      <c r="A2096" s="7">
        <v>0.48754643304896167</v>
      </c>
      <c r="B2096" s="13">
        <f t="shared" si="163"/>
        <v>2095</v>
      </c>
      <c r="C2096" s="35">
        <f t="shared" si="164"/>
        <v>6.6869013625348028E-5</v>
      </c>
      <c r="D2096" s="7">
        <f t="shared" si="160"/>
        <v>0.14009058354510412</v>
      </c>
      <c r="E2096" s="7">
        <f>SUM(D$2:D2096)</f>
        <v>395.74147768705427</v>
      </c>
      <c r="F2096">
        <f t="shared" si="161"/>
        <v>1</v>
      </c>
      <c r="G2096">
        <f t="shared" si="162"/>
        <v>1</v>
      </c>
    </row>
    <row r="2097" spans="1:7" x14ac:dyDescent="0.25">
      <c r="A2097" s="7">
        <v>0.48748648819822432</v>
      </c>
      <c r="B2097" s="13">
        <f t="shared" si="163"/>
        <v>2096</v>
      </c>
      <c r="C2097" s="35">
        <f t="shared" si="164"/>
        <v>5.9944850737347899E-5</v>
      </c>
      <c r="D2097" s="7">
        <f t="shared" si="160"/>
        <v>0.1256444071454812</v>
      </c>
      <c r="E2097" s="7">
        <f>SUM(D$2:D2097)</f>
        <v>395.86712209419977</v>
      </c>
      <c r="F2097">
        <f t="shared" si="161"/>
        <v>1</v>
      </c>
      <c r="G2097">
        <f t="shared" si="162"/>
        <v>1</v>
      </c>
    </row>
    <row r="2098" spans="1:7" x14ac:dyDescent="0.25">
      <c r="A2098" s="7">
        <v>0.48746419045689604</v>
      </c>
      <c r="B2098" s="13">
        <f t="shared" si="163"/>
        <v>2097</v>
      </c>
      <c r="C2098" s="35">
        <f t="shared" si="164"/>
        <v>2.2297741328280996E-5</v>
      </c>
      <c r="D2098" s="7">
        <f t="shared" si="160"/>
        <v>4.6758363565405248E-2</v>
      </c>
      <c r="E2098" s="7">
        <f>SUM(D$2:D2098)</f>
        <v>395.91388045776517</v>
      </c>
      <c r="F2098">
        <f t="shared" si="161"/>
        <v>1</v>
      </c>
      <c r="G2098">
        <f t="shared" si="162"/>
        <v>1</v>
      </c>
    </row>
    <row r="2099" spans="1:7" x14ac:dyDescent="0.25">
      <c r="A2099" s="7">
        <v>0.48743182120591227</v>
      </c>
      <c r="B2099" s="13">
        <f t="shared" si="163"/>
        <v>2098</v>
      </c>
      <c r="C2099" s="35">
        <f t="shared" si="164"/>
        <v>3.2369250983765863E-5</v>
      </c>
      <c r="D2099" s="7">
        <f t="shared" si="160"/>
        <v>6.791068856394078E-2</v>
      </c>
      <c r="E2099" s="7">
        <f>SUM(D$2:D2099)</f>
        <v>395.9817911463291</v>
      </c>
      <c r="F2099">
        <f t="shared" si="161"/>
        <v>1</v>
      </c>
      <c r="G2099">
        <f t="shared" si="162"/>
        <v>1</v>
      </c>
    </row>
    <row r="2100" spans="1:7" x14ac:dyDescent="0.25">
      <c r="A2100" s="7">
        <v>0.48743056226720521</v>
      </c>
      <c r="B2100" s="13">
        <f t="shared" si="163"/>
        <v>2099</v>
      </c>
      <c r="C2100" s="35">
        <f t="shared" si="164"/>
        <v>1.2589387070605085E-6</v>
      </c>
      <c r="D2100" s="7">
        <f t="shared" si="160"/>
        <v>2.6425123461200073E-3</v>
      </c>
      <c r="E2100" s="7">
        <f>SUM(D$2:D2100)</f>
        <v>395.98443365867524</v>
      </c>
      <c r="F2100">
        <f t="shared" si="161"/>
        <v>1</v>
      </c>
      <c r="G2100">
        <f t="shared" si="162"/>
        <v>1</v>
      </c>
    </row>
    <row r="2101" spans="1:7" x14ac:dyDescent="0.25">
      <c r="A2101" s="7">
        <v>0.48700581571577728</v>
      </c>
      <c r="B2101" s="13">
        <f t="shared" si="163"/>
        <v>2100</v>
      </c>
      <c r="C2101" s="35">
        <f t="shared" si="164"/>
        <v>4.2474655142793472E-4</v>
      </c>
      <c r="D2101" s="7">
        <f t="shared" si="160"/>
        <v>0.8919677579986629</v>
      </c>
      <c r="E2101" s="7">
        <f>SUM(D$2:D2101)</f>
        <v>396.8764014166739</v>
      </c>
      <c r="F2101">
        <f t="shared" si="161"/>
        <v>1</v>
      </c>
      <c r="G2101">
        <f t="shared" si="162"/>
        <v>1</v>
      </c>
    </row>
    <row r="2102" spans="1:7" x14ac:dyDescent="0.25">
      <c r="A2102" s="7">
        <v>0.48684631786575416</v>
      </c>
      <c r="B2102" s="13">
        <f t="shared" si="163"/>
        <v>2101</v>
      </c>
      <c r="C2102" s="35">
        <f t="shared" si="164"/>
        <v>1.5949785002311589E-4</v>
      </c>
      <c r="D2102" s="7">
        <f t="shared" si="160"/>
        <v>0.33510498289856649</v>
      </c>
      <c r="E2102" s="7">
        <f>SUM(D$2:D2102)</f>
        <v>397.21150639957244</v>
      </c>
      <c r="F2102">
        <f t="shared" si="161"/>
        <v>1</v>
      </c>
      <c r="G2102">
        <f t="shared" si="162"/>
        <v>1</v>
      </c>
    </row>
    <row r="2103" spans="1:7" x14ac:dyDescent="0.25">
      <c r="A2103" s="7">
        <v>0.48672083557117757</v>
      </c>
      <c r="B2103" s="13">
        <f t="shared" si="163"/>
        <v>2102</v>
      </c>
      <c r="C2103" s="35">
        <f t="shared" si="164"/>
        <v>1.2548229457659543E-4</v>
      </c>
      <c r="D2103" s="7">
        <f t="shared" si="160"/>
        <v>0.2637637832000036</v>
      </c>
      <c r="E2103" s="7">
        <f>SUM(D$2:D2103)</f>
        <v>397.47527018277242</v>
      </c>
      <c r="F2103">
        <f t="shared" si="161"/>
        <v>1</v>
      </c>
      <c r="G2103">
        <f t="shared" si="162"/>
        <v>1</v>
      </c>
    </row>
    <row r="2104" spans="1:7" x14ac:dyDescent="0.25">
      <c r="A2104" s="7">
        <v>0.48666919487383398</v>
      </c>
      <c r="B2104" s="13">
        <f t="shared" si="163"/>
        <v>2103</v>
      </c>
      <c r="C2104" s="35">
        <f t="shared" si="164"/>
        <v>5.1640697343591224E-5</v>
      </c>
      <c r="D2104" s="7">
        <f t="shared" si="160"/>
        <v>0.10860038651357234</v>
      </c>
      <c r="E2104" s="7">
        <f>SUM(D$2:D2104)</f>
        <v>397.58387056928598</v>
      </c>
      <c r="F2104">
        <f t="shared" si="161"/>
        <v>1</v>
      </c>
      <c r="G2104">
        <f t="shared" si="162"/>
        <v>1</v>
      </c>
    </row>
    <row r="2105" spans="1:7" x14ac:dyDescent="0.25">
      <c r="A2105" s="7">
        <v>0.48664759923293827</v>
      </c>
      <c r="B2105" s="13">
        <f t="shared" si="163"/>
        <v>2104</v>
      </c>
      <c r="C2105" s="35">
        <f t="shared" si="164"/>
        <v>2.1595640895710755E-5</v>
      </c>
      <c r="D2105" s="7">
        <f t="shared" si="160"/>
        <v>4.5437228444575428E-2</v>
      </c>
      <c r="E2105" s="7">
        <f>SUM(D$2:D2105)</f>
        <v>397.62930779773058</v>
      </c>
      <c r="F2105">
        <f t="shared" si="161"/>
        <v>1</v>
      </c>
      <c r="G2105">
        <f t="shared" si="162"/>
        <v>1</v>
      </c>
    </row>
    <row r="2106" spans="1:7" x14ac:dyDescent="0.25">
      <c r="A2106" s="7">
        <v>0.48634516341895984</v>
      </c>
      <c r="B2106" s="13">
        <f t="shared" si="163"/>
        <v>2105</v>
      </c>
      <c r="C2106" s="35">
        <f t="shared" si="164"/>
        <v>3.0243581397843E-4</v>
      </c>
      <c r="D2106" s="7">
        <f t="shared" si="160"/>
        <v>0.63662738842459521</v>
      </c>
      <c r="E2106" s="7">
        <f>SUM(D$2:D2106)</f>
        <v>398.26593518615516</v>
      </c>
      <c r="F2106">
        <f t="shared" si="161"/>
        <v>1</v>
      </c>
      <c r="G2106">
        <f t="shared" si="162"/>
        <v>1</v>
      </c>
    </row>
    <row r="2107" spans="1:7" x14ac:dyDescent="0.25">
      <c r="A2107" s="7">
        <v>0.48573985600452746</v>
      </c>
      <c r="B2107" s="13">
        <f t="shared" si="163"/>
        <v>2106</v>
      </c>
      <c r="C2107" s="35">
        <f t="shared" si="164"/>
        <v>6.0530741443237668E-4</v>
      </c>
      <c r="D2107" s="7">
        <f t="shared" si="160"/>
        <v>1.2747774147945852</v>
      </c>
      <c r="E2107" s="7">
        <f>SUM(D$2:D2107)</f>
        <v>399.54071260094975</v>
      </c>
      <c r="F2107">
        <f t="shared" si="161"/>
        <v>1</v>
      </c>
      <c r="G2107">
        <f t="shared" si="162"/>
        <v>1</v>
      </c>
    </row>
    <row r="2108" spans="1:7" x14ac:dyDescent="0.25">
      <c r="A2108" s="7">
        <v>0.48573031712278669</v>
      </c>
      <c r="B2108" s="13">
        <f t="shared" si="163"/>
        <v>2107</v>
      </c>
      <c r="C2108" s="35">
        <f t="shared" si="164"/>
        <v>9.5388817407671134E-6</v>
      </c>
      <c r="D2108" s="7">
        <f t="shared" si="160"/>
        <v>2.0098423827796308E-2</v>
      </c>
      <c r="E2108" s="7">
        <f>SUM(D$2:D2108)</f>
        <v>399.56081102477754</v>
      </c>
      <c r="F2108">
        <f t="shared" si="161"/>
        <v>1</v>
      </c>
      <c r="G2108">
        <f t="shared" si="162"/>
        <v>1</v>
      </c>
    </row>
    <row r="2109" spans="1:7" x14ac:dyDescent="0.25">
      <c r="A2109" s="7">
        <v>0.48542069083196276</v>
      </c>
      <c r="B2109" s="13">
        <f t="shared" si="163"/>
        <v>2108</v>
      </c>
      <c r="C2109" s="35">
        <f t="shared" si="164"/>
        <v>3.0962629082392779E-4</v>
      </c>
      <c r="D2109" s="7">
        <f t="shared" si="160"/>
        <v>0.65269222105683977</v>
      </c>
      <c r="E2109" s="7">
        <f>SUM(D$2:D2109)</f>
        <v>400.21350324583437</v>
      </c>
      <c r="F2109">
        <f t="shared" si="161"/>
        <v>1</v>
      </c>
      <c r="G2109">
        <f t="shared" si="162"/>
        <v>1</v>
      </c>
    </row>
    <row r="2110" spans="1:7" x14ac:dyDescent="0.25">
      <c r="A2110" s="7">
        <v>0.48510104145220323</v>
      </c>
      <c r="B2110" s="13">
        <f t="shared" si="163"/>
        <v>2109</v>
      </c>
      <c r="C2110" s="35">
        <f t="shared" si="164"/>
        <v>3.1964937975953456E-4</v>
      </c>
      <c r="D2110" s="7">
        <f t="shared" si="160"/>
        <v>0.67414054191285833</v>
      </c>
      <c r="E2110" s="7">
        <f>SUM(D$2:D2110)</f>
        <v>400.88764378774721</v>
      </c>
      <c r="F2110">
        <f t="shared" si="161"/>
        <v>1</v>
      </c>
      <c r="G2110">
        <f t="shared" si="162"/>
        <v>1</v>
      </c>
    </row>
    <row r="2111" spans="1:7" x14ac:dyDescent="0.25">
      <c r="A2111" s="7">
        <v>0.48459606176856879</v>
      </c>
      <c r="B2111" s="13">
        <f t="shared" si="163"/>
        <v>2110</v>
      </c>
      <c r="C2111" s="35">
        <f t="shared" si="164"/>
        <v>5.0497968363444334E-4</v>
      </c>
      <c r="D2111" s="7">
        <f t="shared" si="160"/>
        <v>1.0655071324686753</v>
      </c>
      <c r="E2111" s="7">
        <f>SUM(D$2:D2111)</f>
        <v>401.95315092021588</v>
      </c>
      <c r="F2111">
        <f t="shared" si="161"/>
        <v>1</v>
      </c>
      <c r="G2111">
        <f t="shared" si="162"/>
        <v>1</v>
      </c>
    </row>
    <row r="2112" spans="1:7" x14ac:dyDescent="0.25">
      <c r="A2112" s="7">
        <v>0.48454795578374849</v>
      </c>
      <c r="B2112" s="13">
        <f t="shared" si="163"/>
        <v>2111</v>
      </c>
      <c r="C2112" s="35">
        <f t="shared" si="164"/>
        <v>4.8105984820301373E-5</v>
      </c>
      <c r="D2112" s="7">
        <f t="shared" si="160"/>
        <v>0.1015517339556562</v>
      </c>
      <c r="E2112" s="7">
        <f>SUM(D$2:D2112)</f>
        <v>402.05470265417154</v>
      </c>
      <c r="F2112">
        <f t="shared" si="161"/>
        <v>1</v>
      </c>
      <c r="G2112">
        <f t="shared" si="162"/>
        <v>1</v>
      </c>
    </row>
    <row r="2113" spans="1:7" x14ac:dyDescent="0.25">
      <c r="A2113" s="7">
        <v>0.48453267904674713</v>
      </c>
      <c r="B2113" s="13">
        <f t="shared" si="163"/>
        <v>2112</v>
      </c>
      <c r="C2113" s="35">
        <f t="shared" si="164"/>
        <v>1.5276737001357343E-5</v>
      </c>
      <c r="D2113" s="7">
        <f t="shared" si="160"/>
        <v>3.2264468546866709E-2</v>
      </c>
      <c r="E2113" s="7">
        <f>SUM(D$2:D2113)</f>
        <v>402.08696712271842</v>
      </c>
      <c r="F2113">
        <f t="shared" si="161"/>
        <v>1</v>
      </c>
      <c r="G2113">
        <f t="shared" si="162"/>
        <v>1</v>
      </c>
    </row>
    <row r="2114" spans="1:7" x14ac:dyDescent="0.25">
      <c r="A2114" s="7">
        <v>0.48284463592364163</v>
      </c>
      <c r="B2114" s="13">
        <f t="shared" si="163"/>
        <v>2113</v>
      </c>
      <c r="C2114" s="35">
        <f t="shared" si="164"/>
        <v>1.6880431231054982E-3</v>
      </c>
      <c r="D2114" s="7">
        <f t="shared" ref="D2114:D2177" si="165">C2114*B2114</f>
        <v>3.5668351191219179</v>
      </c>
      <c r="E2114" s="7">
        <f>SUM(D$2:D2114)</f>
        <v>405.65380224184031</v>
      </c>
      <c r="F2114">
        <f t="shared" ref="F2114:F2177" si="166">IF(E2114&gt;I$15,1,0)</f>
        <v>1</v>
      </c>
      <c r="G2114">
        <f t="shared" ref="G2114:G2177" si="167">IF(E2114&gt;M$15,1,0)</f>
        <v>1</v>
      </c>
    </row>
    <row r="2115" spans="1:7" x14ac:dyDescent="0.25">
      <c r="A2115" s="7">
        <v>0.4827637249013621</v>
      </c>
      <c r="B2115" s="13">
        <f t="shared" ref="B2115:B2178" si="168">ROW(B2115)-1</f>
        <v>2114</v>
      </c>
      <c r="C2115" s="35">
        <f t="shared" si="164"/>
        <v>8.09110222795284E-5</v>
      </c>
      <c r="D2115" s="7">
        <f t="shared" si="165"/>
        <v>0.17104590109892304</v>
      </c>
      <c r="E2115" s="7">
        <f>SUM(D$2:D2115)</f>
        <v>405.82484814293923</v>
      </c>
      <c r="F2115">
        <f t="shared" si="166"/>
        <v>1</v>
      </c>
      <c r="G2115">
        <f t="shared" si="167"/>
        <v>1</v>
      </c>
    </row>
    <row r="2116" spans="1:7" x14ac:dyDescent="0.25">
      <c r="A2116" s="7">
        <v>0.48254558956002802</v>
      </c>
      <c r="B2116" s="13">
        <f t="shared" si="168"/>
        <v>2115</v>
      </c>
      <c r="C2116" s="35">
        <f t="shared" ref="C2116:C2179" si="169">IF(A2115-A2116=0,0,A2115-A2116)</f>
        <v>2.181353413340803E-4</v>
      </c>
      <c r="D2116" s="7">
        <f t="shared" si="165"/>
        <v>0.46135624692157984</v>
      </c>
      <c r="E2116" s="7">
        <f>SUM(D$2:D2116)</f>
        <v>406.28620438986081</v>
      </c>
      <c r="F2116">
        <f t="shared" si="166"/>
        <v>1</v>
      </c>
      <c r="G2116">
        <f t="shared" si="167"/>
        <v>1</v>
      </c>
    </row>
    <row r="2117" spans="1:7" x14ac:dyDescent="0.25">
      <c r="A2117" s="7">
        <v>0.48245833542349448</v>
      </c>
      <c r="B2117" s="13">
        <f t="shared" si="168"/>
        <v>2116</v>
      </c>
      <c r="C2117" s="35">
        <f t="shared" si="169"/>
        <v>8.7254136533543303E-5</v>
      </c>
      <c r="D2117" s="7">
        <f t="shared" si="165"/>
        <v>0.18462975290497763</v>
      </c>
      <c r="E2117" s="7">
        <f>SUM(D$2:D2117)</f>
        <v>406.4708341427658</v>
      </c>
      <c r="F2117">
        <f t="shared" si="166"/>
        <v>1</v>
      </c>
      <c r="G2117">
        <f t="shared" si="167"/>
        <v>1</v>
      </c>
    </row>
    <row r="2118" spans="1:7" x14ac:dyDescent="0.25">
      <c r="A2118" s="7">
        <v>0.48217352475141279</v>
      </c>
      <c r="B2118" s="13">
        <f t="shared" si="168"/>
        <v>2117</v>
      </c>
      <c r="C2118" s="35">
        <f t="shared" si="169"/>
        <v>2.8481067208169231E-4</v>
      </c>
      <c r="D2118" s="7">
        <f t="shared" si="165"/>
        <v>0.60294419279694256</v>
      </c>
      <c r="E2118" s="7">
        <f>SUM(D$2:D2118)</f>
        <v>407.07377833556274</v>
      </c>
      <c r="F2118">
        <f t="shared" si="166"/>
        <v>1</v>
      </c>
      <c r="G2118">
        <f t="shared" si="167"/>
        <v>1</v>
      </c>
    </row>
    <row r="2119" spans="1:7" x14ac:dyDescent="0.25">
      <c r="A2119" s="7">
        <v>0.48214544073410465</v>
      </c>
      <c r="B2119" s="13">
        <f t="shared" si="168"/>
        <v>2118</v>
      </c>
      <c r="C2119" s="35">
        <f t="shared" si="169"/>
        <v>2.8084017308138698E-5</v>
      </c>
      <c r="D2119" s="7">
        <f t="shared" si="165"/>
        <v>5.9481948658637762E-2</v>
      </c>
      <c r="E2119" s="7">
        <f>SUM(D$2:D2119)</f>
        <v>407.13326028422136</v>
      </c>
      <c r="F2119">
        <f t="shared" si="166"/>
        <v>1</v>
      </c>
      <c r="G2119">
        <f t="shared" si="167"/>
        <v>1</v>
      </c>
    </row>
    <row r="2120" spans="1:7" x14ac:dyDescent="0.25">
      <c r="A2120" s="7">
        <v>0.48183252183435499</v>
      </c>
      <c r="B2120" s="13">
        <f t="shared" si="168"/>
        <v>2119</v>
      </c>
      <c r="C2120" s="35">
        <f t="shared" si="169"/>
        <v>3.1291889974965903E-4</v>
      </c>
      <c r="D2120" s="7">
        <f t="shared" si="165"/>
        <v>0.66307514856952743</v>
      </c>
      <c r="E2120" s="7">
        <f>SUM(D$2:D2120)</f>
        <v>407.7963354327909</v>
      </c>
      <c r="F2120">
        <f t="shared" si="166"/>
        <v>1</v>
      </c>
      <c r="G2120">
        <f t="shared" si="167"/>
        <v>1</v>
      </c>
    </row>
    <row r="2121" spans="1:7" x14ac:dyDescent="0.25">
      <c r="A2121" s="7">
        <v>0.4817077658505709</v>
      </c>
      <c r="B2121" s="13">
        <f t="shared" si="168"/>
        <v>2120</v>
      </c>
      <c r="C2121" s="35">
        <f t="shared" si="169"/>
        <v>1.2475598378408614E-4</v>
      </c>
      <c r="D2121" s="7">
        <f t="shared" si="165"/>
        <v>0.26448268562226263</v>
      </c>
      <c r="E2121" s="7">
        <f>SUM(D$2:D2121)</f>
        <v>408.06081811841318</v>
      </c>
      <c r="F2121">
        <f t="shared" si="166"/>
        <v>1</v>
      </c>
      <c r="G2121">
        <f t="shared" si="167"/>
        <v>1</v>
      </c>
    </row>
    <row r="2122" spans="1:7" x14ac:dyDescent="0.25">
      <c r="A2122" s="7">
        <v>0.48154216698989105</v>
      </c>
      <c r="B2122" s="13">
        <f t="shared" si="168"/>
        <v>2121</v>
      </c>
      <c r="C2122" s="35">
        <f t="shared" si="169"/>
        <v>1.6559886067984975E-4</v>
      </c>
      <c r="D2122" s="7">
        <f t="shared" si="165"/>
        <v>0.35123518350196131</v>
      </c>
      <c r="E2122" s="7">
        <f>SUM(D$2:D2122)</f>
        <v>408.41205330191514</v>
      </c>
      <c r="F2122">
        <f t="shared" si="166"/>
        <v>1</v>
      </c>
      <c r="G2122">
        <f t="shared" si="167"/>
        <v>1</v>
      </c>
    </row>
    <row r="2123" spans="1:7" x14ac:dyDescent="0.25">
      <c r="A2123" s="7">
        <v>0.48153083654152878</v>
      </c>
      <c r="B2123" s="13">
        <f t="shared" si="168"/>
        <v>2122</v>
      </c>
      <c r="C2123" s="35">
        <f t="shared" si="169"/>
        <v>1.133044836226782E-5</v>
      </c>
      <c r="D2123" s="7">
        <f t="shared" si="165"/>
        <v>2.4043211424732314E-2</v>
      </c>
      <c r="E2123" s="7">
        <f>SUM(D$2:D2123)</f>
        <v>408.43609651333986</v>
      </c>
      <c r="F2123">
        <f t="shared" si="166"/>
        <v>1</v>
      </c>
      <c r="G2123">
        <f t="shared" si="167"/>
        <v>1</v>
      </c>
    </row>
    <row r="2124" spans="1:7" x14ac:dyDescent="0.25">
      <c r="A2124" s="7">
        <v>0.48143571403807683</v>
      </c>
      <c r="B2124" s="13">
        <f t="shared" si="168"/>
        <v>2123</v>
      </c>
      <c r="C2124" s="35">
        <f t="shared" si="169"/>
        <v>9.5122503451949836E-5</v>
      </c>
      <c r="D2124" s="7">
        <f t="shared" si="165"/>
        <v>0.2019450748284895</v>
      </c>
      <c r="E2124" s="7">
        <f>SUM(D$2:D2124)</f>
        <v>408.63804158816833</v>
      </c>
      <c r="F2124">
        <f t="shared" si="166"/>
        <v>1</v>
      </c>
      <c r="G2124">
        <f t="shared" si="167"/>
        <v>1</v>
      </c>
    </row>
    <row r="2125" spans="1:7" x14ac:dyDescent="0.25">
      <c r="A2125" s="7">
        <v>0.48119978408232766</v>
      </c>
      <c r="B2125" s="13">
        <f t="shared" si="168"/>
        <v>2124</v>
      </c>
      <c r="C2125" s="35">
        <f t="shared" si="169"/>
        <v>2.3592995574917008E-4</v>
      </c>
      <c r="D2125" s="7">
        <f t="shared" si="165"/>
        <v>0.50111522601123726</v>
      </c>
      <c r="E2125" s="7">
        <f>SUM(D$2:D2125)</f>
        <v>409.13915681417956</v>
      </c>
      <c r="F2125">
        <f t="shared" si="166"/>
        <v>1</v>
      </c>
      <c r="G2125">
        <f t="shared" si="167"/>
        <v>1</v>
      </c>
    </row>
    <row r="2126" spans="1:7" x14ac:dyDescent="0.25">
      <c r="A2126" s="7">
        <v>0.48110589630722289</v>
      </c>
      <c r="B2126" s="13">
        <f t="shared" si="168"/>
        <v>2125</v>
      </c>
      <c r="C2126" s="35">
        <f t="shared" si="169"/>
        <v>9.3887775104772864E-5</v>
      </c>
      <c r="D2126" s="7">
        <f t="shared" si="165"/>
        <v>0.19951152209764234</v>
      </c>
      <c r="E2126" s="7">
        <f>SUM(D$2:D2126)</f>
        <v>409.33866833627718</v>
      </c>
      <c r="F2126">
        <f t="shared" si="166"/>
        <v>1</v>
      </c>
      <c r="G2126">
        <f t="shared" si="167"/>
        <v>1</v>
      </c>
    </row>
    <row r="2127" spans="1:7" x14ac:dyDescent="0.25">
      <c r="A2127" s="7">
        <v>0.481043312527273</v>
      </c>
      <c r="B2127" s="13">
        <f t="shared" si="168"/>
        <v>2126</v>
      </c>
      <c r="C2127" s="35">
        <f t="shared" si="169"/>
        <v>6.2583779949887397E-5</v>
      </c>
      <c r="D2127" s="7">
        <f t="shared" si="165"/>
        <v>0.13305311617346061</v>
      </c>
      <c r="E2127" s="7">
        <f>SUM(D$2:D2127)</f>
        <v>409.47172145245065</v>
      </c>
      <c r="F2127">
        <f t="shared" si="166"/>
        <v>1</v>
      </c>
      <c r="G2127">
        <f t="shared" si="167"/>
        <v>1</v>
      </c>
    </row>
    <row r="2128" spans="1:7" x14ac:dyDescent="0.25">
      <c r="A2128" s="7">
        <v>0.48093138803415558</v>
      </c>
      <c r="B2128" s="13">
        <f t="shared" si="168"/>
        <v>2127</v>
      </c>
      <c r="C2128" s="35">
        <f t="shared" si="169"/>
        <v>1.1192449311742125E-4</v>
      </c>
      <c r="D2128" s="7">
        <f t="shared" si="165"/>
        <v>0.23806339686075501</v>
      </c>
      <c r="E2128" s="7">
        <f>SUM(D$2:D2128)</f>
        <v>409.7097848493114</v>
      </c>
      <c r="F2128">
        <f t="shared" si="166"/>
        <v>1</v>
      </c>
      <c r="G2128">
        <f t="shared" si="167"/>
        <v>1</v>
      </c>
    </row>
    <row r="2129" spans="1:7" x14ac:dyDescent="0.25">
      <c r="A2129" s="7">
        <v>0.48077397227507074</v>
      </c>
      <c r="B2129" s="13">
        <f t="shared" si="168"/>
        <v>2128</v>
      </c>
      <c r="C2129" s="35">
        <f t="shared" si="169"/>
        <v>1.5741575908484462E-4</v>
      </c>
      <c r="D2129" s="7">
        <f t="shared" si="165"/>
        <v>0.33498073533254935</v>
      </c>
      <c r="E2129" s="7">
        <f>SUM(D$2:D2129)</f>
        <v>410.04476558464393</v>
      </c>
      <c r="F2129">
        <f t="shared" si="166"/>
        <v>1</v>
      </c>
      <c r="G2129">
        <f t="shared" si="167"/>
        <v>1</v>
      </c>
    </row>
    <row r="2130" spans="1:7" x14ac:dyDescent="0.25">
      <c r="A2130" s="7">
        <v>0.48074172407588572</v>
      </c>
      <c r="B2130" s="13">
        <f t="shared" si="168"/>
        <v>2129</v>
      </c>
      <c r="C2130" s="35">
        <f t="shared" si="169"/>
        <v>3.2248199185014315E-5</v>
      </c>
      <c r="D2130" s="7">
        <f t="shared" si="165"/>
        <v>6.8656416064895476E-2</v>
      </c>
      <c r="E2130" s="7">
        <f>SUM(D$2:D2130)</f>
        <v>410.11342200070879</v>
      </c>
      <c r="F2130">
        <f t="shared" si="166"/>
        <v>1</v>
      </c>
      <c r="G2130">
        <f t="shared" si="167"/>
        <v>1</v>
      </c>
    </row>
    <row r="2131" spans="1:7" x14ac:dyDescent="0.25">
      <c r="A2131" s="7">
        <v>0.4791038448181793</v>
      </c>
      <c r="B2131" s="13">
        <f t="shared" si="168"/>
        <v>2130</v>
      </c>
      <c r="C2131" s="35">
        <f t="shared" si="169"/>
        <v>1.6378792577064205E-3</v>
      </c>
      <c r="D2131" s="7">
        <f t="shared" si="165"/>
        <v>3.4886828189146755</v>
      </c>
      <c r="E2131" s="7">
        <f>SUM(D$2:D2131)</f>
        <v>413.60210481962349</v>
      </c>
      <c r="F2131">
        <f t="shared" si="166"/>
        <v>1</v>
      </c>
      <c r="G2131">
        <f t="shared" si="167"/>
        <v>1</v>
      </c>
    </row>
    <row r="2132" spans="1:7" x14ac:dyDescent="0.25">
      <c r="A2132" s="7">
        <v>0.47896536156041769</v>
      </c>
      <c r="B2132" s="13">
        <f t="shared" si="168"/>
        <v>2131</v>
      </c>
      <c r="C2132" s="35">
        <f t="shared" si="169"/>
        <v>1.3848325776161241E-4</v>
      </c>
      <c r="D2132" s="7">
        <f t="shared" si="165"/>
        <v>0.29510782228999605</v>
      </c>
      <c r="E2132" s="7">
        <f>SUM(D$2:D2132)</f>
        <v>413.89721264191348</v>
      </c>
      <c r="F2132">
        <f t="shared" si="166"/>
        <v>1</v>
      </c>
      <c r="G2132">
        <f t="shared" si="167"/>
        <v>1</v>
      </c>
    </row>
    <row r="2133" spans="1:7" x14ac:dyDescent="0.25">
      <c r="A2133" s="7">
        <v>0.47872529163315147</v>
      </c>
      <c r="B2133" s="13">
        <f t="shared" si="168"/>
        <v>2132</v>
      </c>
      <c r="C2133" s="35">
        <f t="shared" si="169"/>
        <v>2.4006992726621768E-4</v>
      </c>
      <c r="D2133" s="7">
        <f t="shared" si="165"/>
        <v>0.51182908493157608</v>
      </c>
      <c r="E2133" s="7">
        <f>SUM(D$2:D2133)</f>
        <v>414.40904172684503</v>
      </c>
      <c r="F2133">
        <f t="shared" si="166"/>
        <v>1</v>
      </c>
      <c r="G2133">
        <f t="shared" si="167"/>
        <v>1</v>
      </c>
    </row>
    <row r="2134" spans="1:7" x14ac:dyDescent="0.25">
      <c r="A2134" s="7">
        <v>0.47857552634774719</v>
      </c>
      <c r="B2134" s="13">
        <f t="shared" si="168"/>
        <v>2133</v>
      </c>
      <c r="C2134" s="35">
        <f t="shared" si="169"/>
        <v>1.4976528540427969E-4</v>
      </c>
      <c r="D2134" s="7">
        <f t="shared" si="165"/>
        <v>0.31944935376732858</v>
      </c>
      <c r="E2134" s="7">
        <f>SUM(D$2:D2134)</f>
        <v>414.72849108061234</v>
      </c>
      <c r="F2134">
        <f t="shared" si="166"/>
        <v>1</v>
      </c>
      <c r="G2134">
        <f t="shared" si="167"/>
        <v>1</v>
      </c>
    </row>
    <row r="2135" spans="1:7" x14ac:dyDescent="0.25">
      <c r="A2135" s="7">
        <v>0.47832165651542424</v>
      </c>
      <c r="B2135" s="13">
        <f t="shared" si="168"/>
        <v>2134</v>
      </c>
      <c r="C2135" s="35">
        <f t="shared" si="169"/>
        <v>2.5386983232295046E-4</v>
      </c>
      <c r="D2135" s="7">
        <f t="shared" si="165"/>
        <v>0.54175822217717629</v>
      </c>
      <c r="E2135" s="7">
        <f>SUM(D$2:D2135)</f>
        <v>415.27024930278952</v>
      </c>
      <c r="F2135">
        <f t="shared" si="166"/>
        <v>1</v>
      </c>
      <c r="G2135">
        <f t="shared" si="167"/>
        <v>1</v>
      </c>
    </row>
    <row r="2136" spans="1:7" x14ac:dyDescent="0.25">
      <c r="A2136" s="7">
        <v>0.47826541584972837</v>
      </c>
      <c r="B2136" s="13">
        <f t="shared" si="168"/>
        <v>2135</v>
      </c>
      <c r="C2136" s="35">
        <f t="shared" si="169"/>
        <v>5.6240665695872494E-5</v>
      </c>
      <c r="D2136" s="7">
        <f t="shared" si="165"/>
        <v>0.12007382126068777</v>
      </c>
      <c r="E2136" s="7">
        <f>SUM(D$2:D2136)</f>
        <v>415.39032312405021</v>
      </c>
      <c r="F2136">
        <f t="shared" si="166"/>
        <v>1</v>
      </c>
      <c r="G2136">
        <f t="shared" si="167"/>
        <v>1</v>
      </c>
    </row>
    <row r="2137" spans="1:7" x14ac:dyDescent="0.25">
      <c r="A2137" s="7">
        <v>0.47816407128382116</v>
      </c>
      <c r="B2137" s="13">
        <f t="shared" si="168"/>
        <v>2136</v>
      </c>
      <c r="C2137" s="35">
        <f t="shared" si="169"/>
        <v>1.0134456590721319E-4</v>
      </c>
      <c r="D2137" s="7">
        <f t="shared" si="165"/>
        <v>0.21647199277780738</v>
      </c>
      <c r="E2137" s="7">
        <f>SUM(D$2:D2137)</f>
        <v>415.60679511682804</v>
      </c>
      <c r="F2137">
        <f t="shared" si="166"/>
        <v>1</v>
      </c>
      <c r="G2137">
        <f t="shared" si="167"/>
        <v>1</v>
      </c>
    </row>
    <row r="2138" spans="1:7" x14ac:dyDescent="0.25">
      <c r="A2138" s="7">
        <v>0.47802783958951628</v>
      </c>
      <c r="B2138" s="13">
        <f t="shared" si="168"/>
        <v>2137</v>
      </c>
      <c r="C2138" s="35">
        <f t="shared" si="169"/>
        <v>1.3623169430487803E-4</v>
      </c>
      <c r="D2138" s="7">
        <f t="shared" si="165"/>
        <v>0.29112713072952434</v>
      </c>
      <c r="E2138" s="7">
        <f>SUM(D$2:D2138)</f>
        <v>415.89792224755757</v>
      </c>
      <c r="F2138">
        <f t="shared" si="166"/>
        <v>1</v>
      </c>
      <c r="G2138">
        <f t="shared" si="167"/>
        <v>1</v>
      </c>
    </row>
    <row r="2139" spans="1:7" x14ac:dyDescent="0.25">
      <c r="A2139" s="7">
        <v>0.4780174533451842</v>
      </c>
      <c r="B2139" s="13">
        <f t="shared" si="168"/>
        <v>2138</v>
      </c>
      <c r="C2139" s="35">
        <f t="shared" si="169"/>
        <v>1.0386244332083461E-5</v>
      </c>
      <c r="D2139" s="7">
        <f t="shared" si="165"/>
        <v>2.2205790381994439E-2</v>
      </c>
      <c r="E2139" s="7">
        <f>SUM(D$2:D2139)</f>
        <v>415.92012803793955</v>
      </c>
      <c r="F2139">
        <f t="shared" si="166"/>
        <v>1</v>
      </c>
      <c r="G2139">
        <f t="shared" si="167"/>
        <v>1</v>
      </c>
    </row>
    <row r="2140" spans="1:7" x14ac:dyDescent="0.25">
      <c r="A2140" s="7">
        <v>0.4773759998636472</v>
      </c>
      <c r="B2140" s="13">
        <f t="shared" si="168"/>
        <v>2139</v>
      </c>
      <c r="C2140" s="35">
        <f t="shared" si="169"/>
        <v>6.41453481536991E-4</v>
      </c>
      <c r="D2140" s="7">
        <f t="shared" si="165"/>
        <v>1.3720689970076236</v>
      </c>
      <c r="E2140" s="7">
        <f>SUM(D$2:D2140)</f>
        <v>417.29219703494715</v>
      </c>
      <c r="F2140">
        <f t="shared" si="166"/>
        <v>1</v>
      </c>
      <c r="G2140">
        <f t="shared" si="167"/>
        <v>1</v>
      </c>
    </row>
    <row r="2141" spans="1:7" x14ac:dyDescent="0.25">
      <c r="A2141" s="7">
        <v>0.47737299777903841</v>
      </c>
      <c r="B2141" s="13">
        <f t="shared" si="168"/>
        <v>2140</v>
      </c>
      <c r="C2141" s="35">
        <f t="shared" si="169"/>
        <v>3.0020846087941422E-6</v>
      </c>
      <c r="D2141" s="7">
        <f t="shared" si="165"/>
        <v>6.4244610628194643E-3</v>
      </c>
      <c r="E2141" s="7">
        <f>SUM(D$2:D2141)</f>
        <v>417.29862149600996</v>
      </c>
      <c r="F2141">
        <f t="shared" si="166"/>
        <v>1</v>
      </c>
      <c r="G2141">
        <f t="shared" si="167"/>
        <v>1</v>
      </c>
    </row>
    <row r="2142" spans="1:7" x14ac:dyDescent="0.25">
      <c r="A2142" s="7">
        <v>0.47731193925175269</v>
      </c>
      <c r="B2142" s="13">
        <f t="shared" si="168"/>
        <v>2141</v>
      </c>
      <c r="C2142" s="35">
        <f t="shared" si="169"/>
        <v>6.1058527285717812E-5</v>
      </c>
      <c r="D2142" s="7">
        <f t="shared" si="165"/>
        <v>0.13072630691872184</v>
      </c>
      <c r="E2142" s="7">
        <f>SUM(D$2:D2142)</f>
        <v>417.4293478029287</v>
      </c>
      <c r="F2142">
        <f t="shared" si="166"/>
        <v>1</v>
      </c>
      <c r="G2142">
        <f t="shared" si="167"/>
        <v>1</v>
      </c>
    </row>
    <row r="2143" spans="1:7" x14ac:dyDescent="0.25">
      <c r="A2143" s="7">
        <v>0.47731034136800937</v>
      </c>
      <c r="B2143" s="13">
        <f t="shared" si="168"/>
        <v>2142</v>
      </c>
      <c r="C2143" s="35">
        <f t="shared" si="169"/>
        <v>1.5978837433205939E-6</v>
      </c>
      <c r="D2143" s="7">
        <f t="shared" si="165"/>
        <v>3.4226669781927122E-3</v>
      </c>
      <c r="E2143" s="7">
        <f>SUM(D$2:D2143)</f>
        <v>417.43277046990687</v>
      </c>
      <c r="F2143">
        <f t="shared" si="166"/>
        <v>1</v>
      </c>
      <c r="G2143">
        <f t="shared" si="167"/>
        <v>1</v>
      </c>
    </row>
    <row r="2144" spans="1:7" x14ac:dyDescent="0.25">
      <c r="A2144" s="7">
        <v>0.47711121115907773</v>
      </c>
      <c r="B2144" s="13">
        <f t="shared" si="168"/>
        <v>2143</v>
      </c>
      <c r="C2144" s="35">
        <f t="shared" si="169"/>
        <v>1.9913020893164157E-4</v>
      </c>
      <c r="D2144" s="7">
        <f t="shared" si="165"/>
        <v>0.42673603774050789</v>
      </c>
      <c r="E2144" s="7">
        <f>SUM(D$2:D2144)</f>
        <v>417.85950650764738</v>
      </c>
      <c r="F2144">
        <f t="shared" si="166"/>
        <v>1</v>
      </c>
      <c r="G2144">
        <f t="shared" si="167"/>
        <v>1</v>
      </c>
    </row>
    <row r="2145" spans="1:7" x14ac:dyDescent="0.25">
      <c r="A2145" s="7">
        <v>0.47703153486514538</v>
      </c>
      <c r="B2145" s="13">
        <f t="shared" si="168"/>
        <v>2144</v>
      </c>
      <c r="C2145" s="35">
        <f t="shared" si="169"/>
        <v>7.9676293932351427E-5</v>
      </c>
      <c r="D2145" s="7">
        <f t="shared" si="165"/>
        <v>0.17082597419096146</v>
      </c>
      <c r="E2145" s="7">
        <f>SUM(D$2:D2145)</f>
        <v>418.03033248183834</v>
      </c>
      <c r="F2145">
        <f t="shared" si="166"/>
        <v>1</v>
      </c>
      <c r="G2145">
        <f t="shared" si="167"/>
        <v>1</v>
      </c>
    </row>
    <row r="2146" spans="1:7" x14ac:dyDescent="0.25">
      <c r="A2146" s="7">
        <v>0.47697773944578414</v>
      </c>
      <c r="B2146" s="13">
        <f t="shared" si="168"/>
        <v>2145</v>
      </c>
      <c r="C2146" s="35">
        <f t="shared" si="169"/>
        <v>5.3795419361235552E-5</v>
      </c>
      <c r="D2146" s="7">
        <f t="shared" si="165"/>
        <v>0.11539117452985026</v>
      </c>
      <c r="E2146" s="7">
        <f>SUM(D$2:D2146)</f>
        <v>418.1457236563682</v>
      </c>
      <c r="F2146">
        <f t="shared" si="166"/>
        <v>1</v>
      </c>
      <c r="G2146">
        <f t="shared" si="167"/>
        <v>1</v>
      </c>
    </row>
    <row r="2147" spans="1:7" x14ac:dyDescent="0.25">
      <c r="A2147" s="7">
        <v>0.47685528344617623</v>
      </c>
      <c r="B2147" s="13">
        <f t="shared" si="168"/>
        <v>2146</v>
      </c>
      <c r="C2147" s="35">
        <f t="shared" si="169"/>
        <v>1.2245599960791775E-4</v>
      </c>
      <c r="D2147" s="7">
        <f t="shared" si="165"/>
        <v>0.2627905751585915</v>
      </c>
      <c r="E2147" s="7">
        <f>SUM(D$2:D2147)</f>
        <v>418.40851423152679</v>
      </c>
      <c r="F2147">
        <f t="shared" si="166"/>
        <v>1</v>
      </c>
      <c r="G2147">
        <f t="shared" si="167"/>
        <v>1</v>
      </c>
    </row>
    <row r="2148" spans="1:7" x14ac:dyDescent="0.25">
      <c r="A2148" s="7">
        <v>0.4767868165488075</v>
      </c>
      <c r="B2148" s="13">
        <f t="shared" si="168"/>
        <v>2147</v>
      </c>
      <c r="C2148" s="35">
        <f t="shared" si="169"/>
        <v>6.8466897368724133E-5</v>
      </c>
      <c r="D2148" s="7">
        <f t="shared" si="165"/>
        <v>0.14699842865065071</v>
      </c>
      <c r="E2148" s="7">
        <f>SUM(D$2:D2148)</f>
        <v>418.55551266017744</v>
      </c>
      <c r="F2148">
        <f t="shared" si="166"/>
        <v>1</v>
      </c>
      <c r="G2148">
        <f t="shared" si="167"/>
        <v>1</v>
      </c>
    </row>
    <row r="2149" spans="1:7" x14ac:dyDescent="0.25">
      <c r="A2149" s="7">
        <v>0.4766210482156093</v>
      </c>
      <c r="B2149" s="13">
        <f t="shared" si="168"/>
        <v>2148</v>
      </c>
      <c r="C2149" s="35">
        <f t="shared" si="169"/>
        <v>1.6576833319820183E-4</v>
      </c>
      <c r="D2149" s="7">
        <f t="shared" si="165"/>
        <v>0.35607037970973754</v>
      </c>
      <c r="E2149" s="7">
        <f>SUM(D$2:D2149)</f>
        <v>418.9115830398872</v>
      </c>
      <c r="F2149">
        <f t="shared" si="166"/>
        <v>1</v>
      </c>
      <c r="G2149">
        <f t="shared" si="167"/>
        <v>1</v>
      </c>
    </row>
    <row r="2150" spans="1:7" x14ac:dyDescent="0.25">
      <c r="A2150" s="7">
        <v>0.47655841601493981</v>
      </c>
      <c r="B2150" s="13">
        <f t="shared" si="168"/>
        <v>2149</v>
      </c>
      <c r="C2150" s="35">
        <f t="shared" si="169"/>
        <v>6.2632200669487936E-5</v>
      </c>
      <c r="D2150" s="7">
        <f t="shared" si="165"/>
        <v>0.13459659923872958</v>
      </c>
      <c r="E2150" s="7">
        <f>SUM(D$2:D2150)</f>
        <v>419.04617963912591</v>
      </c>
      <c r="F2150">
        <f t="shared" si="166"/>
        <v>1</v>
      </c>
      <c r="G2150">
        <f t="shared" si="167"/>
        <v>1</v>
      </c>
    </row>
    <row r="2151" spans="1:7" x14ac:dyDescent="0.25">
      <c r="A2151" s="7">
        <v>0.47641751172120361</v>
      </c>
      <c r="B2151" s="13">
        <f t="shared" si="168"/>
        <v>2150</v>
      </c>
      <c r="C2151" s="35">
        <f t="shared" si="169"/>
        <v>1.4090429373619928E-4</v>
      </c>
      <c r="D2151" s="7">
        <f t="shared" si="165"/>
        <v>0.30294423153282846</v>
      </c>
      <c r="E2151" s="7">
        <f>SUM(D$2:D2151)</f>
        <v>419.34912387065873</v>
      </c>
      <c r="F2151">
        <f t="shared" si="166"/>
        <v>1</v>
      </c>
      <c r="G2151">
        <f t="shared" si="167"/>
        <v>1</v>
      </c>
    </row>
    <row r="2152" spans="1:7" x14ac:dyDescent="0.25">
      <c r="A2152" s="7">
        <v>0.47606052996671167</v>
      </c>
      <c r="B2152" s="13">
        <f t="shared" si="168"/>
        <v>2151</v>
      </c>
      <c r="C2152" s="35">
        <f t="shared" si="169"/>
        <v>3.5698175449194736E-4</v>
      </c>
      <c r="D2152" s="7">
        <f t="shared" si="165"/>
        <v>0.76786775391217876</v>
      </c>
      <c r="E2152" s="7">
        <f>SUM(D$2:D2152)</f>
        <v>420.11699162457091</v>
      </c>
      <c r="F2152">
        <f t="shared" si="166"/>
        <v>1</v>
      </c>
      <c r="G2152">
        <f t="shared" si="167"/>
        <v>1</v>
      </c>
    </row>
    <row r="2153" spans="1:7" x14ac:dyDescent="0.25">
      <c r="A2153" s="7">
        <v>0.47568611675320088</v>
      </c>
      <c r="B2153" s="13">
        <f t="shared" si="168"/>
        <v>2152</v>
      </c>
      <c r="C2153" s="35">
        <f t="shared" si="169"/>
        <v>3.7441321351078249E-4</v>
      </c>
      <c r="D2153" s="7">
        <f t="shared" si="165"/>
        <v>0.80573723547520393</v>
      </c>
      <c r="E2153" s="7">
        <f>SUM(D$2:D2153)</f>
        <v>420.92272886004611</v>
      </c>
      <c r="F2153">
        <f t="shared" si="166"/>
        <v>1</v>
      </c>
      <c r="G2153">
        <f t="shared" si="167"/>
        <v>1</v>
      </c>
    </row>
    <row r="2154" spans="1:7" x14ac:dyDescent="0.25">
      <c r="A2154" s="7">
        <v>0.47564854227487124</v>
      </c>
      <c r="B2154" s="13">
        <f t="shared" si="168"/>
        <v>2153</v>
      </c>
      <c r="C2154" s="35">
        <f t="shared" si="169"/>
        <v>3.7574478329638339E-5</v>
      </c>
      <c r="D2154" s="7">
        <f t="shared" si="165"/>
        <v>8.0897851843711344E-2</v>
      </c>
      <c r="E2154" s="7">
        <f>SUM(D$2:D2154)</f>
        <v>421.00362671188981</v>
      </c>
      <c r="F2154">
        <f t="shared" si="166"/>
        <v>1</v>
      </c>
      <c r="G2154">
        <f t="shared" si="167"/>
        <v>1</v>
      </c>
    </row>
    <row r="2155" spans="1:7" x14ac:dyDescent="0.25">
      <c r="A2155" s="7">
        <v>0.47564326441644605</v>
      </c>
      <c r="B2155" s="13">
        <f t="shared" si="168"/>
        <v>2154</v>
      </c>
      <c r="C2155" s="35">
        <f t="shared" si="169"/>
        <v>5.2778584251900185E-6</v>
      </c>
      <c r="D2155" s="7">
        <f t="shared" si="165"/>
        <v>1.13685070478593E-2</v>
      </c>
      <c r="E2155" s="7">
        <f>SUM(D$2:D2155)</f>
        <v>421.01499521893766</v>
      </c>
      <c r="F2155">
        <f t="shared" si="166"/>
        <v>1</v>
      </c>
      <c r="G2155">
        <f t="shared" si="167"/>
        <v>1</v>
      </c>
    </row>
    <row r="2156" spans="1:7" x14ac:dyDescent="0.25">
      <c r="A2156" s="7">
        <v>0.47556264391848352</v>
      </c>
      <c r="B2156" s="13">
        <f t="shared" si="168"/>
        <v>2155</v>
      </c>
      <c r="C2156" s="35">
        <f t="shared" si="169"/>
        <v>8.0620497962535786E-5</v>
      </c>
      <c r="D2156" s="7">
        <f t="shared" si="165"/>
        <v>0.17373717310926462</v>
      </c>
      <c r="E2156" s="7">
        <f>SUM(D$2:D2156)</f>
        <v>421.18873239204692</v>
      </c>
      <c r="F2156">
        <f t="shared" si="166"/>
        <v>1</v>
      </c>
      <c r="G2156">
        <f t="shared" si="167"/>
        <v>1</v>
      </c>
    </row>
    <row r="2157" spans="1:7" x14ac:dyDescent="0.25">
      <c r="A2157" s="7">
        <v>0.47552163156906951</v>
      </c>
      <c r="B2157" s="13">
        <f t="shared" si="168"/>
        <v>2156</v>
      </c>
      <c r="C2157" s="35">
        <f t="shared" si="169"/>
        <v>4.1012349414004667E-5</v>
      </c>
      <c r="D2157" s="7">
        <f t="shared" si="165"/>
        <v>8.8422625336594063E-2</v>
      </c>
      <c r="E2157" s="7">
        <f>SUM(D$2:D2157)</f>
        <v>421.27715501738351</v>
      </c>
      <c r="F2157">
        <f t="shared" si="166"/>
        <v>1</v>
      </c>
      <c r="G2157">
        <f t="shared" si="167"/>
        <v>1</v>
      </c>
    </row>
    <row r="2158" spans="1:7" x14ac:dyDescent="0.25">
      <c r="A2158" s="7">
        <v>0.47512007854228072</v>
      </c>
      <c r="B2158" s="13">
        <f t="shared" si="168"/>
        <v>2157</v>
      </c>
      <c r="C2158" s="35">
        <f t="shared" si="169"/>
        <v>4.0155302678879234E-4</v>
      </c>
      <c r="D2158" s="7">
        <f t="shared" si="165"/>
        <v>0.86614987878342509</v>
      </c>
      <c r="E2158" s="7">
        <f>SUM(D$2:D2158)</f>
        <v>422.14330489616691</v>
      </c>
      <c r="F2158">
        <f t="shared" si="166"/>
        <v>1</v>
      </c>
      <c r="G2158">
        <f t="shared" si="167"/>
        <v>1</v>
      </c>
    </row>
    <row r="2159" spans="1:7" x14ac:dyDescent="0.25">
      <c r="A2159" s="7">
        <v>0.47482359847680033</v>
      </c>
      <c r="B2159" s="13">
        <f t="shared" si="168"/>
        <v>2158</v>
      </c>
      <c r="C2159" s="35">
        <f t="shared" si="169"/>
        <v>2.9648006548038675E-4</v>
      </c>
      <c r="D2159" s="7">
        <f t="shared" si="165"/>
        <v>0.6398039813066746</v>
      </c>
      <c r="E2159" s="7">
        <f>SUM(D$2:D2159)</f>
        <v>422.78310887747358</v>
      </c>
      <c r="F2159">
        <f t="shared" si="166"/>
        <v>1</v>
      </c>
      <c r="G2159">
        <f t="shared" si="167"/>
        <v>1</v>
      </c>
    </row>
    <row r="2160" spans="1:7" x14ac:dyDescent="0.25">
      <c r="A2160" s="7">
        <v>0.47462219249405241</v>
      </c>
      <c r="B2160" s="13">
        <f t="shared" si="168"/>
        <v>2159</v>
      </c>
      <c r="C2160" s="35">
        <f t="shared" si="169"/>
        <v>2.0140598274792643E-4</v>
      </c>
      <c r="D2160" s="7">
        <f t="shared" si="165"/>
        <v>0.43483551675277315</v>
      </c>
      <c r="E2160" s="7">
        <f>SUM(D$2:D2160)</f>
        <v>423.21794439422638</v>
      </c>
      <c r="F2160">
        <f t="shared" si="166"/>
        <v>1</v>
      </c>
      <c r="G2160">
        <f t="shared" si="167"/>
        <v>1</v>
      </c>
    </row>
    <row r="2161" spans="1:7" x14ac:dyDescent="0.25">
      <c r="A2161" s="7">
        <v>0.47451406902741566</v>
      </c>
      <c r="B2161" s="13">
        <f t="shared" si="168"/>
        <v>2160</v>
      </c>
      <c r="C2161" s="35">
        <f t="shared" si="169"/>
        <v>1.0812346663674477E-4</v>
      </c>
      <c r="D2161" s="7">
        <f t="shared" si="165"/>
        <v>0.2335466879353687</v>
      </c>
      <c r="E2161" s="7">
        <f>SUM(D$2:D2161)</f>
        <v>423.45149108216174</v>
      </c>
      <c r="F2161">
        <f t="shared" si="166"/>
        <v>1</v>
      </c>
      <c r="G2161">
        <f t="shared" si="167"/>
        <v>1</v>
      </c>
    </row>
    <row r="2162" spans="1:7" x14ac:dyDescent="0.25">
      <c r="A2162" s="7">
        <v>0.47413161797446846</v>
      </c>
      <c r="B2162" s="13">
        <f t="shared" si="168"/>
        <v>2161</v>
      </c>
      <c r="C2162" s="35">
        <f t="shared" si="169"/>
        <v>3.8245105294720805E-4</v>
      </c>
      <c r="D2162" s="7">
        <f t="shared" si="165"/>
        <v>0.82647672541891659</v>
      </c>
      <c r="E2162" s="7">
        <f>SUM(D$2:D2162)</f>
        <v>424.27796780758064</v>
      </c>
      <c r="F2162">
        <f t="shared" si="166"/>
        <v>1</v>
      </c>
      <c r="G2162">
        <f t="shared" si="167"/>
        <v>1</v>
      </c>
    </row>
    <row r="2163" spans="1:7" x14ac:dyDescent="0.25">
      <c r="A2163" s="7">
        <v>0.4739093184512575</v>
      </c>
      <c r="B2163" s="13">
        <f t="shared" si="168"/>
        <v>2162</v>
      </c>
      <c r="C2163" s="35">
        <f t="shared" si="169"/>
        <v>2.2229952321095592E-4</v>
      </c>
      <c r="D2163" s="7">
        <f t="shared" si="165"/>
        <v>0.4806115691820867</v>
      </c>
      <c r="E2163" s="7">
        <f>SUM(D$2:D2163)</f>
        <v>424.75857937676273</v>
      </c>
      <c r="F2163">
        <f t="shared" si="166"/>
        <v>1</v>
      </c>
      <c r="G2163">
        <f t="shared" si="167"/>
        <v>1</v>
      </c>
    </row>
    <row r="2164" spans="1:7" x14ac:dyDescent="0.25">
      <c r="A2164" s="7">
        <v>0.47330410787826416</v>
      </c>
      <c r="B2164" s="13">
        <f t="shared" si="168"/>
        <v>2163</v>
      </c>
      <c r="C2164" s="35">
        <f t="shared" si="169"/>
        <v>6.0521057299334213E-4</v>
      </c>
      <c r="D2164" s="7">
        <f t="shared" si="165"/>
        <v>1.3090704693845989</v>
      </c>
      <c r="E2164" s="7">
        <f>SUM(D$2:D2164)</f>
        <v>426.06764984614733</v>
      </c>
      <c r="F2164">
        <f t="shared" si="166"/>
        <v>1</v>
      </c>
      <c r="G2164">
        <f t="shared" si="167"/>
        <v>1</v>
      </c>
    </row>
    <row r="2165" spans="1:7" x14ac:dyDescent="0.25">
      <c r="A2165" s="7">
        <v>0.47317588981303604</v>
      </c>
      <c r="B2165" s="13">
        <f t="shared" si="168"/>
        <v>2164</v>
      </c>
      <c r="C2165" s="35">
        <f t="shared" si="169"/>
        <v>1.2821806522811396E-4</v>
      </c>
      <c r="D2165" s="7">
        <f t="shared" si="165"/>
        <v>0.27746389315363862</v>
      </c>
      <c r="E2165" s="7">
        <f>SUM(D$2:D2165)</f>
        <v>426.34511373930098</v>
      </c>
      <c r="F2165">
        <f t="shared" si="166"/>
        <v>1</v>
      </c>
      <c r="G2165">
        <f t="shared" si="167"/>
        <v>1</v>
      </c>
    </row>
    <row r="2166" spans="1:7" x14ac:dyDescent="0.25">
      <c r="A2166" s="7">
        <v>0.47310117664285201</v>
      </c>
      <c r="B2166" s="13">
        <f t="shared" si="168"/>
        <v>2165</v>
      </c>
      <c r="C2166" s="35">
        <f t="shared" si="169"/>
        <v>7.4713170184037558E-5</v>
      </c>
      <c r="D2166" s="7">
        <f t="shared" si="165"/>
        <v>0.16175401344844131</v>
      </c>
      <c r="E2166" s="7">
        <f>SUM(D$2:D2166)</f>
        <v>426.50686775274943</v>
      </c>
      <c r="F2166">
        <f t="shared" si="166"/>
        <v>1</v>
      </c>
      <c r="G2166">
        <f t="shared" si="167"/>
        <v>1</v>
      </c>
    </row>
    <row r="2167" spans="1:7" x14ac:dyDescent="0.25">
      <c r="A2167" s="7">
        <v>0.4728771097633796</v>
      </c>
      <c r="B2167" s="13">
        <f t="shared" si="168"/>
        <v>2166</v>
      </c>
      <c r="C2167" s="35">
        <f t="shared" si="169"/>
        <v>2.2406687947240655E-4</v>
      </c>
      <c r="D2167" s="7">
        <f t="shared" si="165"/>
        <v>0.4853288609372326</v>
      </c>
      <c r="E2167" s="7">
        <f>SUM(D$2:D2167)</f>
        <v>426.99219661368664</v>
      </c>
      <c r="F2167">
        <f t="shared" si="166"/>
        <v>1</v>
      </c>
      <c r="G2167">
        <f t="shared" si="167"/>
        <v>1</v>
      </c>
    </row>
    <row r="2168" spans="1:7" x14ac:dyDescent="0.25">
      <c r="A2168" s="7">
        <v>0.47272000873897152</v>
      </c>
      <c r="B2168" s="13">
        <f t="shared" si="168"/>
        <v>2167</v>
      </c>
      <c r="C2168" s="35">
        <f t="shared" si="169"/>
        <v>1.5710102440807949E-4</v>
      </c>
      <c r="D2168" s="7">
        <f t="shared" si="165"/>
        <v>0.34043791989230826</v>
      </c>
      <c r="E2168" s="7">
        <f>SUM(D$2:D2168)</f>
        <v>427.33263453357893</v>
      </c>
      <c r="F2168">
        <f t="shared" si="166"/>
        <v>1</v>
      </c>
      <c r="G2168">
        <f t="shared" si="167"/>
        <v>1</v>
      </c>
    </row>
    <row r="2169" spans="1:7" x14ac:dyDescent="0.25">
      <c r="A2169" s="7">
        <v>0.47231254838440401</v>
      </c>
      <c r="B2169" s="13">
        <f t="shared" si="168"/>
        <v>2168</v>
      </c>
      <c r="C2169" s="35">
        <f t="shared" si="169"/>
        <v>4.0746035456751262E-4</v>
      </c>
      <c r="D2169" s="7">
        <f t="shared" si="165"/>
        <v>0.88337404870236735</v>
      </c>
      <c r="E2169" s="7">
        <f>SUM(D$2:D2169)</f>
        <v>428.21600858228129</v>
      </c>
      <c r="F2169">
        <f t="shared" si="166"/>
        <v>1</v>
      </c>
      <c r="G2169">
        <f t="shared" si="167"/>
        <v>1</v>
      </c>
    </row>
    <row r="2170" spans="1:7" x14ac:dyDescent="0.25">
      <c r="A2170" s="7">
        <v>0.4719302183832555</v>
      </c>
      <c r="B2170" s="13">
        <f t="shared" si="168"/>
        <v>2169</v>
      </c>
      <c r="C2170" s="35">
        <f t="shared" si="169"/>
        <v>3.8233000114851201E-4</v>
      </c>
      <c r="D2170" s="7">
        <f t="shared" si="165"/>
        <v>0.82927377249112255</v>
      </c>
      <c r="E2170" s="7">
        <f>SUM(D$2:D2170)</f>
        <v>429.04528235477244</v>
      </c>
      <c r="F2170">
        <f t="shared" si="166"/>
        <v>1</v>
      </c>
      <c r="G2170">
        <f t="shared" si="167"/>
        <v>1</v>
      </c>
    </row>
    <row r="2171" spans="1:7" x14ac:dyDescent="0.25">
      <c r="A2171" s="7">
        <v>0.47176762160718444</v>
      </c>
      <c r="B2171" s="13">
        <f t="shared" si="168"/>
        <v>2170</v>
      </c>
      <c r="C2171" s="35">
        <f t="shared" si="169"/>
        <v>1.625967760710556E-4</v>
      </c>
      <c r="D2171" s="7">
        <f t="shared" si="165"/>
        <v>0.35283500407419066</v>
      </c>
      <c r="E2171" s="7">
        <f>SUM(D$2:D2171)</f>
        <v>429.3981173588466</v>
      </c>
      <c r="F2171">
        <f t="shared" si="166"/>
        <v>1</v>
      </c>
      <c r="G2171">
        <f t="shared" si="167"/>
        <v>1</v>
      </c>
    </row>
    <row r="2172" spans="1:7" x14ac:dyDescent="0.25">
      <c r="A2172" s="7">
        <v>0.47170481993399666</v>
      </c>
      <c r="B2172" s="13">
        <f t="shared" si="168"/>
        <v>2171</v>
      </c>
      <c r="C2172" s="35">
        <f t="shared" si="169"/>
        <v>6.2801673187784512E-5</v>
      </c>
      <c r="D2172" s="7">
        <f t="shared" si="165"/>
        <v>0.13634243249068018</v>
      </c>
      <c r="E2172" s="7">
        <f>SUM(D$2:D2172)</f>
        <v>429.53445979133727</v>
      </c>
      <c r="F2172">
        <f t="shared" si="166"/>
        <v>1</v>
      </c>
      <c r="G2172">
        <f t="shared" si="167"/>
        <v>1</v>
      </c>
    </row>
    <row r="2173" spans="1:7" x14ac:dyDescent="0.25">
      <c r="A2173" s="7">
        <v>0.47166702756242929</v>
      </c>
      <c r="B2173" s="13">
        <f t="shared" si="168"/>
        <v>2172</v>
      </c>
      <c r="C2173" s="35">
        <f t="shared" si="169"/>
        <v>3.7792371567368921E-5</v>
      </c>
      <c r="D2173" s="7">
        <f t="shared" si="165"/>
        <v>8.2085031044325296E-2</v>
      </c>
      <c r="E2173" s="7">
        <f>SUM(D$2:D2173)</f>
        <v>429.61654482238157</v>
      </c>
      <c r="F2173">
        <f t="shared" si="166"/>
        <v>1</v>
      </c>
      <c r="G2173">
        <f t="shared" si="167"/>
        <v>1</v>
      </c>
    </row>
    <row r="2174" spans="1:7" x14ac:dyDescent="0.25">
      <c r="A2174" s="7">
        <v>0.4716600791891814</v>
      </c>
      <c r="B2174" s="13">
        <f t="shared" si="168"/>
        <v>2173</v>
      </c>
      <c r="C2174" s="35">
        <f t="shared" si="169"/>
        <v>6.9483732478836657E-6</v>
      </c>
      <c r="D2174" s="7">
        <f t="shared" si="165"/>
        <v>1.5098815067651206E-2</v>
      </c>
      <c r="E2174" s="7">
        <f>SUM(D$2:D2174)</f>
        <v>429.6316436374492</v>
      </c>
      <c r="F2174">
        <f t="shared" si="166"/>
        <v>1</v>
      </c>
      <c r="G2174">
        <f t="shared" si="167"/>
        <v>1</v>
      </c>
    </row>
    <row r="2175" spans="1:7" x14ac:dyDescent="0.25">
      <c r="A2175" s="7">
        <v>0.4712864164968229</v>
      </c>
      <c r="B2175" s="13">
        <f t="shared" si="168"/>
        <v>2174</v>
      </c>
      <c r="C2175" s="35">
        <f t="shared" si="169"/>
        <v>3.7366269235850069E-4</v>
      </c>
      <c r="D2175" s="7">
        <f t="shared" si="165"/>
        <v>0.8123426931873805</v>
      </c>
      <c r="E2175" s="7">
        <f>SUM(D$2:D2175)</f>
        <v>430.44398633063656</v>
      </c>
      <c r="F2175">
        <f t="shared" si="166"/>
        <v>1</v>
      </c>
      <c r="G2175">
        <f t="shared" si="167"/>
        <v>1</v>
      </c>
    </row>
    <row r="2176" spans="1:7" x14ac:dyDescent="0.25">
      <c r="A2176" s="7">
        <v>0.47103932556522954</v>
      </c>
      <c r="B2176" s="13">
        <f t="shared" si="168"/>
        <v>2175</v>
      </c>
      <c r="C2176" s="35">
        <f t="shared" si="169"/>
        <v>2.4709093159336337E-4</v>
      </c>
      <c r="D2176" s="7">
        <f t="shared" si="165"/>
        <v>0.53742277621556533</v>
      </c>
      <c r="E2176" s="7">
        <f>SUM(D$2:D2176)</f>
        <v>430.98140910685214</v>
      </c>
      <c r="F2176">
        <f t="shared" si="166"/>
        <v>1</v>
      </c>
      <c r="G2176">
        <f t="shared" si="167"/>
        <v>1</v>
      </c>
    </row>
    <row r="2177" spans="1:7" x14ac:dyDescent="0.25">
      <c r="A2177" s="7">
        <v>0.47098388384140549</v>
      </c>
      <c r="B2177" s="13">
        <f t="shared" si="168"/>
        <v>2176</v>
      </c>
      <c r="C2177" s="35">
        <f t="shared" si="169"/>
        <v>5.5441723824045663E-5</v>
      </c>
      <c r="D2177" s="7">
        <f t="shared" si="165"/>
        <v>0.12064119104112336</v>
      </c>
      <c r="E2177" s="7">
        <f>SUM(D$2:D2177)</f>
        <v>431.10205029789324</v>
      </c>
      <c r="F2177">
        <f t="shared" si="166"/>
        <v>1</v>
      </c>
      <c r="G2177">
        <f t="shared" si="167"/>
        <v>1</v>
      </c>
    </row>
    <row r="2178" spans="1:7" x14ac:dyDescent="0.25">
      <c r="A2178" s="7">
        <v>0.47094078940105305</v>
      </c>
      <c r="B2178" s="13">
        <f t="shared" si="168"/>
        <v>2177</v>
      </c>
      <c r="C2178" s="35">
        <f t="shared" si="169"/>
        <v>4.3094440352442476E-5</v>
      </c>
      <c r="D2178" s="7">
        <f t="shared" ref="D2178:D2241" si="170">C2178*B2178</f>
        <v>9.381659664726727E-2</v>
      </c>
      <c r="E2178" s="7">
        <f>SUM(D$2:D2178)</f>
        <v>431.19586689454053</v>
      </c>
      <c r="F2178">
        <f t="shared" ref="F2178:F2241" si="171">IF(E2178&gt;I$15,1,0)</f>
        <v>1</v>
      </c>
      <c r="G2178">
        <f t="shared" ref="G2178:G2241" si="172">IF(E2178&gt;M$15,1,0)</f>
        <v>1</v>
      </c>
    </row>
    <row r="2179" spans="1:7" x14ac:dyDescent="0.25">
      <c r="A2179" s="7">
        <v>0.47060545170817641</v>
      </c>
      <c r="B2179" s="13">
        <f t="shared" ref="B2179:B2242" si="173">ROW(B2179)-1</f>
        <v>2178</v>
      </c>
      <c r="C2179" s="35">
        <f t="shared" si="169"/>
        <v>3.3533769287663606E-4</v>
      </c>
      <c r="D2179" s="7">
        <f t="shared" si="170"/>
        <v>0.73036549508531334</v>
      </c>
      <c r="E2179" s="7">
        <f>SUM(D$2:D2179)</f>
        <v>431.92623238962585</v>
      </c>
      <c r="F2179">
        <f t="shared" si="171"/>
        <v>1</v>
      </c>
      <c r="G2179">
        <f t="shared" si="172"/>
        <v>1</v>
      </c>
    </row>
    <row r="2180" spans="1:7" x14ac:dyDescent="0.25">
      <c r="A2180" s="7">
        <v>0.4705917728549186</v>
      </c>
      <c r="B2180" s="13">
        <f t="shared" si="173"/>
        <v>2179</v>
      </c>
      <c r="C2180" s="35">
        <f t="shared" ref="C2180:C2243" si="174">IF(A2179-A2180=0,0,A2179-A2180)</f>
        <v>1.3678853257814705E-5</v>
      </c>
      <c r="D2180" s="7">
        <f t="shared" si="170"/>
        <v>2.9806221248778242E-2</v>
      </c>
      <c r="E2180" s="7">
        <f>SUM(D$2:D2180)</f>
        <v>431.95603861087466</v>
      </c>
      <c r="F2180">
        <f t="shared" si="171"/>
        <v>1</v>
      </c>
      <c r="G2180">
        <f t="shared" si="172"/>
        <v>1</v>
      </c>
    </row>
    <row r="2181" spans="1:7" x14ac:dyDescent="0.25">
      <c r="A2181" s="7">
        <v>0.47023404057927454</v>
      </c>
      <c r="B2181" s="13">
        <f t="shared" si="173"/>
        <v>2180</v>
      </c>
      <c r="C2181" s="35">
        <f t="shared" si="174"/>
        <v>3.5773227564406263E-4</v>
      </c>
      <c r="D2181" s="7">
        <f t="shared" si="170"/>
        <v>0.77985636090405652</v>
      </c>
      <c r="E2181" s="7">
        <f>SUM(D$2:D2181)</f>
        <v>432.73589497177869</v>
      </c>
      <c r="F2181">
        <f t="shared" si="171"/>
        <v>1</v>
      </c>
      <c r="G2181">
        <f t="shared" si="172"/>
        <v>1</v>
      </c>
    </row>
    <row r="2182" spans="1:7" x14ac:dyDescent="0.25">
      <c r="A2182" s="7">
        <v>0.46968700750075681</v>
      </c>
      <c r="B2182" s="13">
        <f t="shared" si="173"/>
        <v>2181</v>
      </c>
      <c r="C2182" s="35">
        <f t="shared" si="174"/>
        <v>5.4703307851772243E-4</v>
      </c>
      <c r="D2182" s="7">
        <f t="shared" si="170"/>
        <v>1.1930791442471527</v>
      </c>
      <c r="E2182" s="7">
        <f>SUM(D$2:D2182)</f>
        <v>433.92897411602587</v>
      </c>
      <c r="F2182">
        <f t="shared" si="171"/>
        <v>1</v>
      </c>
      <c r="G2182">
        <f t="shared" si="172"/>
        <v>1</v>
      </c>
    </row>
    <row r="2183" spans="1:7" x14ac:dyDescent="0.25">
      <c r="A2183" s="7">
        <v>0.46958256400880172</v>
      </c>
      <c r="B2183" s="13">
        <f t="shared" si="173"/>
        <v>2182</v>
      </c>
      <c r="C2183" s="35">
        <f t="shared" si="174"/>
        <v>1.0444349195509739E-4</v>
      </c>
      <c r="D2183" s="7">
        <f t="shared" si="170"/>
        <v>0.2278956994460225</v>
      </c>
      <c r="E2183" s="7">
        <f>SUM(D$2:D2183)</f>
        <v>434.15686981547191</v>
      </c>
      <c r="F2183">
        <f t="shared" si="171"/>
        <v>1</v>
      </c>
      <c r="G2183">
        <f t="shared" si="172"/>
        <v>1</v>
      </c>
    </row>
    <row r="2184" spans="1:7" x14ac:dyDescent="0.25">
      <c r="A2184" s="7">
        <v>0.46941478621574451</v>
      </c>
      <c r="B2184" s="13">
        <f t="shared" si="173"/>
        <v>2183</v>
      </c>
      <c r="C2184" s="35">
        <f t="shared" si="174"/>
        <v>1.6777779305721108E-4</v>
      </c>
      <c r="D2184" s="7">
        <f t="shared" si="170"/>
        <v>0.36625892224389178</v>
      </c>
      <c r="E2184" s="7">
        <f>SUM(D$2:D2184)</f>
        <v>434.52312873771581</v>
      </c>
      <c r="F2184">
        <f t="shared" si="171"/>
        <v>1</v>
      </c>
      <c r="G2184">
        <f t="shared" si="172"/>
        <v>1</v>
      </c>
    </row>
    <row r="2185" spans="1:7" x14ac:dyDescent="0.25">
      <c r="A2185" s="7">
        <v>0.4689794839474663</v>
      </c>
      <c r="B2185" s="13">
        <f t="shared" si="173"/>
        <v>2184</v>
      </c>
      <c r="C2185" s="35">
        <f t="shared" si="174"/>
        <v>4.3530226827820373E-4</v>
      </c>
      <c r="D2185" s="7">
        <f t="shared" si="170"/>
        <v>0.95070015391959695</v>
      </c>
      <c r="E2185" s="7">
        <f>SUM(D$2:D2185)</f>
        <v>435.47382889163538</v>
      </c>
      <c r="F2185">
        <f t="shared" si="171"/>
        <v>1</v>
      </c>
      <c r="G2185">
        <f t="shared" si="172"/>
        <v>1</v>
      </c>
    </row>
    <row r="2186" spans="1:7" x14ac:dyDescent="0.25">
      <c r="A2186" s="7">
        <v>0.46880306305597891</v>
      </c>
      <c r="B2186" s="13">
        <f t="shared" si="173"/>
        <v>2185</v>
      </c>
      <c r="C2186" s="35">
        <f t="shared" si="174"/>
        <v>1.7642089148739437E-4</v>
      </c>
      <c r="D2186" s="7">
        <f t="shared" si="170"/>
        <v>0.3854796478999567</v>
      </c>
      <c r="E2186" s="7">
        <f>SUM(D$2:D2186)</f>
        <v>435.85930853953533</v>
      </c>
      <c r="F2186">
        <f t="shared" si="171"/>
        <v>1</v>
      </c>
      <c r="G2186">
        <f t="shared" si="172"/>
        <v>1</v>
      </c>
    </row>
    <row r="2187" spans="1:7" x14ac:dyDescent="0.25">
      <c r="A2187" s="7">
        <v>0.46875720863461512</v>
      </c>
      <c r="B2187" s="13">
        <f t="shared" si="173"/>
        <v>2186</v>
      </c>
      <c r="C2187" s="35">
        <f t="shared" si="174"/>
        <v>4.5854421363789033E-5</v>
      </c>
      <c r="D2187" s="7">
        <f t="shared" si="170"/>
        <v>0.10023776510124283</v>
      </c>
      <c r="E2187" s="7">
        <f>SUM(D$2:D2187)</f>
        <v>435.9595463046366</v>
      </c>
      <c r="F2187">
        <f t="shared" si="171"/>
        <v>1</v>
      </c>
      <c r="G2187">
        <f t="shared" si="172"/>
        <v>1</v>
      </c>
    </row>
    <row r="2188" spans="1:7" x14ac:dyDescent="0.25">
      <c r="A2188" s="7">
        <v>0.46861451277425736</v>
      </c>
      <c r="B2188" s="13">
        <f t="shared" si="173"/>
        <v>2187</v>
      </c>
      <c r="C2188" s="35">
        <f t="shared" si="174"/>
        <v>1.426958603577555E-4</v>
      </c>
      <c r="D2188" s="7">
        <f t="shared" si="170"/>
        <v>0.31207584660241128</v>
      </c>
      <c r="E2188" s="7">
        <f>SUM(D$2:D2188)</f>
        <v>436.271622151239</v>
      </c>
      <c r="F2188">
        <f t="shared" si="171"/>
        <v>1</v>
      </c>
      <c r="G2188">
        <f t="shared" si="172"/>
        <v>1</v>
      </c>
    </row>
    <row r="2189" spans="1:7" x14ac:dyDescent="0.25">
      <c r="A2189" s="7">
        <v>0.46846198750784179</v>
      </c>
      <c r="B2189" s="13">
        <f t="shared" si="173"/>
        <v>2188</v>
      </c>
      <c r="C2189" s="35">
        <f t="shared" si="174"/>
        <v>1.5252526641557074E-4</v>
      </c>
      <c r="D2189" s="7">
        <f t="shared" si="170"/>
        <v>0.33372528291726877</v>
      </c>
      <c r="E2189" s="7">
        <f>SUM(D$2:D2189)</f>
        <v>436.60534743415627</v>
      </c>
      <c r="F2189">
        <f t="shared" si="171"/>
        <v>1</v>
      </c>
      <c r="G2189">
        <f t="shared" si="172"/>
        <v>1</v>
      </c>
    </row>
    <row r="2190" spans="1:7" x14ac:dyDescent="0.25">
      <c r="A2190" s="7">
        <v>0.46841041944157735</v>
      </c>
      <c r="B2190" s="13">
        <f t="shared" si="173"/>
        <v>2189</v>
      </c>
      <c r="C2190" s="35">
        <f t="shared" si="174"/>
        <v>5.1568066264440215E-5</v>
      </c>
      <c r="D2190" s="7">
        <f t="shared" si="170"/>
        <v>0.11288249705285963</v>
      </c>
      <c r="E2190" s="7">
        <f>SUM(D$2:D2190)</f>
        <v>436.71822993120912</v>
      </c>
      <c r="F2190">
        <f t="shared" si="171"/>
        <v>1</v>
      </c>
      <c r="G2190">
        <f t="shared" si="172"/>
        <v>1</v>
      </c>
    </row>
    <row r="2191" spans="1:7" x14ac:dyDescent="0.25">
      <c r="A2191" s="7">
        <v>0.46833652942362491</v>
      </c>
      <c r="B2191" s="13">
        <f t="shared" si="173"/>
        <v>2190</v>
      </c>
      <c r="C2191" s="35">
        <f t="shared" si="174"/>
        <v>7.3890017952438214E-5</v>
      </c>
      <c r="D2191" s="7">
        <f t="shared" si="170"/>
        <v>0.16181913931583969</v>
      </c>
      <c r="E2191" s="7">
        <f>SUM(D$2:D2191)</f>
        <v>436.88004907052499</v>
      </c>
      <c r="F2191">
        <f t="shared" si="171"/>
        <v>1</v>
      </c>
      <c r="G2191">
        <f t="shared" si="172"/>
        <v>1</v>
      </c>
    </row>
    <row r="2192" spans="1:7" x14ac:dyDescent="0.25">
      <c r="A2192" s="7">
        <v>0.46814943176348844</v>
      </c>
      <c r="B2192" s="13">
        <f t="shared" si="173"/>
        <v>2191</v>
      </c>
      <c r="C2192" s="35">
        <f t="shared" si="174"/>
        <v>1.8709766013647045E-4</v>
      </c>
      <c r="D2192" s="7">
        <f t="shared" si="170"/>
        <v>0.40993097335900675</v>
      </c>
      <c r="E2192" s="7">
        <f>SUM(D$2:D2192)</f>
        <v>437.28998004388399</v>
      </c>
      <c r="F2192">
        <f t="shared" si="171"/>
        <v>1</v>
      </c>
      <c r="G2192">
        <f t="shared" si="172"/>
        <v>1</v>
      </c>
    </row>
    <row r="2193" spans="1:7" x14ac:dyDescent="0.25">
      <c r="A2193" s="7">
        <v>0.46760138184986122</v>
      </c>
      <c r="B2193" s="13">
        <f t="shared" si="173"/>
        <v>2192</v>
      </c>
      <c r="C2193" s="35">
        <f t="shared" si="174"/>
        <v>5.4804991362722433E-4</v>
      </c>
      <c r="D2193" s="7">
        <f t="shared" si="170"/>
        <v>1.2013254106708757</v>
      </c>
      <c r="E2193" s="7">
        <f>SUM(D$2:D2193)</f>
        <v>438.49130545455489</v>
      </c>
      <c r="F2193">
        <f t="shared" si="171"/>
        <v>1</v>
      </c>
      <c r="G2193">
        <f t="shared" si="172"/>
        <v>1</v>
      </c>
    </row>
    <row r="2194" spans="1:7" x14ac:dyDescent="0.25">
      <c r="A2194" s="7">
        <v>0.46756591367282974</v>
      </c>
      <c r="B2194" s="13">
        <f t="shared" si="173"/>
        <v>2193</v>
      </c>
      <c r="C2194" s="35">
        <f t="shared" si="174"/>
        <v>3.5468177031483528E-5</v>
      </c>
      <c r="D2194" s="7">
        <f t="shared" si="170"/>
        <v>7.7781712230043376E-2</v>
      </c>
      <c r="E2194" s="7">
        <f>SUM(D$2:D2194)</f>
        <v>438.56908716678493</v>
      </c>
      <c r="F2194">
        <f t="shared" si="171"/>
        <v>1</v>
      </c>
      <c r="G2194">
        <f t="shared" si="172"/>
        <v>1</v>
      </c>
    </row>
    <row r="2195" spans="1:7" x14ac:dyDescent="0.25">
      <c r="A2195" s="7">
        <v>0.46753787807624092</v>
      </c>
      <c r="B2195" s="13">
        <f t="shared" si="173"/>
        <v>2194</v>
      </c>
      <c r="C2195" s="35">
        <f t="shared" si="174"/>
        <v>2.8035596588815714E-5</v>
      </c>
      <c r="D2195" s="7">
        <f t="shared" si="170"/>
        <v>6.1510098915861677E-2</v>
      </c>
      <c r="E2195" s="7">
        <f>SUM(D$2:D2195)</f>
        <v>438.63059726570077</v>
      </c>
      <c r="F2195">
        <f t="shared" si="171"/>
        <v>1</v>
      </c>
      <c r="G2195">
        <f t="shared" si="172"/>
        <v>1</v>
      </c>
    </row>
    <row r="2196" spans="1:7" x14ac:dyDescent="0.25">
      <c r="A2196" s="7">
        <v>0.46705798032530582</v>
      </c>
      <c r="B2196" s="13">
        <f t="shared" si="173"/>
        <v>2195</v>
      </c>
      <c r="C2196" s="35">
        <f t="shared" si="174"/>
        <v>4.7989775093509879E-4</v>
      </c>
      <c r="D2196" s="7">
        <f t="shared" si="170"/>
        <v>1.0533755633025419</v>
      </c>
      <c r="E2196" s="7">
        <f>SUM(D$2:D2196)</f>
        <v>439.68397282900332</v>
      </c>
      <c r="F2196">
        <f t="shared" si="171"/>
        <v>1</v>
      </c>
      <c r="G2196">
        <f t="shared" si="172"/>
        <v>1</v>
      </c>
    </row>
    <row r="2197" spans="1:7" x14ac:dyDescent="0.25">
      <c r="A2197" s="7">
        <v>0.46683984498397185</v>
      </c>
      <c r="B2197" s="13">
        <f t="shared" si="173"/>
        <v>2196</v>
      </c>
      <c r="C2197" s="35">
        <f t="shared" si="174"/>
        <v>2.1813534133396928E-4</v>
      </c>
      <c r="D2197" s="7">
        <f t="shared" si="170"/>
        <v>0.47902520956939654</v>
      </c>
      <c r="E2197" s="7">
        <f>SUM(D$2:D2197)</f>
        <v>440.16299803857271</v>
      </c>
      <c r="F2197">
        <f t="shared" si="171"/>
        <v>1</v>
      </c>
      <c r="G2197">
        <f t="shared" si="172"/>
        <v>1</v>
      </c>
    </row>
    <row r="2198" spans="1:7" x14ac:dyDescent="0.25">
      <c r="A2198" s="7">
        <v>0.46665347363462772</v>
      </c>
      <c r="B2198" s="13">
        <f t="shared" si="173"/>
        <v>2197</v>
      </c>
      <c r="C2198" s="35">
        <f t="shared" si="174"/>
        <v>1.8637134934412769E-4</v>
      </c>
      <c r="D2198" s="7">
        <f t="shared" si="170"/>
        <v>0.40945785450904854</v>
      </c>
      <c r="E2198" s="7">
        <f>SUM(D$2:D2198)</f>
        <v>440.57245589308178</v>
      </c>
      <c r="F2198">
        <f t="shared" si="171"/>
        <v>1</v>
      </c>
      <c r="G2198">
        <f t="shared" si="172"/>
        <v>1</v>
      </c>
    </row>
    <row r="2199" spans="1:7" x14ac:dyDescent="0.25">
      <c r="A2199" s="7">
        <v>0.46635549252684305</v>
      </c>
      <c r="B2199" s="13">
        <f t="shared" si="173"/>
        <v>2198</v>
      </c>
      <c r="C2199" s="35">
        <f t="shared" si="174"/>
        <v>2.9798110778467279E-4</v>
      </c>
      <c r="D2199" s="7">
        <f t="shared" si="170"/>
        <v>0.6549624749107108</v>
      </c>
      <c r="E2199" s="7">
        <f>SUM(D$2:D2199)</f>
        <v>441.22741836799247</v>
      </c>
      <c r="F2199">
        <f t="shared" si="171"/>
        <v>1</v>
      </c>
      <c r="G2199">
        <f t="shared" si="172"/>
        <v>1</v>
      </c>
    </row>
    <row r="2200" spans="1:7" x14ac:dyDescent="0.25">
      <c r="A2200" s="7">
        <v>0.46622906602823627</v>
      </c>
      <c r="B2200" s="13">
        <f t="shared" si="173"/>
        <v>2199</v>
      </c>
      <c r="C2200" s="35">
        <f t="shared" si="174"/>
        <v>1.2642649860677979E-4</v>
      </c>
      <c r="D2200" s="7">
        <f t="shared" si="170"/>
        <v>0.27801187043630876</v>
      </c>
      <c r="E2200" s="7">
        <f>SUM(D$2:D2200)</f>
        <v>441.5054302384288</v>
      </c>
      <c r="F2200">
        <f t="shared" si="171"/>
        <v>1</v>
      </c>
      <c r="G2200">
        <f t="shared" si="172"/>
        <v>1</v>
      </c>
    </row>
    <row r="2201" spans="1:7" x14ac:dyDescent="0.25">
      <c r="A2201" s="7">
        <v>0.46538664235042687</v>
      </c>
      <c r="B2201" s="13">
        <f t="shared" si="173"/>
        <v>2200</v>
      </c>
      <c r="C2201" s="35">
        <f t="shared" si="174"/>
        <v>8.4242367780940075E-4</v>
      </c>
      <c r="D2201" s="7">
        <f t="shared" si="170"/>
        <v>1.8533320911806817</v>
      </c>
      <c r="E2201" s="7">
        <f>SUM(D$2:D2201)</f>
        <v>443.35876232960948</v>
      </c>
      <c r="F2201">
        <f t="shared" si="171"/>
        <v>1</v>
      </c>
      <c r="G2201">
        <f t="shared" si="172"/>
        <v>1</v>
      </c>
    </row>
    <row r="2202" spans="1:7" x14ac:dyDescent="0.25">
      <c r="A2202" s="7">
        <v>0.46525438115512074</v>
      </c>
      <c r="B2202" s="13">
        <f t="shared" si="173"/>
        <v>2201</v>
      </c>
      <c r="C2202" s="35">
        <f t="shared" si="174"/>
        <v>1.3226119530612701E-4</v>
      </c>
      <c r="D2202" s="7">
        <f t="shared" si="170"/>
        <v>0.29110689086878555</v>
      </c>
      <c r="E2202" s="7">
        <f>SUM(D$2:D2202)</f>
        <v>443.64986922047825</v>
      </c>
      <c r="F2202">
        <f t="shared" si="171"/>
        <v>1</v>
      </c>
      <c r="G2202">
        <f t="shared" si="172"/>
        <v>1</v>
      </c>
    </row>
    <row r="2203" spans="1:7" x14ac:dyDescent="0.25">
      <c r="A2203" s="7">
        <v>0.46493739491493358</v>
      </c>
      <c r="B2203" s="13">
        <f t="shared" si="173"/>
        <v>2202</v>
      </c>
      <c r="C2203" s="35">
        <f t="shared" si="174"/>
        <v>3.1698624018716703E-4</v>
      </c>
      <c r="D2203" s="7">
        <f t="shared" si="170"/>
        <v>0.69800370089214181</v>
      </c>
      <c r="E2203" s="7">
        <f>SUM(D$2:D2203)</f>
        <v>444.34787292137037</v>
      </c>
      <c r="F2203">
        <f t="shared" si="171"/>
        <v>1</v>
      </c>
      <c r="G2203">
        <f t="shared" si="172"/>
        <v>1</v>
      </c>
    </row>
    <row r="2204" spans="1:7" x14ac:dyDescent="0.25">
      <c r="A2204" s="7">
        <v>0.46478220650894553</v>
      </c>
      <c r="B2204" s="13">
        <f t="shared" si="173"/>
        <v>2203</v>
      </c>
      <c r="C2204" s="35">
        <f t="shared" si="174"/>
        <v>1.5518840598804928E-4</v>
      </c>
      <c r="D2204" s="7">
        <f t="shared" si="170"/>
        <v>0.34188005839167257</v>
      </c>
      <c r="E2204" s="7">
        <f>SUM(D$2:D2204)</f>
        <v>444.68975297976203</v>
      </c>
      <c r="F2204">
        <f t="shared" si="171"/>
        <v>1</v>
      </c>
      <c r="G2204">
        <f t="shared" si="172"/>
        <v>1</v>
      </c>
    </row>
    <row r="2205" spans="1:7" x14ac:dyDescent="0.25">
      <c r="A2205" s="7">
        <v>0.46456194065595352</v>
      </c>
      <c r="B2205" s="13">
        <f t="shared" si="173"/>
        <v>2204</v>
      </c>
      <c r="C2205" s="35">
        <f t="shared" si="174"/>
        <v>2.2026585299200763E-4</v>
      </c>
      <c r="D2205" s="7">
        <f t="shared" si="170"/>
        <v>0.48546593999438481</v>
      </c>
      <c r="E2205" s="7">
        <f>SUM(D$2:D2205)</f>
        <v>445.17521891975645</v>
      </c>
      <c r="F2205">
        <f t="shared" si="171"/>
        <v>1</v>
      </c>
      <c r="G2205">
        <f t="shared" si="172"/>
        <v>1</v>
      </c>
    </row>
    <row r="2206" spans="1:7" x14ac:dyDescent="0.25">
      <c r="A2206" s="7">
        <v>0.46451603781387035</v>
      </c>
      <c r="B2206" s="13">
        <f t="shared" si="173"/>
        <v>2205</v>
      </c>
      <c r="C2206" s="35">
        <f t="shared" si="174"/>
        <v>4.5902842083167528E-5</v>
      </c>
      <c r="D2206" s="7">
        <f t="shared" si="170"/>
        <v>0.1012157667933844</v>
      </c>
      <c r="E2206" s="7">
        <f>SUM(D$2:D2206)</f>
        <v>445.27643468654981</v>
      </c>
      <c r="F2206">
        <f t="shared" si="171"/>
        <v>1</v>
      </c>
      <c r="G2206">
        <f t="shared" si="172"/>
        <v>1</v>
      </c>
    </row>
    <row r="2207" spans="1:7" x14ac:dyDescent="0.25">
      <c r="A2207" s="7">
        <v>0.46405906727361712</v>
      </c>
      <c r="B2207" s="13">
        <f t="shared" si="173"/>
        <v>2206</v>
      </c>
      <c r="C2207" s="35">
        <f t="shared" si="174"/>
        <v>4.5697054025323203E-4</v>
      </c>
      <c r="D2207" s="7">
        <f t="shared" si="170"/>
        <v>1.0080770117986297</v>
      </c>
      <c r="E2207" s="7">
        <f>SUM(D$2:D2207)</f>
        <v>446.28451169834841</v>
      </c>
      <c r="F2207">
        <f t="shared" si="171"/>
        <v>1</v>
      </c>
      <c r="G2207">
        <f t="shared" si="172"/>
        <v>1</v>
      </c>
    </row>
    <row r="2208" spans="1:7" x14ac:dyDescent="0.25">
      <c r="A2208" s="7">
        <v>0.46393719232264319</v>
      </c>
      <c r="B2208" s="13">
        <f t="shared" si="173"/>
        <v>2207</v>
      </c>
      <c r="C2208" s="35">
        <f t="shared" si="174"/>
        <v>1.2187495097393253E-4</v>
      </c>
      <c r="D2208" s="7">
        <f t="shared" si="170"/>
        <v>0.26897801679946909</v>
      </c>
      <c r="E2208" s="7">
        <f>SUM(D$2:D2208)</f>
        <v>446.55348971514786</v>
      </c>
      <c r="F2208">
        <f t="shared" si="171"/>
        <v>1</v>
      </c>
      <c r="G2208">
        <f t="shared" si="172"/>
        <v>1</v>
      </c>
    </row>
    <row r="2209" spans="1:7" x14ac:dyDescent="0.25">
      <c r="A2209" s="7">
        <v>0.46391683141009465</v>
      </c>
      <c r="B2209" s="13">
        <f t="shared" si="173"/>
        <v>2208</v>
      </c>
      <c r="C2209" s="35">
        <f t="shared" si="174"/>
        <v>2.0360912548533783E-5</v>
      </c>
      <c r="D2209" s="7">
        <f t="shared" si="170"/>
        <v>4.4956894907162592E-2</v>
      </c>
      <c r="E2209" s="7">
        <f>SUM(D$2:D2209)</f>
        <v>446.59844661005502</v>
      </c>
      <c r="F2209">
        <f t="shared" si="171"/>
        <v>1</v>
      </c>
      <c r="G2209">
        <f t="shared" si="172"/>
        <v>1</v>
      </c>
    </row>
    <row r="2210" spans="1:7" x14ac:dyDescent="0.25">
      <c r="A2210" s="7">
        <v>0.463882137964575</v>
      </c>
      <c r="B2210" s="13">
        <f t="shared" si="173"/>
        <v>2209</v>
      </c>
      <c r="C2210" s="35">
        <f t="shared" si="174"/>
        <v>3.4693445519651256E-5</v>
      </c>
      <c r="D2210" s="7">
        <f t="shared" si="170"/>
        <v>7.6637821152909624E-2</v>
      </c>
      <c r="E2210" s="7">
        <f>SUM(D$2:D2210)</f>
        <v>446.67508443120795</v>
      </c>
      <c r="F2210">
        <f t="shared" si="171"/>
        <v>1</v>
      </c>
      <c r="G2210">
        <f t="shared" si="172"/>
        <v>1</v>
      </c>
    </row>
    <row r="2211" spans="1:7" x14ac:dyDescent="0.25">
      <c r="A2211" s="7">
        <v>0.46365506900049364</v>
      </c>
      <c r="B2211" s="13">
        <f t="shared" si="173"/>
        <v>2210</v>
      </c>
      <c r="C2211" s="35">
        <f t="shared" si="174"/>
        <v>2.2706896408136723E-4</v>
      </c>
      <c r="D2211" s="7">
        <f t="shared" si="170"/>
        <v>0.50182241061982158</v>
      </c>
      <c r="E2211" s="7">
        <f>SUM(D$2:D2211)</f>
        <v>447.17690684182776</v>
      </c>
      <c r="F2211">
        <f t="shared" si="171"/>
        <v>1</v>
      </c>
      <c r="G2211">
        <f t="shared" si="172"/>
        <v>1</v>
      </c>
    </row>
    <row r="2212" spans="1:7" x14ac:dyDescent="0.25">
      <c r="A2212" s="7">
        <v>0.46361144193222686</v>
      </c>
      <c r="B2212" s="13">
        <f t="shared" si="173"/>
        <v>2211</v>
      </c>
      <c r="C2212" s="35">
        <f t="shared" si="174"/>
        <v>4.3627068266771651E-5</v>
      </c>
      <c r="D2212" s="7">
        <f t="shared" si="170"/>
        <v>9.6459447937832121E-2</v>
      </c>
      <c r="E2212" s="7">
        <f>SUM(D$2:D2212)</f>
        <v>447.27336628976559</v>
      </c>
      <c r="F2212">
        <f t="shared" si="171"/>
        <v>1</v>
      </c>
      <c r="G2212">
        <f t="shared" si="172"/>
        <v>1</v>
      </c>
    </row>
    <row r="2213" spans="1:7" x14ac:dyDescent="0.25">
      <c r="A2213" s="7">
        <v>0.46356185911546199</v>
      </c>
      <c r="B2213" s="13">
        <f t="shared" si="173"/>
        <v>2212</v>
      </c>
      <c r="C2213" s="35">
        <f t="shared" si="174"/>
        <v>4.9582816764870419E-5</v>
      </c>
      <c r="D2213" s="7">
        <f t="shared" si="170"/>
        <v>0.10967719068389337</v>
      </c>
      <c r="E2213" s="7">
        <f>SUM(D$2:D2213)</f>
        <v>447.38304348044949</v>
      </c>
      <c r="F2213">
        <f t="shared" si="171"/>
        <v>1</v>
      </c>
      <c r="G2213">
        <f t="shared" si="172"/>
        <v>1</v>
      </c>
    </row>
    <row r="2214" spans="1:7" x14ac:dyDescent="0.25">
      <c r="A2214" s="7">
        <v>0.46356144753934619</v>
      </c>
      <c r="B2214" s="13">
        <f t="shared" si="173"/>
        <v>2213</v>
      </c>
      <c r="C2214" s="35">
        <f t="shared" si="174"/>
        <v>4.1157611579967224E-7</v>
      </c>
      <c r="D2214" s="7">
        <f t="shared" si="170"/>
        <v>9.1081794426467466E-4</v>
      </c>
      <c r="E2214" s="7">
        <f>SUM(D$2:D2214)</f>
        <v>447.38395429839375</v>
      </c>
      <c r="F2214">
        <f t="shared" si="171"/>
        <v>1</v>
      </c>
      <c r="G2214">
        <f t="shared" si="172"/>
        <v>1</v>
      </c>
    </row>
    <row r="2215" spans="1:7" x14ac:dyDescent="0.25">
      <c r="A2215" s="7">
        <v>0.4634558661604829</v>
      </c>
      <c r="B2215" s="13">
        <f t="shared" si="173"/>
        <v>2214</v>
      </c>
      <c r="C2215" s="35">
        <f t="shared" si="174"/>
        <v>1.0558137886329533E-4</v>
      </c>
      <c r="D2215" s="7">
        <f t="shared" si="170"/>
        <v>0.23375717280333586</v>
      </c>
      <c r="E2215" s="7">
        <f>SUM(D$2:D2215)</f>
        <v>447.61771147119708</v>
      </c>
      <c r="F2215">
        <f t="shared" si="171"/>
        <v>1</v>
      </c>
      <c r="G2215">
        <f t="shared" si="172"/>
        <v>1</v>
      </c>
    </row>
    <row r="2216" spans="1:7" x14ac:dyDescent="0.25">
      <c r="A2216" s="7">
        <v>0.46336243838221342</v>
      </c>
      <c r="B2216" s="13">
        <f t="shared" si="173"/>
        <v>2215</v>
      </c>
      <c r="C2216" s="35">
        <f t="shared" si="174"/>
        <v>9.3427778269483674E-5</v>
      </c>
      <c r="D2216" s="7">
        <f t="shared" si="170"/>
        <v>0.20694252886690634</v>
      </c>
      <c r="E2216" s="7">
        <f>SUM(D$2:D2216)</f>
        <v>447.82465400006402</v>
      </c>
      <c r="F2216">
        <f t="shared" si="171"/>
        <v>1</v>
      </c>
      <c r="G2216">
        <f t="shared" si="172"/>
        <v>1</v>
      </c>
    </row>
    <row r="2217" spans="1:7" x14ac:dyDescent="0.25">
      <c r="A2217" s="7">
        <v>0.46302274282458195</v>
      </c>
      <c r="B2217" s="13">
        <f t="shared" si="173"/>
        <v>2216</v>
      </c>
      <c r="C2217" s="35">
        <f t="shared" si="174"/>
        <v>3.3969555763146975E-4</v>
      </c>
      <c r="D2217" s="7">
        <f t="shared" si="170"/>
        <v>0.75276535571133696</v>
      </c>
      <c r="E2217" s="7">
        <f>SUM(D$2:D2217)</f>
        <v>448.57741935577536</v>
      </c>
      <c r="F2217">
        <f t="shared" si="171"/>
        <v>1</v>
      </c>
      <c r="G2217">
        <f t="shared" si="172"/>
        <v>1</v>
      </c>
    </row>
    <row r="2218" spans="1:7" x14ac:dyDescent="0.25">
      <c r="A2218" s="7">
        <v>0.46284203669941903</v>
      </c>
      <c r="B2218" s="13">
        <f t="shared" si="173"/>
        <v>2217</v>
      </c>
      <c r="C2218" s="35">
        <f t="shared" si="174"/>
        <v>1.8070612516291051E-4</v>
      </c>
      <c r="D2218" s="7">
        <f t="shared" si="170"/>
        <v>0.40062547948617261</v>
      </c>
      <c r="E2218" s="7">
        <f>SUM(D$2:D2218)</f>
        <v>448.97804483526153</v>
      </c>
      <c r="F2218">
        <f t="shared" si="171"/>
        <v>1</v>
      </c>
      <c r="G2218">
        <f t="shared" si="172"/>
        <v>1</v>
      </c>
    </row>
    <row r="2219" spans="1:7" x14ac:dyDescent="0.25">
      <c r="A2219" s="7">
        <v>0.46282615470342409</v>
      </c>
      <c r="B2219" s="13">
        <f t="shared" si="173"/>
        <v>2218</v>
      </c>
      <c r="C2219" s="35">
        <f t="shared" si="174"/>
        <v>1.588199599494855E-5</v>
      </c>
      <c r="D2219" s="7">
        <f t="shared" si="170"/>
        <v>3.5226267116795884E-2</v>
      </c>
      <c r="E2219" s="7">
        <f>SUM(D$2:D2219)</f>
        <v>449.01327110237833</v>
      </c>
      <c r="F2219">
        <f t="shared" si="171"/>
        <v>1</v>
      </c>
      <c r="G2219">
        <f t="shared" si="172"/>
        <v>1</v>
      </c>
    </row>
    <row r="2220" spans="1:7" x14ac:dyDescent="0.25">
      <c r="A2220" s="7">
        <v>0.46242421431087932</v>
      </c>
      <c r="B2220" s="13">
        <f t="shared" si="173"/>
        <v>2219</v>
      </c>
      <c r="C2220" s="35">
        <f t="shared" si="174"/>
        <v>4.0194039254476399E-4</v>
      </c>
      <c r="D2220" s="7">
        <f t="shared" si="170"/>
        <v>0.89190573105683124</v>
      </c>
      <c r="E2220" s="7">
        <f>SUM(D$2:D2220)</f>
        <v>449.90517683343518</v>
      </c>
      <c r="F2220">
        <f t="shared" si="171"/>
        <v>1</v>
      </c>
      <c r="G2220">
        <f t="shared" si="172"/>
        <v>1</v>
      </c>
    </row>
    <row r="2221" spans="1:7" x14ac:dyDescent="0.25">
      <c r="A2221" s="7">
        <v>0.46235579583422987</v>
      </c>
      <c r="B2221" s="13">
        <f t="shared" si="173"/>
        <v>2220</v>
      </c>
      <c r="C2221" s="35">
        <f t="shared" si="174"/>
        <v>6.8418476649456661E-5</v>
      </c>
      <c r="D2221" s="7">
        <f t="shared" si="170"/>
        <v>0.15188901816179379</v>
      </c>
      <c r="E2221" s="7">
        <f>SUM(D$2:D2221)</f>
        <v>450.05706585159697</v>
      </c>
      <c r="F2221">
        <f t="shared" si="171"/>
        <v>1</v>
      </c>
      <c r="G2221">
        <f t="shared" si="172"/>
        <v>1</v>
      </c>
    </row>
    <row r="2222" spans="1:7" x14ac:dyDescent="0.25">
      <c r="A2222" s="7">
        <v>0.46219106854650105</v>
      </c>
      <c r="B2222" s="13">
        <f t="shared" si="173"/>
        <v>2221</v>
      </c>
      <c r="C2222" s="35">
        <f t="shared" si="174"/>
        <v>1.647272877288164E-4</v>
      </c>
      <c r="D2222" s="7">
        <f t="shared" si="170"/>
        <v>0.36585930604570122</v>
      </c>
      <c r="E2222" s="7">
        <f>SUM(D$2:D2222)</f>
        <v>450.42292515764268</v>
      </c>
      <c r="F2222">
        <f t="shared" si="171"/>
        <v>1</v>
      </c>
      <c r="G2222">
        <f t="shared" si="172"/>
        <v>1</v>
      </c>
    </row>
    <row r="2223" spans="1:7" x14ac:dyDescent="0.25">
      <c r="A2223" s="7">
        <v>0.46200907927227136</v>
      </c>
      <c r="B2223" s="13">
        <f t="shared" si="173"/>
        <v>2222</v>
      </c>
      <c r="C2223" s="35">
        <f t="shared" si="174"/>
        <v>1.8198927422968803E-4</v>
      </c>
      <c r="D2223" s="7">
        <f t="shared" si="170"/>
        <v>0.40438016733836679</v>
      </c>
      <c r="E2223" s="7">
        <f>SUM(D$2:D2223)</f>
        <v>450.82730532498107</v>
      </c>
      <c r="F2223">
        <f t="shared" si="171"/>
        <v>1</v>
      </c>
      <c r="G2223">
        <f t="shared" si="172"/>
        <v>1</v>
      </c>
    </row>
    <row r="2224" spans="1:7" x14ac:dyDescent="0.25">
      <c r="A2224" s="7">
        <v>0.46195990803162224</v>
      </c>
      <c r="B2224" s="13">
        <f t="shared" si="173"/>
        <v>2223</v>
      </c>
      <c r="C2224" s="35">
        <f t="shared" si="174"/>
        <v>4.9171240649126258E-5</v>
      </c>
      <c r="D2224" s="7">
        <f t="shared" si="170"/>
        <v>0.10930766796300767</v>
      </c>
      <c r="E2224" s="7">
        <f>SUM(D$2:D2224)</f>
        <v>450.93661299294405</v>
      </c>
      <c r="F2224">
        <f t="shared" si="171"/>
        <v>1</v>
      </c>
      <c r="G2224">
        <f t="shared" si="172"/>
        <v>1</v>
      </c>
    </row>
    <row r="2225" spans="1:7" x14ac:dyDescent="0.25">
      <c r="A2225" s="7">
        <v>0.4619076136545654</v>
      </c>
      <c r="B2225" s="13">
        <f t="shared" si="173"/>
        <v>2224</v>
      </c>
      <c r="C2225" s="35">
        <f t="shared" si="174"/>
        <v>5.2294377056838481E-5</v>
      </c>
      <c r="D2225" s="7">
        <f t="shared" si="170"/>
        <v>0.11630269457440878</v>
      </c>
      <c r="E2225" s="7">
        <f>SUM(D$2:D2225)</f>
        <v>451.05291568751846</v>
      </c>
      <c r="F2225">
        <f t="shared" si="171"/>
        <v>1</v>
      </c>
      <c r="G2225">
        <f t="shared" si="172"/>
        <v>1</v>
      </c>
    </row>
    <row r="2226" spans="1:7" x14ac:dyDescent="0.25">
      <c r="A2226" s="7">
        <v>0.4618916832378509</v>
      </c>
      <c r="B2226" s="13">
        <f t="shared" si="173"/>
        <v>2225</v>
      </c>
      <c r="C2226" s="35">
        <f t="shared" si="174"/>
        <v>1.5930416714493578E-5</v>
      </c>
      <c r="D2226" s="7">
        <f t="shared" si="170"/>
        <v>3.5445177189748212E-2</v>
      </c>
      <c r="E2226" s="7">
        <f>SUM(D$2:D2226)</f>
        <v>451.08836086470819</v>
      </c>
      <c r="F2226">
        <f t="shared" si="171"/>
        <v>1</v>
      </c>
      <c r="G2226">
        <f t="shared" si="172"/>
        <v>1</v>
      </c>
    </row>
    <row r="2227" spans="1:7" x14ac:dyDescent="0.25">
      <c r="A2227" s="7">
        <v>0.4618746633549477</v>
      </c>
      <c r="B2227" s="13">
        <f t="shared" si="173"/>
        <v>2226</v>
      </c>
      <c r="C2227" s="35">
        <f t="shared" si="174"/>
        <v>1.7019882903201999E-5</v>
      </c>
      <c r="D2227" s="7">
        <f t="shared" si="170"/>
        <v>3.7886259342527651E-2</v>
      </c>
      <c r="E2227" s="7">
        <f>SUM(D$2:D2227)</f>
        <v>451.12624712405074</v>
      </c>
      <c r="F2227">
        <f t="shared" si="171"/>
        <v>1</v>
      </c>
      <c r="G2227">
        <f t="shared" si="172"/>
        <v>1</v>
      </c>
    </row>
    <row r="2228" spans="1:7" x14ac:dyDescent="0.25">
      <c r="A2228" s="7">
        <v>0.46071607658918262</v>
      </c>
      <c r="B2228" s="13">
        <f t="shared" si="173"/>
        <v>2227</v>
      </c>
      <c r="C2228" s="35">
        <f t="shared" si="174"/>
        <v>1.1585867657650795E-3</v>
      </c>
      <c r="D2228" s="7">
        <f t="shared" si="170"/>
        <v>2.580172727358832</v>
      </c>
      <c r="E2228" s="7">
        <f>SUM(D$2:D2228)</f>
        <v>453.70641985140958</v>
      </c>
      <c r="F2228">
        <f t="shared" si="171"/>
        <v>1</v>
      </c>
      <c r="G2228">
        <f t="shared" si="172"/>
        <v>1</v>
      </c>
    </row>
    <row r="2229" spans="1:7" x14ac:dyDescent="0.25">
      <c r="A2229" s="7">
        <v>0.460480170843793</v>
      </c>
      <c r="B2229" s="13">
        <f t="shared" si="173"/>
        <v>2228</v>
      </c>
      <c r="C2229" s="35">
        <f t="shared" si="174"/>
        <v>2.3590574538961961E-4</v>
      </c>
      <c r="D2229" s="7">
        <f t="shared" si="170"/>
        <v>0.5255980007280725</v>
      </c>
      <c r="E2229" s="7">
        <f>SUM(D$2:D2229)</f>
        <v>454.23201785213763</v>
      </c>
      <c r="F2229">
        <f t="shared" si="171"/>
        <v>1</v>
      </c>
      <c r="G2229">
        <f t="shared" si="172"/>
        <v>1</v>
      </c>
    </row>
    <row r="2230" spans="1:7" x14ac:dyDescent="0.25">
      <c r="A2230" s="7">
        <v>0.46045968887944577</v>
      </c>
      <c r="B2230" s="13">
        <f t="shared" si="173"/>
        <v>2229</v>
      </c>
      <c r="C2230" s="35">
        <f t="shared" si="174"/>
        <v>2.048196434722982E-5</v>
      </c>
      <c r="D2230" s="7">
        <f t="shared" si="170"/>
        <v>4.5654298529975268E-2</v>
      </c>
      <c r="E2230" s="7">
        <f>SUM(D$2:D2230)</f>
        <v>454.27767215066763</v>
      </c>
      <c r="F2230">
        <f t="shared" si="171"/>
        <v>1</v>
      </c>
      <c r="G2230">
        <f t="shared" si="172"/>
        <v>1</v>
      </c>
    </row>
    <row r="2231" spans="1:7" x14ac:dyDescent="0.25">
      <c r="A2231" s="7">
        <v>0.46042666594874876</v>
      </c>
      <c r="B2231" s="13">
        <f t="shared" si="173"/>
        <v>2230</v>
      </c>
      <c r="C2231" s="35">
        <f t="shared" si="174"/>
        <v>3.302293069701312E-5</v>
      </c>
      <c r="D2231" s="7">
        <f t="shared" si="170"/>
        <v>7.3641135454339257E-2</v>
      </c>
      <c r="E2231" s="7">
        <f>SUM(D$2:D2231)</f>
        <v>454.35131328612198</v>
      </c>
      <c r="F2231">
        <f t="shared" si="171"/>
        <v>1</v>
      </c>
      <c r="G2231">
        <f t="shared" si="172"/>
        <v>1</v>
      </c>
    </row>
    <row r="2232" spans="1:7" x14ac:dyDescent="0.25">
      <c r="A2232" s="7">
        <v>0.46039998613230604</v>
      </c>
      <c r="B2232" s="13">
        <f t="shared" si="173"/>
        <v>2231</v>
      </c>
      <c r="C2232" s="35">
        <f t="shared" si="174"/>
        <v>2.6679816442720661E-5</v>
      </c>
      <c r="D2232" s="7">
        <f t="shared" si="170"/>
        <v>5.9522670483709794E-2</v>
      </c>
      <c r="E2232" s="7">
        <f>SUM(D$2:D2232)</f>
        <v>454.41083595660569</v>
      </c>
      <c r="F2232">
        <f t="shared" si="171"/>
        <v>1</v>
      </c>
      <c r="G2232">
        <f t="shared" si="172"/>
        <v>1</v>
      </c>
    </row>
    <row r="2233" spans="1:7" x14ac:dyDescent="0.25">
      <c r="A2233" s="7">
        <v>0.46033941181221522</v>
      </c>
      <c r="B2233" s="13">
        <f t="shared" si="173"/>
        <v>2232</v>
      </c>
      <c r="C2233" s="35">
        <f t="shared" si="174"/>
        <v>6.0574320090822642E-5</v>
      </c>
      <c r="D2233" s="7">
        <f t="shared" si="170"/>
        <v>0.13520188244271614</v>
      </c>
      <c r="E2233" s="7">
        <f>SUM(D$2:D2233)</f>
        <v>454.54603783904844</v>
      </c>
      <c r="F2233">
        <f t="shared" si="171"/>
        <v>1</v>
      </c>
      <c r="G2233">
        <f t="shared" si="172"/>
        <v>1</v>
      </c>
    </row>
    <row r="2234" spans="1:7" x14ac:dyDescent="0.25">
      <c r="A2234" s="7">
        <v>0.46012239014742945</v>
      </c>
      <c r="B2234" s="13">
        <f t="shared" si="173"/>
        <v>2233</v>
      </c>
      <c r="C2234" s="35">
        <f t="shared" si="174"/>
        <v>2.170216647857659E-4</v>
      </c>
      <c r="D2234" s="7">
        <f t="shared" si="170"/>
        <v>0.48460937746661525</v>
      </c>
      <c r="E2234" s="7">
        <f>SUM(D$2:D2234)</f>
        <v>455.03064721651504</v>
      </c>
      <c r="F2234">
        <f t="shared" si="171"/>
        <v>1</v>
      </c>
      <c r="G2234">
        <f t="shared" si="172"/>
        <v>1</v>
      </c>
    </row>
    <row r="2235" spans="1:7" x14ac:dyDescent="0.25">
      <c r="A2235" s="7">
        <v>0.4599903952660806</v>
      </c>
      <c r="B2235" s="13">
        <f t="shared" si="173"/>
        <v>2234</v>
      </c>
      <c r="C2235" s="35">
        <f t="shared" si="174"/>
        <v>1.319948813488514E-4</v>
      </c>
      <c r="D2235" s="7">
        <f t="shared" si="170"/>
        <v>0.29487656493333403</v>
      </c>
      <c r="E2235" s="7">
        <f>SUM(D$2:D2235)</f>
        <v>455.3255237814484</v>
      </c>
      <c r="F2235">
        <f t="shared" si="171"/>
        <v>1</v>
      </c>
      <c r="G2235">
        <f t="shared" si="172"/>
        <v>1</v>
      </c>
    </row>
    <row r="2236" spans="1:7" x14ac:dyDescent="0.25">
      <c r="A2236" s="7">
        <v>0.45978150828217046</v>
      </c>
      <c r="B2236" s="13">
        <f t="shared" si="173"/>
        <v>2235</v>
      </c>
      <c r="C2236" s="35">
        <f t="shared" si="174"/>
        <v>2.0888698391013927E-4</v>
      </c>
      <c r="D2236" s="7">
        <f t="shared" si="170"/>
        <v>0.46686240903916126</v>
      </c>
      <c r="E2236" s="7">
        <f>SUM(D$2:D2236)</f>
        <v>455.79238619048755</v>
      </c>
      <c r="F2236">
        <f t="shared" si="171"/>
        <v>1</v>
      </c>
      <c r="G2236">
        <f t="shared" si="172"/>
        <v>1</v>
      </c>
    </row>
    <row r="2237" spans="1:7" x14ac:dyDescent="0.25">
      <c r="A2237" s="7">
        <v>0.4595104975151455</v>
      </c>
      <c r="B2237" s="13">
        <f t="shared" si="173"/>
        <v>2236</v>
      </c>
      <c r="C2237" s="35">
        <f t="shared" si="174"/>
        <v>2.7101076702495952E-4</v>
      </c>
      <c r="D2237" s="7">
        <f t="shared" si="170"/>
        <v>0.60598007506780949</v>
      </c>
      <c r="E2237" s="7">
        <f>SUM(D$2:D2237)</f>
        <v>456.39836626555535</v>
      </c>
      <c r="F2237">
        <f t="shared" si="171"/>
        <v>1</v>
      </c>
      <c r="G2237">
        <f t="shared" si="172"/>
        <v>1</v>
      </c>
    </row>
    <row r="2238" spans="1:7" x14ac:dyDescent="0.25">
      <c r="A2238" s="7">
        <v>0.45946759675767113</v>
      </c>
      <c r="B2238" s="13">
        <f t="shared" si="173"/>
        <v>2237</v>
      </c>
      <c r="C2238" s="35">
        <f t="shared" si="174"/>
        <v>4.2900757474373385E-5</v>
      </c>
      <c r="D2238" s="7">
        <f t="shared" si="170"/>
        <v>9.5968994470173263E-2</v>
      </c>
      <c r="E2238" s="7">
        <f>SUM(D$2:D2238)</f>
        <v>456.49433526002554</v>
      </c>
      <c r="F2238">
        <f t="shared" si="171"/>
        <v>1</v>
      </c>
      <c r="G2238">
        <f t="shared" si="172"/>
        <v>1</v>
      </c>
    </row>
    <row r="2239" spans="1:7" x14ac:dyDescent="0.25">
      <c r="A2239" s="7">
        <v>0.4592035827846136</v>
      </c>
      <c r="B2239" s="13">
        <f t="shared" si="173"/>
        <v>2238</v>
      </c>
      <c r="C2239" s="35">
        <f t="shared" si="174"/>
        <v>2.6401397305753083E-4</v>
      </c>
      <c r="D2239" s="7">
        <f t="shared" si="170"/>
        <v>0.59086327170275399</v>
      </c>
      <c r="E2239" s="7">
        <f>SUM(D$2:D2239)</f>
        <v>457.08519853172828</v>
      </c>
      <c r="F2239">
        <f t="shared" si="171"/>
        <v>1</v>
      </c>
      <c r="G2239">
        <f t="shared" si="172"/>
        <v>1</v>
      </c>
    </row>
    <row r="2240" spans="1:7" x14ac:dyDescent="0.25">
      <c r="A2240" s="7">
        <v>0.45834556763512629</v>
      </c>
      <c r="B2240" s="13">
        <f t="shared" si="173"/>
        <v>2239</v>
      </c>
      <c r="C2240" s="35">
        <f t="shared" si="174"/>
        <v>8.5801514948730118E-4</v>
      </c>
      <c r="D2240" s="7">
        <f t="shared" si="170"/>
        <v>1.9210959197020674</v>
      </c>
      <c r="E2240" s="7">
        <f>SUM(D$2:D2240)</f>
        <v>459.00629445143034</v>
      </c>
      <c r="F2240">
        <f t="shared" si="171"/>
        <v>1</v>
      </c>
      <c r="G2240">
        <f t="shared" si="172"/>
        <v>1</v>
      </c>
    </row>
    <row r="2241" spans="1:7" x14ac:dyDescent="0.25">
      <c r="A2241" s="7">
        <v>0.45805855382030758</v>
      </c>
      <c r="B2241" s="13">
        <f t="shared" si="173"/>
        <v>2240</v>
      </c>
      <c r="C2241" s="35">
        <f t="shared" si="174"/>
        <v>2.8701381481871513E-4</v>
      </c>
      <c r="D2241" s="7">
        <f t="shared" si="170"/>
        <v>0.64291094519392189</v>
      </c>
      <c r="E2241" s="7">
        <f>SUM(D$2:D2241)</f>
        <v>459.64920539662427</v>
      </c>
      <c r="F2241">
        <f t="shared" si="171"/>
        <v>1</v>
      </c>
      <c r="G2241">
        <f t="shared" si="172"/>
        <v>1</v>
      </c>
    </row>
    <row r="2242" spans="1:7" x14ac:dyDescent="0.25">
      <c r="A2242" s="7">
        <v>0.45749375033773454</v>
      </c>
      <c r="B2242" s="13">
        <f t="shared" si="173"/>
        <v>2241</v>
      </c>
      <c r="C2242" s="35">
        <f t="shared" si="174"/>
        <v>5.6480348257303969E-4</v>
      </c>
      <c r="D2242" s="7">
        <f t="shared" ref="D2242:D2305" si="175">C2242*B2242</f>
        <v>1.2657246044461821</v>
      </c>
      <c r="E2242" s="7">
        <f>SUM(D$2:D2242)</f>
        <v>460.91493000107045</v>
      </c>
      <c r="F2242">
        <f t="shared" ref="F2242:F2305" si="176">IF(E2242&gt;I$15,1,0)</f>
        <v>1</v>
      </c>
      <c r="G2242">
        <f t="shared" ref="G2242:G2305" si="177">IF(E2242&gt;M$15,1,0)</f>
        <v>1</v>
      </c>
    </row>
    <row r="2243" spans="1:7" x14ac:dyDescent="0.25">
      <c r="A2243" s="7">
        <v>0.45744051175664752</v>
      </c>
      <c r="B2243" s="13">
        <f t="shared" ref="B2243:B2306" si="178">ROW(B2243)-1</f>
        <v>2242</v>
      </c>
      <c r="C2243" s="35">
        <f t="shared" si="174"/>
        <v>5.323858108702284E-5</v>
      </c>
      <c r="D2243" s="7">
        <f t="shared" si="175"/>
        <v>0.11936089879710521</v>
      </c>
      <c r="E2243" s="7">
        <f>SUM(D$2:D2243)</f>
        <v>461.03429089986753</v>
      </c>
      <c r="F2243">
        <f t="shared" si="176"/>
        <v>1</v>
      </c>
      <c r="G2243">
        <f t="shared" si="177"/>
        <v>1</v>
      </c>
    </row>
    <row r="2244" spans="1:7" x14ac:dyDescent="0.25">
      <c r="A2244" s="7">
        <v>0.45728551703353759</v>
      </c>
      <c r="B2244" s="13">
        <f t="shared" si="178"/>
        <v>2243</v>
      </c>
      <c r="C2244" s="35">
        <f t="shared" ref="C2244:C2307" si="179">IF(A2243-A2244=0,0,A2243-A2244)</f>
        <v>1.5499472310992468E-4</v>
      </c>
      <c r="D2244" s="7">
        <f t="shared" si="175"/>
        <v>0.34765316393556106</v>
      </c>
      <c r="E2244" s="7">
        <f>SUM(D$2:D2244)</f>
        <v>461.38194406380308</v>
      </c>
      <c r="F2244">
        <f t="shared" si="176"/>
        <v>1</v>
      </c>
      <c r="G2244">
        <f t="shared" si="177"/>
        <v>1</v>
      </c>
    </row>
    <row r="2245" spans="1:7" x14ac:dyDescent="0.25">
      <c r="A2245" s="7">
        <v>0.45726694768761045</v>
      </c>
      <c r="B2245" s="13">
        <f t="shared" si="178"/>
        <v>2244</v>
      </c>
      <c r="C2245" s="35">
        <f t="shared" si="179"/>
        <v>1.8569345927144099E-5</v>
      </c>
      <c r="D2245" s="7">
        <f t="shared" si="175"/>
        <v>4.1669612260511357E-2</v>
      </c>
      <c r="E2245" s="7">
        <f>SUM(D$2:D2245)</f>
        <v>461.42361367606361</v>
      </c>
      <c r="F2245">
        <f t="shared" si="176"/>
        <v>1</v>
      </c>
      <c r="G2245">
        <f t="shared" si="177"/>
        <v>1</v>
      </c>
    </row>
    <row r="2246" spans="1:7" x14ac:dyDescent="0.25">
      <c r="A2246" s="7">
        <v>0.45711100876047034</v>
      </c>
      <c r="B2246" s="13">
        <f t="shared" si="178"/>
        <v>2245</v>
      </c>
      <c r="C2246" s="35">
        <f t="shared" si="179"/>
        <v>1.5593892714010904E-4</v>
      </c>
      <c r="D2246" s="7">
        <f t="shared" si="175"/>
        <v>0.3500828914295448</v>
      </c>
      <c r="E2246" s="7">
        <f>SUM(D$2:D2246)</f>
        <v>461.77369656749318</v>
      </c>
      <c r="F2246">
        <f t="shared" si="176"/>
        <v>1</v>
      </c>
      <c r="G2246">
        <f t="shared" si="177"/>
        <v>1</v>
      </c>
    </row>
    <row r="2247" spans="1:7" x14ac:dyDescent="0.25">
      <c r="A2247" s="7">
        <v>0.4570673816922034</v>
      </c>
      <c r="B2247" s="13">
        <f t="shared" si="178"/>
        <v>2246</v>
      </c>
      <c r="C2247" s="35">
        <f t="shared" si="179"/>
        <v>4.3627068266938185E-5</v>
      </c>
      <c r="D2247" s="7">
        <f t="shared" si="175"/>
        <v>9.7986395327543163E-2</v>
      </c>
      <c r="E2247" s="7">
        <f>SUM(D$2:D2247)</f>
        <v>461.87168296282073</v>
      </c>
      <c r="F2247">
        <f t="shared" si="176"/>
        <v>1</v>
      </c>
      <c r="G2247">
        <f t="shared" si="177"/>
        <v>1</v>
      </c>
    </row>
    <row r="2248" spans="1:7" x14ac:dyDescent="0.25">
      <c r="A2248" s="7">
        <v>0.45703794189474922</v>
      </c>
      <c r="B2248" s="13">
        <f t="shared" si="178"/>
        <v>2247</v>
      </c>
      <c r="C2248" s="35">
        <f t="shared" si="179"/>
        <v>2.943979745417824E-5</v>
      </c>
      <c r="D2248" s="7">
        <f t="shared" si="175"/>
        <v>6.6151224879538506E-2</v>
      </c>
      <c r="E2248" s="7">
        <f>SUM(D$2:D2248)</f>
        <v>461.93783418770028</v>
      </c>
      <c r="F2248">
        <f t="shared" si="176"/>
        <v>1</v>
      </c>
      <c r="G2248">
        <f t="shared" si="177"/>
        <v>1</v>
      </c>
    </row>
    <row r="2249" spans="1:7" x14ac:dyDescent="0.25">
      <c r="A2249" s="7">
        <v>0.45689609339698267</v>
      </c>
      <c r="B2249" s="13">
        <f t="shared" si="178"/>
        <v>2248</v>
      </c>
      <c r="C2249" s="35">
        <f t="shared" si="179"/>
        <v>1.4184849776655017E-4</v>
      </c>
      <c r="D2249" s="7">
        <f t="shared" si="175"/>
        <v>0.31887542297920479</v>
      </c>
      <c r="E2249" s="7">
        <f>SUM(D$2:D2249)</f>
        <v>462.25670961067948</v>
      </c>
      <c r="F2249">
        <f t="shared" si="176"/>
        <v>1</v>
      </c>
      <c r="G2249">
        <f t="shared" si="177"/>
        <v>1</v>
      </c>
    </row>
    <row r="2250" spans="1:7" x14ac:dyDescent="0.25">
      <c r="A2250" s="7">
        <v>0.45628209446340062</v>
      </c>
      <c r="B2250" s="13">
        <f t="shared" si="178"/>
        <v>2249</v>
      </c>
      <c r="C2250" s="35">
        <f t="shared" si="179"/>
        <v>6.1399893358204949E-4</v>
      </c>
      <c r="D2250" s="7">
        <f t="shared" si="175"/>
        <v>1.3808836016260293</v>
      </c>
      <c r="E2250" s="7">
        <f>SUM(D$2:D2250)</f>
        <v>463.63759321230549</v>
      </c>
      <c r="F2250">
        <f t="shared" si="176"/>
        <v>1</v>
      </c>
      <c r="G2250">
        <f t="shared" si="177"/>
        <v>1</v>
      </c>
    </row>
    <row r="2251" spans="1:7" x14ac:dyDescent="0.25">
      <c r="A2251" s="7">
        <v>0.45628054500037668</v>
      </c>
      <c r="B2251" s="13">
        <f t="shared" si="178"/>
        <v>2250</v>
      </c>
      <c r="C2251" s="35">
        <f t="shared" si="179"/>
        <v>1.5494630239420992E-6</v>
      </c>
      <c r="D2251" s="7">
        <f t="shared" si="175"/>
        <v>3.4862918038697233E-3</v>
      </c>
      <c r="E2251" s="7">
        <f>SUM(D$2:D2251)</f>
        <v>463.64107950410937</v>
      </c>
      <c r="F2251">
        <f t="shared" si="176"/>
        <v>1</v>
      </c>
      <c r="G2251">
        <f t="shared" si="177"/>
        <v>1</v>
      </c>
    </row>
    <row r="2252" spans="1:7" x14ac:dyDescent="0.25">
      <c r="A2252" s="7">
        <v>0.45623059902821544</v>
      </c>
      <c r="B2252" s="13">
        <f t="shared" si="178"/>
        <v>2251</v>
      </c>
      <c r="C2252" s="35">
        <f t="shared" si="179"/>
        <v>4.9945972161236085E-5</v>
      </c>
      <c r="D2252" s="7">
        <f t="shared" si="175"/>
        <v>0.11242838333494243</v>
      </c>
      <c r="E2252" s="7">
        <f>SUM(D$2:D2252)</f>
        <v>463.7535078874443</v>
      </c>
      <c r="F2252">
        <f t="shared" si="176"/>
        <v>1</v>
      </c>
      <c r="G2252">
        <f t="shared" si="177"/>
        <v>1</v>
      </c>
    </row>
    <row r="2253" spans="1:7" x14ac:dyDescent="0.25">
      <c r="A2253" s="7">
        <v>0.4559937974995153</v>
      </c>
      <c r="B2253" s="13">
        <f t="shared" si="178"/>
        <v>2252</v>
      </c>
      <c r="C2253" s="35">
        <f t="shared" si="179"/>
        <v>2.3680152870014792E-4</v>
      </c>
      <c r="D2253" s="7">
        <f t="shared" si="175"/>
        <v>0.53327704263273312</v>
      </c>
      <c r="E2253" s="7">
        <f>SUM(D$2:D2253)</f>
        <v>464.28678493007703</v>
      </c>
      <c r="F2253">
        <f t="shared" si="176"/>
        <v>1</v>
      </c>
      <c r="G2253">
        <f t="shared" si="177"/>
        <v>1</v>
      </c>
    </row>
    <row r="2254" spans="1:7" x14ac:dyDescent="0.25">
      <c r="A2254" s="7">
        <v>0.45590412232700683</v>
      </c>
      <c r="B2254" s="13">
        <f t="shared" si="178"/>
        <v>2253</v>
      </c>
      <c r="C2254" s="35">
        <f t="shared" si="179"/>
        <v>8.9675172508463241E-5</v>
      </c>
      <c r="D2254" s="7">
        <f t="shared" si="175"/>
        <v>0.20203816366156768</v>
      </c>
      <c r="E2254" s="7">
        <f>SUM(D$2:D2254)</f>
        <v>464.48882309373857</v>
      </c>
      <c r="F2254">
        <f t="shared" si="176"/>
        <v>1</v>
      </c>
      <c r="G2254">
        <f t="shared" si="177"/>
        <v>1</v>
      </c>
    </row>
    <row r="2255" spans="1:7" x14ac:dyDescent="0.25">
      <c r="A2255" s="7">
        <v>0.45580219671246558</v>
      </c>
      <c r="B2255" s="13">
        <f t="shared" si="178"/>
        <v>2254</v>
      </c>
      <c r="C2255" s="35">
        <f t="shared" si="179"/>
        <v>1.0192561454125393E-4</v>
      </c>
      <c r="D2255" s="7">
        <f t="shared" si="175"/>
        <v>0.22974033517598635</v>
      </c>
      <c r="E2255" s="7">
        <f>SUM(D$2:D2255)</f>
        <v>464.71856342891454</v>
      </c>
      <c r="F2255">
        <f t="shared" si="176"/>
        <v>1</v>
      </c>
      <c r="G2255">
        <f t="shared" si="177"/>
        <v>1</v>
      </c>
    </row>
    <row r="2256" spans="1:7" x14ac:dyDescent="0.25">
      <c r="A2256" s="7">
        <v>0.45567073445903111</v>
      </c>
      <c r="B2256" s="13">
        <f t="shared" si="178"/>
        <v>2255</v>
      </c>
      <c r="C2256" s="35">
        <f t="shared" si="179"/>
        <v>1.3146225343446671E-4</v>
      </c>
      <c r="D2256" s="7">
        <f t="shared" si="175"/>
        <v>0.29644738149472244</v>
      </c>
      <c r="E2256" s="7">
        <f>SUM(D$2:D2256)</f>
        <v>465.01501081040925</v>
      </c>
      <c r="F2256">
        <f t="shared" si="176"/>
        <v>1</v>
      </c>
      <c r="G2256">
        <f t="shared" si="177"/>
        <v>1</v>
      </c>
    </row>
    <row r="2257" spans="1:7" x14ac:dyDescent="0.25">
      <c r="A2257" s="7">
        <v>0.4554968072345979</v>
      </c>
      <c r="B2257" s="13">
        <f t="shared" si="178"/>
        <v>2256</v>
      </c>
      <c r="C2257" s="35">
        <f t="shared" si="179"/>
        <v>1.739272244332124E-4</v>
      </c>
      <c r="D2257" s="7">
        <f t="shared" si="175"/>
        <v>0.39237981832132718</v>
      </c>
      <c r="E2257" s="7">
        <f>SUM(D$2:D2257)</f>
        <v>465.40739062873058</v>
      </c>
      <c r="F2257">
        <f t="shared" si="176"/>
        <v>1</v>
      </c>
      <c r="G2257">
        <f t="shared" si="177"/>
        <v>1</v>
      </c>
    </row>
    <row r="2258" spans="1:7" x14ac:dyDescent="0.25">
      <c r="A2258" s="7">
        <v>0.45522187438929362</v>
      </c>
      <c r="B2258" s="13">
        <f t="shared" si="178"/>
        <v>2257</v>
      </c>
      <c r="C2258" s="35">
        <f t="shared" si="179"/>
        <v>2.7493284530427653E-4</v>
      </c>
      <c r="D2258" s="7">
        <f t="shared" si="175"/>
        <v>0.62052343185175207</v>
      </c>
      <c r="E2258" s="7">
        <f>SUM(D$2:D2258)</f>
        <v>466.02791406058236</v>
      </c>
      <c r="F2258">
        <f t="shared" si="176"/>
        <v>1</v>
      </c>
      <c r="G2258">
        <f t="shared" si="177"/>
        <v>1</v>
      </c>
    </row>
    <row r="2259" spans="1:7" x14ac:dyDescent="0.25">
      <c r="A2259" s="7">
        <v>0.45505162713954211</v>
      </c>
      <c r="B2259" s="13">
        <f t="shared" si="178"/>
        <v>2258</v>
      </c>
      <c r="C2259" s="35">
        <f t="shared" si="179"/>
        <v>1.7024724975150951E-4</v>
      </c>
      <c r="D2259" s="7">
        <f t="shared" si="175"/>
        <v>0.38441828993890848</v>
      </c>
      <c r="E2259" s="7">
        <f>SUM(D$2:D2259)</f>
        <v>466.4123323505213</v>
      </c>
      <c r="F2259">
        <f t="shared" si="176"/>
        <v>1</v>
      </c>
      <c r="G2259">
        <f t="shared" si="177"/>
        <v>1</v>
      </c>
    </row>
    <row r="2260" spans="1:7" x14ac:dyDescent="0.25">
      <c r="A2260" s="7">
        <v>0.45488602827886232</v>
      </c>
      <c r="B2260" s="13">
        <f t="shared" si="178"/>
        <v>2259</v>
      </c>
      <c r="C2260" s="35">
        <f t="shared" si="179"/>
        <v>1.6559886067979424E-4</v>
      </c>
      <c r="D2260" s="7">
        <f t="shared" si="175"/>
        <v>0.37408782627565518</v>
      </c>
      <c r="E2260" s="7">
        <f>SUM(D$2:D2260)</f>
        <v>466.78642017679692</v>
      </c>
      <c r="F2260">
        <f t="shared" si="176"/>
        <v>1</v>
      </c>
      <c r="G2260">
        <f t="shared" si="177"/>
        <v>1</v>
      </c>
    </row>
    <row r="2261" spans="1:7" x14ac:dyDescent="0.25">
      <c r="A2261" s="7">
        <v>0.45471152000579501</v>
      </c>
      <c r="B2261" s="13">
        <f t="shared" si="178"/>
        <v>2260</v>
      </c>
      <c r="C2261" s="35">
        <f t="shared" si="179"/>
        <v>1.7450827306730865E-4</v>
      </c>
      <c r="D2261" s="7">
        <f t="shared" si="175"/>
        <v>0.39438869713211755</v>
      </c>
      <c r="E2261" s="7">
        <f>SUM(D$2:D2261)</f>
        <v>467.18080887392904</v>
      </c>
      <c r="F2261">
        <f t="shared" si="176"/>
        <v>1</v>
      </c>
      <c r="G2261">
        <f t="shared" si="177"/>
        <v>1</v>
      </c>
    </row>
    <row r="2262" spans="1:7" x14ac:dyDescent="0.25">
      <c r="A2262" s="7">
        <v>0.45466789293752818</v>
      </c>
      <c r="B2262" s="13">
        <f t="shared" si="178"/>
        <v>2261</v>
      </c>
      <c r="C2262" s="35">
        <f t="shared" si="179"/>
        <v>4.3627068266827163E-5</v>
      </c>
      <c r="D2262" s="7">
        <f t="shared" si="175"/>
        <v>9.8640801351296215E-2</v>
      </c>
      <c r="E2262" s="7">
        <f>SUM(D$2:D2262)</f>
        <v>467.27944967528032</v>
      </c>
      <c r="F2262">
        <f t="shared" si="176"/>
        <v>1</v>
      </c>
      <c r="G2262">
        <f t="shared" si="177"/>
        <v>1</v>
      </c>
    </row>
    <row r="2263" spans="1:7" x14ac:dyDescent="0.25">
      <c r="A2263" s="7">
        <v>0.4545698409805467</v>
      </c>
      <c r="B2263" s="13">
        <f t="shared" si="178"/>
        <v>2262</v>
      </c>
      <c r="C2263" s="35">
        <f t="shared" si="179"/>
        <v>9.8051956981481947E-5</v>
      </c>
      <c r="D2263" s="7">
        <f t="shared" si="175"/>
        <v>0.22179352669211216</v>
      </c>
      <c r="E2263" s="7">
        <f>SUM(D$2:D2263)</f>
        <v>467.50124320197244</v>
      </c>
      <c r="F2263">
        <f t="shared" si="176"/>
        <v>1</v>
      </c>
      <c r="G2263">
        <f t="shared" si="177"/>
        <v>1</v>
      </c>
    </row>
    <row r="2264" spans="1:7" x14ac:dyDescent="0.25">
      <c r="A2264" s="7">
        <v>0.45452800547890126</v>
      </c>
      <c r="B2264" s="13">
        <f t="shared" si="178"/>
        <v>2263</v>
      </c>
      <c r="C2264" s="35">
        <f t="shared" si="179"/>
        <v>4.1835501645437478E-5</v>
      </c>
      <c r="D2264" s="7">
        <f t="shared" si="175"/>
        <v>9.4673740223625014E-2</v>
      </c>
      <c r="E2264" s="7">
        <f>SUM(D$2:D2264)</f>
        <v>467.59591694219608</v>
      </c>
      <c r="F2264">
        <f t="shared" si="176"/>
        <v>1</v>
      </c>
      <c r="G2264">
        <f t="shared" si="177"/>
        <v>1</v>
      </c>
    </row>
    <row r="2265" spans="1:7" x14ac:dyDescent="0.25">
      <c r="A2265" s="7">
        <v>0.45445915121577646</v>
      </c>
      <c r="B2265" s="13">
        <f t="shared" si="178"/>
        <v>2264</v>
      </c>
      <c r="C2265" s="35">
        <f t="shared" si="179"/>
        <v>6.8854263124806803E-5</v>
      </c>
      <c r="D2265" s="7">
        <f t="shared" si="175"/>
        <v>0.1558860517145626</v>
      </c>
      <c r="E2265" s="7">
        <f>SUM(D$2:D2265)</f>
        <v>467.75180299391064</v>
      </c>
      <c r="F2265">
        <f t="shared" si="176"/>
        <v>1</v>
      </c>
      <c r="G2265">
        <f t="shared" si="177"/>
        <v>1</v>
      </c>
    </row>
    <row r="2266" spans="1:7" x14ac:dyDescent="0.25">
      <c r="A2266" s="7">
        <v>0.45439436429308944</v>
      </c>
      <c r="B2266" s="13">
        <f t="shared" si="178"/>
        <v>2265</v>
      </c>
      <c r="C2266" s="35">
        <f t="shared" si="179"/>
        <v>6.4786922687021242E-5</v>
      </c>
      <c r="D2266" s="7">
        <f t="shared" si="175"/>
        <v>0.14674237988610311</v>
      </c>
      <c r="E2266" s="7">
        <f>SUM(D$2:D2266)</f>
        <v>467.89854537379676</v>
      </c>
      <c r="F2266">
        <f t="shared" si="176"/>
        <v>1</v>
      </c>
      <c r="G2266">
        <f t="shared" si="177"/>
        <v>1</v>
      </c>
    </row>
    <row r="2267" spans="1:7" x14ac:dyDescent="0.25">
      <c r="A2267" s="7">
        <v>0.45433282155860871</v>
      </c>
      <c r="B2267" s="13">
        <f t="shared" si="178"/>
        <v>2266</v>
      </c>
      <c r="C2267" s="35">
        <f t="shared" si="179"/>
        <v>6.1542734480724004E-5</v>
      </c>
      <c r="D2267" s="7">
        <f t="shared" si="175"/>
        <v>0.13945583633332059</v>
      </c>
      <c r="E2267" s="7">
        <f>SUM(D$2:D2267)</f>
        <v>468.03800121013006</v>
      </c>
      <c r="F2267">
        <f t="shared" si="176"/>
        <v>1</v>
      </c>
      <c r="G2267">
        <f t="shared" si="177"/>
        <v>1</v>
      </c>
    </row>
    <row r="2268" spans="1:7" x14ac:dyDescent="0.25">
      <c r="A2268" s="7">
        <v>0.45423249382781089</v>
      </c>
      <c r="B2268" s="13">
        <f t="shared" si="178"/>
        <v>2267</v>
      </c>
      <c r="C2268" s="35">
        <f t="shared" si="179"/>
        <v>1.0032773079782231E-4</v>
      </c>
      <c r="D2268" s="7">
        <f t="shared" si="175"/>
        <v>0.22744296571866318</v>
      </c>
      <c r="E2268" s="7">
        <f>SUM(D$2:D2268)</f>
        <v>468.2654441758487</v>
      </c>
      <c r="F2268">
        <f t="shared" si="176"/>
        <v>1</v>
      </c>
      <c r="G2268">
        <f t="shared" si="177"/>
        <v>1</v>
      </c>
    </row>
    <row r="2269" spans="1:7" x14ac:dyDescent="0.25">
      <c r="A2269" s="7">
        <v>0.45413407871543326</v>
      </c>
      <c r="B2269" s="13">
        <f t="shared" si="178"/>
        <v>2268</v>
      </c>
      <c r="C2269" s="35">
        <f t="shared" si="179"/>
        <v>9.8415112377625569E-5</v>
      </c>
      <c r="D2269" s="7">
        <f t="shared" si="175"/>
        <v>0.22320547487245479</v>
      </c>
      <c r="E2269" s="7">
        <f>SUM(D$2:D2269)</f>
        <v>468.48864965072113</v>
      </c>
      <c r="F2269">
        <f t="shared" si="176"/>
        <v>1</v>
      </c>
      <c r="G2269">
        <f t="shared" si="177"/>
        <v>1</v>
      </c>
    </row>
    <row r="2270" spans="1:7" x14ac:dyDescent="0.25">
      <c r="A2270" s="7">
        <v>0.45380353467378665</v>
      </c>
      <c r="B2270" s="13">
        <f t="shared" si="178"/>
        <v>2269</v>
      </c>
      <c r="C2270" s="35">
        <f t="shared" si="179"/>
        <v>3.3054404164661877E-4</v>
      </c>
      <c r="D2270" s="7">
        <f t="shared" si="175"/>
        <v>0.75000443049617793</v>
      </c>
      <c r="E2270" s="7">
        <f>SUM(D$2:D2270)</f>
        <v>469.23865408121731</v>
      </c>
      <c r="F2270">
        <f t="shared" si="176"/>
        <v>1</v>
      </c>
      <c r="G2270">
        <f t="shared" si="177"/>
        <v>1</v>
      </c>
    </row>
    <row r="2271" spans="1:7" x14ac:dyDescent="0.25">
      <c r="A2271" s="7">
        <v>0.45379716734917286</v>
      </c>
      <c r="B2271" s="13">
        <f t="shared" si="178"/>
        <v>2270</v>
      </c>
      <c r="C2271" s="35">
        <f t="shared" si="179"/>
        <v>6.3673246137874173E-6</v>
      </c>
      <c r="D2271" s="7">
        <f t="shared" si="175"/>
        <v>1.4453826873297437E-2</v>
      </c>
      <c r="E2271" s="7">
        <f>SUM(D$2:D2271)</f>
        <v>469.25310790809061</v>
      </c>
      <c r="F2271">
        <f t="shared" si="176"/>
        <v>1</v>
      </c>
      <c r="G2271">
        <f t="shared" si="177"/>
        <v>1</v>
      </c>
    </row>
    <row r="2272" spans="1:7" x14ac:dyDescent="0.25">
      <c r="A2272" s="7">
        <v>0.45357721623085767</v>
      </c>
      <c r="B2272" s="13">
        <f t="shared" si="178"/>
        <v>2271</v>
      </c>
      <c r="C2272" s="35">
        <f t="shared" si="179"/>
        <v>2.1995111831518699E-4</v>
      </c>
      <c r="D2272" s="7">
        <f t="shared" si="175"/>
        <v>0.49950898969378965</v>
      </c>
      <c r="E2272" s="7">
        <f>SUM(D$2:D2272)</f>
        <v>469.75261689778438</v>
      </c>
      <c r="F2272">
        <f t="shared" si="176"/>
        <v>1</v>
      </c>
      <c r="G2272">
        <f t="shared" si="177"/>
        <v>1</v>
      </c>
    </row>
    <row r="2273" spans="1:7" x14ac:dyDescent="0.25">
      <c r="A2273" s="7">
        <v>0.45328790243186279</v>
      </c>
      <c r="B2273" s="13">
        <f t="shared" si="178"/>
        <v>2272</v>
      </c>
      <c r="C2273" s="35">
        <f t="shared" si="179"/>
        <v>2.8931379899488352E-4</v>
      </c>
      <c r="D2273" s="7">
        <f t="shared" si="175"/>
        <v>0.65732095131637536</v>
      </c>
      <c r="E2273" s="7">
        <f>SUM(D$2:D2273)</f>
        <v>470.40993784910074</v>
      </c>
      <c r="F2273">
        <f t="shared" si="176"/>
        <v>1</v>
      </c>
      <c r="G2273">
        <f t="shared" si="177"/>
        <v>1</v>
      </c>
    </row>
    <row r="2274" spans="1:7" x14ac:dyDescent="0.25">
      <c r="A2274" s="7">
        <v>0.45317183796722837</v>
      </c>
      <c r="B2274" s="13">
        <f t="shared" si="178"/>
        <v>2273</v>
      </c>
      <c r="C2274" s="35">
        <f t="shared" si="179"/>
        <v>1.1606446463441333E-4</v>
      </c>
      <c r="D2274" s="7">
        <f t="shared" si="175"/>
        <v>0.26381452811402151</v>
      </c>
      <c r="E2274" s="7">
        <f>SUM(D$2:D2274)</f>
        <v>470.67375237721478</v>
      </c>
      <c r="F2274">
        <f t="shared" si="176"/>
        <v>1</v>
      </c>
      <c r="G2274">
        <f t="shared" si="177"/>
        <v>1</v>
      </c>
    </row>
    <row r="2275" spans="1:7" x14ac:dyDescent="0.25">
      <c r="A2275" s="7">
        <v>0.45307327759269228</v>
      </c>
      <c r="B2275" s="13">
        <f t="shared" si="178"/>
        <v>2274</v>
      </c>
      <c r="C2275" s="35">
        <f t="shared" si="179"/>
        <v>9.856037453609412E-5</v>
      </c>
      <c r="D2275" s="7">
        <f t="shared" si="175"/>
        <v>0.22412629169507803</v>
      </c>
      <c r="E2275" s="7">
        <f>SUM(D$2:D2275)</f>
        <v>470.89787866890987</v>
      </c>
      <c r="F2275">
        <f t="shared" si="176"/>
        <v>1</v>
      </c>
      <c r="G2275">
        <f t="shared" si="177"/>
        <v>1</v>
      </c>
    </row>
    <row r="2276" spans="1:7" x14ac:dyDescent="0.25">
      <c r="A2276" s="7">
        <v>0.45300098545848316</v>
      </c>
      <c r="B2276" s="13">
        <f t="shared" si="178"/>
        <v>2275</v>
      </c>
      <c r="C2276" s="35">
        <f t="shared" si="179"/>
        <v>7.229213420911762E-5</v>
      </c>
      <c r="D2276" s="7">
        <f t="shared" si="175"/>
        <v>0.16446460532574259</v>
      </c>
      <c r="E2276" s="7">
        <f>SUM(D$2:D2276)</f>
        <v>471.06234327423562</v>
      </c>
      <c r="F2276">
        <f t="shared" si="176"/>
        <v>1</v>
      </c>
      <c r="G2276">
        <f t="shared" si="177"/>
        <v>1</v>
      </c>
    </row>
    <row r="2277" spans="1:7" x14ac:dyDescent="0.25">
      <c r="A2277" s="7">
        <v>0.45290380507445255</v>
      </c>
      <c r="B2277" s="13">
        <f t="shared" si="178"/>
        <v>2276</v>
      </c>
      <c r="C2277" s="35">
        <f t="shared" si="179"/>
        <v>9.718038403061513E-5</v>
      </c>
      <c r="D2277" s="7">
        <f t="shared" si="175"/>
        <v>0.22118255405368004</v>
      </c>
      <c r="E2277" s="7">
        <f>SUM(D$2:D2277)</f>
        <v>471.28352582828927</v>
      </c>
      <c r="F2277">
        <f t="shared" si="176"/>
        <v>1</v>
      </c>
      <c r="G2277">
        <f t="shared" si="177"/>
        <v>1</v>
      </c>
    </row>
    <row r="2278" spans="1:7" x14ac:dyDescent="0.25">
      <c r="A2278" s="7">
        <v>0.45282584771606232</v>
      </c>
      <c r="B2278" s="13">
        <f t="shared" si="178"/>
        <v>2277</v>
      </c>
      <c r="C2278" s="35">
        <f t="shared" si="179"/>
        <v>7.7957358390223774E-5</v>
      </c>
      <c r="D2278" s="7">
        <f t="shared" si="175"/>
        <v>0.17750890505453953</v>
      </c>
      <c r="E2278" s="7">
        <f>SUM(D$2:D2278)</f>
        <v>471.46103473334381</v>
      </c>
      <c r="F2278">
        <f t="shared" si="176"/>
        <v>1</v>
      </c>
      <c r="G2278">
        <f t="shared" si="177"/>
        <v>1</v>
      </c>
    </row>
    <row r="2279" spans="1:7" x14ac:dyDescent="0.25">
      <c r="A2279" s="7">
        <v>0.45256575582128405</v>
      </c>
      <c r="B2279" s="13">
        <f t="shared" si="178"/>
        <v>2278</v>
      </c>
      <c r="C2279" s="35">
        <f t="shared" si="179"/>
        <v>2.6009189477826933E-4</v>
      </c>
      <c r="D2279" s="7">
        <f t="shared" si="175"/>
        <v>0.59248933630489753</v>
      </c>
      <c r="E2279" s="7">
        <f>SUM(D$2:D2279)</f>
        <v>472.05352406964869</v>
      </c>
      <c r="F2279">
        <f t="shared" si="176"/>
        <v>1</v>
      </c>
      <c r="G2279">
        <f t="shared" si="177"/>
        <v>1</v>
      </c>
    </row>
    <row r="2280" spans="1:7" x14ac:dyDescent="0.25">
      <c r="A2280" s="7">
        <v>0.45253016659245388</v>
      </c>
      <c r="B2280" s="13">
        <f t="shared" si="178"/>
        <v>2279</v>
      </c>
      <c r="C2280" s="35">
        <f t="shared" si="179"/>
        <v>3.5589228830179565E-5</v>
      </c>
      <c r="D2280" s="7">
        <f t="shared" si="175"/>
        <v>8.1107852503979228E-2</v>
      </c>
      <c r="E2280" s="7">
        <f>SUM(D$2:D2280)</f>
        <v>472.13463192215266</v>
      </c>
      <c r="F2280">
        <f t="shared" si="176"/>
        <v>1</v>
      </c>
      <c r="G2280">
        <f t="shared" si="177"/>
        <v>1</v>
      </c>
    </row>
    <row r="2281" spans="1:7" x14ac:dyDescent="0.25">
      <c r="A2281" s="7">
        <v>0.45189517727696982</v>
      </c>
      <c r="B2281" s="13">
        <f t="shared" si="178"/>
        <v>2280</v>
      </c>
      <c r="C2281" s="35">
        <f t="shared" si="179"/>
        <v>6.3498931548405801E-4</v>
      </c>
      <c r="D2281" s="7">
        <f t="shared" si="175"/>
        <v>1.4477756393036523</v>
      </c>
      <c r="E2281" s="7">
        <f>SUM(D$2:D2281)</f>
        <v>473.58240756145631</v>
      </c>
      <c r="F2281">
        <f t="shared" si="176"/>
        <v>1</v>
      </c>
      <c r="G2281">
        <f t="shared" si="177"/>
        <v>1</v>
      </c>
    </row>
    <row r="2282" spans="1:7" x14ac:dyDescent="0.25">
      <c r="A2282" s="7">
        <v>0.45148311695405013</v>
      </c>
      <c r="B2282" s="13">
        <f t="shared" si="178"/>
        <v>2281</v>
      </c>
      <c r="C2282" s="35">
        <f t="shared" si="179"/>
        <v>4.1206032291968286E-4</v>
      </c>
      <c r="D2282" s="7">
        <f t="shared" si="175"/>
        <v>0.93990959657979656</v>
      </c>
      <c r="E2282" s="7">
        <f>SUM(D$2:D2282)</f>
        <v>474.52231715803612</v>
      </c>
      <c r="F2282">
        <f t="shared" si="176"/>
        <v>1</v>
      </c>
      <c r="G2282">
        <f t="shared" si="177"/>
        <v>1</v>
      </c>
    </row>
    <row r="2283" spans="1:7" x14ac:dyDescent="0.25">
      <c r="A2283" s="7">
        <v>0.45137651874007739</v>
      </c>
      <c r="B2283" s="13">
        <f t="shared" si="178"/>
        <v>2282</v>
      </c>
      <c r="C2283" s="35">
        <f t="shared" si="179"/>
        <v>1.0659821397274172E-4</v>
      </c>
      <c r="D2283" s="7">
        <f t="shared" si="175"/>
        <v>0.2432571242857966</v>
      </c>
      <c r="E2283" s="7">
        <f>SUM(D$2:D2283)</f>
        <v>474.76557428232189</v>
      </c>
      <c r="F2283">
        <f t="shared" si="176"/>
        <v>1</v>
      </c>
      <c r="G2283">
        <f t="shared" si="177"/>
        <v>1</v>
      </c>
    </row>
    <row r="2284" spans="1:7" x14ac:dyDescent="0.25">
      <c r="A2284" s="7">
        <v>0.45130492870630107</v>
      </c>
      <c r="B2284" s="13">
        <f t="shared" si="178"/>
        <v>2283</v>
      </c>
      <c r="C2284" s="35">
        <f t="shared" si="179"/>
        <v>7.1590033776325335E-5</v>
      </c>
      <c r="D2284" s="7">
        <f t="shared" si="175"/>
        <v>0.16344004711135074</v>
      </c>
      <c r="E2284" s="7">
        <f>SUM(D$2:D2284)</f>
        <v>474.92901432943324</v>
      </c>
      <c r="F2284">
        <f t="shared" si="176"/>
        <v>1</v>
      </c>
      <c r="G2284">
        <f t="shared" si="177"/>
        <v>1</v>
      </c>
    </row>
    <row r="2285" spans="1:7" x14ac:dyDescent="0.25">
      <c r="A2285" s="7">
        <v>0.4508783421675322</v>
      </c>
      <c r="B2285" s="13">
        <f t="shared" si="178"/>
        <v>2284</v>
      </c>
      <c r="C2285" s="35">
        <f t="shared" si="179"/>
        <v>4.2658653876886943E-4</v>
      </c>
      <c r="D2285" s="7">
        <f t="shared" si="175"/>
        <v>0.97432365454809777</v>
      </c>
      <c r="E2285" s="7">
        <f>SUM(D$2:D2285)</f>
        <v>475.90333798398132</v>
      </c>
      <c r="F2285">
        <f t="shared" si="176"/>
        <v>1</v>
      </c>
      <c r="G2285">
        <f t="shared" si="177"/>
        <v>1</v>
      </c>
    </row>
    <row r="2286" spans="1:7" x14ac:dyDescent="0.25">
      <c r="A2286" s="7">
        <v>0.45037588036131149</v>
      </c>
      <c r="B2286" s="13">
        <f t="shared" si="178"/>
        <v>2285</v>
      </c>
      <c r="C2286" s="35">
        <f t="shared" si="179"/>
        <v>5.024618062207109E-4</v>
      </c>
      <c r="D2286" s="7">
        <f t="shared" si="175"/>
        <v>1.1481252272143245</v>
      </c>
      <c r="E2286" s="7">
        <f>SUM(D$2:D2286)</f>
        <v>477.05146321119565</v>
      </c>
      <c r="F2286">
        <f t="shared" si="176"/>
        <v>1</v>
      </c>
      <c r="G2286">
        <f t="shared" si="177"/>
        <v>1</v>
      </c>
    </row>
    <row r="2287" spans="1:7" x14ac:dyDescent="0.25">
      <c r="A2287" s="7">
        <v>0.45032559544411382</v>
      </c>
      <c r="B2287" s="13">
        <f t="shared" si="178"/>
        <v>2286</v>
      </c>
      <c r="C2287" s="35">
        <f t="shared" si="179"/>
        <v>5.0284917197662704E-5</v>
      </c>
      <c r="D2287" s="7">
        <f t="shared" si="175"/>
        <v>0.11495132071385694</v>
      </c>
      <c r="E2287" s="7">
        <f>SUM(D$2:D2287)</f>
        <v>477.16641453190954</v>
      </c>
      <c r="F2287">
        <f t="shared" si="176"/>
        <v>1</v>
      </c>
      <c r="G2287">
        <f t="shared" si="177"/>
        <v>1</v>
      </c>
    </row>
    <row r="2288" spans="1:7" x14ac:dyDescent="0.25">
      <c r="A2288" s="7">
        <v>0.44999979663297818</v>
      </c>
      <c r="B2288" s="13">
        <f t="shared" si="178"/>
        <v>2287</v>
      </c>
      <c r="C2288" s="35">
        <f t="shared" si="179"/>
        <v>3.257988111356469E-4</v>
      </c>
      <c r="D2288" s="7">
        <f t="shared" si="175"/>
        <v>0.74510188106722453</v>
      </c>
      <c r="E2288" s="7">
        <f>SUM(D$2:D2288)</f>
        <v>477.91151641297677</v>
      </c>
      <c r="F2288">
        <f t="shared" si="176"/>
        <v>1</v>
      </c>
      <c r="G2288">
        <f t="shared" si="177"/>
        <v>1</v>
      </c>
    </row>
    <row r="2289" spans="1:7" x14ac:dyDescent="0.25">
      <c r="A2289" s="7">
        <v>0.44978166129164399</v>
      </c>
      <c r="B2289" s="13">
        <f t="shared" si="178"/>
        <v>2288</v>
      </c>
      <c r="C2289" s="35">
        <f t="shared" si="179"/>
        <v>2.1813534133419132E-4</v>
      </c>
      <c r="D2289" s="7">
        <f t="shared" si="175"/>
        <v>0.49909366097262975</v>
      </c>
      <c r="E2289" s="7">
        <f>SUM(D$2:D2289)</f>
        <v>478.41061007394939</v>
      </c>
      <c r="F2289">
        <f t="shared" si="176"/>
        <v>1</v>
      </c>
      <c r="G2289">
        <f t="shared" si="177"/>
        <v>1</v>
      </c>
    </row>
    <row r="2290" spans="1:7" x14ac:dyDescent="0.25">
      <c r="A2290" s="7">
        <v>0.44971319439427526</v>
      </c>
      <c r="B2290" s="13">
        <f t="shared" si="178"/>
        <v>2289</v>
      </c>
      <c r="C2290" s="35">
        <f t="shared" si="179"/>
        <v>6.8466897368724133E-5</v>
      </c>
      <c r="D2290" s="7">
        <f t="shared" si="175"/>
        <v>0.15672072807700954</v>
      </c>
      <c r="E2290" s="7">
        <f>SUM(D$2:D2290)</f>
        <v>478.56733080202639</v>
      </c>
      <c r="F2290">
        <f t="shared" si="176"/>
        <v>1</v>
      </c>
      <c r="G2290">
        <f t="shared" si="177"/>
        <v>1</v>
      </c>
    </row>
    <row r="2291" spans="1:7" x14ac:dyDescent="0.25">
      <c r="A2291" s="7">
        <v>0.44930154564747121</v>
      </c>
      <c r="B2291" s="13">
        <f t="shared" si="178"/>
        <v>2290</v>
      </c>
      <c r="C2291" s="35">
        <f t="shared" si="179"/>
        <v>4.1164874680404973E-4</v>
      </c>
      <c r="D2291" s="7">
        <f t="shared" si="175"/>
        <v>0.94267563018127387</v>
      </c>
      <c r="E2291" s="7">
        <f>SUM(D$2:D2291)</f>
        <v>479.51000643220766</v>
      </c>
      <c r="F2291">
        <f t="shared" si="176"/>
        <v>1</v>
      </c>
      <c r="G2291">
        <f t="shared" si="177"/>
        <v>1</v>
      </c>
    </row>
    <row r="2292" spans="1:7" x14ac:dyDescent="0.25">
      <c r="A2292" s="7">
        <v>0.44919393059838902</v>
      </c>
      <c r="B2292" s="13">
        <f t="shared" si="178"/>
        <v>2291</v>
      </c>
      <c r="C2292" s="35">
        <f t="shared" si="179"/>
        <v>1.0761504908218811E-4</v>
      </c>
      <c r="D2292" s="7">
        <f t="shared" si="175"/>
        <v>0.24654607744729296</v>
      </c>
      <c r="E2292" s="7">
        <f>SUM(D$2:D2292)</f>
        <v>479.75655250965497</v>
      </c>
      <c r="F2292">
        <f t="shared" si="176"/>
        <v>1</v>
      </c>
      <c r="G2292">
        <f t="shared" si="177"/>
        <v>1</v>
      </c>
    </row>
    <row r="2293" spans="1:7" x14ac:dyDescent="0.25">
      <c r="A2293" s="7">
        <v>0.44913379206477377</v>
      </c>
      <c r="B2293" s="13">
        <f t="shared" si="178"/>
        <v>2292</v>
      </c>
      <c r="C2293" s="35">
        <f t="shared" si="179"/>
        <v>6.0138533615250456E-5</v>
      </c>
      <c r="D2293" s="7">
        <f t="shared" si="175"/>
        <v>0.13783751904615404</v>
      </c>
      <c r="E2293" s="7">
        <f>SUM(D$2:D2293)</f>
        <v>479.89439002870114</v>
      </c>
      <c r="F2293">
        <f t="shared" si="176"/>
        <v>1</v>
      </c>
      <c r="G2293">
        <f t="shared" si="177"/>
        <v>1</v>
      </c>
    </row>
    <row r="2294" spans="1:7" x14ac:dyDescent="0.25">
      <c r="A2294" s="7">
        <v>0.44910854065955597</v>
      </c>
      <c r="B2294" s="13">
        <f t="shared" si="178"/>
        <v>2293</v>
      </c>
      <c r="C2294" s="35">
        <f t="shared" si="179"/>
        <v>2.5251405217807665E-5</v>
      </c>
      <c r="D2294" s="7">
        <f t="shared" si="175"/>
        <v>5.7901472164432977E-2</v>
      </c>
      <c r="E2294" s="7">
        <f>SUM(D$2:D2294)</f>
        <v>479.95229150086556</v>
      </c>
      <c r="F2294">
        <f t="shared" si="176"/>
        <v>1</v>
      </c>
      <c r="G2294">
        <f t="shared" si="177"/>
        <v>1</v>
      </c>
    </row>
    <row r="2295" spans="1:7" x14ac:dyDescent="0.25">
      <c r="A2295" s="7">
        <v>0.44895981641962085</v>
      </c>
      <c r="B2295" s="13">
        <f t="shared" si="178"/>
        <v>2294</v>
      </c>
      <c r="C2295" s="35">
        <f t="shared" si="179"/>
        <v>1.487242399351163E-4</v>
      </c>
      <c r="D2295" s="7">
        <f t="shared" si="175"/>
        <v>0.34117340641115679</v>
      </c>
      <c r="E2295" s="7">
        <f>SUM(D$2:D2295)</f>
        <v>480.2934649072767</v>
      </c>
      <c r="F2295">
        <f t="shared" si="176"/>
        <v>1</v>
      </c>
      <c r="G2295">
        <f t="shared" si="177"/>
        <v>1</v>
      </c>
    </row>
    <row r="2296" spans="1:7" x14ac:dyDescent="0.25">
      <c r="A2296" s="7">
        <v>0.44891033044429496</v>
      </c>
      <c r="B2296" s="13">
        <f t="shared" si="178"/>
        <v>2295</v>
      </c>
      <c r="C2296" s="35">
        <f t="shared" si="179"/>
        <v>4.9485975325891385E-5</v>
      </c>
      <c r="D2296" s="7">
        <f t="shared" si="175"/>
        <v>0.11357031337292073</v>
      </c>
      <c r="E2296" s="7">
        <f>SUM(D$2:D2296)</f>
        <v>480.40703522064962</v>
      </c>
      <c r="F2296">
        <f t="shared" si="176"/>
        <v>1</v>
      </c>
      <c r="G2296">
        <f t="shared" si="177"/>
        <v>1</v>
      </c>
    </row>
    <row r="2297" spans="1:7" x14ac:dyDescent="0.25">
      <c r="A2297" s="7">
        <v>0.44882772469683302</v>
      </c>
      <c r="B2297" s="13">
        <f t="shared" si="178"/>
        <v>2296</v>
      </c>
      <c r="C2297" s="35">
        <f t="shared" si="179"/>
        <v>8.260574746193905E-5</v>
      </c>
      <c r="D2297" s="7">
        <f t="shared" si="175"/>
        <v>0.18966279617261206</v>
      </c>
      <c r="E2297" s="7">
        <f>SUM(D$2:D2297)</f>
        <v>480.59669801682224</v>
      </c>
      <c r="F2297">
        <f t="shared" si="176"/>
        <v>1</v>
      </c>
      <c r="G2297">
        <f t="shared" si="177"/>
        <v>1</v>
      </c>
    </row>
    <row r="2298" spans="1:7" x14ac:dyDescent="0.25">
      <c r="A2298" s="7">
        <v>0.44878073238856114</v>
      </c>
      <c r="B2298" s="13">
        <f t="shared" si="178"/>
        <v>2297</v>
      </c>
      <c r="C2298" s="35">
        <f t="shared" si="179"/>
        <v>4.6992308271875949E-5</v>
      </c>
      <c r="D2298" s="7">
        <f t="shared" si="175"/>
        <v>0.10794133210049905</v>
      </c>
      <c r="E2298" s="7">
        <f>SUM(D$2:D2298)</f>
        <v>480.70463934892274</v>
      </c>
      <c r="F2298">
        <f t="shared" si="176"/>
        <v>1</v>
      </c>
      <c r="G2298">
        <f t="shared" si="177"/>
        <v>1</v>
      </c>
    </row>
    <row r="2299" spans="1:7" x14ac:dyDescent="0.25">
      <c r="A2299" s="7">
        <v>0.44875899148550707</v>
      </c>
      <c r="B2299" s="13">
        <f t="shared" si="178"/>
        <v>2298</v>
      </c>
      <c r="C2299" s="35">
        <f t="shared" si="179"/>
        <v>2.1740903054068283E-5</v>
      </c>
      <c r="D2299" s="7">
        <f t="shared" si="175"/>
        <v>4.9960595218248915E-2</v>
      </c>
      <c r="E2299" s="7">
        <f>SUM(D$2:D2299)</f>
        <v>480.75459994414098</v>
      </c>
      <c r="F2299">
        <f t="shared" si="176"/>
        <v>1</v>
      </c>
      <c r="G2299">
        <f t="shared" si="177"/>
        <v>1</v>
      </c>
    </row>
    <row r="2300" spans="1:7" x14ac:dyDescent="0.25">
      <c r="A2300" s="7">
        <v>0.44774668371334231</v>
      </c>
      <c r="B2300" s="13">
        <f t="shared" si="178"/>
        <v>2299</v>
      </c>
      <c r="C2300" s="35">
        <f t="shared" si="179"/>
        <v>1.0123077721647666E-3</v>
      </c>
      <c r="D2300" s="7">
        <f t="shared" si="175"/>
        <v>2.3272955682067984</v>
      </c>
      <c r="E2300" s="7">
        <f>SUM(D$2:D2300)</f>
        <v>483.08189551234778</v>
      </c>
      <c r="F2300">
        <f t="shared" si="176"/>
        <v>1</v>
      </c>
      <c r="G2300">
        <f t="shared" si="177"/>
        <v>1</v>
      </c>
    </row>
    <row r="2301" spans="1:7" x14ac:dyDescent="0.25">
      <c r="A2301" s="7">
        <v>0.44773612799649204</v>
      </c>
      <c r="B2301" s="13">
        <f t="shared" si="178"/>
        <v>2300</v>
      </c>
      <c r="C2301" s="35">
        <f t="shared" si="179"/>
        <v>1.0555716850269015E-5</v>
      </c>
      <c r="D2301" s="7">
        <f t="shared" si="175"/>
        <v>2.4278148755618734E-2</v>
      </c>
      <c r="E2301" s="7">
        <f>SUM(D$2:D2301)</f>
        <v>483.10617366110341</v>
      </c>
      <c r="F2301">
        <f t="shared" si="176"/>
        <v>1</v>
      </c>
      <c r="G2301">
        <f t="shared" si="177"/>
        <v>1</v>
      </c>
    </row>
    <row r="2302" spans="1:7" x14ac:dyDescent="0.25">
      <c r="A2302" s="7">
        <v>0.44765739590658982</v>
      </c>
      <c r="B2302" s="13">
        <f t="shared" si="178"/>
        <v>2301</v>
      </c>
      <c r="C2302" s="35">
        <f t="shared" si="179"/>
        <v>7.873208990222258E-5</v>
      </c>
      <c r="D2302" s="7">
        <f t="shared" si="175"/>
        <v>0.18116253886501416</v>
      </c>
      <c r="E2302" s="7">
        <f>SUM(D$2:D2302)</f>
        <v>483.28733619996842</v>
      </c>
      <c r="F2302">
        <f t="shared" si="176"/>
        <v>1</v>
      </c>
      <c r="G2302">
        <f t="shared" si="177"/>
        <v>1</v>
      </c>
    </row>
    <row r="2303" spans="1:7" x14ac:dyDescent="0.25">
      <c r="A2303" s="7">
        <v>0.44760803098306262</v>
      </c>
      <c r="B2303" s="13">
        <f t="shared" si="178"/>
        <v>2302</v>
      </c>
      <c r="C2303" s="35">
        <f t="shared" si="179"/>
        <v>4.9364923527195348E-5</v>
      </c>
      <c r="D2303" s="7">
        <f t="shared" si="175"/>
        <v>0.11363805395960369</v>
      </c>
      <c r="E2303" s="7">
        <f>SUM(D$2:D2303)</f>
        <v>483.40097425392804</v>
      </c>
      <c r="F2303">
        <f t="shared" si="176"/>
        <v>1</v>
      </c>
      <c r="G2303">
        <f t="shared" si="177"/>
        <v>1</v>
      </c>
    </row>
    <row r="2304" spans="1:7" x14ac:dyDescent="0.25">
      <c r="A2304" s="7">
        <v>0.44758771849123358</v>
      </c>
      <c r="B2304" s="13">
        <f t="shared" si="178"/>
        <v>2303</v>
      </c>
      <c r="C2304" s="35">
        <f t="shared" si="179"/>
        <v>2.0312491829044266E-5</v>
      </c>
      <c r="D2304" s="7">
        <f t="shared" si="175"/>
        <v>4.6779668682288944E-2</v>
      </c>
      <c r="E2304" s="7">
        <f>SUM(D$2:D2304)</f>
        <v>483.44775392261033</v>
      </c>
      <c r="F2304">
        <f t="shared" si="176"/>
        <v>1</v>
      </c>
      <c r="G2304">
        <f t="shared" si="177"/>
        <v>1</v>
      </c>
    </row>
    <row r="2305" spans="1:7" x14ac:dyDescent="0.25">
      <c r="A2305" s="7">
        <v>0.44746966877709987</v>
      </c>
      <c r="B2305" s="13">
        <f t="shared" si="178"/>
        <v>2304</v>
      </c>
      <c r="C2305" s="35">
        <f t="shared" si="179"/>
        <v>1.1804971413370557E-4</v>
      </c>
      <c r="D2305" s="7">
        <f t="shared" si="175"/>
        <v>0.27198654136405764</v>
      </c>
      <c r="E2305" s="7">
        <f>SUM(D$2:D2305)</f>
        <v>483.7197404639744</v>
      </c>
      <c r="F2305">
        <f t="shared" si="176"/>
        <v>1</v>
      </c>
      <c r="G2305">
        <f t="shared" si="177"/>
        <v>1</v>
      </c>
    </row>
    <row r="2306" spans="1:7" x14ac:dyDescent="0.25">
      <c r="A2306" s="7">
        <v>0.4474227490999072</v>
      </c>
      <c r="B2306" s="13">
        <f t="shared" si="178"/>
        <v>2305</v>
      </c>
      <c r="C2306" s="35">
        <f t="shared" si="179"/>
        <v>4.6919677192669429E-5</v>
      </c>
      <c r="D2306" s="7">
        <f t="shared" ref="D2306:D2369" si="180">C2306*B2306</f>
        <v>0.10814985592910303</v>
      </c>
      <c r="E2306" s="7">
        <f>SUM(D$2:D2306)</f>
        <v>483.82789031990353</v>
      </c>
      <c r="F2306">
        <f t="shared" ref="F2306:F2369" si="181">IF(E2306&gt;I$15,1,0)</f>
        <v>1</v>
      </c>
      <c r="G2306">
        <f t="shared" ref="G2306:G2369" si="182">IF(E2306&gt;M$15,1,0)</f>
        <v>1</v>
      </c>
    </row>
    <row r="2307" spans="1:7" x14ac:dyDescent="0.25">
      <c r="A2307" s="7">
        <v>0.44738217253696877</v>
      </c>
      <c r="B2307" s="13">
        <f t="shared" ref="B2307:B2370" si="183">ROW(B2307)-1</f>
        <v>2306</v>
      </c>
      <c r="C2307" s="35">
        <f t="shared" si="179"/>
        <v>4.0576562938432481E-5</v>
      </c>
      <c r="D2307" s="7">
        <f t="shared" si="180"/>
        <v>9.3569554136025301E-2</v>
      </c>
      <c r="E2307" s="7">
        <f>SUM(D$2:D2307)</f>
        <v>483.92145987403956</v>
      </c>
      <c r="F2307">
        <f t="shared" si="181"/>
        <v>1</v>
      </c>
      <c r="G2307">
        <f t="shared" si="182"/>
        <v>1</v>
      </c>
    </row>
    <row r="2308" spans="1:7" x14ac:dyDescent="0.25">
      <c r="A2308" s="7">
        <v>0.44725078291461351</v>
      </c>
      <c r="B2308" s="13">
        <f t="shared" si="183"/>
        <v>2307</v>
      </c>
      <c r="C2308" s="35">
        <f t="shared" ref="C2308:C2371" si="184">IF(A2307-A2308=0,0,A2307-A2308)</f>
        <v>1.3138962235526019E-4</v>
      </c>
      <c r="D2308" s="7">
        <f t="shared" si="180"/>
        <v>0.30311585877358527</v>
      </c>
      <c r="E2308" s="7">
        <f>SUM(D$2:D2308)</f>
        <v>484.22457573281315</v>
      </c>
      <c r="F2308">
        <f t="shared" si="181"/>
        <v>1</v>
      </c>
      <c r="G2308">
        <f t="shared" si="182"/>
        <v>1</v>
      </c>
    </row>
    <row r="2309" spans="1:7" x14ac:dyDescent="0.25">
      <c r="A2309" s="7">
        <v>0.44708627352012248</v>
      </c>
      <c r="B2309" s="13">
        <f t="shared" si="183"/>
        <v>2308</v>
      </c>
      <c r="C2309" s="35">
        <f t="shared" si="184"/>
        <v>1.645093944910303E-4</v>
      </c>
      <c r="D2309" s="7">
        <f t="shared" si="180"/>
        <v>0.37968768248529794</v>
      </c>
      <c r="E2309" s="7">
        <f>SUM(D$2:D2309)</f>
        <v>484.60426341529848</v>
      </c>
      <c r="F2309">
        <f t="shared" si="181"/>
        <v>1</v>
      </c>
      <c r="G2309">
        <f t="shared" si="182"/>
        <v>1</v>
      </c>
    </row>
    <row r="2310" spans="1:7" x14ac:dyDescent="0.25">
      <c r="A2310" s="7">
        <v>0.44688293070859464</v>
      </c>
      <c r="B2310" s="13">
        <f t="shared" si="183"/>
        <v>2309</v>
      </c>
      <c r="C2310" s="35">
        <f t="shared" si="184"/>
        <v>2.0334281152784017E-4</v>
      </c>
      <c r="D2310" s="7">
        <f t="shared" si="180"/>
        <v>0.46951855181778296</v>
      </c>
      <c r="E2310" s="7">
        <f>SUM(D$2:D2310)</f>
        <v>485.07378196711625</v>
      </c>
      <c r="F2310">
        <f t="shared" si="181"/>
        <v>1</v>
      </c>
      <c r="G2310">
        <f t="shared" si="182"/>
        <v>1</v>
      </c>
    </row>
    <row r="2311" spans="1:7" x14ac:dyDescent="0.25">
      <c r="A2311" s="7">
        <v>0.44687385182368899</v>
      </c>
      <c r="B2311" s="13">
        <f t="shared" si="183"/>
        <v>2310</v>
      </c>
      <c r="C2311" s="35">
        <f t="shared" si="184"/>
        <v>9.0788849056444576E-6</v>
      </c>
      <c r="D2311" s="7">
        <f t="shared" si="180"/>
        <v>2.0972224132038697E-2</v>
      </c>
      <c r="E2311" s="7">
        <f>SUM(D$2:D2311)</f>
        <v>485.09475419124828</v>
      </c>
      <c r="F2311">
        <f t="shared" si="181"/>
        <v>1</v>
      </c>
      <c r="G2311">
        <f t="shared" si="182"/>
        <v>1</v>
      </c>
    </row>
    <row r="2312" spans="1:7" x14ac:dyDescent="0.25">
      <c r="A2312" s="7">
        <v>0.44671038347466696</v>
      </c>
      <c r="B2312" s="13">
        <f t="shared" si="183"/>
        <v>2311</v>
      </c>
      <c r="C2312" s="35">
        <f t="shared" si="184"/>
        <v>1.6346834902203344E-4</v>
      </c>
      <c r="D2312" s="7">
        <f t="shared" si="180"/>
        <v>0.37777535458991929</v>
      </c>
      <c r="E2312" s="7">
        <f>SUM(D$2:D2312)</f>
        <v>485.4725295458382</v>
      </c>
      <c r="F2312">
        <f t="shared" si="181"/>
        <v>1</v>
      </c>
      <c r="G2312">
        <f t="shared" si="182"/>
        <v>1</v>
      </c>
    </row>
    <row r="2313" spans="1:7" x14ac:dyDescent="0.25">
      <c r="A2313" s="7">
        <v>0.44658419907965768</v>
      </c>
      <c r="B2313" s="13">
        <f t="shared" si="183"/>
        <v>2312</v>
      </c>
      <c r="C2313" s="35">
        <f t="shared" si="184"/>
        <v>1.261843950092767E-4</v>
      </c>
      <c r="D2313" s="7">
        <f t="shared" si="180"/>
        <v>0.29173832126144772</v>
      </c>
      <c r="E2313" s="7">
        <f>SUM(D$2:D2313)</f>
        <v>485.76426786709965</v>
      </c>
      <c r="F2313">
        <f t="shared" si="181"/>
        <v>1</v>
      </c>
      <c r="G2313">
        <f t="shared" si="182"/>
        <v>1</v>
      </c>
    </row>
    <row r="2314" spans="1:7" x14ac:dyDescent="0.25">
      <c r="A2314" s="7">
        <v>0.44633328291122415</v>
      </c>
      <c r="B2314" s="13">
        <f t="shared" si="183"/>
        <v>2313</v>
      </c>
      <c r="C2314" s="35">
        <f t="shared" si="184"/>
        <v>2.5091616843353481E-4</v>
      </c>
      <c r="D2314" s="7">
        <f t="shared" si="180"/>
        <v>0.58036909758676603</v>
      </c>
      <c r="E2314" s="7">
        <f>SUM(D$2:D2314)</f>
        <v>486.3446369646864</v>
      </c>
      <c r="F2314">
        <f t="shared" si="181"/>
        <v>1</v>
      </c>
      <c r="G2314">
        <f t="shared" si="182"/>
        <v>1</v>
      </c>
    </row>
    <row r="2315" spans="1:7" x14ac:dyDescent="0.25">
      <c r="A2315" s="7">
        <v>0.4460931161425189</v>
      </c>
      <c r="B2315" s="13">
        <f t="shared" si="183"/>
        <v>2314</v>
      </c>
      <c r="C2315" s="35">
        <f t="shared" si="184"/>
        <v>2.4016676870525222E-4</v>
      </c>
      <c r="D2315" s="7">
        <f t="shared" si="180"/>
        <v>0.55574590278395364</v>
      </c>
      <c r="E2315" s="7">
        <f>SUM(D$2:D2315)</f>
        <v>486.90038286747034</v>
      </c>
      <c r="F2315">
        <f t="shared" si="181"/>
        <v>1</v>
      </c>
      <c r="G2315">
        <f t="shared" si="182"/>
        <v>1</v>
      </c>
    </row>
    <row r="2316" spans="1:7" x14ac:dyDescent="0.25">
      <c r="A2316" s="7">
        <v>0.44567478533642424</v>
      </c>
      <c r="B2316" s="13">
        <f t="shared" si="183"/>
        <v>2315</v>
      </c>
      <c r="C2316" s="35">
        <f t="shared" si="184"/>
        <v>4.1833080609465778E-4</v>
      </c>
      <c r="D2316" s="7">
        <f t="shared" si="180"/>
        <v>0.96843581610913276</v>
      </c>
      <c r="E2316" s="7">
        <f>SUM(D$2:D2316)</f>
        <v>487.86881868357949</v>
      </c>
      <c r="F2316">
        <f t="shared" si="181"/>
        <v>1</v>
      </c>
      <c r="G2316">
        <f t="shared" si="182"/>
        <v>1</v>
      </c>
    </row>
    <row r="2317" spans="1:7" x14ac:dyDescent="0.25">
      <c r="A2317" s="7">
        <v>0.44563505613607696</v>
      </c>
      <c r="B2317" s="13">
        <f t="shared" si="183"/>
        <v>2316</v>
      </c>
      <c r="C2317" s="35">
        <f t="shared" si="184"/>
        <v>3.9729200347282667E-5</v>
      </c>
      <c r="D2317" s="7">
        <f t="shared" si="180"/>
        <v>9.2012828004306657E-2</v>
      </c>
      <c r="E2317" s="7">
        <f>SUM(D$2:D2317)</f>
        <v>487.96083151158382</v>
      </c>
      <c r="F2317">
        <f t="shared" si="181"/>
        <v>1</v>
      </c>
      <c r="G2317">
        <f t="shared" si="182"/>
        <v>1</v>
      </c>
    </row>
    <row r="2318" spans="1:7" x14ac:dyDescent="0.25">
      <c r="A2318" s="7">
        <v>0.44544979846328125</v>
      </c>
      <c r="B2318" s="13">
        <f t="shared" si="183"/>
        <v>2317</v>
      </c>
      <c r="C2318" s="35">
        <f t="shared" si="184"/>
        <v>1.8525767279570227E-4</v>
      </c>
      <c r="D2318" s="7">
        <f t="shared" si="180"/>
        <v>0.42924202786764215</v>
      </c>
      <c r="E2318" s="7">
        <f>SUM(D$2:D2318)</f>
        <v>488.39007353945146</v>
      </c>
      <c r="F2318">
        <f t="shared" si="181"/>
        <v>1</v>
      </c>
      <c r="G2318">
        <f t="shared" si="182"/>
        <v>1</v>
      </c>
    </row>
    <row r="2319" spans="1:7" x14ac:dyDescent="0.25">
      <c r="A2319" s="7">
        <v>0.44498268378229344</v>
      </c>
      <c r="B2319" s="13">
        <f t="shared" si="183"/>
        <v>2318</v>
      </c>
      <c r="C2319" s="35">
        <f t="shared" si="184"/>
        <v>4.6711468098781239E-4</v>
      </c>
      <c r="D2319" s="7">
        <f t="shared" si="180"/>
        <v>1.0827718305297491</v>
      </c>
      <c r="E2319" s="7">
        <f>SUM(D$2:D2319)</f>
        <v>489.4728453699812</v>
      </c>
      <c r="F2319">
        <f t="shared" si="181"/>
        <v>1</v>
      </c>
      <c r="G2319">
        <f t="shared" si="182"/>
        <v>1</v>
      </c>
    </row>
    <row r="2320" spans="1:7" x14ac:dyDescent="0.25">
      <c r="A2320" s="7">
        <v>0.44485967094441131</v>
      </c>
      <c r="B2320" s="13">
        <f t="shared" si="183"/>
        <v>2319</v>
      </c>
      <c r="C2320" s="35">
        <f t="shared" si="184"/>
        <v>1.2301283788213047E-4</v>
      </c>
      <c r="D2320" s="7">
        <f t="shared" si="180"/>
        <v>0.28526677104866055</v>
      </c>
      <c r="E2320" s="7">
        <f>SUM(D$2:D2320)</f>
        <v>489.75811214102987</v>
      </c>
      <c r="F2320">
        <f t="shared" si="181"/>
        <v>1</v>
      </c>
      <c r="G2320">
        <f t="shared" si="182"/>
        <v>1</v>
      </c>
    </row>
    <row r="2321" spans="1:7" x14ac:dyDescent="0.25">
      <c r="A2321" s="7">
        <v>0.44458432652299146</v>
      </c>
      <c r="B2321" s="13">
        <f t="shared" si="183"/>
        <v>2320</v>
      </c>
      <c r="C2321" s="35">
        <f t="shared" si="184"/>
        <v>2.7534442141985416E-4</v>
      </c>
      <c r="D2321" s="7">
        <f t="shared" si="180"/>
        <v>0.63879905769406164</v>
      </c>
      <c r="E2321" s="7">
        <f>SUM(D$2:D2321)</f>
        <v>490.39691119872396</v>
      </c>
      <c r="F2321">
        <f t="shared" si="181"/>
        <v>1</v>
      </c>
      <c r="G2321">
        <f t="shared" si="182"/>
        <v>1</v>
      </c>
    </row>
    <row r="2322" spans="1:7" x14ac:dyDescent="0.25">
      <c r="A2322" s="7">
        <v>0.4445083786244603</v>
      </c>
      <c r="B2322" s="13">
        <f t="shared" si="183"/>
        <v>2321</v>
      </c>
      <c r="C2322" s="35">
        <f t="shared" si="184"/>
        <v>7.5947898531159019E-5</v>
      </c>
      <c r="D2322" s="7">
        <f t="shared" si="180"/>
        <v>0.17627507249082008</v>
      </c>
      <c r="E2322" s="7">
        <f>SUM(D$2:D2322)</f>
        <v>490.57318627121475</v>
      </c>
      <c r="F2322">
        <f t="shared" si="181"/>
        <v>1</v>
      </c>
      <c r="G2322">
        <f t="shared" si="182"/>
        <v>1</v>
      </c>
    </row>
    <row r="2323" spans="1:7" x14ac:dyDescent="0.25">
      <c r="A2323" s="7">
        <v>0.44419129554283404</v>
      </c>
      <c r="B2323" s="13">
        <f t="shared" si="183"/>
        <v>2322</v>
      </c>
      <c r="C2323" s="35">
        <f t="shared" si="184"/>
        <v>3.1708308162625709E-4</v>
      </c>
      <c r="D2323" s="7">
        <f t="shared" si="180"/>
        <v>0.73626691553616896</v>
      </c>
      <c r="E2323" s="7">
        <f>SUM(D$2:D2323)</f>
        <v>491.30945318675094</v>
      </c>
      <c r="F2323">
        <f t="shared" si="181"/>
        <v>1</v>
      </c>
      <c r="G2323">
        <f t="shared" si="182"/>
        <v>1</v>
      </c>
    </row>
    <row r="2324" spans="1:7" x14ac:dyDescent="0.25">
      <c r="A2324" s="7">
        <v>0.4435868112806331</v>
      </c>
      <c r="B2324" s="13">
        <f t="shared" si="183"/>
        <v>2323</v>
      </c>
      <c r="C2324" s="35">
        <f t="shared" si="184"/>
        <v>6.0448426220094387E-4</v>
      </c>
      <c r="D2324" s="7">
        <f t="shared" si="180"/>
        <v>1.4042169410927925</v>
      </c>
      <c r="E2324" s="7">
        <f>SUM(D$2:D2324)</f>
        <v>492.71367012784373</v>
      </c>
      <c r="F2324">
        <f t="shared" si="181"/>
        <v>1</v>
      </c>
      <c r="G2324">
        <f t="shared" si="182"/>
        <v>1</v>
      </c>
    </row>
    <row r="2325" spans="1:7" x14ac:dyDescent="0.25">
      <c r="A2325" s="7">
        <v>0.44349103509746801</v>
      </c>
      <c r="B2325" s="13">
        <f t="shared" si="183"/>
        <v>2324</v>
      </c>
      <c r="C2325" s="35">
        <f t="shared" si="184"/>
        <v>9.5776183165086071E-5</v>
      </c>
      <c r="D2325" s="7">
        <f t="shared" si="180"/>
        <v>0.22258384967566003</v>
      </c>
      <c r="E2325" s="7">
        <f>SUM(D$2:D2325)</f>
        <v>492.93625397751941</v>
      </c>
      <c r="F2325">
        <f t="shared" si="181"/>
        <v>1</v>
      </c>
      <c r="G2325">
        <f t="shared" si="182"/>
        <v>1</v>
      </c>
    </row>
    <row r="2326" spans="1:7" x14ac:dyDescent="0.25">
      <c r="A2326" s="7">
        <v>0.44342765237564641</v>
      </c>
      <c r="B2326" s="13">
        <f t="shared" si="183"/>
        <v>2325</v>
      </c>
      <c r="C2326" s="35">
        <f t="shared" si="184"/>
        <v>6.3382721821603205E-5</v>
      </c>
      <c r="D2326" s="7">
        <f t="shared" si="180"/>
        <v>0.14736482823522745</v>
      </c>
      <c r="E2326" s="7">
        <f>SUM(D$2:D2326)</f>
        <v>493.08361880575467</v>
      </c>
      <c r="F2326">
        <f t="shared" si="181"/>
        <v>1</v>
      </c>
      <c r="G2326">
        <f t="shared" si="182"/>
        <v>1</v>
      </c>
    </row>
    <row r="2327" spans="1:7" x14ac:dyDescent="0.25">
      <c r="A2327" s="7">
        <v>0.44340983355087149</v>
      </c>
      <c r="B2327" s="13">
        <f t="shared" si="183"/>
        <v>2326</v>
      </c>
      <c r="C2327" s="35">
        <f t="shared" si="184"/>
        <v>1.7818824774917807E-5</v>
      </c>
      <c r="D2327" s="7">
        <f t="shared" si="180"/>
        <v>4.144658642645882E-2</v>
      </c>
      <c r="E2327" s="7">
        <f>SUM(D$2:D2327)</f>
        <v>493.12506539218111</v>
      </c>
      <c r="F2327">
        <f t="shared" si="181"/>
        <v>1</v>
      </c>
      <c r="G2327">
        <f t="shared" si="182"/>
        <v>1</v>
      </c>
    </row>
    <row r="2328" spans="1:7" x14ac:dyDescent="0.25">
      <c r="A2328" s="7">
        <v>0.44327996918118046</v>
      </c>
      <c r="B2328" s="13">
        <f t="shared" si="183"/>
        <v>2327</v>
      </c>
      <c r="C2328" s="35">
        <f t="shared" si="184"/>
        <v>1.298643696910351E-4</v>
      </c>
      <c r="D2328" s="7">
        <f t="shared" si="180"/>
        <v>0.30219438827103867</v>
      </c>
      <c r="E2328" s="7">
        <f>SUM(D$2:D2328)</f>
        <v>493.42725978045218</v>
      </c>
      <c r="F2328">
        <f t="shared" si="181"/>
        <v>1</v>
      </c>
      <c r="G2328">
        <f t="shared" si="182"/>
        <v>1</v>
      </c>
    </row>
    <row r="2329" spans="1:7" x14ac:dyDescent="0.25">
      <c r="A2329" s="7">
        <v>0.4431708288794341</v>
      </c>
      <c r="B2329" s="13">
        <f t="shared" si="183"/>
        <v>2328</v>
      </c>
      <c r="C2329" s="35">
        <f t="shared" si="184"/>
        <v>1.0914030174635769E-4</v>
      </c>
      <c r="D2329" s="7">
        <f t="shared" si="180"/>
        <v>0.25407862246552071</v>
      </c>
      <c r="E2329" s="7">
        <f>SUM(D$2:D2329)</f>
        <v>493.68133840291767</v>
      </c>
      <c r="F2329">
        <f t="shared" si="181"/>
        <v>1</v>
      </c>
      <c r="G2329">
        <f t="shared" si="182"/>
        <v>1</v>
      </c>
    </row>
    <row r="2330" spans="1:7" x14ac:dyDescent="0.25">
      <c r="A2330" s="7">
        <v>0.44314589220889322</v>
      </c>
      <c r="B2330" s="13">
        <f t="shared" si="183"/>
        <v>2329</v>
      </c>
      <c r="C2330" s="35">
        <f t="shared" si="184"/>
        <v>2.4936670540876005E-5</v>
      </c>
      <c r="D2330" s="7">
        <f t="shared" si="180"/>
        <v>5.8077505689700215E-2</v>
      </c>
      <c r="E2330" s="7">
        <f>SUM(D$2:D2330)</f>
        <v>493.73941590860738</v>
      </c>
      <c r="F2330">
        <f t="shared" si="181"/>
        <v>1</v>
      </c>
      <c r="G2330">
        <f t="shared" si="182"/>
        <v>1</v>
      </c>
    </row>
    <row r="2331" spans="1:7" x14ac:dyDescent="0.25">
      <c r="A2331" s="7">
        <v>0.44270398051240356</v>
      </c>
      <c r="B2331" s="13">
        <f t="shared" si="183"/>
        <v>2330</v>
      </c>
      <c r="C2331" s="35">
        <f t="shared" si="184"/>
        <v>4.4191169648966078E-4</v>
      </c>
      <c r="D2331" s="7">
        <f t="shared" si="180"/>
        <v>1.0296542528209096</v>
      </c>
      <c r="E2331" s="7">
        <f>SUM(D$2:D2331)</f>
        <v>494.76907016142832</v>
      </c>
      <c r="F2331">
        <f t="shared" si="181"/>
        <v>1</v>
      </c>
      <c r="G2331">
        <f t="shared" si="182"/>
        <v>1</v>
      </c>
    </row>
    <row r="2332" spans="1:7" x14ac:dyDescent="0.25">
      <c r="A2332" s="7">
        <v>0.44268981745195063</v>
      </c>
      <c r="B2332" s="13">
        <f t="shared" si="183"/>
        <v>2331</v>
      </c>
      <c r="C2332" s="35">
        <f t="shared" si="184"/>
        <v>1.4163060452931919E-5</v>
      </c>
      <c r="D2332" s="7">
        <f t="shared" si="180"/>
        <v>3.3014093915784304E-2</v>
      </c>
      <c r="E2332" s="7">
        <f>SUM(D$2:D2332)</f>
        <v>494.80208425534408</v>
      </c>
      <c r="F2332">
        <f t="shared" si="181"/>
        <v>1</v>
      </c>
      <c r="G2332">
        <f t="shared" si="182"/>
        <v>1</v>
      </c>
    </row>
    <row r="2333" spans="1:7" x14ac:dyDescent="0.25">
      <c r="A2333" s="7">
        <v>0.44231968947211536</v>
      </c>
      <c r="B2333" s="13">
        <f t="shared" si="183"/>
        <v>2332</v>
      </c>
      <c r="C2333" s="35">
        <f t="shared" si="184"/>
        <v>3.7012797983526635E-4</v>
      </c>
      <c r="D2333" s="7">
        <f t="shared" si="180"/>
        <v>0.86313844897584113</v>
      </c>
      <c r="E2333" s="7">
        <f>SUM(D$2:D2333)</f>
        <v>495.66522270431994</v>
      </c>
      <c r="F2333">
        <f t="shared" si="181"/>
        <v>1</v>
      </c>
      <c r="G2333">
        <f t="shared" si="182"/>
        <v>1</v>
      </c>
    </row>
    <row r="2334" spans="1:7" x14ac:dyDescent="0.25">
      <c r="A2334" s="7">
        <v>0.44225252993417297</v>
      </c>
      <c r="B2334" s="13">
        <f t="shared" si="183"/>
        <v>2333</v>
      </c>
      <c r="C2334" s="35">
        <f t="shared" si="184"/>
        <v>6.7159537942396152E-5</v>
      </c>
      <c r="D2334" s="7">
        <f t="shared" si="180"/>
        <v>0.15668320201961022</v>
      </c>
      <c r="E2334" s="7">
        <f>SUM(D$2:D2334)</f>
        <v>495.82190590633957</v>
      </c>
      <c r="F2334">
        <f t="shared" si="181"/>
        <v>1</v>
      </c>
      <c r="G2334">
        <f t="shared" si="182"/>
        <v>1</v>
      </c>
    </row>
    <row r="2335" spans="1:7" x14ac:dyDescent="0.25">
      <c r="A2335" s="7">
        <v>0.44144809231080911</v>
      </c>
      <c r="B2335" s="13">
        <f t="shared" si="183"/>
        <v>2334</v>
      </c>
      <c r="C2335" s="35">
        <f t="shared" si="184"/>
        <v>8.0443762336385172E-4</v>
      </c>
      <c r="D2335" s="7">
        <f t="shared" si="180"/>
        <v>1.87755741293123</v>
      </c>
      <c r="E2335" s="7">
        <f>SUM(D$2:D2335)</f>
        <v>497.69946331927082</v>
      </c>
      <c r="F2335">
        <f t="shared" si="181"/>
        <v>1</v>
      </c>
      <c r="G2335">
        <f t="shared" si="182"/>
        <v>1</v>
      </c>
    </row>
    <row r="2336" spans="1:7" x14ac:dyDescent="0.25">
      <c r="A2336" s="7">
        <v>0.44129510704755831</v>
      </c>
      <c r="B2336" s="13">
        <f t="shared" si="183"/>
        <v>2335</v>
      </c>
      <c r="C2336" s="35">
        <f t="shared" si="184"/>
        <v>1.5298526325080442E-4</v>
      </c>
      <c r="D2336" s="7">
        <f t="shared" si="180"/>
        <v>0.35722058969062831</v>
      </c>
      <c r="E2336" s="7">
        <f>SUM(D$2:D2336)</f>
        <v>498.05668390896147</v>
      </c>
      <c r="F2336">
        <f t="shared" si="181"/>
        <v>1</v>
      </c>
      <c r="G2336">
        <f t="shared" si="182"/>
        <v>1</v>
      </c>
    </row>
    <row r="2337" spans="1:7" x14ac:dyDescent="0.25">
      <c r="A2337" s="7">
        <v>0.44114120179063698</v>
      </c>
      <c r="B2337" s="13">
        <f t="shared" si="183"/>
        <v>2336</v>
      </c>
      <c r="C2337" s="35">
        <f t="shared" si="184"/>
        <v>1.5390525692132728E-4</v>
      </c>
      <c r="D2337" s="7">
        <f t="shared" si="180"/>
        <v>0.35952268016822053</v>
      </c>
      <c r="E2337" s="7">
        <f>SUM(D$2:D2337)</f>
        <v>498.41620658912967</v>
      </c>
      <c r="F2337">
        <f t="shared" si="181"/>
        <v>1</v>
      </c>
      <c r="G2337">
        <f t="shared" si="182"/>
        <v>1</v>
      </c>
    </row>
    <row r="2338" spans="1:7" x14ac:dyDescent="0.25">
      <c r="A2338" s="7">
        <v>0.44109786524668709</v>
      </c>
      <c r="B2338" s="13">
        <f t="shared" si="183"/>
        <v>2337</v>
      </c>
      <c r="C2338" s="35">
        <f t="shared" si="184"/>
        <v>4.3336543949890061E-5</v>
      </c>
      <c r="D2338" s="7">
        <f t="shared" si="180"/>
        <v>0.10127750321089307</v>
      </c>
      <c r="E2338" s="7">
        <f>SUM(D$2:D2338)</f>
        <v>498.51748409234057</v>
      </c>
      <c r="F2338">
        <f t="shared" si="181"/>
        <v>1</v>
      </c>
      <c r="G2338">
        <f t="shared" si="182"/>
        <v>1</v>
      </c>
    </row>
    <row r="2339" spans="1:7" x14ac:dyDescent="0.25">
      <c r="A2339" s="7">
        <v>0.44086931945066116</v>
      </c>
      <c r="B2339" s="13">
        <f t="shared" si="183"/>
        <v>2338</v>
      </c>
      <c r="C2339" s="35">
        <f t="shared" si="184"/>
        <v>2.2854579602593628E-4</v>
      </c>
      <c r="D2339" s="7">
        <f t="shared" si="180"/>
        <v>0.53434007110863901</v>
      </c>
      <c r="E2339" s="7">
        <f>SUM(D$2:D2339)</f>
        <v>499.05182416344923</v>
      </c>
      <c r="F2339">
        <f t="shared" si="181"/>
        <v>1</v>
      </c>
      <c r="G2339">
        <f t="shared" si="182"/>
        <v>1</v>
      </c>
    </row>
    <row r="2340" spans="1:7" x14ac:dyDescent="0.25">
      <c r="A2340" s="7">
        <v>0.44070723109214482</v>
      </c>
      <c r="B2340" s="13">
        <f t="shared" si="183"/>
        <v>2339</v>
      </c>
      <c r="C2340" s="35">
        <f t="shared" si="184"/>
        <v>1.6208835851633241E-4</v>
      </c>
      <c r="D2340" s="7">
        <f t="shared" si="180"/>
        <v>0.37912467056970151</v>
      </c>
      <c r="E2340" s="7">
        <f>SUM(D$2:D2340)</f>
        <v>499.43094883401892</v>
      </c>
      <c r="F2340">
        <f t="shared" si="181"/>
        <v>1</v>
      </c>
      <c r="G2340">
        <f t="shared" si="182"/>
        <v>1</v>
      </c>
    </row>
    <row r="2341" spans="1:7" x14ac:dyDescent="0.25">
      <c r="A2341" s="7">
        <v>0.44067498289295981</v>
      </c>
      <c r="B2341" s="13">
        <f t="shared" si="183"/>
        <v>2340</v>
      </c>
      <c r="C2341" s="35">
        <f t="shared" si="184"/>
        <v>3.2248199185014315E-5</v>
      </c>
      <c r="D2341" s="7">
        <f t="shared" si="180"/>
        <v>7.5460786092933496E-2</v>
      </c>
      <c r="E2341" s="7">
        <f>SUM(D$2:D2341)</f>
        <v>499.50640962011187</v>
      </c>
      <c r="F2341">
        <f t="shared" si="181"/>
        <v>1</v>
      </c>
      <c r="G2341">
        <f t="shared" si="182"/>
        <v>1</v>
      </c>
    </row>
    <row r="2342" spans="1:7" x14ac:dyDescent="0.25">
      <c r="A2342" s="7">
        <v>0.44053272281907752</v>
      </c>
      <c r="B2342" s="13">
        <f t="shared" si="183"/>
        <v>2341</v>
      </c>
      <c r="C2342" s="35">
        <f t="shared" si="184"/>
        <v>1.4226007388229434E-4</v>
      </c>
      <c r="D2342" s="7">
        <f t="shared" si="180"/>
        <v>0.33303083295845104</v>
      </c>
      <c r="E2342" s="7">
        <f>SUM(D$2:D2342)</f>
        <v>499.83944045307032</v>
      </c>
      <c r="F2342">
        <f t="shared" si="181"/>
        <v>1</v>
      </c>
      <c r="G2342">
        <f t="shared" si="182"/>
        <v>1</v>
      </c>
    </row>
    <row r="2343" spans="1:7" x14ac:dyDescent="0.25">
      <c r="A2343" s="7">
        <v>0.44019167148130023</v>
      </c>
      <c r="B2343" s="13">
        <f t="shared" si="183"/>
        <v>2342</v>
      </c>
      <c r="C2343" s="35">
        <f t="shared" si="184"/>
        <v>3.4105133777728724E-4</v>
      </c>
      <c r="D2343" s="7">
        <f t="shared" si="180"/>
        <v>0.79874223307440673</v>
      </c>
      <c r="E2343" s="7">
        <f>SUM(D$2:D2343)</f>
        <v>500.63818268614472</v>
      </c>
      <c r="F2343">
        <f t="shared" si="181"/>
        <v>1</v>
      </c>
      <c r="G2343">
        <f t="shared" si="182"/>
        <v>1</v>
      </c>
    </row>
    <row r="2344" spans="1:7" x14ac:dyDescent="0.25">
      <c r="A2344" s="7">
        <v>0.43964705943875737</v>
      </c>
      <c r="B2344" s="13">
        <f t="shared" si="183"/>
        <v>2343</v>
      </c>
      <c r="C2344" s="35">
        <f t="shared" si="184"/>
        <v>5.44612042542858E-4</v>
      </c>
      <c r="D2344" s="7">
        <f t="shared" si="180"/>
        <v>1.2760260156779162</v>
      </c>
      <c r="E2344" s="7">
        <f>SUM(D$2:D2344)</f>
        <v>501.91420870182264</v>
      </c>
      <c r="F2344">
        <f t="shared" si="181"/>
        <v>1</v>
      </c>
      <c r="G2344">
        <f t="shared" si="182"/>
        <v>1</v>
      </c>
    </row>
    <row r="2345" spans="1:7" x14ac:dyDescent="0.25">
      <c r="A2345" s="7">
        <v>0.4396104049540982</v>
      </c>
      <c r="B2345" s="13">
        <f t="shared" si="183"/>
        <v>2344</v>
      </c>
      <c r="C2345" s="35">
        <f t="shared" si="184"/>
        <v>3.6654484659170983E-5</v>
      </c>
      <c r="D2345" s="7">
        <f t="shared" si="180"/>
        <v>8.5918112041096784E-2</v>
      </c>
      <c r="E2345" s="7">
        <f>SUM(D$2:D2345)</f>
        <v>502.00012681386374</v>
      </c>
      <c r="F2345">
        <f t="shared" si="181"/>
        <v>1</v>
      </c>
      <c r="G2345">
        <f t="shared" si="182"/>
        <v>1</v>
      </c>
    </row>
    <row r="2346" spans="1:7" x14ac:dyDescent="0.25">
      <c r="A2346" s="7">
        <v>0.43938704017505831</v>
      </c>
      <c r="B2346" s="13">
        <f t="shared" si="183"/>
        <v>2345</v>
      </c>
      <c r="C2346" s="35">
        <f t="shared" si="184"/>
        <v>2.2336477903989183E-4</v>
      </c>
      <c r="D2346" s="7">
        <f t="shared" si="180"/>
        <v>0.52379040684854639</v>
      </c>
      <c r="E2346" s="7">
        <f>SUM(D$2:D2346)</f>
        <v>502.52391722071229</v>
      </c>
      <c r="F2346">
        <f t="shared" si="181"/>
        <v>1</v>
      </c>
      <c r="G2346">
        <f t="shared" si="182"/>
        <v>1</v>
      </c>
    </row>
    <row r="2347" spans="1:7" x14ac:dyDescent="0.25">
      <c r="A2347" s="7">
        <v>0.43932322166676124</v>
      </c>
      <c r="B2347" s="13">
        <f t="shared" si="183"/>
        <v>2346</v>
      </c>
      <c r="C2347" s="35">
        <f t="shared" si="184"/>
        <v>6.3818508297064369E-5</v>
      </c>
      <c r="D2347" s="7">
        <f t="shared" si="180"/>
        <v>0.14971822046491301</v>
      </c>
      <c r="E2347" s="7">
        <f>SUM(D$2:D2347)</f>
        <v>502.67363544117723</v>
      </c>
      <c r="F2347">
        <f t="shared" si="181"/>
        <v>1</v>
      </c>
      <c r="G2347">
        <f t="shared" si="182"/>
        <v>1</v>
      </c>
    </row>
    <row r="2348" spans="1:7" x14ac:dyDescent="0.25">
      <c r="A2348" s="7">
        <v>0.43916648379774925</v>
      </c>
      <c r="B2348" s="13">
        <f t="shared" si="183"/>
        <v>2347</v>
      </c>
      <c r="C2348" s="35">
        <f t="shared" si="184"/>
        <v>1.5673786901199138E-4</v>
      </c>
      <c r="D2348" s="7">
        <f t="shared" si="180"/>
        <v>0.36786377857114377</v>
      </c>
      <c r="E2348" s="7">
        <f>SUM(D$2:D2348)</f>
        <v>503.04149921974835</v>
      </c>
      <c r="F2348">
        <f t="shared" si="181"/>
        <v>1</v>
      </c>
      <c r="G2348">
        <f t="shared" si="182"/>
        <v>1</v>
      </c>
    </row>
    <row r="2349" spans="1:7" x14ac:dyDescent="0.25">
      <c r="A2349" s="7">
        <v>0.43906794763357287</v>
      </c>
      <c r="B2349" s="13">
        <f t="shared" si="183"/>
        <v>2348</v>
      </c>
      <c r="C2349" s="35">
        <f t="shared" si="184"/>
        <v>9.8536164176377117E-5</v>
      </c>
      <c r="D2349" s="7">
        <f t="shared" si="180"/>
        <v>0.23136291348613347</v>
      </c>
      <c r="E2349" s="7">
        <f>SUM(D$2:D2349)</f>
        <v>503.27286213323447</v>
      </c>
      <c r="F2349">
        <f t="shared" si="181"/>
        <v>1</v>
      </c>
      <c r="G2349">
        <f t="shared" si="182"/>
        <v>1</v>
      </c>
    </row>
    <row r="2350" spans="1:7" x14ac:dyDescent="0.25">
      <c r="A2350" s="7">
        <v>0.4389987060046921</v>
      </c>
      <c r="B2350" s="13">
        <f t="shared" si="183"/>
        <v>2349</v>
      </c>
      <c r="C2350" s="35">
        <f t="shared" si="184"/>
        <v>6.924162888077845E-5</v>
      </c>
      <c r="D2350" s="7">
        <f t="shared" si="180"/>
        <v>0.16264858624094858</v>
      </c>
      <c r="E2350" s="7">
        <f>SUM(D$2:D2350)</f>
        <v>503.43551071947542</v>
      </c>
      <c r="F2350">
        <f t="shared" si="181"/>
        <v>1</v>
      </c>
      <c r="G2350">
        <f t="shared" si="182"/>
        <v>1</v>
      </c>
    </row>
    <row r="2351" spans="1:7" x14ac:dyDescent="0.25">
      <c r="A2351" s="7">
        <v>0.43884482495813065</v>
      </c>
      <c r="B2351" s="13">
        <f t="shared" si="183"/>
        <v>2350</v>
      </c>
      <c r="C2351" s="35">
        <f t="shared" si="184"/>
        <v>1.5388104656144375E-4</v>
      </c>
      <c r="D2351" s="7">
        <f t="shared" si="180"/>
        <v>0.3616204594193928</v>
      </c>
      <c r="E2351" s="7">
        <f>SUM(D$2:D2351)</f>
        <v>503.7971311788948</v>
      </c>
      <c r="F2351">
        <f t="shared" si="181"/>
        <v>1</v>
      </c>
      <c r="G2351">
        <f t="shared" si="182"/>
        <v>1</v>
      </c>
    </row>
    <row r="2352" spans="1:7" x14ac:dyDescent="0.25">
      <c r="A2352" s="7">
        <v>0.43881267360038456</v>
      </c>
      <c r="B2352" s="13">
        <f t="shared" si="183"/>
        <v>2351</v>
      </c>
      <c r="C2352" s="35">
        <f t="shared" si="184"/>
        <v>3.2151357746090792E-5</v>
      </c>
      <c r="D2352" s="7">
        <f t="shared" si="180"/>
        <v>7.5587842061059451E-2</v>
      </c>
      <c r="E2352" s="7">
        <f>SUM(D$2:D2352)</f>
        <v>503.87271902095586</v>
      </c>
      <c r="F2352">
        <f t="shared" si="181"/>
        <v>1</v>
      </c>
      <c r="G2352">
        <f t="shared" si="182"/>
        <v>1</v>
      </c>
    </row>
    <row r="2353" spans="1:7" x14ac:dyDescent="0.25">
      <c r="A2353" s="7">
        <v>0.43878151486738814</v>
      </c>
      <c r="B2353" s="13">
        <f t="shared" si="183"/>
        <v>2352</v>
      </c>
      <c r="C2353" s="35">
        <f t="shared" si="184"/>
        <v>3.1158732996416916E-5</v>
      </c>
      <c r="D2353" s="7">
        <f t="shared" si="180"/>
        <v>7.3285340007572586E-2</v>
      </c>
      <c r="E2353" s="7">
        <f>SUM(D$2:D2353)</f>
        <v>503.94600436096346</v>
      </c>
      <c r="F2353">
        <f t="shared" si="181"/>
        <v>1</v>
      </c>
      <c r="G2353">
        <f t="shared" si="182"/>
        <v>1</v>
      </c>
    </row>
    <row r="2354" spans="1:7" x14ac:dyDescent="0.25">
      <c r="A2354" s="7">
        <v>0.43871694583793897</v>
      </c>
      <c r="B2354" s="13">
        <f t="shared" si="183"/>
        <v>2353</v>
      </c>
      <c r="C2354" s="35">
        <f t="shared" si="184"/>
        <v>6.4569029449179638E-5</v>
      </c>
      <c r="D2354" s="7">
        <f t="shared" si="180"/>
        <v>0.15193092629391969</v>
      </c>
      <c r="E2354" s="7">
        <f>SUM(D$2:D2354)</f>
        <v>504.09793528725737</v>
      </c>
      <c r="F2354">
        <f t="shared" si="181"/>
        <v>1</v>
      </c>
      <c r="G2354">
        <f t="shared" si="182"/>
        <v>1</v>
      </c>
    </row>
    <row r="2355" spans="1:7" x14ac:dyDescent="0.25">
      <c r="A2355" s="7">
        <v>0.4386647967230406</v>
      </c>
      <c r="B2355" s="13">
        <f t="shared" si="183"/>
        <v>2354</v>
      </c>
      <c r="C2355" s="35">
        <f t="shared" si="184"/>
        <v>5.214911489836993E-5</v>
      </c>
      <c r="D2355" s="7">
        <f t="shared" si="180"/>
        <v>0.12275901647076282</v>
      </c>
      <c r="E2355" s="7">
        <f>SUM(D$2:D2355)</f>
        <v>504.22069430372812</v>
      </c>
      <c r="F2355">
        <f t="shared" si="181"/>
        <v>1</v>
      </c>
      <c r="G2355">
        <f t="shared" si="182"/>
        <v>1</v>
      </c>
    </row>
    <row r="2356" spans="1:7" x14ac:dyDescent="0.25">
      <c r="A2356" s="7">
        <v>0.43813086144914698</v>
      </c>
      <c r="B2356" s="13">
        <f t="shared" si="183"/>
        <v>2355</v>
      </c>
      <c r="C2356" s="35">
        <f t="shared" si="184"/>
        <v>5.3393527389361539E-4</v>
      </c>
      <c r="D2356" s="7">
        <f t="shared" si="180"/>
        <v>1.2574175700194643</v>
      </c>
      <c r="E2356" s="7">
        <f>SUM(D$2:D2356)</f>
        <v>505.47811187374759</v>
      </c>
      <c r="F2356">
        <f t="shared" si="181"/>
        <v>1</v>
      </c>
      <c r="G2356">
        <f t="shared" si="182"/>
        <v>1</v>
      </c>
    </row>
    <row r="2357" spans="1:7" x14ac:dyDescent="0.25">
      <c r="A2357" s="7">
        <v>0.43801939695286468</v>
      </c>
      <c r="B2357" s="13">
        <f t="shared" si="183"/>
        <v>2356</v>
      </c>
      <c r="C2357" s="35">
        <f t="shared" si="184"/>
        <v>1.114644962822986E-4</v>
      </c>
      <c r="D2357" s="7">
        <f t="shared" si="180"/>
        <v>0.2626103532410955</v>
      </c>
      <c r="E2357" s="7">
        <f>SUM(D$2:D2357)</f>
        <v>505.74072222698868</v>
      </c>
      <c r="F2357">
        <f t="shared" si="181"/>
        <v>1</v>
      </c>
      <c r="G2357">
        <f t="shared" si="182"/>
        <v>1</v>
      </c>
    </row>
    <row r="2358" spans="1:7" x14ac:dyDescent="0.25">
      <c r="A2358" s="7">
        <v>0.43800763071802706</v>
      </c>
      <c r="B2358" s="13">
        <f t="shared" si="183"/>
        <v>2357</v>
      </c>
      <c r="C2358" s="35">
        <f t="shared" si="184"/>
        <v>1.1766234837617962E-5</v>
      </c>
      <c r="D2358" s="7">
        <f t="shared" si="180"/>
        <v>2.7733015512265535E-2</v>
      </c>
      <c r="E2358" s="7">
        <f>SUM(D$2:D2358)</f>
        <v>505.76845524250092</v>
      </c>
      <c r="F2358">
        <f t="shared" si="181"/>
        <v>1</v>
      </c>
      <c r="G2358">
        <f t="shared" si="182"/>
        <v>1</v>
      </c>
    </row>
    <row r="2359" spans="1:7" x14ac:dyDescent="0.25">
      <c r="A2359" s="7">
        <v>0.43758753255567073</v>
      </c>
      <c r="B2359" s="13">
        <f t="shared" si="183"/>
        <v>2358</v>
      </c>
      <c r="C2359" s="35">
        <f t="shared" si="184"/>
        <v>4.2009816235633046E-4</v>
      </c>
      <c r="D2359" s="7">
        <f t="shared" si="180"/>
        <v>0.99059146683622723</v>
      </c>
      <c r="E2359" s="7">
        <f>SUM(D$2:D2359)</f>
        <v>506.75904670933716</v>
      </c>
      <c r="F2359">
        <f t="shared" si="181"/>
        <v>1</v>
      </c>
      <c r="G2359">
        <f t="shared" si="182"/>
        <v>1</v>
      </c>
    </row>
    <row r="2360" spans="1:7" x14ac:dyDescent="0.25">
      <c r="A2360" s="7">
        <v>0.43739927279826635</v>
      </c>
      <c r="B2360" s="13">
        <f t="shared" si="183"/>
        <v>2359</v>
      </c>
      <c r="C2360" s="35">
        <f t="shared" si="184"/>
        <v>1.8825975740438539E-4</v>
      </c>
      <c r="D2360" s="7">
        <f t="shared" si="180"/>
        <v>0.44410476771694513</v>
      </c>
      <c r="E2360" s="7">
        <f>SUM(D$2:D2360)</f>
        <v>507.20315147705412</v>
      </c>
      <c r="F2360">
        <f t="shared" si="181"/>
        <v>1</v>
      </c>
      <c r="G2360">
        <f t="shared" si="182"/>
        <v>1</v>
      </c>
    </row>
    <row r="2361" spans="1:7" x14ac:dyDescent="0.25">
      <c r="A2361" s="7">
        <v>0.43734794683559947</v>
      </c>
      <c r="B2361" s="13">
        <f t="shared" si="183"/>
        <v>2360</v>
      </c>
      <c r="C2361" s="35">
        <f t="shared" si="184"/>
        <v>5.1325962666881608E-5</v>
      </c>
      <c r="D2361" s="7">
        <f t="shared" si="180"/>
        <v>0.1211292718938406</v>
      </c>
      <c r="E2361" s="7">
        <f>SUM(D$2:D2361)</f>
        <v>507.32428074894796</v>
      </c>
      <c r="F2361">
        <f t="shared" si="181"/>
        <v>1</v>
      </c>
      <c r="G2361">
        <f t="shared" si="182"/>
        <v>1</v>
      </c>
    </row>
    <row r="2362" spans="1:7" x14ac:dyDescent="0.25">
      <c r="A2362" s="7">
        <v>0.43722106034015751</v>
      </c>
      <c r="B2362" s="13">
        <f t="shared" si="183"/>
        <v>2361</v>
      </c>
      <c r="C2362" s="35">
        <f t="shared" si="184"/>
        <v>1.2688649544195796E-4</v>
      </c>
      <c r="D2362" s="7">
        <f t="shared" si="180"/>
        <v>0.29957901573846274</v>
      </c>
      <c r="E2362" s="7">
        <f>SUM(D$2:D2362)</f>
        <v>507.62385976468642</v>
      </c>
      <c r="F2362">
        <f t="shared" si="181"/>
        <v>1</v>
      </c>
      <c r="G2362">
        <f t="shared" si="182"/>
        <v>1</v>
      </c>
    </row>
    <row r="2363" spans="1:7" x14ac:dyDescent="0.25">
      <c r="A2363" s="7">
        <v>0.43702301959741463</v>
      </c>
      <c r="B2363" s="13">
        <f t="shared" si="183"/>
        <v>2362</v>
      </c>
      <c r="C2363" s="35">
        <f t="shared" si="184"/>
        <v>1.9804074274287764E-4</v>
      </c>
      <c r="D2363" s="7">
        <f t="shared" si="180"/>
        <v>0.46777223435867699</v>
      </c>
      <c r="E2363" s="7">
        <f>SUM(D$2:D2363)</f>
        <v>508.09163199904509</v>
      </c>
      <c r="F2363">
        <f t="shared" si="181"/>
        <v>1</v>
      </c>
      <c r="G2363">
        <f t="shared" si="182"/>
        <v>1</v>
      </c>
    </row>
    <row r="2364" spans="1:7" x14ac:dyDescent="0.25">
      <c r="A2364" s="7">
        <v>0.43699689661924596</v>
      </c>
      <c r="B2364" s="13">
        <f t="shared" si="183"/>
        <v>2363</v>
      </c>
      <c r="C2364" s="35">
        <f t="shared" si="184"/>
        <v>2.6122978168674482E-5</v>
      </c>
      <c r="D2364" s="7">
        <f t="shared" si="180"/>
        <v>6.1728597412577801E-2</v>
      </c>
      <c r="E2364" s="7">
        <f>SUM(D$2:D2364)</f>
        <v>508.15336059645767</v>
      </c>
      <c r="F2364">
        <f t="shared" si="181"/>
        <v>1</v>
      </c>
      <c r="G2364">
        <f t="shared" si="182"/>
        <v>1</v>
      </c>
    </row>
    <row r="2365" spans="1:7" x14ac:dyDescent="0.25">
      <c r="A2365" s="7">
        <v>0.43669354081159723</v>
      </c>
      <c r="B2365" s="13">
        <f t="shared" si="183"/>
        <v>2364</v>
      </c>
      <c r="C2365" s="35">
        <f t="shared" si="184"/>
        <v>3.0335580764873082E-4</v>
      </c>
      <c r="D2365" s="7">
        <f t="shared" si="180"/>
        <v>0.71713312928159967</v>
      </c>
      <c r="E2365" s="7">
        <f>SUM(D$2:D2365)</f>
        <v>508.87049372573927</v>
      </c>
      <c r="F2365">
        <f t="shared" si="181"/>
        <v>1</v>
      </c>
      <c r="G2365">
        <f t="shared" si="182"/>
        <v>1</v>
      </c>
    </row>
    <row r="2366" spans="1:7" x14ac:dyDescent="0.25">
      <c r="A2366" s="7">
        <v>0.43659461728166465</v>
      </c>
      <c r="B2366" s="13">
        <f t="shared" si="183"/>
        <v>2365</v>
      </c>
      <c r="C2366" s="35">
        <f t="shared" si="184"/>
        <v>9.8923529932570808E-5</v>
      </c>
      <c r="D2366" s="7">
        <f t="shared" si="180"/>
        <v>0.23395414829052996</v>
      </c>
      <c r="E2366" s="7">
        <f>SUM(D$2:D2366)</f>
        <v>509.1044478740298</v>
      </c>
      <c r="F2366">
        <f t="shared" si="181"/>
        <v>1</v>
      </c>
      <c r="G2366">
        <f t="shared" si="182"/>
        <v>1</v>
      </c>
    </row>
    <row r="2367" spans="1:7" x14ac:dyDescent="0.25">
      <c r="A2367" s="7">
        <v>0.43650249686282167</v>
      </c>
      <c r="B2367" s="13">
        <f t="shared" si="183"/>
        <v>2366</v>
      </c>
      <c r="C2367" s="35">
        <f t="shared" si="184"/>
        <v>9.212041884298916E-5</v>
      </c>
      <c r="D2367" s="7">
        <f t="shared" si="180"/>
        <v>0.21795691098251235</v>
      </c>
      <c r="E2367" s="7">
        <f>SUM(D$2:D2367)</f>
        <v>509.32240478501234</v>
      </c>
      <c r="F2367">
        <f t="shared" si="181"/>
        <v>1</v>
      </c>
      <c r="G2367">
        <f t="shared" si="182"/>
        <v>1</v>
      </c>
    </row>
    <row r="2368" spans="1:7" x14ac:dyDescent="0.25">
      <c r="A2368" s="7">
        <v>0.43647540547026298</v>
      </c>
      <c r="B2368" s="13">
        <f t="shared" si="183"/>
        <v>2367</v>
      </c>
      <c r="C2368" s="35">
        <f t="shared" si="184"/>
        <v>2.7091392558686866E-5</v>
      </c>
      <c r="D2368" s="7">
        <f t="shared" si="180"/>
        <v>6.4125326186411813E-2</v>
      </c>
      <c r="E2368" s="7">
        <f>SUM(D$2:D2368)</f>
        <v>509.38653011119874</v>
      </c>
      <c r="F2368">
        <f t="shared" si="181"/>
        <v>1</v>
      </c>
      <c r="G2368">
        <f t="shared" si="182"/>
        <v>1</v>
      </c>
    </row>
    <row r="2369" spans="1:7" x14ac:dyDescent="0.25">
      <c r="A2369" s="7">
        <v>0.43638284926494442</v>
      </c>
      <c r="B2369" s="13">
        <f t="shared" si="183"/>
        <v>2368</v>
      </c>
      <c r="C2369" s="35">
        <f t="shared" si="184"/>
        <v>9.2556205318561346E-5</v>
      </c>
      <c r="D2369" s="7">
        <f t="shared" si="180"/>
        <v>0.21917309419435327</v>
      </c>
      <c r="E2369" s="7">
        <f>SUM(D$2:D2369)</f>
        <v>509.60570320539307</v>
      </c>
      <c r="F2369">
        <f t="shared" si="181"/>
        <v>1</v>
      </c>
      <c r="G2369">
        <f t="shared" si="182"/>
        <v>1</v>
      </c>
    </row>
    <row r="2370" spans="1:7" x14ac:dyDescent="0.25">
      <c r="A2370" s="7">
        <v>0.43605201469898103</v>
      </c>
      <c r="B2370" s="13">
        <f t="shared" si="183"/>
        <v>2369</v>
      </c>
      <c r="C2370" s="35">
        <f t="shared" si="184"/>
        <v>3.3083456596338934E-4</v>
      </c>
      <c r="D2370" s="7">
        <f t="shared" ref="D2370:D2433" si="185">C2370*B2370</f>
        <v>0.78374708676726934</v>
      </c>
      <c r="E2370" s="7">
        <f>SUM(D$2:D2370)</f>
        <v>510.38945029216035</v>
      </c>
      <c r="F2370">
        <f t="shared" ref="F2370:F2433" si="186">IF(E2370&gt;I$15,1,0)</f>
        <v>1</v>
      </c>
      <c r="G2370">
        <f t="shared" ref="G2370:G2433" si="187">IF(E2370&gt;M$15,1,0)</f>
        <v>1</v>
      </c>
    </row>
    <row r="2371" spans="1:7" x14ac:dyDescent="0.25">
      <c r="A2371" s="7">
        <v>0.43593379551232897</v>
      </c>
      <c r="B2371" s="13">
        <f t="shared" ref="B2371:B2434" si="188">ROW(B2371)-1</f>
        <v>2370</v>
      </c>
      <c r="C2371" s="35">
        <f t="shared" si="184"/>
        <v>1.1821918665205766E-4</v>
      </c>
      <c r="D2371" s="7">
        <f t="shared" si="185"/>
        <v>0.28017947236537666</v>
      </c>
      <c r="E2371" s="7">
        <f>SUM(D$2:D2371)</f>
        <v>510.66962976452572</v>
      </c>
      <c r="F2371">
        <f t="shared" si="186"/>
        <v>1</v>
      </c>
      <c r="G2371">
        <f t="shared" si="187"/>
        <v>1</v>
      </c>
    </row>
    <row r="2372" spans="1:7" x14ac:dyDescent="0.25">
      <c r="A2372" s="7">
        <v>0.4358668538676243</v>
      </c>
      <c r="B2372" s="13">
        <f t="shared" si="188"/>
        <v>2371</v>
      </c>
      <c r="C2372" s="35">
        <f t="shared" ref="C2372:C2435" si="189">IF(A2371-A2372=0,0,A2371-A2372)</f>
        <v>6.694164470466557E-5</v>
      </c>
      <c r="D2372" s="7">
        <f t="shared" si="185"/>
        <v>0.15871863959476207</v>
      </c>
      <c r="E2372" s="7">
        <f>SUM(D$2:D2372)</f>
        <v>510.8283484041205</v>
      </c>
      <c r="F2372">
        <f t="shared" si="186"/>
        <v>1</v>
      </c>
      <c r="G2372">
        <f t="shared" si="187"/>
        <v>1</v>
      </c>
    </row>
    <row r="2373" spans="1:7" x14ac:dyDescent="0.25">
      <c r="A2373" s="7">
        <v>0.43558804736476042</v>
      </c>
      <c r="B2373" s="13">
        <f t="shared" si="188"/>
        <v>2372</v>
      </c>
      <c r="C2373" s="35">
        <f t="shared" si="189"/>
        <v>2.7880650286388198E-4</v>
      </c>
      <c r="D2373" s="7">
        <f t="shared" si="185"/>
        <v>0.66132902479312805</v>
      </c>
      <c r="E2373" s="7">
        <f>SUM(D$2:D2373)</f>
        <v>511.48967742891364</v>
      </c>
      <c r="F2373">
        <f t="shared" si="186"/>
        <v>1</v>
      </c>
      <c r="G2373">
        <f t="shared" si="187"/>
        <v>1</v>
      </c>
    </row>
    <row r="2374" spans="1:7" x14ac:dyDescent="0.25">
      <c r="A2374" s="7">
        <v>0.43514163254135763</v>
      </c>
      <c r="B2374" s="13">
        <f t="shared" si="188"/>
        <v>2373</v>
      </c>
      <c r="C2374" s="35">
        <f t="shared" si="189"/>
        <v>4.4641482340279648E-4</v>
      </c>
      <c r="D2374" s="7">
        <f t="shared" si="185"/>
        <v>1.0593423759348362</v>
      </c>
      <c r="E2374" s="7">
        <f>SUM(D$2:D2374)</f>
        <v>512.54901980484851</v>
      </c>
      <c r="F2374">
        <f t="shared" si="186"/>
        <v>1</v>
      </c>
      <c r="G2374">
        <f t="shared" si="187"/>
        <v>1</v>
      </c>
    </row>
    <row r="2375" spans="1:7" x14ac:dyDescent="0.25">
      <c r="A2375" s="7">
        <v>0.43488783534011394</v>
      </c>
      <c r="B2375" s="13">
        <f t="shared" si="188"/>
        <v>2374</v>
      </c>
      <c r="C2375" s="35">
        <f t="shared" si="189"/>
        <v>2.5379720124368843E-4</v>
      </c>
      <c r="D2375" s="7">
        <f t="shared" si="185"/>
        <v>0.60251455575251633</v>
      </c>
      <c r="E2375" s="7">
        <f>SUM(D$2:D2375)</f>
        <v>513.15153436060098</v>
      </c>
      <c r="F2375">
        <f t="shared" si="186"/>
        <v>1</v>
      </c>
      <c r="G2375">
        <f t="shared" si="187"/>
        <v>1</v>
      </c>
    </row>
    <row r="2376" spans="1:7" x14ac:dyDescent="0.25">
      <c r="A2376" s="7">
        <v>0.43481680214461177</v>
      </c>
      <c r="B2376" s="13">
        <f t="shared" si="188"/>
        <v>2375</v>
      </c>
      <c r="C2376" s="35">
        <f t="shared" si="189"/>
        <v>7.1033195502168134E-5</v>
      </c>
      <c r="D2376" s="7">
        <f t="shared" si="185"/>
        <v>0.16870383931764932</v>
      </c>
      <c r="E2376" s="7">
        <f>SUM(D$2:D2376)</f>
        <v>513.32023819991866</v>
      </c>
      <c r="F2376">
        <f t="shared" si="186"/>
        <v>1</v>
      </c>
      <c r="G2376">
        <f t="shared" si="187"/>
        <v>1</v>
      </c>
    </row>
    <row r="2377" spans="1:7" x14ac:dyDescent="0.25">
      <c r="A2377" s="7">
        <v>0.4346644705610741</v>
      </c>
      <c r="B2377" s="13">
        <f t="shared" si="188"/>
        <v>2376</v>
      </c>
      <c r="C2377" s="35">
        <f t="shared" si="189"/>
        <v>1.5233158353766818E-4</v>
      </c>
      <c r="D2377" s="7">
        <f t="shared" si="185"/>
        <v>0.3619398424854996</v>
      </c>
      <c r="E2377" s="7">
        <f>SUM(D$2:D2377)</f>
        <v>513.68217804240419</v>
      </c>
      <c r="F2377">
        <f t="shared" si="186"/>
        <v>1</v>
      </c>
      <c r="G2377">
        <f t="shared" si="187"/>
        <v>1</v>
      </c>
    </row>
    <row r="2378" spans="1:7" x14ac:dyDescent="0.25">
      <c r="A2378" s="7">
        <v>0.43444110578203432</v>
      </c>
      <c r="B2378" s="13">
        <f t="shared" si="188"/>
        <v>2377</v>
      </c>
      <c r="C2378" s="35">
        <f t="shared" si="189"/>
        <v>2.233647790397808E-4</v>
      </c>
      <c r="D2378" s="7">
        <f t="shared" si="185"/>
        <v>0.53093807977755891</v>
      </c>
      <c r="E2378" s="7">
        <f>SUM(D$2:D2378)</f>
        <v>514.21311612218176</v>
      </c>
      <c r="F2378">
        <f t="shared" si="186"/>
        <v>1</v>
      </c>
      <c r="G2378">
        <f t="shared" si="187"/>
        <v>1</v>
      </c>
    </row>
    <row r="2379" spans="1:7" x14ac:dyDescent="0.25">
      <c r="A2379" s="7">
        <v>0.43435903266248677</v>
      </c>
      <c r="B2379" s="13">
        <f t="shared" si="188"/>
        <v>2378</v>
      </c>
      <c r="C2379" s="35">
        <f t="shared" si="189"/>
        <v>8.2073119547554363E-5</v>
      </c>
      <c r="D2379" s="7">
        <f t="shared" si="185"/>
        <v>0.19516987828408427</v>
      </c>
      <c r="E2379" s="7">
        <f>SUM(D$2:D2379)</f>
        <v>514.40828600046586</v>
      </c>
      <c r="F2379">
        <f t="shared" si="186"/>
        <v>1</v>
      </c>
      <c r="G2379">
        <f t="shared" si="187"/>
        <v>1</v>
      </c>
    </row>
    <row r="2380" spans="1:7" x14ac:dyDescent="0.25">
      <c r="A2380" s="7">
        <v>0.43377101144491498</v>
      </c>
      <c r="B2380" s="13">
        <f t="shared" si="188"/>
        <v>2379</v>
      </c>
      <c r="C2380" s="35">
        <f t="shared" si="189"/>
        <v>5.8802121757178805E-4</v>
      </c>
      <c r="D2380" s="7">
        <f t="shared" si="185"/>
        <v>1.3989024766032838</v>
      </c>
      <c r="E2380" s="7">
        <f>SUM(D$2:D2380)</f>
        <v>515.80718847706919</v>
      </c>
      <c r="F2380">
        <f t="shared" si="186"/>
        <v>1</v>
      </c>
      <c r="G2380">
        <f t="shared" si="187"/>
        <v>1</v>
      </c>
    </row>
    <row r="2381" spans="1:7" x14ac:dyDescent="0.25">
      <c r="A2381" s="7">
        <v>0.43349382703615413</v>
      </c>
      <c r="B2381" s="13">
        <f t="shared" si="188"/>
        <v>2380</v>
      </c>
      <c r="C2381" s="35">
        <f t="shared" si="189"/>
        <v>2.7718440876084438E-4</v>
      </c>
      <c r="D2381" s="7">
        <f t="shared" si="185"/>
        <v>0.65969889285080963</v>
      </c>
      <c r="E2381" s="7">
        <f>SUM(D$2:D2381)</f>
        <v>516.46688736991996</v>
      </c>
      <c r="F2381">
        <f t="shared" si="186"/>
        <v>1</v>
      </c>
      <c r="G2381">
        <f t="shared" si="187"/>
        <v>1</v>
      </c>
    </row>
    <row r="2382" spans="1:7" x14ac:dyDescent="0.25">
      <c r="A2382" s="7">
        <v>0.43346513775985218</v>
      </c>
      <c r="B2382" s="13">
        <f t="shared" si="188"/>
        <v>2381</v>
      </c>
      <c r="C2382" s="35">
        <f t="shared" si="189"/>
        <v>2.8689276301951949E-5</v>
      </c>
      <c r="D2382" s="7">
        <f t="shared" si="185"/>
        <v>6.8309166874947591E-2</v>
      </c>
      <c r="E2382" s="7">
        <f>SUM(D$2:D2382)</f>
        <v>516.53519653679496</v>
      </c>
      <c r="F2382">
        <f t="shared" si="186"/>
        <v>1</v>
      </c>
      <c r="G2382">
        <f t="shared" si="187"/>
        <v>1</v>
      </c>
    </row>
    <row r="2383" spans="1:7" x14ac:dyDescent="0.25">
      <c r="A2383" s="7">
        <v>0.43336713422359013</v>
      </c>
      <c r="B2383" s="13">
        <f t="shared" si="188"/>
        <v>2382</v>
      </c>
      <c r="C2383" s="35">
        <f t="shared" si="189"/>
        <v>9.8003536262047941E-5</v>
      </c>
      <c r="D2383" s="7">
        <f t="shared" si="185"/>
        <v>0.2334444233761982</v>
      </c>
      <c r="E2383" s="7">
        <f>SUM(D$2:D2383)</f>
        <v>516.76864096017118</v>
      </c>
      <c r="F2383">
        <f t="shared" si="186"/>
        <v>1</v>
      </c>
      <c r="G2383">
        <f t="shared" si="187"/>
        <v>1</v>
      </c>
    </row>
    <row r="2384" spans="1:7" x14ac:dyDescent="0.25">
      <c r="A2384" s="7">
        <v>0.43314899888225616</v>
      </c>
      <c r="B2384" s="13">
        <f t="shared" si="188"/>
        <v>2383</v>
      </c>
      <c r="C2384" s="35">
        <f t="shared" si="189"/>
        <v>2.1813534133396928E-4</v>
      </c>
      <c r="D2384" s="7">
        <f t="shared" si="185"/>
        <v>0.51981651839884879</v>
      </c>
      <c r="E2384" s="7">
        <f>SUM(D$2:D2384)</f>
        <v>517.28845747857008</v>
      </c>
      <c r="F2384">
        <f t="shared" si="186"/>
        <v>1</v>
      </c>
      <c r="G2384">
        <f t="shared" si="187"/>
        <v>1</v>
      </c>
    </row>
    <row r="2385" spans="1:7" x14ac:dyDescent="0.25">
      <c r="A2385" s="7">
        <v>0.43305206060182311</v>
      </c>
      <c r="B2385" s="13">
        <f t="shared" si="188"/>
        <v>2384</v>
      </c>
      <c r="C2385" s="35">
        <f t="shared" si="189"/>
        <v>9.6938280433056523E-5</v>
      </c>
      <c r="D2385" s="7">
        <f t="shared" si="185"/>
        <v>0.23110086055240675</v>
      </c>
      <c r="E2385" s="7">
        <f>SUM(D$2:D2385)</f>
        <v>517.51955833912245</v>
      </c>
      <c r="F2385">
        <f t="shared" si="186"/>
        <v>1</v>
      </c>
      <c r="G2385">
        <f t="shared" si="187"/>
        <v>1</v>
      </c>
    </row>
    <row r="2386" spans="1:7" x14ac:dyDescent="0.25">
      <c r="A2386" s="7">
        <v>0.43284564307460721</v>
      </c>
      <c r="B2386" s="13">
        <f t="shared" si="188"/>
        <v>2385</v>
      </c>
      <c r="C2386" s="35">
        <f t="shared" si="189"/>
        <v>2.0641752721589635E-4</v>
      </c>
      <c r="D2386" s="7">
        <f t="shared" si="185"/>
        <v>0.49230580240991278</v>
      </c>
      <c r="E2386" s="7">
        <f>SUM(D$2:D2386)</f>
        <v>518.01186414153233</v>
      </c>
      <c r="F2386">
        <f t="shared" si="186"/>
        <v>1</v>
      </c>
      <c r="G2386">
        <f t="shared" si="187"/>
        <v>1</v>
      </c>
    </row>
    <row r="2387" spans="1:7" x14ac:dyDescent="0.25">
      <c r="A2387" s="7">
        <v>0.43283876733243865</v>
      </c>
      <c r="B2387" s="13">
        <f t="shared" si="188"/>
        <v>2386</v>
      </c>
      <c r="C2387" s="35">
        <f t="shared" si="189"/>
        <v>6.8757421685661235E-6</v>
      </c>
      <c r="D2387" s="7">
        <f t="shared" si="185"/>
        <v>1.6405520814198771E-2</v>
      </c>
      <c r="E2387" s="7">
        <f>SUM(D$2:D2387)</f>
        <v>518.02826966234647</v>
      </c>
      <c r="F2387">
        <f t="shared" si="186"/>
        <v>1</v>
      </c>
      <c r="G2387">
        <f t="shared" si="187"/>
        <v>1</v>
      </c>
    </row>
    <row r="2388" spans="1:7" x14ac:dyDescent="0.25">
      <c r="A2388" s="7">
        <v>0.43267433056902666</v>
      </c>
      <c r="B2388" s="13">
        <f t="shared" si="188"/>
        <v>2387</v>
      </c>
      <c r="C2388" s="35">
        <f t="shared" si="189"/>
        <v>1.6443676341199032E-4</v>
      </c>
      <c r="D2388" s="7">
        <f t="shared" si="185"/>
        <v>0.39251055426442089</v>
      </c>
      <c r="E2388" s="7">
        <f>SUM(D$2:D2388)</f>
        <v>518.42078021661086</v>
      </c>
      <c r="F2388">
        <f t="shared" si="186"/>
        <v>1</v>
      </c>
      <c r="G2388">
        <f t="shared" si="187"/>
        <v>1</v>
      </c>
    </row>
    <row r="2389" spans="1:7" x14ac:dyDescent="0.25">
      <c r="A2389" s="7">
        <v>0.432303185754082</v>
      </c>
      <c r="B2389" s="13">
        <f t="shared" si="188"/>
        <v>2388</v>
      </c>
      <c r="C2389" s="35">
        <f t="shared" si="189"/>
        <v>3.7114481494465723E-4</v>
      </c>
      <c r="D2389" s="7">
        <f t="shared" si="185"/>
        <v>0.88629381808784147</v>
      </c>
      <c r="E2389" s="7">
        <f>SUM(D$2:D2389)</f>
        <v>519.30707403469876</v>
      </c>
      <c r="F2389">
        <f t="shared" si="186"/>
        <v>1</v>
      </c>
      <c r="G2389">
        <f t="shared" si="187"/>
        <v>1</v>
      </c>
    </row>
    <row r="2390" spans="1:7" x14ac:dyDescent="0.25">
      <c r="A2390" s="7">
        <v>0.43215811727846887</v>
      </c>
      <c r="B2390" s="13">
        <f t="shared" si="188"/>
        <v>2389</v>
      </c>
      <c r="C2390" s="35">
        <f t="shared" si="189"/>
        <v>1.4506847561313041E-4</v>
      </c>
      <c r="D2390" s="7">
        <f t="shared" si="185"/>
        <v>0.34656858823976855</v>
      </c>
      <c r="E2390" s="7">
        <f>SUM(D$2:D2390)</f>
        <v>519.65364262293849</v>
      </c>
      <c r="F2390">
        <f t="shared" si="186"/>
        <v>1</v>
      </c>
      <c r="G2390">
        <f t="shared" si="187"/>
        <v>1</v>
      </c>
    </row>
    <row r="2391" spans="1:7" x14ac:dyDescent="0.25">
      <c r="A2391" s="7">
        <v>0.43211981648934672</v>
      </c>
      <c r="B2391" s="13">
        <f t="shared" si="188"/>
        <v>2390</v>
      </c>
      <c r="C2391" s="35">
        <f t="shared" si="189"/>
        <v>3.8300789122147627E-5</v>
      </c>
      <c r="D2391" s="7">
        <f t="shared" si="185"/>
        <v>9.1538886001932829E-2</v>
      </c>
      <c r="E2391" s="7">
        <f>SUM(D$2:D2391)</f>
        <v>519.74518150894039</v>
      </c>
      <c r="F2391">
        <f t="shared" si="186"/>
        <v>1</v>
      </c>
      <c r="G2391">
        <f t="shared" si="187"/>
        <v>1</v>
      </c>
    </row>
    <row r="2392" spans="1:7" x14ac:dyDescent="0.25">
      <c r="A2392" s="7">
        <v>0.4319202747042995</v>
      </c>
      <c r="B2392" s="13">
        <f t="shared" si="188"/>
        <v>2391</v>
      </c>
      <c r="C2392" s="35">
        <f t="shared" si="189"/>
        <v>1.995417850472192E-4</v>
      </c>
      <c r="D2392" s="7">
        <f t="shared" si="185"/>
        <v>0.47710440804790111</v>
      </c>
      <c r="E2392" s="7">
        <f>SUM(D$2:D2392)</f>
        <v>520.22228591698831</v>
      </c>
      <c r="F2392">
        <f t="shared" si="186"/>
        <v>1</v>
      </c>
      <c r="G2392">
        <f t="shared" si="187"/>
        <v>1</v>
      </c>
    </row>
    <row r="2393" spans="1:7" x14ac:dyDescent="0.25">
      <c r="A2393" s="7">
        <v>0.43190918635953468</v>
      </c>
      <c r="B2393" s="13">
        <f t="shared" si="188"/>
        <v>2392</v>
      </c>
      <c r="C2393" s="35">
        <f t="shared" si="189"/>
        <v>1.1088344764820235E-5</v>
      </c>
      <c r="D2393" s="7">
        <f t="shared" si="185"/>
        <v>2.6523320677450002E-2</v>
      </c>
      <c r="E2393" s="7">
        <f>SUM(D$2:D2393)</f>
        <v>520.2488092376658</v>
      </c>
      <c r="F2393">
        <f t="shared" si="186"/>
        <v>1</v>
      </c>
      <c r="G2393">
        <f t="shared" si="187"/>
        <v>1</v>
      </c>
    </row>
    <row r="2394" spans="1:7" x14ac:dyDescent="0.25">
      <c r="A2394" s="7">
        <v>0.43182454694185396</v>
      </c>
      <c r="B2394" s="13">
        <f t="shared" si="188"/>
        <v>2393</v>
      </c>
      <c r="C2394" s="35">
        <f t="shared" si="189"/>
        <v>8.4639417680720808E-5</v>
      </c>
      <c r="D2394" s="7">
        <f t="shared" si="185"/>
        <v>0.20254212650996489</v>
      </c>
      <c r="E2394" s="7">
        <f>SUM(D$2:D2394)</f>
        <v>520.45135136417571</v>
      </c>
      <c r="F2394">
        <f t="shared" si="186"/>
        <v>1</v>
      </c>
      <c r="G2394">
        <f t="shared" si="187"/>
        <v>1</v>
      </c>
    </row>
    <row r="2395" spans="1:7" x14ac:dyDescent="0.25">
      <c r="A2395" s="7">
        <v>0.4315827096583259</v>
      </c>
      <c r="B2395" s="13">
        <f t="shared" si="188"/>
        <v>2394</v>
      </c>
      <c r="C2395" s="35">
        <f t="shared" si="189"/>
        <v>2.4183728352805689E-4</v>
      </c>
      <c r="D2395" s="7">
        <f t="shared" si="185"/>
        <v>0.57895845676616819</v>
      </c>
      <c r="E2395" s="7">
        <f>SUM(D$2:D2395)</f>
        <v>521.03030982094185</v>
      </c>
      <c r="F2395">
        <f t="shared" si="186"/>
        <v>1</v>
      </c>
      <c r="G2395">
        <f t="shared" si="187"/>
        <v>1</v>
      </c>
    </row>
    <row r="2396" spans="1:7" x14ac:dyDescent="0.25">
      <c r="A2396" s="7">
        <v>0.43149080713272059</v>
      </c>
      <c r="B2396" s="13">
        <f t="shared" si="188"/>
        <v>2395</v>
      </c>
      <c r="C2396" s="35">
        <f t="shared" si="189"/>
        <v>9.1902525605314089E-5</v>
      </c>
      <c r="D2396" s="7">
        <f t="shared" si="185"/>
        <v>0.22010654882472724</v>
      </c>
      <c r="E2396" s="7">
        <f>SUM(D$2:D2396)</f>
        <v>521.25041636976653</v>
      </c>
      <c r="F2396">
        <f t="shared" si="186"/>
        <v>1</v>
      </c>
      <c r="G2396">
        <f t="shared" si="187"/>
        <v>1</v>
      </c>
    </row>
    <row r="2397" spans="1:7" x14ac:dyDescent="0.25">
      <c r="A2397" s="7">
        <v>0.43120534278092593</v>
      </c>
      <c r="B2397" s="13">
        <f t="shared" si="188"/>
        <v>2396</v>
      </c>
      <c r="C2397" s="35">
        <f t="shared" si="189"/>
        <v>2.8546435179466201E-4</v>
      </c>
      <c r="D2397" s="7">
        <f t="shared" si="185"/>
        <v>0.68397258690001017</v>
      </c>
      <c r="E2397" s="7">
        <f>SUM(D$2:D2397)</f>
        <v>521.93438895666657</v>
      </c>
      <c r="F2397">
        <f t="shared" si="186"/>
        <v>1</v>
      </c>
      <c r="G2397">
        <f t="shared" si="187"/>
        <v>1</v>
      </c>
    </row>
    <row r="2398" spans="1:7" x14ac:dyDescent="0.25">
      <c r="A2398" s="7">
        <v>0.43112254335058597</v>
      </c>
      <c r="B2398" s="13">
        <f t="shared" si="188"/>
        <v>2397</v>
      </c>
      <c r="C2398" s="35">
        <f t="shared" si="189"/>
        <v>8.2799430339952629E-5</v>
      </c>
      <c r="D2398" s="7">
        <f t="shared" si="185"/>
        <v>0.19847023452486645</v>
      </c>
      <c r="E2398" s="7">
        <f>SUM(D$2:D2398)</f>
        <v>522.13285919119141</v>
      </c>
      <c r="F2398">
        <f t="shared" si="186"/>
        <v>1</v>
      </c>
      <c r="G2398">
        <f t="shared" si="187"/>
        <v>1</v>
      </c>
    </row>
    <row r="2399" spans="1:7" x14ac:dyDescent="0.25">
      <c r="A2399" s="7">
        <v>0.43098875690261568</v>
      </c>
      <c r="B2399" s="13">
        <f t="shared" si="188"/>
        <v>2398</v>
      </c>
      <c r="C2399" s="35">
        <f t="shared" si="189"/>
        <v>1.337864479702966E-4</v>
      </c>
      <c r="D2399" s="7">
        <f t="shared" si="185"/>
        <v>0.32081990223277124</v>
      </c>
      <c r="E2399" s="7">
        <f>SUM(D$2:D2399)</f>
        <v>522.45367909342417</v>
      </c>
      <c r="F2399">
        <f t="shared" si="186"/>
        <v>1</v>
      </c>
      <c r="G2399">
        <f t="shared" si="187"/>
        <v>1</v>
      </c>
    </row>
    <row r="2400" spans="1:7" x14ac:dyDescent="0.25">
      <c r="A2400" s="7">
        <v>0.43044855114554703</v>
      </c>
      <c r="B2400" s="13">
        <f t="shared" si="188"/>
        <v>2399</v>
      </c>
      <c r="C2400" s="35">
        <f t="shared" si="189"/>
        <v>5.4020575706864582E-4</v>
      </c>
      <c r="D2400" s="7">
        <f t="shared" si="185"/>
        <v>1.2959536112076813</v>
      </c>
      <c r="E2400" s="7">
        <f>SUM(D$2:D2400)</f>
        <v>523.74963270463184</v>
      </c>
      <c r="F2400">
        <f t="shared" si="186"/>
        <v>1</v>
      </c>
      <c r="G2400">
        <f t="shared" si="187"/>
        <v>1</v>
      </c>
    </row>
    <row r="2401" spans="1:7" x14ac:dyDescent="0.25">
      <c r="A2401" s="7">
        <v>0.42993134523023951</v>
      </c>
      <c r="B2401" s="13">
        <f t="shared" si="188"/>
        <v>2400</v>
      </c>
      <c r="C2401" s="35">
        <f t="shared" si="189"/>
        <v>5.1720591530751703E-4</v>
      </c>
      <c r="D2401" s="7">
        <f t="shared" si="185"/>
        <v>1.2412941967380409</v>
      </c>
      <c r="E2401" s="7">
        <f>SUM(D$2:D2401)</f>
        <v>524.9909269013699</v>
      </c>
      <c r="F2401">
        <f t="shared" si="186"/>
        <v>1</v>
      </c>
      <c r="G2401">
        <f t="shared" si="187"/>
        <v>1</v>
      </c>
    </row>
    <row r="2402" spans="1:7" x14ac:dyDescent="0.25">
      <c r="A2402" s="7">
        <v>0.42954199422476391</v>
      </c>
      <c r="B2402" s="13">
        <f t="shared" si="188"/>
        <v>2401</v>
      </c>
      <c r="C2402" s="35">
        <f t="shared" si="189"/>
        <v>3.893510054756022E-4</v>
      </c>
      <c r="D2402" s="7">
        <f t="shared" si="185"/>
        <v>0.93483176414692082</v>
      </c>
      <c r="E2402" s="7">
        <f>SUM(D$2:D2402)</f>
        <v>525.92575866551681</v>
      </c>
      <c r="F2402">
        <f t="shared" si="186"/>
        <v>1</v>
      </c>
      <c r="G2402">
        <f t="shared" si="187"/>
        <v>1</v>
      </c>
    </row>
    <row r="2403" spans="1:7" x14ac:dyDescent="0.25">
      <c r="A2403" s="7">
        <v>0.42949517138901039</v>
      </c>
      <c r="B2403" s="13">
        <f t="shared" si="188"/>
        <v>2402</v>
      </c>
      <c r="C2403" s="35">
        <f t="shared" si="189"/>
        <v>4.6822835753523862E-5</v>
      </c>
      <c r="D2403" s="7">
        <f t="shared" si="185"/>
        <v>0.11246845147996432</v>
      </c>
      <c r="E2403" s="7">
        <f>SUM(D$2:D2403)</f>
        <v>526.03822711699672</v>
      </c>
      <c r="F2403">
        <f t="shared" si="186"/>
        <v>1</v>
      </c>
      <c r="G2403">
        <f t="shared" si="187"/>
        <v>1</v>
      </c>
    </row>
    <row r="2404" spans="1:7" x14ac:dyDescent="0.25">
      <c r="A2404" s="7">
        <v>0.42947403574494986</v>
      </c>
      <c r="B2404" s="13">
        <f t="shared" si="188"/>
        <v>2403</v>
      </c>
      <c r="C2404" s="35">
        <f t="shared" si="189"/>
        <v>2.1135644060532588E-5</v>
      </c>
      <c r="D2404" s="7">
        <f t="shared" si="185"/>
        <v>5.0788952677459809E-2</v>
      </c>
      <c r="E2404" s="7">
        <f>SUM(D$2:D2404)</f>
        <v>526.08901606967413</v>
      </c>
      <c r="F2404">
        <f t="shared" si="186"/>
        <v>1</v>
      </c>
      <c r="G2404">
        <f t="shared" si="187"/>
        <v>1</v>
      </c>
    </row>
    <row r="2405" spans="1:7" x14ac:dyDescent="0.25">
      <c r="A2405" s="7">
        <v>0.42943551706258998</v>
      </c>
      <c r="B2405" s="13">
        <f t="shared" si="188"/>
        <v>2404</v>
      </c>
      <c r="C2405" s="35">
        <f t="shared" si="189"/>
        <v>3.8518682359878209E-5</v>
      </c>
      <c r="D2405" s="7">
        <f t="shared" si="185"/>
        <v>9.2598912393147215E-2</v>
      </c>
      <c r="E2405" s="7">
        <f>SUM(D$2:D2405)</f>
        <v>526.18161498206723</v>
      </c>
      <c r="F2405">
        <f t="shared" si="186"/>
        <v>1</v>
      </c>
      <c r="G2405">
        <f t="shared" si="187"/>
        <v>1</v>
      </c>
    </row>
    <row r="2406" spans="1:7" x14ac:dyDescent="0.25">
      <c r="A2406" s="7">
        <v>0.42899038538825385</v>
      </c>
      <c r="B2406" s="13">
        <f t="shared" si="188"/>
        <v>2405</v>
      </c>
      <c r="C2406" s="35">
        <f t="shared" si="189"/>
        <v>4.4513167433612999E-4</v>
      </c>
      <c r="D2406" s="7">
        <f t="shared" si="185"/>
        <v>1.0705416767783926</v>
      </c>
      <c r="E2406" s="7">
        <f>SUM(D$2:D2406)</f>
        <v>527.25215665884559</v>
      </c>
      <c r="F2406">
        <f t="shared" si="186"/>
        <v>1</v>
      </c>
      <c r="G2406">
        <f t="shared" si="187"/>
        <v>1</v>
      </c>
    </row>
    <row r="2407" spans="1:7" x14ac:dyDescent="0.25">
      <c r="A2407" s="7">
        <v>0.42862800472353796</v>
      </c>
      <c r="B2407" s="13">
        <f t="shared" si="188"/>
        <v>2406</v>
      </c>
      <c r="C2407" s="35">
        <f t="shared" si="189"/>
        <v>3.6238066471588892E-4</v>
      </c>
      <c r="D2407" s="7">
        <f t="shared" si="185"/>
        <v>0.87188787930642875</v>
      </c>
      <c r="E2407" s="7">
        <f>SUM(D$2:D2407)</f>
        <v>528.12404453815202</v>
      </c>
      <c r="F2407">
        <f t="shared" si="186"/>
        <v>1</v>
      </c>
      <c r="G2407">
        <f t="shared" si="187"/>
        <v>1</v>
      </c>
    </row>
    <row r="2408" spans="1:7" x14ac:dyDescent="0.25">
      <c r="A2408" s="7">
        <v>0.42851126236883075</v>
      </c>
      <c r="B2408" s="13">
        <f t="shared" si="188"/>
        <v>2407</v>
      </c>
      <c r="C2408" s="35">
        <f t="shared" si="189"/>
        <v>1.1674235470721106E-4</v>
      </c>
      <c r="D2408" s="7">
        <f t="shared" si="185"/>
        <v>0.28099884778025702</v>
      </c>
      <c r="E2408" s="7">
        <f>SUM(D$2:D2408)</f>
        <v>528.40504338593223</v>
      </c>
      <c r="F2408">
        <f t="shared" si="186"/>
        <v>1</v>
      </c>
      <c r="G2408">
        <f t="shared" si="187"/>
        <v>1</v>
      </c>
    </row>
    <row r="2409" spans="1:7" x14ac:dyDescent="0.25">
      <c r="A2409" s="7">
        <v>0.42846201849710225</v>
      </c>
      <c r="B2409" s="13">
        <f t="shared" si="188"/>
        <v>2408</v>
      </c>
      <c r="C2409" s="35">
        <f t="shared" si="189"/>
        <v>4.9243871728499311E-5</v>
      </c>
      <c r="D2409" s="7">
        <f t="shared" si="185"/>
        <v>0.11857924312222634</v>
      </c>
      <c r="E2409" s="7">
        <f>SUM(D$2:D2409)</f>
        <v>528.52362262905444</v>
      </c>
      <c r="F2409">
        <f t="shared" si="186"/>
        <v>1</v>
      </c>
      <c r="G2409">
        <f t="shared" si="187"/>
        <v>1</v>
      </c>
    </row>
    <row r="2410" spans="1:7" x14ac:dyDescent="0.25">
      <c r="A2410" s="7">
        <v>0.4276959542939397</v>
      </c>
      <c r="B2410" s="13">
        <f t="shared" si="188"/>
        <v>2409</v>
      </c>
      <c r="C2410" s="35">
        <f t="shared" si="189"/>
        <v>7.6606420316255308E-4</v>
      </c>
      <c r="D2410" s="7">
        <f t="shared" si="185"/>
        <v>1.8454486654185904</v>
      </c>
      <c r="E2410" s="7">
        <f>SUM(D$2:D2410)</f>
        <v>530.36907129447309</v>
      </c>
      <c r="F2410">
        <f t="shared" si="186"/>
        <v>1</v>
      </c>
      <c r="G2410">
        <f t="shared" si="187"/>
        <v>1</v>
      </c>
    </row>
    <row r="2411" spans="1:7" x14ac:dyDescent="0.25">
      <c r="A2411" s="7">
        <v>0.42768244491320001</v>
      </c>
      <c r="B2411" s="13">
        <f t="shared" si="188"/>
        <v>2410</v>
      </c>
      <c r="C2411" s="35">
        <f t="shared" si="189"/>
        <v>1.3509380739684662E-5</v>
      </c>
      <c r="D2411" s="7">
        <f t="shared" si="185"/>
        <v>3.2557607582640036E-2</v>
      </c>
      <c r="E2411" s="7">
        <f>SUM(D$2:D2411)</f>
        <v>530.40162890205568</v>
      </c>
      <c r="F2411">
        <f t="shared" si="186"/>
        <v>1</v>
      </c>
      <c r="G2411">
        <f t="shared" si="187"/>
        <v>1</v>
      </c>
    </row>
    <row r="2412" spans="1:7" x14ac:dyDescent="0.25">
      <c r="A2412" s="7">
        <v>0.42756657413144367</v>
      </c>
      <c r="B2412" s="13">
        <f t="shared" si="188"/>
        <v>2411</v>
      </c>
      <c r="C2412" s="35">
        <f t="shared" si="189"/>
        <v>1.1587078175634424E-4</v>
      </c>
      <c r="D2412" s="7">
        <f t="shared" si="185"/>
        <v>0.27936445481454597</v>
      </c>
      <c r="E2412" s="7">
        <f>SUM(D$2:D2412)</f>
        <v>530.6809933568702</v>
      </c>
      <c r="F2412">
        <f t="shared" si="186"/>
        <v>1</v>
      </c>
      <c r="G2412">
        <f t="shared" si="187"/>
        <v>1</v>
      </c>
    </row>
    <row r="2413" spans="1:7" x14ac:dyDescent="0.25">
      <c r="A2413" s="7">
        <v>0.42756347520539589</v>
      </c>
      <c r="B2413" s="13">
        <f t="shared" si="188"/>
        <v>2412</v>
      </c>
      <c r="C2413" s="35">
        <f t="shared" si="189"/>
        <v>3.0989260477731762E-6</v>
      </c>
      <c r="D2413" s="7">
        <f t="shared" si="185"/>
        <v>7.4746096272289009E-3</v>
      </c>
      <c r="E2413" s="7">
        <f>SUM(D$2:D2413)</f>
        <v>530.68846796649746</v>
      </c>
      <c r="F2413">
        <f t="shared" si="186"/>
        <v>1</v>
      </c>
      <c r="G2413">
        <f t="shared" si="187"/>
        <v>1</v>
      </c>
    </row>
    <row r="2414" spans="1:7" x14ac:dyDescent="0.25">
      <c r="A2414" s="7">
        <v>0.42748897992844964</v>
      </c>
      <c r="B2414" s="13">
        <f t="shared" si="188"/>
        <v>2413</v>
      </c>
      <c r="C2414" s="35">
        <f t="shared" si="189"/>
        <v>7.4495276946251465E-5</v>
      </c>
      <c r="D2414" s="7">
        <f t="shared" si="185"/>
        <v>0.17975710327130479</v>
      </c>
      <c r="E2414" s="7">
        <f>SUM(D$2:D2414)</f>
        <v>530.86822506976876</v>
      </c>
      <c r="F2414">
        <f t="shared" si="186"/>
        <v>1</v>
      </c>
      <c r="G2414">
        <f t="shared" si="187"/>
        <v>1</v>
      </c>
    </row>
    <row r="2415" spans="1:7" x14ac:dyDescent="0.25">
      <c r="A2415" s="7">
        <v>0.42741245098128466</v>
      </c>
      <c r="B2415" s="13">
        <f t="shared" si="188"/>
        <v>2414</v>
      </c>
      <c r="C2415" s="35">
        <f t="shared" si="189"/>
        <v>7.6528947164977712E-5</v>
      </c>
      <c r="D2415" s="7">
        <f t="shared" si="185"/>
        <v>0.1847408784562562</v>
      </c>
      <c r="E2415" s="7">
        <f>SUM(D$2:D2415)</f>
        <v>531.05296594822505</v>
      </c>
      <c r="F2415">
        <f t="shared" si="186"/>
        <v>1</v>
      </c>
      <c r="G2415">
        <f t="shared" si="187"/>
        <v>1</v>
      </c>
    </row>
    <row r="2416" spans="1:7" x14ac:dyDescent="0.25">
      <c r="A2416" s="7">
        <v>0.42722961434446388</v>
      </c>
      <c r="B2416" s="13">
        <f t="shared" si="188"/>
        <v>2415</v>
      </c>
      <c r="C2416" s="35">
        <f t="shared" si="189"/>
        <v>1.8283663682078233E-4</v>
      </c>
      <c r="D2416" s="7">
        <f t="shared" si="185"/>
        <v>0.44155047792218932</v>
      </c>
      <c r="E2416" s="7">
        <f>SUM(D$2:D2416)</f>
        <v>531.49451642614724</v>
      </c>
      <c r="F2416">
        <f t="shared" si="186"/>
        <v>1</v>
      </c>
      <c r="G2416">
        <f t="shared" si="187"/>
        <v>1</v>
      </c>
    </row>
    <row r="2417" spans="1:7" x14ac:dyDescent="0.25">
      <c r="A2417" s="7">
        <v>0.42678288478638426</v>
      </c>
      <c r="B2417" s="13">
        <f t="shared" si="188"/>
        <v>2416</v>
      </c>
      <c r="C2417" s="35">
        <f t="shared" si="189"/>
        <v>4.4672955807961712E-4</v>
      </c>
      <c r="D2417" s="7">
        <f t="shared" si="185"/>
        <v>1.079298612320355</v>
      </c>
      <c r="E2417" s="7">
        <f>SUM(D$2:D2417)</f>
        <v>532.57381503846761</v>
      </c>
      <c r="F2417">
        <f t="shared" si="186"/>
        <v>1</v>
      </c>
      <c r="G2417">
        <f t="shared" si="187"/>
        <v>1</v>
      </c>
    </row>
    <row r="2418" spans="1:7" x14ac:dyDescent="0.25">
      <c r="A2418" s="7">
        <v>0.42626981884259368</v>
      </c>
      <c r="B2418" s="13">
        <f t="shared" si="188"/>
        <v>2417</v>
      </c>
      <c r="C2418" s="35">
        <f t="shared" si="189"/>
        <v>5.1306594379058046E-4</v>
      </c>
      <c r="D2418" s="7">
        <f t="shared" si="185"/>
        <v>1.240080386141833</v>
      </c>
      <c r="E2418" s="7">
        <f>SUM(D$2:D2418)</f>
        <v>533.81389542460943</v>
      </c>
      <c r="F2418">
        <f t="shared" si="186"/>
        <v>1</v>
      </c>
      <c r="G2418">
        <f t="shared" si="187"/>
        <v>1</v>
      </c>
    </row>
    <row r="2419" spans="1:7" x14ac:dyDescent="0.25">
      <c r="A2419" s="7">
        <v>0.42603338046928979</v>
      </c>
      <c r="B2419" s="13">
        <f t="shared" si="188"/>
        <v>2418</v>
      </c>
      <c r="C2419" s="35">
        <f t="shared" si="189"/>
        <v>2.3643837330389328E-4</v>
      </c>
      <c r="D2419" s="7">
        <f t="shared" si="185"/>
        <v>0.57170798664881395</v>
      </c>
      <c r="E2419" s="7">
        <f>SUM(D$2:D2419)</f>
        <v>534.38560341125822</v>
      </c>
      <c r="F2419">
        <f t="shared" si="186"/>
        <v>1</v>
      </c>
      <c r="G2419">
        <f t="shared" si="187"/>
        <v>1</v>
      </c>
    </row>
    <row r="2420" spans="1:7" x14ac:dyDescent="0.25">
      <c r="A2420" s="7">
        <v>0.42585611221521108</v>
      </c>
      <c r="B2420" s="13">
        <f t="shared" si="188"/>
        <v>2419</v>
      </c>
      <c r="C2420" s="35">
        <f t="shared" si="189"/>
        <v>1.7726825407871072E-4</v>
      </c>
      <c r="D2420" s="7">
        <f t="shared" si="185"/>
        <v>0.42881190661640123</v>
      </c>
      <c r="E2420" s="7">
        <f>SUM(D$2:D2420)</f>
        <v>534.81441531787459</v>
      </c>
      <c r="F2420">
        <f t="shared" si="186"/>
        <v>1</v>
      </c>
      <c r="G2420">
        <f t="shared" si="187"/>
        <v>1</v>
      </c>
    </row>
    <row r="2421" spans="1:7" x14ac:dyDescent="0.25">
      <c r="A2421" s="7">
        <v>0.42571678159485843</v>
      </c>
      <c r="B2421" s="13">
        <f t="shared" si="188"/>
        <v>2420</v>
      </c>
      <c r="C2421" s="35">
        <f t="shared" si="189"/>
        <v>1.393306203526512E-4</v>
      </c>
      <c r="D2421" s="7">
        <f t="shared" si="185"/>
        <v>0.33718010125341591</v>
      </c>
      <c r="E2421" s="7">
        <f>SUM(D$2:D2421)</f>
        <v>535.15159541912806</v>
      </c>
      <c r="F2421">
        <f t="shared" si="186"/>
        <v>1</v>
      </c>
      <c r="G2421">
        <f t="shared" si="187"/>
        <v>1</v>
      </c>
    </row>
    <row r="2422" spans="1:7" x14ac:dyDescent="0.25">
      <c r="A2422" s="7">
        <v>0.42566250196830219</v>
      </c>
      <c r="B2422" s="13">
        <f t="shared" si="188"/>
        <v>2421</v>
      </c>
      <c r="C2422" s="35">
        <f t="shared" si="189"/>
        <v>5.4279626556241745E-5</v>
      </c>
      <c r="D2422" s="7">
        <f t="shared" si="185"/>
        <v>0.13141097589266126</v>
      </c>
      <c r="E2422" s="7">
        <f>SUM(D$2:D2422)</f>
        <v>535.28300639502072</v>
      </c>
      <c r="F2422">
        <f t="shared" si="186"/>
        <v>1</v>
      </c>
      <c r="G2422">
        <f t="shared" si="187"/>
        <v>1</v>
      </c>
    </row>
    <row r="2423" spans="1:7" x14ac:dyDescent="0.25">
      <c r="A2423" s="7">
        <v>0.42564330315302162</v>
      </c>
      <c r="B2423" s="13">
        <f t="shared" si="188"/>
        <v>2422</v>
      </c>
      <c r="C2423" s="35">
        <f t="shared" si="189"/>
        <v>1.9198815280563331E-5</v>
      </c>
      <c r="D2423" s="7">
        <f t="shared" si="185"/>
        <v>4.6499530609524387E-2</v>
      </c>
      <c r="E2423" s="7">
        <f>SUM(D$2:D2423)</f>
        <v>535.3295059256302</v>
      </c>
      <c r="F2423">
        <f t="shared" si="186"/>
        <v>1</v>
      </c>
      <c r="G2423">
        <f t="shared" si="187"/>
        <v>1</v>
      </c>
    </row>
    <row r="2424" spans="1:7" x14ac:dyDescent="0.25">
      <c r="A2424" s="7">
        <v>0.42559328454978124</v>
      </c>
      <c r="B2424" s="13">
        <f t="shared" si="188"/>
        <v>2423</v>
      </c>
      <c r="C2424" s="35">
        <f t="shared" si="189"/>
        <v>5.0018603240387094E-5</v>
      </c>
      <c r="D2424" s="7">
        <f t="shared" si="185"/>
        <v>0.12119507565145793</v>
      </c>
      <c r="E2424" s="7">
        <f>SUM(D$2:D2424)</f>
        <v>535.45070100128169</v>
      </c>
      <c r="F2424">
        <f t="shared" si="186"/>
        <v>1</v>
      </c>
      <c r="G2424">
        <f t="shared" si="187"/>
        <v>1</v>
      </c>
    </row>
    <row r="2425" spans="1:7" x14ac:dyDescent="0.25">
      <c r="A2425" s="7">
        <v>0.42533861577558663</v>
      </c>
      <c r="B2425" s="13">
        <f t="shared" si="188"/>
        <v>2424</v>
      </c>
      <c r="C2425" s="35">
        <f t="shared" si="189"/>
        <v>2.5466877419461076E-4</v>
      </c>
      <c r="D2425" s="7">
        <f t="shared" si="185"/>
        <v>0.61731710864773648</v>
      </c>
      <c r="E2425" s="7">
        <f>SUM(D$2:D2425)</f>
        <v>536.06801810992943</v>
      </c>
      <c r="F2425">
        <f t="shared" si="186"/>
        <v>1</v>
      </c>
      <c r="G2425">
        <f t="shared" si="187"/>
        <v>1</v>
      </c>
    </row>
    <row r="2426" spans="1:7" x14ac:dyDescent="0.25">
      <c r="A2426" s="7">
        <v>0.42496214468149712</v>
      </c>
      <c r="B2426" s="13">
        <f t="shared" si="188"/>
        <v>2425</v>
      </c>
      <c r="C2426" s="35">
        <f t="shared" si="189"/>
        <v>3.764710940895033E-4</v>
      </c>
      <c r="D2426" s="7">
        <f t="shared" si="185"/>
        <v>0.91294240316704545</v>
      </c>
      <c r="E2426" s="7">
        <f>SUM(D$2:D2426)</f>
        <v>536.98096051309642</v>
      </c>
      <c r="F2426">
        <f t="shared" si="186"/>
        <v>1</v>
      </c>
      <c r="G2426">
        <f t="shared" si="187"/>
        <v>1</v>
      </c>
    </row>
    <row r="2427" spans="1:7" x14ac:dyDescent="0.25">
      <c r="A2427" s="7">
        <v>0.42484944545686776</v>
      </c>
      <c r="B2427" s="13">
        <f t="shared" si="188"/>
        <v>2426</v>
      </c>
      <c r="C2427" s="35">
        <f t="shared" si="189"/>
        <v>1.1269922462936455E-4</v>
      </c>
      <c r="D2427" s="7">
        <f t="shared" si="185"/>
        <v>0.27340831895083839</v>
      </c>
      <c r="E2427" s="7">
        <f>SUM(D$2:D2427)</f>
        <v>537.25436883204725</v>
      </c>
      <c r="F2427">
        <f t="shared" si="186"/>
        <v>1</v>
      </c>
      <c r="G2427">
        <f t="shared" si="187"/>
        <v>1</v>
      </c>
    </row>
    <row r="2428" spans="1:7" x14ac:dyDescent="0.25">
      <c r="A2428" s="7">
        <v>0.42459489773447195</v>
      </c>
      <c r="B2428" s="13">
        <f t="shared" si="188"/>
        <v>2427</v>
      </c>
      <c r="C2428" s="35">
        <f t="shared" si="189"/>
        <v>2.545477223958037E-4</v>
      </c>
      <c r="D2428" s="7">
        <f t="shared" si="185"/>
        <v>0.61778732225461552</v>
      </c>
      <c r="E2428" s="7">
        <f>SUM(D$2:D2428)</f>
        <v>537.87215615430182</v>
      </c>
      <c r="F2428">
        <f t="shared" si="186"/>
        <v>1</v>
      </c>
      <c r="G2428">
        <f t="shared" si="187"/>
        <v>1</v>
      </c>
    </row>
    <row r="2429" spans="1:7" x14ac:dyDescent="0.25">
      <c r="A2429" s="7">
        <v>0.42430345342381948</v>
      </c>
      <c r="B2429" s="13">
        <f t="shared" si="188"/>
        <v>2428</v>
      </c>
      <c r="C2429" s="35">
        <f t="shared" si="189"/>
        <v>2.9144431065247778E-4</v>
      </c>
      <c r="D2429" s="7">
        <f t="shared" si="185"/>
        <v>0.70762678626421605</v>
      </c>
      <c r="E2429" s="7">
        <f>SUM(D$2:D2429)</f>
        <v>538.57978294056602</v>
      </c>
      <c r="F2429">
        <f t="shared" si="186"/>
        <v>1</v>
      </c>
      <c r="G2429">
        <f t="shared" si="187"/>
        <v>1</v>
      </c>
    </row>
    <row r="2430" spans="1:7" x14ac:dyDescent="0.25">
      <c r="A2430" s="7">
        <v>0.42420574041187437</v>
      </c>
      <c r="B2430" s="13">
        <f t="shared" si="188"/>
        <v>2429</v>
      </c>
      <c r="C2430" s="35">
        <f t="shared" si="189"/>
        <v>9.7713011945110839E-5</v>
      </c>
      <c r="D2430" s="7">
        <f t="shared" si="185"/>
        <v>0.23734490601467423</v>
      </c>
      <c r="E2430" s="7">
        <f>SUM(D$2:D2430)</f>
        <v>538.81712784658066</v>
      </c>
      <c r="F2430">
        <f t="shared" si="186"/>
        <v>1</v>
      </c>
      <c r="G2430">
        <f t="shared" si="187"/>
        <v>1</v>
      </c>
    </row>
    <row r="2431" spans="1:7" x14ac:dyDescent="0.25">
      <c r="A2431" s="7">
        <v>0.42397487042131249</v>
      </c>
      <c r="B2431" s="13">
        <f t="shared" si="188"/>
        <v>2430</v>
      </c>
      <c r="C2431" s="35">
        <f t="shared" si="189"/>
        <v>2.3086999056187718E-4</v>
      </c>
      <c r="D2431" s="7">
        <f t="shared" si="185"/>
        <v>0.56101407706536155</v>
      </c>
      <c r="E2431" s="7">
        <f>SUM(D$2:D2431)</f>
        <v>539.37814192364601</v>
      </c>
      <c r="F2431">
        <f t="shared" si="186"/>
        <v>1</v>
      </c>
      <c r="G2431">
        <f t="shared" si="187"/>
        <v>1</v>
      </c>
    </row>
    <row r="2432" spans="1:7" x14ac:dyDescent="0.25">
      <c r="A2432" s="7">
        <v>0.42363401276641321</v>
      </c>
      <c r="B2432" s="13">
        <f t="shared" si="188"/>
        <v>2431</v>
      </c>
      <c r="C2432" s="35">
        <f t="shared" si="189"/>
        <v>3.4085765489927367E-4</v>
      </c>
      <c r="D2432" s="7">
        <f t="shared" si="185"/>
        <v>0.82862495906013423</v>
      </c>
      <c r="E2432" s="7">
        <f>SUM(D$2:D2432)</f>
        <v>540.20676688270612</v>
      </c>
      <c r="F2432">
        <f t="shared" si="186"/>
        <v>1</v>
      </c>
      <c r="G2432">
        <f t="shared" si="187"/>
        <v>1</v>
      </c>
    </row>
    <row r="2433" spans="1:7" x14ac:dyDescent="0.25">
      <c r="A2433" s="7">
        <v>0.42349623160908439</v>
      </c>
      <c r="B2433" s="13">
        <f t="shared" si="188"/>
        <v>2432</v>
      </c>
      <c r="C2433" s="35">
        <f t="shared" si="189"/>
        <v>1.3778115732882013E-4</v>
      </c>
      <c r="D2433" s="7">
        <f t="shared" si="185"/>
        <v>0.33508377462369054</v>
      </c>
      <c r="E2433" s="7">
        <f>SUM(D$2:D2433)</f>
        <v>540.54185065732986</v>
      </c>
      <c r="F2433">
        <f t="shared" si="186"/>
        <v>1</v>
      </c>
      <c r="G2433">
        <f t="shared" si="187"/>
        <v>1</v>
      </c>
    </row>
    <row r="2434" spans="1:7" x14ac:dyDescent="0.25">
      <c r="A2434" s="7">
        <v>0.42337643874904879</v>
      </c>
      <c r="B2434" s="13">
        <f t="shared" si="188"/>
        <v>2433</v>
      </c>
      <c r="C2434" s="35">
        <f t="shared" si="189"/>
        <v>1.1979286003560574E-4</v>
      </c>
      <c r="D2434" s="7">
        <f t="shared" ref="D2434:D2497" si="190">C2434*B2434</f>
        <v>0.29145602846662877</v>
      </c>
      <c r="E2434" s="7">
        <f>SUM(D$2:D2434)</f>
        <v>540.83330668579652</v>
      </c>
      <c r="F2434">
        <f t="shared" ref="F2434:F2497" si="191">IF(E2434&gt;I$15,1,0)</f>
        <v>1</v>
      </c>
      <c r="G2434">
        <f t="shared" ref="G2434:G2497" si="192">IF(E2434&gt;M$15,1,0)</f>
        <v>1</v>
      </c>
    </row>
    <row r="2435" spans="1:7" x14ac:dyDescent="0.25">
      <c r="A2435" s="7">
        <v>0.42318457164804174</v>
      </c>
      <c r="B2435" s="13">
        <f t="shared" ref="B2435:B2498" si="193">ROW(B2435)-1</f>
        <v>2434</v>
      </c>
      <c r="C2435" s="35">
        <f t="shared" si="189"/>
        <v>1.9186710100704829E-4</v>
      </c>
      <c r="D2435" s="7">
        <f t="shared" si="190"/>
        <v>0.46700452385115554</v>
      </c>
      <c r="E2435" s="7">
        <f>SUM(D$2:D2435)</f>
        <v>541.3003112096477</v>
      </c>
      <c r="F2435">
        <f t="shared" si="191"/>
        <v>1</v>
      </c>
      <c r="G2435">
        <f t="shared" si="192"/>
        <v>1</v>
      </c>
    </row>
    <row r="2436" spans="1:7" x14ac:dyDescent="0.25">
      <c r="A2436" s="7">
        <v>0.42318023799364685</v>
      </c>
      <c r="B2436" s="13">
        <f t="shared" si="193"/>
        <v>2435</v>
      </c>
      <c r="C2436" s="35">
        <f t="shared" ref="C2436:C2499" si="194">IF(A2435-A2436=0,0,A2435-A2436)</f>
        <v>4.3336543948946371E-6</v>
      </c>
      <c r="D2436" s="7">
        <f t="shared" si="190"/>
        <v>1.0552448451568441E-2</v>
      </c>
      <c r="E2436" s="7">
        <f>SUM(D$2:D2436)</f>
        <v>541.31086365809927</v>
      </c>
      <c r="F2436">
        <f t="shared" si="191"/>
        <v>1</v>
      </c>
      <c r="G2436">
        <f t="shared" si="192"/>
        <v>1</v>
      </c>
    </row>
    <row r="2437" spans="1:7" x14ac:dyDescent="0.25">
      <c r="A2437" s="7">
        <v>0.4231133205593019</v>
      </c>
      <c r="B2437" s="13">
        <f t="shared" si="193"/>
        <v>2436</v>
      </c>
      <c r="C2437" s="35">
        <f t="shared" si="194"/>
        <v>6.6917434344948568E-5</v>
      </c>
      <c r="D2437" s="7">
        <f t="shared" si="190"/>
        <v>0.16301087006429471</v>
      </c>
      <c r="E2437" s="7">
        <f>SUM(D$2:D2437)</f>
        <v>541.47387452816361</v>
      </c>
      <c r="F2437">
        <f t="shared" si="191"/>
        <v>1</v>
      </c>
      <c r="G2437">
        <f t="shared" si="192"/>
        <v>1</v>
      </c>
    </row>
    <row r="2438" spans="1:7" x14ac:dyDescent="0.25">
      <c r="A2438" s="7">
        <v>0.42310012591323898</v>
      </c>
      <c r="B2438" s="13">
        <f t="shared" si="193"/>
        <v>2437</v>
      </c>
      <c r="C2438" s="35">
        <f t="shared" si="194"/>
        <v>1.3194646062919535E-5</v>
      </c>
      <c r="D2438" s="7">
        <f t="shared" si="190"/>
        <v>3.2155352455334907E-2</v>
      </c>
      <c r="E2438" s="7">
        <f>SUM(D$2:D2438)</f>
        <v>541.50602988061894</v>
      </c>
      <c r="F2438">
        <f t="shared" si="191"/>
        <v>1</v>
      </c>
      <c r="G2438">
        <f t="shared" si="192"/>
        <v>1</v>
      </c>
    </row>
    <row r="2439" spans="1:7" x14ac:dyDescent="0.25">
      <c r="A2439" s="7">
        <v>0.4229551784894246</v>
      </c>
      <c r="B2439" s="13">
        <f t="shared" si="193"/>
        <v>2438</v>
      </c>
      <c r="C2439" s="35">
        <f t="shared" si="194"/>
        <v>1.4494742381437886E-4</v>
      </c>
      <c r="D2439" s="7">
        <f t="shared" si="190"/>
        <v>0.35338181925945567</v>
      </c>
      <c r="E2439" s="7">
        <f>SUM(D$2:D2439)</f>
        <v>541.85941169987836</v>
      </c>
      <c r="F2439">
        <f t="shared" si="191"/>
        <v>1</v>
      </c>
      <c r="G2439">
        <f t="shared" si="192"/>
        <v>1</v>
      </c>
    </row>
    <row r="2440" spans="1:7" x14ac:dyDescent="0.25">
      <c r="A2440" s="7">
        <v>0.42295377428855924</v>
      </c>
      <c r="B2440" s="13">
        <f t="shared" si="193"/>
        <v>2439</v>
      </c>
      <c r="C2440" s="35">
        <f t="shared" si="194"/>
        <v>1.404200865362526E-6</v>
      </c>
      <c r="D2440" s="7">
        <f t="shared" si="190"/>
        <v>3.4248459106192009E-3</v>
      </c>
      <c r="E2440" s="7">
        <f>SUM(D$2:D2440)</f>
        <v>541.86283654578904</v>
      </c>
      <c r="F2440">
        <f t="shared" si="191"/>
        <v>1</v>
      </c>
      <c r="G2440">
        <f t="shared" si="192"/>
        <v>1</v>
      </c>
    </row>
    <row r="2441" spans="1:7" x14ac:dyDescent="0.25">
      <c r="A2441" s="7">
        <v>0.42237940771388544</v>
      </c>
      <c r="B2441" s="13">
        <f t="shared" si="193"/>
        <v>2440</v>
      </c>
      <c r="C2441" s="35">
        <f t="shared" si="194"/>
        <v>5.7436657467380137E-4</v>
      </c>
      <c r="D2441" s="7">
        <f t="shared" si="190"/>
        <v>1.4014544422040753</v>
      </c>
      <c r="E2441" s="7">
        <f>SUM(D$2:D2441)</f>
        <v>543.26429098799315</v>
      </c>
      <c r="F2441">
        <f t="shared" si="191"/>
        <v>1</v>
      </c>
      <c r="G2441">
        <f t="shared" si="192"/>
        <v>1</v>
      </c>
    </row>
    <row r="2442" spans="1:7" x14ac:dyDescent="0.25">
      <c r="A2442" s="7">
        <v>0.42225298121527871</v>
      </c>
      <c r="B2442" s="13">
        <f t="shared" si="193"/>
        <v>2441</v>
      </c>
      <c r="C2442" s="35">
        <f t="shared" si="194"/>
        <v>1.2642649860672428E-4</v>
      </c>
      <c r="D2442" s="7">
        <f t="shared" si="190"/>
        <v>0.30860708309901397</v>
      </c>
      <c r="E2442" s="7">
        <f>SUM(D$2:D2442)</f>
        <v>543.57289807109214</v>
      </c>
      <c r="F2442">
        <f t="shared" si="191"/>
        <v>1</v>
      </c>
      <c r="G2442">
        <f t="shared" si="192"/>
        <v>1</v>
      </c>
    </row>
    <row r="2443" spans="1:7" x14ac:dyDescent="0.25">
      <c r="A2443" s="7">
        <v>0.42217819541401558</v>
      </c>
      <c r="B2443" s="13">
        <f t="shared" si="193"/>
        <v>2442</v>
      </c>
      <c r="C2443" s="35">
        <f t="shared" si="194"/>
        <v>7.4785801263133056E-5</v>
      </c>
      <c r="D2443" s="7">
        <f t="shared" si="190"/>
        <v>0.18262692668457092</v>
      </c>
      <c r="E2443" s="7">
        <f>SUM(D$2:D2443)</f>
        <v>543.75552499777666</v>
      </c>
      <c r="F2443">
        <f t="shared" si="191"/>
        <v>1</v>
      </c>
      <c r="G2443">
        <f t="shared" si="192"/>
        <v>1</v>
      </c>
    </row>
    <row r="2444" spans="1:7" x14ac:dyDescent="0.25">
      <c r="A2444" s="7">
        <v>0.42202840591825141</v>
      </c>
      <c r="B2444" s="13">
        <f t="shared" si="193"/>
        <v>2443</v>
      </c>
      <c r="C2444" s="35">
        <f t="shared" si="194"/>
        <v>1.4978949576416323E-4</v>
      </c>
      <c r="D2444" s="7">
        <f t="shared" si="190"/>
        <v>0.36593573815185076</v>
      </c>
      <c r="E2444" s="7">
        <f>SUM(D$2:D2444)</f>
        <v>544.12146073592851</v>
      </c>
      <c r="F2444">
        <f t="shared" si="191"/>
        <v>1</v>
      </c>
      <c r="G2444">
        <f t="shared" si="192"/>
        <v>1</v>
      </c>
    </row>
    <row r="2445" spans="1:7" x14ac:dyDescent="0.25">
      <c r="A2445" s="7">
        <v>0.42189171422711141</v>
      </c>
      <c r="B2445" s="13">
        <f t="shared" si="193"/>
        <v>2444</v>
      </c>
      <c r="C2445" s="35">
        <f t="shared" si="194"/>
        <v>1.3669169114000068E-4</v>
      </c>
      <c r="D2445" s="7">
        <f t="shared" si="190"/>
        <v>0.33407449314616167</v>
      </c>
      <c r="E2445" s="7">
        <f>SUM(D$2:D2445)</f>
        <v>544.45553522907471</v>
      </c>
      <c r="F2445">
        <f t="shared" si="191"/>
        <v>1</v>
      </c>
      <c r="G2445">
        <f t="shared" si="192"/>
        <v>1</v>
      </c>
    </row>
    <row r="2446" spans="1:7" x14ac:dyDescent="0.25">
      <c r="A2446" s="7">
        <v>0.42157584166347251</v>
      </c>
      <c r="B2446" s="13">
        <f t="shared" si="193"/>
        <v>2445</v>
      </c>
      <c r="C2446" s="35">
        <f t="shared" si="194"/>
        <v>3.1587256363890814E-4</v>
      </c>
      <c r="D2446" s="7">
        <f t="shared" si="190"/>
        <v>0.77230841809713047</v>
      </c>
      <c r="E2446" s="7">
        <f>SUM(D$2:D2446)</f>
        <v>545.22784364717188</v>
      </c>
      <c r="F2446">
        <f t="shared" si="191"/>
        <v>1</v>
      </c>
      <c r="G2446">
        <f t="shared" si="192"/>
        <v>1</v>
      </c>
    </row>
    <row r="2447" spans="1:7" x14ac:dyDescent="0.25">
      <c r="A2447" s="7">
        <v>0.42154976710602332</v>
      </c>
      <c r="B2447" s="13">
        <f t="shared" si="193"/>
        <v>2446</v>
      </c>
      <c r="C2447" s="35">
        <f t="shared" si="194"/>
        <v>2.6074557449184965E-5</v>
      </c>
      <c r="D2447" s="7">
        <f t="shared" si="190"/>
        <v>6.3778367520706425E-2</v>
      </c>
      <c r="E2447" s="7">
        <f>SUM(D$2:D2447)</f>
        <v>545.29162201469262</v>
      </c>
      <c r="F2447">
        <f t="shared" si="191"/>
        <v>1</v>
      </c>
      <c r="G2447">
        <f t="shared" si="192"/>
        <v>1</v>
      </c>
    </row>
    <row r="2448" spans="1:7" x14ac:dyDescent="0.25">
      <c r="A2448" s="7">
        <v>0.42142213008942919</v>
      </c>
      <c r="B2448" s="13">
        <f t="shared" si="193"/>
        <v>2447</v>
      </c>
      <c r="C2448" s="35">
        <f t="shared" si="194"/>
        <v>1.2763701659412874E-4</v>
      </c>
      <c r="D2448" s="7">
        <f t="shared" si="190"/>
        <v>0.31232777960583302</v>
      </c>
      <c r="E2448" s="7">
        <f>SUM(D$2:D2448)</f>
        <v>545.6039497942985</v>
      </c>
      <c r="F2448">
        <f t="shared" si="191"/>
        <v>1</v>
      </c>
      <c r="G2448">
        <f t="shared" si="192"/>
        <v>1</v>
      </c>
    </row>
    <row r="2449" spans="1:7" x14ac:dyDescent="0.25">
      <c r="A2449" s="7">
        <v>0.42124127870210776</v>
      </c>
      <c r="B2449" s="13">
        <f t="shared" si="193"/>
        <v>2448</v>
      </c>
      <c r="C2449" s="35">
        <f t="shared" si="194"/>
        <v>1.8085138732143458E-4</v>
      </c>
      <c r="D2449" s="7">
        <f t="shared" si="190"/>
        <v>0.44272419616287184</v>
      </c>
      <c r="E2449" s="7">
        <f>SUM(D$2:D2449)</f>
        <v>546.04667399046139</v>
      </c>
      <c r="F2449">
        <f t="shared" si="191"/>
        <v>1</v>
      </c>
      <c r="G2449">
        <f t="shared" si="192"/>
        <v>1</v>
      </c>
    </row>
    <row r="2450" spans="1:7" x14ac:dyDescent="0.25">
      <c r="A2450" s="7">
        <v>0.42068882250300638</v>
      </c>
      <c r="B2450" s="13">
        <f t="shared" si="193"/>
        <v>2449</v>
      </c>
      <c r="C2450" s="35">
        <f t="shared" si="194"/>
        <v>5.52456199101381E-4</v>
      </c>
      <c r="D2450" s="7">
        <f t="shared" si="190"/>
        <v>1.3529652315992822</v>
      </c>
      <c r="E2450" s="7">
        <f>SUM(D$2:D2450)</f>
        <v>547.39963922206061</v>
      </c>
      <c r="F2450">
        <f t="shared" si="191"/>
        <v>1</v>
      </c>
      <c r="G2450">
        <f t="shared" si="192"/>
        <v>1</v>
      </c>
    </row>
    <row r="2451" spans="1:7" x14ac:dyDescent="0.25">
      <c r="A2451" s="7">
        <v>0.42057825379003505</v>
      </c>
      <c r="B2451" s="13">
        <f t="shared" si="193"/>
        <v>2450</v>
      </c>
      <c r="C2451" s="35">
        <f t="shared" si="194"/>
        <v>1.105687129713262E-4</v>
      </c>
      <c r="D2451" s="7">
        <f t="shared" si="190"/>
        <v>0.27089334677974919</v>
      </c>
      <c r="E2451" s="7">
        <f>SUM(D$2:D2451)</f>
        <v>547.67053256884037</v>
      </c>
      <c r="F2451">
        <f t="shared" si="191"/>
        <v>1</v>
      </c>
      <c r="G2451">
        <f t="shared" si="192"/>
        <v>1</v>
      </c>
    </row>
    <row r="2452" spans="1:7" x14ac:dyDescent="0.25">
      <c r="A2452" s="7">
        <v>0.42033171969671584</v>
      </c>
      <c r="B2452" s="13">
        <f t="shared" si="193"/>
        <v>2451</v>
      </c>
      <c r="C2452" s="35">
        <f t="shared" si="194"/>
        <v>2.4653409331920617E-4</v>
      </c>
      <c r="D2452" s="7">
        <f t="shared" si="190"/>
        <v>0.60425506272537433</v>
      </c>
      <c r="E2452" s="7">
        <f>SUM(D$2:D2452)</f>
        <v>548.2747876315658</v>
      </c>
      <c r="F2452">
        <f t="shared" si="191"/>
        <v>1</v>
      </c>
      <c r="G2452">
        <f t="shared" si="192"/>
        <v>1</v>
      </c>
    </row>
    <row r="2453" spans="1:7" x14ac:dyDescent="0.25">
      <c r="A2453" s="7">
        <v>0.42003923434059404</v>
      </c>
      <c r="B2453" s="13">
        <f t="shared" si="193"/>
        <v>2452</v>
      </c>
      <c r="C2453" s="35">
        <f t="shared" si="194"/>
        <v>2.924853561218077E-4</v>
      </c>
      <c r="D2453" s="7">
        <f t="shared" si="190"/>
        <v>0.71717409321067249</v>
      </c>
      <c r="E2453" s="7">
        <f>SUM(D$2:D2453)</f>
        <v>548.9919617247765</v>
      </c>
      <c r="F2453">
        <f t="shared" si="191"/>
        <v>1</v>
      </c>
      <c r="G2453">
        <f t="shared" si="192"/>
        <v>1</v>
      </c>
    </row>
    <row r="2454" spans="1:7" x14ac:dyDescent="0.25">
      <c r="A2454" s="7">
        <v>0.41992239514444774</v>
      </c>
      <c r="B2454" s="13">
        <f t="shared" si="193"/>
        <v>2453</v>
      </c>
      <c r="C2454" s="35">
        <f t="shared" si="194"/>
        <v>1.1683919614630112E-4</v>
      </c>
      <c r="D2454" s="7">
        <f t="shared" si="190"/>
        <v>0.28660654814687664</v>
      </c>
      <c r="E2454" s="7">
        <f>SUM(D$2:D2454)</f>
        <v>549.27856827292339</v>
      </c>
      <c r="F2454">
        <f t="shared" si="191"/>
        <v>1</v>
      </c>
      <c r="G2454">
        <f t="shared" si="192"/>
        <v>1</v>
      </c>
    </row>
    <row r="2455" spans="1:7" x14ac:dyDescent="0.25">
      <c r="A2455" s="7">
        <v>0.41986375765313683</v>
      </c>
      <c r="B2455" s="13">
        <f t="shared" si="193"/>
        <v>2454</v>
      </c>
      <c r="C2455" s="35">
        <f t="shared" si="194"/>
        <v>5.8637491310908896E-5</v>
      </c>
      <c r="D2455" s="7">
        <f t="shared" si="190"/>
        <v>0.14389640367697043</v>
      </c>
      <c r="E2455" s="7">
        <f>SUM(D$2:D2455)</f>
        <v>549.42246467660038</v>
      </c>
      <c r="F2455">
        <f t="shared" si="191"/>
        <v>1</v>
      </c>
      <c r="G2455">
        <f t="shared" si="192"/>
        <v>1</v>
      </c>
    </row>
    <row r="2456" spans="1:7" x14ac:dyDescent="0.25">
      <c r="A2456" s="7">
        <v>0.41934802856977393</v>
      </c>
      <c r="B2456" s="13">
        <f t="shared" si="193"/>
        <v>2455</v>
      </c>
      <c r="C2456" s="35">
        <f t="shared" si="194"/>
        <v>5.1572908336289247E-4</v>
      </c>
      <c r="D2456" s="7">
        <f t="shared" si="190"/>
        <v>1.2661148996559011</v>
      </c>
      <c r="E2456" s="7">
        <f>SUM(D$2:D2456)</f>
        <v>550.6885795762563</v>
      </c>
      <c r="F2456">
        <f t="shared" si="191"/>
        <v>1</v>
      </c>
      <c r="G2456">
        <f t="shared" si="192"/>
        <v>1</v>
      </c>
    </row>
    <row r="2457" spans="1:7" x14ac:dyDescent="0.25">
      <c r="A2457" s="7">
        <v>0.41930338466639777</v>
      </c>
      <c r="B2457" s="13">
        <f t="shared" si="193"/>
        <v>2456</v>
      </c>
      <c r="C2457" s="35">
        <f t="shared" si="194"/>
        <v>4.464390337616253E-5</v>
      </c>
      <c r="D2457" s="7">
        <f t="shared" si="190"/>
        <v>0.10964542669185517</v>
      </c>
      <c r="E2457" s="7">
        <f>SUM(D$2:D2457)</f>
        <v>550.79822500294813</v>
      </c>
      <c r="F2457">
        <f t="shared" si="191"/>
        <v>1</v>
      </c>
      <c r="G2457">
        <f t="shared" si="192"/>
        <v>1</v>
      </c>
    </row>
    <row r="2458" spans="1:7" x14ac:dyDescent="0.25">
      <c r="A2458" s="7">
        <v>0.41930188362409332</v>
      </c>
      <c r="B2458" s="13">
        <f t="shared" si="193"/>
        <v>2457</v>
      </c>
      <c r="C2458" s="35">
        <f t="shared" si="194"/>
        <v>1.5010423044525822E-6</v>
      </c>
      <c r="D2458" s="7">
        <f t="shared" si="190"/>
        <v>3.6880609420399946E-3</v>
      </c>
      <c r="E2458" s="7">
        <f>SUM(D$2:D2458)</f>
        <v>550.8019130638902</v>
      </c>
      <c r="F2458">
        <f t="shared" si="191"/>
        <v>1</v>
      </c>
      <c r="G2458">
        <f t="shared" si="192"/>
        <v>1</v>
      </c>
    </row>
    <row r="2459" spans="1:7" x14ac:dyDescent="0.25">
      <c r="A2459" s="7">
        <v>0.41915545936833437</v>
      </c>
      <c r="B2459" s="13">
        <f t="shared" si="193"/>
        <v>2458</v>
      </c>
      <c r="C2459" s="35">
        <f t="shared" si="194"/>
        <v>1.4642425575894791E-4</v>
      </c>
      <c r="D2459" s="7">
        <f t="shared" si="190"/>
        <v>0.35991082065549396</v>
      </c>
      <c r="E2459" s="7">
        <f>SUM(D$2:D2459)</f>
        <v>551.1618238845457</v>
      </c>
      <c r="F2459">
        <f t="shared" si="191"/>
        <v>1</v>
      </c>
      <c r="G2459">
        <f t="shared" si="192"/>
        <v>1</v>
      </c>
    </row>
    <row r="2460" spans="1:7" x14ac:dyDescent="0.25">
      <c r="A2460" s="7">
        <v>0.41905082219350126</v>
      </c>
      <c r="B2460" s="13">
        <f t="shared" si="193"/>
        <v>2459</v>
      </c>
      <c r="C2460" s="35">
        <f t="shared" si="194"/>
        <v>1.0463717483311097E-4</v>
      </c>
      <c r="D2460" s="7">
        <f t="shared" si="190"/>
        <v>0.25730281291461987</v>
      </c>
      <c r="E2460" s="7">
        <f>SUM(D$2:D2460)</f>
        <v>551.41912669746034</v>
      </c>
      <c r="F2460">
        <f t="shared" si="191"/>
        <v>1</v>
      </c>
      <c r="G2460">
        <f t="shared" si="192"/>
        <v>1</v>
      </c>
    </row>
    <row r="2461" spans="1:7" x14ac:dyDescent="0.25">
      <c r="A2461" s="7">
        <v>0.41901644348265832</v>
      </c>
      <c r="B2461" s="13">
        <f t="shared" si="193"/>
        <v>2460</v>
      </c>
      <c r="C2461" s="35">
        <f t="shared" si="194"/>
        <v>3.437871084294164E-5</v>
      </c>
      <c r="D2461" s="7">
        <f t="shared" si="190"/>
        <v>8.4571628673636434E-2</v>
      </c>
      <c r="E2461" s="7">
        <f>SUM(D$2:D2461)</f>
        <v>551.50369832613399</v>
      </c>
      <c r="F2461">
        <f t="shared" si="191"/>
        <v>1</v>
      </c>
      <c r="G2461">
        <f t="shared" si="192"/>
        <v>1</v>
      </c>
    </row>
    <row r="2462" spans="1:7" x14ac:dyDescent="0.25">
      <c r="A2462" s="7">
        <v>0.41896511751999144</v>
      </c>
      <c r="B2462" s="13">
        <f t="shared" si="193"/>
        <v>2461</v>
      </c>
      <c r="C2462" s="35">
        <f t="shared" si="194"/>
        <v>5.1325962666881608E-5</v>
      </c>
      <c r="D2462" s="7">
        <f t="shared" si="190"/>
        <v>0.12631319412319564</v>
      </c>
      <c r="E2462" s="7">
        <f>SUM(D$2:D2462)</f>
        <v>551.6300115202572</v>
      </c>
      <c r="F2462">
        <f t="shared" si="191"/>
        <v>1</v>
      </c>
      <c r="G2462">
        <f t="shared" si="192"/>
        <v>1</v>
      </c>
    </row>
    <row r="2463" spans="1:7" x14ac:dyDescent="0.25">
      <c r="A2463" s="7">
        <v>0.41832693243702063</v>
      </c>
      <c r="B2463" s="13">
        <f t="shared" si="193"/>
        <v>2462</v>
      </c>
      <c r="C2463" s="35">
        <f t="shared" si="194"/>
        <v>6.3818508297081022E-4</v>
      </c>
      <c r="D2463" s="7">
        <f t="shared" si="190"/>
        <v>1.5712116742741347</v>
      </c>
      <c r="E2463" s="7">
        <f>SUM(D$2:D2463)</f>
        <v>553.20122319453128</v>
      </c>
      <c r="F2463">
        <f t="shared" si="191"/>
        <v>1</v>
      </c>
      <c r="G2463">
        <f t="shared" si="192"/>
        <v>1</v>
      </c>
    </row>
    <row r="2464" spans="1:7" x14ac:dyDescent="0.25">
      <c r="A2464" s="7">
        <v>0.41825691607662796</v>
      </c>
      <c r="B2464" s="13">
        <f t="shared" si="193"/>
        <v>2463</v>
      </c>
      <c r="C2464" s="35">
        <f t="shared" si="194"/>
        <v>7.0016360392666233E-5</v>
      </c>
      <c r="D2464" s="7">
        <f t="shared" si="190"/>
        <v>0.17245029564713693</v>
      </c>
      <c r="E2464" s="7">
        <f>SUM(D$2:D2464)</f>
        <v>553.37367349017836</v>
      </c>
      <c r="F2464">
        <f t="shared" si="191"/>
        <v>1</v>
      </c>
      <c r="G2464">
        <f t="shared" si="192"/>
        <v>1</v>
      </c>
    </row>
    <row r="2465" spans="1:7" x14ac:dyDescent="0.25">
      <c r="A2465" s="7">
        <v>0.41819929542042639</v>
      </c>
      <c r="B2465" s="13">
        <f t="shared" si="193"/>
        <v>2464</v>
      </c>
      <c r="C2465" s="35">
        <f t="shared" si="194"/>
        <v>5.7620656201573528E-5</v>
      </c>
      <c r="D2465" s="7">
        <f t="shared" si="190"/>
        <v>0.14197729688067717</v>
      </c>
      <c r="E2465" s="7">
        <f>SUM(D$2:D2465)</f>
        <v>553.51565078705903</v>
      </c>
      <c r="F2465">
        <f t="shared" si="191"/>
        <v>1</v>
      </c>
      <c r="G2465">
        <f t="shared" si="192"/>
        <v>1</v>
      </c>
    </row>
    <row r="2466" spans="1:7" x14ac:dyDescent="0.25">
      <c r="A2466" s="7">
        <v>0.41817106614095972</v>
      </c>
      <c r="B2466" s="13">
        <f t="shared" si="193"/>
        <v>2465</v>
      </c>
      <c r="C2466" s="35">
        <f t="shared" si="194"/>
        <v>2.822927946666276E-5</v>
      </c>
      <c r="D2466" s="7">
        <f t="shared" si="190"/>
        <v>6.9585173885323703E-2</v>
      </c>
      <c r="E2466" s="7">
        <f>SUM(D$2:D2466)</f>
        <v>553.58523596094437</v>
      </c>
      <c r="F2466">
        <f t="shared" si="191"/>
        <v>1</v>
      </c>
      <c r="G2466">
        <f t="shared" si="192"/>
        <v>1</v>
      </c>
    </row>
    <row r="2467" spans="1:7" x14ac:dyDescent="0.25">
      <c r="A2467" s="7">
        <v>0.41816738616627791</v>
      </c>
      <c r="B2467" s="13">
        <f t="shared" si="193"/>
        <v>2466</v>
      </c>
      <c r="C2467" s="35">
        <f t="shared" si="194"/>
        <v>3.6799746818139134E-6</v>
      </c>
      <c r="D2467" s="7">
        <f t="shared" si="190"/>
        <v>9.0748175653531105E-3</v>
      </c>
      <c r="E2467" s="7">
        <f>SUM(D$2:D2467)</f>
        <v>553.59431077850968</v>
      </c>
      <c r="F2467">
        <f t="shared" si="191"/>
        <v>1</v>
      </c>
      <c r="G2467">
        <f t="shared" si="192"/>
        <v>1</v>
      </c>
    </row>
    <row r="2468" spans="1:7" x14ac:dyDescent="0.25">
      <c r="A2468" s="7">
        <v>0.41812409804304757</v>
      </c>
      <c r="B2468" s="13">
        <f t="shared" si="193"/>
        <v>2467</v>
      </c>
      <c r="C2468" s="35">
        <f t="shared" si="194"/>
        <v>4.3288123230345033E-5</v>
      </c>
      <c r="D2468" s="7">
        <f t="shared" si="190"/>
        <v>0.1067918000092612</v>
      </c>
      <c r="E2468" s="7">
        <f>SUM(D$2:D2468)</f>
        <v>553.70110257851888</v>
      </c>
      <c r="F2468">
        <f t="shared" si="191"/>
        <v>1</v>
      </c>
      <c r="G2468">
        <f t="shared" si="192"/>
        <v>1</v>
      </c>
    </row>
    <row r="2469" spans="1:7" x14ac:dyDescent="0.25">
      <c r="A2469" s="7">
        <v>0.41784829362479248</v>
      </c>
      <c r="B2469" s="13">
        <f t="shared" si="193"/>
        <v>2468</v>
      </c>
      <c r="C2469" s="35">
        <f t="shared" si="194"/>
        <v>2.7580441825508784E-4</v>
      </c>
      <c r="D2469" s="7">
        <f t="shared" si="190"/>
        <v>0.68068530425355678</v>
      </c>
      <c r="E2469" s="7">
        <f>SUM(D$2:D2469)</f>
        <v>554.38178788277241</v>
      </c>
      <c r="F2469">
        <f t="shared" si="191"/>
        <v>1</v>
      </c>
      <c r="G2469">
        <f t="shared" si="192"/>
        <v>1</v>
      </c>
    </row>
    <row r="2470" spans="1:7" x14ac:dyDescent="0.25">
      <c r="A2470" s="7">
        <v>0.41770056200960703</v>
      </c>
      <c r="B2470" s="13">
        <f t="shared" si="193"/>
        <v>2469</v>
      </c>
      <c r="C2470" s="35">
        <f t="shared" si="194"/>
        <v>1.4773161518544242E-4</v>
      </c>
      <c r="D2470" s="7">
        <f t="shared" si="190"/>
        <v>0.36474935789285734</v>
      </c>
      <c r="E2470" s="7">
        <f>SUM(D$2:D2470)</f>
        <v>554.74653724066525</v>
      </c>
      <c r="F2470">
        <f t="shared" si="191"/>
        <v>1</v>
      </c>
      <c r="G2470">
        <f t="shared" si="192"/>
        <v>1</v>
      </c>
    </row>
    <row r="2471" spans="1:7" x14ac:dyDescent="0.25">
      <c r="A2471" s="7">
        <v>0.41765683809990123</v>
      </c>
      <c r="B2471" s="13">
        <f t="shared" si="193"/>
        <v>2470</v>
      </c>
      <c r="C2471" s="35">
        <f t="shared" si="194"/>
        <v>4.3723909705806197E-5</v>
      </c>
      <c r="D2471" s="7">
        <f t="shared" si="190"/>
        <v>0.10799805697334131</v>
      </c>
      <c r="E2471" s="7">
        <f>SUM(D$2:D2471)</f>
        <v>554.85453529763856</v>
      </c>
      <c r="F2471">
        <f t="shared" si="191"/>
        <v>1</v>
      </c>
      <c r="G2471">
        <f t="shared" si="192"/>
        <v>1</v>
      </c>
    </row>
    <row r="2472" spans="1:7" x14ac:dyDescent="0.25">
      <c r="A2472" s="7">
        <v>0.41761805310358413</v>
      </c>
      <c r="B2472" s="13">
        <f t="shared" si="193"/>
        <v>2471</v>
      </c>
      <c r="C2472" s="35">
        <f t="shared" si="194"/>
        <v>3.8784996317098308E-5</v>
      </c>
      <c r="D2472" s="7">
        <f t="shared" si="190"/>
        <v>9.5837725899549919E-2</v>
      </c>
      <c r="E2472" s="7">
        <f>SUM(D$2:D2472)</f>
        <v>554.95037302353808</v>
      </c>
      <c r="F2472">
        <f t="shared" si="191"/>
        <v>1</v>
      </c>
      <c r="G2472">
        <f t="shared" si="192"/>
        <v>1</v>
      </c>
    </row>
    <row r="2473" spans="1:7" x14ac:dyDescent="0.25">
      <c r="A2473" s="7">
        <v>0.41733333927294164</v>
      </c>
      <c r="B2473" s="13">
        <f t="shared" si="193"/>
        <v>2472</v>
      </c>
      <c r="C2473" s="35">
        <f t="shared" si="194"/>
        <v>2.8471383064249123E-4</v>
      </c>
      <c r="D2473" s="7">
        <f t="shared" si="190"/>
        <v>0.70381258934823832</v>
      </c>
      <c r="E2473" s="7">
        <f>SUM(D$2:D2473)</f>
        <v>555.65418561288629</v>
      </c>
      <c r="F2473">
        <f t="shared" si="191"/>
        <v>1</v>
      </c>
      <c r="G2473">
        <f t="shared" si="192"/>
        <v>1</v>
      </c>
    </row>
    <row r="2474" spans="1:7" x14ac:dyDescent="0.25">
      <c r="A2474" s="7">
        <v>0.41701865301693036</v>
      </c>
      <c r="B2474" s="13">
        <f t="shared" si="193"/>
        <v>2473</v>
      </c>
      <c r="C2474" s="35">
        <f t="shared" si="194"/>
        <v>3.146862560112762E-4</v>
      </c>
      <c r="D2474" s="7">
        <f t="shared" si="190"/>
        <v>0.77821911111588604</v>
      </c>
      <c r="E2474" s="7">
        <f>SUM(D$2:D2474)</f>
        <v>556.43240472400214</v>
      </c>
      <c r="F2474">
        <f t="shared" si="191"/>
        <v>1</v>
      </c>
      <c r="G2474">
        <f t="shared" si="192"/>
        <v>1</v>
      </c>
    </row>
    <row r="2475" spans="1:7" x14ac:dyDescent="0.25">
      <c r="A2475" s="7">
        <v>0.41677035156734971</v>
      </c>
      <c r="B2475" s="13">
        <f t="shared" si="193"/>
        <v>2474</v>
      </c>
      <c r="C2475" s="35">
        <f t="shared" si="194"/>
        <v>2.4830144958065681E-4</v>
      </c>
      <c r="D2475" s="7">
        <f t="shared" si="190"/>
        <v>0.61429778626254494</v>
      </c>
      <c r="E2475" s="7">
        <f>SUM(D$2:D2475)</f>
        <v>557.04670251026471</v>
      </c>
      <c r="F2475">
        <f t="shared" si="191"/>
        <v>1</v>
      </c>
      <c r="G2475">
        <f t="shared" si="192"/>
        <v>1</v>
      </c>
    </row>
    <row r="2476" spans="1:7" x14ac:dyDescent="0.25">
      <c r="A2476" s="7">
        <v>0.41657216556244825</v>
      </c>
      <c r="B2476" s="13">
        <f t="shared" si="193"/>
        <v>2475</v>
      </c>
      <c r="C2476" s="35">
        <f t="shared" si="194"/>
        <v>1.9818600490145721E-4</v>
      </c>
      <c r="D2476" s="7">
        <f t="shared" si="190"/>
        <v>0.4905103621311066</v>
      </c>
      <c r="E2476" s="7">
        <f>SUM(D$2:D2476)</f>
        <v>557.5372128723958</v>
      </c>
      <c r="F2476">
        <f t="shared" si="191"/>
        <v>1</v>
      </c>
      <c r="G2476">
        <f t="shared" si="192"/>
        <v>1</v>
      </c>
    </row>
    <row r="2477" spans="1:7" x14ac:dyDescent="0.25">
      <c r="A2477" s="7">
        <v>0.41647241888028441</v>
      </c>
      <c r="B2477" s="13">
        <f t="shared" si="193"/>
        <v>2476</v>
      </c>
      <c r="C2477" s="35">
        <f t="shared" si="194"/>
        <v>9.9746682163837086E-5</v>
      </c>
      <c r="D2477" s="7">
        <f t="shared" si="190"/>
        <v>0.24697278503766062</v>
      </c>
      <c r="E2477" s="7">
        <f>SUM(D$2:D2477)</f>
        <v>557.78418565743345</v>
      </c>
      <c r="F2477">
        <f t="shared" si="191"/>
        <v>1</v>
      </c>
      <c r="G2477">
        <f t="shared" si="192"/>
        <v>1</v>
      </c>
    </row>
    <row r="2478" spans="1:7" x14ac:dyDescent="0.25">
      <c r="A2478" s="7">
        <v>0.41609744882849947</v>
      </c>
      <c r="B2478" s="13">
        <f t="shared" si="193"/>
        <v>2477</v>
      </c>
      <c r="C2478" s="35">
        <f t="shared" si="194"/>
        <v>3.749700517849397E-4</v>
      </c>
      <c r="D2478" s="7">
        <f t="shared" si="190"/>
        <v>0.92880081827129568</v>
      </c>
      <c r="E2478" s="7">
        <f>SUM(D$2:D2478)</f>
        <v>558.71298647570472</v>
      </c>
      <c r="F2478">
        <f t="shared" si="191"/>
        <v>1</v>
      </c>
      <c r="G2478">
        <f t="shared" si="192"/>
        <v>1</v>
      </c>
    </row>
    <row r="2479" spans="1:7" x14ac:dyDescent="0.25">
      <c r="A2479" s="7">
        <v>0.41600842733570415</v>
      </c>
      <c r="B2479" s="13">
        <f t="shared" si="193"/>
        <v>2478</v>
      </c>
      <c r="C2479" s="35">
        <f t="shared" si="194"/>
        <v>8.9021492795327006E-5</v>
      </c>
      <c r="D2479" s="7">
        <f t="shared" si="190"/>
        <v>0.22059525914682032</v>
      </c>
      <c r="E2479" s="7">
        <f>SUM(D$2:D2479)</f>
        <v>558.9335817348516</v>
      </c>
      <c r="F2479">
        <f t="shared" si="191"/>
        <v>1</v>
      </c>
      <c r="G2479">
        <f t="shared" si="192"/>
        <v>1</v>
      </c>
    </row>
    <row r="2480" spans="1:7" x14ac:dyDescent="0.25">
      <c r="A2480" s="7">
        <v>0.41593373837587988</v>
      </c>
      <c r="B2480" s="13">
        <f t="shared" si="193"/>
        <v>2479</v>
      </c>
      <c r="C2480" s="35">
        <f t="shared" si="194"/>
        <v>7.4688959824265044E-5</v>
      </c>
      <c r="D2480" s="7">
        <f t="shared" si="190"/>
        <v>0.18515393140435304</v>
      </c>
      <c r="E2480" s="7">
        <f>SUM(D$2:D2480)</f>
        <v>559.11873566625593</v>
      </c>
      <c r="F2480">
        <f t="shared" si="191"/>
        <v>1</v>
      </c>
      <c r="G2480">
        <f t="shared" si="192"/>
        <v>1</v>
      </c>
    </row>
    <row r="2481" spans="1:7" x14ac:dyDescent="0.25">
      <c r="A2481" s="7">
        <v>0.41589410601697152</v>
      </c>
      <c r="B2481" s="13">
        <f t="shared" si="193"/>
        <v>2480</v>
      </c>
      <c r="C2481" s="35">
        <f t="shared" si="194"/>
        <v>3.9632358908359144E-5</v>
      </c>
      <c r="D2481" s="7">
        <f t="shared" si="190"/>
        <v>9.8288250092730678E-2</v>
      </c>
      <c r="E2481" s="7">
        <f>SUM(D$2:D2481)</f>
        <v>559.21702391634869</v>
      </c>
      <c r="F2481">
        <f t="shared" si="191"/>
        <v>1</v>
      </c>
      <c r="G2481">
        <f t="shared" si="192"/>
        <v>1</v>
      </c>
    </row>
    <row r="2482" spans="1:7" x14ac:dyDescent="0.25">
      <c r="A2482" s="7">
        <v>0.41557803977045477</v>
      </c>
      <c r="B2482" s="13">
        <f t="shared" si="193"/>
        <v>2481</v>
      </c>
      <c r="C2482" s="35">
        <f t="shared" si="194"/>
        <v>3.1606624651675519E-4</v>
      </c>
      <c r="D2482" s="7">
        <f t="shared" si="190"/>
        <v>0.78416035760806957</v>
      </c>
      <c r="E2482" s="7">
        <f>SUM(D$2:D2482)</f>
        <v>560.00118427395671</v>
      </c>
      <c r="F2482">
        <f t="shared" si="191"/>
        <v>1</v>
      </c>
      <c r="G2482">
        <f t="shared" si="192"/>
        <v>1</v>
      </c>
    </row>
    <row r="2483" spans="1:7" x14ac:dyDescent="0.25">
      <c r="A2483" s="7">
        <v>0.41551865175799163</v>
      </c>
      <c r="B2483" s="13">
        <f t="shared" si="193"/>
        <v>2482</v>
      </c>
      <c r="C2483" s="35">
        <f t="shared" si="194"/>
        <v>5.9388012463135187E-5</v>
      </c>
      <c r="D2483" s="7">
        <f t="shared" si="190"/>
        <v>0.14740104693350153</v>
      </c>
      <c r="E2483" s="7">
        <f>SUM(D$2:D2483)</f>
        <v>560.14858532089022</v>
      </c>
      <c r="F2483">
        <f t="shared" si="191"/>
        <v>1</v>
      </c>
      <c r="G2483">
        <f t="shared" si="192"/>
        <v>1</v>
      </c>
    </row>
    <row r="2484" spans="1:7" x14ac:dyDescent="0.25">
      <c r="A2484" s="7">
        <v>0.41550352028314896</v>
      </c>
      <c r="B2484" s="13">
        <f t="shared" si="193"/>
        <v>2483</v>
      </c>
      <c r="C2484" s="35">
        <f t="shared" si="194"/>
        <v>1.5131474842666748E-5</v>
      </c>
      <c r="D2484" s="7">
        <f t="shared" si="190"/>
        <v>3.7571452034341535E-2</v>
      </c>
      <c r="E2484" s="7">
        <f>SUM(D$2:D2484)</f>
        <v>560.18615677292451</v>
      </c>
      <c r="F2484">
        <f t="shared" si="191"/>
        <v>1</v>
      </c>
      <c r="G2484">
        <f t="shared" si="192"/>
        <v>1</v>
      </c>
    </row>
    <row r="2485" spans="1:7" x14ac:dyDescent="0.25">
      <c r="A2485" s="7">
        <v>0.41529666696945761</v>
      </c>
      <c r="B2485" s="13">
        <f t="shared" si="193"/>
        <v>2484</v>
      </c>
      <c r="C2485" s="35">
        <f t="shared" si="194"/>
        <v>2.0685331369135751E-4</v>
      </c>
      <c r="D2485" s="7">
        <f t="shared" si="190"/>
        <v>0.51382363120933205</v>
      </c>
      <c r="E2485" s="7">
        <f>SUM(D$2:D2485)</f>
        <v>560.69998040413384</v>
      </c>
      <c r="F2485">
        <f t="shared" si="191"/>
        <v>1</v>
      </c>
      <c r="G2485">
        <f t="shared" si="192"/>
        <v>1</v>
      </c>
    </row>
    <row r="2486" spans="1:7" x14ac:dyDescent="0.25">
      <c r="A2486" s="7">
        <v>0.41522393904877303</v>
      </c>
      <c r="B2486" s="13">
        <f t="shared" si="193"/>
        <v>2485</v>
      </c>
      <c r="C2486" s="35">
        <f t="shared" si="194"/>
        <v>7.2727920684578784E-5</v>
      </c>
      <c r="D2486" s="7">
        <f t="shared" si="190"/>
        <v>0.18072888290117828</v>
      </c>
      <c r="E2486" s="7">
        <f>SUM(D$2:D2486)</f>
        <v>560.88070928703507</v>
      </c>
      <c r="F2486">
        <f t="shared" si="191"/>
        <v>1</v>
      </c>
      <c r="G2486">
        <f t="shared" si="192"/>
        <v>1</v>
      </c>
    </row>
    <row r="2487" spans="1:7" x14ac:dyDescent="0.25">
      <c r="A2487" s="7">
        <v>0.41479490726366963</v>
      </c>
      <c r="B2487" s="13">
        <f t="shared" si="193"/>
        <v>2486</v>
      </c>
      <c r="C2487" s="35">
        <f t="shared" si="194"/>
        <v>4.2903178510339535E-4</v>
      </c>
      <c r="D2487" s="7">
        <f t="shared" si="190"/>
        <v>1.0665730177670407</v>
      </c>
      <c r="E2487" s="7">
        <f>SUM(D$2:D2487)</f>
        <v>561.94728230480212</v>
      </c>
      <c r="F2487">
        <f t="shared" si="191"/>
        <v>1</v>
      </c>
      <c r="G2487">
        <f t="shared" si="192"/>
        <v>1</v>
      </c>
    </row>
    <row r="2488" spans="1:7" x14ac:dyDescent="0.25">
      <c r="A2488" s="7">
        <v>0.41472738457033104</v>
      </c>
      <c r="B2488" s="13">
        <f t="shared" si="193"/>
        <v>2487</v>
      </c>
      <c r="C2488" s="35">
        <f t="shared" si="194"/>
        <v>6.7522693338595285E-5</v>
      </c>
      <c r="D2488" s="7">
        <f t="shared" si="190"/>
        <v>0.16792893833308647</v>
      </c>
      <c r="E2488" s="7">
        <f>SUM(D$2:D2488)</f>
        <v>562.11521124313515</v>
      </c>
      <c r="F2488">
        <f t="shared" si="191"/>
        <v>1</v>
      </c>
      <c r="G2488">
        <f t="shared" si="192"/>
        <v>1</v>
      </c>
    </row>
    <row r="2489" spans="1:7" x14ac:dyDescent="0.25">
      <c r="A2489" s="7">
        <v>0.41468927746408679</v>
      </c>
      <c r="B2489" s="13">
        <f t="shared" si="193"/>
        <v>2488</v>
      </c>
      <c r="C2489" s="35">
        <f t="shared" si="194"/>
        <v>3.810710624424507E-5</v>
      </c>
      <c r="D2489" s="7">
        <f t="shared" si="190"/>
        <v>9.4810480335681735E-2</v>
      </c>
      <c r="E2489" s="7">
        <f>SUM(D$2:D2489)</f>
        <v>562.21002172347085</v>
      </c>
      <c r="F2489">
        <f t="shared" si="191"/>
        <v>1</v>
      </c>
      <c r="G2489">
        <f t="shared" si="192"/>
        <v>1</v>
      </c>
    </row>
    <row r="2490" spans="1:7" x14ac:dyDescent="0.25">
      <c r="A2490" s="7">
        <v>0.41460797907605135</v>
      </c>
      <c r="B2490" s="13">
        <f t="shared" si="193"/>
        <v>2489</v>
      </c>
      <c r="C2490" s="35">
        <f t="shared" si="194"/>
        <v>8.1298388035444535E-5</v>
      </c>
      <c r="D2490" s="7">
        <f t="shared" si="190"/>
        <v>0.20235168782022145</v>
      </c>
      <c r="E2490" s="7">
        <f>SUM(D$2:D2490)</f>
        <v>562.41237341129101</v>
      </c>
      <c r="F2490">
        <f t="shared" si="191"/>
        <v>1</v>
      </c>
      <c r="G2490">
        <f t="shared" si="192"/>
        <v>1</v>
      </c>
    </row>
    <row r="2491" spans="1:7" x14ac:dyDescent="0.25">
      <c r="A2491" s="7">
        <v>0.41431285479071694</v>
      </c>
      <c r="B2491" s="13">
        <f t="shared" si="193"/>
        <v>2490</v>
      </c>
      <c r="C2491" s="35">
        <f t="shared" si="194"/>
        <v>2.9512428533440271E-4</v>
      </c>
      <c r="D2491" s="7">
        <f t="shared" si="190"/>
        <v>0.73485947048266276</v>
      </c>
      <c r="E2491" s="7">
        <f>SUM(D$2:D2491)</f>
        <v>563.14723288177368</v>
      </c>
      <c r="F2491">
        <f t="shared" si="191"/>
        <v>1</v>
      </c>
      <c r="G2491">
        <f t="shared" si="192"/>
        <v>1</v>
      </c>
    </row>
    <row r="2492" spans="1:7" x14ac:dyDescent="0.25">
      <c r="A2492" s="7">
        <v>0.41427373084936336</v>
      </c>
      <c r="B2492" s="13">
        <f t="shared" si="193"/>
        <v>2491</v>
      </c>
      <c r="C2492" s="35">
        <f t="shared" si="194"/>
        <v>3.9123941353580438E-5</v>
      </c>
      <c r="D2492" s="7">
        <f t="shared" si="190"/>
        <v>9.7457737911768871E-2</v>
      </c>
      <c r="E2492" s="7">
        <f>SUM(D$2:D2492)</f>
        <v>563.24469061968546</v>
      </c>
      <c r="F2492">
        <f t="shared" si="191"/>
        <v>1</v>
      </c>
      <c r="G2492">
        <f t="shared" si="192"/>
        <v>1</v>
      </c>
    </row>
    <row r="2493" spans="1:7" x14ac:dyDescent="0.25">
      <c r="A2493" s="7">
        <v>0.41423402585937574</v>
      </c>
      <c r="B2493" s="13">
        <f t="shared" si="193"/>
        <v>2492</v>
      </c>
      <c r="C2493" s="35">
        <f t="shared" si="194"/>
        <v>3.9704989987621175E-5</v>
      </c>
      <c r="D2493" s="7">
        <f t="shared" si="190"/>
        <v>9.8944835049151969E-2</v>
      </c>
      <c r="E2493" s="7">
        <f>SUM(D$2:D2493)</f>
        <v>563.34363545473457</v>
      </c>
      <c r="F2493">
        <f t="shared" si="191"/>
        <v>1</v>
      </c>
      <c r="G2493">
        <f t="shared" si="192"/>
        <v>1</v>
      </c>
    </row>
    <row r="2494" spans="1:7" x14ac:dyDescent="0.25">
      <c r="A2494" s="7">
        <v>0.41423223429275446</v>
      </c>
      <c r="B2494" s="13">
        <f t="shared" si="193"/>
        <v>2493</v>
      </c>
      <c r="C2494" s="35">
        <f t="shared" si="194"/>
        <v>1.7915666212786618E-6</v>
      </c>
      <c r="D2494" s="7">
        <f t="shared" si="190"/>
        <v>4.466375586847704E-3</v>
      </c>
      <c r="E2494" s="7">
        <f>SUM(D$2:D2494)</f>
        <v>563.34810183032141</v>
      </c>
      <c r="F2494">
        <f t="shared" si="191"/>
        <v>1</v>
      </c>
      <c r="G2494">
        <f t="shared" si="192"/>
        <v>1</v>
      </c>
    </row>
    <row r="2495" spans="1:7" x14ac:dyDescent="0.25">
      <c r="A2495" s="7">
        <v>0.41398928333267809</v>
      </c>
      <c r="B2495" s="13">
        <f t="shared" si="193"/>
        <v>2494</v>
      </c>
      <c r="C2495" s="35">
        <f t="shared" si="194"/>
        <v>2.4295096007637129E-4</v>
      </c>
      <c r="D2495" s="7">
        <f t="shared" si="190"/>
        <v>0.60591969443047</v>
      </c>
      <c r="E2495" s="7">
        <f>SUM(D$2:D2495)</f>
        <v>563.95402152475185</v>
      </c>
      <c r="F2495">
        <f t="shared" si="191"/>
        <v>1</v>
      </c>
      <c r="G2495">
        <f t="shared" si="192"/>
        <v>1</v>
      </c>
    </row>
    <row r="2496" spans="1:7" x14ac:dyDescent="0.25">
      <c r="A2496" s="7">
        <v>0.41392345536452191</v>
      </c>
      <c r="B2496" s="13">
        <f t="shared" si="193"/>
        <v>2495</v>
      </c>
      <c r="C2496" s="35">
        <f t="shared" si="194"/>
        <v>6.5827968156184635E-5</v>
      </c>
      <c r="D2496" s="7">
        <f t="shared" si="190"/>
        <v>0.16424078054968066</v>
      </c>
      <c r="E2496" s="7">
        <f>SUM(D$2:D2496)</f>
        <v>564.11826230530153</v>
      </c>
      <c r="F2496">
        <f t="shared" si="191"/>
        <v>1</v>
      </c>
      <c r="G2496">
        <f t="shared" si="192"/>
        <v>1</v>
      </c>
    </row>
    <row r="2497" spans="1:7" x14ac:dyDescent="0.25">
      <c r="A2497" s="7">
        <v>0.41328527028155088</v>
      </c>
      <c r="B2497" s="13">
        <f t="shared" si="193"/>
        <v>2496</v>
      </c>
      <c r="C2497" s="35">
        <f t="shared" si="194"/>
        <v>6.3818508297103227E-4</v>
      </c>
      <c r="D2497" s="7">
        <f t="shared" si="190"/>
        <v>1.5929099670956965</v>
      </c>
      <c r="E2497" s="7">
        <f>SUM(D$2:D2497)</f>
        <v>565.71117227239722</v>
      </c>
      <c r="F2497">
        <f t="shared" si="191"/>
        <v>1</v>
      </c>
      <c r="G2497">
        <f t="shared" si="192"/>
        <v>1</v>
      </c>
    </row>
    <row r="2498" spans="1:7" x14ac:dyDescent="0.25">
      <c r="A2498" s="7">
        <v>0.41309381475665974</v>
      </c>
      <c r="B2498" s="13">
        <f t="shared" si="193"/>
        <v>2497</v>
      </c>
      <c r="C2498" s="35">
        <f t="shared" si="194"/>
        <v>1.914555248911376E-4</v>
      </c>
      <c r="D2498" s="7">
        <f t="shared" ref="D2498:D2561" si="195">C2498*B2498</f>
        <v>0.47806444565317058</v>
      </c>
      <c r="E2498" s="7">
        <f>SUM(D$2:D2498)</f>
        <v>566.18923671805044</v>
      </c>
      <c r="F2498">
        <f t="shared" ref="F2498:F2561" si="196">IF(E2498&gt;I$15,1,0)</f>
        <v>1</v>
      </c>
      <c r="G2498">
        <f t="shared" ref="G2498:G2561" si="197">IF(E2498&gt;M$15,1,0)</f>
        <v>1</v>
      </c>
    </row>
    <row r="2499" spans="1:7" x14ac:dyDescent="0.25">
      <c r="A2499" s="7">
        <v>0.41304858980464948</v>
      </c>
      <c r="B2499" s="13">
        <f t="shared" ref="B2499:B2562" si="198">ROW(B2499)-1</f>
        <v>2498</v>
      </c>
      <c r="C2499" s="35">
        <f t="shared" si="194"/>
        <v>4.5224952010258779E-5</v>
      </c>
      <c r="D2499" s="7">
        <f t="shared" si="195"/>
        <v>0.11297193012162643</v>
      </c>
      <c r="E2499" s="7">
        <f>SUM(D$2:D2499)</f>
        <v>566.30220864817204</v>
      </c>
      <c r="F2499">
        <f t="shared" si="196"/>
        <v>1</v>
      </c>
      <c r="G2499">
        <f t="shared" si="197"/>
        <v>1</v>
      </c>
    </row>
    <row r="2500" spans="1:7" x14ac:dyDescent="0.25">
      <c r="A2500" s="7">
        <v>0.41302999624836267</v>
      </c>
      <c r="B2500" s="13">
        <f t="shared" si="198"/>
        <v>2499</v>
      </c>
      <c r="C2500" s="35">
        <f t="shared" ref="C2500:C2563" si="199">IF(A2499-A2500=0,0,A2499-A2500)</f>
        <v>1.859355628680559E-5</v>
      </c>
      <c r="D2500" s="7">
        <f t="shared" si="195"/>
        <v>4.646529716072717E-2</v>
      </c>
      <c r="E2500" s="7">
        <f>SUM(D$2:D2500)</f>
        <v>566.34867394533273</v>
      </c>
      <c r="F2500">
        <f t="shared" si="196"/>
        <v>1</v>
      </c>
      <c r="G2500">
        <f t="shared" si="197"/>
        <v>1</v>
      </c>
    </row>
    <row r="2501" spans="1:7" x14ac:dyDescent="0.25">
      <c r="A2501" s="7">
        <v>0.4130040427427123</v>
      </c>
      <c r="B2501" s="13">
        <f t="shared" si="198"/>
        <v>2500</v>
      </c>
      <c r="C2501" s="35">
        <f t="shared" si="199"/>
        <v>2.5953505650377906E-5</v>
      </c>
      <c r="D2501" s="7">
        <f t="shared" si="195"/>
        <v>6.4883764125944765E-2</v>
      </c>
      <c r="E2501" s="7">
        <f>SUM(D$2:D2501)</f>
        <v>566.4135577094587</v>
      </c>
      <c r="F2501">
        <f t="shared" si="196"/>
        <v>1</v>
      </c>
      <c r="G2501">
        <f t="shared" si="197"/>
        <v>1</v>
      </c>
    </row>
    <row r="2502" spans="1:7" x14ac:dyDescent="0.25">
      <c r="A2502" s="7">
        <v>0.41260689600139755</v>
      </c>
      <c r="B2502" s="13">
        <f t="shared" si="198"/>
        <v>2501</v>
      </c>
      <c r="C2502" s="35">
        <f t="shared" si="199"/>
        <v>3.971467413147467E-4</v>
      </c>
      <c r="D2502" s="7">
        <f t="shared" si="195"/>
        <v>0.99326400002818149</v>
      </c>
      <c r="E2502" s="7">
        <f>SUM(D$2:D2502)</f>
        <v>567.40682170948685</v>
      </c>
      <c r="F2502">
        <f t="shared" si="196"/>
        <v>1</v>
      </c>
      <c r="G2502">
        <f t="shared" si="197"/>
        <v>1</v>
      </c>
    </row>
    <row r="2503" spans="1:7" x14ac:dyDescent="0.25">
      <c r="A2503" s="7">
        <v>0.41250714931923371</v>
      </c>
      <c r="B2503" s="13">
        <f t="shared" si="198"/>
        <v>2502</v>
      </c>
      <c r="C2503" s="35">
        <f t="shared" si="199"/>
        <v>9.9746682163837086E-5</v>
      </c>
      <c r="D2503" s="7">
        <f t="shared" si="195"/>
        <v>0.24956619877392039</v>
      </c>
      <c r="E2503" s="7">
        <f>SUM(D$2:D2503)</f>
        <v>567.65638790826074</v>
      </c>
      <c r="F2503">
        <f t="shared" si="196"/>
        <v>1</v>
      </c>
      <c r="G2503">
        <f t="shared" si="197"/>
        <v>1</v>
      </c>
    </row>
    <row r="2504" spans="1:7" x14ac:dyDescent="0.25">
      <c r="A2504" s="7">
        <v>0.41237396813025717</v>
      </c>
      <c r="B2504" s="13">
        <f t="shared" si="198"/>
        <v>2503</v>
      </c>
      <c r="C2504" s="35">
        <f t="shared" si="199"/>
        <v>1.3318118897653886E-4</v>
      </c>
      <c r="D2504" s="7">
        <f t="shared" si="195"/>
        <v>0.33335251600827676</v>
      </c>
      <c r="E2504" s="7">
        <f>SUM(D$2:D2504)</f>
        <v>567.98974042426903</v>
      </c>
      <c r="F2504">
        <f t="shared" si="196"/>
        <v>1</v>
      </c>
      <c r="G2504">
        <f t="shared" si="197"/>
        <v>1</v>
      </c>
    </row>
    <row r="2505" spans="1:7" x14ac:dyDescent="0.25">
      <c r="A2505" s="7">
        <v>0.41228857819142417</v>
      </c>
      <c r="B2505" s="13">
        <f t="shared" si="198"/>
        <v>2504</v>
      </c>
      <c r="C2505" s="35">
        <f t="shared" si="199"/>
        <v>8.538993883300261E-5</v>
      </c>
      <c r="D2505" s="7">
        <f t="shared" si="195"/>
        <v>0.21381640683783854</v>
      </c>
      <c r="E2505" s="7">
        <f>SUM(D$2:D2505)</f>
        <v>568.20355683110688</v>
      </c>
      <c r="F2505">
        <f t="shared" si="196"/>
        <v>1</v>
      </c>
      <c r="G2505">
        <f t="shared" si="197"/>
        <v>1</v>
      </c>
    </row>
    <row r="2506" spans="1:7" x14ac:dyDescent="0.25">
      <c r="A2506" s="7">
        <v>0.41140262428678703</v>
      </c>
      <c r="B2506" s="13">
        <f t="shared" si="198"/>
        <v>2505</v>
      </c>
      <c r="C2506" s="35">
        <f t="shared" si="199"/>
        <v>8.8595390463713786E-4</v>
      </c>
      <c r="D2506" s="7">
        <f t="shared" si="195"/>
        <v>2.2193145311160305</v>
      </c>
      <c r="E2506" s="7">
        <f>SUM(D$2:D2506)</f>
        <v>570.42287136222296</v>
      </c>
      <c r="F2506">
        <f t="shared" si="196"/>
        <v>1</v>
      </c>
      <c r="G2506">
        <f t="shared" si="197"/>
        <v>1</v>
      </c>
    </row>
    <row r="2507" spans="1:7" x14ac:dyDescent="0.25">
      <c r="A2507" s="7">
        <v>0.4114011958755619</v>
      </c>
      <c r="B2507" s="13">
        <f t="shared" si="198"/>
        <v>2506</v>
      </c>
      <c r="C2507" s="35">
        <f t="shared" si="199"/>
        <v>1.42841122513504E-6</v>
      </c>
      <c r="D2507" s="7">
        <f t="shared" si="195"/>
        <v>3.5795985301884103E-3</v>
      </c>
      <c r="E2507" s="7">
        <f>SUM(D$2:D2507)</f>
        <v>570.42645096075319</v>
      </c>
      <c r="F2507">
        <f t="shared" si="196"/>
        <v>1</v>
      </c>
      <c r="G2507">
        <f t="shared" si="197"/>
        <v>1</v>
      </c>
    </row>
    <row r="2508" spans="1:7" x14ac:dyDescent="0.25">
      <c r="A2508" s="7">
        <v>0.41082825771211329</v>
      </c>
      <c r="B2508" s="13">
        <f t="shared" si="198"/>
        <v>2507</v>
      </c>
      <c r="C2508" s="35">
        <f t="shared" si="199"/>
        <v>5.7293816344861082E-4</v>
      </c>
      <c r="D2508" s="7">
        <f t="shared" si="195"/>
        <v>1.4363559757656672</v>
      </c>
      <c r="E2508" s="7">
        <f>SUM(D$2:D2508)</f>
        <v>571.86280693651884</v>
      </c>
      <c r="F2508">
        <f t="shared" si="196"/>
        <v>1</v>
      </c>
      <c r="G2508">
        <f t="shared" si="197"/>
        <v>1</v>
      </c>
    </row>
    <row r="2509" spans="1:7" x14ac:dyDescent="0.25">
      <c r="A2509" s="7">
        <v>0.41058024678684946</v>
      </c>
      <c r="B2509" s="13">
        <f t="shared" si="198"/>
        <v>2508</v>
      </c>
      <c r="C2509" s="35">
        <f t="shared" si="199"/>
        <v>2.4801092526383073E-4</v>
      </c>
      <c r="D2509" s="7">
        <f t="shared" si="195"/>
        <v>0.62201140056168747</v>
      </c>
      <c r="E2509" s="7">
        <f>SUM(D$2:D2509)</f>
        <v>572.48481833708047</v>
      </c>
      <c r="F2509">
        <f t="shared" si="196"/>
        <v>1</v>
      </c>
      <c r="G2509">
        <f t="shared" si="197"/>
        <v>1</v>
      </c>
    </row>
    <row r="2510" spans="1:7" x14ac:dyDescent="0.25">
      <c r="A2510" s="7">
        <v>0.41025389113743949</v>
      </c>
      <c r="B2510" s="13">
        <f t="shared" si="198"/>
        <v>2509</v>
      </c>
      <c r="C2510" s="35">
        <f t="shared" si="199"/>
        <v>3.2635564940997064E-4</v>
      </c>
      <c r="D2510" s="7">
        <f t="shared" si="195"/>
        <v>0.81882632436961633</v>
      </c>
      <c r="E2510" s="7">
        <f>SUM(D$2:D2510)</f>
        <v>573.30364466145011</v>
      </c>
      <c r="F2510">
        <f t="shared" si="196"/>
        <v>1</v>
      </c>
      <c r="G2510">
        <f t="shared" si="197"/>
        <v>1</v>
      </c>
    </row>
    <row r="2511" spans="1:7" x14ac:dyDescent="0.25">
      <c r="A2511" s="7">
        <v>0.41013986034302397</v>
      </c>
      <c r="B2511" s="13">
        <f t="shared" si="198"/>
        <v>2510</v>
      </c>
      <c r="C2511" s="35">
        <f t="shared" si="199"/>
        <v>1.1403079441552055E-4</v>
      </c>
      <c r="D2511" s="7">
        <f t="shared" si="195"/>
        <v>0.28621729398295659</v>
      </c>
      <c r="E2511" s="7">
        <f>SUM(D$2:D2511)</f>
        <v>573.58986195543309</v>
      </c>
      <c r="F2511">
        <f t="shared" si="196"/>
        <v>1</v>
      </c>
      <c r="G2511">
        <f t="shared" si="197"/>
        <v>1</v>
      </c>
    </row>
    <row r="2512" spans="1:7" x14ac:dyDescent="0.25">
      <c r="A2512" s="7">
        <v>0.40990501985346334</v>
      </c>
      <c r="B2512" s="13">
        <f t="shared" si="198"/>
        <v>2511</v>
      </c>
      <c r="C2512" s="35">
        <f t="shared" si="199"/>
        <v>2.348404895606282E-4</v>
      </c>
      <c r="D2512" s="7">
        <f t="shared" si="195"/>
        <v>0.58968446928673734</v>
      </c>
      <c r="E2512" s="7">
        <f>SUM(D$2:D2512)</f>
        <v>574.17954642471977</v>
      </c>
      <c r="F2512">
        <f t="shared" si="196"/>
        <v>1</v>
      </c>
      <c r="G2512">
        <f t="shared" si="197"/>
        <v>1</v>
      </c>
    </row>
    <row r="2513" spans="1:7" x14ac:dyDescent="0.25">
      <c r="A2513" s="7">
        <v>0.40990288934180547</v>
      </c>
      <c r="B2513" s="13">
        <f t="shared" si="198"/>
        <v>2512</v>
      </c>
      <c r="C2513" s="35">
        <f t="shared" si="199"/>
        <v>2.1305116578718142E-6</v>
      </c>
      <c r="D2513" s="7">
        <f t="shared" si="195"/>
        <v>5.3518452845739972E-3</v>
      </c>
      <c r="E2513" s="7">
        <f>SUM(D$2:D2513)</f>
        <v>574.1848982700044</v>
      </c>
      <c r="F2513">
        <f t="shared" si="196"/>
        <v>1</v>
      </c>
      <c r="G2513">
        <f t="shared" si="197"/>
        <v>1</v>
      </c>
    </row>
    <row r="2514" spans="1:7" x14ac:dyDescent="0.25">
      <c r="A2514" s="7">
        <v>0.40938885498362509</v>
      </c>
      <c r="B2514" s="13">
        <f t="shared" si="198"/>
        <v>2513</v>
      </c>
      <c r="C2514" s="35">
        <f t="shared" si="199"/>
        <v>5.140343581803708E-4</v>
      </c>
      <c r="D2514" s="7">
        <f t="shared" si="195"/>
        <v>1.2917683421072719</v>
      </c>
      <c r="E2514" s="7">
        <f>SUM(D$2:D2514)</f>
        <v>575.47666661211167</v>
      </c>
      <c r="F2514">
        <f t="shared" si="196"/>
        <v>1</v>
      </c>
      <c r="G2514">
        <f t="shared" si="197"/>
        <v>1</v>
      </c>
    </row>
    <row r="2515" spans="1:7" x14ac:dyDescent="0.25">
      <c r="A2515" s="7">
        <v>0.40902240697847153</v>
      </c>
      <c r="B2515" s="13">
        <f t="shared" si="198"/>
        <v>2514</v>
      </c>
      <c r="C2515" s="35">
        <f t="shared" si="199"/>
        <v>3.6644800515356346E-4</v>
      </c>
      <c r="D2515" s="7">
        <f t="shared" si="195"/>
        <v>0.92125028495605854</v>
      </c>
      <c r="E2515" s="7">
        <f>SUM(D$2:D2515)</f>
        <v>576.39791689706772</v>
      </c>
      <c r="F2515">
        <f t="shared" si="196"/>
        <v>1</v>
      </c>
      <c r="G2515">
        <f t="shared" si="197"/>
        <v>1</v>
      </c>
    </row>
    <row r="2516" spans="1:7" x14ac:dyDescent="0.25">
      <c r="A2516" s="7">
        <v>0.40891370246320069</v>
      </c>
      <c r="B2516" s="13">
        <f t="shared" si="198"/>
        <v>2515</v>
      </c>
      <c r="C2516" s="35">
        <f t="shared" si="199"/>
        <v>1.0870451527084102E-4</v>
      </c>
      <c r="D2516" s="7">
        <f t="shared" si="195"/>
        <v>0.27339185590616516</v>
      </c>
      <c r="E2516" s="7">
        <f>SUM(D$2:D2516)</f>
        <v>576.67130875297391</v>
      </c>
      <c r="F2516">
        <f t="shared" si="196"/>
        <v>1</v>
      </c>
      <c r="G2516">
        <f t="shared" si="197"/>
        <v>1</v>
      </c>
    </row>
    <row r="2517" spans="1:7" x14ac:dyDescent="0.25">
      <c r="A2517" s="7">
        <v>0.40889094472503712</v>
      </c>
      <c r="B2517" s="13">
        <f t="shared" si="198"/>
        <v>2516</v>
      </c>
      <c r="C2517" s="35">
        <f t="shared" si="199"/>
        <v>2.2757738163570185E-5</v>
      </c>
      <c r="D2517" s="7">
        <f t="shared" si="195"/>
        <v>5.7258469219542585E-2</v>
      </c>
      <c r="E2517" s="7">
        <f>SUM(D$2:D2517)</f>
        <v>576.72856722219342</v>
      </c>
      <c r="F2517">
        <f t="shared" si="196"/>
        <v>1</v>
      </c>
      <c r="G2517">
        <f t="shared" si="197"/>
        <v>1</v>
      </c>
    </row>
    <row r="2518" spans="1:7" x14ac:dyDescent="0.25">
      <c r="A2518" s="7">
        <v>0.4088129873666469</v>
      </c>
      <c r="B2518" s="13">
        <f t="shared" si="198"/>
        <v>2517</v>
      </c>
      <c r="C2518" s="35">
        <f t="shared" si="199"/>
        <v>7.7957358390223774E-5</v>
      </c>
      <c r="D2518" s="7">
        <f t="shared" si="195"/>
        <v>0.19621867106819324</v>
      </c>
      <c r="E2518" s="7">
        <f>SUM(D$2:D2518)</f>
        <v>576.92478589326163</v>
      </c>
      <c r="F2518">
        <f t="shared" si="196"/>
        <v>1</v>
      </c>
      <c r="G2518">
        <f t="shared" si="197"/>
        <v>1</v>
      </c>
    </row>
    <row r="2519" spans="1:7" x14ac:dyDescent="0.25">
      <c r="A2519" s="7">
        <v>0.40842804264664551</v>
      </c>
      <c r="B2519" s="13">
        <f t="shared" si="198"/>
        <v>2518</v>
      </c>
      <c r="C2519" s="35">
        <f t="shared" si="199"/>
        <v>3.8494472000139002E-4</v>
      </c>
      <c r="D2519" s="7">
        <f t="shared" si="195"/>
        <v>0.96929080496350006</v>
      </c>
      <c r="E2519" s="7">
        <f>SUM(D$2:D2519)</f>
        <v>577.89407669822515</v>
      </c>
      <c r="F2519">
        <f t="shared" si="196"/>
        <v>1</v>
      </c>
      <c r="G2519">
        <f t="shared" si="197"/>
        <v>1</v>
      </c>
    </row>
    <row r="2520" spans="1:7" x14ac:dyDescent="0.25">
      <c r="A2520" s="7">
        <v>0.4083071118997017</v>
      </c>
      <c r="B2520" s="13">
        <f t="shared" si="198"/>
        <v>2519</v>
      </c>
      <c r="C2520" s="35">
        <f t="shared" si="199"/>
        <v>1.2093074694380368E-4</v>
      </c>
      <c r="D2520" s="7">
        <f t="shared" si="195"/>
        <v>0.30462455155144147</v>
      </c>
      <c r="E2520" s="7">
        <f>SUM(D$2:D2520)</f>
        <v>578.1987012497766</v>
      </c>
      <c r="F2520">
        <f t="shared" si="196"/>
        <v>1</v>
      </c>
      <c r="G2520">
        <f t="shared" si="197"/>
        <v>1</v>
      </c>
    </row>
    <row r="2521" spans="1:7" x14ac:dyDescent="0.25">
      <c r="A2521" s="7">
        <v>0.4074581756351201</v>
      </c>
      <c r="B2521" s="13">
        <f t="shared" si="198"/>
        <v>2520</v>
      </c>
      <c r="C2521" s="35">
        <f t="shared" si="199"/>
        <v>8.4893626458160121E-4</v>
      </c>
      <c r="D2521" s="7">
        <f t="shared" si="195"/>
        <v>2.139319386745635</v>
      </c>
      <c r="E2521" s="7">
        <f>SUM(D$2:D2521)</f>
        <v>580.33802063652229</v>
      </c>
      <c r="F2521">
        <f t="shared" si="196"/>
        <v>1</v>
      </c>
      <c r="G2521">
        <f t="shared" si="197"/>
        <v>1</v>
      </c>
    </row>
    <row r="2522" spans="1:7" x14ac:dyDescent="0.25">
      <c r="A2522" s="7">
        <v>0.40733203966083031</v>
      </c>
      <c r="B2522" s="13">
        <f t="shared" si="198"/>
        <v>2521</v>
      </c>
      <c r="C2522" s="35">
        <f t="shared" si="199"/>
        <v>1.2613597428978718E-4</v>
      </c>
      <c r="D2522" s="7">
        <f t="shared" si="195"/>
        <v>0.31798879118455348</v>
      </c>
      <c r="E2522" s="7">
        <f>SUM(D$2:D2522)</f>
        <v>580.65600942770686</v>
      </c>
      <c r="F2522">
        <f t="shared" si="196"/>
        <v>1</v>
      </c>
      <c r="G2522">
        <f t="shared" si="197"/>
        <v>1</v>
      </c>
    </row>
    <row r="2523" spans="1:7" x14ac:dyDescent="0.25">
      <c r="A2523" s="7">
        <v>0.4072830136823396</v>
      </c>
      <c r="B2523" s="13">
        <f t="shared" si="198"/>
        <v>2522</v>
      </c>
      <c r="C2523" s="35">
        <f t="shared" si="199"/>
        <v>4.9025978490713218E-5</v>
      </c>
      <c r="D2523" s="7">
        <f t="shared" si="195"/>
        <v>0.12364351775357874</v>
      </c>
      <c r="E2523" s="7">
        <f>SUM(D$2:D2523)</f>
        <v>580.7796529454605</v>
      </c>
      <c r="F2523">
        <f t="shared" si="196"/>
        <v>1</v>
      </c>
      <c r="G2523">
        <f t="shared" si="197"/>
        <v>1</v>
      </c>
    </row>
    <row r="2524" spans="1:7" x14ac:dyDescent="0.25">
      <c r="A2524" s="7">
        <v>0.40701759550841654</v>
      </c>
      <c r="B2524" s="13">
        <f t="shared" si="198"/>
        <v>2523</v>
      </c>
      <c r="C2524" s="35">
        <f t="shared" si="199"/>
        <v>2.6541817392305989E-4</v>
      </c>
      <c r="D2524" s="7">
        <f t="shared" si="195"/>
        <v>0.66965005280788015</v>
      </c>
      <c r="E2524" s="7">
        <f>SUM(D$2:D2524)</f>
        <v>581.44930299826842</v>
      </c>
      <c r="F2524">
        <f t="shared" si="196"/>
        <v>1</v>
      </c>
      <c r="G2524">
        <f t="shared" si="197"/>
        <v>1</v>
      </c>
    </row>
    <row r="2525" spans="1:7" x14ac:dyDescent="0.25">
      <c r="A2525" s="7">
        <v>0.40667681048459653</v>
      </c>
      <c r="B2525" s="13">
        <f t="shared" si="198"/>
        <v>2524</v>
      </c>
      <c r="C2525" s="35">
        <f t="shared" si="199"/>
        <v>3.4078502382001163E-4</v>
      </c>
      <c r="D2525" s="7">
        <f t="shared" si="195"/>
        <v>0.86014140012170937</v>
      </c>
      <c r="E2525" s="7">
        <f>SUM(D$2:D2525)</f>
        <v>582.30944439839016</v>
      </c>
      <c r="F2525">
        <f t="shared" si="196"/>
        <v>1</v>
      </c>
      <c r="G2525">
        <f t="shared" si="197"/>
        <v>1</v>
      </c>
    </row>
    <row r="2526" spans="1:7" x14ac:dyDescent="0.25">
      <c r="A2526" s="7">
        <v>0.40651508528147645</v>
      </c>
      <c r="B2526" s="13">
        <f t="shared" si="198"/>
        <v>2525</v>
      </c>
      <c r="C2526" s="35">
        <f t="shared" si="199"/>
        <v>1.6172520312007777E-4</v>
      </c>
      <c r="D2526" s="7">
        <f t="shared" si="195"/>
        <v>0.40835613787819636</v>
      </c>
      <c r="E2526" s="7">
        <f>SUM(D$2:D2526)</f>
        <v>582.71780053626833</v>
      </c>
      <c r="F2526">
        <f t="shared" si="196"/>
        <v>1</v>
      </c>
      <c r="G2526">
        <f t="shared" si="197"/>
        <v>1</v>
      </c>
    </row>
    <row r="2527" spans="1:7" x14ac:dyDescent="0.25">
      <c r="A2527" s="7">
        <v>0.40646840770788134</v>
      </c>
      <c r="B2527" s="13">
        <f t="shared" si="198"/>
        <v>2526</v>
      </c>
      <c r="C2527" s="35">
        <f t="shared" si="199"/>
        <v>4.6677573595110822E-5</v>
      </c>
      <c r="D2527" s="7">
        <f t="shared" si="195"/>
        <v>0.11790755090124994</v>
      </c>
      <c r="E2527" s="7">
        <f>SUM(D$2:D2527)</f>
        <v>582.83570808716956</v>
      </c>
      <c r="F2527">
        <f t="shared" si="196"/>
        <v>1</v>
      </c>
      <c r="G2527">
        <f t="shared" si="197"/>
        <v>1</v>
      </c>
    </row>
    <row r="2528" spans="1:7" x14ac:dyDescent="0.25">
      <c r="A2528" s="7">
        <v>0.40644240578151131</v>
      </c>
      <c r="B2528" s="13">
        <f t="shared" si="198"/>
        <v>2527</v>
      </c>
      <c r="C2528" s="35">
        <f t="shared" si="199"/>
        <v>2.6001926370033956E-5</v>
      </c>
      <c r="D2528" s="7">
        <f t="shared" si="195"/>
        <v>6.5706867937075808E-2</v>
      </c>
      <c r="E2528" s="7">
        <f>SUM(D$2:D2528)</f>
        <v>582.90141495510659</v>
      </c>
      <c r="F2528">
        <f t="shared" si="196"/>
        <v>1</v>
      </c>
      <c r="G2528">
        <f t="shared" si="197"/>
        <v>1</v>
      </c>
    </row>
    <row r="2529" spans="1:7" x14ac:dyDescent="0.25">
      <c r="A2529" s="7">
        <v>0.4063832114519263</v>
      </c>
      <c r="B2529" s="13">
        <f t="shared" si="198"/>
        <v>2528</v>
      </c>
      <c r="C2529" s="35">
        <f t="shared" si="199"/>
        <v>5.9194329585010586E-5</v>
      </c>
      <c r="D2529" s="7">
        <f t="shared" si="195"/>
        <v>0.14964326519090676</v>
      </c>
      <c r="E2529" s="7">
        <f>SUM(D$2:D2529)</f>
        <v>583.05105822029748</v>
      </c>
      <c r="F2529">
        <f t="shared" si="196"/>
        <v>1</v>
      </c>
      <c r="G2529">
        <f t="shared" si="197"/>
        <v>1</v>
      </c>
    </row>
    <row r="2530" spans="1:7" x14ac:dyDescent="0.25">
      <c r="A2530" s="7">
        <v>0.40633893070394622</v>
      </c>
      <c r="B2530" s="13">
        <f t="shared" si="198"/>
        <v>2529</v>
      </c>
      <c r="C2530" s="35">
        <f t="shared" si="199"/>
        <v>4.428074798007442E-5</v>
      </c>
      <c r="D2530" s="7">
        <f t="shared" si="195"/>
        <v>0.11198601164160821</v>
      </c>
      <c r="E2530" s="7">
        <f>SUM(D$2:D2530)</f>
        <v>583.16304423193912</v>
      </c>
      <c r="F2530">
        <f t="shared" si="196"/>
        <v>1</v>
      </c>
      <c r="G2530">
        <f t="shared" si="197"/>
        <v>1</v>
      </c>
    </row>
    <row r="2531" spans="1:7" x14ac:dyDescent="0.25">
      <c r="A2531" s="7">
        <v>0.40631009616548575</v>
      </c>
      <c r="B2531" s="13">
        <f t="shared" si="198"/>
        <v>2530</v>
      </c>
      <c r="C2531" s="35">
        <f t="shared" si="199"/>
        <v>2.8834538460476011E-5</v>
      </c>
      <c r="D2531" s="7">
        <f t="shared" si="195"/>
        <v>7.2951382305004309E-2</v>
      </c>
      <c r="E2531" s="7">
        <f>SUM(D$2:D2531)</f>
        <v>583.23599561424408</v>
      </c>
      <c r="F2531">
        <f t="shared" si="196"/>
        <v>1</v>
      </c>
      <c r="G2531">
        <f t="shared" si="197"/>
        <v>1</v>
      </c>
    </row>
    <row r="2532" spans="1:7" x14ac:dyDescent="0.25">
      <c r="A2532" s="7">
        <v>0.40614408572869015</v>
      </c>
      <c r="B2532" s="13">
        <f t="shared" si="198"/>
        <v>2531</v>
      </c>
      <c r="C2532" s="35">
        <f t="shared" si="199"/>
        <v>1.6601043679559391E-4</v>
      </c>
      <c r="D2532" s="7">
        <f t="shared" si="195"/>
        <v>0.42017241552964818</v>
      </c>
      <c r="E2532" s="7">
        <f>SUM(D$2:D2532)</f>
        <v>583.65616802977377</v>
      </c>
      <c r="F2532">
        <f t="shared" si="196"/>
        <v>1</v>
      </c>
      <c r="G2532">
        <f t="shared" si="197"/>
        <v>1</v>
      </c>
    </row>
    <row r="2533" spans="1:7" x14ac:dyDescent="0.25">
      <c r="A2533" s="7">
        <v>0.40607048623505471</v>
      </c>
      <c r="B2533" s="13">
        <f t="shared" si="198"/>
        <v>2532</v>
      </c>
      <c r="C2533" s="35">
        <f t="shared" si="199"/>
        <v>7.3599493635445601E-5</v>
      </c>
      <c r="D2533" s="7">
        <f t="shared" si="195"/>
        <v>0.18635391788494826</v>
      </c>
      <c r="E2533" s="7">
        <f>SUM(D$2:D2533)</f>
        <v>583.84252194765872</v>
      </c>
      <c r="F2533">
        <f t="shared" si="196"/>
        <v>1</v>
      </c>
      <c r="G2533">
        <f t="shared" si="197"/>
        <v>1</v>
      </c>
    </row>
    <row r="2534" spans="1:7" x14ac:dyDescent="0.25">
      <c r="A2534" s="7">
        <v>0.40588484119650303</v>
      </c>
      <c r="B2534" s="13">
        <f t="shared" si="198"/>
        <v>2533</v>
      </c>
      <c r="C2534" s="35">
        <f t="shared" si="199"/>
        <v>1.8564503855167391E-4</v>
      </c>
      <c r="D2534" s="7">
        <f t="shared" si="195"/>
        <v>0.47023888265139002</v>
      </c>
      <c r="E2534" s="7">
        <f>SUM(D$2:D2534)</f>
        <v>584.31276083031014</v>
      </c>
      <c r="F2534">
        <f t="shared" si="196"/>
        <v>1</v>
      </c>
      <c r="G2534">
        <f t="shared" si="197"/>
        <v>1</v>
      </c>
    </row>
    <row r="2535" spans="1:7" x14ac:dyDescent="0.25">
      <c r="A2535" s="7">
        <v>0.40582097426748653</v>
      </c>
      <c r="B2535" s="13">
        <f t="shared" si="198"/>
        <v>2534</v>
      </c>
      <c r="C2535" s="35">
        <f t="shared" si="199"/>
        <v>6.3866929016498375E-5</v>
      </c>
      <c r="D2535" s="7">
        <f t="shared" si="195"/>
        <v>0.16183879812780688</v>
      </c>
      <c r="E2535" s="7">
        <f>SUM(D$2:D2535)</f>
        <v>584.474599628438</v>
      </c>
      <c r="F2535">
        <f t="shared" si="196"/>
        <v>1</v>
      </c>
      <c r="G2535">
        <f t="shared" si="197"/>
        <v>1</v>
      </c>
    </row>
    <row r="2536" spans="1:7" x14ac:dyDescent="0.25">
      <c r="A2536" s="7">
        <v>0.40553718043051445</v>
      </c>
      <c r="B2536" s="13">
        <f t="shared" si="198"/>
        <v>2535</v>
      </c>
      <c r="C2536" s="35">
        <f t="shared" si="199"/>
        <v>2.8379383697207938E-4</v>
      </c>
      <c r="D2536" s="7">
        <f t="shared" si="195"/>
        <v>0.71941737672422124</v>
      </c>
      <c r="E2536" s="7">
        <f>SUM(D$2:D2536)</f>
        <v>585.19401700516221</v>
      </c>
      <c r="F2536">
        <f t="shared" si="196"/>
        <v>1</v>
      </c>
      <c r="G2536">
        <f t="shared" si="197"/>
        <v>1</v>
      </c>
    </row>
    <row r="2537" spans="1:7" x14ac:dyDescent="0.25">
      <c r="A2537" s="7">
        <v>0.40549476388023498</v>
      </c>
      <c r="B2537" s="13">
        <f t="shared" si="198"/>
        <v>2536</v>
      </c>
      <c r="C2537" s="35">
        <f t="shared" si="199"/>
        <v>4.2416550279478216E-5</v>
      </c>
      <c r="D2537" s="7">
        <f t="shared" si="195"/>
        <v>0.10756837150875675</v>
      </c>
      <c r="E2537" s="7">
        <f>SUM(D$2:D2537)</f>
        <v>585.30158537667091</v>
      </c>
      <c r="F2537">
        <f t="shared" si="196"/>
        <v>1</v>
      </c>
      <c r="G2537">
        <f t="shared" si="197"/>
        <v>1</v>
      </c>
    </row>
    <row r="2538" spans="1:7" x14ac:dyDescent="0.25">
      <c r="A2538" s="7">
        <v>0.4051757197594692</v>
      </c>
      <c r="B2538" s="13">
        <f t="shared" si="198"/>
        <v>2537</v>
      </c>
      <c r="C2538" s="35">
        <f t="shared" si="199"/>
        <v>3.1904412076577682E-4</v>
      </c>
      <c r="D2538" s="7">
        <f t="shared" si="195"/>
        <v>0.80941493438277579</v>
      </c>
      <c r="E2538" s="7">
        <f>SUM(D$2:D2538)</f>
        <v>586.11100031105366</v>
      </c>
      <c r="F2538">
        <f t="shared" si="196"/>
        <v>1</v>
      </c>
      <c r="G2538">
        <f t="shared" si="197"/>
        <v>1</v>
      </c>
    </row>
    <row r="2539" spans="1:7" x14ac:dyDescent="0.25">
      <c r="A2539" s="7">
        <v>0.40505457111928755</v>
      </c>
      <c r="B2539" s="13">
        <f t="shared" si="198"/>
        <v>2538</v>
      </c>
      <c r="C2539" s="35">
        <f t="shared" si="199"/>
        <v>1.2114864018164528E-4</v>
      </c>
      <c r="D2539" s="7">
        <f t="shared" si="195"/>
        <v>0.30747524878101573</v>
      </c>
      <c r="E2539" s="7">
        <f>SUM(D$2:D2539)</f>
        <v>586.41847555983463</v>
      </c>
      <c r="F2539">
        <f t="shared" si="196"/>
        <v>1</v>
      </c>
      <c r="G2539">
        <f t="shared" si="197"/>
        <v>1</v>
      </c>
    </row>
    <row r="2540" spans="1:7" x14ac:dyDescent="0.25">
      <c r="A2540" s="7">
        <v>0.4050325639022761</v>
      </c>
      <c r="B2540" s="13">
        <f t="shared" si="198"/>
        <v>2539</v>
      </c>
      <c r="C2540" s="35">
        <f t="shared" si="199"/>
        <v>2.2007217011454916E-5</v>
      </c>
      <c r="D2540" s="7">
        <f t="shared" si="195"/>
        <v>5.5876323992084032E-2</v>
      </c>
      <c r="E2540" s="7">
        <f>SUM(D$2:D2540)</f>
        <v>586.47435188382667</v>
      </c>
      <c r="F2540">
        <f t="shared" si="196"/>
        <v>1</v>
      </c>
      <c r="G2540">
        <f t="shared" si="197"/>
        <v>1</v>
      </c>
    </row>
    <row r="2541" spans="1:7" x14ac:dyDescent="0.25">
      <c r="A2541" s="7">
        <v>0.40497666218161676</v>
      </c>
      <c r="B2541" s="13">
        <f t="shared" si="198"/>
        <v>2540</v>
      </c>
      <c r="C2541" s="35">
        <f t="shared" si="199"/>
        <v>5.5901720659334853E-5</v>
      </c>
      <c r="D2541" s="7">
        <f t="shared" si="195"/>
        <v>0.14199037047471053</v>
      </c>
      <c r="E2541" s="7">
        <f>SUM(D$2:D2541)</f>
        <v>586.61634225430134</v>
      </c>
      <c r="F2541">
        <f t="shared" si="196"/>
        <v>1</v>
      </c>
      <c r="G2541">
        <f t="shared" si="197"/>
        <v>1</v>
      </c>
    </row>
    <row r="2542" spans="1:7" x14ac:dyDescent="0.25">
      <c r="A2542" s="7">
        <v>0.40494576976257773</v>
      </c>
      <c r="B2542" s="13">
        <f t="shared" si="198"/>
        <v>2541</v>
      </c>
      <c r="C2542" s="35">
        <f t="shared" si="199"/>
        <v>3.0892419039030283E-5</v>
      </c>
      <c r="D2542" s="7">
        <f t="shared" si="195"/>
        <v>7.849763677817595E-2</v>
      </c>
      <c r="E2542" s="7">
        <f>SUM(D$2:D2542)</f>
        <v>586.69483989107948</v>
      </c>
      <c r="F2542">
        <f t="shared" si="196"/>
        <v>1</v>
      </c>
      <c r="G2542">
        <f t="shared" si="197"/>
        <v>1</v>
      </c>
    </row>
    <row r="2543" spans="1:7" x14ac:dyDescent="0.25">
      <c r="A2543" s="7">
        <v>0.40491913836685434</v>
      </c>
      <c r="B2543" s="13">
        <f t="shared" si="198"/>
        <v>2542</v>
      </c>
      <c r="C2543" s="35">
        <f t="shared" si="199"/>
        <v>2.6631395723397677E-5</v>
      </c>
      <c r="D2543" s="7">
        <f t="shared" si="195"/>
        <v>6.7697007928876896E-2</v>
      </c>
      <c r="E2543" s="7">
        <f>SUM(D$2:D2543)</f>
        <v>586.76253689900841</v>
      </c>
      <c r="F2543">
        <f t="shared" si="196"/>
        <v>1</v>
      </c>
      <c r="G2543">
        <f t="shared" si="197"/>
        <v>1</v>
      </c>
    </row>
    <row r="2544" spans="1:7" x14ac:dyDescent="0.25">
      <c r="A2544" s="7">
        <v>0.4045012433472352</v>
      </c>
      <c r="B2544" s="13">
        <f t="shared" si="198"/>
        <v>2543</v>
      </c>
      <c r="C2544" s="35">
        <f t="shared" si="199"/>
        <v>4.1789501961914111E-4</v>
      </c>
      <c r="D2544" s="7">
        <f t="shared" si="195"/>
        <v>1.0627070348914758</v>
      </c>
      <c r="E2544" s="7">
        <f>SUM(D$2:D2544)</f>
        <v>587.82524393389986</v>
      </c>
      <c r="F2544">
        <f t="shared" si="196"/>
        <v>1</v>
      </c>
      <c r="G2544">
        <f t="shared" si="197"/>
        <v>1</v>
      </c>
    </row>
    <row r="2545" spans="1:7" x14ac:dyDescent="0.25">
      <c r="A2545" s="7">
        <v>0.40397658064112513</v>
      </c>
      <c r="B2545" s="13">
        <f t="shared" si="198"/>
        <v>2544</v>
      </c>
      <c r="C2545" s="35">
        <f t="shared" si="199"/>
        <v>5.2466270611006838E-4</v>
      </c>
      <c r="D2545" s="7">
        <f t="shared" si="195"/>
        <v>1.334741924344014</v>
      </c>
      <c r="E2545" s="7">
        <f>SUM(D$2:D2545)</f>
        <v>589.15998585824389</v>
      </c>
      <c r="F2545">
        <f t="shared" si="196"/>
        <v>1</v>
      </c>
      <c r="G2545">
        <f t="shared" si="197"/>
        <v>1</v>
      </c>
    </row>
    <row r="2546" spans="1:7" x14ac:dyDescent="0.25">
      <c r="A2546" s="7">
        <v>0.40381921330275983</v>
      </c>
      <c r="B2546" s="13">
        <f t="shared" si="198"/>
        <v>2545</v>
      </c>
      <c r="C2546" s="35">
        <f t="shared" si="199"/>
        <v>1.5736733836529959E-4</v>
      </c>
      <c r="D2546" s="7">
        <f t="shared" si="195"/>
        <v>0.40049987613968746</v>
      </c>
      <c r="E2546" s="7">
        <f>SUM(D$2:D2546)</f>
        <v>589.56048573438352</v>
      </c>
      <c r="F2546">
        <f t="shared" si="196"/>
        <v>1</v>
      </c>
      <c r="G2546">
        <f t="shared" si="197"/>
        <v>1</v>
      </c>
    </row>
    <row r="2547" spans="1:7" x14ac:dyDescent="0.25">
      <c r="A2547" s="7">
        <v>0.40360935790445962</v>
      </c>
      <c r="B2547" s="13">
        <f t="shared" si="198"/>
        <v>2546</v>
      </c>
      <c r="C2547" s="35">
        <f t="shared" si="199"/>
        <v>2.0985539830020716E-4</v>
      </c>
      <c r="D2547" s="7">
        <f t="shared" si="195"/>
        <v>0.53429184407232744</v>
      </c>
      <c r="E2547" s="7">
        <f>SUM(D$2:D2547)</f>
        <v>590.09477757845582</v>
      </c>
      <c r="F2547">
        <f t="shared" si="196"/>
        <v>1</v>
      </c>
      <c r="G2547">
        <f t="shared" si="197"/>
        <v>1</v>
      </c>
    </row>
    <row r="2548" spans="1:7" x14ac:dyDescent="0.25">
      <c r="A2548" s="7">
        <v>0.40342850651713835</v>
      </c>
      <c r="B2548" s="13">
        <f t="shared" si="198"/>
        <v>2547</v>
      </c>
      <c r="C2548" s="35">
        <f t="shared" si="199"/>
        <v>1.8085138732126804E-4</v>
      </c>
      <c r="D2548" s="7">
        <f t="shared" si="195"/>
        <v>0.4606284835072697</v>
      </c>
      <c r="E2548" s="7">
        <f>SUM(D$2:D2548)</f>
        <v>590.55540606196314</v>
      </c>
      <c r="F2548">
        <f t="shared" si="196"/>
        <v>1</v>
      </c>
      <c r="G2548">
        <f t="shared" si="197"/>
        <v>1</v>
      </c>
    </row>
    <row r="2549" spans="1:7" x14ac:dyDescent="0.25">
      <c r="A2549" s="7">
        <v>0.40336916692539465</v>
      </c>
      <c r="B2549" s="13">
        <f t="shared" si="198"/>
        <v>2548</v>
      </c>
      <c r="C2549" s="35">
        <f t="shared" si="199"/>
        <v>5.9339591743701181E-5</v>
      </c>
      <c r="D2549" s="7">
        <f t="shared" si="195"/>
        <v>0.15119727976295061</v>
      </c>
      <c r="E2549" s="7">
        <f>SUM(D$2:D2549)</f>
        <v>590.70660334172612</v>
      </c>
      <c r="F2549">
        <f t="shared" si="196"/>
        <v>1</v>
      </c>
      <c r="G2549">
        <f t="shared" si="197"/>
        <v>1</v>
      </c>
    </row>
    <row r="2550" spans="1:7" x14ac:dyDescent="0.25">
      <c r="A2550" s="7">
        <v>0.40334861232996827</v>
      </c>
      <c r="B2550" s="13">
        <f t="shared" si="198"/>
        <v>2549</v>
      </c>
      <c r="C2550" s="35">
        <f t="shared" si="199"/>
        <v>2.0554595426380828E-5</v>
      </c>
      <c r="D2550" s="7">
        <f t="shared" si="195"/>
        <v>5.2393663741844732E-2</v>
      </c>
      <c r="E2550" s="7">
        <f>SUM(D$2:D2550)</f>
        <v>590.75899700546802</v>
      </c>
      <c r="F2550">
        <f t="shared" si="196"/>
        <v>1</v>
      </c>
      <c r="G2550">
        <f t="shared" si="197"/>
        <v>1</v>
      </c>
    </row>
    <row r="2551" spans="1:7" x14ac:dyDescent="0.25">
      <c r="A2551" s="7">
        <v>0.4032047543723426</v>
      </c>
      <c r="B2551" s="13">
        <f t="shared" si="198"/>
        <v>2550</v>
      </c>
      <c r="C2551" s="35">
        <f t="shared" si="199"/>
        <v>1.4385795762567044E-4</v>
      </c>
      <c r="D2551" s="7">
        <f t="shared" si="195"/>
        <v>0.36683779194545962</v>
      </c>
      <c r="E2551" s="7">
        <f>SUM(D$2:D2551)</f>
        <v>591.12583479741352</v>
      </c>
      <c r="F2551">
        <f t="shared" si="196"/>
        <v>1</v>
      </c>
      <c r="G2551">
        <f t="shared" si="197"/>
        <v>1</v>
      </c>
    </row>
    <row r="2552" spans="1:7" x14ac:dyDescent="0.25">
      <c r="A2552" s="7">
        <v>0.4028509441749778</v>
      </c>
      <c r="B2552" s="13">
        <f t="shared" si="198"/>
        <v>2551</v>
      </c>
      <c r="C2552" s="35">
        <f t="shared" si="199"/>
        <v>3.5381019736480113E-4</v>
      </c>
      <c r="D2552" s="7">
        <f t="shared" si="195"/>
        <v>0.90256981347760767</v>
      </c>
      <c r="E2552" s="7">
        <f>SUM(D$2:D2552)</f>
        <v>592.02840461089113</v>
      </c>
      <c r="F2552">
        <f t="shared" si="196"/>
        <v>1</v>
      </c>
      <c r="G2552">
        <f t="shared" si="197"/>
        <v>1</v>
      </c>
    </row>
    <row r="2553" spans="1:7" x14ac:dyDescent="0.25">
      <c r="A2553" s="7">
        <v>0.40283932320229854</v>
      </c>
      <c r="B2553" s="13">
        <f t="shared" si="198"/>
        <v>2552</v>
      </c>
      <c r="C2553" s="35">
        <f t="shared" si="199"/>
        <v>1.1620972679260433E-5</v>
      </c>
      <c r="D2553" s="7">
        <f t="shared" si="195"/>
        <v>2.9656722277472625E-2</v>
      </c>
      <c r="E2553" s="7">
        <f>SUM(D$2:D2553)</f>
        <v>592.05806133316855</v>
      </c>
      <c r="F2553">
        <f t="shared" si="196"/>
        <v>1</v>
      </c>
      <c r="G2553">
        <f t="shared" si="197"/>
        <v>1</v>
      </c>
    </row>
    <row r="2554" spans="1:7" x14ac:dyDescent="0.25">
      <c r="A2554" s="7">
        <v>0.40282164963968214</v>
      </c>
      <c r="B2554" s="13">
        <f t="shared" si="198"/>
        <v>2553</v>
      </c>
      <c r="C2554" s="35">
        <f t="shared" si="199"/>
        <v>1.7673562616393745E-5</v>
      </c>
      <c r="D2554" s="7">
        <f t="shared" si="195"/>
        <v>4.5120605359653232E-2</v>
      </c>
      <c r="E2554" s="7">
        <f>SUM(D$2:D2554)</f>
        <v>592.10318193852822</v>
      </c>
      <c r="F2554">
        <f t="shared" si="196"/>
        <v>1</v>
      </c>
      <c r="G2554">
        <f t="shared" si="197"/>
        <v>1</v>
      </c>
    </row>
    <row r="2555" spans="1:7" x14ac:dyDescent="0.25">
      <c r="A2555" s="7">
        <v>0.40271057250915582</v>
      </c>
      <c r="B2555" s="13">
        <f t="shared" si="198"/>
        <v>2554</v>
      </c>
      <c r="C2555" s="35">
        <f t="shared" si="199"/>
        <v>1.1107713052632695E-4</v>
      </c>
      <c r="D2555" s="7">
        <f t="shared" si="195"/>
        <v>0.28369099136423903</v>
      </c>
      <c r="E2555" s="7">
        <f>SUM(D$2:D2555)</f>
        <v>592.38687292989243</v>
      </c>
      <c r="F2555">
        <f t="shared" si="196"/>
        <v>1</v>
      </c>
      <c r="G2555">
        <f t="shared" si="197"/>
        <v>1</v>
      </c>
    </row>
    <row r="2556" spans="1:7" x14ac:dyDescent="0.25">
      <c r="A2556" s="7">
        <v>0.40257949762147749</v>
      </c>
      <c r="B2556" s="13">
        <f t="shared" si="198"/>
        <v>2555</v>
      </c>
      <c r="C2556" s="35">
        <f t="shared" si="199"/>
        <v>1.3107488767832853E-4</v>
      </c>
      <c r="D2556" s="7">
        <f t="shared" si="195"/>
        <v>0.3348963380181294</v>
      </c>
      <c r="E2556" s="7">
        <f>SUM(D$2:D2556)</f>
        <v>592.72176926791053</v>
      </c>
      <c r="F2556">
        <f t="shared" si="196"/>
        <v>1</v>
      </c>
      <c r="G2556">
        <f t="shared" si="197"/>
        <v>1</v>
      </c>
    </row>
    <row r="2557" spans="1:7" x14ac:dyDescent="0.25">
      <c r="A2557" s="7">
        <v>0.40228848909730031</v>
      </c>
      <c r="B2557" s="13">
        <f t="shared" si="198"/>
        <v>2556</v>
      </c>
      <c r="C2557" s="35">
        <f t="shared" si="199"/>
        <v>2.9100852417718315E-4</v>
      </c>
      <c r="D2557" s="7">
        <f t="shared" si="195"/>
        <v>0.74381778779688013</v>
      </c>
      <c r="E2557" s="7">
        <f>SUM(D$2:D2557)</f>
        <v>593.46558705570737</v>
      </c>
      <c r="F2557">
        <f t="shared" si="196"/>
        <v>1</v>
      </c>
      <c r="G2557">
        <f t="shared" si="197"/>
        <v>1</v>
      </c>
    </row>
    <row r="2558" spans="1:7" x14ac:dyDescent="0.25">
      <c r="A2558" s="7">
        <v>0.402276577600304</v>
      </c>
      <c r="B2558" s="13">
        <f t="shared" si="198"/>
        <v>2557</v>
      </c>
      <c r="C2558" s="35">
        <f t="shared" si="199"/>
        <v>1.1911496996308557E-5</v>
      </c>
      <c r="D2558" s="7">
        <f t="shared" si="195"/>
        <v>3.045769781956098E-2</v>
      </c>
      <c r="E2558" s="7">
        <f>SUM(D$2:D2558)</f>
        <v>593.49604475352692</v>
      </c>
      <c r="F2558">
        <f t="shared" si="196"/>
        <v>1</v>
      </c>
      <c r="G2558">
        <f t="shared" si="197"/>
        <v>1</v>
      </c>
    </row>
    <row r="2559" spans="1:7" x14ac:dyDescent="0.25">
      <c r="A2559" s="7">
        <v>0.40212787757072865</v>
      </c>
      <c r="B2559" s="13">
        <f t="shared" si="198"/>
        <v>2558</v>
      </c>
      <c r="C2559" s="35">
        <f t="shared" si="199"/>
        <v>1.4870002957534378E-4</v>
      </c>
      <c r="D2559" s="7">
        <f t="shared" si="195"/>
        <v>0.3803746756537294</v>
      </c>
      <c r="E2559" s="7">
        <f>SUM(D$2:D2559)</f>
        <v>593.8764194291806</v>
      </c>
      <c r="F2559">
        <f t="shared" si="196"/>
        <v>1</v>
      </c>
      <c r="G2559">
        <f t="shared" si="197"/>
        <v>1</v>
      </c>
    </row>
    <row r="2560" spans="1:7" x14ac:dyDescent="0.25">
      <c r="A2560" s="7">
        <v>0.40208149052145042</v>
      </c>
      <c r="B2560" s="13">
        <f t="shared" si="198"/>
        <v>2559</v>
      </c>
      <c r="C2560" s="35">
        <f t="shared" si="199"/>
        <v>4.6387049278229231E-5</v>
      </c>
      <c r="D2560" s="7">
        <f t="shared" si="195"/>
        <v>0.1187044591029886</v>
      </c>
      <c r="E2560" s="7">
        <f>SUM(D$2:D2560)</f>
        <v>593.99512388828362</v>
      </c>
      <c r="F2560">
        <f t="shared" si="196"/>
        <v>1</v>
      </c>
      <c r="G2560">
        <f t="shared" si="197"/>
        <v>1</v>
      </c>
    </row>
    <row r="2561" spans="1:7" x14ac:dyDescent="0.25">
      <c r="A2561" s="7">
        <v>0.40186841514530375</v>
      </c>
      <c r="B2561" s="13">
        <f t="shared" si="198"/>
        <v>2560</v>
      </c>
      <c r="C2561" s="35">
        <f t="shared" si="199"/>
        <v>2.1307537614667638E-4</v>
      </c>
      <c r="D2561" s="7">
        <f t="shared" si="195"/>
        <v>0.54547296293549152</v>
      </c>
      <c r="E2561" s="7">
        <f>SUM(D$2:D2561)</f>
        <v>594.54059685121911</v>
      </c>
      <c r="F2561">
        <f t="shared" si="196"/>
        <v>1</v>
      </c>
      <c r="G2561">
        <f t="shared" si="197"/>
        <v>1</v>
      </c>
    </row>
    <row r="2562" spans="1:7" x14ac:dyDescent="0.25">
      <c r="A2562" s="7">
        <v>0.40185536576139941</v>
      </c>
      <c r="B2562" s="13">
        <f t="shared" si="198"/>
        <v>2561</v>
      </c>
      <c r="C2562" s="35">
        <f t="shared" si="199"/>
        <v>1.3049383904339962E-5</v>
      </c>
      <c r="D2562" s="7">
        <f t="shared" ref="D2562:D2625" si="200">C2562*B2562</f>
        <v>3.3419472179014642E-2</v>
      </c>
      <c r="E2562" s="7">
        <f>SUM(D$2:D2562)</f>
        <v>594.57401632339815</v>
      </c>
      <c r="F2562">
        <f t="shared" ref="F2562:F2625" si="201">IF(E2562&gt;I$15,1,0)</f>
        <v>1</v>
      </c>
      <c r="G2562">
        <f t="shared" ref="G2562:G2625" si="202">IF(E2562&gt;M$15,1,0)</f>
        <v>1</v>
      </c>
    </row>
    <row r="2563" spans="1:7" x14ac:dyDescent="0.25">
      <c r="A2563" s="7">
        <v>0.4017979387880759</v>
      </c>
      <c r="B2563" s="13">
        <f t="shared" ref="B2563:B2626" si="203">ROW(B2563)-1</f>
        <v>2562</v>
      </c>
      <c r="C2563" s="35">
        <f t="shared" si="199"/>
        <v>5.7426973323504438E-5</v>
      </c>
      <c r="D2563" s="7">
        <f t="shared" si="200"/>
        <v>0.14712790565481837</v>
      </c>
      <c r="E2563" s="7">
        <f>SUM(D$2:D2563)</f>
        <v>594.72114422905292</v>
      </c>
      <c r="F2563">
        <f t="shared" si="201"/>
        <v>1</v>
      </c>
      <c r="G2563">
        <f t="shared" si="202"/>
        <v>1</v>
      </c>
    </row>
    <row r="2564" spans="1:7" x14ac:dyDescent="0.25">
      <c r="A2564" s="7">
        <v>0.40169821631627173</v>
      </c>
      <c r="B2564" s="13">
        <f t="shared" si="203"/>
        <v>2563</v>
      </c>
      <c r="C2564" s="35">
        <f t="shared" ref="C2564:C2627" si="204">IF(A2563-A2564=0,0,A2563-A2564)</f>
        <v>9.9722471804175594E-5</v>
      </c>
      <c r="D2564" s="7">
        <f t="shared" si="200"/>
        <v>0.25558869523410205</v>
      </c>
      <c r="E2564" s="7">
        <f>SUM(D$2:D2564)</f>
        <v>594.97673292428703</v>
      </c>
      <c r="F2564">
        <f t="shared" si="201"/>
        <v>1</v>
      </c>
      <c r="G2564">
        <f t="shared" si="202"/>
        <v>1</v>
      </c>
    </row>
    <row r="2565" spans="1:7" x14ac:dyDescent="0.25">
      <c r="A2565" s="7">
        <v>0.40151075550073895</v>
      </c>
      <c r="B2565" s="13">
        <f t="shared" si="203"/>
        <v>2564</v>
      </c>
      <c r="C2565" s="35">
        <f t="shared" si="204"/>
        <v>1.874608155327806E-4</v>
      </c>
      <c r="D2565" s="7">
        <f t="shared" si="200"/>
        <v>0.48064953102604946</v>
      </c>
      <c r="E2565" s="7">
        <f>SUM(D$2:D2565)</f>
        <v>595.45738245531311</v>
      </c>
      <c r="F2565">
        <f t="shared" si="201"/>
        <v>1</v>
      </c>
      <c r="G2565">
        <f t="shared" si="202"/>
        <v>1</v>
      </c>
    </row>
    <row r="2566" spans="1:7" x14ac:dyDescent="0.25">
      <c r="A2566" s="7">
        <v>0.4013757585347813</v>
      </c>
      <c r="B2566" s="13">
        <f t="shared" si="203"/>
        <v>2565</v>
      </c>
      <c r="C2566" s="35">
        <f t="shared" si="204"/>
        <v>1.3499696595764554E-4</v>
      </c>
      <c r="D2566" s="7">
        <f t="shared" si="200"/>
        <v>0.34626721768136082</v>
      </c>
      <c r="E2566" s="7">
        <f>SUM(D$2:D2566)</f>
        <v>595.80364967299442</v>
      </c>
      <c r="F2566">
        <f t="shared" si="201"/>
        <v>1</v>
      </c>
      <c r="G2566">
        <f t="shared" si="202"/>
        <v>1</v>
      </c>
    </row>
    <row r="2567" spans="1:7" x14ac:dyDescent="0.25">
      <c r="A2567" s="7">
        <v>0.40130184430646909</v>
      </c>
      <c r="B2567" s="13">
        <f t="shared" si="203"/>
        <v>2566</v>
      </c>
      <c r="C2567" s="35">
        <f t="shared" si="204"/>
        <v>7.3914228312210728E-5</v>
      </c>
      <c r="D2567" s="7">
        <f t="shared" si="200"/>
        <v>0.18966390984913273</v>
      </c>
      <c r="E2567" s="7">
        <f>SUM(D$2:D2567)</f>
        <v>595.9933135828436</v>
      </c>
      <c r="F2567">
        <f t="shared" si="201"/>
        <v>1</v>
      </c>
      <c r="G2567">
        <f t="shared" si="202"/>
        <v>1</v>
      </c>
    </row>
    <row r="2568" spans="1:7" x14ac:dyDescent="0.25">
      <c r="A2568" s="7">
        <v>0.40121120071957067</v>
      </c>
      <c r="B2568" s="13">
        <f t="shared" si="203"/>
        <v>2567</v>
      </c>
      <c r="C2568" s="35">
        <f t="shared" si="204"/>
        <v>9.0643586898420114E-5</v>
      </c>
      <c r="D2568" s="7">
        <f t="shared" si="200"/>
        <v>0.23268208756824443</v>
      </c>
      <c r="E2568" s="7">
        <f>SUM(D$2:D2568)</f>
        <v>596.22599567041186</v>
      </c>
      <c r="F2568">
        <f t="shared" si="201"/>
        <v>1</v>
      </c>
      <c r="G2568">
        <f t="shared" si="202"/>
        <v>1</v>
      </c>
    </row>
    <row r="2569" spans="1:7" x14ac:dyDescent="0.25">
      <c r="A2569" s="7">
        <v>0.40111515822244825</v>
      </c>
      <c r="B2569" s="13">
        <f t="shared" si="203"/>
        <v>2568</v>
      </c>
      <c r="C2569" s="35">
        <f t="shared" si="204"/>
        <v>9.6042497122417192E-5</v>
      </c>
      <c r="D2569" s="7">
        <f t="shared" si="200"/>
        <v>0.24663713261036735</v>
      </c>
      <c r="E2569" s="7">
        <f>SUM(D$2:D2569)</f>
        <v>596.47263280302218</v>
      </c>
      <c r="F2569">
        <f t="shared" si="201"/>
        <v>1</v>
      </c>
      <c r="G2569">
        <f t="shared" si="202"/>
        <v>1</v>
      </c>
    </row>
    <row r="2570" spans="1:7" x14ac:dyDescent="0.25">
      <c r="A2570" s="7">
        <v>0.40100768843552465</v>
      </c>
      <c r="B2570" s="13">
        <f t="shared" si="203"/>
        <v>2569</v>
      </c>
      <c r="C2570" s="35">
        <f t="shared" si="204"/>
        <v>1.0746978692360853E-4</v>
      </c>
      <c r="D2570" s="7">
        <f t="shared" si="200"/>
        <v>0.27608988260675033</v>
      </c>
      <c r="E2570" s="7">
        <f>SUM(D$2:D2570)</f>
        <v>596.74872268562888</v>
      </c>
      <c r="F2570">
        <f t="shared" si="201"/>
        <v>1</v>
      </c>
      <c r="G2570">
        <f t="shared" si="202"/>
        <v>1</v>
      </c>
    </row>
    <row r="2571" spans="1:7" x14ac:dyDescent="0.25">
      <c r="A2571" s="7">
        <v>0.40068111489287683</v>
      </c>
      <c r="B2571" s="13">
        <f t="shared" si="203"/>
        <v>2570</v>
      </c>
      <c r="C2571" s="35">
        <f t="shared" si="204"/>
        <v>3.2657354264781224E-4</v>
      </c>
      <c r="D2571" s="7">
        <f t="shared" si="200"/>
        <v>0.83929400460487746</v>
      </c>
      <c r="E2571" s="7">
        <f>SUM(D$2:D2571)</f>
        <v>597.58801669023376</v>
      </c>
      <c r="F2571">
        <f t="shared" si="201"/>
        <v>1</v>
      </c>
      <c r="G2571">
        <f t="shared" si="202"/>
        <v>1</v>
      </c>
    </row>
    <row r="2572" spans="1:7" x14ac:dyDescent="0.25">
      <c r="A2572" s="7">
        <v>0.40056887566508281</v>
      </c>
      <c r="B2572" s="13">
        <f t="shared" si="203"/>
        <v>2571</v>
      </c>
      <c r="C2572" s="35">
        <f t="shared" si="204"/>
        <v>1.1223922779401985E-4</v>
      </c>
      <c r="D2572" s="7">
        <f t="shared" si="200"/>
        <v>0.28856705465842503</v>
      </c>
      <c r="E2572" s="7">
        <f>SUM(D$2:D2572)</f>
        <v>597.87658374489217</v>
      </c>
      <c r="F2572">
        <f t="shared" si="201"/>
        <v>1</v>
      </c>
      <c r="G2572">
        <f t="shared" si="202"/>
        <v>1</v>
      </c>
    </row>
    <row r="2573" spans="1:7" x14ac:dyDescent="0.25">
      <c r="A2573" s="7">
        <v>0.40041937669363575</v>
      </c>
      <c r="B2573" s="13">
        <f t="shared" si="203"/>
        <v>2572</v>
      </c>
      <c r="C2573" s="35">
        <f t="shared" si="204"/>
        <v>1.4949897144705959E-4</v>
      </c>
      <c r="D2573" s="7">
        <f t="shared" si="200"/>
        <v>0.38451135456183727</v>
      </c>
      <c r="E2573" s="7">
        <f>SUM(D$2:D2573)</f>
        <v>598.261095099454</v>
      </c>
      <c r="F2573">
        <f t="shared" si="201"/>
        <v>1</v>
      </c>
      <c r="G2573">
        <f t="shared" si="202"/>
        <v>1</v>
      </c>
    </row>
    <row r="2574" spans="1:7" x14ac:dyDescent="0.25">
      <c r="A2574" s="7">
        <v>0.39997615763771965</v>
      </c>
      <c r="B2574" s="13">
        <f t="shared" si="203"/>
        <v>2573</v>
      </c>
      <c r="C2574" s="35">
        <f t="shared" si="204"/>
        <v>4.4321905591609978E-4</v>
      </c>
      <c r="D2574" s="7">
        <f t="shared" si="200"/>
        <v>1.1404026308721247</v>
      </c>
      <c r="E2574" s="7">
        <f>SUM(D$2:D2574)</f>
        <v>599.40149773032613</v>
      </c>
      <c r="F2574">
        <f t="shared" si="201"/>
        <v>1</v>
      </c>
      <c r="G2574">
        <f t="shared" si="202"/>
        <v>1</v>
      </c>
    </row>
    <row r="2575" spans="1:7" x14ac:dyDescent="0.25">
      <c r="A2575" s="7">
        <v>0.3999398905188164</v>
      </c>
      <c r="B2575" s="13">
        <f t="shared" si="203"/>
        <v>2574</v>
      </c>
      <c r="C2575" s="35">
        <f t="shared" si="204"/>
        <v>3.6267118903254847E-5</v>
      </c>
      <c r="D2575" s="7">
        <f t="shared" si="200"/>
        <v>9.3351564056977976E-2</v>
      </c>
      <c r="E2575" s="7">
        <f>SUM(D$2:D2575)</f>
        <v>599.49484929438313</v>
      </c>
      <c r="F2575">
        <f t="shared" si="201"/>
        <v>1</v>
      </c>
      <c r="G2575">
        <f t="shared" si="202"/>
        <v>1</v>
      </c>
    </row>
    <row r="2576" spans="1:7" x14ac:dyDescent="0.25">
      <c r="A2576" s="7">
        <v>0.39975574652256918</v>
      </c>
      <c r="B2576" s="13">
        <f t="shared" si="203"/>
        <v>2575</v>
      </c>
      <c r="C2576" s="35">
        <f t="shared" si="204"/>
        <v>1.8414399624722133E-4</v>
      </c>
      <c r="D2576" s="7">
        <f t="shared" si="200"/>
        <v>0.47417079033659493</v>
      </c>
      <c r="E2576" s="7">
        <f>SUM(D$2:D2576)</f>
        <v>599.96902008471977</v>
      </c>
      <c r="F2576">
        <f t="shared" si="201"/>
        <v>1</v>
      </c>
      <c r="G2576">
        <f t="shared" si="202"/>
        <v>1</v>
      </c>
    </row>
    <row r="2577" spans="1:7" x14ac:dyDescent="0.25">
      <c r="A2577" s="7">
        <v>0.39962258954395247</v>
      </c>
      <c r="B2577" s="13">
        <f t="shared" si="203"/>
        <v>2576</v>
      </c>
      <c r="C2577" s="35">
        <f t="shared" si="204"/>
        <v>1.3315697861671083E-4</v>
      </c>
      <c r="D2577" s="7">
        <f t="shared" si="200"/>
        <v>0.3430123769166471</v>
      </c>
      <c r="E2577" s="7">
        <f>SUM(D$2:D2577)</f>
        <v>600.31203246163636</v>
      </c>
      <c r="F2577">
        <f t="shared" si="201"/>
        <v>1</v>
      </c>
      <c r="G2577">
        <f t="shared" si="202"/>
        <v>1</v>
      </c>
    </row>
    <row r="2578" spans="1:7" x14ac:dyDescent="0.25">
      <c r="A2578" s="7">
        <v>0.39928049716070591</v>
      </c>
      <c r="B2578" s="13">
        <f t="shared" si="203"/>
        <v>2577</v>
      </c>
      <c r="C2578" s="35">
        <f t="shared" si="204"/>
        <v>3.4209238324656166E-4</v>
      </c>
      <c r="D2578" s="7">
        <f t="shared" si="200"/>
        <v>0.8815720716263894</v>
      </c>
      <c r="E2578" s="7">
        <f>SUM(D$2:D2578)</f>
        <v>601.19360453326271</v>
      </c>
      <c r="F2578">
        <f t="shared" si="201"/>
        <v>1</v>
      </c>
      <c r="G2578">
        <f t="shared" si="202"/>
        <v>1</v>
      </c>
    </row>
    <row r="2579" spans="1:7" x14ac:dyDescent="0.25">
      <c r="A2579" s="7">
        <v>0.39878377320974556</v>
      </c>
      <c r="B2579" s="13">
        <f t="shared" si="203"/>
        <v>2578</v>
      </c>
      <c r="C2579" s="35">
        <f t="shared" si="204"/>
        <v>4.9672395096034272E-4</v>
      </c>
      <c r="D2579" s="7">
        <f t="shared" si="200"/>
        <v>1.2805543455757635</v>
      </c>
      <c r="E2579" s="7">
        <f>SUM(D$2:D2579)</f>
        <v>602.47415887883847</v>
      </c>
      <c r="F2579">
        <f t="shared" si="201"/>
        <v>1</v>
      </c>
      <c r="G2579">
        <f t="shared" si="202"/>
        <v>1</v>
      </c>
    </row>
    <row r="2580" spans="1:7" x14ac:dyDescent="0.25">
      <c r="A2580" s="7">
        <v>0.39878161848772792</v>
      </c>
      <c r="B2580" s="13">
        <f t="shared" si="203"/>
        <v>2579</v>
      </c>
      <c r="C2580" s="35">
        <f t="shared" si="204"/>
        <v>2.1547220176443282E-6</v>
      </c>
      <c r="D2580" s="7">
        <f t="shared" si="200"/>
        <v>5.5570280835047225E-3</v>
      </c>
      <c r="E2580" s="7">
        <f>SUM(D$2:D2580)</f>
        <v>602.47971590692202</v>
      </c>
      <c r="F2580">
        <f t="shared" si="201"/>
        <v>1</v>
      </c>
      <c r="G2580">
        <f t="shared" si="202"/>
        <v>1</v>
      </c>
    </row>
    <row r="2581" spans="1:7" x14ac:dyDescent="0.25">
      <c r="A2581" s="7">
        <v>0.39865073728292755</v>
      </c>
      <c r="B2581" s="13">
        <f t="shared" si="203"/>
        <v>2580</v>
      </c>
      <c r="C2581" s="35">
        <f t="shared" si="204"/>
        <v>1.3088120480037047E-4</v>
      </c>
      <c r="D2581" s="7">
        <f t="shared" si="200"/>
        <v>0.3376735083849558</v>
      </c>
      <c r="E2581" s="7">
        <f>SUM(D$2:D2581)</f>
        <v>602.81738941530693</v>
      </c>
      <c r="F2581">
        <f t="shared" si="201"/>
        <v>1</v>
      </c>
      <c r="G2581">
        <f t="shared" si="202"/>
        <v>1</v>
      </c>
    </row>
    <row r="2582" spans="1:7" x14ac:dyDescent="0.25">
      <c r="A2582" s="7">
        <v>0.39860711021466072</v>
      </c>
      <c r="B2582" s="13">
        <f t="shared" si="203"/>
        <v>2581</v>
      </c>
      <c r="C2582" s="35">
        <f t="shared" si="204"/>
        <v>4.3627068266827163E-5</v>
      </c>
      <c r="D2582" s="7">
        <f t="shared" si="200"/>
        <v>0.11260146319668091</v>
      </c>
      <c r="E2582" s="7">
        <f>SUM(D$2:D2582)</f>
        <v>602.92999087850365</v>
      </c>
      <c r="F2582">
        <f t="shared" si="201"/>
        <v>1</v>
      </c>
      <c r="G2582">
        <f t="shared" si="202"/>
        <v>1</v>
      </c>
    </row>
    <row r="2583" spans="1:7" x14ac:dyDescent="0.25">
      <c r="A2583" s="7">
        <v>0.39855021586925171</v>
      </c>
      <c r="B2583" s="13">
        <f t="shared" si="203"/>
        <v>2582</v>
      </c>
      <c r="C2583" s="35">
        <f t="shared" si="204"/>
        <v>5.6894345409008729E-5</v>
      </c>
      <c r="D2583" s="7">
        <f t="shared" si="200"/>
        <v>0.14690119984606054</v>
      </c>
      <c r="E2583" s="7">
        <f>SUM(D$2:D2583)</f>
        <v>603.07689207834972</v>
      </c>
      <c r="F2583">
        <f t="shared" si="201"/>
        <v>1</v>
      </c>
      <c r="G2583">
        <f t="shared" si="202"/>
        <v>1</v>
      </c>
    </row>
    <row r="2584" spans="1:7" x14ac:dyDescent="0.25">
      <c r="A2584" s="7">
        <v>0.39842504830935183</v>
      </c>
      <c r="B2584" s="13">
        <f t="shared" si="203"/>
        <v>2583</v>
      </c>
      <c r="C2584" s="35">
        <f t="shared" si="204"/>
        <v>1.2516755989988582E-4</v>
      </c>
      <c r="D2584" s="7">
        <f t="shared" si="200"/>
        <v>0.32330780722140506</v>
      </c>
      <c r="E2584" s="7">
        <f>SUM(D$2:D2584)</f>
        <v>603.40019988557117</v>
      </c>
      <c r="F2584">
        <f t="shared" si="201"/>
        <v>1</v>
      </c>
      <c r="G2584">
        <f t="shared" si="202"/>
        <v>1</v>
      </c>
    </row>
    <row r="2585" spans="1:7" x14ac:dyDescent="0.25">
      <c r="A2585" s="7">
        <v>0.39792534648414252</v>
      </c>
      <c r="B2585" s="13">
        <f t="shared" si="203"/>
        <v>2584</v>
      </c>
      <c r="C2585" s="35">
        <f t="shared" si="204"/>
        <v>4.9970182520930884E-4</v>
      </c>
      <c r="D2585" s="7">
        <f t="shared" si="200"/>
        <v>1.291229516340854</v>
      </c>
      <c r="E2585" s="7">
        <f>SUM(D$2:D2585)</f>
        <v>604.69142940191205</v>
      </c>
      <c r="F2585">
        <f t="shared" si="201"/>
        <v>1</v>
      </c>
      <c r="G2585">
        <f t="shared" si="202"/>
        <v>1</v>
      </c>
    </row>
    <row r="2586" spans="1:7" x14ac:dyDescent="0.25">
      <c r="A2586" s="7">
        <v>0.39782017668139497</v>
      </c>
      <c r="B2586" s="13">
        <f t="shared" si="203"/>
        <v>2585</v>
      </c>
      <c r="C2586" s="35">
        <f t="shared" si="204"/>
        <v>1.0516980274755117E-4</v>
      </c>
      <c r="D2586" s="7">
        <f t="shared" si="200"/>
        <v>0.27186394010241977</v>
      </c>
      <c r="E2586" s="7">
        <f>SUM(D$2:D2586)</f>
        <v>604.96329334201448</v>
      </c>
      <c r="F2586">
        <f t="shared" si="201"/>
        <v>1</v>
      </c>
      <c r="G2586">
        <f t="shared" si="202"/>
        <v>1</v>
      </c>
    </row>
    <row r="2587" spans="1:7" x14ac:dyDescent="0.25">
      <c r="A2587" s="7">
        <v>0.39778734743357597</v>
      </c>
      <c r="B2587" s="13">
        <f t="shared" si="203"/>
        <v>2586</v>
      </c>
      <c r="C2587" s="35">
        <f t="shared" si="204"/>
        <v>3.2829247818999541E-5</v>
      </c>
      <c r="D2587" s="7">
        <f t="shared" si="200"/>
        <v>8.4896434859932812E-2</v>
      </c>
      <c r="E2587" s="7">
        <f>SUM(D$2:D2587)</f>
        <v>605.04818977687444</v>
      </c>
      <c r="F2587">
        <f t="shared" si="201"/>
        <v>1</v>
      </c>
      <c r="G2587">
        <f t="shared" si="202"/>
        <v>1</v>
      </c>
    </row>
    <row r="2588" spans="1:7" x14ac:dyDescent="0.25">
      <c r="A2588" s="7">
        <v>0.39762489591966349</v>
      </c>
      <c r="B2588" s="13">
        <f t="shared" si="203"/>
        <v>2587</v>
      </c>
      <c r="C2588" s="35">
        <f t="shared" si="204"/>
        <v>1.6245151391247603E-4</v>
      </c>
      <c r="D2588" s="7">
        <f t="shared" si="200"/>
        <v>0.42026206649157549</v>
      </c>
      <c r="E2588" s="7">
        <f>SUM(D$2:D2588)</f>
        <v>605.46845184336598</v>
      </c>
      <c r="F2588">
        <f t="shared" si="201"/>
        <v>1</v>
      </c>
      <c r="G2588">
        <f t="shared" si="202"/>
        <v>1</v>
      </c>
    </row>
    <row r="2589" spans="1:7" x14ac:dyDescent="0.25">
      <c r="A2589" s="7">
        <v>0.39757787940103184</v>
      </c>
      <c r="B2589" s="13">
        <f t="shared" si="203"/>
        <v>2588</v>
      </c>
      <c r="C2589" s="35">
        <f t="shared" si="204"/>
        <v>4.7016518631648463E-5</v>
      </c>
      <c r="D2589" s="7">
        <f t="shared" si="200"/>
        <v>0.12167875021870622</v>
      </c>
      <c r="E2589" s="7">
        <f>SUM(D$2:D2589)</f>
        <v>605.59013059358472</v>
      </c>
      <c r="F2589">
        <f t="shared" si="201"/>
        <v>1</v>
      </c>
      <c r="G2589">
        <f t="shared" si="202"/>
        <v>1</v>
      </c>
    </row>
    <row r="2590" spans="1:7" x14ac:dyDescent="0.25">
      <c r="A2590" s="7">
        <v>0.39726634049178794</v>
      </c>
      <c r="B2590" s="13">
        <f t="shared" si="203"/>
        <v>2589</v>
      </c>
      <c r="C2590" s="35">
        <f t="shared" si="204"/>
        <v>3.1153890924390248E-4</v>
      </c>
      <c r="D2590" s="7">
        <f t="shared" si="200"/>
        <v>0.80657423603246348</v>
      </c>
      <c r="E2590" s="7">
        <f>SUM(D$2:D2590)</f>
        <v>606.39670482961719</v>
      </c>
      <c r="F2590">
        <f t="shared" si="201"/>
        <v>1</v>
      </c>
      <c r="G2590">
        <f t="shared" si="202"/>
        <v>1</v>
      </c>
    </row>
    <row r="2591" spans="1:7" x14ac:dyDescent="0.25">
      <c r="A2591" s="7">
        <v>0.39720876825630597</v>
      </c>
      <c r="B2591" s="13">
        <f t="shared" si="203"/>
        <v>2590</v>
      </c>
      <c r="C2591" s="35">
        <f t="shared" si="204"/>
        <v>5.7572235481972989E-5</v>
      </c>
      <c r="D2591" s="7">
        <f t="shared" si="200"/>
        <v>0.14911208989831004</v>
      </c>
      <c r="E2591" s="7">
        <f>SUM(D$2:D2591)</f>
        <v>606.54581691951546</v>
      </c>
      <c r="F2591">
        <f t="shared" si="201"/>
        <v>1</v>
      </c>
      <c r="G2591">
        <f t="shared" si="202"/>
        <v>1</v>
      </c>
    </row>
    <row r="2592" spans="1:7" x14ac:dyDescent="0.25">
      <c r="A2592" s="7">
        <v>0.39695998259953025</v>
      </c>
      <c r="B2592" s="13">
        <f t="shared" si="203"/>
        <v>2591</v>
      </c>
      <c r="C2592" s="35">
        <f t="shared" si="204"/>
        <v>2.4878565677571851E-4</v>
      </c>
      <c r="D2592" s="7">
        <f t="shared" si="200"/>
        <v>0.64460363670588672</v>
      </c>
      <c r="E2592" s="7">
        <f>SUM(D$2:D2592)</f>
        <v>607.1904205562214</v>
      </c>
      <c r="F2592">
        <f t="shared" si="201"/>
        <v>1</v>
      </c>
      <c r="G2592">
        <f t="shared" si="202"/>
        <v>1</v>
      </c>
    </row>
    <row r="2593" spans="1:7" x14ac:dyDescent="0.25">
      <c r="A2593" s="7">
        <v>0.39691582290334887</v>
      </c>
      <c r="B2593" s="13">
        <f t="shared" si="203"/>
        <v>2592</v>
      </c>
      <c r="C2593" s="35">
        <f t="shared" si="204"/>
        <v>4.4159696181378383E-5</v>
      </c>
      <c r="D2593" s="7">
        <f t="shared" si="200"/>
        <v>0.11446193250213277</v>
      </c>
      <c r="E2593" s="7">
        <f>SUM(D$2:D2593)</f>
        <v>607.30488248872348</v>
      </c>
      <c r="F2593">
        <f t="shared" si="201"/>
        <v>1</v>
      </c>
      <c r="G2593">
        <f t="shared" si="202"/>
        <v>1</v>
      </c>
    </row>
    <row r="2594" spans="1:7" x14ac:dyDescent="0.25">
      <c r="A2594" s="7">
        <v>0.39673448730883265</v>
      </c>
      <c r="B2594" s="13">
        <f t="shared" si="203"/>
        <v>2593</v>
      </c>
      <c r="C2594" s="35">
        <f t="shared" si="204"/>
        <v>1.8133559451621872E-4</v>
      </c>
      <c r="D2594" s="7">
        <f t="shared" si="200"/>
        <v>0.47020319658055515</v>
      </c>
      <c r="E2594" s="7">
        <f>SUM(D$2:D2594)</f>
        <v>607.77508568530402</v>
      </c>
      <c r="F2594">
        <f t="shared" si="201"/>
        <v>1</v>
      </c>
      <c r="G2594">
        <f t="shared" si="202"/>
        <v>1</v>
      </c>
    </row>
    <row r="2595" spans="1:7" x14ac:dyDescent="0.25">
      <c r="A2595" s="7">
        <v>0.39615949126480537</v>
      </c>
      <c r="B2595" s="13">
        <f t="shared" si="203"/>
        <v>2594</v>
      </c>
      <c r="C2595" s="35">
        <f t="shared" si="204"/>
        <v>5.7499604402727611E-4</v>
      </c>
      <c r="D2595" s="7">
        <f t="shared" si="200"/>
        <v>1.4915397382067543</v>
      </c>
      <c r="E2595" s="7">
        <f>SUM(D$2:D2595)</f>
        <v>609.26662542351073</v>
      </c>
      <c r="F2595">
        <f t="shared" si="201"/>
        <v>1</v>
      </c>
      <c r="G2595">
        <f t="shared" si="202"/>
        <v>1</v>
      </c>
    </row>
    <row r="2596" spans="1:7" x14ac:dyDescent="0.25">
      <c r="A2596" s="7">
        <v>0.3960223637871898</v>
      </c>
      <c r="B2596" s="13">
        <f t="shared" si="203"/>
        <v>2595</v>
      </c>
      <c r="C2596" s="35">
        <f t="shared" si="204"/>
        <v>1.3712747761557287E-4</v>
      </c>
      <c r="D2596" s="7">
        <f t="shared" si="200"/>
        <v>0.35584580441241159</v>
      </c>
      <c r="E2596" s="7">
        <f>SUM(D$2:D2596)</f>
        <v>609.62247122792314</v>
      </c>
      <c r="F2596">
        <f t="shared" si="201"/>
        <v>1</v>
      </c>
      <c r="G2596">
        <f t="shared" si="202"/>
        <v>1</v>
      </c>
    </row>
    <row r="2597" spans="1:7" x14ac:dyDescent="0.25">
      <c r="A2597" s="7">
        <v>0.39588070897230115</v>
      </c>
      <c r="B2597" s="13">
        <f t="shared" si="203"/>
        <v>2596</v>
      </c>
      <c r="C2597" s="35">
        <f t="shared" si="204"/>
        <v>1.4165481488864762E-4</v>
      </c>
      <c r="D2597" s="7">
        <f t="shared" si="200"/>
        <v>0.36773589945092922</v>
      </c>
      <c r="E2597" s="7">
        <f>SUM(D$2:D2597)</f>
        <v>609.99020712737411</v>
      </c>
      <c r="F2597">
        <f t="shared" si="201"/>
        <v>1</v>
      </c>
      <c r="G2597">
        <f t="shared" si="202"/>
        <v>1</v>
      </c>
    </row>
    <row r="2598" spans="1:7" x14ac:dyDescent="0.25">
      <c r="A2598" s="7">
        <v>0.3957773307361751</v>
      </c>
      <c r="B2598" s="13">
        <f t="shared" si="203"/>
        <v>2597</v>
      </c>
      <c r="C2598" s="35">
        <f t="shared" si="204"/>
        <v>1.0337823612605046E-4</v>
      </c>
      <c r="D2598" s="7">
        <f t="shared" si="200"/>
        <v>0.26847327921935304</v>
      </c>
      <c r="E2598" s="7">
        <f>SUM(D$2:D2598)</f>
        <v>610.2586804065935</v>
      </c>
      <c r="F2598">
        <f t="shared" si="201"/>
        <v>1</v>
      </c>
      <c r="G2598">
        <f t="shared" si="202"/>
        <v>1</v>
      </c>
    </row>
    <row r="2599" spans="1:7" x14ac:dyDescent="0.25">
      <c r="A2599" s="7">
        <v>0.3957773307361751</v>
      </c>
      <c r="B2599" s="13">
        <f t="shared" si="203"/>
        <v>2598</v>
      </c>
      <c r="C2599" s="35">
        <f t="shared" si="204"/>
        <v>0</v>
      </c>
      <c r="D2599" s="7">
        <f t="shared" si="200"/>
        <v>0</v>
      </c>
      <c r="E2599" s="7">
        <f>SUM(D$2:D2599)</f>
        <v>610.2586804065935</v>
      </c>
      <c r="F2599">
        <f t="shared" si="201"/>
        <v>1</v>
      </c>
      <c r="G2599">
        <f t="shared" si="202"/>
        <v>1</v>
      </c>
    </row>
    <row r="2600" spans="1:7" x14ac:dyDescent="0.25">
      <c r="A2600" s="7">
        <v>0.39534887999970558</v>
      </c>
      <c r="B2600" s="13">
        <f t="shared" si="203"/>
        <v>2599</v>
      </c>
      <c r="C2600" s="35">
        <f t="shared" si="204"/>
        <v>4.2845073646952114E-4</v>
      </c>
      <c r="D2600" s="7">
        <f t="shared" si="200"/>
        <v>1.1135434640842854</v>
      </c>
      <c r="E2600" s="7">
        <f>SUM(D$2:D2600)</f>
        <v>611.37222387067777</v>
      </c>
      <c r="F2600">
        <f t="shared" si="201"/>
        <v>1</v>
      </c>
      <c r="G2600">
        <f t="shared" si="202"/>
        <v>1</v>
      </c>
    </row>
    <row r="2601" spans="1:7" x14ac:dyDescent="0.25">
      <c r="A2601" s="7">
        <v>0.39496817209266016</v>
      </c>
      <c r="B2601" s="13">
        <f t="shared" si="203"/>
        <v>2600</v>
      </c>
      <c r="C2601" s="35">
        <f t="shared" si="204"/>
        <v>3.807079070454189E-4</v>
      </c>
      <c r="D2601" s="7">
        <f t="shared" si="200"/>
        <v>0.98984055831808915</v>
      </c>
      <c r="E2601" s="7">
        <f>SUM(D$2:D2601)</f>
        <v>612.36206442899584</v>
      </c>
      <c r="F2601">
        <f t="shared" si="201"/>
        <v>1</v>
      </c>
      <c r="G2601">
        <f t="shared" si="202"/>
        <v>1</v>
      </c>
    </row>
    <row r="2602" spans="1:7" x14ac:dyDescent="0.25">
      <c r="A2602" s="7">
        <v>0.39495885110415702</v>
      </c>
      <c r="B2602" s="13">
        <f t="shared" si="203"/>
        <v>2601</v>
      </c>
      <c r="C2602" s="35">
        <f t="shared" si="204"/>
        <v>9.3209885031475537E-6</v>
      </c>
      <c r="D2602" s="7">
        <f t="shared" si="200"/>
        <v>2.4243891096686787E-2</v>
      </c>
      <c r="E2602" s="7">
        <f>SUM(D$2:D2602)</f>
        <v>612.38630832009255</v>
      </c>
      <c r="F2602">
        <f t="shared" si="201"/>
        <v>1</v>
      </c>
      <c r="G2602">
        <f t="shared" si="202"/>
        <v>1</v>
      </c>
    </row>
    <row r="2603" spans="1:7" x14ac:dyDescent="0.25">
      <c r="A2603" s="7">
        <v>0.39453759084453283</v>
      </c>
      <c r="B2603" s="13">
        <f t="shared" si="203"/>
        <v>2602</v>
      </c>
      <c r="C2603" s="35">
        <f t="shared" si="204"/>
        <v>4.2126025962418989E-4</v>
      </c>
      <c r="D2603" s="7">
        <f t="shared" si="200"/>
        <v>1.0961191955421421</v>
      </c>
      <c r="E2603" s="7">
        <f>SUM(D$2:D2603)</f>
        <v>613.48242751563464</v>
      </c>
      <c r="F2603">
        <f t="shared" si="201"/>
        <v>1</v>
      </c>
      <c r="G2603">
        <f t="shared" si="202"/>
        <v>1</v>
      </c>
    </row>
    <row r="2604" spans="1:7" x14ac:dyDescent="0.25">
      <c r="A2604" s="7">
        <v>0.39450732789484722</v>
      </c>
      <c r="B2604" s="13">
        <f t="shared" si="203"/>
        <v>2603</v>
      </c>
      <c r="C2604" s="35">
        <f t="shared" si="204"/>
        <v>3.0262949685611051E-5</v>
      </c>
      <c r="D2604" s="7">
        <f t="shared" si="200"/>
        <v>7.8774458031645567E-2</v>
      </c>
      <c r="E2604" s="7">
        <f>SUM(D$2:D2604)</f>
        <v>613.56120197366624</v>
      </c>
      <c r="F2604">
        <f t="shared" si="201"/>
        <v>1</v>
      </c>
      <c r="G2604">
        <f t="shared" si="202"/>
        <v>1</v>
      </c>
    </row>
    <row r="2605" spans="1:7" x14ac:dyDescent="0.25">
      <c r="A2605" s="7">
        <v>0.39449071958805976</v>
      </c>
      <c r="B2605" s="13">
        <f t="shared" si="203"/>
        <v>2604</v>
      </c>
      <c r="C2605" s="35">
        <f t="shared" si="204"/>
        <v>1.6608306787457838E-5</v>
      </c>
      <c r="D2605" s="7">
        <f t="shared" si="200"/>
        <v>4.3248030874540211E-2</v>
      </c>
      <c r="E2605" s="7">
        <f>SUM(D$2:D2605)</f>
        <v>613.60445000454081</v>
      </c>
      <c r="F2605">
        <f t="shared" si="201"/>
        <v>1</v>
      </c>
      <c r="G2605">
        <f t="shared" si="202"/>
        <v>1</v>
      </c>
    </row>
    <row r="2606" spans="1:7" x14ac:dyDescent="0.25">
      <c r="A2606" s="7">
        <v>0.39430575243958116</v>
      </c>
      <c r="B2606" s="13">
        <f t="shared" si="203"/>
        <v>2605</v>
      </c>
      <c r="C2606" s="35">
        <f t="shared" si="204"/>
        <v>1.8496714847859863E-4</v>
      </c>
      <c r="D2606" s="7">
        <f t="shared" si="200"/>
        <v>0.48183942178674943</v>
      </c>
      <c r="E2606" s="7">
        <f>SUM(D$2:D2606)</f>
        <v>614.08628942632754</v>
      </c>
      <c r="F2606">
        <f t="shared" si="201"/>
        <v>1</v>
      </c>
      <c r="G2606">
        <f t="shared" si="202"/>
        <v>1</v>
      </c>
    </row>
    <row r="2607" spans="1:7" x14ac:dyDescent="0.25">
      <c r="A2607" s="7">
        <v>0.39425713803720608</v>
      </c>
      <c r="B2607" s="13">
        <f t="shared" si="203"/>
        <v>2606</v>
      </c>
      <c r="C2607" s="35">
        <f t="shared" si="204"/>
        <v>4.8614402375080079E-5</v>
      </c>
      <c r="D2607" s="7">
        <f t="shared" si="200"/>
        <v>0.12668913258945869</v>
      </c>
      <c r="E2607" s="7">
        <f>SUM(D$2:D2607)</f>
        <v>614.21297855891703</v>
      </c>
      <c r="F2607">
        <f t="shared" si="201"/>
        <v>1</v>
      </c>
      <c r="G2607">
        <f t="shared" si="202"/>
        <v>1</v>
      </c>
    </row>
    <row r="2608" spans="1:7" x14ac:dyDescent="0.25">
      <c r="A2608" s="7">
        <v>0.39420527944662476</v>
      </c>
      <c r="B2608" s="13">
        <f t="shared" si="203"/>
        <v>2607</v>
      </c>
      <c r="C2608" s="35">
        <f t="shared" si="204"/>
        <v>5.1858590581321806E-5</v>
      </c>
      <c r="D2608" s="7">
        <f t="shared" si="200"/>
        <v>0.13519534564550595</v>
      </c>
      <c r="E2608" s="7">
        <f>SUM(D$2:D2608)</f>
        <v>614.34817390456249</v>
      </c>
      <c r="F2608">
        <f t="shared" si="201"/>
        <v>1</v>
      </c>
      <c r="G2608">
        <f t="shared" si="202"/>
        <v>1</v>
      </c>
    </row>
    <row r="2609" spans="1:7" x14ac:dyDescent="0.25">
      <c r="A2609" s="7">
        <v>0.39420411734935679</v>
      </c>
      <c r="B2609" s="13">
        <f t="shared" si="203"/>
        <v>2608</v>
      </c>
      <c r="C2609" s="35">
        <f t="shared" si="204"/>
        <v>1.1620972679704522E-6</v>
      </c>
      <c r="D2609" s="7">
        <f t="shared" si="200"/>
        <v>3.0307496748669394E-3</v>
      </c>
      <c r="E2609" s="7">
        <f>SUM(D$2:D2609)</f>
        <v>614.35120465423734</v>
      </c>
      <c r="F2609">
        <f t="shared" si="201"/>
        <v>1</v>
      </c>
      <c r="G2609">
        <f t="shared" si="202"/>
        <v>1</v>
      </c>
    </row>
    <row r="2610" spans="1:7" x14ac:dyDescent="0.25">
      <c r="A2610" s="7">
        <v>0.39396811476252841</v>
      </c>
      <c r="B2610" s="13">
        <f t="shared" si="203"/>
        <v>2609</v>
      </c>
      <c r="C2610" s="35">
        <f t="shared" si="204"/>
        <v>2.360025868283766E-4</v>
      </c>
      <c r="D2610" s="7">
        <f t="shared" si="200"/>
        <v>0.61573074903523461</v>
      </c>
      <c r="E2610" s="7">
        <f>SUM(D$2:D2610)</f>
        <v>614.9669354032726</v>
      </c>
      <c r="F2610">
        <f t="shared" si="201"/>
        <v>1</v>
      </c>
      <c r="G2610">
        <f t="shared" si="202"/>
        <v>1</v>
      </c>
    </row>
    <row r="2611" spans="1:7" x14ac:dyDescent="0.25">
      <c r="A2611" s="7">
        <v>0.3939390139101106</v>
      </c>
      <c r="B2611" s="13">
        <f t="shared" si="203"/>
        <v>2610</v>
      </c>
      <c r="C2611" s="35">
        <f t="shared" si="204"/>
        <v>2.9100852417807133E-5</v>
      </c>
      <c r="D2611" s="7">
        <f t="shared" si="200"/>
        <v>7.5953224810476616E-2</v>
      </c>
      <c r="E2611" s="7">
        <f>SUM(D$2:D2611)</f>
        <v>615.04288862808312</v>
      </c>
      <c r="F2611">
        <f t="shared" si="201"/>
        <v>1</v>
      </c>
      <c r="G2611">
        <f t="shared" si="202"/>
        <v>1</v>
      </c>
    </row>
    <row r="2612" spans="1:7" x14ac:dyDescent="0.25">
      <c r="A2612" s="7">
        <v>0.3938721448964852</v>
      </c>
      <c r="B2612" s="13">
        <f t="shared" si="203"/>
        <v>2611</v>
      </c>
      <c r="C2612" s="35">
        <f t="shared" si="204"/>
        <v>6.6869013625403539E-5</v>
      </c>
      <c r="D2612" s="7">
        <f t="shared" si="200"/>
        <v>0.17459499457592864</v>
      </c>
      <c r="E2612" s="7">
        <f>SUM(D$2:D2612)</f>
        <v>615.21748362265907</v>
      </c>
      <c r="F2612">
        <f t="shared" si="201"/>
        <v>1</v>
      </c>
      <c r="G2612">
        <f t="shared" si="202"/>
        <v>1</v>
      </c>
    </row>
    <row r="2613" spans="1:7" x14ac:dyDescent="0.25">
      <c r="A2613" s="7">
        <v>0.39369877451032614</v>
      </c>
      <c r="B2613" s="13">
        <f t="shared" si="203"/>
        <v>2612</v>
      </c>
      <c r="C2613" s="35">
        <f t="shared" si="204"/>
        <v>1.733703861590552E-4</v>
      </c>
      <c r="D2613" s="7">
        <f t="shared" si="200"/>
        <v>0.45284344864745218</v>
      </c>
      <c r="E2613" s="7">
        <f>SUM(D$2:D2613)</f>
        <v>615.67032707130647</v>
      </c>
      <c r="F2613">
        <f t="shared" si="201"/>
        <v>1</v>
      </c>
      <c r="G2613">
        <f t="shared" si="202"/>
        <v>1</v>
      </c>
    </row>
    <row r="2614" spans="1:7" x14ac:dyDescent="0.25">
      <c r="A2614" s="7">
        <v>0.39360476568342267</v>
      </c>
      <c r="B2614" s="13">
        <f t="shared" si="203"/>
        <v>2613</v>
      </c>
      <c r="C2614" s="35">
        <f t="shared" si="204"/>
        <v>9.4008826903468901E-5</v>
      </c>
      <c r="D2614" s="7">
        <f t="shared" si="200"/>
        <v>0.24564506469876424</v>
      </c>
      <c r="E2614" s="7">
        <f>SUM(D$2:D2614)</f>
        <v>615.91597213600528</v>
      </c>
      <c r="F2614">
        <f t="shared" si="201"/>
        <v>1</v>
      </c>
      <c r="G2614">
        <f t="shared" si="202"/>
        <v>1</v>
      </c>
    </row>
    <row r="2615" spans="1:7" x14ac:dyDescent="0.25">
      <c r="A2615" s="7">
        <v>0.39329690674886048</v>
      </c>
      <c r="B2615" s="13">
        <f t="shared" si="203"/>
        <v>2614</v>
      </c>
      <c r="C2615" s="35">
        <f t="shared" si="204"/>
        <v>3.0785893456219959E-4</v>
      </c>
      <c r="D2615" s="7">
        <f t="shared" si="200"/>
        <v>0.80474325494558974</v>
      </c>
      <c r="E2615" s="7">
        <f>SUM(D$2:D2615)</f>
        <v>616.72071539095089</v>
      </c>
      <c r="F2615">
        <f t="shared" si="201"/>
        <v>1</v>
      </c>
      <c r="G2615">
        <f t="shared" si="202"/>
        <v>1</v>
      </c>
    </row>
    <row r="2616" spans="1:7" x14ac:dyDescent="0.25">
      <c r="A2616" s="7">
        <v>0.39326158383398752</v>
      </c>
      <c r="B2616" s="13">
        <f t="shared" si="203"/>
        <v>2615</v>
      </c>
      <c r="C2616" s="35">
        <f t="shared" si="204"/>
        <v>3.5322914872959466E-5</v>
      </c>
      <c r="D2616" s="7">
        <f t="shared" si="200"/>
        <v>9.2369422392789002E-2</v>
      </c>
      <c r="E2616" s="7">
        <f>SUM(D$2:D2616)</f>
        <v>616.81308481334372</v>
      </c>
      <c r="F2616">
        <f t="shared" si="201"/>
        <v>1</v>
      </c>
      <c r="G2616">
        <f t="shared" si="202"/>
        <v>1</v>
      </c>
    </row>
    <row r="2617" spans="1:7" x14ac:dyDescent="0.25">
      <c r="A2617" s="7">
        <v>0.39288474958450187</v>
      </c>
      <c r="B2617" s="13">
        <f t="shared" si="203"/>
        <v>2616</v>
      </c>
      <c r="C2617" s="35">
        <f t="shared" si="204"/>
        <v>3.7683424948564692E-4</v>
      </c>
      <c r="D2617" s="7">
        <f t="shared" si="200"/>
        <v>0.98579839665445235</v>
      </c>
      <c r="E2617" s="7">
        <f>SUM(D$2:D2617)</f>
        <v>617.79888320999817</v>
      </c>
      <c r="F2617">
        <f t="shared" si="201"/>
        <v>1</v>
      </c>
      <c r="G2617">
        <f t="shared" si="202"/>
        <v>1</v>
      </c>
    </row>
    <row r="2618" spans="1:7" x14ac:dyDescent="0.25">
      <c r="A2618" s="7">
        <v>0.39239197192218056</v>
      </c>
      <c r="B2618" s="13">
        <f t="shared" si="203"/>
        <v>2617</v>
      </c>
      <c r="C2618" s="35">
        <f t="shared" si="204"/>
        <v>4.9277766232130871E-4</v>
      </c>
      <c r="D2618" s="7">
        <f t="shared" si="200"/>
        <v>1.2895991422948649</v>
      </c>
      <c r="E2618" s="7">
        <f>SUM(D$2:D2618)</f>
        <v>619.088482352293</v>
      </c>
      <c r="F2618">
        <f t="shared" si="201"/>
        <v>1</v>
      </c>
      <c r="G2618">
        <f t="shared" si="202"/>
        <v>1</v>
      </c>
    </row>
    <row r="2619" spans="1:7" x14ac:dyDescent="0.25">
      <c r="A2619" s="7">
        <v>0.39235846478428854</v>
      </c>
      <c r="B2619" s="13">
        <f t="shared" si="203"/>
        <v>2618</v>
      </c>
      <c r="C2619" s="35">
        <f t="shared" si="204"/>
        <v>3.3507137892019312E-5</v>
      </c>
      <c r="D2619" s="7">
        <f t="shared" si="200"/>
        <v>8.7721687001306559E-2</v>
      </c>
      <c r="E2619" s="7">
        <f>SUM(D$2:D2619)</f>
        <v>619.17620403929436</v>
      </c>
      <c r="F2619">
        <f t="shared" si="201"/>
        <v>1</v>
      </c>
      <c r="G2619">
        <f t="shared" si="202"/>
        <v>1</v>
      </c>
    </row>
    <row r="2620" spans="1:7" x14ac:dyDescent="0.25">
      <c r="A2620" s="7">
        <v>0.39185057985748428</v>
      </c>
      <c r="B2620" s="13">
        <f t="shared" si="203"/>
        <v>2619</v>
      </c>
      <c r="C2620" s="35">
        <f t="shared" si="204"/>
        <v>5.0788492680425845E-4</v>
      </c>
      <c r="D2620" s="7">
        <f t="shared" si="200"/>
        <v>1.3301506233003528</v>
      </c>
      <c r="E2620" s="7">
        <f>SUM(D$2:D2620)</f>
        <v>620.50635466259473</v>
      </c>
      <c r="F2620">
        <f t="shared" si="201"/>
        <v>1</v>
      </c>
      <c r="G2620">
        <f t="shared" si="202"/>
        <v>1</v>
      </c>
    </row>
    <row r="2621" spans="1:7" x14ac:dyDescent="0.25">
      <c r="A2621" s="7">
        <v>0.39184225149373075</v>
      </c>
      <c r="B2621" s="13">
        <f t="shared" si="203"/>
        <v>2620</v>
      </c>
      <c r="C2621" s="35">
        <f t="shared" si="204"/>
        <v>8.3283637535291888E-6</v>
      </c>
      <c r="D2621" s="7">
        <f t="shared" si="200"/>
        <v>2.1820313034246475E-2</v>
      </c>
      <c r="E2621" s="7">
        <f>SUM(D$2:D2621)</f>
        <v>620.52817497562899</v>
      </c>
      <c r="F2621">
        <f t="shared" si="201"/>
        <v>1</v>
      </c>
      <c r="G2621">
        <f t="shared" si="202"/>
        <v>1</v>
      </c>
    </row>
    <row r="2622" spans="1:7" x14ac:dyDescent="0.25">
      <c r="A2622" s="7">
        <v>0.39184225149373075</v>
      </c>
      <c r="B2622" s="13">
        <f t="shared" si="203"/>
        <v>2621</v>
      </c>
      <c r="C2622" s="35">
        <f t="shared" si="204"/>
        <v>0</v>
      </c>
      <c r="D2622" s="7">
        <f t="shared" si="200"/>
        <v>0</v>
      </c>
      <c r="E2622" s="7">
        <f>SUM(D$2:D2622)</f>
        <v>620.52817497562899</v>
      </c>
      <c r="F2622">
        <f t="shared" si="201"/>
        <v>1</v>
      </c>
      <c r="G2622">
        <f t="shared" si="202"/>
        <v>1</v>
      </c>
    </row>
    <row r="2623" spans="1:7" x14ac:dyDescent="0.25">
      <c r="A2623" s="7">
        <v>0.39176279309303619</v>
      </c>
      <c r="B2623" s="13">
        <f t="shared" si="203"/>
        <v>2622</v>
      </c>
      <c r="C2623" s="35">
        <f t="shared" si="204"/>
        <v>7.9458400694565334E-5</v>
      </c>
      <c r="D2623" s="7">
        <f t="shared" si="200"/>
        <v>0.20833992662115031</v>
      </c>
      <c r="E2623" s="7">
        <f>SUM(D$2:D2623)</f>
        <v>620.73651490225018</v>
      </c>
      <c r="F2623">
        <f t="shared" si="201"/>
        <v>1</v>
      </c>
      <c r="G2623">
        <f t="shared" si="202"/>
        <v>1</v>
      </c>
    </row>
    <row r="2624" spans="1:7" x14ac:dyDescent="0.25">
      <c r="A2624" s="7">
        <v>0.39155620609330194</v>
      </c>
      <c r="B2624" s="13">
        <f t="shared" si="203"/>
        <v>2623</v>
      </c>
      <c r="C2624" s="35">
        <f t="shared" si="204"/>
        <v>2.0658699973424843E-4</v>
      </c>
      <c r="D2624" s="7">
        <f t="shared" si="200"/>
        <v>0.54187770030293358</v>
      </c>
      <c r="E2624" s="7">
        <f>SUM(D$2:D2624)</f>
        <v>621.27839260255314</v>
      </c>
      <c r="F2624">
        <f t="shared" si="201"/>
        <v>1</v>
      </c>
      <c r="G2624">
        <f t="shared" si="202"/>
        <v>1</v>
      </c>
    </row>
    <row r="2625" spans="1:7" x14ac:dyDescent="0.25">
      <c r="A2625" s="7">
        <v>0.39141990176791785</v>
      </c>
      <c r="B2625" s="13">
        <f t="shared" si="203"/>
        <v>2624</v>
      </c>
      <c r="C2625" s="35">
        <f t="shared" si="204"/>
        <v>1.3630432538408455E-4</v>
      </c>
      <c r="D2625" s="7">
        <f t="shared" si="200"/>
        <v>0.35766254980783785</v>
      </c>
      <c r="E2625" s="7">
        <f>SUM(D$2:D2625)</f>
        <v>621.636055152361</v>
      </c>
      <c r="F2625">
        <f t="shared" si="201"/>
        <v>1</v>
      </c>
      <c r="G2625">
        <f t="shared" si="202"/>
        <v>1</v>
      </c>
    </row>
    <row r="2626" spans="1:7" x14ac:dyDescent="0.25">
      <c r="A2626" s="7">
        <v>0.3913985966513393</v>
      </c>
      <c r="B2626" s="13">
        <f t="shared" si="203"/>
        <v>2625</v>
      </c>
      <c r="C2626" s="35">
        <f t="shared" si="204"/>
        <v>2.1305116578551608E-5</v>
      </c>
      <c r="D2626" s="7">
        <f t="shared" ref="D2626:D2689" si="205">C2626*B2626</f>
        <v>5.5925931018697972E-2</v>
      </c>
      <c r="E2626" s="7">
        <f>SUM(D$2:D2626)</f>
        <v>621.69198108337969</v>
      </c>
      <c r="F2626">
        <f t="shared" ref="F2626:F2689" si="206">IF(E2626&gt;I$15,1,0)</f>
        <v>1</v>
      </c>
      <c r="G2626">
        <f t="shared" ref="G2626:G2689" si="207">IF(E2626&gt;M$15,1,0)</f>
        <v>1</v>
      </c>
    </row>
    <row r="2627" spans="1:7" x14ac:dyDescent="0.25">
      <c r="A2627" s="7">
        <v>0.3910505000988751</v>
      </c>
      <c r="B2627" s="13">
        <f t="shared" ref="B2627:B2690" si="208">ROW(B2627)-1</f>
        <v>2626</v>
      </c>
      <c r="C2627" s="35">
        <f t="shared" si="204"/>
        <v>3.4809655246420546E-4</v>
      </c>
      <c r="D2627" s="7">
        <f t="shared" si="205"/>
        <v>0.91410154677100353</v>
      </c>
      <c r="E2627" s="7">
        <f>SUM(D$2:D2627)</f>
        <v>622.60608263015069</v>
      </c>
      <c r="F2627">
        <f t="shared" si="206"/>
        <v>1</v>
      </c>
      <c r="G2627">
        <f t="shared" si="207"/>
        <v>1</v>
      </c>
    </row>
    <row r="2628" spans="1:7" x14ac:dyDescent="0.25">
      <c r="A2628" s="7">
        <v>0.39098811000180311</v>
      </c>
      <c r="B2628" s="13">
        <f t="shared" si="208"/>
        <v>2627</v>
      </c>
      <c r="C2628" s="35">
        <f t="shared" ref="C2628:C2691" si="209">IF(A2627-A2628=0,0,A2627-A2628)</f>
        <v>6.239009707198484E-5</v>
      </c>
      <c r="D2628" s="7">
        <f t="shared" si="205"/>
        <v>0.16389878500810418</v>
      </c>
      <c r="E2628" s="7">
        <f>SUM(D$2:D2628)</f>
        <v>622.76998141515878</v>
      </c>
      <c r="F2628">
        <f t="shared" si="206"/>
        <v>1</v>
      </c>
      <c r="G2628">
        <f t="shared" si="207"/>
        <v>1</v>
      </c>
    </row>
    <row r="2629" spans="1:7" x14ac:dyDescent="0.25">
      <c r="A2629" s="7">
        <v>0.39084979621655985</v>
      </c>
      <c r="B2629" s="13">
        <f t="shared" si="208"/>
        <v>2628</v>
      </c>
      <c r="C2629" s="35">
        <f t="shared" si="209"/>
        <v>1.3831378524326032E-4</v>
      </c>
      <c r="D2629" s="7">
        <f t="shared" si="205"/>
        <v>0.36348862761928813</v>
      </c>
      <c r="E2629" s="7">
        <f>SUM(D$2:D2629)</f>
        <v>623.13347004277807</v>
      </c>
      <c r="F2629">
        <f t="shared" si="206"/>
        <v>1</v>
      </c>
      <c r="G2629">
        <f t="shared" si="207"/>
        <v>1</v>
      </c>
    </row>
    <row r="2630" spans="1:7" x14ac:dyDescent="0.25">
      <c r="A2630" s="7">
        <v>0.39084979621655985</v>
      </c>
      <c r="B2630" s="13">
        <f t="shared" si="208"/>
        <v>2629</v>
      </c>
      <c r="C2630" s="35">
        <f t="shared" si="209"/>
        <v>0</v>
      </c>
      <c r="D2630" s="7">
        <f t="shared" si="205"/>
        <v>0</v>
      </c>
      <c r="E2630" s="7">
        <f>SUM(D$2:D2630)</f>
        <v>623.13347004277807</v>
      </c>
      <c r="F2630">
        <f t="shared" si="206"/>
        <v>1</v>
      </c>
      <c r="G2630">
        <f t="shared" si="207"/>
        <v>1</v>
      </c>
    </row>
    <row r="2631" spans="1:7" x14ac:dyDescent="0.25">
      <c r="A2631" s="7">
        <v>0.39081471540528434</v>
      </c>
      <c r="B2631" s="13">
        <f t="shared" si="208"/>
        <v>2630</v>
      </c>
      <c r="C2631" s="35">
        <f t="shared" si="209"/>
        <v>3.5080811275511881E-5</v>
      </c>
      <c r="D2631" s="7">
        <f t="shared" si="205"/>
        <v>9.2262533654596246E-2</v>
      </c>
      <c r="E2631" s="7">
        <f>SUM(D$2:D2631)</f>
        <v>623.22573257643262</v>
      </c>
      <c r="F2631">
        <f t="shared" si="206"/>
        <v>1</v>
      </c>
      <c r="G2631">
        <f t="shared" si="207"/>
        <v>1</v>
      </c>
    </row>
    <row r="2632" spans="1:7" x14ac:dyDescent="0.25">
      <c r="A2632" s="7">
        <v>0.39080207759749563</v>
      </c>
      <c r="B2632" s="13">
        <f t="shared" si="208"/>
        <v>2631</v>
      </c>
      <c r="C2632" s="35">
        <f t="shared" si="209"/>
        <v>1.2637807788706823E-5</v>
      </c>
      <c r="D2632" s="7">
        <f t="shared" si="205"/>
        <v>3.3250072292087651E-2</v>
      </c>
      <c r="E2632" s="7">
        <f>SUM(D$2:D2632)</f>
        <v>623.25898264872467</v>
      </c>
      <c r="F2632">
        <f t="shared" si="206"/>
        <v>1</v>
      </c>
      <c r="G2632">
        <f t="shared" si="207"/>
        <v>1</v>
      </c>
    </row>
    <row r="2633" spans="1:7" x14ac:dyDescent="0.25">
      <c r="A2633" s="7">
        <v>0.39041413079288551</v>
      </c>
      <c r="B2633" s="13">
        <f t="shared" si="208"/>
        <v>2632</v>
      </c>
      <c r="C2633" s="35">
        <f t="shared" si="209"/>
        <v>3.8794680461012865E-4</v>
      </c>
      <c r="D2633" s="7">
        <f t="shared" si="205"/>
        <v>1.0210759897338586</v>
      </c>
      <c r="E2633" s="7">
        <f>SUM(D$2:D2633)</f>
        <v>624.28005863845851</v>
      </c>
      <c r="F2633">
        <f t="shared" si="206"/>
        <v>1</v>
      </c>
      <c r="G2633">
        <f t="shared" si="207"/>
        <v>1</v>
      </c>
    </row>
    <row r="2634" spans="1:7" x14ac:dyDescent="0.25">
      <c r="A2634" s="7">
        <v>0.39039192989299598</v>
      </c>
      <c r="B2634" s="13">
        <f t="shared" si="208"/>
        <v>2633</v>
      </c>
      <c r="C2634" s="35">
        <f t="shared" si="209"/>
        <v>2.2200899889524006E-5</v>
      </c>
      <c r="D2634" s="7">
        <f t="shared" si="205"/>
        <v>5.8454969409116708E-2</v>
      </c>
      <c r="E2634" s="7">
        <f>SUM(D$2:D2634)</f>
        <v>624.33851360786764</v>
      </c>
      <c r="F2634">
        <f t="shared" si="206"/>
        <v>1</v>
      </c>
      <c r="G2634">
        <f t="shared" si="207"/>
        <v>1</v>
      </c>
    </row>
    <row r="2635" spans="1:7" x14ac:dyDescent="0.25">
      <c r="A2635" s="7">
        <v>0.3903853930958639</v>
      </c>
      <c r="B2635" s="13">
        <f t="shared" si="208"/>
        <v>2634</v>
      </c>
      <c r="C2635" s="35">
        <f t="shared" si="209"/>
        <v>6.5367971320839935E-6</v>
      </c>
      <c r="D2635" s="7">
        <f t="shared" si="205"/>
        <v>1.7217923645909239E-2</v>
      </c>
      <c r="E2635" s="7">
        <f>SUM(D$2:D2635)</f>
        <v>624.35573153151358</v>
      </c>
      <c r="F2635">
        <f t="shared" si="206"/>
        <v>1</v>
      </c>
      <c r="G2635">
        <f t="shared" si="207"/>
        <v>1</v>
      </c>
    </row>
    <row r="2636" spans="1:7" x14ac:dyDescent="0.25">
      <c r="A2636" s="7">
        <v>0.39027099914605223</v>
      </c>
      <c r="B2636" s="13">
        <f t="shared" si="208"/>
        <v>2635</v>
      </c>
      <c r="C2636" s="35">
        <f t="shared" si="209"/>
        <v>1.1439394981166418E-4</v>
      </c>
      <c r="D2636" s="7">
        <f t="shared" si="205"/>
        <v>0.3014280577537351</v>
      </c>
      <c r="E2636" s="7">
        <f>SUM(D$2:D2636)</f>
        <v>624.65715958926728</v>
      </c>
      <c r="F2636">
        <f t="shared" si="206"/>
        <v>1</v>
      </c>
      <c r="G2636">
        <f t="shared" si="207"/>
        <v>1</v>
      </c>
    </row>
    <row r="2637" spans="1:7" x14ac:dyDescent="0.25">
      <c r="A2637" s="7">
        <v>0.39024666773450495</v>
      </c>
      <c r="B2637" s="13">
        <f t="shared" si="208"/>
        <v>2636</v>
      </c>
      <c r="C2637" s="35">
        <f t="shared" si="209"/>
        <v>2.4331411547284798E-5</v>
      </c>
      <c r="D2637" s="7">
        <f t="shared" si="205"/>
        <v>6.4137600838642728E-2</v>
      </c>
      <c r="E2637" s="7">
        <f>SUM(D$2:D2637)</f>
        <v>624.72129719010593</v>
      </c>
      <c r="F2637">
        <f t="shared" si="206"/>
        <v>1</v>
      </c>
      <c r="G2637">
        <f t="shared" si="207"/>
        <v>1</v>
      </c>
    </row>
    <row r="2638" spans="1:7" x14ac:dyDescent="0.25">
      <c r="A2638" s="7">
        <v>0.39019108074852232</v>
      </c>
      <c r="B2638" s="13">
        <f t="shared" si="208"/>
        <v>2637</v>
      </c>
      <c r="C2638" s="35">
        <f t="shared" si="209"/>
        <v>5.5586985982625237E-5</v>
      </c>
      <c r="D2638" s="7">
        <f t="shared" si="205"/>
        <v>0.14658288203618275</v>
      </c>
      <c r="E2638" s="7">
        <f>SUM(D$2:D2638)</f>
        <v>624.86788007214216</v>
      </c>
      <c r="F2638">
        <f t="shared" si="206"/>
        <v>1</v>
      </c>
      <c r="G2638">
        <f t="shared" si="207"/>
        <v>1</v>
      </c>
    </row>
    <row r="2639" spans="1:7" x14ac:dyDescent="0.25">
      <c r="A2639" s="7">
        <v>0.38947496251752106</v>
      </c>
      <c r="B2639" s="13">
        <f t="shared" si="208"/>
        <v>2638</v>
      </c>
      <c r="C2639" s="35">
        <f t="shared" si="209"/>
        <v>7.1611823100126148E-4</v>
      </c>
      <c r="D2639" s="7">
        <f t="shared" si="205"/>
        <v>1.8891198933813278</v>
      </c>
      <c r="E2639" s="7">
        <f>SUM(D$2:D2639)</f>
        <v>626.75699996552351</v>
      </c>
      <c r="F2639">
        <f t="shared" si="206"/>
        <v>1</v>
      </c>
      <c r="G2639">
        <f t="shared" si="207"/>
        <v>1</v>
      </c>
    </row>
    <row r="2640" spans="1:7" x14ac:dyDescent="0.25">
      <c r="A2640" s="7">
        <v>0.3893885315332189</v>
      </c>
      <c r="B2640" s="13">
        <f t="shared" si="208"/>
        <v>2639</v>
      </c>
      <c r="C2640" s="35">
        <f t="shared" si="209"/>
        <v>8.6430984302166003E-5</v>
      </c>
      <c r="D2640" s="7">
        <f t="shared" si="205"/>
        <v>0.22809136757341608</v>
      </c>
      <c r="E2640" s="7">
        <f>SUM(D$2:D2640)</f>
        <v>626.98509133309688</v>
      </c>
      <c r="F2640">
        <f t="shared" si="206"/>
        <v>1</v>
      </c>
      <c r="G2640">
        <f t="shared" si="207"/>
        <v>1</v>
      </c>
    </row>
    <row r="2641" spans="1:7" x14ac:dyDescent="0.25">
      <c r="A2641" s="7">
        <v>0.38930643420331162</v>
      </c>
      <c r="B2641" s="13">
        <f t="shared" si="208"/>
        <v>2640</v>
      </c>
      <c r="C2641" s="35">
        <f t="shared" si="209"/>
        <v>8.2097329907271366E-5</v>
      </c>
      <c r="D2641" s="7">
        <f t="shared" si="205"/>
        <v>0.21673695095519641</v>
      </c>
      <c r="E2641" s="7">
        <f>SUM(D$2:D2641)</f>
        <v>627.20182828405211</v>
      </c>
      <c r="F2641">
        <f t="shared" si="206"/>
        <v>1</v>
      </c>
      <c r="G2641">
        <f t="shared" si="207"/>
        <v>1</v>
      </c>
    </row>
    <row r="2642" spans="1:7" x14ac:dyDescent="0.25">
      <c r="A2642" s="7">
        <v>0.38925476929560826</v>
      </c>
      <c r="B2642" s="13">
        <f t="shared" si="208"/>
        <v>2641</v>
      </c>
      <c r="C2642" s="35">
        <f t="shared" si="209"/>
        <v>5.1664907703363738E-5</v>
      </c>
      <c r="D2642" s="7">
        <f t="shared" si="205"/>
        <v>0.13644702124458363</v>
      </c>
      <c r="E2642" s="7">
        <f>SUM(D$2:D2642)</f>
        <v>627.33827530529675</v>
      </c>
      <c r="F2642">
        <f t="shared" si="206"/>
        <v>1</v>
      </c>
      <c r="G2642">
        <f t="shared" si="207"/>
        <v>1</v>
      </c>
    </row>
    <row r="2643" spans="1:7" x14ac:dyDescent="0.25">
      <c r="A2643" s="7">
        <v>0.38916872567706207</v>
      </c>
      <c r="B2643" s="13">
        <f t="shared" si="208"/>
        <v>2642</v>
      </c>
      <c r="C2643" s="35">
        <f t="shared" si="209"/>
        <v>8.6043618546194356E-5</v>
      </c>
      <c r="D2643" s="7">
        <f t="shared" si="205"/>
        <v>0.22732724019904549</v>
      </c>
      <c r="E2643" s="7">
        <f>SUM(D$2:D2643)</f>
        <v>627.56560254549584</v>
      </c>
      <c r="F2643">
        <f t="shared" si="206"/>
        <v>1</v>
      </c>
      <c r="G2643">
        <f t="shared" si="207"/>
        <v>1</v>
      </c>
    </row>
    <row r="2644" spans="1:7" x14ac:dyDescent="0.25">
      <c r="A2644" s="7">
        <v>0.38875930428335503</v>
      </c>
      <c r="B2644" s="13">
        <f t="shared" si="208"/>
        <v>2643</v>
      </c>
      <c r="C2644" s="35">
        <f t="shared" si="209"/>
        <v>4.0942139370703234E-4</v>
      </c>
      <c r="D2644" s="7">
        <f t="shared" si="205"/>
        <v>1.0821007435676866</v>
      </c>
      <c r="E2644" s="7">
        <f>SUM(D$2:D2644)</f>
        <v>628.64770328906354</v>
      </c>
      <c r="F2644">
        <f t="shared" si="206"/>
        <v>1</v>
      </c>
      <c r="G2644">
        <f t="shared" si="207"/>
        <v>1</v>
      </c>
    </row>
    <row r="2645" spans="1:7" x14ac:dyDescent="0.25">
      <c r="A2645" s="7">
        <v>0.38867117857387035</v>
      </c>
      <c r="B2645" s="13">
        <f t="shared" si="208"/>
        <v>2644</v>
      </c>
      <c r="C2645" s="35">
        <f t="shared" si="209"/>
        <v>8.8125709484687675E-5</v>
      </c>
      <c r="D2645" s="7">
        <f t="shared" si="205"/>
        <v>0.23300437587751421</v>
      </c>
      <c r="E2645" s="7">
        <f>SUM(D$2:D2645)</f>
        <v>628.88070766494104</v>
      </c>
      <c r="F2645">
        <f t="shared" si="206"/>
        <v>1</v>
      </c>
      <c r="G2645">
        <f t="shared" si="207"/>
        <v>1</v>
      </c>
    </row>
    <row r="2646" spans="1:7" x14ac:dyDescent="0.25">
      <c r="A2646" s="7">
        <v>0.38828359492465636</v>
      </c>
      <c r="B2646" s="13">
        <f t="shared" si="208"/>
        <v>2645</v>
      </c>
      <c r="C2646" s="35">
        <f t="shared" si="209"/>
        <v>3.8758364921398503E-4</v>
      </c>
      <c r="D2646" s="7">
        <f t="shared" si="205"/>
        <v>1.0251587521709904</v>
      </c>
      <c r="E2646" s="7">
        <f>SUM(D$2:D2646)</f>
        <v>629.90586641711207</v>
      </c>
      <c r="F2646">
        <f t="shared" si="206"/>
        <v>1</v>
      </c>
      <c r="G2646">
        <f t="shared" si="207"/>
        <v>1</v>
      </c>
    </row>
    <row r="2647" spans="1:7" x14ac:dyDescent="0.25">
      <c r="A2647" s="7">
        <v>0.38821190804944106</v>
      </c>
      <c r="B2647" s="13">
        <f t="shared" si="208"/>
        <v>2646</v>
      </c>
      <c r="C2647" s="35">
        <f t="shared" si="209"/>
        <v>7.1686875215304369E-5</v>
      </c>
      <c r="D2647" s="7">
        <f t="shared" si="205"/>
        <v>0.18968347181969536</v>
      </c>
      <c r="E2647" s="7">
        <f>SUM(D$2:D2647)</f>
        <v>630.09554988893171</v>
      </c>
      <c r="F2647">
        <f t="shared" si="206"/>
        <v>1</v>
      </c>
      <c r="G2647">
        <f t="shared" si="207"/>
        <v>1</v>
      </c>
    </row>
    <row r="2648" spans="1:7" x14ac:dyDescent="0.25">
      <c r="A2648" s="7">
        <v>0.38818222614838938</v>
      </c>
      <c r="B2648" s="13">
        <f t="shared" si="208"/>
        <v>2647</v>
      </c>
      <c r="C2648" s="35">
        <f t="shared" si="209"/>
        <v>2.9681901051681336E-5</v>
      </c>
      <c r="D2648" s="7">
        <f t="shared" si="205"/>
        <v>7.8567992083800497E-2</v>
      </c>
      <c r="E2648" s="7">
        <f>SUM(D$2:D2648)</f>
        <v>630.17411788101549</v>
      </c>
      <c r="F2648">
        <f t="shared" si="206"/>
        <v>1</v>
      </c>
      <c r="G2648">
        <f t="shared" si="207"/>
        <v>1</v>
      </c>
    </row>
    <row r="2649" spans="1:7" x14ac:dyDescent="0.25">
      <c r="A2649" s="7">
        <v>0.38804258079336001</v>
      </c>
      <c r="B2649" s="13">
        <f t="shared" si="208"/>
        <v>2648</v>
      </c>
      <c r="C2649" s="35">
        <f t="shared" si="209"/>
        <v>1.3964535502936082E-4</v>
      </c>
      <c r="D2649" s="7">
        <f t="shared" si="205"/>
        <v>0.36978090011774745</v>
      </c>
      <c r="E2649" s="7">
        <f>SUM(D$2:D2649)</f>
        <v>630.54389878113329</v>
      </c>
      <c r="F2649">
        <f t="shared" si="206"/>
        <v>1</v>
      </c>
      <c r="G2649">
        <f t="shared" si="207"/>
        <v>1</v>
      </c>
    </row>
    <row r="2650" spans="1:7" x14ac:dyDescent="0.25">
      <c r="A2650" s="7">
        <v>0.38801590097691713</v>
      </c>
      <c r="B2650" s="13">
        <f t="shared" si="208"/>
        <v>2649</v>
      </c>
      <c r="C2650" s="35">
        <f t="shared" si="209"/>
        <v>2.6679816442887194E-5</v>
      </c>
      <c r="D2650" s="7">
        <f t="shared" si="205"/>
        <v>7.0674833757208178E-2</v>
      </c>
      <c r="E2650" s="7">
        <f>SUM(D$2:D2650)</f>
        <v>630.61457361489045</v>
      </c>
      <c r="F2650">
        <f t="shared" si="206"/>
        <v>1</v>
      </c>
      <c r="G2650">
        <f t="shared" si="207"/>
        <v>1</v>
      </c>
    </row>
    <row r="2651" spans="1:7" x14ac:dyDescent="0.25">
      <c r="A2651" s="7">
        <v>0.38800793576855985</v>
      </c>
      <c r="B2651" s="13">
        <f t="shared" si="208"/>
        <v>2650</v>
      </c>
      <c r="C2651" s="35">
        <f t="shared" si="209"/>
        <v>7.9652083572745447E-6</v>
      </c>
      <c r="D2651" s="7">
        <f t="shared" si="205"/>
        <v>2.1107802146777543E-2</v>
      </c>
      <c r="E2651" s="7">
        <f>SUM(D$2:D2651)</f>
        <v>630.63568141703718</v>
      </c>
      <c r="F2651">
        <f t="shared" si="206"/>
        <v>1</v>
      </c>
      <c r="G2651">
        <f t="shared" si="207"/>
        <v>1</v>
      </c>
    </row>
    <row r="2652" spans="1:7" x14ac:dyDescent="0.25">
      <c r="A2652" s="7">
        <v>0.38784538741320829</v>
      </c>
      <c r="B2652" s="13">
        <f t="shared" si="208"/>
        <v>2651</v>
      </c>
      <c r="C2652" s="35">
        <f t="shared" si="209"/>
        <v>1.6254835535156609E-4</v>
      </c>
      <c r="D2652" s="7">
        <f t="shared" si="205"/>
        <v>0.4309156900370017</v>
      </c>
      <c r="E2652" s="7">
        <f>SUM(D$2:D2652)</f>
        <v>631.06659710707413</v>
      </c>
      <c r="F2652">
        <f t="shared" si="206"/>
        <v>1</v>
      </c>
      <c r="G2652">
        <f t="shared" si="207"/>
        <v>1</v>
      </c>
    </row>
    <row r="2653" spans="1:7" x14ac:dyDescent="0.25">
      <c r="A2653" s="7">
        <v>0.38716263105794047</v>
      </c>
      <c r="B2653" s="13">
        <f t="shared" si="208"/>
        <v>2652</v>
      </c>
      <c r="C2653" s="35">
        <f t="shared" si="209"/>
        <v>6.8275635526782175E-4</v>
      </c>
      <c r="D2653" s="7">
        <f t="shared" si="205"/>
        <v>1.8106698541702633</v>
      </c>
      <c r="E2653" s="7">
        <f>SUM(D$2:D2653)</f>
        <v>632.87726696124435</v>
      </c>
      <c r="F2653">
        <f t="shared" si="206"/>
        <v>1</v>
      </c>
      <c r="G2653">
        <f t="shared" si="207"/>
        <v>1</v>
      </c>
    </row>
    <row r="2654" spans="1:7" x14ac:dyDescent="0.25">
      <c r="A2654" s="7">
        <v>0.38702903829284818</v>
      </c>
      <c r="B2654" s="13">
        <f t="shared" si="208"/>
        <v>2653</v>
      </c>
      <c r="C2654" s="35">
        <f t="shared" si="209"/>
        <v>1.3359276509228302E-4</v>
      </c>
      <c r="D2654" s="7">
        <f t="shared" si="205"/>
        <v>0.35442160578982684</v>
      </c>
      <c r="E2654" s="7">
        <f>SUM(D$2:D2654)</f>
        <v>633.23168856703421</v>
      </c>
      <c r="F2654">
        <f t="shared" si="206"/>
        <v>1</v>
      </c>
      <c r="G2654">
        <f t="shared" si="207"/>
        <v>1</v>
      </c>
    </row>
    <row r="2655" spans="1:7" x14ac:dyDescent="0.25">
      <c r="A2655" s="7">
        <v>0.38677734739290259</v>
      </c>
      <c r="B2655" s="13">
        <f t="shared" si="208"/>
        <v>2654</v>
      </c>
      <c r="C2655" s="35">
        <f t="shared" si="209"/>
        <v>2.5169089994558913E-4</v>
      </c>
      <c r="D2655" s="7">
        <f t="shared" si="205"/>
        <v>0.66798764845559355</v>
      </c>
      <c r="E2655" s="7">
        <f>SUM(D$2:D2655)</f>
        <v>633.89967621548976</v>
      </c>
      <c r="F2655">
        <f t="shared" si="206"/>
        <v>1</v>
      </c>
      <c r="G2655">
        <f t="shared" si="207"/>
        <v>1</v>
      </c>
    </row>
    <row r="2656" spans="1:7" x14ac:dyDescent="0.25">
      <c r="A2656" s="7">
        <v>0.38677347373534282</v>
      </c>
      <c r="B2656" s="13">
        <f t="shared" si="208"/>
        <v>2655</v>
      </c>
      <c r="C2656" s="35">
        <f t="shared" si="209"/>
        <v>3.8736575597719813E-6</v>
      </c>
      <c r="D2656" s="7">
        <f t="shared" si="205"/>
        <v>1.028456082119461E-2</v>
      </c>
      <c r="E2656" s="7">
        <f>SUM(D$2:D2656)</f>
        <v>633.90996077631098</v>
      </c>
      <c r="F2656">
        <f t="shared" si="206"/>
        <v>1</v>
      </c>
      <c r="G2656">
        <f t="shared" si="207"/>
        <v>1</v>
      </c>
    </row>
    <row r="2657" spans="1:7" x14ac:dyDescent="0.25">
      <c r="A2657" s="7">
        <v>0.38672679616174771</v>
      </c>
      <c r="B2657" s="13">
        <f t="shared" si="208"/>
        <v>2656</v>
      </c>
      <c r="C2657" s="35">
        <f t="shared" si="209"/>
        <v>4.6677573595110822E-5</v>
      </c>
      <c r="D2657" s="7">
        <f t="shared" si="205"/>
        <v>0.12397563546861434</v>
      </c>
      <c r="E2657" s="7">
        <f>SUM(D$2:D2657)</f>
        <v>634.03393641177956</v>
      </c>
      <c r="F2657">
        <f t="shared" si="206"/>
        <v>1</v>
      </c>
      <c r="G2657">
        <f t="shared" si="207"/>
        <v>1</v>
      </c>
    </row>
    <row r="2658" spans="1:7" x14ac:dyDescent="0.25">
      <c r="A2658" s="7">
        <v>0.38666353449172475</v>
      </c>
      <c r="B2658" s="13">
        <f t="shared" si="208"/>
        <v>2657</v>
      </c>
      <c r="C2658" s="35">
        <f t="shared" si="209"/>
        <v>6.3261670022962679E-5</v>
      </c>
      <c r="D2658" s="7">
        <f t="shared" si="205"/>
        <v>0.16808625725101184</v>
      </c>
      <c r="E2658" s="7">
        <f>SUM(D$2:D2658)</f>
        <v>634.20202266903061</v>
      </c>
      <c r="F2658">
        <f t="shared" si="206"/>
        <v>1</v>
      </c>
      <c r="G2658">
        <f t="shared" si="207"/>
        <v>1</v>
      </c>
    </row>
    <row r="2659" spans="1:7" x14ac:dyDescent="0.25">
      <c r="A2659" s="7">
        <v>0.38652263019798844</v>
      </c>
      <c r="B2659" s="13">
        <f t="shared" si="208"/>
        <v>2658</v>
      </c>
      <c r="C2659" s="35">
        <f t="shared" si="209"/>
        <v>1.409042937363103E-4</v>
      </c>
      <c r="D2659" s="7">
        <f t="shared" si="205"/>
        <v>0.37452361275111279</v>
      </c>
      <c r="E2659" s="7">
        <f>SUM(D$2:D2659)</f>
        <v>634.5765462817817</v>
      </c>
      <c r="F2659">
        <f t="shared" si="206"/>
        <v>1</v>
      </c>
      <c r="G2659">
        <f t="shared" si="207"/>
        <v>1</v>
      </c>
    </row>
    <row r="2660" spans="1:7" x14ac:dyDescent="0.25">
      <c r="A2660" s="7">
        <v>0.38643220450432775</v>
      </c>
      <c r="B2660" s="13">
        <f t="shared" si="208"/>
        <v>2659</v>
      </c>
      <c r="C2660" s="35">
        <f t="shared" si="209"/>
        <v>9.0425693660689532E-5</v>
      </c>
      <c r="D2660" s="7">
        <f t="shared" si="205"/>
        <v>0.24044191944377347</v>
      </c>
      <c r="E2660" s="7">
        <f>SUM(D$2:D2660)</f>
        <v>634.81698820122551</v>
      </c>
      <c r="F2660">
        <f t="shared" si="206"/>
        <v>1</v>
      </c>
      <c r="G2660">
        <f t="shared" si="207"/>
        <v>1</v>
      </c>
    </row>
    <row r="2661" spans="1:7" x14ac:dyDescent="0.25">
      <c r="A2661" s="7">
        <v>0.38635971868724067</v>
      </c>
      <c r="B2661" s="13">
        <f t="shared" si="208"/>
        <v>2660</v>
      </c>
      <c r="C2661" s="35">
        <f t="shared" si="209"/>
        <v>7.2485817087075688E-5</v>
      </c>
      <c r="D2661" s="7">
        <f t="shared" si="205"/>
        <v>0.19281227345162133</v>
      </c>
      <c r="E2661" s="7">
        <f>SUM(D$2:D2661)</f>
        <v>635.00980047467715</v>
      </c>
      <c r="F2661">
        <f t="shared" si="206"/>
        <v>1</v>
      </c>
      <c r="G2661">
        <f t="shared" si="207"/>
        <v>1</v>
      </c>
    </row>
    <row r="2662" spans="1:7" x14ac:dyDescent="0.25">
      <c r="A2662" s="7">
        <v>0.3863489208667929</v>
      </c>
      <c r="B2662" s="13">
        <f t="shared" si="208"/>
        <v>2661</v>
      </c>
      <c r="C2662" s="35">
        <f t="shared" si="209"/>
        <v>1.0797820447772111E-5</v>
      </c>
      <c r="D2662" s="7">
        <f t="shared" si="205"/>
        <v>2.8733000211521587E-2</v>
      </c>
      <c r="E2662" s="7">
        <f>SUM(D$2:D2662)</f>
        <v>635.03853347488871</v>
      </c>
      <c r="F2662">
        <f t="shared" si="206"/>
        <v>1</v>
      </c>
      <c r="G2662">
        <f t="shared" si="207"/>
        <v>1</v>
      </c>
    </row>
    <row r="2663" spans="1:7" x14ac:dyDescent="0.25">
      <c r="A2663" s="7">
        <v>0.38626273198608813</v>
      </c>
      <c r="B2663" s="13">
        <f t="shared" si="208"/>
        <v>2662</v>
      </c>
      <c r="C2663" s="35">
        <f t="shared" si="209"/>
        <v>8.6188880704773929E-5</v>
      </c>
      <c r="D2663" s="7">
        <f t="shared" si="205"/>
        <v>0.2294348004361082</v>
      </c>
      <c r="E2663" s="7">
        <f>SUM(D$2:D2663)</f>
        <v>635.26796827532485</v>
      </c>
      <c r="F2663">
        <f t="shared" si="206"/>
        <v>1</v>
      </c>
      <c r="G2663">
        <f t="shared" si="207"/>
        <v>1</v>
      </c>
    </row>
    <row r="2664" spans="1:7" x14ac:dyDescent="0.25">
      <c r="A2664" s="7">
        <v>0.38587657674809928</v>
      </c>
      <c r="B2664" s="13">
        <f t="shared" si="208"/>
        <v>2663</v>
      </c>
      <c r="C2664" s="35">
        <f t="shared" si="209"/>
        <v>3.8615523798884999E-4</v>
      </c>
      <c r="D2664" s="7">
        <f t="shared" si="205"/>
        <v>1.0283313987643075</v>
      </c>
      <c r="E2664" s="7">
        <f>SUM(D$2:D2664)</f>
        <v>636.29629967408914</v>
      </c>
      <c r="F2664">
        <f t="shared" si="206"/>
        <v>1</v>
      </c>
      <c r="G2664">
        <f t="shared" si="207"/>
        <v>1</v>
      </c>
    </row>
    <row r="2665" spans="1:7" x14ac:dyDescent="0.25">
      <c r="A2665" s="7">
        <v>0.38581726136671551</v>
      </c>
      <c r="B2665" s="13">
        <f t="shared" si="208"/>
        <v>2664</v>
      </c>
      <c r="C2665" s="35">
        <f t="shared" si="209"/>
        <v>5.9315381383762134E-5</v>
      </c>
      <c r="D2665" s="7">
        <f t="shared" si="205"/>
        <v>0.15801617600634232</v>
      </c>
      <c r="E2665" s="7">
        <f>SUM(D$2:D2665)</f>
        <v>636.45431585009544</v>
      </c>
      <c r="F2665">
        <f t="shared" si="206"/>
        <v>1</v>
      </c>
      <c r="G2665">
        <f t="shared" si="207"/>
        <v>1</v>
      </c>
    </row>
    <row r="2666" spans="1:7" x14ac:dyDescent="0.25">
      <c r="A2666" s="7">
        <v>0.3855909187134266</v>
      </c>
      <c r="B2666" s="13">
        <f t="shared" si="208"/>
        <v>2665</v>
      </c>
      <c r="C2666" s="35">
        <f t="shared" si="209"/>
        <v>2.2634265328891345E-4</v>
      </c>
      <c r="D2666" s="7">
        <f t="shared" si="205"/>
        <v>0.60320317101495435</v>
      </c>
      <c r="E2666" s="7">
        <f>SUM(D$2:D2666)</f>
        <v>637.05751902111035</v>
      </c>
      <c r="F2666">
        <f t="shared" si="206"/>
        <v>1</v>
      </c>
      <c r="G2666">
        <f t="shared" si="207"/>
        <v>1</v>
      </c>
    </row>
    <row r="2667" spans="1:7" x14ac:dyDescent="0.25">
      <c r="A2667" s="7">
        <v>0.38554634744112964</v>
      </c>
      <c r="B2667" s="13">
        <f t="shared" si="208"/>
        <v>2666</v>
      </c>
      <c r="C2667" s="35">
        <f t="shared" si="209"/>
        <v>4.457127229695601E-5</v>
      </c>
      <c r="D2667" s="7">
        <f t="shared" si="205"/>
        <v>0.11882701194368472</v>
      </c>
      <c r="E2667" s="7">
        <f>SUM(D$2:D2667)</f>
        <v>637.17634603305407</v>
      </c>
      <c r="F2667">
        <f t="shared" si="206"/>
        <v>1</v>
      </c>
      <c r="G2667">
        <f t="shared" si="207"/>
        <v>1</v>
      </c>
    </row>
    <row r="2668" spans="1:7" x14ac:dyDescent="0.25">
      <c r="A2668" s="7">
        <v>0.38549230991817091</v>
      </c>
      <c r="B2668" s="13">
        <f t="shared" si="208"/>
        <v>2667</v>
      </c>
      <c r="C2668" s="35">
        <f t="shared" si="209"/>
        <v>5.4037522958738649E-5</v>
      </c>
      <c r="D2668" s="7">
        <f t="shared" si="205"/>
        <v>0.14411807373095598</v>
      </c>
      <c r="E2668" s="7">
        <f>SUM(D$2:D2668)</f>
        <v>637.32046410678504</v>
      </c>
      <c r="F2668">
        <f t="shared" si="206"/>
        <v>1</v>
      </c>
      <c r="G2668">
        <f t="shared" si="207"/>
        <v>1</v>
      </c>
    </row>
    <row r="2669" spans="1:7" x14ac:dyDescent="0.25">
      <c r="A2669" s="7">
        <v>0.38525485470975751</v>
      </c>
      <c r="B2669" s="13">
        <f t="shared" si="208"/>
        <v>2668</v>
      </c>
      <c r="C2669" s="35">
        <f t="shared" si="209"/>
        <v>2.3745520841339518E-4</v>
      </c>
      <c r="D2669" s="7">
        <f t="shared" si="205"/>
        <v>0.63353049604693834</v>
      </c>
      <c r="E2669" s="7">
        <f>SUM(D$2:D2669)</f>
        <v>637.95399460283193</v>
      </c>
      <c r="F2669">
        <f t="shared" si="206"/>
        <v>1</v>
      </c>
      <c r="G2669">
        <f t="shared" si="207"/>
        <v>1</v>
      </c>
    </row>
    <row r="2670" spans="1:7" x14ac:dyDescent="0.25">
      <c r="A2670" s="7">
        <v>0.38511973669200095</v>
      </c>
      <c r="B2670" s="13">
        <f t="shared" si="208"/>
        <v>2669</v>
      </c>
      <c r="C2670" s="35">
        <f t="shared" si="209"/>
        <v>1.3511801775656362E-4</v>
      </c>
      <c r="D2670" s="7">
        <f t="shared" si="205"/>
        <v>0.36062998939226831</v>
      </c>
      <c r="E2670" s="7">
        <f>SUM(D$2:D2670)</f>
        <v>638.31462459222416</v>
      </c>
      <c r="F2670">
        <f t="shared" si="206"/>
        <v>1</v>
      </c>
      <c r="G2670">
        <f t="shared" si="207"/>
        <v>1</v>
      </c>
    </row>
    <row r="2671" spans="1:7" x14ac:dyDescent="0.25">
      <c r="A2671" s="7">
        <v>0.38487976360617376</v>
      </c>
      <c r="B2671" s="13">
        <f t="shared" si="208"/>
        <v>2670</v>
      </c>
      <c r="C2671" s="35">
        <f t="shared" si="209"/>
        <v>2.3997308582718313E-4</v>
      </c>
      <c r="D2671" s="7">
        <f t="shared" si="205"/>
        <v>0.64072813915857896</v>
      </c>
      <c r="E2671" s="7">
        <f>SUM(D$2:D2671)</f>
        <v>638.95535273138273</v>
      </c>
      <c r="F2671">
        <f t="shared" si="206"/>
        <v>1</v>
      </c>
      <c r="G2671">
        <f t="shared" si="207"/>
        <v>1</v>
      </c>
    </row>
    <row r="2672" spans="1:7" x14ac:dyDescent="0.25">
      <c r="A2672" s="7">
        <v>0.38470097009943094</v>
      </c>
      <c r="B2672" s="13">
        <f t="shared" si="208"/>
        <v>2671</v>
      </c>
      <c r="C2672" s="35">
        <f t="shared" si="209"/>
        <v>1.7879350674282479E-4</v>
      </c>
      <c r="D2672" s="7">
        <f t="shared" si="205"/>
        <v>0.47755745651008502</v>
      </c>
      <c r="E2672" s="7">
        <f>SUM(D$2:D2672)</f>
        <v>639.43291018789284</v>
      </c>
      <c r="F2672">
        <f t="shared" si="206"/>
        <v>1</v>
      </c>
      <c r="G2672">
        <f t="shared" si="207"/>
        <v>1</v>
      </c>
    </row>
    <row r="2673" spans="1:7" x14ac:dyDescent="0.25">
      <c r="A2673" s="7">
        <v>0.38466717243722198</v>
      </c>
      <c r="B2673" s="13">
        <f t="shared" si="208"/>
        <v>2672</v>
      </c>
      <c r="C2673" s="35">
        <f t="shared" si="209"/>
        <v>3.3797662208956414E-5</v>
      </c>
      <c r="D2673" s="7">
        <f t="shared" si="205"/>
        <v>9.0307353422331538E-2</v>
      </c>
      <c r="E2673" s="7">
        <f>SUM(D$2:D2673)</f>
        <v>639.52321754131515</v>
      </c>
      <c r="F2673">
        <f t="shared" si="206"/>
        <v>1</v>
      </c>
      <c r="G2673">
        <f t="shared" si="207"/>
        <v>1</v>
      </c>
    </row>
    <row r="2674" spans="1:7" x14ac:dyDescent="0.25">
      <c r="A2674" s="7">
        <v>0.38451687452390332</v>
      </c>
      <c r="B2674" s="13">
        <f t="shared" si="208"/>
        <v>2673</v>
      </c>
      <c r="C2674" s="35">
        <f t="shared" si="209"/>
        <v>1.5029791331866438E-4</v>
      </c>
      <c r="D2674" s="7">
        <f t="shared" si="205"/>
        <v>0.40174632230078988</v>
      </c>
      <c r="E2674" s="7">
        <f>SUM(D$2:D2674)</f>
        <v>639.92496386361597</v>
      </c>
      <c r="F2674">
        <f t="shared" si="206"/>
        <v>1</v>
      </c>
      <c r="G2674">
        <f t="shared" si="207"/>
        <v>1</v>
      </c>
    </row>
    <row r="2675" spans="1:7" x14ac:dyDescent="0.25">
      <c r="A2675" s="7">
        <v>0.38442831302794328</v>
      </c>
      <c r="B2675" s="13">
        <f t="shared" si="208"/>
        <v>2674</v>
      </c>
      <c r="C2675" s="35">
        <f t="shared" si="209"/>
        <v>8.8561495960037817E-5</v>
      </c>
      <c r="D2675" s="7">
        <f t="shared" si="205"/>
        <v>0.23681344019714112</v>
      </c>
      <c r="E2675" s="7">
        <f>SUM(D$2:D2675)</f>
        <v>640.1617773038131</v>
      </c>
      <c r="F2675">
        <f t="shared" si="206"/>
        <v>1</v>
      </c>
      <c r="G2675">
        <f t="shared" si="207"/>
        <v>1</v>
      </c>
    </row>
    <row r="2676" spans="1:7" x14ac:dyDescent="0.25">
      <c r="A2676" s="7">
        <v>0.38409605005075464</v>
      </c>
      <c r="B2676" s="13">
        <f t="shared" si="208"/>
        <v>2675</v>
      </c>
      <c r="C2676" s="35">
        <f t="shared" si="209"/>
        <v>3.322629771886354E-4</v>
      </c>
      <c r="D2676" s="7">
        <f t="shared" si="205"/>
        <v>0.88880346397959964</v>
      </c>
      <c r="E2676" s="7">
        <f>SUM(D$2:D2676)</f>
        <v>641.05058076779267</v>
      </c>
      <c r="F2676">
        <f t="shared" si="206"/>
        <v>1</v>
      </c>
      <c r="G2676">
        <f t="shared" si="207"/>
        <v>1</v>
      </c>
    </row>
    <row r="2677" spans="1:7" x14ac:dyDescent="0.25">
      <c r="A2677" s="7">
        <v>0.38400254964140584</v>
      </c>
      <c r="B2677" s="13">
        <f t="shared" si="208"/>
        <v>2676</v>
      </c>
      <c r="C2677" s="35">
        <f t="shared" si="209"/>
        <v>9.3500409348801217E-5</v>
      </c>
      <c r="D2677" s="7">
        <f t="shared" si="205"/>
        <v>0.25020709541739206</v>
      </c>
      <c r="E2677" s="7">
        <f>SUM(D$2:D2677)</f>
        <v>641.30078786321008</v>
      </c>
      <c r="F2677">
        <f t="shared" si="206"/>
        <v>1</v>
      </c>
      <c r="G2677">
        <f t="shared" si="207"/>
        <v>1</v>
      </c>
    </row>
    <row r="2678" spans="1:7" x14ac:dyDescent="0.25">
      <c r="A2678" s="7">
        <v>0.38392875646489233</v>
      </c>
      <c r="B2678" s="13">
        <f t="shared" si="208"/>
        <v>2677</v>
      </c>
      <c r="C2678" s="35">
        <f t="shared" si="209"/>
        <v>7.3793176513514691E-5</v>
      </c>
      <c r="D2678" s="7">
        <f t="shared" si="205"/>
        <v>0.19754433352667883</v>
      </c>
      <c r="E2678" s="7">
        <f>SUM(D$2:D2678)</f>
        <v>641.49833219673678</v>
      </c>
      <c r="F2678">
        <f t="shared" si="206"/>
        <v>1</v>
      </c>
      <c r="G2678">
        <f t="shared" si="207"/>
        <v>1</v>
      </c>
    </row>
    <row r="2679" spans="1:7" x14ac:dyDescent="0.25">
      <c r="A2679" s="7">
        <v>0.38388866410914879</v>
      </c>
      <c r="B2679" s="13">
        <f t="shared" si="208"/>
        <v>2678</v>
      </c>
      <c r="C2679" s="35">
        <f t="shared" si="209"/>
        <v>4.0092355743537311E-5</v>
      </c>
      <c r="D2679" s="7">
        <f t="shared" si="205"/>
        <v>0.10736732868119292</v>
      </c>
      <c r="E2679" s="7">
        <f>SUM(D$2:D2679)</f>
        <v>641.605699525418</v>
      </c>
      <c r="F2679">
        <f t="shared" si="206"/>
        <v>1</v>
      </c>
      <c r="G2679">
        <f t="shared" si="207"/>
        <v>1</v>
      </c>
    </row>
    <row r="2680" spans="1:7" x14ac:dyDescent="0.25">
      <c r="A2680" s="7">
        <v>0.38355950005800804</v>
      </c>
      <c r="B2680" s="13">
        <f t="shared" si="208"/>
        <v>2679</v>
      </c>
      <c r="C2680" s="35">
        <f t="shared" si="209"/>
        <v>3.291640511407512E-4</v>
      </c>
      <c r="D2680" s="7">
        <f t="shared" si="205"/>
        <v>0.88183049300607252</v>
      </c>
      <c r="E2680" s="7">
        <f>SUM(D$2:D2680)</f>
        <v>642.48753001842408</v>
      </c>
      <c r="F2680">
        <f t="shared" si="206"/>
        <v>1</v>
      </c>
      <c r="G2680">
        <f t="shared" si="207"/>
        <v>1</v>
      </c>
    </row>
    <row r="2681" spans="1:7" x14ac:dyDescent="0.25">
      <c r="A2681" s="7">
        <v>0.3833623308882162</v>
      </c>
      <c r="B2681" s="13">
        <f t="shared" si="208"/>
        <v>2680</v>
      </c>
      <c r="C2681" s="35">
        <f t="shared" si="209"/>
        <v>1.9716916979184429E-4</v>
      </c>
      <c r="D2681" s="7">
        <f t="shared" si="205"/>
        <v>0.5284133750421427</v>
      </c>
      <c r="E2681" s="7">
        <f>SUM(D$2:D2681)</f>
        <v>643.01594339346627</v>
      </c>
      <c r="F2681">
        <f t="shared" si="206"/>
        <v>1</v>
      </c>
      <c r="G2681">
        <f t="shared" si="207"/>
        <v>1</v>
      </c>
    </row>
    <row r="2682" spans="1:7" x14ac:dyDescent="0.25">
      <c r="A2682" s="7">
        <v>0.38288344997239054</v>
      </c>
      <c r="B2682" s="13">
        <f t="shared" si="208"/>
        <v>2681</v>
      </c>
      <c r="C2682" s="35">
        <f t="shared" si="209"/>
        <v>4.788809158256524E-4</v>
      </c>
      <c r="D2682" s="7">
        <f t="shared" si="205"/>
        <v>1.283879735328574</v>
      </c>
      <c r="E2682" s="7">
        <f>SUM(D$2:D2682)</f>
        <v>644.29982312879486</v>
      </c>
      <c r="F2682">
        <f t="shared" si="206"/>
        <v>1</v>
      </c>
      <c r="G2682">
        <f t="shared" si="207"/>
        <v>1</v>
      </c>
    </row>
    <row r="2683" spans="1:7" x14ac:dyDescent="0.25">
      <c r="A2683" s="7">
        <v>0.38285887645724576</v>
      </c>
      <c r="B2683" s="13">
        <f t="shared" si="208"/>
        <v>2682</v>
      </c>
      <c r="C2683" s="35">
        <f t="shared" si="209"/>
        <v>2.4573515144787894E-5</v>
      </c>
      <c r="D2683" s="7">
        <f t="shared" si="205"/>
        <v>6.5906167618321132E-2</v>
      </c>
      <c r="E2683" s="7">
        <f>SUM(D$2:D2683)</f>
        <v>644.36572929641318</v>
      </c>
      <c r="F2683">
        <f t="shared" si="206"/>
        <v>1</v>
      </c>
      <c r="G2683">
        <f t="shared" si="207"/>
        <v>1</v>
      </c>
    </row>
    <row r="2684" spans="1:7" x14ac:dyDescent="0.25">
      <c r="A2684" s="7">
        <v>0.38279350848592475</v>
      </c>
      <c r="B2684" s="13">
        <f t="shared" si="208"/>
        <v>2683</v>
      </c>
      <c r="C2684" s="35">
        <f t="shared" si="209"/>
        <v>6.5367971321006468E-5</v>
      </c>
      <c r="D2684" s="7">
        <f t="shared" si="205"/>
        <v>0.17538226705426035</v>
      </c>
      <c r="E2684" s="7">
        <f>SUM(D$2:D2684)</f>
        <v>644.54111156346744</v>
      </c>
      <c r="F2684">
        <f t="shared" si="206"/>
        <v>1</v>
      </c>
      <c r="G2684">
        <f t="shared" si="207"/>
        <v>1</v>
      </c>
    </row>
    <row r="2685" spans="1:7" x14ac:dyDescent="0.25">
      <c r="A2685" s="7">
        <v>0.38274678249161015</v>
      </c>
      <c r="B2685" s="13">
        <f t="shared" si="208"/>
        <v>2684</v>
      </c>
      <c r="C2685" s="35">
        <f t="shared" si="209"/>
        <v>4.6725994314600339E-5</v>
      </c>
      <c r="D2685" s="7">
        <f t="shared" si="205"/>
        <v>0.12541256874038731</v>
      </c>
      <c r="E2685" s="7">
        <f>SUM(D$2:D2685)</f>
        <v>644.66652413220788</v>
      </c>
      <c r="F2685">
        <f t="shared" si="206"/>
        <v>1</v>
      </c>
      <c r="G2685">
        <f t="shared" si="207"/>
        <v>1</v>
      </c>
    </row>
    <row r="2686" spans="1:7" x14ac:dyDescent="0.25">
      <c r="A2686" s="7">
        <v>0.38257055528300071</v>
      </c>
      <c r="B2686" s="13">
        <f t="shared" si="208"/>
        <v>2685</v>
      </c>
      <c r="C2686" s="35">
        <f t="shared" si="209"/>
        <v>1.762272086094363E-4</v>
      </c>
      <c r="D2686" s="7">
        <f t="shared" si="205"/>
        <v>0.47317005511633647</v>
      </c>
      <c r="E2686" s="7">
        <f>SUM(D$2:D2686)</f>
        <v>645.13969418732427</v>
      </c>
      <c r="F2686">
        <f t="shared" si="206"/>
        <v>1</v>
      </c>
      <c r="G2686">
        <f t="shared" si="207"/>
        <v>1</v>
      </c>
    </row>
    <row r="2687" spans="1:7" x14ac:dyDescent="0.25">
      <c r="A2687" s="7">
        <v>0.38220565674087104</v>
      </c>
      <c r="B2687" s="13">
        <f t="shared" si="208"/>
        <v>2686</v>
      </c>
      <c r="C2687" s="35">
        <f t="shared" si="209"/>
        <v>3.6489854212967687E-4</v>
      </c>
      <c r="D2687" s="7">
        <f t="shared" si="205"/>
        <v>0.98011748416031208</v>
      </c>
      <c r="E2687" s="7">
        <f>SUM(D$2:D2687)</f>
        <v>646.11981167148463</v>
      </c>
      <c r="F2687">
        <f t="shared" si="206"/>
        <v>1</v>
      </c>
      <c r="G2687">
        <f t="shared" si="207"/>
        <v>1</v>
      </c>
    </row>
    <row r="2688" spans="1:7" x14ac:dyDescent="0.25">
      <c r="A2688" s="7">
        <v>0.38218568319407864</v>
      </c>
      <c r="B2688" s="13">
        <f t="shared" si="208"/>
        <v>2687</v>
      </c>
      <c r="C2688" s="35">
        <f t="shared" si="209"/>
        <v>1.9973546792395602E-5</v>
      </c>
      <c r="D2688" s="7">
        <f t="shared" si="205"/>
        <v>5.3668920231166983E-2</v>
      </c>
      <c r="E2688" s="7">
        <f>SUM(D$2:D2688)</f>
        <v>646.17348059171582</v>
      </c>
      <c r="F2688">
        <f t="shared" si="206"/>
        <v>1</v>
      </c>
      <c r="G2688">
        <f t="shared" si="207"/>
        <v>1</v>
      </c>
    </row>
    <row r="2689" spans="1:7" x14ac:dyDescent="0.25">
      <c r="A2689" s="7">
        <v>0.38214009508667218</v>
      </c>
      <c r="B2689" s="13">
        <f t="shared" si="208"/>
        <v>2688</v>
      </c>
      <c r="C2689" s="35">
        <f t="shared" si="209"/>
        <v>4.5588107406457912E-5</v>
      </c>
      <c r="D2689" s="7">
        <f t="shared" si="205"/>
        <v>0.12254083270855887</v>
      </c>
      <c r="E2689" s="7">
        <f>SUM(D$2:D2689)</f>
        <v>646.29602142442434</v>
      </c>
      <c r="F2689">
        <f t="shared" si="206"/>
        <v>1</v>
      </c>
      <c r="G2689">
        <f t="shared" si="207"/>
        <v>1</v>
      </c>
    </row>
    <row r="2690" spans="1:7" x14ac:dyDescent="0.25">
      <c r="A2690" s="7">
        <v>0.38102675748327702</v>
      </c>
      <c r="B2690" s="13">
        <f t="shared" si="208"/>
        <v>2689</v>
      </c>
      <c r="C2690" s="35">
        <f t="shared" si="209"/>
        <v>1.1133376033951592E-3</v>
      </c>
      <c r="D2690" s="7">
        <f t="shared" ref="D2690:D2753" si="210">C2690*B2690</f>
        <v>2.9937648155295831</v>
      </c>
      <c r="E2690" s="7">
        <f>SUM(D$2:D2690)</f>
        <v>649.28978623995397</v>
      </c>
      <c r="F2690">
        <f t="shared" ref="F2690:F2753" si="211">IF(E2690&gt;I$15,1,0)</f>
        <v>1</v>
      </c>
      <c r="G2690">
        <f t="shared" ref="G2690:G2753" si="212">IF(E2690&gt;M$15,1,0)</f>
        <v>1</v>
      </c>
    </row>
    <row r="2691" spans="1:7" x14ac:dyDescent="0.25">
      <c r="A2691" s="7">
        <v>0.38098700407256986</v>
      </c>
      <c r="B2691" s="13">
        <f t="shared" ref="B2691:B2754" si="213">ROW(B2691)-1</f>
        <v>2690</v>
      </c>
      <c r="C2691" s="35">
        <f t="shared" si="209"/>
        <v>3.9753410707166204E-5</v>
      </c>
      <c r="D2691" s="7">
        <f t="shared" si="210"/>
        <v>0.10693667480227709</v>
      </c>
      <c r="E2691" s="7">
        <f>SUM(D$2:D2691)</f>
        <v>649.3967229147562</v>
      </c>
      <c r="F2691">
        <f t="shared" si="211"/>
        <v>1</v>
      </c>
      <c r="G2691">
        <f t="shared" si="212"/>
        <v>1</v>
      </c>
    </row>
    <row r="2692" spans="1:7" x14ac:dyDescent="0.25">
      <c r="A2692" s="7">
        <v>0.38083244513593534</v>
      </c>
      <c r="B2692" s="13">
        <f t="shared" si="213"/>
        <v>2691</v>
      </c>
      <c r="C2692" s="35">
        <f t="shared" ref="C2692:C2755" si="214">IF(A2691-A2692=0,0,A2691-A2692)</f>
        <v>1.5455893663451903E-4</v>
      </c>
      <c r="D2692" s="7">
        <f t="shared" si="210"/>
        <v>0.41591809848349071</v>
      </c>
      <c r="E2692" s="7">
        <f>SUM(D$2:D2692)</f>
        <v>649.81264101323973</v>
      </c>
      <c r="F2692">
        <f t="shared" si="211"/>
        <v>1</v>
      </c>
      <c r="G2692">
        <f t="shared" si="212"/>
        <v>1</v>
      </c>
    </row>
    <row r="2693" spans="1:7" x14ac:dyDescent="0.25">
      <c r="A2693" s="7">
        <v>0.38068708613600527</v>
      </c>
      <c r="B2693" s="13">
        <f t="shared" si="213"/>
        <v>2692</v>
      </c>
      <c r="C2693" s="35">
        <f t="shared" si="214"/>
        <v>1.4535899993006751E-4</v>
      </c>
      <c r="D2693" s="7">
        <f t="shared" si="210"/>
        <v>0.39130642781174174</v>
      </c>
      <c r="E2693" s="7">
        <f>SUM(D$2:D2693)</f>
        <v>650.20394744105147</v>
      </c>
      <c r="F2693">
        <f t="shared" si="211"/>
        <v>1</v>
      </c>
      <c r="G2693">
        <f t="shared" si="212"/>
        <v>1</v>
      </c>
    </row>
    <row r="2694" spans="1:7" x14ac:dyDescent="0.25">
      <c r="A2694" s="7">
        <v>0.38041462274739551</v>
      </c>
      <c r="B2694" s="13">
        <f t="shared" si="213"/>
        <v>2693</v>
      </c>
      <c r="C2694" s="35">
        <f t="shared" si="214"/>
        <v>2.7246338860975605E-4</v>
      </c>
      <c r="D2694" s="7">
        <f t="shared" si="210"/>
        <v>0.73374390552607305</v>
      </c>
      <c r="E2694" s="7">
        <f>SUM(D$2:D2694)</f>
        <v>650.93769134657759</v>
      </c>
      <c r="F2694">
        <f t="shared" si="211"/>
        <v>1</v>
      </c>
      <c r="G2694">
        <f t="shared" si="212"/>
        <v>1</v>
      </c>
    </row>
    <row r="2695" spans="1:7" x14ac:dyDescent="0.25">
      <c r="A2695" s="7">
        <v>0.3799413102143121</v>
      </c>
      <c r="B2695" s="13">
        <f t="shared" si="213"/>
        <v>2694</v>
      </c>
      <c r="C2695" s="35">
        <f t="shared" si="214"/>
        <v>4.7331253308341426E-4</v>
      </c>
      <c r="D2695" s="7">
        <f t="shared" si="210"/>
        <v>1.2751039641267181</v>
      </c>
      <c r="E2695" s="7">
        <f>SUM(D$2:D2695)</f>
        <v>652.21279531070434</v>
      </c>
      <c r="F2695">
        <f t="shared" si="211"/>
        <v>1</v>
      </c>
      <c r="G2695">
        <f t="shared" si="212"/>
        <v>1</v>
      </c>
    </row>
    <row r="2696" spans="1:7" x14ac:dyDescent="0.25">
      <c r="A2696" s="7">
        <v>0.37971770333167471</v>
      </c>
      <c r="B2696" s="13">
        <f t="shared" si="213"/>
        <v>2695</v>
      </c>
      <c r="C2696" s="35">
        <f t="shared" si="214"/>
        <v>2.2360688263739492E-4</v>
      </c>
      <c r="D2696" s="7">
        <f t="shared" si="210"/>
        <v>0.60262054870777937</v>
      </c>
      <c r="E2696" s="7">
        <f>SUM(D$2:D2696)</f>
        <v>652.81541585941216</v>
      </c>
      <c r="F2696">
        <f t="shared" si="211"/>
        <v>1</v>
      </c>
      <c r="G2696">
        <f t="shared" si="212"/>
        <v>1</v>
      </c>
    </row>
    <row r="2697" spans="1:7" x14ac:dyDescent="0.25">
      <c r="A2697" s="7">
        <v>0.37962933551859263</v>
      </c>
      <c r="B2697" s="13">
        <f t="shared" si="213"/>
        <v>2696</v>
      </c>
      <c r="C2697" s="35">
        <f t="shared" si="214"/>
        <v>8.8367813082079749E-5</v>
      </c>
      <c r="D2697" s="7">
        <f t="shared" si="210"/>
        <v>0.238239624069287</v>
      </c>
      <c r="E2697" s="7">
        <f>SUM(D$2:D2697)</f>
        <v>653.05365548348141</v>
      </c>
      <c r="F2697">
        <f t="shared" si="211"/>
        <v>1</v>
      </c>
      <c r="G2697">
        <f t="shared" si="212"/>
        <v>1</v>
      </c>
    </row>
    <row r="2698" spans="1:7" x14ac:dyDescent="0.25">
      <c r="A2698" s="7">
        <v>0.37945526303200083</v>
      </c>
      <c r="B2698" s="13">
        <f t="shared" si="213"/>
        <v>2697</v>
      </c>
      <c r="C2698" s="35">
        <f t="shared" si="214"/>
        <v>1.7407248659179198E-4</v>
      </c>
      <c r="D2698" s="7">
        <f t="shared" si="210"/>
        <v>0.46947349633806296</v>
      </c>
      <c r="E2698" s="7">
        <f>SUM(D$2:D2698)</f>
        <v>653.52312897981949</v>
      </c>
      <c r="F2698">
        <f t="shared" si="211"/>
        <v>1</v>
      </c>
      <c r="G2698">
        <f t="shared" si="212"/>
        <v>1</v>
      </c>
    </row>
    <row r="2699" spans="1:7" x14ac:dyDescent="0.25">
      <c r="A2699" s="7">
        <v>0.37933382386750225</v>
      </c>
      <c r="B2699" s="13">
        <f t="shared" si="213"/>
        <v>2698</v>
      </c>
      <c r="C2699" s="35">
        <f t="shared" si="214"/>
        <v>1.2143916449858239E-4</v>
      </c>
      <c r="D2699" s="7">
        <f t="shared" si="210"/>
        <v>0.32764286581717528</v>
      </c>
      <c r="E2699" s="7">
        <f>SUM(D$2:D2699)</f>
        <v>653.8507718456367</v>
      </c>
      <c r="F2699">
        <f t="shared" si="211"/>
        <v>1</v>
      </c>
      <c r="G2699">
        <f t="shared" si="212"/>
        <v>1</v>
      </c>
    </row>
    <row r="2700" spans="1:7" x14ac:dyDescent="0.25">
      <c r="A2700" s="7">
        <v>0.3790190891907716</v>
      </c>
      <c r="B2700" s="13">
        <f t="shared" si="213"/>
        <v>2699</v>
      </c>
      <c r="C2700" s="35">
        <f t="shared" si="214"/>
        <v>3.1473467673065469E-4</v>
      </c>
      <c r="D2700" s="7">
        <f t="shared" si="210"/>
        <v>0.84946889249603696</v>
      </c>
      <c r="E2700" s="7">
        <f>SUM(D$2:D2700)</f>
        <v>654.70024073813272</v>
      </c>
      <c r="F2700">
        <f t="shared" si="211"/>
        <v>1</v>
      </c>
      <c r="G2700">
        <f t="shared" si="212"/>
        <v>1</v>
      </c>
    </row>
    <row r="2701" spans="1:7" x14ac:dyDescent="0.25">
      <c r="A2701" s="7">
        <v>0.37875522047987259</v>
      </c>
      <c r="B2701" s="13">
        <f t="shared" si="213"/>
        <v>2700</v>
      </c>
      <c r="C2701" s="35">
        <f t="shared" si="214"/>
        <v>2.6386871089900676E-4</v>
      </c>
      <c r="D2701" s="7">
        <f t="shared" si="210"/>
        <v>0.71244551942731826</v>
      </c>
      <c r="E2701" s="7">
        <f>SUM(D$2:D2701)</f>
        <v>655.41268625756004</v>
      </c>
      <c r="F2701">
        <f t="shared" si="211"/>
        <v>1</v>
      </c>
      <c r="G2701">
        <f t="shared" si="212"/>
        <v>1</v>
      </c>
    </row>
    <row r="2702" spans="1:7" x14ac:dyDescent="0.25">
      <c r="A2702" s="7">
        <v>0.37868902935632009</v>
      </c>
      <c r="B2702" s="13">
        <f t="shared" si="213"/>
        <v>2701</v>
      </c>
      <c r="C2702" s="35">
        <f t="shared" si="214"/>
        <v>6.6191123552494791E-5</v>
      </c>
      <c r="D2702" s="7">
        <f t="shared" si="210"/>
        <v>0.17878222471528843</v>
      </c>
      <c r="E2702" s="7">
        <f>SUM(D$2:D2702)</f>
        <v>655.59146848227533</v>
      </c>
      <c r="F2702">
        <f t="shared" si="211"/>
        <v>1</v>
      </c>
      <c r="G2702">
        <f t="shared" si="212"/>
        <v>1</v>
      </c>
    </row>
    <row r="2703" spans="1:7" x14ac:dyDescent="0.25">
      <c r="A2703" s="7">
        <v>0.37852151787722016</v>
      </c>
      <c r="B2703" s="13">
        <f t="shared" si="213"/>
        <v>2702</v>
      </c>
      <c r="C2703" s="35">
        <f t="shared" si="214"/>
        <v>1.6751147909993547E-4</v>
      </c>
      <c r="D2703" s="7">
        <f t="shared" si="210"/>
        <v>0.45261601652802563</v>
      </c>
      <c r="E2703" s="7">
        <f>SUM(D$2:D2703)</f>
        <v>656.04408449880339</v>
      </c>
      <c r="F2703">
        <f t="shared" si="211"/>
        <v>1</v>
      </c>
      <c r="G2703">
        <f t="shared" si="212"/>
        <v>1</v>
      </c>
    </row>
    <row r="2704" spans="1:7" x14ac:dyDescent="0.25">
      <c r="A2704" s="7">
        <v>0.37835344955984601</v>
      </c>
      <c r="B2704" s="13">
        <f t="shared" si="213"/>
        <v>2703</v>
      </c>
      <c r="C2704" s="35">
        <f t="shared" si="214"/>
        <v>1.6806831737414818E-4</v>
      </c>
      <c r="D2704" s="7">
        <f t="shared" si="210"/>
        <v>0.45428866186232253</v>
      </c>
      <c r="E2704" s="7">
        <f>SUM(D$2:D2704)</f>
        <v>656.49837316066566</v>
      </c>
      <c r="F2704">
        <f t="shared" si="211"/>
        <v>1</v>
      </c>
      <c r="G2704">
        <f t="shared" si="212"/>
        <v>1</v>
      </c>
    </row>
    <row r="2705" spans="1:7" x14ac:dyDescent="0.25">
      <c r="A2705" s="7">
        <v>0.37780673121600505</v>
      </c>
      <c r="B2705" s="13">
        <f t="shared" si="213"/>
        <v>2704</v>
      </c>
      <c r="C2705" s="35">
        <f t="shared" si="214"/>
        <v>5.467183438409573E-4</v>
      </c>
      <c r="D2705" s="7">
        <f t="shared" si="210"/>
        <v>1.4783264017459485</v>
      </c>
      <c r="E2705" s="7">
        <f>SUM(D$2:D2705)</f>
        <v>657.97669956241157</v>
      </c>
      <c r="F2705">
        <f t="shared" si="211"/>
        <v>1</v>
      </c>
      <c r="G2705">
        <f t="shared" si="212"/>
        <v>1</v>
      </c>
    </row>
    <row r="2706" spans="1:7" x14ac:dyDescent="0.25">
      <c r="A2706" s="7">
        <v>0.37775981153881233</v>
      </c>
      <c r="B2706" s="13">
        <f t="shared" si="213"/>
        <v>2705</v>
      </c>
      <c r="C2706" s="35">
        <f t="shared" si="214"/>
        <v>4.691967719272494E-5</v>
      </c>
      <c r="D2706" s="7">
        <f t="shared" si="210"/>
        <v>0.12691772680632096</v>
      </c>
      <c r="E2706" s="7">
        <f>SUM(D$2:D2706)</f>
        <v>658.10361728921794</v>
      </c>
      <c r="F2706">
        <f t="shared" si="211"/>
        <v>1</v>
      </c>
      <c r="G2706">
        <f t="shared" si="212"/>
        <v>1</v>
      </c>
    </row>
    <row r="2707" spans="1:7" x14ac:dyDescent="0.25">
      <c r="A2707" s="7">
        <v>0.37752240475111848</v>
      </c>
      <c r="B2707" s="13">
        <f t="shared" si="213"/>
        <v>2706</v>
      </c>
      <c r="C2707" s="35">
        <f t="shared" si="214"/>
        <v>2.3740678769385015E-4</v>
      </c>
      <c r="D2707" s="7">
        <f t="shared" si="210"/>
        <v>0.64242276749955851</v>
      </c>
      <c r="E2707" s="7">
        <f>SUM(D$2:D2707)</f>
        <v>658.74604005671745</v>
      </c>
      <c r="F2707">
        <f t="shared" si="211"/>
        <v>1</v>
      </c>
      <c r="G2707">
        <f t="shared" si="212"/>
        <v>1</v>
      </c>
    </row>
    <row r="2708" spans="1:7" x14ac:dyDescent="0.25">
      <c r="A2708" s="7">
        <v>0.37750768485239128</v>
      </c>
      <c r="B2708" s="13">
        <f t="shared" si="213"/>
        <v>2707</v>
      </c>
      <c r="C2708" s="35">
        <f t="shared" si="214"/>
        <v>1.4719898727200142E-5</v>
      </c>
      <c r="D2708" s="7">
        <f t="shared" si="210"/>
        <v>3.9846765854530786E-2</v>
      </c>
      <c r="E2708" s="7">
        <f>SUM(D$2:D2708)</f>
        <v>658.78588682257202</v>
      </c>
      <c r="F2708">
        <f t="shared" si="211"/>
        <v>1</v>
      </c>
      <c r="G2708">
        <f t="shared" si="212"/>
        <v>1</v>
      </c>
    </row>
    <row r="2709" spans="1:7" x14ac:dyDescent="0.25">
      <c r="A2709" s="7">
        <v>0.37731206514562338</v>
      </c>
      <c r="B2709" s="13">
        <f t="shared" si="213"/>
        <v>2708</v>
      </c>
      <c r="C2709" s="35">
        <f t="shared" si="214"/>
        <v>1.9561970676790219E-4</v>
      </c>
      <c r="D2709" s="7">
        <f t="shared" si="210"/>
        <v>0.52973816592747913</v>
      </c>
      <c r="E2709" s="7">
        <f>SUM(D$2:D2709)</f>
        <v>659.31562498849951</v>
      </c>
      <c r="F2709">
        <f t="shared" si="211"/>
        <v>1</v>
      </c>
      <c r="G2709">
        <f t="shared" si="212"/>
        <v>1</v>
      </c>
    </row>
    <row r="2710" spans="1:7" x14ac:dyDescent="0.25">
      <c r="A2710" s="7">
        <v>0.37720997005856388</v>
      </c>
      <c r="B2710" s="13">
        <f t="shared" si="213"/>
        <v>2709</v>
      </c>
      <c r="C2710" s="35">
        <f t="shared" si="214"/>
        <v>1.0209508705949499E-4</v>
      </c>
      <c r="D2710" s="7">
        <f t="shared" si="210"/>
        <v>0.27657559084417194</v>
      </c>
      <c r="E2710" s="7">
        <f>SUM(D$2:D2710)</f>
        <v>659.59220057934363</v>
      </c>
      <c r="F2710">
        <f t="shared" si="211"/>
        <v>1</v>
      </c>
      <c r="G2710">
        <f t="shared" si="212"/>
        <v>1</v>
      </c>
    </row>
    <row r="2711" spans="1:7" x14ac:dyDescent="0.25">
      <c r="A2711" s="7">
        <v>0.37715673147747691</v>
      </c>
      <c r="B2711" s="13">
        <f t="shared" si="213"/>
        <v>2710</v>
      </c>
      <c r="C2711" s="35">
        <f t="shared" si="214"/>
        <v>5.3238581086967329E-5</v>
      </c>
      <c r="D2711" s="7">
        <f t="shared" si="210"/>
        <v>0.14427655474568146</v>
      </c>
      <c r="E2711" s="7">
        <f>SUM(D$2:D2711)</f>
        <v>659.73647713408934</v>
      </c>
      <c r="F2711">
        <f t="shared" si="211"/>
        <v>1</v>
      </c>
      <c r="G2711">
        <f t="shared" si="212"/>
        <v>1</v>
      </c>
    </row>
    <row r="2712" spans="1:7" x14ac:dyDescent="0.25">
      <c r="A2712" s="7">
        <v>0.37696808435431645</v>
      </c>
      <c r="B2712" s="13">
        <f t="shared" si="213"/>
        <v>2711</v>
      </c>
      <c r="C2712" s="35">
        <f t="shared" si="214"/>
        <v>1.8864712316046806E-4</v>
      </c>
      <c r="D2712" s="7">
        <f t="shared" si="210"/>
        <v>0.5114223508880289</v>
      </c>
      <c r="E2712" s="7">
        <f>SUM(D$2:D2712)</f>
        <v>660.24789948497732</v>
      </c>
      <c r="F2712">
        <f t="shared" si="211"/>
        <v>1</v>
      </c>
      <c r="G2712">
        <f t="shared" si="212"/>
        <v>1</v>
      </c>
    </row>
    <row r="2713" spans="1:7" x14ac:dyDescent="0.25">
      <c r="A2713" s="7">
        <v>0.37643008173998493</v>
      </c>
      <c r="B2713" s="13">
        <f t="shared" si="213"/>
        <v>2712</v>
      </c>
      <c r="C2713" s="35">
        <f t="shared" si="214"/>
        <v>5.3800261433151197E-4</v>
      </c>
      <c r="D2713" s="7">
        <f t="shared" si="210"/>
        <v>1.4590630900670605</v>
      </c>
      <c r="E2713" s="7">
        <f>SUM(D$2:D2713)</f>
        <v>661.70696257504437</v>
      </c>
      <c r="F2713">
        <f t="shared" si="211"/>
        <v>1</v>
      </c>
      <c r="G2713">
        <f t="shared" si="212"/>
        <v>1</v>
      </c>
    </row>
    <row r="2714" spans="1:7" x14ac:dyDescent="0.25">
      <c r="A2714" s="7">
        <v>0.37642364178429194</v>
      </c>
      <c r="B2714" s="13">
        <f t="shared" si="213"/>
        <v>2713</v>
      </c>
      <c r="C2714" s="35">
        <f t="shared" si="214"/>
        <v>6.4399556929939372E-6</v>
      </c>
      <c r="D2714" s="7">
        <f t="shared" si="210"/>
        <v>1.7471599795092552E-2</v>
      </c>
      <c r="E2714" s="7">
        <f>SUM(D$2:D2714)</f>
        <v>661.72443417483942</v>
      </c>
      <c r="F2714">
        <f t="shared" si="211"/>
        <v>1</v>
      </c>
      <c r="G2714">
        <f t="shared" si="212"/>
        <v>1</v>
      </c>
    </row>
    <row r="2715" spans="1:7" x14ac:dyDescent="0.25">
      <c r="A2715" s="7">
        <v>0.37636553692089547</v>
      </c>
      <c r="B2715" s="13">
        <f t="shared" si="213"/>
        <v>2714</v>
      </c>
      <c r="C2715" s="35">
        <f t="shared" si="214"/>
        <v>5.8104863396468698E-5</v>
      </c>
      <c r="D2715" s="7">
        <f t="shared" si="210"/>
        <v>0.15769659925801605</v>
      </c>
      <c r="E2715" s="7">
        <f>SUM(D$2:D2715)</f>
        <v>661.88213077409739</v>
      </c>
      <c r="F2715">
        <f t="shared" si="211"/>
        <v>1</v>
      </c>
      <c r="G2715">
        <f t="shared" si="212"/>
        <v>1</v>
      </c>
    </row>
    <row r="2716" spans="1:7" x14ac:dyDescent="0.25">
      <c r="A2716" s="7">
        <v>0.37632353194673174</v>
      </c>
      <c r="B2716" s="13">
        <f t="shared" si="213"/>
        <v>2715</v>
      </c>
      <c r="C2716" s="35">
        <f t="shared" si="214"/>
        <v>4.2004974163734055E-5</v>
      </c>
      <c r="D2716" s="7">
        <f t="shared" si="210"/>
        <v>0.11404350485453796</v>
      </c>
      <c r="E2716" s="7">
        <f>SUM(D$2:D2716)</f>
        <v>661.99617427895191</v>
      </c>
      <c r="F2716">
        <f t="shared" si="211"/>
        <v>1</v>
      </c>
      <c r="G2716">
        <f t="shared" si="212"/>
        <v>1</v>
      </c>
    </row>
    <row r="2717" spans="1:7" x14ac:dyDescent="0.25">
      <c r="A2717" s="7">
        <v>0.37631367833031421</v>
      </c>
      <c r="B2717" s="13">
        <f t="shared" si="213"/>
        <v>2716</v>
      </c>
      <c r="C2717" s="35">
        <f t="shared" si="214"/>
        <v>9.8536164175322405E-6</v>
      </c>
      <c r="D2717" s="7">
        <f t="shared" si="210"/>
        <v>2.6762422190017565E-2</v>
      </c>
      <c r="E2717" s="7">
        <f>SUM(D$2:D2717)</f>
        <v>662.02293670114193</v>
      </c>
      <c r="F2717">
        <f t="shared" si="211"/>
        <v>1</v>
      </c>
      <c r="G2717">
        <f t="shared" si="212"/>
        <v>1</v>
      </c>
    </row>
    <row r="2718" spans="1:7" x14ac:dyDescent="0.25">
      <c r="A2718" s="7">
        <v>0.37625186928187621</v>
      </c>
      <c r="B2718" s="13">
        <f t="shared" si="213"/>
        <v>2717</v>
      </c>
      <c r="C2718" s="35">
        <f t="shared" si="214"/>
        <v>6.1809048437999614E-5</v>
      </c>
      <c r="D2718" s="7">
        <f t="shared" si="210"/>
        <v>0.16793518460604495</v>
      </c>
      <c r="E2718" s="7">
        <f>SUM(D$2:D2718)</f>
        <v>662.19087188574792</v>
      </c>
      <c r="F2718">
        <f t="shared" si="211"/>
        <v>1</v>
      </c>
      <c r="G2718">
        <f t="shared" si="212"/>
        <v>1</v>
      </c>
    </row>
    <row r="2719" spans="1:7" x14ac:dyDescent="0.25">
      <c r="A2719" s="7">
        <v>0.37607985467586302</v>
      </c>
      <c r="B2719" s="13">
        <f t="shared" si="213"/>
        <v>2718</v>
      </c>
      <c r="C2719" s="35">
        <f t="shared" si="214"/>
        <v>1.7201460601318219E-4</v>
      </c>
      <c r="D2719" s="7">
        <f t="shared" si="210"/>
        <v>0.4675356991438292</v>
      </c>
      <c r="E2719" s="7">
        <f>SUM(D$2:D2719)</f>
        <v>662.65840758489173</v>
      </c>
      <c r="F2719">
        <f t="shared" si="211"/>
        <v>1</v>
      </c>
      <c r="G2719">
        <f t="shared" si="212"/>
        <v>1</v>
      </c>
    </row>
    <row r="2720" spans="1:7" x14ac:dyDescent="0.25">
      <c r="A2720" s="7">
        <v>0.37604000442371699</v>
      </c>
      <c r="B2720" s="13">
        <f t="shared" si="213"/>
        <v>2719</v>
      </c>
      <c r="C2720" s="35">
        <f t="shared" si="214"/>
        <v>3.9850252146034215E-5</v>
      </c>
      <c r="D2720" s="7">
        <f t="shared" si="210"/>
        <v>0.10835283558506703</v>
      </c>
      <c r="E2720" s="7">
        <f>SUM(D$2:D2720)</f>
        <v>662.76676042047677</v>
      </c>
      <c r="F2720">
        <f t="shared" si="211"/>
        <v>1</v>
      </c>
      <c r="G2720">
        <f t="shared" si="212"/>
        <v>1</v>
      </c>
    </row>
    <row r="2721" spans="1:7" x14ac:dyDescent="0.25">
      <c r="A2721" s="7">
        <v>0.37587900553138931</v>
      </c>
      <c r="B2721" s="13">
        <f t="shared" si="213"/>
        <v>2720</v>
      </c>
      <c r="C2721" s="35">
        <f t="shared" si="214"/>
        <v>1.609988923276795E-4</v>
      </c>
      <c r="D2721" s="7">
        <f t="shared" si="210"/>
        <v>0.43791698713128824</v>
      </c>
      <c r="E2721" s="7">
        <f>SUM(D$2:D2721)</f>
        <v>663.20467740760807</v>
      </c>
      <c r="F2721">
        <f t="shared" si="211"/>
        <v>1</v>
      </c>
      <c r="G2721">
        <f t="shared" si="212"/>
        <v>1</v>
      </c>
    </row>
    <row r="2722" spans="1:7" x14ac:dyDescent="0.25">
      <c r="A2722" s="7">
        <v>0.37574652644284545</v>
      </c>
      <c r="B2722" s="13">
        <f t="shared" si="213"/>
        <v>2721</v>
      </c>
      <c r="C2722" s="35">
        <f t="shared" si="214"/>
        <v>1.3247908854385759E-4</v>
      </c>
      <c r="D2722" s="7">
        <f t="shared" si="210"/>
        <v>0.36047559992783651</v>
      </c>
      <c r="E2722" s="7">
        <f>SUM(D$2:D2722)</f>
        <v>663.56515300753586</v>
      </c>
      <c r="F2722">
        <f t="shared" si="211"/>
        <v>1</v>
      </c>
      <c r="G2722">
        <f t="shared" si="212"/>
        <v>1</v>
      </c>
    </row>
    <row r="2723" spans="1:7" x14ac:dyDescent="0.25">
      <c r="A2723" s="7">
        <v>0.3757266255271321</v>
      </c>
      <c r="B2723" s="13">
        <f t="shared" si="213"/>
        <v>2722</v>
      </c>
      <c r="C2723" s="35">
        <f t="shared" si="214"/>
        <v>1.9900915713355616E-5</v>
      </c>
      <c r="D2723" s="7">
        <f t="shared" si="210"/>
        <v>5.4170292571753986E-2</v>
      </c>
      <c r="E2723" s="7">
        <f>SUM(D$2:D2723)</f>
        <v>663.61932330010757</v>
      </c>
      <c r="F2723">
        <f t="shared" si="211"/>
        <v>1</v>
      </c>
      <c r="G2723">
        <f t="shared" si="212"/>
        <v>1</v>
      </c>
    </row>
    <row r="2724" spans="1:7" x14ac:dyDescent="0.25">
      <c r="A2724" s="7">
        <v>0.37570762039472955</v>
      </c>
      <c r="B2724" s="13">
        <f t="shared" si="213"/>
        <v>2723</v>
      </c>
      <c r="C2724" s="35">
        <f t="shared" si="214"/>
        <v>1.9005132402549751E-5</v>
      </c>
      <c r="D2724" s="7">
        <f t="shared" si="210"/>
        <v>5.1750975532142973E-2</v>
      </c>
      <c r="E2724" s="7">
        <f>SUM(D$2:D2724)</f>
        <v>663.67107427563974</v>
      </c>
      <c r="F2724">
        <f t="shared" si="211"/>
        <v>1</v>
      </c>
      <c r="G2724">
        <f t="shared" si="212"/>
        <v>1</v>
      </c>
    </row>
    <row r="2725" spans="1:7" x14ac:dyDescent="0.25">
      <c r="A2725" s="7">
        <v>0.37557201816977814</v>
      </c>
      <c r="B2725" s="13">
        <f t="shared" si="213"/>
        <v>2724</v>
      </c>
      <c r="C2725" s="35">
        <f t="shared" si="214"/>
        <v>1.3560222495140328E-4</v>
      </c>
      <c r="D2725" s="7">
        <f t="shared" si="210"/>
        <v>0.36938046076762254</v>
      </c>
      <c r="E2725" s="7">
        <f>SUM(D$2:D2725)</f>
        <v>664.04045473640736</v>
      </c>
      <c r="F2725">
        <f t="shared" si="211"/>
        <v>1</v>
      </c>
      <c r="G2725">
        <f t="shared" si="212"/>
        <v>1</v>
      </c>
    </row>
    <row r="2726" spans="1:7" x14ac:dyDescent="0.25">
      <c r="A2726" s="7">
        <v>0.37530919050434824</v>
      </c>
      <c r="B2726" s="13">
        <f t="shared" si="213"/>
        <v>2725</v>
      </c>
      <c r="C2726" s="35">
        <f t="shared" si="214"/>
        <v>2.6282766542989888E-4</v>
      </c>
      <c r="D2726" s="7">
        <f t="shared" si="210"/>
        <v>0.71620538829647451</v>
      </c>
      <c r="E2726" s="7">
        <f>SUM(D$2:D2726)</f>
        <v>664.75666012470379</v>
      </c>
      <c r="F2726">
        <f t="shared" si="211"/>
        <v>1</v>
      </c>
      <c r="G2726">
        <f t="shared" si="212"/>
        <v>1</v>
      </c>
    </row>
    <row r="2727" spans="1:7" x14ac:dyDescent="0.25">
      <c r="A2727" s="7">
        <v>0.37529350219123125</v>
      </c>
      <c r="B2727" s="13">
        <f t="shared" si="213"/>
        <v>2726</v>
      </c>
      <c r="C2727" s="35">
        <f t="shared" si="214"/>
        <v>1.5688313116990482E-5</v>
      </c>
      <c r="D2727" s="7">
        <f t="shared" si="210"/>
        <v>4.2766341556916054E-2</v>
      </c>
      <c r="E2727" s="7">
        <f>SUM(D$2:D2727)</f>
        <v>664.79942646626068</v>
      </c>
      <c r="F2727">
        <f t="shared" si="211"/>
        <v>1</v>
      </c>
      <c r="G2727">
        <f t="shared" si="212"/>
        <v>1</v>
      </c>
    </row>
    <row r="2728" spans="1:7" x14ac:dyDescent="0.25">
      <c r="A2728" s="7">
        <v>0.37501246833527041</v>
      </c>
      <c r="B2728" s="13">
        <f t="shared" si="213"/>
        <v>2727</v>
      </c>
      <c r="C2728" s="35">
        <f t="shared" si="214"/>
        <v>2.8103385596084385E-4</v>
      </c>
      <c r="D2728" s="7">
        <f t="shared" si="210"/>
        <v>0.76637932520522112</v>
      </c>
      <c r="E2728" s="7">
        <f>SUM(D$2:D2728)</f>
        <v>665.56580579146589</v>
      </c>
      <c r="F2728">
        <f t="shared" si="211"/>
        <v>1</v>
      </c>
      <c r="G2728">
        <f t="shared" si="212"/>
        <v>1</v>
      </c>
    </row>
    <row r="2729" spans="1:7" x14ac:dyDescent="0.25">
      <c r="A2729" s="7">
        <v>0.37481684862850251</v>
      </c>
      <c r="B2729" s="13">
        <f t="shared" si="213"/>
        <v>2728</v>
      </c>
      <c r="C2729" s="35">
        <f t="shared" si="214"/>
        <v>1.9561970676790219E-4</v>
      </c>
      <c r="D2729" s="7">
        <f t="shared" si="210"/>
        <v>0.53365056006283718</v>
      </c>
      <c r="E2729" s="7">
        <f>SUM(D$2:D2729)</f>
        <v>666.09945635152872</v>
      </c>
      <c r="F2729">
        <f t="shared" si="211"/>
        <v>1</v>
      </c>
      <c r="G2729">
        <f t="shared" si="212"/>
        <v>1</v>
      </c>
    </row>
    <row r="2730" spans="1:7" x14ac:dyDescent="0.25">
      <c r="A2730" s="7">
        <v>0.37465451816638867</v>
      </c>
      <c r="B2730" s="13">
        <f t="shared" si="213"/>
        <v>2729</v>
      </c>
      <c r="C2730" s="35">
        <f t="shared" si="214"/>
        <v>1.6233046211383551E-4</v>
      </c>
      <c r="D2730" s="7">
        <f t="shared" si="210"/>
        <v>0.44299983110865709</v>
      </c>
      <c r="E2730" s="7">
        <f>SUM(D$2:D2730)</f>
        <v>666.54245618263735</v>
      </c>
      <c r="F2730">
        <f t="shared" si="211"/>
        <v>1</v>
      </c>
      <c r="G2730">
        <f t="shared" si="212"/>
        <v>1</v>
      </c>
    </row>
    <row r="2731" spans="1:7" x14ac:dyDescent="0.25">
      <c r="A2731" s="7">
        <v>0.37447557939748743</v>
      </c>
      <c r="B2731" s="13">
        <f t="shared" si="213"/>
        <v>2730</v>
      </c>
      <c r="C2731" s="35">
        <f t="shared" si="214"/>
        <v>1.7893876890123783E-4</v>
      </c>
      <c r="D2731" s="7">
        <f t="shared" si="210"/>
        <v>0.48850283910037928</v>
      </c>
      <c r="E2731" s="7">
        <f>SUM(D$2:D2731)</f>
        <v>667.03095902173777</v>
      </c>
      <c r="F2731">
        <f t="shared" si="211"/>
        <v>1</v>
      </c>
      <c r="G2731">
        <f t="shared" si="212"/>
        <v>1</v>
      </c>
    </row>
    <row r="2732" spans="1:7" x14ac:dyDescent="0.25">
      <c r="A2732" s="7">
        <v>0.37433508667986681</v>
      </c>
      <c r="B2732" s="13">
        <f t="shared" si="213"/>
        <v>2731</v>
      </c>
      <c r="C2732" s="35">
        <f t="shared" si="214"/>
        <v>1.4049271762062165E-4</v>
      </c>
      <c r="D2732" s="7">
        <f t="shared" si="210"/>
        <v>0.38368561182191774</v>
      </c>
      <c r="E2732" s="7">
        <f>SUM(D$2:D2732)</f>
        <v>667.41464463355965</v>
      </c>
      <c r="F2732">
        <f t="shared" si="211"/>
        <v>1</v>
      </c>
      <c r="G2732">
        <f t="shared" si="212"/>
        <v>1</v>
      </c>
    </row>
    <row r="2733" spans="1:7" x14ac:dyDescent="0.25">
      <c r="A2733" s="7">
        <v>0.37423197475769787</v>
      </c>
      <c r="B2733" s="13">
        <f t="shared" si="213"/>
        <v>2732</v>
      </c>
      <c r="C2733" s="35">
        <f t="shared" si="214"/>
        <v>1.0311192216894138E-4</v>
      </c>
      <c r="D2733" s="7">
        <f t="shared" si="210"/>
        <v>0.28170177136554786</v>
      </c>
      <c r="E2733" s="7">
        <f>SUM(D$2:D2733)</f>
        <v>667.69634640492518</v>
      </c>
      <c r="F2733">
        <f t="shared" si="211"/>
        <v>1</v>
      </c>
      <c r="G2733">
        <f t="shared" si="212"/>
        <v>1</v>
      </c>
    </row>
    <row r="2734" spans="1:7" x14ac:dyDescent="0.25">
      <c r="A2734" s="7">
        <v>0.37378161364565604</v>
      </c>
      <c r="B2734" s="13">
        <f t="shared" si="213"/>
        <v>2733</v>
      </c>
      <c r="C2734" s="35">
        <f t="shared" si="214"/>
        <v>4.5036111204183049E-4</v>
      </c>
      <c r="D2734" s="7">
        <f t="shared" si="210"/>
        <v>1.2308369192103228</v>
      </c>
      <c r="E2734" s="7">
        <f>SUM(D$2:D2734)</f>
        <v>668.92718332413551</v>
      </c>
      <c r="F2734">
        <f t="shared" si="211"/>
        <v>1</v>
      </c>
      <c r="G2734">
        <f t="shared" si="212"/>
        <v>1</v>
      </c>
    </row>
    <row r="2735" spans="1:7" x14ac:dyDescent="0.25">
      <c r="A2735" s="7">
        <v>0.37373314450543943</v>
      </c>
      <c r="B2735" s="13">
        <f t="shared" si="213"/>
        <v>2734</v>
      </c>
      <c r="C2735" s="35">
        <f t="shared" si="214"/>
        <v>4.8469140216611528E-5</v>
      </c>
      <c r="D2735" s="7">
        <f t="shared" si="210"/>
        <v>0.13251462935221592</v>
      </c>
      <c r="E2735" s="7">
        <f>SUM(D$2:D2735)</f>
        <v>669.05969795348778</v>
      </c>
      <c r="F2735">
        <f t="shared" si="211"/>
        <v>1</v>
      </c>
      <c r="G2735">
        <f t="shared" si="212"/>
        <v>1</v>
      </c>
    </row>
    <row r="2736" spans="1:7" x14ac:dyDescent="0.25">
      <c r="A2736" s="7">
        <v>0.373497141918611</v>
      </c>
      <c r="B2736" s="13">
        <f t="shared" si="213"/>
        <v>2735</v>
      </c>
      <c r="C2736" s="35">
        <f t="shared" si="214"/>
        <v>2.3600258682843211E-4</v>
      </c>
      <c r="D2736" s="7">
        <f t="shared" si="210"/>
        <v>0.64546707497576183</v>
      </c>
      <c r="E2736" s="7">
        <f>SUM(D$2:D2736)</f>
        <v>669.70516502846351</v>
      </c>
      <c r="F2736">
        <f t="shared" si="211"/>
        <v>1</v>
      </c>
      <c r="G2736">
        <f t="shared" si="212"/>
        <v>1</v>
      </c>
    </row>
    <row r="2737" spans="1:7" x14ac:dyDescent="0.25">
      <c r="A2737" s="7">
        <v>0.37349004828320465</v>
      </c>
      <c r="B2737" s="13">
        <f t="shared" si="213"/>
        <v>2736</v>
      </c>
      <c r="C2737" s="35">
        <f t="shared" si="214"/>
        <v>7.0936354063522167E-6</v>
      </c>
      <c r="D2737" s="7">
        <f t="shared" si="210"/>
        <v>1.9408186471779665E-2</v>
      </c>
      <c r="E2737" s="7">
        <f>SUM(D$2:D2737)</f>
        <v>669.72457321493528</v>
      </c>
      <c r="F2737">
        <f t="shared" si="211"/>
        <v>1</v>
      </c>
      <c r="G2737">
        <f t="shared" si="212"/>
        <v>1</v>
      </c>
    </row>
    <row r="2738" spans="1:7" x14ac:dyDescent="0.25">
      <c r="A2738" s="7">
        <v>0.37342271927274401</v>
      </c>
      <c r="B2738" s="13">
        <f t="shared" si="213"/>
        <v>2737</v>
      </c>
      <c r="C2738" s="35">
        <f t="shared" si="214"/>
        <v>6.7329010460637218E-5</v>
      </c>
      <c r="D2738" s="7">
        <f t="shared" si="210"/>
        <v>0.18427950163076406</v>
      </c>
      <c r="E2738" s="7">
        <f>SUM(D$2:D2738)</f>
        <v>669.908852716566</v>
      </c>
      <c r="F2738">
        <f t="shared" si="211"/>
        <v>1</v>
      </c>
      <c r="G2738">
        <f t="shared" si="212"/>
        <v>1</v>
      </c>
    </row>
    <row r="2739" spans="1:7" x14ac:dyDescent="0.25">
      <c r="A2739" s="7">
        <v>0.37340606254523706</v>
      </c>
      <c r="B2739" s="13">
        <f t="shared" si="213"/>
        <v>2738</v>
      </c>
      <c r="C2739" s="35">
        <f t="shared" si="214"/>
        <v>1.6656727506947355E-5</v>
      </c>
      <c r="D2739" s="7">
        <f t="shared" si="210"/>
        <v>4.5606119914021859E-2</v>
      </c>
      <c r="E2739" s="7">
        <f>SUM(D$2:D2739)</f>
        <v>669.95445883648006</v>
      </c>
      <c r="F2739">
        <f t="shared" si="211"/>
        <v>1</v>
      </c>
      <c r="G2739">
        <f t="shared" si="212"/>
        <v>1</v>
      </c>
    </row>
    <row r="2740" spans="1:7" x14ac:dyDescent="0.25">
      <c r="A2740" s="7">
        <v>0.37332253680410477</v>
      </c>
      <c r="B2740" s="13">
        <f t="shared" si="213"/>
        <v>2739</v>
      </c>
      <c r="C2740" s="35">
        <f t="shared" si="214"/>
        <v>8.3525741132295384E-5</v>
      </c>
      <c r="D2740" s="7">
        <f t="shared" si="210"/>
        <v>0.22877700496135706</v>
      </c>
      <c r="E2740" s="7">
        <f>SUM(D$2:D2740)</f>
        <v>670.18323584144139</v>
      </c>
      <c r="F2740">
        <f t="shared" si="211"/>
        <v>1</v>
      </c>
      <c r="G2740">
        <f t="shared" si="212"/>
        <v>1</v>
      </c>
    </row>
    <row r="2741" spans="1:7" x14ac:dyDescent="0.25">
      <c r="A2741" s="7">
        <v>0.37330186115687952</v>
      </c>
      <c r="B2741" s="13">
        <f t="shared" si="213"/>
        <v>2740</v>
      </c>
      <c r="C2741" s="35">
        <f t="shared" si="214"/>
        <v>2.0675647225243399E-5</v>
      </c>
      <c r="D2741" s="7">
        <f t="shared" si="210"/>
        <v>5.6651273397166912E-2</v>
      </c>
      <c r="E2741" s="7">
        <f>SUM(D$2:D2741)</f>
        <v>670.23988711483855</v>
      </c>
      <c r="F2741">
        <f t="shared" si="211"/>
        <v>1</v>
      </c>
      <c r="G2741">
        <f t="shared" si="212"/>
        <v>1</v>
      </c>
    </row>
    <row r="2742" spans="1:7" x14ac:dyDescent="0.25">
      <c r="A2742" s="7">
        <v>0.37329343595168696</v>
      </c>
      <c r="B2742" s="13">
        <f t="shared" si="213"/>
        <v>2741</v>
      </c>
      <c r="C2742" s="35">
        <f t="shared" si="214"/>
        <v>8.4252051925637339E-6</v>
      </c>
      <c r="D2742" s="7">
        <f t="shared" si="210"/>
        <v>2.3093487432817195E-2</v>
      </c>
      <c r="E2742" s="7">
        <f>SUM(D$2:D2742)</f>
        <v>670.26298060227134</v>
      </c>
      <c r="F2742">
        <f t="shared" si="211"/>
        <v>1</v>
      </c>
      <c r="G2742">
        <f t="shared" si="212"/>
        <v>1</v>
      </c>
    </row>
    <row r="2743" spans="1:7" x14ac:dyDescent="0.25">
      <c r="A2743" s="7">
        <v>0.37320826390609169</v>
      </c>
      <c r="B2743" s="13">
        <f t="shared" si="213"/>
        <v>2742</v>
      </c>
      <c r="C2743" s="35">
        <f t="shared" si="214"/>
        <v>8.5172045595272028E-5</v>
      </c>
      <c r="D2743" s="7">
        <f t="shared" si="210"/>
        <v>0.2335417490222359</v>
      </c>
      <c r="E2743" s="7">
        <f>SUM(D$2:D2743)</f>
        <v>670.49652235129361</v>
      </c>
      <c r="F2743">
        <f t="shared" si="211"/>
        <v>1</v>
      </c>
      <c r="G2743">
        <f t="shared" si="212"/>
        <v>1</v>
      </c>
    </row>
    <row r="2744" spans="1:7" x14ac:dyDescent="0.25">
      <c r="A2744" s="7">
        <v>0.37303012407906222</v>
      </c>
      <c r="B2744" s="13">
        <f t="shared" si="213"/>
        <v>2743</v>
      </c>
      <c r="C2744" s="35">
        <f t="shared" si="214"/>
        <v>1.7813982702946651E-4</v>
      </c>
      <c r="D2744" s="7">
        <f t="shared" si="210"/>
        <v>0.48863754554182665</v>
      </c>
      <c r="E2744" s="7">
        <f>SUM(D$2:D2744)</f>
        <v>670.9851598968354</v>
      </c>
      <c r="F2744">
        <f t="shared" si="211"/>
        <v>1</v>
      </c>
      <c r="G2744">
        <f t="shared" si="212"/>
        <v>1</v>
      </c>
    </row>
    <row r="2745" spans="1:7" x14ac:dyDescent="0.25">
      <c r="A2745" s="7">
        <v>0.37301327366867709</v>
      </c>
      <c r="B2745" s="13">
        <f t="shared" si="213"/>
        <v>2744</v>
      </c>
      <c r="C2745" s="35">
        <f t="shared" si="214"/>
        <v>1.6850410385127468E-5</v>
      </c>
      <c r="D2745" s="7">
        <f t="shared" si="210"/>
        <v>4.6237526096789772E-2</v>
      </c>
      <c r="E2745" s="7">
        <f>SUM(D$2:D2745)</f>
        <v>671.03139742293217</v>
      </c>
      <c r="F2745">
        <f t="shared" si="211"/>
        <v>1</v>
      </c>
      <c r="G2745">
        <f t="shared" si="212"/>
        <v>1</v>
      </c>
    </row>
    <row r="2746" spans="1:7" x14ac:dyDescent="0.25">
      <c r="A2746" s="7">
        <v>0.37277988580070154</v>
      </c>
      <c r="B2746" s="13">
        <f t="shared" si="213"/>
        <v>2745</v>
      </c>
      <c r="C2746" s="35">
        <f t="shared" si="214"/>
        <v>2.3338786797555411E-4</v>
      </c>
      <c r="D2746" s="7">
        <f t="shared" si="210"/>
        <v>0.64064969759289603</v>
      </c>
      <c r="E2746" s="7">
        <f>SUM(D$2:D2746)</f>
        <v>671.67204712052512</v>
      </c>
      <c r="F2746">
        <f t="shared" si="211"/>
        <v>1</v>
      </c>
      <c r="G2746">
        <f t="shared" si="212"/>
        <v>1</v>
      </c>
    </row>
    <row r="2747" spans="1:7" x14ac:dyDescent="0.25">
      <c r="A2747" s="7">
        <v>0.37239813684818696</v>
      </c>
      <c r="B2747" s="13">
        <f t="shared" si="213"/>
        <v>2746</v>
      </c>
      <c r="C2747" s="35">
        <f t="shared" si="214"/>
        <v>3.817489525145823E-4</v>
      </c>
      <c r="D2747" s="7">
        <f t="shared" si="210"/>
        <v>1.0482826236050431</v>
      </c>
      <c r="E2747" s="7">
        <f>SUM(D$2:D2747)</f>
        <v>672.72032974413014</v>
      </c>
      <c r="F2747">
        <f t="shared" si="211"/>
        <v>1</v>
      </c>
      <c r="G2747">
        <f t="shared" si="212"/>
        <v>1</v>
      </c>
    </row>
    <row r="2748" spans="1:7" x14ac:dyDescent="0.25">
      <c r="A2748" s="7">
        <v>0.37229773648630982</v>
      </c>
      <c r="B2748" s="13">
        <f t="shared" si="213"/>
        <v>2747</v>
      </c>
      <c r="C2748" s="35">
        <f t="shared" si="214"/>
        <v>1.0040036187713985E-4</v>
      </c>
      <c r="D2748" s="7">
        <f t="shared" si="210"/>
        <v>0.27579979407650318</v>
      </c>
      <c r="E2748" s="7">
        <f>SUM(D$2:D2748)</f>
        <v>672.99612953820667</v>
      </c>
      <c r="F2748">
        <f t="shared" si="211"/>
        <v>1</v>
      </c>
      <c r="G2748">
        <f t="shared" si="212"/>
        <v>1</v>
      </c>
    </row>
    <row r="2749" spans="1:7" x14ac:dyDescent="0.25">
      <c r="A2749" s="7">
        <v>0.37225636098149961</v>
      </c>
      <c r="B2749" s="13">
        <f t="shared" si="213"/>
        <v>2748</v>
      </c>
      <c r="C2749" s="35">
        <f t="shared" si="214"/>
        <v>4.13755048102038E-5</v>
      </c>
      <c r="D2749" s="7">
        <f t="shared" si="210"/>
        <v>0.11369988721844004</v>
      </c>
      <c r="E2749" s="7">
        <f>SUM(D$2:D2749)</f>
        <v>673.10982942542512</v>
      </c>
      <c r="F2749">
        <f t="shared" si="211"/>
        <v>1</v>
      </c>
      <c r="G2749">
        <f t="shared" si="212"/>
        <v>1</v>
      </c>
    </row>
    <row r="2750" spans="1:7" x14ac:dyDescent="0.25">
      <c r="A2750" s="7">
        <v>0.37202883202058307</v>
      </c>
      <c r="B2750" s="13">
        <f t="shared" si="213"/>
        <v>2749</v>
      </c>
      <c r="C2750" s="35">
        <f t="shared" si="214"/>
        <v>2.275289609165454E-4</v>
      </c>
      <c r="D2750" s="7">
        <f t="shared" si="210"/>
        <v>0.62547711355958335</v>
      </c>
      <c r="E2750" s="7">
        <f>SUM(D$2:D2750)</f>
        <v>673.73530653898467</v>
      </c>
      <c r="F2750">
        <f t="shared" si="211"/>
        <v>1</v>
      </c>
      <c r="G2750">
        <f t="shared" si="212"/>
        <v>1</v>
      </c>
    </row>
    <row r="2751" spans="1:7" x14ac:dyDescent="0.25">
      <c r="A2751" s="7">
        <v>0.37202660466748622</v>
      </c>
      <c r="B2751" s="13">
        <f t="shared" si="213"/>
        <v>2750</v>
      </c>
      <c r="C2751" s="35">
        <f t="shared" si="214"/>
        <v>2.2273530968508481E-6</v>
      </c>
      <c r="D2751" s="7">
        <f t="shared" si="210"/>
        <v>6.1252210163398324E-3</v>
      </c>
      <c r="E2751" s="7">
        <f>SUM(D$2:D2751)</f>
        <v>673.74143176000098</v>
      </c>
      <c r="F2751">
        <f t="shared" si="211"/>
        <v>1</v>
      </c>
      <c r="G2751">
        <f t="shared" si="212"/>
        <v>1</v>
      </c>
    </row>
    <row r="2752" spans="1:7" x14ac:dyDescent="0.25">
      <c r="A2752" s="7">
        <v>0.37168635227158059</v>
      </c>
      <c r="B2752" s="13">
        <f t="shared" si="213"/>
        <v>2751</v>
      </c>
      <c r="C2752" s="35">
        <f t="shared" si="214"/>
        <v>3.4025239590562695E-4</v>
      </c>
      <c r="D2752" s="7">
        <f t="shared" si="210"/>
        <v>0.93603434113637973</v>
      </c>
      <c r="E2752" s="7">
        <f>SUM(D$2:D2752)</f>
        <v>674.67746610113738</v>
      </c>
      <c r="F2752">
        <f t="shared" si="211"/>
        <v>1</v>
      </c>
      <c r="G2752">
        <f t="shared" si="212"/>
        <v>1</v>
      </c>
    </row>
    <row r="2753" spans="1:7" x14ac:dyDescent="0.25">
      <c r="A2753" s="7">
        <v>0.37156229838822924</v>
      </c>
      <c r="B2753" s="13">
        <f t="shared" si="213"/>
        <v>2752</v>
      </c>
      <c r="C2753" s="35">
        <f t="shared" si="214"/>
        <v>1.2405388335134937E-4</v>
      </c>
      <c r="D2753" s="7">
        <f t="shared" si="210"/>
        <v>0.34139628698291347</v>
      </c>
      <c r="E2753" s="7">
        <f>SUM(D$2:D2753)</f>
        <v>675.01886238812028</v>
      </c>
      <c r="F2753">
        <f t="shared" si="211"/>
        <v>1</v>
      </c>
      <c r="G2753">
        <f t="shared" si="212"/>
        <v>1</v>
      </c>
    </row>
    <row r="2754" spans="1:7" x14ac:dyDescent="0.25">
      <c r="A2754" s="7">
        <v>0.37138038174507892</v>
      </c>
      <c r="B2754" s="13">
        <f t="shared" si="213"/>
        <v>2753</v>
      </c>
      <c r="C2754" s="35">
        <f t="shared" si="214"/>
        <v>1.8191664315031497E-4</v>
      </c>
      <c r="D2754" s="7">
        <f t="shared" ref="D2754:D2817" si="215">C2754*B2754</f>
        <v>0.50081651859281706</v>
      </c>
      <c r="E2754" s="7">
        <f>SUM(D$2:D2754)</f>
        <v>675.51967890671312</v>
      </c>
      <c r="F2754">
        <f t="shared" ref="F2754:F2817" si="216">IF(E2754&gt;I$15,1,0)</f>
        <v>1</v>
      </c>
      <c r="G2754">
        <f t="shared" ref="G2754:G2817" si="217">IF(E2754&gt;M$15,1,0)</f>
        <v>1</v>
      </c>
    </row>
    <row r="2755" spans="1:7" x14ac:dyDescent="0.25">
      <c r="A2755" s="7">
        <v>0.37128194242234142</v>
      </c>
      <c r="B2755" s="13">
        <f t="shared" ref="B2755:B2818" si="218">ROW(B2755)-1</f>
        <v>2754</v>
      </c>
      <c r="C2755" s="35">
        <f t="shared" si="214"/>
        <v>9.8439322737509105E-5</v>
      </c>
      <c r="D2755" s="7">
        <f t="shared" si="215"/>
        <v>0.27110189481910008</v>
      </c>
      <c r="E2755" s="7">
        <f>SUM(D$2:D2755)</f>
        <v>675.79078080153226</v>
      </c>
      <c r="F2755">
        <f t="shared" si="216"/>
        <v>1</v>
      </c>
      <c r="G2755">
        <f t="shared" si="217"/>
        <v>1</v>
      </c>
    </row>
    <row r="2756" spans="1:7" x14ac:dyDescent="0.25">
      <c r="A2756" s="7">
        <v>0.37125412471899033</v>
      </c>
      <c r="B2756" s="13">
        <f t="shared" si="218"/>
        <v>2755</v>
      </c>
      <c r="C2756" s="35">
        <f t="shared" ref="C2756:C2819" si="219">IF(A2755-A2756=0,0,A2755-A2756)</f>
        <v>2.7817703351085132E-5</v>
      </c>
      <c r="D2756" s="7">
        <f t="shared" si="215"/>
        <v>7.663777273223954E-2</v>
      </c>
      <c r="E2756" s="7">
        <f>SUM(D$2:D2756)</f>
        <v>675.86741857426455</v>
      </c>
      <c r="F2756">
        <f t="shared" si="216"/>
        <v>1</v>
      </c>
      <c r="G2756">
        <f t="shared" si="217"/>
        <v>1</v>
      </c>
    </row>
    <row r="2757" spans="1:7" x14ac:dyDescent="0.25">
      <c r="A2757" s="7">
        <v>0.37117919365556873</v>
      </c>
      <c r="B2757" s="13">
        <f t="shared" si="218"/>
        <v>2756</v>
      </c>
      <c r="C2757" s="35">
        <f t="shared" si="219"/>
        <v>7.4931063421601607E-5</v>
      </c>
      <c r="D2757" s="7">
        <f t="shared" si="215"/>
        <v>0.20651001078993403</v>
      </c>
      <c r="E2757" s="7">
        <f>SUM(D$2:D2757)</f>
        <v>676.07392858505443</v>
      </c>
      <c r="F2757">
        <f t="shared" si="216"/>
        <v>1</v>
      </c>
      <c r="G2757">
        <f t="shared" si="217"/>
        <v>1</v>
      </c>
    </row>
    <row r="2758" spans="1:7" x14ac:dyDescent="0.25">
      <c r="A2758" s="7">
        <v>0.37113372659996102</v>
      </c>
      <c r="B2758" s="13">
        <f t="shared" si="218"/>
        <v>2757</v>
      </c>
      <c r="C2758" s="35">
        <f t="shared" si="219"/>
        <v>4.5467055607706364E-5</v>
      </c>
      <c r="D2758" s="7">
        <f t="shared" si="215"/>
        <v>0.12535267231044644</v>
      </c>
      <c r="E2758" s="7">
        <f>SUM(D$2:D2758)</f>
        <v>676.19928125736487</v>
      </c>
      <c r="F2758">
        <f t="shared" si="216"/>
        <v>1</v>
      </c>
      <c r="G2758">
        <f t="shared" si="217"/>
        <v>1</v>
      </c>
    </row>
    <row r="2759" spans="1:7" x14ac:dyDescent="0.25">
      <c r="A2759" s="7">
        <v>0.37061063756723461</v>
      </c>
      <c r="B2759" s="13">
        <f t="shared" si="218"/>
        <v>2758</v>
      </c>
      <c r="C2759" s="35">
        <f t="shared" si="219"/>
        <v>5.2308903272640928E-4</v>
      </c>
      <c r="D2759" s="7">
        <f t="shared" si="215"/>
        <v>1.4426795522594369</v>
      </c>
      <c r="E2759" s="7">
        <f>SUM(D$2:D2759)</f>
        <v>677.64196080962427</v>
      </c>
      <c r="F2759">
        <f t="shared" si="216"/>
        <v>1</v>
      </c>
      <c r="G2759">
        <f t="shared" si="217"/>
        <v>1</v>
      </c>
    </row>
    <row r="2760" spans="1:7" x14ac:dyDescent="0.25">
      <c r="A2760" s="7">
        <v>0.37002242266678476</v>
      </c>
      <c r="B2760" s="13">
        <f t="shared" si="218"/>
        <v>2759</v>
      </c>
      <c r="C2760" s="35">
        <f t="shared" si="219"/>
        <v>5.8821490044985714E-4</v>
      </c>
      <c r="D2760" s="7">
        <f t="shared" si="215"/>
        <v>1.6228849103411558</v>
      </c>
      <c r="E2760" s="7">
        <f>SUM(D$2:D2760)</f>
        <v>679.26484571996536</v>
      </c>
      <c r="F2760">
        <f t="shared" si="216"/>
        <v>1</v>
      </c>
      <c r="G2760">
        <f t="shared" si="217"/>
        <v>1</v>
      </c>
    </row>
    <row r="2761" spans="1:7" x14ac:dyDescent="0.25">
      <c r="A2761" s="7">
        <v>0.36928240881071156</v>
      </c>
      <c r="B2761" s="13">
        <f t="shared" si="218"/>
        <v>2760</v>
      </c>
      <c r="C2761" s="35">
        <f t="shared" si="219"/>
        <v>7.4001385607319614E-4</v>
      </c>
      <c r="D2761" s="7">
        <f t="shared" si="215"/>
        <v>2.0424382427620213</v>
      </c>
      <c r="E2761" s="7">
        <f>SUM(D$2:D2761)</f>
        <v>681.30728396272741</v>
      </c>
      <c r="F2761">
        <f t="shared" si="216"/>
        <v>1</v>
      </c>
      <c r="G2761">
        <f t="shared" si="217"/>
        <v>1</v>
      </c>
    </row>
    <row r="2762" spans="1:7" x14ac:dyDescent="0.25">
      <c r="A2762" s="7">
        <v>0.36846162919451747</v>
      </c>
      <c r="B2762" s="13">
        <f t="shared" si="218"/>
        <v>2761</v>
      </c>
      <c r="C2762" s="35">
        <f t="shared" si="219"/>
        <v>8.2077961619408946E-4</v>
      </c>
      <c r="D2762" s="7">
        <f t="shared" si="215"/>
        <v>2.2661725203118808</v>
      </c>
      <c r="E2762" s="7">
        <f>SUM(D$2:D2762)</f>
        <v>683.57345648303931</v>
      </c>
      <c r="F2762">
        <f t="shared" si="216"/>
        <v>1</v>
      </c>
      <c r="G2762">
        <f t="shared" si="217"/>
        <v>1</v>
      </c>
    </row>
    <row r="2763" spans="1:7" x14ac:dyDescent="0.25">
      <c r="A2763" s="7">
        <v>0.36816606912270761</v>
      </c>
      <c r="B2763" s="13">
        <f t="shared" si="218"/>
        <v>2762</v>
      </c>
      <c r="C2763" s="35">
        <f t="shared" si="219"/>
        <v>2.9556007180986388E-4</v>
      </c>
      <c r="D2763" s="7">
        <f t="shared" si="215"/>
        <v>0.81633691833884403</v>
      </c>
      <c r="E2763" s="7">
        <f>SUM(D$2:D2763)</f>
        <v>684.38979340137814</v>
      </c>
      <c r="F2763">
        <f t="shared" si="216"/>
        <v>1</v>
      </c>
      <c r="G2763">
        <f t="shared" si="217"/>
        <v>1</v>
      </c>
    </row>
    <row r="2764" spans="1:7" x14ac:dyDescent="0.25">
      <c r="A2764" s="7">
        <v>0.36801344701485289</v>
      </c>
      <c r="B2764" s="13">
        <f t="shared" si="218"/>
        <v>2763</v>
      </c>
      <c r="C2764" s="35">
        <f t="shared" si="219"/>
        <v>1.526221078547163E-4</v>
      </c>
      <c r="D2764" s="7">
        <f t="shared" si="215"/>
        <v>0.42169488400258115</v>
      </c>
      <c r="E2764" s="7">
        <f>SUM(D$2:D2764)</f>
        <v>684.81148828538073</v>
      </c>
      <c r="F2764">
        <f t="shared" si="216"/>
        <v>1</v>
      </c>
      <c r="G2764">
        <f t="shared" si="217"/>
        <v>1</v>
      </c>
    </row>
    <row r="2765" spans="1:7" x14ac:dyDescent="0.25">
      <c r="A2765" s="7">
        <v>0.36788583420861853</v>
      </c>
      <c r="B2765" s="13">
        <f t="shared" si="218"/>
        <v>2764</v>
      </c>
      <c r="C2765" s="35">
        <f t="shared" si="219"/>
        <v>1.2761280623435622E-4</v>
      </c>
      <c r="D2765" s="7">
        <f t="shared" si="215"/>
        <v>0.3527217964317606</v>
      </c>
      <c r="E2765" s="7">
        <f>SUM(D$2:D2765)</f>
        <v>685.16421008181248</v>
      </c>
      <c r="F2765">
        <f t="shared" si="216"/>
        <v>1</v>
      </c>
      <c r="G2765">
        <f t="shared" si="217"/>
        <v>1</v>
      </c>
    </row>
    <row r="2766" spans="1:7" x14ac:dyDescent="0.25">
      <c r="A2766" s="7">
        <v>0.36750251158272035</v>
      </c>
      <c r="B2766" s="13">
        <f t="shared" si="218"/>
        <v>2765</v>
      </c>
      <c r="C2766" s="35">
        <f t="shared" si="219"/>
        <v>3.8332262589818589E-4</v>
      </c>
      <c r="D2766" s="7">
        <f t="shared" si="215"/>
        <v>1.059887060608484</v>
      </c>
      <c r="E2766" s="7">
        <f>SUM(D$2:D2766)</f>
        <v>686.22409714242099</v>
      </c>
      <c r="F2766">
        <f t="shared" si="216"/>
        <v>1</v>
      </c>
      <c r="G2766">
        <f t="shared" si="217"/>
        <v>1</v>
      </c>
    </row>
    <row r="2767" spans="1:7" x14ac:dyDescent="0.25">
      <c r="A2767" s="7">
        <v>0.36748653274528631</v>
      </c>
      <c r="B2767" s="13">
        <f t="shared" si="218"/>
        <v>2766</v>
      </c>
      <c r="C2767" s="35">
        <f t="shared" si="219"/>
        <v>1.5978837434038606E-5</v>
      </c>
      <c r="D2767" s="7">
        <f t="shared" si="215"/>
        <v>4.4197464342550785E-2</v>
      </c>
      <c r="E2767" s="7">
        <f>SUM(D$2:D2767)</f>
        <v>686.26829460676356</v>
      </c>
      <c r="F2767">
        <f t="shared" si="216"/>
        <v>1</v>
      </c>
      <c r="G2767">
        <f t="shared" si="217"/>
        <v>1</v>
      </c>
    </row>
    <row r="2768" spans="1:7" x14ac:dyDescent="0.25">
      <c r="A2768" s="7">
        <v>0.3673378811364304</v>
      </c>
      <c r="B2768" s="13">
        <f t="shared" si="218"/>
        <v>2767</v>
      </c>
      <c r="C2768" s="35">
        <f t="shared" si="219"/>
        <v>1.4865160885590978E-4</v>
      </c>
      <c r="D2768" s="7">
        <f t="shared" si="215"/>
        <v>0.41131900170430236</v>
      </c>
      <c r="E2768" s="7">
        <f>SUM(D$2:D2768)</f>
        <v>686.67961360846789</v>
      </c>
      <c r="F2768">
        <f t="shared" si="216"/>
        <v>1</v>
      </c>
      <c r="G2768">
        <f t="shared" si="217"/>
        <v>1</v>
      </c>
    </row>
    <row r="2769" spans="1:7" x14ac:dyDescent="0.25">
      <c r="A2769" s="7">
        <v>0.36729657826269946</v>
      </c>
      <c r="B2769" s="13">
        <f t="shared" si="218"/>
        <v>2768</v>
      </c>
      <c r="C2769" s="35">
        <f t="shared" si="219"/>
        <v>4.1302873730941769E-5</v>
      </c>
      <c r="D2769" s="7">
        <f t="shared" si="215"/>
        <v>0.11432635448724682</v>
      </c>
      <c r="E2769" s="7">
        <f>SUM(D$2:D2769)</f>
        <v>686.79393996295516</v>
      </c>
      <c r="F2769">
        <f t="shared" si="216"/>
        <v>1</v>
      </c>
      <c r="G2769">
        <f t="shared" si="217"/>
        <v>1</v>
      </c>
    </row>
    <row r="2770" spans="1:7" x14ac:dyDescent="0.25">
      <c r="A2770" s="7">
        <v>0.36651741625491296</v>
      </c>
      <c r="B2770" s="13">
        <f t="shared" si="218"/>
        <v>2769</v>
      </c>
      <c r="C2770" s="35">
        <f t="shared" si="219"/>
        <v>7.7916200778649358E-4</v>
      </c>
      <c r="D2770" s="7">
        <f t="shared" si="215"/>
        <v>2.1574995995608006</v>
      </c>
      <c r="E2770" s="7">
        <f>SUM(D$2:D2770)</f>
        <v>688.95143956251593</v>
      </c>
      <c r="F2770">
        <f t="shared" si="216"/>
        <v>1</v>
      </c>
      <c r="G2770">
        <f t="shared" si="217"/>
        <v>1</v>
      </c>
    </row>
    <row r="2771" spans="1:7" x14ac:dyDescent="0.25">
      <c r="A2771" s="7">
        <v>0.36634779847451493</v>
      </c>
      <c r="B2771" s="13">
        <f t="shared" si="218"/>
        <v>2770</v>
      </c>
      <c r="C2771" s="35">
        <f t="shared" si="219"/>
        <v>1.6961778039803477E-4</v>
      </c>
      <c r="D2771" s="7">
        <f t="shared" si="215"/>
        <v>0.46984125170255631</v>
      </c>
      <c r="E2771" s="7">
        <f>SUM(D$2:D2771)</f>
        <v>689.42128081421845</v>
      </c>
      <c r="F2771">
        <f t="shared" si="216"/>
        <v>1</v>
      </c>
      <c r="G2771">
        <f t="shared" si="217"/>
        <v>1</v>
      </c>
    </row>
    <row r="2772" spans="1:7" x14ac:dyDescent="0.25">
      <c r="A2772" s="7">
        <v>0.36586061340529552</v>
      </c>
      <c r="B2772" s="13">
        <f t="shared" si="218"/>
        <v>2771</v>
      </c>
      <c r="C2772" s="35">
        <f t="shared" si="219"/>
        <v>4.8718506921940907E-4</v>
      </c>
      <c r="D2772" s="7">
        <f t="shared" si="215"/>
        <v>1.3499898268069825</v>
      </c>
      <c r="E2772" s="7">
        <f>SUM(D$2:D2772)</f>
        <v>690.77127064102547</v>
      </c>
      <c r="F2772">
        <f t="shared" si="216"/>
        <v>1</v>
      </c>
      <c r="G2772">
        <f t="shared" si="217"/>
        <v>1</v>
      </c>
    </row>
    <row r="2773" spans="1:7" x14ac:dyDescent="0.25">
      <c r="A2773" s="7">
        <v>0.36558708476085688</v>
      </c>
      <c r="B2773" s="13">
        <f t="shared" si="218"/>
        <v>2772</v>
      </c>
      <c r="C2773" s="35">
        <f t="shared" si="219"/>
        <v>2.7352864443863645E-4</v>
      </c>
      <c r="D2773" s="7">
        <f t="shared" si="215"/>
        <v>0.75822140238390023</v>
      </c>
      <c r="E2773" s="7">
        <f>SUM(D$2:D2773)</f>
        <v>691.52949204340939</v>
      </c>
      <c r="F2773">
        <f t="shared" si="216"/>
        <v>1</v>
      </c>
      <c r="G2773">
        <f t="shared" si="217"/>
        <v>1</v>
      </c>
    </row>
    <row r="2774" spans="1:7" x14ac:dyDescent="0.25">
      <c r="A2774" s="7">
        <v>0.36558093532948066</v>
      </c>
      <c r="B2774" s="13">
        <f t="shared" si="218"/>
        <v>2773</v>
      </c>
      <c r="C2774" s="35">
        <f t="shared" si="219"/>
        <v>6.1494313762233688E-6</v>
      </c>
      <c r="D2774" s="7">
        <f t="shared" si="215"/>
        <v>1.7052373206267402E-2</v>
      </c>
      <c r="E2774" s="7">
        <f>SUM(D$2:D2774)</f>
        <v>691.54654441661569</v>
      </c>
      <c r="F2774">
        <f t="shared" si="216"/>
        <v>1</v>
      </c>
      <c r="G2774">
        <f t="shared" si="217"/>
        <v>1</v>
      </c>
    </row>
    <row r="2775" spans="1:7" x14ac:dyDescent="0.25">
      <c r="A2775" s="7">
        <v>0.36536662522498686</v>
      </c>
      <c r="B2775" s="13">
        <f t="shared" si="218"/>
        <v>2774</v>
      </c>
      <c r="C2775" s="35">
        <f t="shared" si="219"/>
        <v>2.1431010449379784E-4</v>
      </c>
      <c r="D2775" s="7">
        <f t="shared" si="215"/>
        <v>0.5944962298657952</v>
      </c>
      <c r="E2775" s="7">
        <f>SUM(D$2:D2775)</f>
        <v>692.14104064648143</v>
      </c>
      <c r="F2775">
        <f t="shared" si="216"/>
        <v>1</v>
      </c>
      <c r="G2775">
        <f t="shared" si="217"/>
        <v>1</v>
      </c>
    </row>
    <row r="2776" spans="1:7" x14ac:dyDescent="0.25">
      <c r="A2776" s="7">
        <v>0.36532471709226216</v>
      </c>
      <c r="B2776" s="13">
        <f t="shared" si="218"/>
        <v>2775</v>
      </c>
      <c r="C2776" s="35">
        <f t="shared" si="219"/>
        <v>4.1908132724699509E-5</v>
      </c>
      <c r="D2776" s="7">
        <f t="shared" si="215"/>
        <v>0.11629506831104114</v>
      </c>
      <c r="E2776" s="7">
        <f>SUM(D$2:D2776)</f>
        <v>692.25733571479248</v>
      </c>
      <c r="F2776">
        <f t="shared" si="216"/>
        <v>1</v>
      </c>
      <c r="G2776">
        <f t="shared" si="217"/>
        <v>1</v>
      </c>
    </row>
    <row r="2777" spans="1:7" x14ac:dyDescent="0.25">
      <c r="A2777" s="7">
        <v>0.36486639077186311</v>
      </c>
      <c r="B2777" s="13">
        <f t="shared" si="218"/>
        <v>2776</v>
      </c>
      <c r="C2777" s="35">
        <f t="shared" si="219"/>
        <v>4.5832632039904952E-4</v>
      </c>
      <c r="D2777" s="7">
        <f t="shared" si="215"/>
        <v>1.2723138654277615</v>
      </c>
      <c r="E2777" s="7">
        <f>SUM(D$2:D2777)</f>
        <v>693.52964958022028</v>
      </c>
      <c r="F2777">
        <f t="shared" si="216"/>
        <v>1</v>
      </c>
      <c r="G2777">
        <f t="shared" si="217"/>
        <v>1</v>
      </c>
    </row>
    <row r="2778" spans="1:7" x14ac:dyDescent="0.25">
      <c r="A2778" s="7">
        <v>0.36435206588936558</v>
      </c>
      <c r="B2778" s="13">
        <f t="shared" si="218"/>
        <v>2777</v>
      </c>
      <c r="C2778" s="35">
        <f t="shared" si="219"/>
        <v>5.1432488249752994E-4</v>
      </c>
      <c r="D2778" s="7">
        <f t="shared" si="215"/>
        <v>1.4282801986956406</v>
      </c>
      <c r="E2778" s="7">
        <f>SUM(D$2:D2778)</f>
        <v>694.95792977891597</v>
      </c>
      <c r="F2778">
        <f t="shared" si="216"/>
        <v>1</v>
      </c>
      <c r="G2778">
        <f t="shared" si="217"/>
        <v>1</v>
      </c>
    </row>
    <row r="2779" spans="1:7" x14ac:dyDescent="0.25">
      <c r="A2779" s="7">
        <v>0.36350257278650966</v>
      </c>
      <c r="B2779" s="13">
        <f t="shared" si="218"/>
        <v>2778</v>
      </c>
      <c r="C2779" s="35">
        <f t="shared" si="219"/>
        <v>8.4949310285592494E-4</v>
      </c>
      <c r="D2779" s="7">
        <f t="shared" si="215"/>
        <v>2.3598918397337596</v>
      </c>
      <c r="E2779" s="7">
        <f>SUM(D$2:D2779)</f>
        <v>697.31782161864976</v>
      </c>
      <c r="F2779">
        <f t="shared" si="216"/>
        <v>1</v>
      </c>
      <c r="G2779">
        <f t="shared" si="217"/>
        <v>1</v>
      </c>
    </row>
    <row r="2780" spans="1:7" x14ac:dyDescent="0.25">
      <c r="A2780" s="7">
        <v>0.36348732025986824</v>
      </c>
      <c r="B2780" s="13">
        <f t="shared" si="218"/>
        <v>2779</v>
      </c>
      <c r="C2780" s="35">
        <f t="shared" si="219"/>
        <v>1.5252526641418296E-5</v>
      </c>
      <c r="D2780" s="7">
        <f t="shared" si="215"/>
        <v>4.2386771536501444E-2</v>
      </c>
      <c r="E2780" s="7">
        <f>SUM(D$2:D2780)</f>
        <v>697.36020839018624</v>
      </c>
      <c r="F2780">
        <f t="shared" si="216"/>
        <v>1</v>
      </c>
      <c r="G2780">
        <f t="shared" si="217"/>
        <v>1</v>
      </c>
    </row>
    <row r="2781" spans="1:7" x14ac:dyDescent="0.25">
      <c r="A2781" s="7">
        <v>0.36341957967329186</v>
      </c>
      <c r="B2781" s="13">
        <f t="shared" si="218"/>
        <v>2780</v>
      </c>
      <c r="C2781" s="35">
        <f t="shared" si="219"/>
        <v>6.7740586576381379E-5</v>
      </c>
      <c r="D2781" s="7">
        <f t="shared" si="215"/>
        <v>0.18831883068234023</v>
      </c>
      <c r="E2781" s="7">
        <f>SUM(D$2:D2781)</f>
        <v>697.54852722086855</v>
      </c>
      <c r="F2781">
        <f t="shared" si="216"/>
        <v>1</v>
      </c>
      <c r="G2781">
        <f t="shared" si="217"/>
        <v>1</v>
      </c>
    </row>
    <row r="2782" spans="1:7" x14ac:dyDescent="0.25">
      <c r="A2782" s="7">
        <v>0.36338437781021748</v>
      </c>
      <c r="B2782" s="13">
        <f t="shared" si="218"/>
        <v>2781</v>
      </c>
      <c r="C2782" s="35">
        <f t="shared" si="219"/>
        <v>3.5201863074374451E-5</v>
      </c>
      <c r="D2782" s="7">
        <f t="shared" si="215"/>
        <v>9.7896381209835348E-2</v>
      </c>
      <c r="E2782" s="7">
        <f>SUM(D$2:D2782)</f>
        <v>697.64642360207836</v>
      </c>
      <c r="F2782">
        <f t="shared" si="216"/>
        <v>1</v>
      </c>
      <c r="G2782">
        <f t="shared" si="217"/>
        <v>1</v>
      </c>
    </row>
    <row r="2783" spans="1:7" x14ac:dyDescent="0.25">
      <c r="A2783" s="7">
        <v>0.36305129168079742</v>
      </c>
      <c r="B2783" s="13">
        <f t="shared" si="218"/>
        <v>2782</v>
      </c>
      <c r="C2783" s="35">
        <f t="shared" si="219"/>
        <v>3.3308612942006821E-4</v>
      </c>
      <c r="D2783" s="7">
        <f t="shared" si="215"/>
        <v>0.92664561204662976</v>
      </c>
      <c r="E2783" s="7">
        <f>SUM(D$2:D2783)</f>
        <v>698.57306921412498</v>
      </c>
      <c r="F2783">
        <f t="shared" si="216"/>
        <v>1</v>
      </c>
      <c r="G2783">
        <f t="shared" si="217"/>
        <v>1</v>
      </c>
    </row>
    <row r="2784" spans="1:7" x14ac:dyDescent="0.25">
      <c r="A2784" s="7">
        <v>0.36281325542374998</v>
      </c>
      <c r="B2784" s="13">
        <f t="shared" si="218"/>
        <v>2783</v>
      </c>
      <c r="C2784" s="35">
        <f t="shared" si="219"/>
        <v>2.3803625704743592E-4</v>
      </c>
      <c r="D2784" s="7">
        <f t="shared" si="215"/>
        <v>0.66245490336301416</v>
      </c>
      <c r="E2784" s="7">
        <f>SUM(D$2:D2784)</f>
        <v>699.23552411748801</v>
      </c>
      <c r="F2784">
        <f t="shared" si="216"/>
        <v>1</v>
      </c>
      <c r="G2784">
        <f t="shared" si="217"/>
        <v>1</v>
      </c>
    </row>
    <row r="2785" spans="1:7" x14ac:dyDescent="0.25">
      <c r="A2785" s="7">
        <v>0.36278284721190596</v>
      </c>
      <c r="B2785" s="13">
        <f t="shared" si="218"/>
        <v>2784</v>
      </c>
      <c r="C2785" s="35">
        <f t="shared" si="219"/>
        <v>3.0408211844024091E-5</v>
      </c>
      <c r="D2785" s="7">
        <f t="shared" si="215"/>
        <v>8.465646177376307E-2</v>
      </c>
      <c r="E2785" s="7">
        <f>SUM(D$2:D2785)</f>
        <v>699.32018057926177</v>
      </c>
      <c r="F2785">
        <f t="shared" si="216"/>
        <v>1</v>
      </c>
      <c r="G2785">
        <f t="shared" si="217"/>
        <v>1</v>
      </c>
    </row>
    <row r="2786" spans="1:7" x14ac:dyDescent="0.25">
      <c r="A2786" s="7">
        <v>0.3626824226396691</v>
      </c>
      <c r="B2786" s="13">
        <f t="shared" si="218"/>
        <v>2785</v>
      </c>
      <c r="C2786" s="35">
        <f t="shared" si="219"/>
        <v>1.0042457223685686E-4</v>
      </c>
      <c r="D2786" s="7">
        <f t="shared" si="215"/>
        <v>0.27968243367964635</v>
      </c>
      <c r="E2786" s="7">
        <f>SUM(D$2:D2786)</f>
        <v>699.59986301294146</v>
      </c>
      <c r="F2786">
        <f t="shared" si="216"/>
        <v>1</v>
      </c>
      <c r="G2786">
        <f t="shared" si="217"/>
        <v>1</v>
      </c>
    </row>
    <row r="2787" spans="1:7" x14ac:dyDescent="0.25">
      <c r="A2787" s="7">
        <v>0.36214333055914893</v>
      </c>
      <c r="B2787" s="13">
        <f t="shared" si="218"/>
        <v>2786</v>
      </c>
      <c r="C2787" s="35">
        <f t="shared" si="219"/>
        <v>5.3909208052016488E-4</v>
      </c>
      <c r="D2787" s="7">
        <f t="shared" si="215"/>
        <v>1.5019105363291794</v>
      </c>
      <c r="E2787" s="7">
        <f>SUM(D$2:D2787)</f>
        <v>701.10177354927066</v>
      </c>
      <c r="F2787">
        <f t="shared" si="216"/>
        <v>1</v>
      </c>
      <c r="G2787">
        <f t="shared" si="217"/>
        <v>1</v>
      </c>
    </row>
    <row r="2788" spans="1:7" x14ac:dyDescent="0.25">
      <c r="A2788" s="7">
        <v>0.36213938427050996</v>
      </c>
      <c r="B2788" s="13">
        <f t="shared" si="218"/>
        <v>2787</v>
      </c>
      <c r="C2788" s="35">
        <f t="shared" si="219"/>
        <v>3.9462886389785012E-6</v>
      </c>
      <c r="D2788" s="7">
        <f t="shared" si="215"/>
        <v>1.0998306436833083E-2</v>
      </c>
      <c r="E2788" s="7">
        <f>SUM(D$2:D2788)</f>
        <v>701.11277185570748</v>
      </c>
      <c r="F2788">
        <f t="shared" si="216"/>
        <v>1</v>
      </c>
      <c r="G2788">
        <f t="shared" si="217"/>
        <v>1</v>
      </c>
    </row>
    <row r="2789" spans="1:7" x14ac:dyDescent="0.25">
      <c r="A2789" s="7">
        <v>0.36198845688783771</v>
      </c>
      <c r="B2789" s="13">
        <f t="shared" si="218"/>
        <v>2788</v>
      </c>
      <c r="C2789" s="35">
        <f t="shared" si="219"/>
        <v>1.5092738267225014E-4</v>
      </c>
      <c r="D2789" s="7">
        <f t="shared" si="215"/>
        <v>0.4207855428902334</v>
      </c>
      <c r="E2789" s="7">
        <f>SUM(D$2:D2789)</f>
        <v>701.53355739859774</v>
      </c>
      <c r="F2789">
        <f t="shared" si="216"/>
        <v>1</v>
      </c>
      <c r="G2789">
        <f t="shared" si="217"/>
        <v>1</v>
      </c>
    </row>
    <row r="2790" spans="1:7" x14ac:dyDescent="0.25">
      <c r="A2790" s="7">
        <v>0.36181704754081817</v>
      </c>
      <c r="B2790" s="13">
        <f t="shared" si="218"/>
        <v>2789</v>
      </c>
      <c r="C2790" s="35">
        <f t="shared" si="219"/>
        <v>1.7140934701953547E-4</v>
      </c>
      <c r="D2790" s="7">
        <f t="shared" si="215"/>
        <v>0.47806066883748444</v>
      </c>
      <c r="E2790" s="7">
        <f>SUM(D$2:D2790)</f>
        <v>702.01161806743517</v>
      </c>
      <c r="F2790">
        <f t="shared" si="216"/>
        <v>1</v>
      </c>
      <c r="G2790">
        <f t="shared" si="217"/>
        <v>1</v>
      </c>
    </row>
    <row r="2791" spans="1:7" x14ac:dyDescent="0.25">
      <c r="A2791" s="7">
        <v>0.36176802156232746</v>
      </c>
      <c r="B2791" s="13">
        <f t="shared" si="218"/>
        <v>2790</v>
      </c>
      <c r="C2791" s="35">
        <f t="shared" si="219"/>
        <v>4.9025978490713218E-5</v>
      </c>
      <c r="D2791" s="7">
        <f t="shared" si="215"/>
        <v>0.13678247998908988</v>
      </c>
      <c r="E2791" s="7">
        <f>SUM(D$2:D2791)</f>
        <v>702.14840054742422</v>
      </c>
      <c r="F2791">
        <f t="shared" si="216"/>
        <v>1</v>
      </c>
      <c r="G2791">
        <f t="shared" si="217"/>
        <v>1</v>
      </c>
    </row>
    <row r="2792" spans="1:7" x14ac:dyDescent="0.25">
      <c r="A2792" s="7">
        <v>0.36176499526735884</v>
      </c>
      <c r="B2792" s="13">
        <f t="shared" si="218"/>
        <v>2791</v>
      </c>
      <c r="C2792" s="35">
        <f t="shared" si="219"/>
        <v>3.0262949686221674E-6</v>
      </c>
      <c r="D2792" s="7">
        <f t="shared" si="215"/>
        <v>8.4463892574244692E-3</v>
      </c>
      <c r="E2792" s="7">
        <f>SUM(D$2:D2792)</f>
        <v>702.15684693668163</v>
      </c>
      <c r="F2792">
        <f t="shared" si="216"/>
        <v>1</v>
      </c>
      <c r="G2792">
        <f t="shared" si="217"/>
        <v>1</v>
      </c>
    </row>
    <row r="2793" spans="1:7" x14ac:dyDescent="0.25">
      <c r="A2793" s="7">
        <v>0.36139583570191353</v>
      </c>
      <c r="B2793" s="13">
        <f t="shared" si="218"/>
        <v>2792</v>
      </c>
      <c r="C2793" s="35">
        <f t="shared" si="219"/>
        <v>3.6915956544530948E-4</v>
      </c>
      <c r="D2793" s="7">
        <f t="shared" si="215"/>
        <v>1.0306935067233041</v>
      </c>
      <c r="E2793" s="7">
        <f>SUM(D$2:D2793)</f>
        <v>703.18754044340494</v>
      </c>
      <c r="F2793">
        <f t="shared" si="216"/>
        <v>1</v>
      </c>
      <c r="G2793">
        <f t="shared" si="217"/>
        <v>1</v>
      </c>
    </row>
    <row r="2794" spans="1:7" x14ac:dyDescent="0.25">
      <c r="A2794" s="7">
        <v>0.36132545618612455</v>
      </c>
      <c r="B2794" s="13">
        <f t="shared" si="218"/>
        <v>2793</v>
      </c>
      <c r="C2794" s="35">
        <f t="shared" si="219"/>
        <v>7.0379515788976388E-5</v>
      </c>
      <c r="D2794" s="7">
        <f t="shared" si="215"/>
        <v>0.19656998759861105</v>
      </c>
      <c r="E2794" s="7">
        <f>SUM(D$2:D2794)</f>
        <v>703.38411043100359</v>
      </c>
      <c r="F2794">
        <f t="shared" si="216"/>
        <v>1</v>
      </c>
      <c r="G2794">
        <f t="shared" si="217"/>
        <v>1</v>
      </c>
    </row>
    <row r="2795" spans="1:7" x14ac:dyDescent="0.25">
      <c r="A2795" s="7">
        <v>0.36108783150519297</v>
      </c>
      <c r="B2795" s="13">
        <f t="shared" si="218"/>
        <v>2794</v>
      </c>
      <c r="C2795" s="35">
        <f t="shared" si="219"/>
        <v>2.3762468093158073E-4</v>
      </c>
      <c r="D2795" s="7">
        <f t="shared" si="215"/>
        <v>0.66392335852283657</v>
      </c>
      <c r="E2795" s="7">
        <f>SUM(D$2:D2795)</f>
        <v>704.04803378952647</v>
      </c>
      <c r="F2795">
        <f t="shared" si="216"/>
        <v>1</v>
      </c>
      <c r="G2795">
        <f t="shared" si="217"/>
        <v>1</v>
      </c>
    </row>
    <row r="2796" spans="1:7" x14ac:dyDescent="0.25">
      <c r="A2796" s="7">
        <v>0.36086969616385883</v>
      </c>
      <c r="B2796" s="13">
        <f t="shared" si="218"/>
        <v>2795</v>
      </c>
      <c r="C2796" s="35">
        <f t="shared" si="219"/>
        <v>2.1813534133413581E-4</v>
      </c>
      <c r="D2796" s="7">
        <f t="shared" si="215"/>
        <v>0.60968827902890954</v>
      </c>
      <c r="E2796" s="7">
        <f>SUM(D$2:D2796)</f>
        <v>704.65772206855536</v>
      </c>
      <c r="F2796">
        <f t="shared" si="216"/>
        <v>1</v>
      </c>
      <c r="G2796">
        <f t="shared" si="217"/>
        <v>1</v>
      </c>
    </row>
    <row r="2797" spans="1:7" x14ac:dyDescent="0.25">
      <c r="A2797" s="7">
        <v>0.36069518789079158</v>
      </c>
      <c r="B2797" s="13">
        <f t="shared" si="218"/>
        <v>2796</v>
      </c>
      <c r="C2797" s="35">
        <f t="shared" si="219"/>
        <v>1.7450827306725314E-4</v>
      </c>
      <c r="D2797" s="7">
        <f t="shared" si="215"/>
        <v>0.48792513149603978</v>
      </c>
      <c r="E2797" s="7">
        <f>SUM(D$2:D2797)</f>
        <v>705.14564720005137</v>
      </c>
      <c r="F2797">
        <f t="shared" si="216"/>
        <v>1</v>
      </c>
      <c r="G2797">
        <f t="shared" si="217"/>
        <v>1</v>
      </c>
    </row>
    <row r="2798" spans="1:7" x14ac:dyDescent="0.25">
      <c r="A2798" s="7">
        <v>0.36048489670601591</v>
      </c>
      <c r="B2798" s="13">
        <f t="shared" si="218"/>
        <v>2797</v>
      </c>
      <c r="C2798" s="35">
        <f t="shared" si="219"/>
        <v>2.1029118477566833E-4</v>
      </c>
      <c r="D2798" s="7">
        <f t="shared" si="215"/>
        <v>0.58818444381754431</v>
      </c>
      <c r="E2798" s="7">
        <f>SUM(D$2:D2798)</f>
        <v>705.73383164386894</v>
      </c>
      <c r="F2798">
        <f t="shared" si="216"/>
        <v>1</v>
      </c>
      <c r="G2798">
        <f t="shared" si="217"/>
        <v>1</v>
      </c>
    </row>
    <row r="2799" spans="1:7" x14ac:dyDescent="0.25">
      <c r="A2799" s="7">
        <v>0.36033183881168579</v>
      </c>
      <c r="B2799" s="13">
        <f t="shared" si="218"/>
        <v>2798</v>
      </c>
      <c r="C2799" s="35">
        <f t="shared" si="219"/>
        <v>1.5305789433012196E-4</v>
      </c>
      <c r="D2799" s="7">
        <f t="shared" si="215"/>
        <v>0.42825598833568124</v>
      </c>
      <c r="E2799" s="7">
        <f>SUM(D$2:D2799)</f>
        <v>706.16208763220459</v>
      </c>
      <c r="F2799">
        <f t="shared" si="216"/>
        <v>1</v>
      </c>
      <c r="G2799">
        <f t="shared" si="217"/>
        <v>1</v>
      </c>
    </row>
    <row r="2800" spans="1:7" x14ac:dyDescent="0.25">
      <c r="A2800" s="7">
        <v>0.36007135955115155</v>
      </c>
      <c r="B2800" s="13">
        <f t="shared" si="218"/>
        <v>2799</v>
      </c>
      <c r="C2800" s="35">
        <f t="shared" si="219"/>
        <v>2.6047926053424098E-4</v>
      </c>
      <c r="D2800" s="7">
        <f t="shared" si="215"/>
        <v>0.72908145023534043</v>
      </c>
      <c r="E2800" s="7">
        <f>SUM(D$2:D2800)</f>
        <v>706.89116908243989</v>
      </c>
      <c r="F2800">
        <f t="shared" si="216"/>
        <v>1</v>
      </c>
      <c r="G2800">
        <f t="shared" si="217"/>
        <v>1</v>
      </c>
    </row>
    <row r="2801" spans="1:7" x14ac:dyDescent="0.25">
      <c r="A2801" s="7">
        <v>0.3595247138383898</v>
      </c>
      <c r="B2801" s="13">
        <f t="shared" si="218"/>
        <v>2800</v>
      </c>
      <c r="C2801" s="35">
        <f t="shared" si="219"/>
        <v>5.4664571276175078E-4</v>
      </c>
      <c r="D2801" s="7">
        <f t="shared" si="215"/>
        <v>1.5306079957329022</v>
      </c>
      <c r="E2801" s="7">
        <f>SUM(D$2:D2801)</f>
        <v>708.42177707817279</v>
      </c>
      <c r="F2801">
        <f t="shared" si="216"/>
        <v>1</v>
      </c>
      <c r="G2801">
        <f t="shared" si="217"/>
        <v>1</v>
      </c>
    </row>
    <row r="2802" spans="1:7" x14ac:dyDescent="0.25">
      <c r="A2802" s="7">
        <v>0.35927268399340784</v>
      </c>
      <c r="B2802" s="13">
        <f t="shared" si="218"/>
        <v>2801</v>
      </c>
      <c r="C2802" s="35">
        <f t="shared" si="219"/>
        <v>2.5202984498196024E-4</v>
      </c>
      <c r="D2802" s="7">
        <f t="shared" si="215"/>
        <v>0.70593559579447063</v>
      </c>
      <c r="E2802" s="7">
        <f>SUM(D$2:D2802)</f>
        <v>709.12771267396727</v>
      </c>
      <c r="F2802">
        <f t="shared" si="216"/>
        <v>1</v>
      </c>
      <c r="G2802">
        <f t="shared" si="217"/>
        <v>1</v>
      </c>
    </row>
    <row r="2803" spans="1:7" x14ac:dyDescent="0.25">
      <c r="A2803" s="7">
        <v>0.35922000225059508</v>
      </c>
      <c r="B2803" s="13">
        <f t="shared" si="218"/>
        <v>2802</v>
      </c>
      <c r="C2803" s="35">
        <f t="shared" si="219"/>
        <v>5.2681742812754617E-5</v>
      </c>
      <c r="D2803" s="7">
        <f t="shared" si="215"/>
        <v>0.14761424336133844</v>
      </c>
      <c r="E2803" s="7">
        <f>SUM(D$2:D2803)</f>
        <v>709.27532691732858</v>
      </c>
      <c r="F2803">
        <f t="shared" si="216"/>
        <v>1</v>
      </c>
      <c r="G2803">
        <f t="shared" si="217"/>
        <v>1</v>
      </c>
    </row>
    <row r="2804" spans="1:7" x14ac:dyDescent="0.25">
      <c r="A2804" s="7">
        <v>0.35908098636491914</v>
      </c>
      <c r="B2804" s="13">
        <f t="shared" si="218"/>
        <v>2803</v>
      </c>
      <c r="C2804" s="35">
        <f t="shared" si="219"/>
        <v>1.3901588567594159E-4</v>
      </c>
      <c r="D2804" s="7">
        <f t="shared" si="215"/>
        <v>0.38966152754966427</v>
      </c>
      <c r="E2804" s="7">
        <f>SUM(D$2:D2804)</f>
        <v>709.6649884448783</v>
      </c>
      <c r="F2804">
        <f t="shared" si="216"/>
        <v>1</v>
      </c>
      <c r="G2804">
        <f t="shared" si="217"/>
        <v>1</v>
      </c>
    </row>
    <row r="2805" spans="1:7" x14ac:dyDescent="0.25">
      <c r="A2805" s="7">
        <v>0.35907900111541968</v>
      </c>
      <c r="B2805" s="13">
        <f t="shared" si="218"/>
        <v>2804</v>
      </c>
      <c r="C2805" s="35">
        <f t="shared" si="219"/>
        <v>1.9852494994587744E-6</v>
      </c>
      <c r="D2805" s="7">
        <f t="shared" si="215"/>
        <v>5.5666395964824034E-3</v>
      </c>
      <c r="E2805" s="7">
        <f>SUM(D$2:D2805)</f>
        <v>709.67055508447481</v>
      </c>
      <c r="F2805">
        <f t="shared" si="216"/>
        <v>1</v>
      </c>
      <c r="G2805">
        <f t="shared" si="217"/>
        <v>1</v>
      </c>
    </row>
    <row r="2806" spans="1:7" x14ac:dyDescent="0.25">
      <c r="A2806" s="7">
        <v>0.35860578542377525</v>
      </c>
      <c r="B2806" s="13">
        <f t="shared" si="218"/>
        <v>2805</v>
      </c>
      <c r="C2806" s="35">
        <f t="shared" si="219"/>
        <v>4.7321569164443522E-4</v>
      </c>
      <c r="D2806" s="7">
        <f t="shared" si="215"/>
        <v>1.3273700150626409</v>
      </c>
      <c r="E2806" s="7">
        <f>SUM(D$2:D2806)</f>
        <v>710.9979250995375</v>
      </c>
      <c r="F2806">
        <f t="shared" si="216"/>
        <v>1</v>
      </c>
      <c r="G2806">
        <f t="shared" si="217"/>
        <v>1</v>
      </c>
    </row>
    <row r="2807" spans="1:7" x14ac:dyDescent="0.25">
      <c r="A2807" s="7">
        <v>0.35834951876583726</v>
      </c>
      <c r="B2807" s="13">
        <f t="shared" si="218"/>
        <v>2806</v>
      </c>
      <c r="C2807" s="35">
        <f t="shared" si="219"/>
        <v>2.5626665793798686E-4</v>
      </c>
      <c r="D2807" s="7">
        <f t="shared" si="215"/>
        <v>0.71908424217399114</v>
      </c>
      <c r="E2807" s="7">
        <f>SUM(D$2:D2807)</f>
        <v>711.71700934171145</v>
      </c>
      <c r="F2807">
        <f t="shared" si="216"/>
        <v>1</v>
      </c>
      <c r="G2807">
        <f t="shared" si="217"/>
        <v>1</v>
      </c>
    </row>
    <row r="2808" spans="1:7" x14ac:dyDescent="0.25">
      <c r="A2808" s="7">
        <v>0.35817881151925046</v>
      </c>
      <c r="B2808" s="13">
        <f t="shared" si="218"/>
        <v>2807</v>
      </c>
      <c r="C2808" s="35">
        <f t="shared" si="219"/>
        <v>1.707072465867987E-4</v>
      </c>
      <c r="D2808" s="7">
        <f t="shared" si="215"/>
        <v>0.47917524116914395</v>
      </c>
      <c r="E2808" s="7">
        <f>SUM(D$2:D2808)</f>
        <v>712.19618458288062</v>
      </c>
      <c r="F2808">
        <f t="shared" si="216"/>
        <v>1</v>
      </c>
      <c r="G2808">
        <f t="shared" si="217"/>
        <v>1</v>
      </c>
    </row>
    <row r="2809" spans="1:7" x14ac:dyDescent="0.25">
      <c r="A2809" s="7">
        <v>0.35815343906223401</v>
      </c>
      <c r="B2809" s="13">
        <f t="shared" si="218"/>
        <v>2808</v>
      </c>
      <c r="C2809" s="35">
        <f t="shared" si="219"/>
        <v>2.5372457016448191E-5</v>
      </c>
      <c r="D2809" s="7">
        <f t="shared" si="215"/>
        <v>7.1245859302186521E-2</v>
      </c>
      <c r="E2809" s="7">
        <f>SUM(D$2:D2809)</f>
        <v>712.26743044218279</v>
      </c>
      <c r="F2809">
        <f t="shared" si="216"/>
        <v>1</v>
      </c>
      <c r="G2809">
        <f t="shared" si="217"/>
        <v>1</v>
      </c>
    </row>
    <row r="2810" spans="1:7" x14ac:dyDescent="0.25">
      <c r="A2810" s="7">
        <v>0.35802149260160465</v>
      </c>
      <c r="B2810" s="13">
        <f t="shared" si="218"/>
        <v>2809</v>
      </c>
      <c r="C2810" s="35">
        <f t="shared" si="219"/>
        <v>1.3194646062936188E-4</v>
      </c>
      <c r="D2810" s="7">
        <f t="shared" si="215"/>
        <v>0.37063760790787753</v>
      </c>
      <c r="E2810" s="7">
        <f>SUM(D$2:D2810)</f>
        <v>712.63806805009062</v>
      </c>
      <c r="F2810">
        <f t="shared" si="216"/>
        <v>1</v>
      </c>
      <c r="G2810">
        <f t="shared" si="217"/>
        <v>1</v>
      </c>
    </row>
    <row r="2811" spans="1:7" x14ac:dyDescent="0.25">
      <c r="A2811" s="7">
        <v>0.35786482736367203</v>
      </c>
      <c r="B2811" s="13">
        <f t="shared" si="218"/>
        <v>2810</v>
      </c>
      <c r="C2811" s="35">
        <f t="shared" si="219"/>
        <v>1.5666523793261833E-4</v>
      </c>
      <c r="D2811" s="7">
        <f t="shared" si="215"/>
        <v>0.4402293185906575</v>
      </c>
      <c r="E2811" s="7">
        <f>SUM(D$2:D2811)</f>
        <v>713.07829736868132</v>
      </c>
      <c r="F2811">
        <f t="shared" si="216"/>
        <v>1</v>
      </c>
      <c r="G2811">
        <f t="shared" si="217"/>
        <v>1</v>
      </c>
    </row>
    <row r="2812" spans="1:7" x14ac:dyDescent="0.25">
      <c r="A2812" s="7">
        <v>0.35773832823398594</v>
      </c>
      <c r="B2812" s="13">
        <f t="shared" si="218"/>
        <v>2811</v>
      </c>
      <c r="C2812" s="35">
        <f t="shared" si="219"/>
        <v>1.2649912968609733E-4</v>
      </c>
      <c r="D2812" s="7">
        <f t="shared" si="215"/>
        <v>0.3555890535476196</v>
      </c>
      <c r="E2812" s="7">
        <f>SUM(D$2:D2812)</f>
        <v>713.43388642222897</v>
      </c>
      <c r="F2812">
        <f t="shared" si="216"/>
        <v>1</v>
      </c>
      <c r="G2812">
        <f t="shared" si="217"/>
        <v>1</v>
      </c>
    </row>
    <row r="2813" spans="1:7" x14ac:dyDescent="0.25">
      <c r="A2813" s="7">
        <v>0.35742315777077976</v>
      </c>
      <c r="B2813" s="13">
        <f t="shared" si="218"/>
        <v>2812</v>
      </c>
      <c r="C2813" s="35">
        <f t="shared" si="219"/>
        <v>3.1517046320617137E-4</v>
      </c>
      <c r="D2813" s="7">
        <f t="shared" si="215"/>
        <v>0.88625934253575389</v>
      </c>
      <c r="E2813" s="7">
        <f>SUM(D$2:D2813)</f>
        <v>714.32014576476467</v>
      </c>
      <c r="F2813">
        <f t="shared" si="216"/>
        <v>1</v>
      </c>
      <c r="G2813">
        <f t="shared" si="217"/>
        <v>1</v>
      </c>
    </row>
    <row r="2814" spans="1:7" x14ac:dyDescent="0.25">
      <c r="A2814" s="7">
        <v>0.35715456803972984</v>
      </c>
      <c r="B2814" s="13">
        <f t="shared" si="218"/>
        <v>2813</v>
      </c>
      <c r="C2814" s="35">
        <f t="shared" si="219"/>
        <v>2.6858973104992856E-4</v>
      </c>
      <c r="D2814" s="7">
        <f t="shared" si="215"/>
        <v>0.75554291344344904</v>
      </c>
      <c r="E2814" s="7">
        <f>SUM(D$2:D2814)</f>
        <v>715.07568867820817</v>
      </c>
      <c r="F2814">
        <f t="shared" si="216"/>
        <v>1</v>
      </c>
      <c r="G2814">
        <f t="shared" si="217"/>
        <v>1</v>
      </c>
    </row>
    <row r="2815" spans="1:7" x14ac:dyDescent="0.25">
      <c r="A2815" s="7">
        <v>0.35694071793207116</v>
      </c>
      <c r="B2815" s="13">
        <f t="shared" si="218"/>
        <v>2814</v>
      </c>
      <c r="C2815" s="35">
        <f t="shared" si="219"/>
        <v>2.1385010765867518E-4</v>
      </c>
      <c r="D2815" s="7">
        <f t="shared" si="215"/>
        <v>0.60177420295151196</v>
      </c>
      <c r="E2815" s="7">
        <f>SUM(D$2:D2815)</f>
        <v>715.67746288115973</v>
      </c>
      <c r="F2815">
        <f t="shared" si="216"/>
        <v>1</v>
      </c>
      <c r="G2815">
        <f t="shared" si="217"/>
        <v>1</v>
      </c>
    </row>
    <row r="2816" spans="1:7" x14ac:dyDescent="0.25">
      <c r="A2816" s="7">
        <v>0.35671645736972069</v>
      </c>
      <c r="B2816" s="13">
        <f t="shared" si="218"/>
        <v>2815</v>
      </c>
      <c r="C2816" s="35">
        <f t="shared" si="219"/>
        <v>2.2426056235047565E-4</v>
      </c>
      <c r="D2816" s="7">
        <f t="shared" si="215"/>
        <v>0.63129348301658894</v>
      </c>
      <c r="E2816" s="7">
        <f>SUM(D$2:D2816)</f>
        <v>716.30875636417636</v>
      </c>
      <c r="F2816">
        <f t="shared" si="216"/>
        <v>1</v>
      </c>
      <c r="G2816">
        <f t="shared" si="217"/>
        <v>1</v>
      </c>
    </row>
    <row r="2817" spans="1:7" x14ac:dyDescent="0.25">
      <c r="A2817" s="7">
        <v>0.35670829847848545</v>
      </c>
      <c r="B2817" s="13">
        <f t="shared" si="218"/>
        <v>2816</v>
      </c>
      <c r="C2817" s="35">
        <f t="shared" si="219"/>
        <v>8.1588912352326126E-6</v>
      </c>
      <c r="D2817" s="7">
        <f t="shared" si="215"/>
        <v>2.2975437718415037E-2</v>
      </c>
      <c r="E2817" s="7">
        <f>SUM(D$2:D2817)</f>
        <v>716.33173180189476</v>
      </c>
      <c r="F2817">
        <f t="shared" si="216"/>
        <v>1</v>
      </c>
      <c r="G2817">
        <f t="shared" si="217"/>
        <v>1</v>
      </c>
    </row>
    <row r="2818" spans="1:7" x14ac:dyDescent="0.25">
      <c r="A2818" s="7">
        <v>0.35670636164970548</v>
      </c>
      <c r="B2818" s="13">
        <f t="shared" si="218"/>
        <v>2817</v>
      </c>
      <c r="C2818" s="35">
        <f t="shared" si="219"/>
        <v>1.9368287799692574E-6</v>
      </c>
      <c r="D2818" s="7">
        <f t="shared" ref="D2818:D2881" si="220">C2818*B2818</f>
        <v>5.4560466731733981E-3</v>
      </c>
      <c r="E2818" s="7">
        <f>SUM(D$2:D2818)</f>
        <v>716.33718784856796</v>
      </c>
      <c r="F2818">
        <f t="shared" ref="F2818:F2881" si="221">IF(E2818&gt;I$15,1,0)</f>
        <v>1</v>
      </c>
      <c r="G2818">
        <f t="shared" ref="G2818:G2881" si="222">IF(E2818&gt;M$15,1,0)</f>
        <v>1</v>
      </c>
    </row>
    <row r="2819" spans="1:7" x14ac:dyDescent="0.25">
      <c r="A2819" s="7">
        <v>0.35665421253480722</v>
      </c>
      <c r="B2819" s="13">
        <f t="shared" ref="B2819:B2882" si="223">ROW(B2819)-1</f>
        <v>2818</v>
      </c>
      <c r="C2819" s="35">
        <f t="shared" si="219"/>
        <v>5.2149114898258908E-5</v>
      </c>
      <c r="D2819" s="7">
        <f t="shared" si="220"/>
        <v>0.1469562057832936</v>
      </c>
      <c r="E2819" s="7">
        <f>SUM(D$2:D2819)</f>
        <v>716.4841440543513</v>
      </c>
      <c r="F2819">
        <f t="shared" si="221"/>
        <v>1</v>
      </c>
      <c r="G2819">
        <f t="shared" si="222"/>
        <v>1</v>
      </c>
    </row>
    <row r="2820" spans="1:7" x14ac:dyDescent="0.25">
      <c r="A2820" s="7">
        <v>0.35652708393576782</v>
      </c>
      <c r="B2820" s="13">
        <f t="shared" si="223"/>
        <v>2819</v>
      </c>
      <c r="C2820" s="35">
        <f t="shared" ref="C2820:C2883" si="224">IF(A2819-A2820=0,0,A2819-A2820)</f>
        <v>1.2712859903940554E-4</v>
      </c>
      <c r="D2820" s="7">
        <f t="shared" si="220"/>
        <v>0.35837552069208423</v>
      </c>
      <c r="E2820" s="7">
        <f>SUM(D$2:D2820)</f>
        <v>716.84251957504341</v>
      </c>
      <c r="F2820">
        <f t="shared" si="221"/>
        <v>1</v>
      </c>
      <c r="G2820">
        <f t="shared" si="222"/>
        <v>1</v>
      </c>
    </row>
    <row r="2821" spans="1:7" x14ac:dyDescent="0.25">
      <c r="A2821" s="7">
        <v>0.35645733388933232</v>
      </c>
      <c r="B2821" s="13">
        <f t="shared" si="223"/>
        <v>2820</v>
      </c>
      <c r="C2821" s="35">
        <f t="shared" si="224"/>
        <v>6.9750046435501645E-5</v>
      </c>
      <c r="D2821" s="7">
        <f t="shared" si="220"/>
        <v>0.19669513094811464</v>
      </c>
      <c r="E2821" s="7">
        <f>SUM(D$2:D2821)</f>
        <v>717.03921470599153</v>
      </c>
      <c r="F2821">
        <f t="shared" si="221"/>
        <v>1</v>
      </c>
      <c r="G2821">
        <f t="shared" si="222"/>
        <v>1</v>
      </c>
    </row>
    <row r="2822" spans="1:7" x14ac:dyDescent="0.25">
      <c r="A2822" s="7">
        <v>0.35626948570804368</v>
      </c>
      <c r="B2822" s="13">
        <f t="shared" si="223"/>
        <v>2821</v>
      </c>
      <c r="C2822" s="35">
        <f t="shared" si="224"/>
        <v>1.8784818128864122E-4</v>
      </c>
      <c r="D2822" s="7">
        <f t="shared" si="220"/>
        <v>0.52991971941525695</v>
      </c>
      <c r="E2822" s="7">
        <f>SUM(D$2:D2822)</f>
        <v>717.56913442540679</v>
      </c>
      <c r="F2822">
        <f t="shared" si="221"/>
        <v>1</v>
      </c>
      <c r="G2822">
        <f t="shared" si="222"/>
        <v>1</v>
      </c>
    </row>
    <row r="2823" spans="1:7" x14ac:dyDescent="0.25">
      <c r="A2823" s="7">
        <v>0.35626343311810649</v>
      </c>
      <c r="B2823" s="13">
        <f t="shared" si="223"/>
        <v>2822</v>
      </c>
      <c r="C2823" s="35">
        <f t="shared" si="224"/>
        <v>6.0525899371888237E-6</v>
      </c>
      <c r="D2823" s="7">
        <f t="shared" si="220"/>
        <v>1.708040880274686E-2</v>
      </c>
      <c r="E2823" s="7">
        <f>SUM(D$2:D2823)</f>
        <v>717.5862148342095</v>
      </c>
      <c r="F2823">
        <f t="shared" si="221"/>
        <v>1</v>
      </c>
      <c r="G2823">
        <f t="shared" si="222"/>
        <v>1</v>
      </c>
    </row>
    <row r="2824" spans="1:7" x14ac:dyDescent="0.25">
      <c r="A2824" s="7">
        <v>0.35610030371412099</v>
      </c>
      <c r="B2824" s="13">
        <f t="shared" si="223"/>
        <v>2823</v>
      </c>
      <c r="C2824" s="35">
        <f t="shared" si="224"/>
        <v>1.631294039854958E-4</v>
      </c>
      <c r="D2824" s="7">
        <f t="shared" si="220"/>
        <v>0.46051430745105465</v>
      </c>
      <c r="E2824" s="7">
        <f>SUM(D$2:D2824)</f>
        <v>718.04672914166053</v>
      </c>
      <c r="F2824">
        <f t="shared" si="221"/>
        <v>1</v>
      </c>
      <c r="G2824">
        <f t="shared" si="222"/>
        <v>1</v>
      </c>
    </row>
    <row r="2825" spans="1:7" x14ac:dyDescent="0.25">
      <c r="A2825" s="7">
        <v>0.35598346451797463</v>
      </c>
      <c r="B2825" s="13">
        <f t="shared" si="223"/>
        <v>2824</v>
      </c>
      <c r="C2825" s="35">
        <f t="shared" si="224"/>
        <v>1.1683919614635663E-4</v>
      </c>
      <c r="D2825" s="7">
        <f t="shared" si="220"/>
        <v>0.32995388991731112</v>
      </c>
      <c r="E2825" s="7">
        <f>SUM(D$2:D2825)</f>
        <v>718.37668303157784</v>
      </c>
      <c r="F2825">
        <f t="shared" si="221"/>
        <v>1</v>
      </c>
      <c r="G2825">
        <f t="shared" si="222"/>
        <v>1</v>
      </c>
    </row>
    <row r="2826" spans="1:7" x14ac:dyDescent="0.25">
      <c r="A2826" s="7">
        <v>0.35598346451797463</v>
      </c>
      <c r="B2826" s="13">
        <f t="shared" si="223"/>
        <v>2825</v>
      </c>
      <c r="C2826" s="35">
        <f t="shared" si="224"/>
        <v>0</v>
      </c>
      <c r="D2826" s="7">
        <f t="shared" si="220"/>
        <v>0</v>
      </c>
      <c r="E2826" s="7">
        <f>SUM(D$2:D2826)</f>
        <v>718.37668303157784</v>
      </c>
      <c r="F2826">
        <f t="shared" si="221"/>
        <v>1</v>
      </c>
      <c r="G2826">
        <f t="shared" si="222"/>
        <v>1</v>
      </c>
    </row>
    <row r="2827" spans="1:7" x14ac:dyDescent="0.25">
      <c r="A2827" s="7">
        <v>0.35590836398203474</v>
      </c>
      <c r="B2827" s="13">
        <f t="shared" si="223"/>
        <v>2826</v>
      </c>
      <c r="C2827" s="35">
        <f t="shared" si="224"/>
        <v>7.5100535939898183E-5</v>
      </c>
      <c r="D2827" s="7">
        <f t="shared" si="220"/>
        <v>0.21223411456615227</v>
      </c>
      <c r="E2827" s="7">
        <f>SUM(D$2:D2827)</f>
        <v>718.58891714614401</v>
      </c>
      <c r="F2827">
        <f t="shared" si="221"/>
        <v>1</v>
      </c>
      <c r="G2827">
        <f t="shared" si="222"/>
        <v>1</v>
      </c>
    </row>
    <row r="2828" spans="1:7" x14ac:dyDescent="0.25">
      <c r="A2828" s="7">
        <v>0.35589277251035667</v>
      </c>
      <c r="B2828" s="13">
        <f t="shared" si="223"/>
        <v>2827</v>
      </c>
      <c r="C2828" s="35">
        <f t="shared" si="224"/>
        <v>1.5591471678066959E-5</v>
      </c>
      <c r="D2828" s="7">
        <f t="shared" si="220"/>
        <v>4.4077090433895294E-2</v>
      </c>
      <c r="E2828" s="7">
        <f>SUM(D$2:D2828)</f>
        <v>718.63299423657793</v>
      </c>
      <c r="F2828">
        <f t="shared" si="221"/>
        <v>1</v>
      </c>
      <c r="G2828">
        <f t="shared" si="222"/>
        <v>1</v>
      </c>
    </row>
    <row r="2829" spans="1:7" x14ac:dyDescent="0.25">
      <c r="A2829" s="7">
        <v>0.35585979800037926</v>
      </c>
      <c r="B2829" s="13">
        <f t="shared" si="223"/>
        <v>2828</v>
      </c>
      <c r="C2829" s="35">
        <f t="shared" si="224"/>
        <v>3.297450997741258E-5</v>
      </c>
      <c r="D2829" s="7">
        <f t="shared" si="220"/>
        <v>9.3251914216122778E-2</v>
      </c>
      <c r="E2829" s="7">
        <f>SUM(D$2:D2829)</f>
        <v>718.72624615079405</v>
      </c>
      <c r="F2829">
        <f t="shared" si="221"/>
        <v>1</v>
      </c>
      <c r="G2829">
        <f t="shared" si="222"/>
        <v>1</v>
      </c>
    </row>
    <row r="2830" spans="1:7" x14ac:dyDescent="0.25">
      <c r="A2830" s="7">
        <v>0.35568843707407927</v>
      </c>
      <c r="B2830" s="13">
        <f t="shared" si="223"/>
        <v>2829</v>
      </c>
      <c r="C2830" s="35">
        <f t="shared" si="224"/>
        <v>1.7136092629999045E-4</v>
      </c>
      <c r="D2830" s="7">
        <f t="shared" si="220"/>
        <v>0.48478006050267297</v>
      </c>
      <c r="E2830" s="7">
        <f>SUM(D$2:D2830)</f>
        <v>719.21102621129671</v>
      </c>
      <c r="F2830">
        <f t="shared" si="221"/>
        <v>1</v>
      </c>
      <c r="G2830">
        <f t="shared" si="222"/>
        <v>1</v>
      </c>
    </row>
    <row r="2831" spans="1:7" x14ac:dyDescent="0.25">
      <c r="A2831" s="7">
        <v>0.35543539039398775</v>
      </c>
      <c r="B2831" s="13">
        <f t="shared" si="223"/>
        <v>2830</v>
      </c>
      <c r="C2831" s="35">
        <f t="shared" si="224"/>
        <v>2.5304668009151765E-4</v>
      </c>
      <c r="D2831" s="7">
        <f t="shared" si="220"/>
        <v>0.71612210465899495</v>
      </c>
      <c r="E2831" s="7">
        <f>SUM(D$2:D2831)</f>
        <v>719.92714831595572</v>
      </c>
      <c r="F2831">
        <f t="shared" si="221"/>
        <v>1</v>
      </c>
      <c r="G2831">
        <f t="shared" si="222"/>
        <v>1</v>
      </c>
    </row>
    <row r="2832" spans="1:7" x14ac:dyDescent="0.25">
      <c r="A2832" s="7">
        <v>0.35542115470245567</v>
      </c>
      <c r="B2832" s="13">
        <f t="shared" si="223"/>
        <v>2831</v>
      </c>
      <c r="C2832" s="35">
        <f t="shared" si="224"/>
        <v>1.4235691532082928E-5</v>
      </c>
      <c r="D2832" s="7">
        <f t="shared" si="220"/>
        <v>4.0301242727326769E-2</v>
      </c>
      <c r="E2832" s="7">
        <f>SUM(D$2:D2832)</f>
        <v>719.96744955868303</v>
      </c>
      <c r="F2832">
        <f t="shared" si="221"/>
        <v>1</v>
      </c>
      <c r="G2832">
        <f t="shared" si="222"/>
        <v>1</v>
      </c>
    </row>
    <row r="2833" spans="1:7" x14ac:dyDescent="0.25">
      <c r="A2833" s="7">
        <v>0.35525180323601485</v>
      </c>
      <c r="B2833" s="13">
        <f t="shared" si="223"/>
        <v>2832</v>
      </c>
      <c r="C2833" s="35">
        <f t="shared" si="224"/>
        <v>1.6935146644081467E-4</v>
      </c>
      <c r="D2833" s="7">
        <f t="shared" si="220"/>
        <v>0.47960335296038714</v>
      </c>
      <c r="E2833" s="7">
        <f>SUM(D$2:D2833)</f>
        <v>720.44705291164337</v>
      </c>
      <c r="F2833">
        <f t="shared" si="221"/>
        <v>1</v>
      </c>
      <c r="G2833">
        <f t="shared" si="222"/>
        <v>1</v>
      </c>
    </row>
    <row r="2834" spans="1:7" x14ac:dyDescent="0.25">
      <c r="A2834" s="7">
        <v>0.35511419155120427</v>
      </c>
      <c r="B2834" s="13">
        <f t="shared" si="223"/>
        <v>2833</v>
      </c>
      <c r="C2834" s="35">
        <f t="shared" si="224"/>
        <v>1.3761168481057906E-4</v>
      </c>
      <c r="D2834" s="7">
        <f t="shared" si="220"/>
        <v>0.38985390306837048</v>
      </c>
      <c r="E2834" s="7">
        <f>SUM(D$2:D2834)</f>
        <v>720.83690681471171</v>
      </c>
      <c r="F2834">
        <f t="shared" si="221"/>
        <v>1</v>
      </c>
      <c r="G2834">
        <f t="shared" si="222"/>
        <v>1</v>
      </c>
    </row>
    <row r="2835" spans="1:7" x14ac:dyDescent="0.25">
      <c r="A2835" s="7">
        <v>0.35496014103212442</v>
      </c>
      <c r="B2835" s="13">
        <f t="shared" si="223"/>
        <v>2834</v>
      </c>
      <c r="C2835" s="35">
        <f t="shared" si="224"/>
        <v>1.5405051907985134E-4</v>
      </c>
      <c r="D2835" s="7">
        <f t="shared" si="220"/>
        <v>0.43657917107229871</v>
      </c>
      <c r="E2835" s="7">
        <f>SUM(D$2:D2835)</f>
        <v>721.27348598578396</v>
      </c>
      <c r="F2835">
        <f t="shared" si="221"/>
        <v>1</v>
      </c>
      <c r="G2835">
        <f t="shared" si="222"/>
        <v>1</v>
      </c>
    </row>
    <row r="2836" spans="1:7" x14ac:dyDescent="0.25">
      <c r="A2836" s="7">
        <v>0.35439124599875388</v>
      </c>
      <c r="B2836" s="13">
        <f t="shared" si="223"/>
        <v>2835</v>
      </c>
      <c r="C2836" s="35">
        <f t="shared" si="224"/>
        <v>5.6889503337054226E-4</v>
      </c>
      <c r="D2836" s="7">
        <f t="shared" si="220"/>
        <v>1.6128174196054874</v>
      </c>
      <c r="E2836" s="7">
        <f>SUM(D$2:D2836)</f>
        <v>722.88630340538941</v>
      </c>
      <c r="F2836">
        <f t="shared" si="221"/>
        <v>1</v>
      </c>
      <c r="G2836">
        <f t="shared" si="222"/>
        <v>1</v>
      </c>
    </row>
    <row r="2837" spans="1:7" x14ac:dyDescent="0.25">
      <c r="A2837" s="7">
        <v>0.35405118728572621</v>
      </c>
      <c r="B2837" s="13">
        <f t="shared" si="223"/>
        <v>2836</v>
      </c>
      <c r="C2837" s="35">
        <f t="shared" si="224"/>
        <v>3.4005871302766888E-4</v>
      </c>
      <c r="D2837" s="7">
        <f t="shared" si="220"/>
        <v>0.96440651014646894</v>
      </c>
      <c r="E2837" s="7">
        <f>SUM(D$2:D2837)</f>
        <v>723.85070991553584</v>
      </c>
      <c r="F2837">
        <f t="shared" si="221"/>
        <v>1</v>
      </c>
      <c r="G2837">
        <f t="shared" si="222"/>
        <v>1</v>
      </c>
    </row>
    <row r="2838" spans="1:7" x14ac:dyDescent="0.25">
      <c r="A2838" s="7">
        <v>0.3538914715424652</v>
      </c>
      <c r="B2838" s="13">
        <f t="shared" si="223"/>
        <v>2837</v>
      </c>
      <c r="C2838" s="35">
        <f t="shared" si="224"/>
        <v>1.5971574326101301E-4</v>
      </c>
      <c r="D2838" s="7">
        <f t="shared" si="220"/>
        <v>0.45311356363149391</v>
      </c>
      <c r="E2838" s="7">
        <f>SUM(D$2:D2838)</f>
        <v>724.30382347916736</v>
      </c>
      <c r="F2838">
        <f t="shared" si="221"/>
        <v>1</v>
      </c>
      <c r="G2838">
        <f t="shared" si="222"/>
        <v>1</v>
      </c>
    </row>
    <row r="2839" spans="1:7" x14ac:dyDescent="0.25">
      <c r="A2839" s="7">
        <v>0.35387943899367019</v>
      </c>
      <c r="B2839" s="13">
        <f t="shared" si="223"/>
        <v>2838</v>
      </c>
      <c r="C2839" s="35">
        <f t="shared" si="224"/>
        <v>1.2032548795004594E-5</v>
      </c>
      <c r="D2839" s="7">
        <f t="shared" si="220"/>
        <v>3.4148373480223038E-2</v>
      </c>
      <c r="E2839" s="7">
        <f>SUM(D$2:D2839)</f>
        <v>724.33797185264757</v>
      </c>
      <c r="F2839">
        <f t="shared" si="221"/>
        <v>1</v>
      </c>
      <c r="G2839">
        <f t="shared" si="222"/>
        <v>1</v>
      </c>
    </row>
    <row r="2840" spans="1:7" x14ac:dyDescent="0.25">
      <c r="A2840" s="7">
        <v>0.35365573526959387</v>
      </c>
      <c r="B2840" s="13">
        <f t="shared" si="223"/>
        <v>2839</v>
      </c>
      <c r="C2840" s="35">
        <f t="shared" si="224"/>
        <v>2.2370372407631844E-4</v>
      </c>
      <c r="D2840" s="7">
        <f t="shared" si="220"/>
        <v>0.63509487265266806</v>
      </c>
      <c r="E2840" s="7">
        <f>SUM(D$2:D2840)</f>
        <v>724.97306672530021</v>
      </c>
      <c r="F2840">
        <f t="shared" si="221"/>
        <v>1</v>
      </c>
      <c r="G2840">
        <f t="shared" si="222"/>
        <v>1</v>
      </c>
    </row>
    <row r="2841" spans="1:7" x14ac:dyDescent="0.25">
      <c r="A2841" s="7">
        <v>0.35358397576329936</v>
      </c>
      <c r="B2841" s="13">
        <f t="shared" si="223"/>
        <v>2840</v>
      </c>
      <c r="C2841" s="35">
        <f t="shared" si="224"/>
        <v>7.1759506294510889E-5</v>
      </c>
      <c r="D2841" s="7">
        <f t="shared" si="220"/>
        <v>0.20379699787641092</v>
      </c>
      <c r="E2841" s="7">
        <f>SUM(D$2:D2841)</f>
        <v>725.17686372317667</v>
      </c>
      <c r="F2841">
        <f t="shared" si="221"/>
        <v>1</v>
      </c>
      <c r="G2841">
        <f t="shared" si="222"/>
        <v>1</v>
      </c>
    </row>
    <row r="2842" spans="1:7" x14ac:dyDescent="0.25">
      <c r="A2842" s="7">
        <v>0.35341595586664476</v>
      </c>
      <c r="B2842" s="13">
        <f t="shared" si="223"/>
        <v>2841</v>
      </c>
      <c r="C2842" s="35">
        <f t="shared" si="224"/>
        <v>1.6801989665460315E-4</v>
      </c>
      <c r="D2842" s="7">
        <f t="shared" si="220"/>
        <v>0.47734452639572755</v>
      </c>
      <c r="E2842" s="7">
        <f>SUM(D$2:D2842)</f>
        <v>725.65420824957243</v>
      </c>
      <c r="F2842">
        <f t="shared" si="221"/>
        <v>1</v>
      </c>
      <c r="G2842">
        <f t="shared" si="222"/>
        <v>1</v>
      </c>
    </row>
    <row r="2843" spans="1:7" x14ac:dyDescent="0.25">
      <c r="A2843" s="7">
        <v>0.35321113622317224</v>
      </c>
      <c r="B2843" s="13">
        <f t="shared" si="223"/>
        <v>2842</v>
      </c>
      <c r="C2843" s="35">
        <f t="shared" si="224"/>
        <v>2.0481964347252024E-4</v>
      </c>
      <c r="D2843" s="7">
        <f t="shared" si="220"/>
        <v>0.58209742674890252</v>
      </c>
      <c r="E2843" s="7">
        <f>SUM(D$2:D2843)</f>
        <v>726.23630567632131</v>
      </c>
      <c r="F2843">
        <f t="shared" si="221"/>
        <v>1</v>
      </c>
      <c r="G2843">
        <f t="shared" si="222"/>
        <v>1</v>
      </c>
    </row>
    <row r="2844" spans="1:7" x14ac:dyDescent="0.25">
      <c r="A2844" s="7">
        <v>0.35317273859261117</v>
      </c>
      <c r="B2844" s="13">
        <f t="shared" si="223"/>
        <v>2843</v>
      </c>
      <c r="C2844" s="35">
        <f t="shared" si="224"/>
        <v>3.839763056107115E-5</v>
      </c>
      <c r="D2844" s="7">
        <f t="shared" si="220"/>
        <v>0.10916446368512528</v>
      </c>
      <c r="E2844" s="7">
        <f>SUM(D$2:D2844)</f>
        <v>726.34547014000646</v>
      </c>
      <c r="F2844">
        <f t="shared" si="221"/>
        <v>1</v>
      </c>
      <c r="G2844">
        <f t="shared" si="222"/>
        <v>1</v>
      </c>
    </row>
    <row r="2845" spans="1:7" x14ac:dyDescent="0.25">
      <c r="A2845" s="7">
        <v>0.35309647595940324</v>
      </c>
      <c r="B2845" s="13">
        <f t="shared" si="223"/>
        <v>2844</v>
      </c>
      <c r="C2845" s="35">
        <f t="shared" si="224"/>
        <v>7.6262633207924146E-5</v>
      </c>
      <c r="D2845" s="7">
        <f t="shared" si="220"/>
        <v>0.21689092884333627</v>
      </c>
      <c r="E2845" s="7">
        <f>SUM(D$2:D2845)</f>
        <v>726.56236106884978</v>
      </c>
      <c r="F2845">
        <f t="shared" si="221"/>
        <v>1</v>
      </c>
      <c r="G2845">
        <f t="shared" si="222"/>
        <v>1</v>
      </c>
    </row>
    <row r="2846" spans="1:7" x14ac:dyDescent="0.25">
      <c r="A2846" s="7">
        <v>0.35298752934053501</v>
      </c>
      <c r="B2846" s="13">
        <f t="shared" si="223"/>
        <v>2845</v>
      </c>
      <c r="C2846" s="35">
        <f t="shared" si="224"/>
        <v>1.0894661886823309E-4</v>
      </c>
      <c r="D2846" s="7">
        <f t="shared" si="220"/>
        <v>0.30995313068012315</v>
      </c>
      <c r="E2846" s="7">
        <f>SUM(D$2:D2846)</f>
        <v>726.87231419952991</v>
      </c>
      <c r="F2846">
        <f t="shared" si="221"/>
        <v>1</v>
      </c>
      <c r="G2846">
        <f t="shared" si="222"/>
        <v>1</v>
      </c>
    </row>
    <row r="2847" spans="1:7" x14ac:dyDescent="0.25">
      <c r="A2847" s="7">
        <v>0.35263783490432743</v>
      </c>
      <c r="B2847" s="13">
        <f t="shared" si="223"/>
        <v>2846</v>
      </c>
      <c r="C2847" s="35">
        <f t="shared" si="224"/>
        <v>3.4969443620758156E-4</v>
      </c>
      <c r="D2847" s="7">
        <f t="shared" si="220"/>
        <v>0.99523036544677712</v>
      </c>
      <c r="E2847" s="7">
        <f>SUM(D$2:D2847)</f>
        <v>727.8675445649767</v>
      </c>
      <c r="F2847">
        <f t="shared" si="221"/>
        <v>1</v>
      </c>
      <c r="G2847">
        <f t="shared" si="222"/>
        <v>1</v>
      </c>
    </row>
    <row r="2848" spans="1:7" x14ac:dyDescent="0.25">
      <c r="A2848" s="7">
        <v>0.3525936025770669</v>
      </c>
      <c r="B2848" s="13">
        <f t="shared" si="223"/>
        <v>2847</v>
      </c>
      <c r="C2848" s="35">
        <f t="shared" si="224"/>
        <v>4.4232327260529392E-5</v>
      </c>
      <c r="D2848" s="7">
        <f t="shared" si="220"/>
        <v>0.12592943571072718</v>
      </c>
      <c r="E2848" s="7">
        <f>SUM(D$2:D2848)</f>
        <v>727.99347400068746</v>
      </c>
      <c r="F2848">
        <f t="shared" si="221"/>
        <v>1</v>
      </c>
      <c r="G2848">
        <f t="shared" si="222"/>
        <v>1</v>
      </c>
    </row>
    <row r="2849" spans="1:7" x14ac:dyDescent="0.25">
      <c r="A2849" s="7">
        <v>0.35240539124038195</v>
      </c>
      <c r="B2849" s="13">
        <f t="shared" si="223"/>
        <v>2848</v>
      </c>
      <c r="C2849" s="35">
        <f t="shared" si="224"/>
        <v>1.8821133668495138E-4</v>
      </c>
      <c r="D2849" s="7">
        <f t="shared" si="220"/>
        <v>0.53602588687874153</v>
      </c>
      <c r="E2849" s="7">
        <f>SUM(D$2:D2849)</f>
        <v>728.5294998875662</v>
      </c>
      <c r="F2849">
        <f t="shared" si="221"/>
        <v>1</v>
      </c>
      <c r="G2849">
        <f t="shared" si="222"/>
        <v>1</v>
      </c>
    </row>
    <row r="2850" spans="1:7" x14ac:dyDescent="0.25">
      <c r="A2850" s="7">
        <v>0.35187288437771336</v>
      </c>
      <c r="B2850" s="13">
        <f t="shared" si="223"/>
        <v>2849</v>
      </c>
      <c r="C2850" s="35">
        <f t="shared" si="224"/>
        <v>5.3250686266859137E-4</v>
      </c>
      <c r="D2850" s="7">
        <f t="shared" si="220"/>
        <v>1.5171120517428167</v>
      </c>
      <c r="E2850" s="7">
        <f>SUM(D$2:D2850)</f>
        <v>730.04661193930906</v>
      </c>
      <c r="F2850">
        <f t="shared" si="221"/>
        <v>1</v>
      </c>
      <c r="G2850">
        <f t="shared" si="222"/>
        <v>1</v>
      </c>
    </row>
    <row r="2851" spans="1:7" x14ac:dyDescent="0.25">
      <c r="A2851" s="7">
        <v>0.3517879060149961</v>
      </c>
      <c r="B2851" s="13">
        <f t="shared" si="223"/>
        <v>2850</v>
      </c>
      <c r="C2851" s="35">
        <f t="shared" si="224"/>
        <v>8.4978362717258449E-5</v>
      </c>
      <c r="D2851" s="7">
        <f t="shared" si="220"/>
        <v>0.24218833374418658</v>
      </c>
      <c r="E2851" s="7">
        <f>SUM(D$2:D2851)</f>
        <v>730.2888002730532</v>
      </c>
      <c r="F2851">
        <f t="shared" si="221"/>
        <v>1</v>
      </c>
      <c r="G2851">
        <f t="shared" si="222"/>
        <v>1</v>
      </c>
    </row>
    <row r="2852" spans="1:7" x14ac:dyDescent="0.25">
      <c r="A2852" s="7">
        <v>0.35177350085094578</v>
      </c>
      <c r="B2852" s="13">
        <f t="shared" si="223"/>
        <v>2851</v>
      </c>
      <c r="C2852" s="35">
        <f t="shared" si="224"/>
        <v>1.4405164050323993E-5</v>
      </c>
      <c r="D2852" s="7">
        <f t="shared" si="220"/>
        <v>4.1069122707473704E-2</v>
      </c>
      <c r="E2852" s="7">
        <f>SUM(D$2:D2852)</f>
        <v>730.32986939576062</v>
      </c>
      <c r="F2852">
        <f t="shared" si="221"/>
        <v>1</v>
      </c>
      <c r="G2852">
        <f t="shared" si="222"/>
        <v>1</v>
      </c>
    </row>
    <row r="2853" spans="1:7" x14ac:dyDescent="0.25">
      <c r="A2853" s="7">
        <v>0.35154604452110838</v>
      </c>
      <c r="B2853" s="13">
        <f t="shared" si="223"/>
        <v>2852</v>
      </c>
      <c r="C2853" s="35">
        <f t="shared" si="224"/>
        <v>2.2745632983739439E-4</v>
      </c>
      <c r="D2853" s="7">
        <f t="shared" si="220"/>
        <v>0.6487054526962488</v>
      </c>
      <c r="E2853" s="7">
        <f>SUM(D$2:D2853)</f>
        <v>730.9785748484569</v>
      </c>
      <c r="F2853">
        <f t="shared" si="221"/>
        <v>1</v>
      </c>
      <c r="G2853">
        <f t="shared" si="222"/>
        <v>1</v>
      </c>
    </row>
    <row r="2854" spans="1:7" x14ac:dyDescent="0.25">
      <c r="A2854" s="7">
        <v>0.35127208009019428</v>
      </c>
      <c r="B2854" s="13">
        <f t="shared" si="223"/>
        <v>2853</v>
      </c>
      <c r="C2854" s="35">
        <f t="shared" si="224"/>
        <v>2.7396443091409761E-4</v>
      </c>
      <c r="D2854" s="7">
        <f t="shared" si="220"/>
        <v>0.78162052139792049</v>
      </c>
      <c r="E2854" s="7">
        <f>SUM(D$2:D2854)</f>
        <v>731.76019536985484</v>
      </c>
      <c r="F2854">
        <f t="shared" si="221"/>
        <v>1</v>
      </c>
      <c r="G2854">
        <f t="shared" si="222"/>
        <v>1</v>
      </c>
    </row>
    <row r="2855" spans="1:7" x14ac:dyDescent="0.25">
      <c r="A2855" s="7">
        <v>0.35125794124010112</v>
      </c>
      <c r="B2855" s="13">
        <f t="shared" si="223"/>
        <v>2854</v>
      </c>
      <c r="C2855" s="35">
        <f t="shared" si="224"/>
        <v>1.4138850093159405E-5</v>
      </c>
      <c r="D2855" s="7">
        <f t="shared" si="220"/>
        <v>4.0352278165876942E-2</v>
      </c>
      <c r="E2855" s="7">
        <f>SUM(D$2:D2855)</f>
        <v>731.80054764802071</v>
      </c>
      <c r="F2855">
        <f t="shared" si="221"/>
        <v>1</v>
      </c>
      <c r="G2855">
        <f t="shared" si="222"/>
        <v>1</v>
      </c>
    </row>
    <row r="2856" spans="1:7" x14ac:dyDescent="0.25">
      <c r="A2856" s="7">
        <v>0.35085687242050717</v>
      </c>
      <c r="B2856" s="13">
        <f t="shared" si="223"/>
        <v>2855</v>
      </c>
      <c r="C2856" s="35">
        <f t="shared" si="224"/>
        <v>4.0106881959395269E-4</v>
      </c>
      <c r="D2856" s="7">
        <f t="shared" si="220"/>
        <v>1.145051479940735</v>
      </c>
      <c r="E2856" s="7">
        <f>SUM(D$2:D2856)</f>
        <v>732.94559912796149</v>
      </c>
      <c r="F2856">
        <f t="shared" si="221"/>
        <v>1</v>
      </c>
      <c r="G2856">
        <f t="shared" si="222"/>
        <v>1</v>
      </c>
    </row>
    <row r="2857" spans="1:7" x14ac:dyDescent="0.25">
      <c r="A2857" s="7">
        <v>0.35075843309776977</v>
      </c>
      <c r="B2857" s="13">
        <f t="shared" si="223"/>
        <v>2856</v>
      </c>
      <c r="C2857" s="35">
        <f t="shared" si="224"/>
        <v>9.8439322737398083E-5</v>
      </c>
      <c r="D2857" s="7">
        <f t="shared" si="220"/>
        <v>0.28114270573800892</v>
      </c>
      <c r="E2857" s="7">
        <f>SUM(D$2:D2857)</f>
        <v>733.22674183369952</v>
      </c>
      <c r="F2857">
        <f t="shared" si="221"/>
        <v>1</v>
      </c>
      <c r="G2857">
        <f t="shared" si="222"/>
        <v>1</v>
      </c>
    </row>
    <row r="2858" spans="1:7" x14ac:dyDescent="0.25">
      <c r="A2858" s="7">
        <v>0.35072240808246402</v>
      </c>
      <c r="B2858" s="13">
        <f t="shared" si="223"/>
        <v>2857</v>
      </c>
      <c r="C2858" s="35">
        <f t="shared" si="224"/>
        <v>3.6025015305751751E-5</v>
      </c>
      <c r="D2858" s="7">
        <f t="shared" si="220"/>
        <v>0.10292346872853275</v>
      </c>
      <c r="E2858" s="7">
        <f>SUM(D$2:D2858)</f>
        <v>733.329665302428</v>
      </c>
      <c r="F2858">
        <f t="shared" si="221"/>
        <v>1</v>
      </c>
      <c r="G2858">
        <f t="shared" si="222"/>
        <v>1</v>
      </c>
    </row>
    <row r="2859" spans="1:7" x14ac:dyDescent="0.25">
      <c r="A2859" s="7">
        <v>0.35052872520447587</v>
      </c>
      <c r="B2859" s="13">
        <f t="shared" si="223"/>
        <v>2858</v>
      </c>
      <c r="C2859" s="35">
        <f t="shared" si="224"/>
        <v>1.9368287798815498E-4</v>
      </c>
      <c r="D2859" s="7">
        <f t="shared" si="220"/>
        <v>0.55354566529014693</v>
      </c>
      <c r="E2859" s="7">
        <f>SUM(D$2:D2859)</f>
        <v>733.88321096771813</v>
      </c>
      <c r="F2859">
        <f t="shared" si="221"/>
        <v>1</v>
      </c>
      <c r="G2859">
        <f t="shared" si="222"/>
        <v>1</v>
      </c>
    </row>
    <row r="2860" spans="1:7" x14ac:dyDescent="0.25">
      <c r="A2860" s="7">
        <v>0.3504559488630718</v>
      </c>
      <c r="B2860" s="13">
        <f t="shared" si="223"/>
        <v>2859</v>
      </c>
      <c r="C2860" s="35">
        <f t="shared" si="224"/>
        <v>7.2776341404068301E-5</v>
      </c>
      <c r="D2860" s="7">
        <f t="shared" si="220"/>
        <v>0.20806756007423127</v>
      </c>
      <c r="E2860" s="7">
        <f>SUM(D$2:D2860)</f>
        <v>734.09127852779238</v>
      </c>
      <c r="F2860">
        <f t="shared" si="221"/>
        <v>1</v>
      </c>
      <c r="G2860">
        <f t="shared" si="222"/>
        <v>1</v>
      </c>
    </row>
    <row r="2861" spans="1:7" x14ac:dyDescent="0.25">
      <c r="A2861" s="7">
        <v>0.35042752590072707</v>
      </c>
      <c r="B2861" s="13">
        <f t="shared" si="223"/>
        <v>2860</v>
      </c>
      <c r="C2861" s="35">
        <f t="shared" si="224"/>
        <v>2.842296234473185E-5</v>
      </c>
      <c r="D2861" s="7">
        <f t="shared" si="220"/>
        <v>8.1289672305933092E-2</v>
      </c>
      <c r="E2861" s="7">
        <f>SUM(D$2:D2861)</f>
        <v>734.17256820009834</v>
      </c>
      <c r="F2861">
        <f t="shared" si="221"/>
        <v>1</v>
      </c>
      <c r="G2861">
        <f t="shared" si="222"/>
        <v>1</v>
      </c>
    </row>
    <row r="2862" spans="1:7" x14ac:dyDescent="0.25">
      <c r="A2862" s="7">
        <v>0.35031194564328766</v>
      </c>
      <c r="B2862" s="13">
        <f t="shared" si="223"/>
        <v>2861</v>
      </c>
      <c r="C2862" s="35">
        <f t="shared" si="224"/>
        <v>1.1558025743940714E-4</v>
      </c>
      <c r="D2862" s="7">
        <f t="shared" si="220"/>
        <v>0.33067511653414383</v>
      </c>
      <c r="E2862" s="7">
        <f>SUM(D$2:D2862)</f>
        <v>734.50324331663251</v>
      </c>
      <c r="F2862">
        <f t="shared" si="221"/>
        <v>1</v>
      </c>
      <c r="G2862">
        <f t="shared" si="222"/>
        <v>1</v>
      </c>
    </row>
    <row r="2863" spans="1:7" x14ac:dyDescent="0.25">
      <c r="A2863" s="7">
        <v>0.35021917154473142</v>
      </c>
      <c r="B2863" s="13">
        <f t="shared" si="223"/>
        <v>2862</v>
      </c>
      <c r="C2863" s="35">
        <f t="shared" si="224"/>
        <v>9.2774098556236417E-5</v>
      </c>
      <c r="D2863" s="7">
        <f t="shared" si="220"/>
        <v>0.26551947006794863</v>
      </c>
      <c r="E2863" s="7">
        <f>SUM(D$2:D2863)</f>
        <v>734.76876278670045</v>
      </c>
      <c r="F2863">
        <f t="shared" si="221"/>
        <v>1</v>
      </c>
      <c r="G2863">
        <f t="shared" si="222"/>
        <v>1</v>
      </c>
    </row>
    <row r="2864" spans="1:7" x14ac:dyDescent="0.25">
      <c r="A2864" s="7">
        <v>0.34953041102024585</v>
      </c>
      <c r="B2864" s="13">
        <f t="shared" si="223"/>
        <v>2863</v>
      </c>
      <c r="C2864" s="35">
        <f t="shared" si="224"/>
        <v>6.8876052448557656E-4</v>
      </c>
      <c r="D2864" s="7">
        <f t="shared" si="220"/>
        <v>1.9719213816022056</v>
      </c>
      <c r="E2864" s="7">
        <f>SUM(D$2:D2864)</f>
        <v>736.74068416830266</v>
      </c>
      <c r="F2864">
        <f t="shared" si="221"/>
        <v>1</v>
      </c>
      <c r="G2864">
        <f t="shared" si="222"/>
        <v>1</v>
      </c>
    </row>
    <row r="2865" spans="1:7" x14ac:dyDescent="0.25">
      <c r="A2865" s="7">
        <v>0.34935786378631822</v>
      </c>
      <c r="B2865" s="13">
        <f t="shared" si="223"/>
        <v>2864</v>
      </c>
      <c r="C2865" s="35">
        <f t="shared" si="224"/>
        <v>1.7254723392762239E-4</v>
      </c>
      <c r="D2865" s="7">
        <f t="shared" si="220"/>
        <v>0.49417527796871052</v>
      </c>
      <c r="E2865" s="7">
        <f>SUM(D$2:D2865)</f>
        <v>737.23485944627134</v>
      </c>
      <c r="F2865">
        <f t="shared" si="221"/>
        <v>1</v>
      </c>
      <c r="G2865">
        <f t="shared" si="222"/>
        <v>1</v>
      </c>
    </row>
    <row r="2866" spans="1:7" x14ac:dyDescent="0.25">
      <c r="A2866" s="7">
        <v>0.34924339720542713</v>
      </c>
      <c r="B2866" s="13">
        <f t="shared" si="223"/>
        <v>2865</v>
      </c>
      <c r="C2866" s="35">
        <f t="shared" si="224"/>
        <v>1.1446658089109274E-4</v>
      </c>
      <c r="D2866" s="7">
        <f t="shared" si="220"/>
        <v>0.3279467542529807</v>
      </c>
      <c r="E2866" s="7">
        <f>SUM(D$2:D2866)</f>
        <v>737.56280620052428</v>
      </c>
      <c r="F2866">
        <f t="shared" si="221"/>
        <v>1</v>
      </c>
      <c r="G2866">
        <f t="shared" si="222"/>
        <v>1</v>
      </c>
    </row>
    <row r="2867" spans="1:7" x14ac:dyDescent="0.25">
      <c r="A2867" s="7">
        <v>0.34876475839319909</v>
      </c>
      <c r="B2867" s="13">
        <f t="shared" si="223"/>
        <v>2866</v>
      </c>
      <c r="C2867" s="35">
        <f t="shared" si="224"/>
        <v>4.7863881222803828E-4</v>
      </c>
      <c r="D2867" s="7">
        <f t="shared" si="220"/>
        <v>1.3717788358455576</v>
      </c>
      <c r="E2867" s="7">
        <f>SUM(D$2:D2867)</f>
        <v>738.93458503636987</v>
      </c>
      <c r="F2867">
        <f t="shared" si="221"/>
        <v>1</v>
      </c>
      <c r="G2867">
        <f t="shared" si="222"/>
        <v>1</v>
      </c>
    </row>
    <row r="2868" spans="1:7" x14ac:dyDescent="0.25">
      <c r="A2868" s="7">
        <v>0.34868302421868813</v>
      </c>
      <c r="B2868" s="13">
        <f t="shared" si="223"/>
        <v>2867</v>
      </c>
      <c r="C2868" s="35">
        <f t="shared" si="224"/>
        <v>8.1734174510961211E-5</v>
      </c>
      <c r="D2868" s="7">
        <f t="shared" si="220"/>
        <v>0.23433187832292579</v>
      </c>
      <c r="E2868" s="7">
        <f>SUM(D$2:D2868)</f>
        <v>739.16891691469277</v>
      </c>
      <c r="F2868">
        <f t="shared" si="221"/>
        <v>1</v>
      </c>
      <c r="G2868">
        <f t="shared" si="222"/>
        <v>1</v>
      </c>
    </row>
    <row r="2869" spans="1:7" x14ac:dyDescent="0.25">
      <c r="A2869" s="7">
        <v>0.34857737020874552</v>
      </c>
      <c r="B2869" s="13">
        <f t="shared" si="223"/>
        <v>2868</v>
      </c>
      <c r="C2869" s="35">
        <f t="shared" si="224"/>
        <v>1.0565400994261287E-4</v>
      </c>
      <c r="D2869" s="7">
        <f t="shared" si="220"/>
        <v>0.30301570051541371</v>
      </c>
      <c r="E2869" s="7">
        <f>SUM(D$2:D2869)</f>
        <v>739.47193261520817</v>
      </c>
      <c r="F2869">
        <f t="shared" si="221"/>
        <v>1</v>
      </c>
      <c r="G2869">
        <f t="shared" si="222"/>
        <v>1</v>
      </c>
    </row>
    <row r="2870" spans="1:7" x14ac:dyDescent="0.25">
      <c r="A2870" s="7">
        <v>0.34812657331022823</v>
      </c>
      <c r="B2870" s="13">
        <f t="shared" si="223"/>
        <v>2869</v>
      </c>
      <c r="C2870" s="35">
        <f t="shared" si="224"/>
        <v>4.5079689851729166E-4</v>
      </c>
      <c r="D2870" s="7">
        <f t="shared" si="220"/>
        <v>1.2933363018461097</v>
      </c>
      <c r="E2870" s="7">
        <f>SUM(D$2:D2870)</f>
        <v>740.7652689170543</v>
      </c>
      <c r="F2870">
        <f t="shared" si="221"/>
        <v>1</v>
      </c>
      <c r="G2870">
        <f t="shared" si="222"/>
        <v>1</v>
      </c>
    </row>
    <row r="2871" spans="1:7" x14ac:dyDescent="0.25">
      <c r="A2871" s="7">
        <v>0.34804333809341287</v>
      </c>
      <c r="B2871" s="13">
        <f t="shared" si="223"/>
        <v>2870</v>
      </c>
      <c r="C2871" s="35">
        <f t="shared" si="224"/>
        <v>8.3235216815358282E-5</v>
      </c>
      <c r="D2871" s="7">
        <f t="shared" si="220"/>
        <v>0.23888507226007827</v>
      </c>
      <c r="E2871" s="7">
        <f>SUM(D$2:D2871)</f>
        <v>741.00415398931443</v>
      </c>
      <c r="F2871">
        <f t="shared" si="221"/>
        <v>1</v>
      </c>
      <c r="G2871">
        <f t="shared" si="222"/>
        <v>1</v>
      </c>
    </row>
    <row r="2872" spans="1:7" x14ac:dyDescent="0.25">
      <c r="A2872" s="7">
        <v>0.34792238313610929</v>
      </c>
      <c r="B2872" s="13">
        <f t="shared" si="223"/>
        <v>2871</v>
      </c>
      <c r="C2872" s="35">
        <f t="shared" si="224"/>
        <v>1.2095495730357619E-4</v>
      </c>
      <c r="D2872" s="7">
        <f t="shared" si="220"/>
        <v>0.34726168241856725</v>
      </c>
      <c r="E2872" s="7">
        <f>SUM(D$2:D2872)</f>
        <v>741.35141567173298</v>
      </c>
      <c r="F2872">
        <f t="shared" si="221"/>
        <v>1</v>
      </c>
      <c r="G2872">
        <f t="shared" si="222"/>
        <v>1</v>
      </c>
    </row>
    <row r="2873" spans="1:7" x14ac:dyDescent="0.25">
      <c r="A2873" s="7">
        <v>0.34764793449800013</v>
      </c>
      <c r="B2873" s="13">
        <f t="shared" si="223"/>
        <v>2872</v>
      </c>
      <c r="C2873" s="35">
        <f t="shared" si="224"/>
        <v>2.7444863810915932E-4</v>
      </c>
      <c r="D2873" s="7">
        <f t="shared" si="220"/>
        <v>0.78821648864950555</v>
      </c>
      <c r="E2873" s="7">
        <f>SUM(D$2:D2873)</f>
        <v>742.13963216038246</v>
      </c>
      <c r="F2873">
        <f t="shared" si="221"/>
        <v>1</v>
      </c>
      <c r="G2873">
        <f t="shared" si="222"/>
        <v>1</v>
      </c>
    </row>
    <row r="2874" spans="1:7" x14ac:dyDescent="0.25">
      <c r="A2874" s="7">
        <v>0.34755026990677462</v>
      </c>
      <c r="B2874" s="13">
        <f t="shared" si="223"/>
        <v>2873</v>
      </c>
      <c r="C2874" s="35">
        <f t="shared" si="224"/>
        <v>9.76645912255103E-5</v>
      </c>
      <c r="D2874" s="7">
        <f t="shared" si="220"/>
        <v>0.28059037059089109</v>
      </c>
      <c r="E2874" s="7">
        <f>SUM(D$2:D2874)</f>
        <v>742.42022253097332</v>
      </c>
      <c r="F2874">
        <f t="shared" si="221"/>
        <v>1</v>
      </c>
      <c r="G2874">
        <f t="shared" si="222"/>
        <v>1</v>
      </c>
    </row>
    <row r="2875" spans="1:7" x14ac:dyDescent="0.25">
      <c r="A2875" s="7">
        <v>0.34747303885917685</v>
      </c>
      <c r="B2875" s="13">
        <f t="shared" si="223"/>
        <v>2874</v>
      </c>
      <c r="C2875" s="35">
        <f t="shared" si="224"/>
        <v>7.7231047597769997E-5</v>
      </c>
      <c r="D2875" s="7">
        <f t="shared" si="220"/>
        <v>0.22196203079599097</v>
      </c>
      <c r="E2875" s="7">
        <f>SUM(D$2:D2875)</f>
        <v>742.64218456176934</v>
      </c>
      <c r="F2875">
        <f t="shared" si="221"/>
        <v>1</v>
      </c>
      <c r="G2875">
        <f t="shared" si="222"/>
        <v>1</v>
      </c>
    </row>
    <row r="2876" spans="1:7" x14ac:dyDescent="0.25">
      <c r="A2876" s="7">
        <v>0.34732748617636883</v>
      </c>
      <c r="B2876" s="13">
        <f t="shared" si="223"/>
        <v>2875</v>
      </c>
      <c r="C2876" s="35">
        <f t="shared" si="224"/>
        <v>1.4555268280802558E-4</v>
      </c>
      <c r="D2876" s="7">
        <f t="shared" si="220"/>
        <v>0.41846396307307354</v>
      </c>
      <c r="E2876" s="7">
        <f>SUM(D$2:D2876)</f>
        <v>743.06064852484246</v>
      </c>
      <c r="F2876">
        <f t="shared" si="221"/>
        <v>1</v>
      </c>
      <c r="G2876">
        <f t="shared" si="222"/>
        <v>1</v>
      </c>
    </row>
    <row r="2877" spans="1:7" x14ac:dyDescent="0.25">
      <c r="A2877" s="7">
        <v>0.34727521600967176</v>
      </c>
      <c r="B2877" s="13">
        <f t="shared" si="223"/>
        <v>2876</v>
      </c>
      <c r="C2877" s="35">
        <f t="shared" si="224"/>
        <v>5.2270166697065967E-5</v>
      </c>
      <c r="D2877" s="7">
        <f t="shared" si="220"/>
        <v>0.15032899942076172</v>
      </c>
      <c r="E2877" s="7">
        <f>SUM(D$2:D2877)</f>
        <v>743.21097752426317</v>
      </c>
      <c r="F2877">
        <f t="shared" si="221"/>
        <v>1</v>
      </c>
      <c r="G2877">
        <f t="shared" si="222"/>
        <v>1</v>
      </c>
    </row>
    <row r="2878" spans="1:7" x14ac:dyDescent="0.25">
      <c r="A2878" s="7">
        <v>0.3466587476193953</v>
      </c>
      <c r="B2878" s="13">
        <f t="shared" si="223"/>
        <v>2877</v>
      </c>
      <c r="C2878" s="35">
        <f t="shared" si="224"/>
        <v>6.1646839027645894E-4</v>
      </c>
      <c r="D2878" s="7">
        <f t="shared" si="220"/>
        <v>1.7735795588253724</v>
      </c>
      <c r="E2878" s="7">
        <f>SUM(D$2:D2878)</f>
        <v>744.98455708308859</v>
      </c>
      <c r="F2878">
        <f t="shared" si="221"/>
        <v>1</v>
      </c>
      <c r="G2878">
        <f t="shared" si="222"/>
        <v>1</v>
      </c>
    </row>
    <row r="2879" spans="1:7" x14ac:dyDescent="0.25">
      <c r="A2879" s="7">
        <v>0.3466363772469877</v>
      </c>
      <c r="B2879" s="13">
        <f t="shared" si="223"/>
        <v>2878</v>
      </c>
      <c r="C2879" s="35">
        <f t="shared" si="224"/>
        <v>2.2370372407598538E-5</v>
      </c>
      <c r="D2879" s="7">
        <f t="shared" si="220"/>
        <v>6.4381931789068592E-2</v>
      </c>
      <c r="E2879" s="7">
        <f>SUM(D$2:D2879)</f>
        <v>745.04893901487765</v>
      </c>
      <c r="F2879">
        <f t="shared" si="221"/>
        <v>1</v>
      </c>
      <c r="G2879">
        <f t="shared" si="222"/>
        <v>1</v>
      </c>
    </row>
    <row r="2880" spans="1:7" x14ac:dyDescent="0.25">
      <c r="A2880" s="7">
        <v>0.34622300956464158</v>
      </c>
      <c r="B2880" s="13">
        <f t="shared" si="223"/>
        <v>2879</v>
      </c>
      <c r="C2880" s="35">
        <f t="shared" si="224"/>
        <v>4.1336768234612187E-4</v>
      </c>
      <c r="D2880" s="7">
        <f t="shared" si="220"/>
        <v>1.1900855574744849</v>
      </c>
      <c r="E2880" s="7">
        <f>SUM(D$2:D2880)</f>
        <v>746.23902457235215</v>
      </c>
      <c r="F2880">
        <f t="shared" si="221"/>
        <v>1</v>
      </c>
      <c r="G2880">
        <f t="shared" si="222"/>
        <v>1</v>
      </c>
    </row>
    <row r="2881" spans="1:7" x14ac:dyDescent="0.25">
      <c r="A2881" s="7">
        <v>0.34612631338780597</v>
      </c>
      <c r="B2881" s="13">
        <f t="shared" si="223"/>
        <v>2880</v>
      </c>
      <c r="C2881" s="35">
        <f t="shared" si="224"/>
        <v>9.6696176835608938E-5</v>
      </c>
      <c r="D2881" s="7">
        <f t="shared" si="220"/>
        <v>0.27848498928655374</v>
      </c>
      <c r="E2881" s="7">
        <f>SUM(D$2:D2881)</f>
        <v>746.51750956163869</v>
      </c>
      <c r="F2881">
        <f t="shared" si="221"/>
        <v>1</v>
      </c>
      <c r="G2881">
        <f t="shared" si="222"/>
        <v>1</v>
      </c>
    </row>
    <row r="2882" spans="1:7" x14ac:dyDescent="0.25">
      <c r="A2882" s="7">
        <v>0.34568747640700442</v>
      </c>
      <c r="B2882" s="13">
        <f t="shared" si="223"/>
        <v>2881</v>
      </c>
      <c r="C2882" s="35">
        <f t="shared" si="224"/>
        <v>4.3883698080154909E-4</v>
      </c>
      <c r="D2882" s="7">
        <f t="shared" ref="D2882:D2945" si="225">C2882*B2882</f>
        <v>1.2642893416892629</v>
      </c>
      <c r="E2882" s="7">
        <f>SUM(D$2:D2882)</f>
        <v>747.78179890332797</v>
      </c>
      <c r="F2882">
        <f t="shared" ref="F2882:F2945" si="226">IF(E2882&gt;I$15,1,0)</f>
        <v>1</v>
      </c>
      <c r="G2882">
        <f t="shared" ref="G2882:G2945" si="227">IF(E2882&gt;M$15,1,0)</f>
        <v>1</v>
      </c>
    </row>
    <row r="2883" spans="1:7" x14ac:dyDescent="0.25">
      <c r="A2883" s="7">
        <v>0.34564278408290866</v>
      </c>
      <c r="B2883" s="13">
        <f t="shared" ref="B2883:B2946" si="228">ROW(B2883)-1</f>
        <v>2882</v>
      </c>
      <c r="C2883" s="35">
        <f t="shared" si="224"/>
        <v>4.469232409576307E-5</v>
      </c>
      <c r="D2883" s="7">
        <f t="shared" si="225"/>
        <v>0.12880327804398917</v>
      </c>
      <c r="E2883" s="7">
        <f>SUM(D$2:D2883)</f>
        <v>747.91060218137193</v>
      </c>
      <c r="F2883">
        <f t="shared" si="226"/>
        <v>1</v>
      </c>
      <c r="G2883">
        <f t="shared" si="227"/>
        <v>1</v>
      </c>
    </row>
    <row r="2884" spans="1:7" x14ac:dyDescent="0.25">
      <c r="A2884" s="7">
        <v>0.34551001447004781</v>
      </c>
      <c r="B2884" s="13">
        <f t="shared" si="228"/>
        <v>2883</v>
      </c>
      <c r="C2884" s="35">
        <f t="shared" ref="C2884:C2947" si="229">IF(A2883-A2884=0,0,A2883-A2884)</f>
        <v>1.3276961286085021E-4</v>
      </c>
      <c r="D2884" s="7">
        <f t="shared" si="225"/>
        <v>0.38277479387783114</v>
      </c>
      <c r="E2884" s="7">
        <f>SUM(D$2:D2884)</f>
        <v>748.29337697524977</v>
      </c>
      <c r="F2884">
        <f t="shared" si="226"/>
        <v>1</v>
      </c>
      <c r="G2884">
        <f t="shared" si="227"/>
        <v>1</v>
      </c>
    </row>
    <row r="2885" spans="1:7" x14ac:dyDescent="0.25">
      <c r="A2885" s="7">
        <v>0.34536501862551394</v>
      </c>
      <c r="B2885" s="13">
        <f t="shared" si="228"/>
        <v>2884</v>
      </c>
      <c r="C2885" s="35">
        <f t="shared" si="229"/>
        <v>1.4499584453386838E-4</v>
      </c>
      <c r="D2885" s="7">
        <f t="shared" si="225"/>
        <v>0.4181680156356764</v>
      </c>
      <c r="E2885" s="7">
        <f>SUM(D$2:D2885)</f>
        <v>748.7115449908855</v>
      </c>
      <c r="F2885">
        <f t="shared" si="226"/>
        <v>1</v>
      </c>
      <c r="G2885">
        <f t="shared" si="227"/>
        <v>1</v>
      </c>
    </row>
    <row r="2886" spans="1:7" x14ac:dyDescent="0.25">
      <c r="A2886" s="7">
        <v>0.34533913775094288</v>
      </c>
      <c r="B2886" s="13">
        <f t="shared" si="228"/>
        <v>2885</v>
      </c>
      <c r="C2886" s="35">
        <f t="shared" si="229"/>
        <v>2.5880874571060364E-5</v>
      </c>
      <c r="D2886" s="7">
        <f t="shared" si="225"/>
        <v>7.466632313750915E-2</v>
      </c>
      <c r="E2886" s="7">
        <f>SUM(D$2:D2886)</f>
        <v>748.78621131402303</v>
      </c>
      <c r="F2886">
        <f t="shared" si="226"/>
        <v>1</v>
      </c>
      <c r="G2886">
        <f t="shared" si="227"/>
        <v>1</v>
      </c>
    </row>
    <row r="2887" spans="1:7" x14ac:dyDescent="0.25">
      <c r="A2887" s="7">
        <v>0.34518610406697253</v>
      </c>
      <c r="B2887" s="13">
        <f t="shared" si="228"/>
        <v>2886</v>
      </c>
      <c r="C2887" s="35">
        <f t="shared" si="229"/>
        <v>1.5303368397034944E-4</v>
      </c>
      <c r="D2887" s="7">
        <f t="shared" si="225"/>
        <v>0.44165521193842849</v>
      </c>
      <c r="E2887" s="7">
        <f>SUM(D$2:D2887)</f>
        <v>749.22786652596142</v>
      </c>
      <c r="F2887">
        <f t="shared" si="226"/>
        <v>1</v>
      </c>
      <c r="G2887">
        <f t="shared" si="227"/>
        <v>1</v>
      </c>
    </row>
    <row r="2888" spans="1:7" x14ac:dyDescent="0.25">
      <c r="A2888" s="7">
        <v>0.34510013307950549</v>
      </c>
      <c r="B2888" s="13">
        <f t="shared" si="228"/>
        <v>2887</v>
      </c>
      <c r="C2888" s="35">
        <f t="shared" si="229"/>
        <v>8.5970987467043347E-5</v>
      </c>
      <c r="D2888" s="7">
        <f t="shared" si="225"/>
        <v>0.24819824081735414</v>
      </c>
      <c r="E2888" s="7">
        <f>SUM(D$2:D2888)</f>
        <v>749.47606476677879</v>
      </c>
      <c r="F2888">
        <f t="shared" si="226"/>
        <v>1</v>
      </c>
      <c r="G2888">
        <f t="shared" si="227"/>
        <v>1</v>
      </c>
    </row>
    <row r="2889" spans="1:7" x14ac:dyDescent="0.25">
      <c r="A2889" s="7">
        <v>0.3444106220338678</v>
      </c>
      <c r="B2889" s="13">
        <f t="shared" si="228"/>
        <v>2888</v>
      </c>
      <c r="C2889" s="35">
        <f t="shared" si="229"/>
        <v>6.8951104563769183E-4</v>
      </c>
      <c r="D2889" s="7">
        <f t="shared" si="225"/>
        <v>1.991307899801654</v>
      </c>
      <c r="E2889" s="7">
        <f>SUM(D$2:D2889)</f>
        <v>751.46737266658045</v>
      </c>
      <c r="F2889">
        <f t="shared" si="226"/>
        <v>1</v>
      </c>
      <c r="G2889">
        <f t="shared" si="227"/>
        <v>1</v>
      </c>
    </row>
    <row r="2890" spans="1:7" x14ac:dyDescent="0.25">
      <c r="A2890" s="7">
        <v>0.34424093162239039</v>
      </c>
      <c r="B2890" s="13">
        <f t="shared" si="228"/>
        <v>2889</v>
      </c>
      <c r="C2890" s="35">
        <f t="shared" si="229"/>
        <v>1.6969041147740782E-4</v>
      </c>
      <c r="D2890" s="7">
        <f t="shared" si="225"/>
        <v>0.49023559875823119</v>
      </c>
      <c r="E2890" s="7">
        <f>SUM(D$2:D2890)</f>
        <v>751.95760826533865</v>
      </c>
      <c r="F2890">
        <f t="shared" si="226"/>
        <v>1</v>
      </c>
      <c r="G2890">
        <f t="shared" si="227"/>
        <v>1</v>
      </c>
    </row>
    <row r="2891" spans="1:7" x14ac:dyDescent="0.25">
      <c r="A2891" s="7">
        <v>0.34408724425870685</v>
      </c>
      <c r="B2891" s="13">
        <f t="shared" si="228"/>
        <v>2890</v>
      </c>
      <c r="C2891" s="35">
        <f t="shared" si="229"/>
        <v>1.5368736368354119E-4</v>
      </c>
      <c r="D2891" s="7">
        <f t="shared" si="225"/>
        <v>0.44415648104543404</v>
      </c>
      <c r="E2891" s="7">
        <f>SUM(D$2:D2891)</f>
        <v>752.40176474638406</v>
      </c>
      <c r="F2891">
        <f t="shared" si="226"/>
        <v>1</v>
      </c>
      <c r="G2891">
        <f t="shared" si="227"/>
        <v>1</v>
      </c>
    </row>
    <row r="2892" spans="1:7" x14ac:dyDescent="0.25">
      <c r="A2892" s="7">
        <v>0.3437230962377294</v>
      </c>
      <c r="B2892" s="13">
        <f t="shared" si="228"/>
        <v>2891</v>
      </c>
      <c r="C2892" s="35">
        <f t="shared" si="229"/>
        <v>3.6414802097745058E-4</v>
      </c>
      <c r="D2892" s="7">
        <f t="shared" si="225"/>
        <v>1.0527519286458096</v>
      </c>
      <c r="E2892" s="7">
        <f>SUM(D$2:D2892)</f>
        <v>753.45451667502982</v>
      </c>
      <c r="F2892">
        <f t="shared" si="226"/>
        <v>1</v>
      </c>
      <c r="G2892">
        <f t="shared" si="227"/>
        <v>1</v>
      </c>
    </row>
    <row r="2893" spans="1:7" x14ac:dyDescent="0.25">
      <c r="A2893" s="7">
        <v>0.34350612299366334</v>
      </c>
      <c r="B2893" s="13">
        <f t="shared" si="228"/>
        <v>2892</v>
      </c>
      <c r="C2893" s="35">
        <f t="shared" si="229"/>
        <v>2.1697324406605434E-4</v>
      </c>
      <c r="D2893" s="7">
        <f t="shared" si="225"/>
        <v>0.62748662183902915</v>
      </c>
      <c r="E2893" s="7">
        <f>SUM(D$2:D2893)</f>
        <v>754.08200329686883</v>
      </c>
      <c r="F2893">
        <f t="shared" si="226"/>
        <v>1</v>
      </c>
      <c r="G2893">
        <f t="shared" si="227"/>
        <v>1</v>
      </c>
    </row>
    <row r="2894" spans="1:7" x14ac:dyDescent="0.25">
      <c r="A2894" s="7">
        <v>0.34330481385235434</v>
      </c>
      <c r="B2894" s="13">
        <f t="shared" si="228"/>
        <v>2893</v>
      </c>
      <c r="C2894" s="35">
        <f t="shared" si="229"/>
        <v>2.013091413090029E-4</v>
      </c>
      <c r="D2894" s="7">
        <f t="shared" si="225"/>
        <v>0.5823873458069454</v>
      </c>
      <c r="E2894" s="7">
        <f>SUM(D$2:D2894)</f>
        <v>754.66439064267581</v>
      </c>
      <c r="F2894">
        <f t="shared" si="226"/>
        <v>1</v>
      </c>
      <c r="G2894">
        <f t="shared" si="227"/>
        <v>1</v>
      </c>
    </row>
    <row r="2895" spans="1:7" x14ac:dyDescent="0.25">
      <c r="A2895" s="7">
        <v>0.34324225428276423</v>
      </c>
      <c r="B2895" s="13">
        <f t="shared" si="228"/>
        <v>2894</v>
      </c>
      <c r="C2895" s="35">
        <f t="shared" si="229"/>
        <v>6.2559569590114883E-5</v>
      </c>
      <c r="D2895" s="7">
        <f t="shared" si="225"/>
        <v>0.18104739439379247</v>
      </c>
      <c r="E2895" s="7">
        <f>SUM(D$2:D2895)</f>
        <v>754.84543803706958</v>
      </c>
      <c r="F2895">
        <f t="shared" si="226"/>
        <v>1</v>
      </c>
      <c r="G2895">
        <f t="shared" si="227"/>
        <v>1</v>
      </c>
    </row>
    <row r="2896" spans="1:7" x14ac:dyDescent="0.25">
      <c r="A2896" s="7">
        <v>0.34270986847189444</v>
      </c>
      <c r="B2896" s="13">
        <f t="shared" si="228"/>
        <v>2895</v>
      </c>
      <c r="C2896" s="35">
        <f t="shared" si="229"/>
        <v>5.3238581086978432E-4</v>
      </c>
      <c r="D2896" s="7">
        <f t="shared" si="225"/>
        <v>1.5412569224680257</v>
      </c>
      <c r="E2896" s="7">
        <f>SUM(D$2:D2896)</f>
        <v>756.38669495953764</v>
      </c>
      <c r="F2896">
        <f t="shared" si="226"/>
        <v>1</v>
      </c>
      <c r="G2896">
        <f t="shared" si="227"/>
        <v>1</v>
      </c>
    </row>
    <row r="2897" spans="1:7" x14ac:dyDescent="0.25">
      <c r="A2897" s="7">
        <v>0.34268556127070687</v>
      </c>
      <c r="B2897" s="13">
        <f t="shared" si="228"/>
        <v>2896</v>
      </c>
      <c r="C2897" s="35">
        <f t="shared" si="229"/>
        <v>2.4307201187567795E-5</v>
      </c>
      <c r="D2897" s="7">
        <f t="shared" si="225"/>
        <v>7.0393654639196335E-2</v>
      </c>
      <c r="E2897" s="7">
        <f>SUM(D$2:D2897)</f>
        <v>756.45708861417688</v>
      </c>
      <c r="F2897">
        <f t="shared" si="226"/>
        <v>1</v>
      </c>
      <c r="G2897">
        <f t="shared" si="227"/>
        <v>1</v>
      </c>
    </row>
    <row r="2898" spans="1:7" x14ac:dyDescent="0.25">
      <c r="A2898" s="7">
        <v>0.34222907493764865</v>
      </c>
      <c r="B2898" s="13">
        <f t="shared" si="228"/>
        <v>2897</v>
      </c>
      <c r="C2898" s="35">
        <f t="shared" si="229"/>
        <v>4.5648633305822583E-4</v>
      </c>
      <c r="D2898" s="7">
        <f t="shared" si="225"/>
        <v>1.3224409068696803</v>
      </c>
      <c r="E2898" s="7">
        <f>SUM(D$2:D2898)</f>
        <v>757.77952952104658</v>
      </c>
      <c r="F2898">
        <f t="shared" si="226"/>
        <v>1</v>
      </c>
      <c r="G2898">
        <f t="shared" si="227"/>
        <v>1</v>
      </c>
    </row>
    <row r="2899" spans="1:7" x14ac:dyDescent="0.25">
      <c r="A2899" s="7">
        <v>0.3418553638245706</v>
      </c>
      <c r="B2899" s="13">
        <f t="shared" si="228"/>
        <v>2898</v>
      </c>
      <c r="C2899" s="35">
        <f t="shared" si="229"/>
        <v>3.7371111307804572E-4</v>
      </c>
      <c r="D2899" s="7">
        <f t="shared" si="225"/>
        <v>1.0830148057001765</v>
      </c>
      <c r="E2899" s="7">
        <f>SUM(D$2:D2899)</f>
        <v>758.86254432674673</v>
      </c>
      <c r="F2899">
        <f t="shared" si="226"/>
        <v>1</v>
      </c>
      <c r="G2899">
        <f t="shared" si="227"/>
        <v>1</v>
      </c>
    </row>
    <row r="2900" spans="1:7" x14ac:dyDescent="0.25">
      <c r="A2900" s="7">
        <v>0.34185081227693787</v>
      </c>
      <c r="B2900" s="13">
        <f t="shared" si="228"/>
        <v>2899</v>
      </c>
      <c r="C2900" s="35">
        <f t="shared" si="229"/>
        <v>4.5515476327362414E-6</v>
      </c>
      <c r="D2900" s="7">
        <f t="shared" si="225"/>
        <v>1.3194936587302364E-2</v>
      </c>
      <c r="E2900" s="7">
        <f>SUM(D$2:D2900)</f>
        <v>758.87573926333403</v>
      </c>
      <c r="F2900">
        <f t="shared" si="226"/>
        <v>1</v>
      </c>
      <c r="G2900">
        <f t="shared" si="227"/>
        <v>1</v>
      </c>
    </row>
    <row r="2901" spans="1:7" x14ac:dyDescent="0.25">
      <c r="A2901" s="7">
        <v>0.34180481259341566</v>
      </c>
      <c r="B2901" s="13">
        <f t="shared" si="228"/>
        <v>2900</v>
      </c>
      <c r="C2901" s="35">
        <f t="shared" si="229"/>
        <v>4.5999683522202073E-5</v>
      </c>
      <c r="D2901" s="7">
        <f t="shared" si="225"/>
        <v>0.13339908221438601</v>
      </c>
      <c r="E2901" s="7">
        <f>SUM(D$2:D2901)</f>
        <v>759.00913834554842</v>
      </c>
      <c r="F2901">
        <f t="shared" si="226"/>
        <v>1</v>
      </c>
      <c r="G2901">
        <f t="shared" si="227"/>
        <v>1</v>
      </c>
    </row>
    <row r="2902" spans="1:7" x14ac:dyDescent="0.25">
      <c r="A2902" s="7">
        <v>0.34150813884505737</v>
      </c>
      <c r="B2902" s="13">
        <f t="shared" si="228"/>
        <v>2901</v>
      </c>
      <c r="C2902" s="35">
        <f t="shared" si="229"/>
        <v>2.966737483582893E-4</v>
      </c>
      <c r="D2902" s="7">
        <f t="shared" si="225"/>
        <v>0.86065054398739727</v>
      </c>
      <c r="E2902" s="7">
        <f>SUM(D$2:D2902)</f>
        <v>759.86978888953581</v>
      </c>
      <c r="F2902">
        <f t="shared" si="226"/>
        <v>1</v>
      </c>
      <c r="G2902">
        <f t="shared" si="227"/>
        <v>1</v>
      </c>
    </row>
    <row r="2903" spans="1:7" x14ac:dyDescent="0.25">
      <c r="A2903" s="7">
        <v>0.34148944844733153</v>
      </c>
      <c r="B2903" s="13">
        <f t="shared" si="228"/>
        <v>2902</v>
      </c>
      <c r="C2903" s="35">
        <f t="shared" si="229"/>
        <v>1.8690397725840135E-5</v>
      </c>
      <c r="D2903" s="7">
        <f t="shared" si="225"/>
        <v>5.4239534200388073E-2</v>
      </c>
      <c r="E2903" s="7">
        <f>SUM(D$2:D2903)</f>
        <v>759.92402842373622</v>
      </c>
      <c r="F2903">
        <f t="shared" si="226"/>
        <v>1</v>
      </c>
      <c r="G2903">
        <f t="shared" si="227"/>
        <v>1</v>
      </c>
    </row>
    <row r="2904" spans="1:7" x14ac:dyDescent="0.25">
      <c r="A2904" s="7">
        <v>0.3411816621438486</v>
      </c>
      <c r="B2904" s="13">
        <f t="shared" si="228"/>
        <v>2903</v>
      </c>
      <c r="C2904" s="35">
        <f t="shared" si="229"/>
        <v>3.0778630348293756E-4</v>
      </c>
      <c r="D2904" s="7">
        <f t="shared" si="225"/>
        <v>0.89350363901096774</v>
      </c>
      <c r="E2904" s="7">
        <f>SUM(D$2:D2904)</f>
        <v>760.8175320627472</v>
      </c>
      <c r="F2904">
        <f t="shared" si="226"/>
        <v>1</v>
      </c>
      <c r="G2904">
        <f t="shared" si="227"/>
        <v>1</v>
      </c>
    </row>
    <row r="2905" spans="1:7" x14ac:dyDescent="0.25">
      <c r="A2905" s="7">
        <v>0.34104053995687461</v>
      </c>
      <c r="B2905" s="13">
        <f t="shared" si="228"/>
        <v>2904</v>
      </c>
      <c r="C2905" s="35">
        <f t="shared" si="229"/>
        <v>1.4112218697398538E-4</v>
      </c>
      <c r="D2905" s="7">
        <f t="shared" si="225"/>
        <v>0.40981883097245353</v>
      </c>
      <c r="E2905" s="7">
        <f>SUM(D$2:D2905)</f>
        <v>761.22735089371963</v>
      </c>
      <c r="F2905">
        <f t="shared" si="226"/>
        <v>1</v>
      </c>
      <c r="G2905">
        <f t="shared" si="227"/>
        <v>1</v>
      </c>
    </row>
    <row r="2906" spans="1:7" x14ac:dyDescent="0.25">
      <c r="A2906" s="7">
        <v>0.34091508187265773</v>
      </c>
      <c r="B2906" s="13">
        <f t="shared" si="228"/>
        <v>2905</v>
      </c>
      <c r="C2906" s="35">
        <f t="shared" si="229"/>
        <v>1.2545808421687843E-4</v>
      </c>
      <c r="D2906" s="7">
        <f t="shared" si="225"/>
        <v>0.36445573465003184</v>
      </c>
      <c r="E2906" s="7">
        <f>SUM(D$2:D2906)</f>
        <v>761.59180662836968</v>
      </c>
      <c r="F2906">
        <f t="shared" si="226"/>
        <v>1</v>
      </c>
      <c r="G2906">
        <f t="shared" si="227"/>
        <v>1</v>
      </c>
    </row>
    <row r="2907" spans="1:7" x14ac:dyDescent="0.25">
      <c r="A2907" s="7">
        <v>0.3403065786907386</v>
      </c>
      <c r="B2907" s="13">
        <f t="shared" si="228"/>
        <v>2906</v>
      </c>
      <c r="C2907" s="35">
        <f t="shared" si="229"/>
        <v>6.0850318191912889E-4</v>
      </c>
      <c r="D2907" s="7">
        <f t="shared" si="225"/>
        <v>1.7683102466569887</v>
      </c>
      <c r="E2907" s="7">
        <f>SUM(D$2:D2907)</f>
        <v>763.36011687502662</v>
      </c>
      <c r="F2907">
        <f t="shared" si="226"/>
        <v>1</v>
      </c>
      <c r="G2907">
        <f t="shared" si="227"/>
        <v>1</v>
      </c>
    </row>
    <row r="2908" spans="1:7" x14ac:dyDescent="0.25">
      <c r="A2908" s="7">
        <v>0.34023060658184778</v>
      </c>
      <c r="B2908" s="13">
        <f t="shared" si="228"/>
        <v>2907</v>
      </c>
      <c r="C2908" s="35">
        <f t="shared" si="229"/>
        <v>7.5972108890820511E-5</v>
      </c>
      <c r="D2908" s="7">
        <f t="shared" si="225"/>
        <v>0.22085092054561523</v>
      </c>
      <c r="E2908" s="7">
        <f>SUM(D$2:D2908)</f>
        <v>763.58096779557218</v>
      </c>
      <c r="F2908">
        <f t="shared" si="226"/>
        <v>1</v>
      </c>
      <c r="G2908">
        <f t="shared" si="227"/>
        <v>1</v>
      </c>
    </row>
    <row r="2909" spans="1:7" x14ac:dyDescent="0.25">
      <c r="A2909" s="7">
        <v>0.34017453538867021</v>
      </c>
      <c r="B2909" s="13">
        <f t="shared" si="228"/>
        <v>2908</v>
      </c>
      <c r="C2909" s="35">
        <f t="shared" si="229"/>
        <v>5.6071193177575918E-5</v>
      </c>
      <c r="D2909" s="7">
        <f t="shared" si="225"/>
        <v>0.16305502976039077</v>
      </c>
      <c r="E2909" s="7">
        <f>SUM(D$2:D2909)</f>
        <v>763.74402282533254</v>
      </c>
      <c r="F2909">
        <f t="shared" si="226"/>
        <v>1</v>
      </c>
      <c r="G2909">
        <f t="shared" si="227"/>
        <v>1</v>
      </c>
    </row>
    <row r="2910" spans="1:7" x14ac:dyDescent="0.25">
      <c r="A2910" s="7">
        <v>0.34017201751125642</v>
      </c>
      <c r="B2910" s="13">
        <f t="shared" si="228"/>
        <v>2909</v>
      </c>
      <c r="C2910" s="35">
        <f t="shared" si="229"/>
        <v>2.51787741378795E-6</v>
      </c>
      <c r="D2910" s="7">
        <f t="shared" si="225"/>
        <v>7.3245053967091467E-3</v>
      </c>
      <c r="E2910" s="7">
        <f>SUM(D$2:D2910)</f>
        <v>763.75134733072923</v>
      </c>
      <c r="F2910">
        <f t="shared" si="226"/>
        <v>1</v>
      </c>
      <c r="G2910">
        <f t="shared" si="227"/>
        <v>1</v>
      </c>
    </row>
    <row r="2911" spans="1:7" x14ac:dyDescent="0.25">
      <c r="A2911" s="7">
        <v>0.33991945503835991</v>
      </c>
      <c r="B2911" s="13">
        <f t="shared" si="228"/>
        <v>2910</v>
      </c>
      <c r="C2911" s="35">
        <f t="shared" si="229"/>
        <v>2.5256247289651146E-4</v>
      </c>
      <c r="D2911" s="7">
        <f t="shared" si="225"/>
        <v>0.73495679612884834</v>
      </c>
      <c r="E2911" s="7">
        <f>SUM(D$2:D2911)</f>
        <v>764.48630412685804</v>
      </c>
      <c r="F2911">
        <f t="shared" si="226"/>
        <v>1</v>
      </c>
      <c r="G2911">
        <f t="shared" si="227"/>
        <v>1</v>
      </c>
    </row>
    <row r="2912" spans="1:7" x14ac:dyDescent="0.25">
      <c r="A2912" s="7">
        <v>0.33966611783395145</v>
      </c>
      <c r="B2912" s="13">
        <f t="shared" si="228"/>
        <v>2911</v>
      </c>
      <c r="C2912" s="35">
        <f t="shared" si="229"/>
        <v>2.5333720440845475E-4</v>
      </c>
      <c r="D2912" s="7">
        <f t="shared" si="225"/>
        <v>0.73746460203301178</v>
      </c>
      <c r="E2912" s="7">
        <f>SUM(D$2:D2912)</f>
        <v>765.22376872889106</v>
      </c>
      <c r="F2912">
        <f t="shared" si="226"/>
        <v>1</v>
      </c>
      <c r="G2912">
        <f t="shared" si="227"/>
        <v>1</v>
      </c>
    </row>
    <row r="2913" spans="1:7" x14ac:dyDescent="0.25">
      <c r="A2913" s="7">
        <v>0.33953746398224777</v>
      </c>
      <c r="B2913" s="13">
        <f t="shared" si="228"/>
        <v>2912</v>
      </c>
      <c r="C2913" s="35">
        <f t="shared" si="229"/>
        <v>1.2865385170368615E-4</v>
      </c>
      <c r="D2913" s="7">
        <f t="shared" si="225"/>
        <v>0.37464001616113407</v>
      </c>
      <c r="E2913" s="7">
        <f>SUM(D$2:D2913)</f>
        <v>765.59840874505221</v>
      </c>
      <c r="F2913">
        <f t="shared" si="226"/>
        <v>1</v>
      </c>
      <c r="G2913">
        <f t="shared" si="227"/>
        <v>1</v>
      </c>
    </row>
    <row r="2914" spans="1:7" x14ac:dyDescent="0.25">
      <c r="A2914" s="7">
        <v>0.33938653659957557</v>
      </c>
      <c r="B2914" s="13">
        <f t="shared" si="228"/>
        <v>2913</v>
      </c>
      <c r="C2914" s="35">
        <f t="shared" si="229"/>
        <v>1.5092738267219463E-4</v>
      </c>
      <c r="D2914" s="7">
        <f t="shared" si="225"/>
        <v>0.43965146572410296</v>
      </c>
      <c r="E2914" s="7">
        <f>SUM(D$2:D2914)</f>
        <v>766.03806021077628</v>
      </c>
      <c r="F2914">
        <f t="shared" si="226"/>
        <v>1</v>
      </c>
      <c r="G2914">
        <f t="shared" si="227"/>
        <v>1</v>
      </c>
    </row>
    <row r="2915" spans="1:7" x14ac:dyDescent="0.25">
      <c r="A2915" s="7">
        <v>0.33933588852698171</v>
      </c>
      <c r="B2915" s="13">
        <f t="shared" si="228"/>
        <v>2914</v>
      </c>
      <c r="C2915" s="35">
        <f t="shared" si="229"/>
        <v>5.0648072593861837E-5</v>
      </c>
      <c r="D2915" s="7">
        <f t="shared" si="225"/>
        <v>0.14758848353851339</v>
      </c>
      <c r="E2915" s="7">
        <f>SUM(D$2:D2915)</f>
        <v>766.18564869431475</v>
      </c>
      <c r="F2915">
        <f t="shared" si="226"/>
        <v>1</v>
      </c>
      <c r="G2915">
        <f t="shared" si="227"/>
        <v>1</v>
      </c>
    </row>
    <row r="2916" spans="1:7" x14ac:dyDescent="0.25">
      <c r="A2916" s="7">
        <v>0.3392931814523853</v>
      </c>
      <c r="B2916" s="13">
        <f t="shared" si="228"/>
        <v>2915</v>
      </c>
      <c r="C2916" s="35">
        <f t="shared" si="229"/>
        <v>4.2707074596415318E-5</v>
      </c>
      <c r="D2916" s="7">
        <f t="shared" si="225"/>
        <v>0.12449112244855065</v>
      </c>
      <c r="E2916" s="7">
        <f>SUM(D$2:D2916)</f>
        <v>766.31013981676335</v>
      </c>
      <c r="F2916">
        <f t="shared" si="226"/>
        <v>1</v>
      </c>
      <c r="G2916">
        <f t="shared" si="227"/>
        <v>1</v>
      </c>
    </row>
    <row r="2917" spans="1:7" x14ac:dyDescent="0.25">
      <c r="A2917" s="7">
        <v>0.33918505798574838</v>
      </c>
      <c r="B2917" s="13">
        <f t="shared" si="228"/>
        <v>2916</v>
      </c>
      <c r="C2917" s="35">
        <f t="shared" si="229"/>
        <v>1.081234666369113E-4</v>
      </c>
      <c r="D2917" s="7">
        <f t="shared" si="225"/>
        <v>0.31528802871323336</v>
      </c>
      <c r="E2917" s="7">
        <f>SUM(D$2:D2917)</f>
        <v>766.62542784547657</v>
      </c>
      <c r="F2917">
        <f t="shared" si="226"/>
        <v>1</v>
      </c>
      <c r="G2917">
        <f t="shared" si="227"/>
        <v>1</v>
      </c>
    </row>
    <row r="2918" spans="1:7" x14ac:dyDescent="0.25">
      <c r="A2918" s="7">
        <v>0.33909978909871419</v>
      </c>
      <c r="B2918" s="13">
        <f t="shared" si="228"/>
        <v>2917</v>
      </c>
      <c r="C2918" s="35">
        <f t="shared" si="229"/>
        <v>8.5268887034195551E-5</v>
      </c>
      <c r="D2918" s="7">
        <f t="shared" si="225"/>
        <v>0.24872934347874842</v>
      </c>
      <c r="E2918" s="7">
        <f>SUM(D$2:D2918)</f>
        <v>766.87415718895534</v>
      </c>
      <c r="F2918">
        <f t="shared" si="226"/>
        <v>1</v>
      </c>
      <c r="G2918">
        <f t="shared" si="227"/>
        <v>1</v>
      </c>
    </row>
    <row r="2919" spans="1:7" x14ac:dyDescent="0.25">
      <c r="A2919" s="7">
        <v>0.33884274770926426</v>
      </c>
      <c r="B2919" s="13">
        <f t="shared" si="228"/>
        <v>2918</v>
      </c>
      <c r="C2919" s="35">
        <f t="shared" si="229"/>
        <v>2.5704138944993016E-4</v>
      </c>
      <c r="D2919" s="7">
        <f t="shared" si="225"/>
        <v>0.7500467744148962</v>
      </c>
      <c r="E2919" s="7">
        <f>SUM(D$2:D2919)</f>
        <v>767.62420396337018</v>
      </c>
      <c r="F2919">
        <f t="shared" si="226"/>
        <v>1</v>
      </c>
      <c r="G2919">
        <f t="shared" si="227"/>
        <v>1</v>
      </c>
    </row>
    <row r="2920" spans="1:7" x14ac:dyDescent="0.25">
      <c r="A2920" s="7">
        <v>0.33856396541676004</v>
      </c>
      <c r="B2920" s="13">
        <f t="shared" si="228"/>
        <v>2919</v>
      </c>
      <c r="C2920" s="35">
        <f t="shared" si="229"/>
        <v>2.7878229250422049E-4</v>
      </c>
      <c r="D2920" s="7">
        <f t="shared" si="225"/>
        <v>0.8137655118198196</v>
      </c>
      <c r="E2920" s="7">
        <f>SUM(D$2:D2920)</f>
        <v>768.43796947519002</v>
      </c>
      <c r="F2920">
        <f t="shared" si="226"/>
        <v>1</v>
      </c>
      <c r="G2920">
        <f t="shared" si="227"/>
        <v>1</v>
      </c>
    </row>
    <row r="2921" spans="1:7" x14ac:dyDescent="0.25">
      <c r="A2921" s="7">
        <v>0.33815638401039383</v>
      </c>
      <c r="B2921" s="13">
        <f t="shared" si="228"/>
        <v>2920</v>
      </c>
      <c r="C2921" s="35">
        <f t="shared" si="229"/>
        <v>4.0758140636620865E-4</v>
      </c>
      <c r="D2921" s="7">
        <f t="shared" si="225"/>
        <v>1.1901377065893293</v>
      </c>
      <c r="E2921" s="7">
        <f>SUM(D$2:D2921)</f>
        <v>769.62810718177934</v>
      </c>
      <c r="F2921">
        <f t="shared" si="226"/>
        <v>1</v>
      </c>
      <c r="G2921">
        <f t="shared" si="227"/>
        <v>1</v>
      </c>
    </row>
    <row r="2922" spans="1:7" x14ac:dyDescent="0.25">
      <c r="A2922" s="7">
        <v>0.33810333911218476</v>
      </c>
      <c r="B2922" s="13">
        <f t="shared" si="228"/>
        <v>2921</v>
      </c>
      <c r="C2922" s="35">
        <f t="shared" si="229"/>
        <v>5.3044898209064772E-5</v>
      </c>
      <c r="D2922" s="7">
        <f t="shared" si="225"/>
        <v>0.1549441476686782</v>
      </c>
      <c r="E2922" s="7">
        <f>SUM(D$2:D2922)</f>
        <v>769.78305132944797</v>
      </c>
      <c r="F2922">
        <f t="shared" si="226"/>
        <v>1</v>
      </c>
      <c r="G2922">
        <f t="shared" si="227"/>
        <v>1</v>
      </c>
    </row>
    <row r="2923" spans="1:7" x14ac:dyDescent="0.25">
      <c r="A2923" s="7">
        <v>0.33801487445766371</v>
      </c>
      <c r="B2923" s="13">
        <f t="shared" si="228"/>
        <v>2922</v>
      </c>
      <c r="C2923" s="35">
        <f t="shared" si="229"/>
        <v>8.8464654521058783E-5</v>
      </c>
      <c r="D2923" s="7">
        <f t="shared" si="225"/>
        <v>0.25849372051053376</v>
      </c>
      <c r="E2923" s="7">
        <f>SUM(D$2:D2923)</f>
        <v>770.04154504995847</v>
      </c>
      <c r="F2923">
        <f t="shared" si="226"/>
        <v>1</v>
      </c>
      <c r="G2923">
        <f t="shared" si="227"/>
        <v>1</v>
      </c>
    </row>
    <row r="2924" spans="1:7" x14ac:dyDescent="0.25">
      <c r="A2924" s="7">
        <v>0.33790345838210106</v>
      </c>
      <c r="B2924" s="13">
        <f t="shared" si="228"/>
        <v>2923</v>
      </c>
      <c r="C2924" s="35">
        <f t="shared" si="229"/>
        <v>1.1141607556264255E-4</v>
      </c>
      <c r="D2924" s="7">
        <f t="shared" si="225"/>
        <v>0.32566918886960416</v>
      </c>
      <c r="E2924" s="7">
        <f>SUM(D$2:D2924)</f>
        <v>770.36721423882807</v>
      </c>
      <c r="F2924">
        <f t="shared" si="226"/>
        <v>1</v>
      </c>
      <c r="G2924">
        <f t="shared" si="227"/>
        <v>1</v>
      </c>
    </row>
    <row r="2925" spans="1:7" x14ac:dyDescent="0.25">
      <c r="A2925" s="7">
        <v>0.33766314635123734</v>
      </c>
      <c r="B2925" s="13">
        <f t="shared" si="228"/>
        <v>2924</v>
      </c>
      <c r="C2925" s="35">
        <f t="shared" si="229"/>
        <v>2.4031203086372077E-4</v>
      </c>
      <c r="D2925" s="7">
        <f t="shared" si="225"/>
        <v>0.70267237824551954</v>
      </c>
      <c r="E2925" s="7">
        <f>SUM(D$2:D2925)</f>
        <v>771.06988661707362</v>
      </c>
      <c r="F2925">
        <f t="shared" si="226"/>
        <v>1</v>
      </c>
      <c r="G2925">
        <f t="shared" si="227"/>
        <v>1</v>
      </c>
    </row>
    <row r="2926" spans="1:7" x14ac:dyDescent="0.25">
      <c r="A2926" s="7">
        <v>0.3375976815384773</v>
      </c>
      <c r="B2926" s="13">
        <f t="shared" si="228"/>
        <v>2925</v>
      </c>
      <c r="C2926" s="35">
        <f t="shared" si="229"/>
        <v>6.5464812760041013E-5</v>
      </c>
      <c r="D2926" s="7">
        <f t="shared" si="225"/>
        <v>0.19148457732311996</v>
      </c>
      <c r="E2926" s="7">
        <f>SUM(D$2:D2926)</f>
        <v>771.2613711943967</v>
      </c>
      <c r="F2926">
        <f t="shared" si="226"/>
        <v>1</v>
      </c>
      <c r="G2926">
        <f t="shared" si="227"/>
        <v>1</v>
      </c>
    </row>
    <row r="2927" spans="1:7" x14ac:dyDescent="0.25">
      <c r="A2927" s="7">
        <v>0.33754170718673876</v>
      </c>
      <c r="B2927" s="13">
        <f t="shared" si="228"/>
        <v>2926</v>
      </c>
      <c r="C2927" s="35">
        <f t="shared" si="229"/>
        <v>5.5974351738541372E-5</v>
      </c>
      <c r="D2927" s="7">
        <f t="shared" si="225"/>
        <v>0.16378095318697206</v>
      </c>
      <c r="E2927" s="7">
        <f>SUM(D$2:D2927)</f>
        <v>771.42515214758373</v>
      </c>
      <c r="F2927">
        <f t="shared" si="226"/>
        <v>1</v>
      </c>
      <c r="G2927">
        <f t="shared" si="227"/>
        <v>1</v>
      </c>
    </row>
    <row r="2928" spans="1:7" x14ac:dyDescent="0.25">
      <c r="A2928" s="7">
        <v>0.33750079167876373</v>
      </c>
      <c r="B2928" s="13">
        <f t="shared" si="228"/>
        <v>2927</v>
      </c>
      <c r="C2928" s="35">
        <f t="shared" si="229"/>
        <v>4.0915507975025633E-5</v>
      </c>
      <c r="D2928" s="7">
        <f t="shared" si="225"/>
        <v>0.11975969184290003</v>
      </c>
      <c r="E2928" s="7">
        <f>SUM(D$2:D2928)</f>
        <v>771.54491183942662</v>
      </c>
      <c r="F2928">
        <f t="shared" si="226"/>
        <v>1</v>
      </c>
      <c r="G2928">
        <f t="shared" si="227"/>
        <v>1</v>
      </c>
    </row>
    <row r="2929" spans="1:7" x14ac:dyDescent="0.25">
      <c r="A2929" s="7">
        <v>0.33742283432037357</v>
      </c>
      <c r="B2929" s="13">
        <f t="shared" si="228"/>
        <v>2928</v>
      </c>
      <c r="C2929" s="35">
        <f t="shared" si="229"/>
        <v>7.7957358390168263E-5</v>
      </c>
      <c r="D2929" s="7">
        <f t="shared" si="225"/>
        <v>0.22825914536641267</v>
      </c>
      <c r="E2929" s="7">
        <f>SUM(D$2:D2929)</f>
        <v>771.77317098479307</v>
      </c>
      <c r="F2929">
        <f t="shared" si="226"/>
        <v>1</v>
      </c>
      <c r="G2929">
        <f t="shared" si="227"/>
        <v>1</v>
      </c>
    </row>
    <row r="2930" spans="1:7" x14ac:dyDescent="0.25">
      <c r="A2930" s="7">
        <v>0.33716078138645567</v>
      </c>
      <c r="B2930" s="13">
        <f t="shared" si="228"/>
        <v>2929</v>
      </c>
      <c r="C2930" s="35">
        <f t="shared" si="229"/>
        <v>2.6205293391790008E-4</v>
      </c>
      <c r="D2930" s="7">
        <f t="shared" si="225"/>
        <v>0.76755304344552933</v>
      </c>
      <c r="E2930" s="7">
        <f>SUM(D$2:D2930)</f>
        <v>772.54072402823863</v>
      </c>
      <c r="F2930">
        <f t="shared" si="226"/>
        <v>1</v>
      </c>
      <c r="G2930">
        <f t="shared" si="227"/>
        <v>1</v>
      </c>
    </row>
    <row r="2931" spans="1:7" x14ac:dyDescent="0.25">
      <c r="A2931" s="7">
        <v>0.33714509307333856</v>
      </c>
      <c r="B2931" s="13">
        <f t="shared" si="228"/>
        <v>2930</v>
      </c>
      <c r="C2931" s="35">
        <f t="shared" si="229"/>
        <v>1.5688313117101504E-5</v>
      </c>
      <c r="D2931" s="7">
        <f t="shared" si="225"/>
        <v>4.5966757433107408E-2</v>
      </c>
      <c r="E2931" s="7">
        <f>SUM(D$2:D2931)</f>
        <v>772.58669078567175</v>
      </c>
      <c r="F2931">
        <f t="shared" si="226"/>
        <v>1</v>
      </c>
      <c r="G2931">
        <f t="shared" si="227"/>
        <v>1</v>
      </c>
    </row>
    <row r="2932" spans="1:7" x14ac:dyDescent="0.25">
      <c r="A2932" s="7">
        <v>0.33704735585103379</v>
      </c>
      <c r="B2932" s="13">
        <f t="shared" si="228"/>
        <v>2931</v>
      </c>
      <c r="C2932" s="35">
        <f t="shared" si="229"/>
        <v>9.7737222304772331E-5</v>
      </c>
      <c r="D2932" s="7">
        <f t="shared" si="225"/>
        <v>0.2864677985752877</v>
      </c>
      <c r="E2932" s="7">
        <f>SUM(D$2:D2932)</f>
        <v>772.87315858424699</v>
      </c>
      <c r="F2932">
        <f t="shared" si="226"/>
        <v>1</v>
      </c>
      <c r="G2932">
        <f t="shared" si="227"/>
        <v>1</v>
      </c>
    </row>
    <row r="2933" spans="1:7" x14ac:dyDescent="0.25">
      <c r="A2933" s="7">
        <v>0.33687495387926469</v>
      </c>
      <c r="B2933" s="13">
        <f t="shared" si="228"/>
        <v>2932</v>
      </c>
      <c r="C2933" s="35">
        <f t="shared" si="229"/>
        <v>1.7240197176909833E-4</v>
      </c>
      <c r="D2933" s="7">
        <f t="shared" si="225"/>
        <v>0.5054825812269963</v>
      </c>
      <c r="E2933" s="7">
        <f>SUM(D$2:D2933)</f>
        <v>773.37864116547394</v>
      </c>
      <c r="F2933">
        <f t="shared" si="226"/>
        <v>1</v>
      </c>
      <c r="G2933">
        <f t="shared" si="227"/>
        <v>1</v>
      </c>
    </row>
    <row r="2934" spans="1:7" x14ac:dyDescent="0.25">
      <c r="A2934" s="7">
        <v>0.33674668739331703</v>
      </c>
      <c r="B2934" s="13">
        <f t="shared" si="228"/>
        <v>2933</v>
      </c>
      <c r="C2934" s="35">
        <f t="shared" si="229"/>
        <v>1.2826648594765899E-4</v>
      </c>
      <c r="D2934" s="7">
        <f t="shared" si="225"/>
        <v>0.37620560328448382</v>
      </c>
      <c r="E2934" s="7">
        <f>SUM(D$2:D2934)</f>
        <v>773.7548467687584</v>
      </c>
      <c r="F2934">
        <f t="shared" si="226"/>
        <v>1</v>
      </c>
      <c r="G2934">
        <f t="shared" si="227"/>
        <v>1</v>
      </c>
    </row>
    <row r="2935" spans="1:7" x14ac:dyDescent="0.25">
      <c r="A2935" s="7">
        <v>0.33649591648704197</v>
      </c>
      <c r="B2935" s="13">
        <f t="shared" si="228"/>
        <v>2934</v>
      </c>
      <c r="C2935" s="35">
        <f t="shared" si="229"/>
        <v>2.5077090627506626E-4</v>
      </c>
      <c r="D2935" s="7">
        <f t="shared" si="225"/>
        <v>0.73576183901104442</v>
      </c>
      <c r="E2935" s="7">
        <f>SUM(D$2:D2935)</f>
        <v>774.49060860776945</v>
      </c>
      <c r="F2935">
        <f t="shared" si="226"/>
        <v>1</v>
      </c>
      <c r="G2935">
        <f t="shared" si="227"/>
        <v>1</v>
      </c>
    </row>
    <row r="2936" spans="1:7" x14ac:dyDescent="0.25">
      <c r="A2936" s="7">
        <v>0.33617677552483699</v>
      </c>
      <c r="B2936" s="13">
        <f t="shared" si="228"/>
        <v>2935</v>
      </c>
      <c r="C2936" s="35">
        <f t="shared" si="229"/>
        <v>3.191409622049779E-4</v>
      </c>
      <c r="D2936" s="7">
        <f t="shared" si="225"/>
        <v>0.93667872407161012</v>
      </c>
      <c r="E2936" s="7">
        <f>SUM(D$2:D2936)</f>
        <v>775.42728733184106</v>
      </c>
      <c r="F2936">
        <f t="shared" si="226"/>
        <v>1</v>
      </c>
      <c r="G2936">
        <f t="shared" si="227"/>
        <v>1</v>
      </c>
    </row>
    <row r="2937" spans="1:7" x14ac:dyDescent="0.25">
      <c r="A2937" s="7">
        <v>0.33556899865371032</v>
      </c>
      <c r="B2937" s="13">
        <f t="shared" si="228"/>
        <v>2936</v>
      </c>
      <c r="C2937" s="35">
        <f t="shared" si="229"/>
        <v>6.0777687112667511E-4</v>
      </c>
      <c r="D2937" s="7">
        <f t="shared" si="225"/>
        <v>1.7844328936279181</v>
      </c>
      <c r="E2937" s="7">
        <f>SUM(D$2:D2937)</f>
        <v>777.21172022546898</v>
      </c>
      <c r="F2937">
        <f t="shared" si="226"/>
        <v>1</v>
      </c>
      <c r="G2937">
        <f t="shared" si="227"/>
        <v>1</v>
      </c>
    </row>
    <row r="2938" spans="1:7" x14ac:dyDescent="0.25">
      <c r="A2938" s="7">
        <v>0.3354599551934031</v>
      </c>
      <c r="B2938" s="13">
        <f t="shared" si="228"/>
        <v>2937</v>
      </c>
      <c r="C2938" s="35">
        <f t="shared" si="229"/>
        <v>1.0904346030721213E-4</v>
      </c>
      <c r="D2938" s="7">
        <f t="shared" si="225"/>
        <v>0.32026064292228201</v>
      </c>
      <c r="E2938" s="7">
        <f>SUM(D$2:D2938)</f>
        <v>777.53198086839132</v>
      </c>
      <c r="F2938">
        <f t="shared" si="226"/>
        <v>1</v>
      </c>
      <c r="G2938">
        <f t="shared" si="227"/>
        <v>1</v>
      </c>
    </row>
    <row r="2939" spans="1:7" x14ac:dyDescent="0.25">
      <c r="A2939" s="7">
        <v>0.33543823850070853</v>
      </c>
      <c r="B2939" s="13">
        <f t="shared" si="228"/>
        <v>2938</v>
      </c>
      <c r="C2939" s="35">
        <f t="shared" si="229"/>
        <v>2.1716692694573325E-5</v>
      </c>
      <c r="D2939" s="7">
        <f t="shared" si="225"/>
        <v>6.3803643136656429E-2</v>
      </c>
      <c r="E2939" s="7">
        <f>SUM(D$2:D2939)</f>
        <v>777.595784511528</v>
      </c>
      <c r="F2939">
        <f t="shared" si="226"/>
        <v>1</v>
      </c>
      <c r="G2939">
        <f t="shared" si="227"/>
        <v>1</v>
      </c>
    </row>
    <row r="2940" spans="1:7" x14ac:dyDescent="0.25">
      <c r="A2940" s="7">
        <v>0.33539734720309339</v>
      </c>
      <c r="B2940" s="13">
        <f t="shared" si="228"/>
        <v>2939</v>
      </c>
      <c r="C2940" s="35">
        <f t="shared" si="229"/>
        <v>4.0891297615142097E-5</v>
      </c>
      <c r="D2940" s="7">
        <f t="shared" si="225"/>
        <v>0.12017952369090262</v>
      </c>
      <c r="E2940" s="7">
        <f>SUM(D$2:D2940)</f>
        <v>777.71596403521892</v>
      </c>
      <c r="F2940">
        <f t="shared" si="226"/>
        <v>1</v>
      </c>
      <c r="G2940">
        <f t="shared" si="227"/>
        <v>1</v>
      </c>
    </row>
    <row r="2941" spans="1:7" x14ac:dyDescent="0.25">
      <c r="A2941" s="7">
        <v>0.33531202989533954</v>
      </c>
      <c r="B2941" s="13">
        <f t="shared" si="228"/>
        <v>2940</v>
      </c>
      <c r="C2941" s="35">
        <f t="shared" si="229"/>
        <v>8.5317307753851601E-5</v>
      </c>
      <c r="D2941" s="7">
        <f t="shared" si="225"/>
        <v>0.25083288479632371</v>
      </c>
      <c r="E2941" s="7">
        <f>SUM(D$2:D2941)</f>
        <v>777.96679692001521</v>
      </c>
      <c r="F2941">
        <f t="shared" si="226"/>
        <v>1</v>
      </c>
      <c r="G2941">
        <f t="shared" si="227"/>
        <v>1</v>
      </c>
    </row>
    <row r="2942" spans="1:7" x14ac:dyDescent="0.25">
      <c r="A2942" s="7">
        <v>0.33519136546235301</v>
      </c>
      <c r="B2942" s="13">
        <f t="shared" si="228"/>
        <v>2941</v>
      </c>
      <c r="C2942" s="35">
        <f t="shared" si="229"/>
        <v>1.2066443298652807E-4</v>
      </c>
      <c r="D2942" s="7">
        <f t="shared" si="225"/>
        <v>0.35487409741337905</v>
      </c>
      <c r="E2942" s="7">
        <f>SUM(D$2:D2942)</f>
        <v>778.32167101742857</v>
      </c>
      <c r="F2942">
        <f t="shared" si="226"/>
        <v>1</v>
      </c>
      <c r="G2942">
        <f t="shared" si="227"/>
        <v>1</v>
      </c>
    </row>
    <row r="2943" spans="1:7" x14ac:dyDescent="0.25">
      <c r="A2943" s="7">
        <v>0.33512270488210621</v>
      </c>
      <c r="B2943" s="13">
        <f t="shared" si="228"/>
        <v>2942</v>
      </c>
      <c r="C2943" s="35">
        <f t="shared" si="229"/>
        <v>6.8660580246793224E-5</v>
      </c>
      <c r="D2943" s="7">
        <f t="shared" si="225"/>
        <v>0.20199942708606566</v>
      </c>
      <c r="E2943" s="7">
        <f>SUM(D$2:D2943)</f>
        <v>778.52367044451466</v>
      </c>
      <c r="F2943">
        <f t="shared" si="226"/>
        <v>1</v>
      </c>
      <c r="G2943">
        <f t="shared" si="227"/>
        <v>1</v>
      </c>
    </row>
    <row r="2944" spans="1:7" x14ac:dyDescent="0.25">
      <c r="A2944" s="7">
        <v>0.33512183330915524</v>
      </c>
      <c r="B2944" s="13">
        <f t="shared" si="228"/>
        <v>2943</v>
      </c>
      <c r="C2944" s="35">
        <f t="shared" si="229"/>
        <v>8.7157295097783916E-7</v>
      </c>
      <c r="D2944" s="7">
        <f t="shared" si="225"/>
        <v>2.5650391947277806E-3</v>
      </c>
      <c r="E2944" s="7">
        <f>SUM(D$2:D2944)</f>
        <v>778.52623548370934</v>
      </c>
      <c r="F2944">
        <f t="shared" si="226"/>
        <v>1</v>
      </c>
      <c r="G2944">
        <f t="shared" si="227"/>
        <v>1</v>
      </c>
    </row>
    <row r="2945" spans="1:7" x14ac:dyDescent="0.25">
      <c r="A2945" s="7">
        <v>0.33504075281435747</v>
      </c>
      <c r="B2945" s="13">
        <f t="shared" si="228"/>
        <v>2944</v>
      </c>
      <c r="C2945" s="35">
        <f t="shared" si="229"/>
        <v>8.1080494797769465E-5</v>
      </c>
      <c r="D2945" s="7">
        <f t="shared" si="225"/>
        <v>0.2387009766846333</v>
      </c>
      <c r="E2945" s="7">
        <f>SUM(D$2:D2945)</f>
        <v>778.76493646039398</v>
      </c>
      <c r="F2945">
        <f t="shared" si="226"/>
        <v>1</v>
      </c>
      <c r="G2945">
        <f t="shared" si="227"/>
        <v>1</v>
      </c>
    </row>
    <row r="2946" spans="1:7" x14ac:dyDescent="0.25">
      <c r="A2946" s="7">
        <v>0.33504075281435747</v>
      </c>
      <c r="B2946" s="13">
        <f t="shared" si="228"/>
        <v>2945</v>
      </c>
      <c r="C2946" s="35">
        <f t="shared" si="229"/>
        <v>0</v>
      </c>
      <c r="D2946" s="7">
        <f t="shared" ref="D2946:D3009" si="230">C2946*B2946</f>
        <v>0</v>
      </c>
      <c r="E2946" s="7">
        <f>SUM(D$2:D2946)</f>
        <v>778.76493646039398</v>
      </c>
      <c r="F2946">
        <f t="shared" ref="F2946:F3009" si="231">IF(E2946&gt;I$15,1,0)</f>
        <v>1</v>
      </c>
      <c r="G2946">
        <f t="shared" ref="G2946:G3009" si="232">IF(E2946&gt;M$15,1,0)</f>
        <v>1</v>
      </c>
    </row>
    <row r="2947" spans="1:7" x14ac:dyDescent="0.25">
      <c r="A2947" s="7">
        <v>0.3348137322709957</v>
      </c>
      <c r="B2947" s="13">
        <f t="shared" ref="B2947:B3010" si="233">ROW(B2947)-1</f>
        <v>2946</v>
      </c>
      <c r="C2947" s="35">
        <f t="shared" si="229"/>
        <v>2.2702054336176669E-4</v>
      </c>
      <c r="D2947" s="7">
        <f t="shared" si="230"/>
        <v>0.66880252074376467</v>
      </c>
      <c r="E2947" s="7">
        <f>SUM(D$2:D2947)</f>
        <v>779.43373898113771</v>
      </c>
      <c r="F2947">
        <f t="shared" si="231"/>
        <v>1</v>
      </c>
      <c r="G2947">
        <f t="shared" si="232"/>
        <v>1</v>
      </c>
    </row>
    <row r="2948" spans="1:7" x14ac:dyDescent="0.25">
      <c r="A2948" s="7">
        <v>0.3347246865678406</v>
      </c>
      <c r="B2948" s="13">
        <f t="shared" si="233"/>
        <v>2947</v>
      </c>
      <c r="C2948" s="35">
        <f t="shared" ref="C2948:C3011" si="234">IF(A2947-A2948=0,0,A2947-A2948)</f>
        <v>8.904570315509952E-5</v>
      </c>
      <c r="D2948" s="7">
        <f t="shared" si="230"/>
        <v>0.26241768719807829</v>
      </c>
      <c r="E2948" s="7">
        <f>SUM(D$2:D2948)</f>
        <v>779.69615666833579</v>
      </c>
      <c r="F2948">
        <f t="shared" si="231"/>
        <v>1</v>
      </c>
      <c r="G2948">
        <f t="shared" si="232"/>
        <v>1</v>
      </c>
    </row>
    <row r="2949" spans="1:7" x14ac:dyDescent="0.25">
      <c r="A2949" s="7">
        <v>0.33454480359490912</v>
      </c>
      <c r="B2949" s="13">
        <f t="shared" si="233"/>
        <v>2948</v>
      </c>
      <c r="C2949" s="35">
        <f t="shared" si="234"/>
        <v>1.798829729314777E-4</v>
      </c>
      <c r="D2949" s="7">
        <f t="shared" si="230"/>
        <v>0.53029500420199627</v>
      </c>
      <c r="E2949" s="7">
        <f>SUM(D$2:D2949)</f>
        <v>780.22645167253779</v>
      </c>
      <c r="F2949">
        <f t="shared" si="231"/>
        <v>1</v>
      </c>
      <c r="G2949">
        <f t="shared" si="232"/>
        <v>1</v>
      </c>
    </row>
    <row r="2950" spans="1:7" x14ac:dyDescent="0.25">
      <c r="A2950" s="7">
        <v>0.33450475965988519</v>
      </c>
      <c r="B2950" s="13">
        <f t="shared" si="233"/>
        <v>2949</v>
      </c>
      <c r="C2950" s="35">
        <f t="shared" si="234"/>
        <v>4.0043935023936772E-5</v>
      </c>
      <c r="D2950" s="7">
        <f t="shared" si="230"/>
        <v>0.11808956438558954</v>
      </c>
      <c r="E2950" s="7">
        <f>SUM(D$2:D2950)</f>
        <v>780.34454123692342</v>
      </c>
      <c r="F2950">
        <f t="shared" si="231"/>
        <v>1</v>
      </c>
      <c r="G2950">
        <f t="shared" si="232"/>
        <v>1</v>
      </c>
    </row>
    <row r="2951" spans="1:7" x14ac:dyDescent="0.25">
      <c r="A2951" s="7">
        <v>0.33450258072750771</v>
      </c>
      <c r="B2951" s="13">
        <f t="shared" si="233"/>
        <v>2950</v>
      </c>
      <c r="C2951" s="35">
        <f t="shared" si="234"/>
        <v>2.1789323774723535E-6</v>
      </c>
      <c r="D2951" s="7">
        <f t="shared" si="230"/>
        <v>6.4278505135434427E-3</v>
      </c>
      <c r="E2951" s="7">
        <f>SUM(D$2:D2951)</f>
        <v>780.35096908743697</v>
      </c>
      <c r="F2951">
        <f t="shared" si="231"/>
        <v>1</v>
      </c>
      <c r="G2951">
        <f t="shared" si="232"/>
        <v>1</v>
      </c>
    </row>
    <row r="2952" spans="1:7" x14ac:dyDescent="0.25">
      <c r="A2952" s="7">
        <v>0.33442120970839295</v>
      </c>
      <c r="B2952" s="13">
        <f t="shared" si="233"/>
        <v>2951</v>
      </c>
      <c r="C2952" s="35">
        <f t="shared" si="234"/>
        <v>8.1371019114762078E-5</v>
      </c>
      <c r="D2952" s="7">
        <f t="shared" si="230"/>
        <v>0.24012587740766289</v>
      </c>
      <c r="E2952" s="7">
        <f>SUM(D$2:D2952)</f>
        <v>780.59109496484461</v>
      </c>
      <c r="F2952">
        <f t="shared" si="231"/>
        <v>1</v>
      </c>
      <c r="G2952">
        <f t="shared" si="232"/>
        <v>1</v>
      </c>
    </row>
    <row r="2953" spans="1:7" x14ac:dyDescent="0.25">
      <c r="A2953" s="7">
        <v>0.33436647008500159</v>
      </c>
      <c r="B2953" s="13">
        <f t="shared" si="233"/>
        <v>2952</v>
      </c>
      <c r="C2953" s="35">
        <f t="shared" si="234"/>
        <v>5.47396233913644E-5</v>
      </c>
      <c r="D2953" s="7">
        <f t="shared" si="230"/>
        <v>0.16159136825130771</v>
      </c>
      <c r="E2953" s="7">
        <f>SUM(D$2:D2953)</f>
        <v>780.75268633309588</v>
      </c>
      <c r="F2953">
        <f t="shared" si="231"/>
        <v>1</v>
      </c>
      <c r="G2953">
        <f t="shared" si="232"/>
        <v>1</v>
      </c>
    </row>
    <row r="2954" spans="1:7" x14ac:dyDescent="0.25">
      <c r="A2954" s="7">
        <v>0.3343256514184656</v>
      </c>
      <c r="B2954" s="13">
        <f t="shared" si="233"/>
        <v>2953</v>
      </c>
      <c r="C2954" s="35">
        <f t="shared" si="234"/>
        <v>4.0818666535991088E-5</v>
      </c>
      <c r="D2954" s="7">
        <f t="shared" si="230"/>
        <v>0.12053752228078168</v>
      </c>
      <c r="E2954" s="7">
        <f>SUM(D$2:D2954)</f>
        <v>780.87322385537664</v>
      </c>
      <c r="F2954">
        <f t="shared" si="231"/>
        <v>1</v>
      </c>
      <c r="G2954">
        <f t="shared" si="232"/>
        <v>1</v>
      </c>
    </row>
    <row r="2955" spans="1:7" x14ac:dyDescent="0.25">
      <c r="A2955" s="7">
        <v>0.33428773799509942</v>
      </c>
      <c r="B2955" s="13">
        <f t="shared" si="233"/>
        <v>2954</v>
      </c>
      <c r="C2955" s="35">
        <f t="shared" si="234"/>
        <v>3.791342336617598E-5</v>
      </c>
      <c r="D2955" s="7">
        <f t="shared" si="230"/>
        <v>0.11199625262368385</v>
      </c>
      <c r="E2955" s="7">
        <f>SUM(D$2:D2955)</f>
        <v>780.98522010800036</v>
      </c>
      <c r="F2955">
        <f t="shared" si="231"/>
        <v>1</v>
      </c>
      <c r="G2955">
        <f t="shared" si="232"/>
        <v>1</v>
      </c>
    </row>
    <row r="2956" spans="1:7" x14ac:dyDescent="0.25">
      <c r="A2956" s="7">
        <v>0.33423171522264139</v>
      </c>
      <c r="B2956" s="13">
        <f t="shared" si="233"/>
        <v>2955</v>
      </c>
      <c r="C2956" s="35">
        <f t="shared" si="234"/>
        <v>5.6022772458030889E-5</v>
      </c>
      <c r="D2956" s="7">
        <f t="shared" si="230"/>
        <v>0.16554729261348128</v>
      </c>
      <c r="E2956" s="7">
        <f>SUM(D$2:D2956)</f>
        <v>781.15076740061386</v>
      </c>
      <c r="F2956">
        <f t="shared" si="231"/>
        <v>1</v>
      </c>
      <c r="G2956">
        <f t="shared" si="232"/>
        <v>1</v>
      </c>
    </row>
    <row r="2957" spans="1:7" x14ac:dyDescent="0.25">
      <c r="A2957" s="7">
        <v>0.33361217211667693</v>
      </c>
      <c r="B2957" s="13">
        <f t="shared" si="233"/>
        <v>2956</v>
      </c>
      <c r="C2957" s="35">
        <f t="shared" si="234"/>
        <v>6.1954310596445961E-4</v>
      </c>
      <c r="D2957" s="7">
        <f t="shared" si="230"/>
        <v>1.8313694212309426</v>
      </c>
      <c r="E2957" s="7">
        <f>SUM(D$2:D2957)</f>
        <v>782.98213682184485</v>
      </c>
      <c r="F2957">
        <f t="shared" si="231"/>
        <v>1</v>
      </c>
      <c r="G2957">
        <f t="shared" si="232"/>
        <v>1</v>
      </c>
    </row>
    <row r="2958" spans="1:7" x14ac:dyDescent="0.25">
      <c r="A2958" s="7">
        <v>0.33350821283191667</v>
      </c>
      <c r="B2958" s="13">
        <f t="shared" si="233"/>
        <v>2957</v>
      </c>
      <c r="C2958" s="35">
        <f t="shared" si="234"/>
        <v>1.0395928476025773E-4</v>
      </c>
      <c r="D2958" s="7">
        <f t="shared" si="230"/>
        <v>0.30740760503608211</v>
      </c>
      <c r="E2958" s="7">
        <f>SUM(D$2:D2958)</f>
        <v>783.28954442688098</v>
      </c>
      <c r="F2958">
        <f t="shared" si="231"/>
        <v>1</v>
      </c>
      <c r="G2958">
        <f t="shared" si="232"/>
        <v>1</v>
      </c>
    </row>
    <row r="2959" spans="1:7" x14ac:dyDescent="0.25">
      <c r="A2959" s="7">
        <v>0.33340086409679187</v>
      </c>
      <c r="B2959" s="13">
        <f t="shared" si="233"/>
        <v>2958</v>
      </c>
      <c r="C2959" s="35">
        <f t="shared" si="234"/>
        <v>1.0734873512480148E-4</v>
      </c>
      <c r="D2959" s="7">
        <f t="shared" si="230"/>
        <v>0.31753755849916276</v>
      </c>
      <c r="E2959" s="7">
        <f>SUM(D$2:D2959)</f>
        <v>783.60708198538009</v>
      </c>
      <c r="F2959">
        <f t="shared" si="231"/>
        <v>1</v>
      </c>
      <c r="G2959">
        <f t="shared" si="232"/>
        <v>1</v>
      </c>
    </row>
    <row r="2960" spans="1:7" x14ac:dyDescent="0.25">
      <c r="A2960" s="7">
        <v>0.33332377831135251</v>
      </c>
      <c r="B2960" s="13">
        <f t="shared" si="233"/>
        <v>2959</v>
      </c>
      <c r="C2960" s="35">
        <f t="shared" si="234"/>
        <v>7.7085785439356957E-5</v>
      </c>
      <c r="D2960" s="7">
        <f t="shared" si="230"/>
        <v>0.22809683911505724</v>
      </c>
      <c r="E2960" s="7">
        <f>SUM(D$2:D2960)</f>
        <v>783.83517882449519</v>
      </c>
      <c r="F2960">
        <f t="shared" si="231"/>
        <v>1</v>
      </c>
      <c r="G2960">
        <f t="shared" si="232"/>
        <v>1</v>
      </c>
    </row>
    <row r="2961" spans="1:7" x14ac:dyDescent="0.25">
      <c r="A2961" s="7">
        <v>0.33329283747159399</v>
      </c>
      <c r="B2961" s="13">
        <f t="shared" si="233"/>
        <v>2960</v>
      </c>
      <c r="C2961" s="35">
        <f t="shared" si="234"/>
        <v>3.09408397585198E-5</v>
      </c>
      <c r="D2961" s="7">
        <f t="shared" si="230"/>
        <v>9.1584885685218609E-2</v>
      </c>
      <c r="E2961" s="7">
        <f>SUM(D$2:D2961)</f>
        <v>783.92676371018035</v>
      </c>
      <c r="F2961">
        <f t="shared" si="231"/>
        <v>1</v>
      </c>
      <c r="G2961">
        <f t="shared" si="232"/>
        <v>1</v>
      </c>
    </row>
    <row r="2962" spans="1:7" x14ac:dyDescent="0.25">
      <c r="A2962" s="7">
        <v>0.33317512670249677</v>
      </c>
      <c r="B2962" s="13">
        <f t="shared" si="233"/>
        <v>2961</v>
      </c>
      <c r="C2962" s="35">
        <f t="shared" si="234"/>
        <v>1.1771076909722344E-4</v>
      </c>
      <c r="D2962" s="7">
        <f t="shared" si="230"/>
        <v>0.34854158729687862</v>
      </c>
      <c r="E2962" s="7">
        <f>SUM(D$2:D2962)</f>
        <v>784.27530529747719</v>
      </c>
      <c r="F2962">
        <f t="shared" si="231"/>
        <v>1</v>
      </c>
      <c r="G2962">
        <f t="shared" si="232"/>
        <v>1</v>
      </c>
    </row>
    <row r="2963" spans="1:7" x14ac:dyDescent="0.25">
      <c r="A2963" s="7">
        <v>0.33290585908137371</v>
      </c>
      <c r="B2963" s="13">
        <f t="shared" si="233"/>
        <v>2962</v>
      </c>
      <c r="C2963" s="35">
        <f t="shared" si="234"/>
        <v>2.6926762112305935E-4</v>
      </c>
      <c r="D2963" s="7">
        <f t="shared" si="230"/>
        <v>0.7975706937665018</v>
      </c>
      <c r="E2963" s="7">
        <f>SUM(D$2:D2963)</f>
        <v>785.07287599124368</v>
      </c>
      <c r="F2963">
        <f t="shared" si="231"/>
        <v>1</v>
      </c>
      <c r="G2963">
        <f t="shared" si="232"/>
        <v>1</v>
      </c>
    </row>
    <row r="2964" spans="1:7" x14ac:dyDescent="0.25">
      <c r="A2964" s="7">
        <v>0.33273943706846237</v>
      </c>
      <c r="B2964" s="13">
        <f t="shared" si="233"/>
        <v>2963</v>
      </c>
      <c r="C2964" s="35">
        <f t="shared" si="234"/>
        <v>1.6642201291133807E-4</v>
      </c>
      <c r="D2964" s="7">
        <f t="shared" si="230"/>
        <v>0.4931084242562947</v>
      </c>
      <c r="E2964" s="7">
        <f>SUM(D$2:D2964)</f>
        <v>785.5659844155</v>
      </c>
      <c r="F2964">
        <f t="shared" si="231"/>
        <v>1</v>
      </c>
      <c r="G2964">
        <f t="shared" si="232"/>
        <v>1</v>
      </c>
    </row>
    <row r="2965" spans="1:7" x14ac:dyDescent="0.25">
      <c r="A2965" s="7">
        <v>0.33273328763708632</v>
      </c>
      <c r="B2965" s="13">
        <f t="shared" si="233"/>
        <v>2964</v>
      </c>
      <c r="C2965" s="35">
        <f t="shared" si="234"/>
        <v>6.1494313760568353E-6</v>
      </c>
      <c r="D2965" s="7">
        <f t="shared" si="230"/>
        <v>1.822691459863246E-2</v>
      </c>
      <c r="E2965" s="7">
        <f>SUM(D$2:D2965)</f>
        <v>785.58421133009858</v>
      </c>
      <c r="F2965">
        <f t="shared" si="231"/>
        <v>1</v>
      </c>
      <c r="G2965">
        <f t="shared" si="232"/>
        <v>1</v>
      </c>
    </row>
    <row r="2966" spans="1:7" x14ac:dyDescent="0.25">
      <c r="A2966" s="7">
        <v>0.33267852380333518</v>
      </c>
      <c r="B2966" s="13">
        <f t="shared" si="233"/>
        <v>2965</v>
      </c>
      <c r="C2966" s="35">
        <f t="shared" si="234"/>
        <v>5.4763833751136914E-5</v>
      </c>
      <c r="D2966" s="7">
        <f t="shared" si="230"/>
        <v>0.16237476707212095</v>
      </c>
      <c r="E2966" s="7">
        <f>SUM(D$2:D2966)</f>
        <v>785.74658609717073</v>
      </c>
      <c r="F2966">
        <f t="shared" si="231"/>
        <v>1</v>
      </c>
      <c r="G2966">
        <f t="shared" si="232"/>
        <v>1</v>
      </c>
    </row>
    <row r="2967" spans="1:7" x14ac:dyDescent="0.25">
      <c r="A2967" s="7">
        <v>0.33258676653988828</v>
      </c>
      <c r="B2967" s="13">
        <f t="shared" si="233"/>
        <v>2966</v>
      </c>
      <c r="C2967" s="35">
        <f t="shared" si="234"/>
        <v>9.175726344690105E-5</v>
      </c>
      <c r="D2967" s="7">
        <f t="shared" si="230"/>
        <v>0.27215204338350851</v>
      </c>
      <c r="E2967" s="7">
        <f>SUM(D$2:D2967)</f>
        <v>786.01873814055421</v>
      </c>
      <c r="F2967">
        <f t="shared" si="231"/>
        <v>1</v>
      </c>
      <c r="G2967">
        <f t="shared" si="232"/>
        <v>1</v>
      </c>
    </row>
    <row r="2968" spans="1:7" x14ac:dyDescent="0.25">
      <c r="A2968" s="7">
        <v>0.33255398571278888</v>
      </c>
      <c r="B2968" s="13">
        <f t="shared" si="233"/>
        <v>2967</v>
      </c>
      <c r="C2968" s="35">
        <f t="shared" si="234"/>
        <v>3.2780827099399001E-5</v>
      </c>
      <c r="D2968" s="7">
        <f t="shared" si="230"/>
        <v>9.7260714003916837E-2</v>
      </c>
      <c r="E2968" s="7">
        <f>SUM(D$2:D2968)</f>
        <v>786.11599885455814</v>
      </c>
      <c r="F2968">
        <f t="shared" si="231"/>
        <v>1</v>
      </c>
      <c r="G2968">
        <f t="shared" si="232"/>
        <v>1</v>
      </c>
    </row>
    <row r="2969" spans="1:7" x14ac:dyDescent="0.25">
      <c r="A2969" s="7">
        <v>0.33238916158362092</v>
      </c>
      <c r="B2969" s="13">
        <f t="shared" si="233"/>
        <v>2968</v>
      </c>
      <c r="C2969" s="35">
        <f t="shared" si="234"/>
        <v>1.6482412916796196E-4</v>
      </c>
      <c r="D2969" s="7">
        <f t="shared" si="230"/>
        <v>0.48919801537051111</v>
      </c>
      <c r="E2969" s="7">
        <f>SUM(D$2:D2969)</f>
        <v>786.6051968699287</v>
      </c>
      <c r="F2969">
        <f t="shared" si="231"/>
        <v>1</v>
      </c>
      <c r="G2969">
        <f t="shared" si="232"/>
        <v>1</v>
      </c>
    </row>
    <row r="2970" spans="1:7" x14ac:dyDescent="0.25">
      <c r="A2970" s="7">
        <v>0.33231490841027228</v>
      </c>
      <c r="B2970" s="13">
        <f t="shared" si="233"/>
        <v>2969</v>
      </c>
      <c r="C2970" s="35">
        <f t="shared" si="234"/>
        <v>7.4253173348637347E-5</v>
      </c>
      <c r="D2970" s="7">
        <f t="shared" si="230"/>
        <v>0.22045767167210428</v>
      </c>
      <c r="E2970" s="7">
        <f>SUM(D$2:D2970)</f>
        <v>786.82565454160078</v>
      </c>
      <c r="F2970">
        <f t="shared" si="231"/>
        <v>1</v>
      </c>
      <c r="G2970">
        <f t="shared" si="232"/>
        <v>1</v>
      </c>
    </row>
    <row r="2971" spans="1:7" x14ac:dyDescent="0.25">
      <c r="A2971" s="7">
        <v>0.3323089768721339</v>
      </c>
      <c r="B2971" s="13">
        <f t="shared" si="233"/>
        <v>2970</v>
      </c>
      <c r="C2971" s="35">
        <f t="shared" si="234"/>
        <v>5.9315381383817645E-6</v>
      </c>
      <c r="D2971" s="7">
        <f t="shared" si="230"/>
        <v>1.761666827099384E-2</v>
      </c>
      <c r="E2971" s="7">
        <f>SUM(D$2:D2971)</f>
        <v>786.84327120987177</v>
      </c>
      <c r="F2971">
        <f t="shared" si="231"/>
        <v>1</v>
      </c>
      <c r="G2971">
        <f t="shared" si="232"/>
        <v>1</v>
      </c>
    </row>
    <row r="2972" spans="1:7" x14ac:dyDescent="0.25">
      <c r="A2972" s="7">
        <v>0.33229202962030985</v>
      </c>
      <c r="B2972" s="13">
        <f t="shared" si="233"/>
        <v>2971</v>
      </c>
      <c r="C2972" s="35">
        <f t="shared" si="234"/>
        <v>1.6947251824050991E-5</v>
      </c>
      <c r="D2972" s="7">
        <f t="shared" si="230"/>
        <v>5.0350285169255493E-2</v>
      </c>
      <c r="E2972" s="7">
        <f>SUM(D$2:D2972)</f>
        <v>786.89362149504097</v>
      </c>
      <c r="F2972">
        <f t="shared" si="231"/>
        <v>1</v>
      </c>
      <c r="G2972">
        <f t="shared" si="232"/>
        <v>1</v>
      </c>
    </row>
    <row r="2973" spans="1:7" x14ac:dyDescent="0.25">
      <c r="A2973" s="7">
        <v>0.33226038668011865</v>
      </c>
      <c r="B2973" s="13">
        <f t="shared" si="233"/>
        <v>2972</v>
      </c>
      <c r="C2973" s="35">
        <f t="shared" si="234"/>
        <v>3.1642940191201063E-5</v>
      </c>
      <c r="D2973" s="7">
        <f t="shared" si="230"/>
        <v>9.404281824824956E-2</v>
      </c>
      <c r="E2973" s="7">
        <f>SUM(D$2:D2973)</f>
        <v>786.9876643132892</v>
      </c>
      <c r="F2973">
        <f t="shared" si="231"/>
        <v>1</v>
      </c>
      <c r="G2973">
        <f t="shared" si="232"/>
        <v>1</v>
      </c>
    </row>
    <row r="2974" spans="1:7" x14ac:dyDescent="0.25">
      <c r="A2974" s="7">
        <v>0.33225946668644812</v>
      </c>
      <c r="B2974" s="13">
        <f t="shared" si="233"/>
        <v>2973</v>
      </c>
      <c r="C2974" s="35">
        <f t="shared" si="234"/>
        <v>9.1999367052286729E-7</v>
      </c>
      <c r="D2974" s="7">
        <f t="shared" si="230"/>
        <v>2.7351411824644845E-3</v>
      </c>
      <c r="E2974" s="7">
        <f>SUM(D$2:D2974)</f>
        <v>786.99039945447169</v>
      </c>
      <c r="F2974">
        <f t="shared" si="231"/>
        <v>1</v>
      </c>
      <c r="G2974">
        <f t="shared" si="232"/>
        <v>1</v>
      </c>
    </row>
    <row r="2975" spans="1:7" x14ac:dyDescent="0.25">
      <c r="A2975" s="7">
        <v>0.33206914904846496</v>
      </c>
      <c r="B2975" s="13">
        <f t="shared" si="233"/>
        <v>2974</v>
      </c>
      <c r="C2975" s="35">
        <f t="shared" si="234"/>
        <v>1.903176379831617E-4</v>
      </c>
      <c r="D2975" s="7">
        <f t="shared" si="230"/>
        <v>0.5660046553619229</v>
      </c>
      <c r="E2975" s="7">
        <f>SUM(D$2:D2975)</f>
        <v>787.55640410983358</v>
      </c>
      <c r="F2975">
        <f t="shared" si="231"/>
        <v>1</v>
      </c>
      <c r="G2975">
        <f t="shared" si="232"/>
        <v>1</v>
      </c>
    </row>
    <row r="2976" spans="1:7" x14ac:dyDescent="0.25">
      <c r="A2976" s="7">
        <v>0.33201239996521459</v>
      </c>
      <c r="B2976" s="13">
        <f t="shared" si="233"/>
        <v>2975</v>
      </c>
      <c r="C2976" s="35">
        <f t="shared" si="234"/>
        <v>5.6749083250373644E-5</v>
      </c>
      <c r="D2976" s="7">
        <f t="shared" si="230"/>
        <v>0.16882852266986159</v>
      </c>
      <c r="E2976" s="7">
        <f>SUM(D$2:D2976)</f>
        <v>787.72523263250343</v>
      </c>
      <c r="F2976">
        <f t="shared" si="231"/>
        <v>1</v>
      </c>
      <c r="G2976">
        <f t="shared" si="232"/>
        <v>1</v>
      </c>
    </row>
    <row r="2977" spans="1:7" x14ac:dyDescent="0.25">
      <c r="A2977" s="7">
        <v>0.33156632408684816</v>
      </c>
      <c r="B2977" s="13">
        <f t="shared" si="233"/>
        <v>2976</v>
      </c>
      <c r="C2977" s="35">
        <f t="shared" si="234"/>
        <v>4.4607587836642537E-4</v>
      </c>
      <c r="D2977" s="7">
        <f t="shared" si="230"/>
        <v>1.3275218140184819</v>
      </c>
      <c r="E2977" s="7">
        <f>SUM(D$2:D2977)</f>
        <v>789.05275444652193</v>
      </c>
      <c r="F2977">
        <f t="shared" si="231"/>
        <v>1</v>
      </c>
      <c r="G2977">
        <f t="shared" si="232"/>
        <v>1</v>
      </c>
    </row>
    <row r="2978" spans="1:7" x14ac:dyDescent="0.25">
      <c r="A2978" s="7">
        <v>0.33144936383890311</v>
      </c>
      <c r="B2978" s="13">
        <f t="shared" si="233"/>
        <v>2977</v>
      </c>
      <c r="C2978" s="35">
        <f t="shared" si="234"/>
        <v>1.1696024794505266E-4</v>
      </c>
      <c r="D2978" s="7">
        <f t="shared" si="230"/>
        <v>0.34819065813242178</v>
      </c>
      <c r="E2978" s="7">
        <f>SUM(D$2:D2978)</f>
        <v>789.4009451046544</v>
      </c>
      <c r="F2978">
        <f t="shared" si="231"/>
        <v>1</v>
      </c>
      <c r="G2978">
        <f t="shared" si="232"/>
        <v>1</v>
      </c>
    </row>
    <row r="2979" spans="1:7" x14ac:dyDescent="0.25">
      <c r="A2979" s="7">
        <v>0.33131170373337304</v>
      </c>
      <c r="B2979" s="13">
        <f t="shared" si="233"/>
        <v>2978</v>
      </c>
      <c r="C2979" s="35">
        <f t="shared" si="234"/>
        <v>1.3766010553006858E-4</v>
      </c>
      <c r="D2979" s="7">
        <f t="shared" si="230"/>
        <v>0.40995179426854422</v>
      </c>
      <c r="E2979" s="7">
        <f>SUM(D$2:D2979)</f>
        <v>789.81089689892292</v>
      </c>
      <c r="F2979">
        <f t="shared" si="231"/>
        <v>1</v>
      </c>
      <c r="G2979">
        <f t="shared" si="232"/>
        <v>1</v>
      </c>
    </row>
    <row r="2980" spans="1:7" x14ac:dyDescent="0.25">
      <c r="A2980" s="7">
        <v>0.33118515618296757</v>
      </c>
      <c r="B2980" s="13">
        <f t="shared" si="233"/>
        <v>2979</v>
      </c>
      <c r="C2980" s="35">
        <f t="shared" si="234"/>
        <v>1.2654755040547583E-4</v>
      </c>
      <c r="D2980" s="7">
        <f t="shared" si="230"/>
        <v>0.37698515265791249</v>
      </c>
      <c r="E2980" s="7">
        <f>SUM(D$2:D2980)</f>
        <v>790.1878820515808</v>
      </c>
      <c r="F2980">
        <f t="shared" si="231"/>
        <v>1</v>
      </c>
      <c r="G2980">
        <f t="shared" si="232"/>
        <v>1</v>
      </c>
    </row>
    <row r="2981" spans="1:7" x14ac:dyDescent="0.25">
      <c r="A2981" s="7">
        <v>0.33087034887515759</v>
      </c>
      <c r="B2981" s="13">
        <f t="shared" si="233"/>
        <v>2980</v>
      </c>
      <c r="C2981" s="35">
        <f t="shared" si="234"/>
        <v>3.1480730780997224E-4</v>
      </c>
      <c r="D2981" s="7">
        <f t="shared" si="230"/>
        <v>0.93812577727371727</v>
      </c>
      <c r="E2981" s="7">
        <f>SUM(D$2:D2981)</f>
        <v>791.12600782885454</v>
      </c>
      <c r="F2981">
        <f t="shared" si="231"/>
        <v>1</v>
      </c>
      <c r="G2981">
        <f t="shared" si="232"/>
        <v>1</v>
      </c>
    </row>
    <row r="2982" spans="1:7" x14ac:dyDescent="0.25">
      <c r="A2982" s="7">
        <v>0.33082173447278262</v>
      </c>
      <c r="B2982" s="13">
        <f t="shared" si="233"/>
        <v>2981</v>
      </c>
      <c r="C2982" s="35">
        <f t="shared" si="234"/>
        <v>4.8614402374969057E-5</v>
      </c>
      <c r="D2982" s="7">
        <f t="shared" si="230"/>
        <v>0.14491953347978276</v>
      </c>
      <c r="E2982" s="7">
        <f>SUM(D$2:D2982)</f>
        <v>791.27092736233431</v>
      </c>
      <c r="F2982">
        <f t="shared" si="231"/>
        <v>1</v>
      </c>
      <c r="G2982">
        <f t="shared" si="232"/>
        <v>1</v>
      </c>
    </row>
    <row r="2983" spans="1:7" x14ac:dyDescent="0.25">
      <c r="A2983" s="7">
        <v>0.33070228055778339</v>
      </c>
      <c r="B2983" s="13">
        <f t="shared" si="233"/>
        <v>2982</v>
      </c>
      <c r="C2983" s="35">
        <f t="shared" si="234"/>
        <v>1.1945391499923463E-4</v>
      </c>
      <c r="D2983" s="7">
        <f t="shared" si="230"/>
        <v>0.35621157452771768</v>
      </c>
      <c r="E2983" s="7">
        <f>SUM(D$2:D2983)</f>
        <v>791.62713893686202</v>
      </c>
      <c r="F2983">
        <f t="shared" si="231"/>
        <v>1</v>
      </c>
      <c r="G2983">
        <f t="shared" si="232"/>
        <v>1</v>
      </c>
    </row>
    <row r="2984" spans="1:7" x14ac:dyDescent="0.25">
      <c r="A2984" s="7">
        <v>0.33047743894679904</v>
      </c>
      <c r="B2984" s="13">
        <f t="shared" si="233"/>
        <v>2983</v>
      </c>
      <c r="C2984" s="35">
        <f t="shared" si="234"/>
        <v>2.2484161098434985E-4</v>
      </c>
      <c r="D2984" s="7">
        <f t="shared" si="230"/>
        <v>0.6707025255663156</v>
      </c>
      <c r="E2984" s="7">
        <f>SUM(D$2:D2984)</f>
        <v>792.29784146242832</v>
      </c>
      <c r="F2984">
        <f t="shared" si="231"/>
        <v>1</v>
      </c>
      <c r="G2984">
        <f t="shared" si="232"/>
        <v>1</v>
      </c>
    </row>
    <row r="2985" spans="1:7" x14ac:dyDescent="0.25">
      <c r="A2985" s="7">
        <v>0.33046463166649198</v>
      </c>
      <c r="B2985" s="13">
        <f t="shared" si="233"/>
        <v>2984</v>
      </c>
      <c r="C2985" s="35">
        <f t="shared" si="234"/>
        <v>1.280728030705891E-5</v>
      </c>
      <c r="D2985" s="7">
        <f t="shared" si="230"/>
        <v>3.8216924436263788E-2</v>
      </c>
      <c r="E2985" s="7">
        <f>SUM(D$2:D2985)</f>
        <v>792.33605838686458</v>
      </c>
      <c r="F2985">
        <f t="shared" si="231"/>
        <v>1</v>
      </c>
      <c r="G2985">
        <f t="shared" si="232"/>
        <v>1</v>
      </c>
    </row>
    <row r="2986" spans="1:7" x14ac:dyDescent="0.25">
      <c r="A2986" s="7">
        <v>0.33017914310433755</v>
      </c>
      <c r="B2986" s="13">
        <f t="shared" si="233"/>
        <v>2985</v>
      </c>
      <c r="C2986" s="35">
        <f t="shared" si="234"/>
        <v>2.8548856215443452E-4</v>
      </c>
      <c r="D2986" s="7">
        <f t="shared" si="230"/>
        <v>0.85218335803098699</v>
      </c>
      <c r="E2986" s="7">
        <f>SUM(D$2:D2986)</f>
        <v>793.18824174489555</v>
      </c>
      <c r="F2986">
        <f t="shared" si="231"/>
        <v>1</v>
      </c>
      <c r="G2986">
        <f t="shared" si="232"/>
        <v>1</v>
      </c>
    </row>
    <row r="2987" spans="1:7" x14ac:dyDescent="0.25">
      <c r="A2987" s="7">
        <v>0.33009784471630199</v>
      </c>
      <c r="B2987" s="13">
        <f t="shared" si="233"/>
        <v>2986</v>
      </c>
      <c r="C2987" s="35">
        <f t="shared" si="234"/>
        <v>8.1298388035555558E-5</v>
      </c>
      <c r="D2987" s="7">
        <f t="shared" si="230"/>
        <v>0.2427569866741689</v>
      </c>
      <c r="E2987" s="7">
        <f>SUM(D$2:D2987)</f>
        <v>793.43099873156973</v>
      </c>
      <c r="F2987">
        <f t="shared" si="231"/>
        <v>1</v>
      </c>
      <c r="G2987">
        <f t="shared" si="232"/>
        <v>1</v>
      </c>
    </row>
    <row r="2988" spans="1:7" x14ac:dyDescent="0.25">
      <c r="A2988" s="7">
        <v>0.32981773085401167</v>
      </c>
      <c r="B2988" s="13">
        <f t="shared" si="233"/>
        <v>2987</v>
      </c>
      <c r="C2988" s="35">
        <f t="shared" si="234"/>
        <v>2.8011386229032098E-4</v>
      </c>
      <c r="D2988" s="7">
        <f t="shared" si="230"/>
        <v>0.83670010666118877</v>
      </c>
      <c r="E2988" s="7">
        <f>SUM(D$2:D2988)</f>
        <v>794.2676988382309</v>
      </c>
      <c r="F2988">
        <f t="shared" si="231"/>
        <v>1</v>
      </c>
      <c r="G2988">
        <f t="shared" si="232"/>
        <v>1</v>
      </c>
    </row>
    <row r="2989" spans="1:7" x14ac:dyDescent="0.25">
      <c r="A2989" s="7">
        <v>0.3297671796228569</v>
      </c>
      <c r="B2989" s="13">
        <f t="shared" si="233"/>
        <v>2988</v>
      </c>
      <c r="C2989" s="35">
        <f t="shared" si="234"/>
        <v>5.0551231154771781E-5</v>
      </c>
      <c r="D2989" s="7">
        <f t="shared" si="230"/>
        <v>0.15104707869045808</v>
      </c>
      <c r="E2989" s="7">
        <f>SUM(D$2:D2989)</f>
        <v>794.41874591692135</v>
      </c>
      <c r="F2989">
        <f t="shared" si="231"/>
        <v>1</v>
      </c>
      <c r="G2989">
        <f t="shared" si="232"/>
        <v>1</v>
      </c>
    </row>
    <row r="2990" spans="1:7" x14ac:dyDescent="0.25">
      <c r="A2990" s="7">
        <v>0.32974819870081395</v>
      </c>
      <c r="B2990" s="13">
        <f t="shared" si="233"/>
        <v>2989</v>
      </c>
      <c r="C2990" s="35">
        <f t="shared" si="234"/>
        <v>1.8980922042943771E-5</v>
      </c>
      <c r="D2990" s="7">
        <f t="shared" si="230"/>
        <v>5.6733975986358931E-2</v>
      </c>
      <c r="E2990" s="7">
        <f>SUM(D$2:D2990)</f>
        <v>794.47547989290774</v>
      </c>
      <c r="F2990">
        <f t="shared" si="231"/>
        <v>1</v>
      </c>
      <c r="G2990">
        <f t="shared" si="232"/>
        <v>1</v>
      </c>
    </row>
    <row r="2991" spans="1:7" x14ac:dyDescent="0.25">
      <c r="A2991" s="7">
        <v>0.32946987640514508</v>
      </c>
      <c r="B2991" s="13">
        <f t="shared" si="233"/>
        <v>2990</v>
      </c>
      <c r="C2991" s="35">
        <f t="shared" si="234"/>
        <v>2.7832229566887579E-4</v>
      </c>
      <c r="D2991" s="7">
        <f t="shared" si="230"/>
        <v>0.8321836640499386</v>
      </c>
      <c r="E2991" s="7">
        <f>SUM(D$2:D2991)</f>
        <v>795.30766355695766</v>
      </c>
      <c r="F2991">
        <f t="shared" si="231"/>
        <v>1</v>
      </c>
      <c r="G2991">
        <f t="shared" si="232"/>
        <v>1</v>
      </c>
    </row>
    <row r="2992" spans="1:7" x14ac:dyDescent="0.25">
      <c r="A2992" s="7">
        <v>0.32946401749808596</v>
      </c>
      <c r="B2992" s="13">
        <f t="shared" si="233"/>
        <v>2991</v>
      </c>
      <c r="C2992" s="35">
        <f t="shared" si="234"/>
        <v>5.8589070591197334E-6</v>
      </c>
      <c r="D2992" s="7">
        <f t="shared" si="230"/>
        <v>1.7523991013827123E-2</v>
      </c>
      <c r="E2992" s="7">
        <f>SUM(D$2:D2992)</f>
        <v>795.3251875479715</v>
      </c>
      <c r="F2992">
        <f t="shared" si="231"/>
        <v>1</v>
      </c>
      <c r="G2992">
        <f t="shared" si="232"/>
        <v>1</v>
      </c>
    </row>
    <row r="2993" spans="1:7" x14ac:dyDescent="0.25">
      <c r="A2993" s="7">
        <v>0.32935308562971827</v>
      </c>
      <c r="B2993" s="13">
        <f t="shared" si="233"/>
        <v>2992</v>
      </c>
      <c r="C2993" s="35">
        <f t="shared" si="234"/>
        <v>1.1093186836769187E-4</v>
      </c>
      <c r="D2993" s="7">
        <f t="shared" si="230"/>
        <v>0.33190815015613406</v>
      </c>
      <c r="E2993" s="7">
        <f>SUM(D$2:D2993)</f>
        <v>795.65709569812759</v>
      </c>
      <c r="F2993">
        <f t="shared" si="231"/>
        <v>1</v>
      </c>
      <c r="G2993">
        <f t="shared" si="232"/>
        <v>1</v>
      </c>
    </row>
    <row r="2994" spans="1:7" x14ac:dyDescent="0.25">
      <c r="A2994" s="7">
        <v>0.32857544887459589</v>
      </c>
      <c r="B2994" s="13">
        <f t="shared" si="233"/>
        <v>2993</v>
      </c>
      <c r="C2994" s="35">
        <f t="shared" si="234"/>
        <v>7.7763675512237951E-4</v>
      </c>
      <c r="D2994" s="7">
        <f t="shared" si="230"/>
        <v>2.3274668080812817</v>
      </c>
      <c r="E2994" s="7">
        <f>SUM(D$2:D2994)</f>
        <v>797.98456250620882</v>
      </c>
      <c r="F2994">
        <f t="shared" si="231"/>
        <v>1</v>
      </c>
      <c r="G2994">
        <f t="shared" si="232"/>
        <v>1</v>
      </c>
    </row>
    <row r="2995" spans="1:7" x14ac:dyDescent="0.25">
      <c r="A2995" s="7">
        <v>0.32851661770040702</v>
      </c>
      <c r="B2995" s="13">
        <f t="shared" si="233"/>
        <v>2994</v>
      </c>
      <c r="C2995" s="35">
        <f t="shared" si="234"/>
        <v>5.8831174188866964E-5</v>
      </c>
      <c r="D2995" s="7">
        <f t="shared" si="230"/>
        <v>0.17614053552146769</v>
      </c>
      <c r="E2995" s="7">
        <f>SUM(D$2:D2995)</f>
        <v>798.16070304173024</v>
      </c>
      <c r="F2995">
        <f t="shared" si="231"/>
        <v>1</v>
      </c>
      <c r="G2995">
        <f t="shared" si="232"/>
        <v>1</v>
      </c>
    </row>
    <row r="2996" spans="1:7" x14ac:dyDescent="0.25">
      <c r="A2996" s="7">
        <v>0.32848659685431897</v>
      </c>
      <c r="B2996" s="13">
        <f t="shared" si="233"/>
        <v>2995</v>
      </c>
      <c r="C2996" s="35">
        <f t="shared" si="234"/>
        <v>3.0020846088052444E-5</v>
      </c>
      <c r="D2996" s="7">
        <f t="shared" si="230"/>
        <v>8.991243403371707E-2</v>
      </c>
      <c r="E2996" s="7">
        <f>SUM(D$2:D2996)</f>
        <v>798.25061547576399</v>
      </c>
      <c r="F2996">
        <f t="shared" si="231"/>
        <v>1</v>
      </c>
      <c r="G2996">
        <f t="shared" si="232"/>
        <v>1</v>
      </c>
    </row>
    <row r="2997" spans="1:7" x14ac:dyDescent="0.25">
      <c r="A2997" s="7">
        <v>0.32824149117222495</v>
      </c>
      <c r="B2997" s="13">
        <f t="shared" si="233"/>
        <v>2996</v>
      </c>
      <c r="C2997" s="35">
        <f t="shared" si="234"/>
        <v>2.4510568209401562E-4</v>
      </c>
      <c r="D2997" s="7">
        <f t="shared" si="230"/>
        <v>0.7343366235536708</v>
      </c>
      <c r="E2997" s="7">
        <f>SUM(D$2:D2997)</f>
        <v>798.98495209931764</v>
      </c>
      <c r="F2997">
        <f t="shared" si="231"/>
        <v>1</v>
      </c>
      <c r="G2997">
        <f t="shared" si="232"/>
        <v>1</v>
      </c>
    </row>
    <row r="2998" spans="1:7" x14ac:dyDescent="0.25">
      <c r="A2998" s="7">
        <v>0.32813312560199059</v>
      </c>
      <c r="B2998" s="13">
        <f t="shared" si="233"/>
        <v>2997</v>
      </c>
      <c r="C2998" s="35">
        <f t="shared" si="234"/>
        <v>1.0836557023435889E-4</v>
      </c>
      <c r="D2998" s="7">
        <f t="shared" si="230"/>
        <v>0.32477161399237359</v>
      </c>
      <c r="E2998" s="7">
        <f>SUM(D$2:D2998)</f>
        <v>799.30972371331006</v>
      </c>
      <c r="F2998">
        <f t="shared" si="231"/>
        <v>1</v>
      </c>
      <c r="G2998">
        <f t="shared" si="232"/>
        <v>1</v>
      </c>
    </row>
    <row r="2999" spans="1:7" x14ac:dyDescent="0.25">
      <c r="A2999" s="7">
        <v>0.32791196396568789</v>
      </c>
      <c r="B2999" s="13">
        <f t="shared" si="233"/>
        <v>2998</v>
      </c>
      <c r="C2999" s="35">
        <f t="shared" si="234"/>
        <v>2.2116163630270247E-4</v>
      </c>
      <c r="D2999" s="7">
        <f t="shared" si="230"/>
        <v>0.663042585635502</v>
      </c>
      <c r="E2999" s="7">
        <f>SUM(D$2:D2999)</f>
        <v>799.97276629894554</v>
      </c>
      <c r="F2999">
        <f t="shared" si="231"/>
        <v>1</v>
      </c>
      <c r="G2999">
        <f t="shared" si="232"/>
        <v>1</v>
      </c>
    </row>
    <row r="3000" spans="1:7" x14ac:dyDescent="0.25">
      <c r="A3000" s="7">
        <v>0.32787741578232682</v>
      </c>
      <c r="B3000" s="13">
        <f t="shared" si="233"/>
        <v>2999</v>
      </c>
      <c r="C3000" s="35">
        <f t="shared" si="234"/>
        <v>3.4548183361071683E-5</v>
      </c>
      <c r="D3000" s="7">
        <f t="shared" si="230"/>
        <v>0.10361000189985398</v>
      </c>
      <c r="E3000" s="7">
        <f>SUM(D$2:D3000)</f>
        <v>800.07637630084537</v>
      </c>
      <c r="F3000">
        <f t="shared" si="231"/>
        <v>1</v>
      </c>
      <c r="G3000">
        <f t="shared" si="232"/>
        <v>1</v>
      </c>
    </row>
    <row r="3001" spans="1:7" x14ac:dyDescent="0.25">
      <c r="A3001" s="7">
        <v>0.32785780539093046</v>
      </c>
      <c r="B3001" s="13">
        <f t="shared" si="233"/>
        <v>3000</v>
      </c>
      <c r="C3001" s="35">
        <f t="shared" si="234"/>
        <v>1.9610391396363003E-5</v>
      </c>
      <c r="D3001" s="7">
        <f t="shared" si="230"/>
        <v>5.8831174189089008E-2</v>
      </c>
      <c r="E3001" s="7">
        <f>SUM(D$2:D3001)</f>
        <v>800.13520747503446</v>
      </c>
      <c r="F3001">
        <f t="shared" si="231"/>
        <v>1</v>
      </c>
      <c r="G3001">
        <f t="shared" si="232"/>
        <v>1</v>
      </c>
    </row>
    <row r="3002" spans="1:7" x14ac:dyDescent="0.25">
      <c r="A3002" s="7">
        <v>0.32777926698390636</v>
      </c>
      <c r="B3002" s="13">
        <f t="shared" si="233"/>
        <v>3001</v>
      </c>
      <c r="C3002" s="35">
        <f t="shared" si="234"/>
        <v>7.8538407024097978E-5</v>
      </c>
      <c r="D3002" s="7">
        <f t="shared" si="230"/>
        <v>0.23569375947931803</v>
      </c>
      <c r="E3002" s="7">
        <f>SUM(D$2:D3002)</f>
        <v>800.37090123451378</v>
      </c>
      <c r="F3002">
        <f t="shared" si="231"/>
        <v>1</v>
      </c>
      <c r="G3002">
        <f t="shared" si="232"/>
        <v>1</v>
      </c>
    </row>
    <row r="3003" spans="1:7" x14ac:dyDescent="0.25">
      <c r="A3003" s="7">
        <v>0.32771312428107335</v>
      </c>
      <c r="B3003" s="13">
        <f t="shared" si="233"/>
        <v>3002</v>
      </c>
      <c r="C3003" s="35">
        <f t="shared" si="234"/>
        <v>6.6142702833005274E-5</v>
      </c>
      <c r="D3003" s="7">
        <f t="shared" si="230"/>
        <v>0.19856039390468183</v>
      </c>
      <c r="E3003" s="7">
        <f>SUM(D$2:D3003)</f>
        <v>800.56946162841848</v>
      </c>
      <c r="F3003">
        <f t="shared" si="231"/>
        <v>1</v>
      </c>
      <c r="G3003">
        <f t="shared" si="232"/>
        <v>1</v>
      </c>
    </row>
    <row r="3004" spans="1:7" x14ac:dyDescent="0.25">
      <c r="A3004" s="7">
        <v>0.32768949496995881</v>
      </c>
      <c r="B3004" s="13">
        <f t="shared" si="233"/>
        <v>3003</v>
      </c>
      <c r="C3004" s="35">
        <f t="shared" si="234"/>
        <v>2.3629311114548024E-5</v>
      </c>
      <c r="D3004" s="7">
        <f t="shared" si="230"/>
        <v>7.0958821276987716E-2</v>
      </c>
      <c r="E3004" s="7">
        <f>SUM(D$2:D3004)</f>
        <v>800.64042044969551</v>
      </c>
      <c r="F3004">
        <f t="shared" si="231"/>
        <v>1</v>
      </c>
      <c r="G3004">
        <f t="shared" si="232"/>
        <v>1</v>
      </c>
    </row>
    <row r="3005" spans="1:7" x14ac:dyDescent="0.25">
      <c r="A3005" s="7">
        <v>0.32757984625065778</v>
      </c>
      <c r="B3005" s="13">
        <f t="shared" si="233"/>
        <v>3004</v>
      </c>
      <c r="C3005" s="35">
        <f t="shared" si="234"/>
        <v>1.0964871930102538E-4</v>
      </c>
      <c r="D3005" s="7">
        <f t="shared" si="230"/>
        <v>0.32938475278028023</v>
      </c>
      <c r="E3005" s="7">
        <f>SUM(D$2:D3005)</f>
        <v>800.96980520247575</v>
      </c>
      <c r="F3005">
        <f t="shared" si="231"/>
        <v>1</v>
      </c>
      <c r="G3005">
        <f t="shared" si="232"/>
        <v>1</v>
      </c>
    </row>
    <row r="3006" spans="1:7" x14ac:dyDescent="0.25">
      <c r="A3006" s="7">
        <v>0.32743978931951262</v>
      </c>
      <c r="B3006" s="13">
        <f t="shared" si="233"/>
        <v>3005</v>
      </c>
      <c r="C3006" s="35">
        <f t="shared" si="234"/>
        <v>1.4005693114516049E-4</v>
      </c>
      <c r="D3006" s="7">
        <f t="shared" si="230"/>
        <v>0.42087107809120727</v>
      </c>
      <c r="E3006" s="7">
        <f>SUM(D$2:D3006)</f>
        <v>801.39067628056694</v>
      </c>
      <c r="F3006">
        <f t="shared" si="231"/>
        <v>1</v>
      </c>
      <c r="G3006">
        <f t="shared" si="232"/>
        <v>1</v>
      </c>
    </row>
    <row r="3007" spans="1:7" x14ac:dyDescent="0.25">
      <c r="A3007" s="7">
        <v>0.3273409142102997</v>
      </c>
      <c r="B3007" s="13">
        <f t="shared" si="233"/>
        <v>3006</v>
      </c>
      <c r="C3007" s="35">
        <f t="shared" si="234"/>
        <v>9.8875109212914758E-5</v>
      </c>
      <c r="D3007" s="7">
        <f t="shared" si="230"/>
        <v>0.29721857829402176</v>
      </c>
      <c r="E3007" s="7">
        <f>SUM(D$2:D3007)</f>
        <v>801.687894858861</v>
      </c>
      <c r="F3007">
        <f t="shared" si="231"/>
        <v>1</v>
      </c>
      <c r="G3007">
        <f t="shared" si="232"/>
        <v>1</v>
      </c>
    </row>
    <row r="3008" spans="1:7" x14ac:dyDescent="0.25">
      <c r="A3008" s="7">
        <v>0.32732692062236501</v>
      </c>
      <c r="B3008" s="13">
        <f t="shared" si="233"/>
        <v>3007</v>
      </c>
      <c r="C3008" s="35">
        <f t="shared" si="234"/>
        <v>1.3993587934690854E-5</v>
      </c>
      <c r="D3008" s="7">
        <f t="shared" si="230"/>
        <v>4.2078718919615399E-2</v>
      </c>
      <c r="E3008" s="7">
        <f>SUM(D$2:D3008)</f>
        <v>801.72997357778058</v>
      </c>
      <c r="F3008">
        <f t="shared" si="231"/>
        <v>1</v>
      </c>
      <c r="G3008">
        <f t="shared" si="232"/>
        <v>1</v>
      </c>
    </row>
    <row r="3009" spans="1:7" x14ac:dyDescent="0.25">
      <c r="A3009" s="7">
        <v>0.32720942774650558</v>
      </c>
      <c r="B3009" s="13">
        <f t="shared" si="233"/>
        <v>3008</v>
      </c>
      <c r="C3009" s="35">
        <f t="shared" si="234"/>
        <v>1.1749287585943735E-4</v>
      </c>
      <c r="D3009" s="7">
        <f t="shared" si="230"/>
        <v>0.35341857058518755</v>
      </c>
      <c r="E3009" s="7">
        <f>SUM(D$2:D3009)</f>
        <v>802.08339214836576</v>
      </c>
      <c r="F3009">
        <f t="shared" si="231"/>
        <v>1</v>
      </c>
      <c r="G3009">
        <f t="shared" si="232"/>
        <v>1</v>
      </c>
    </row>
    <row r="3010" spans="1:7" x14ac:dyDescent="0.25">
      <c r="A3010" s="7">
        <v>0.32708941699323213</v>
      </c>
      <c r="B3010" s="13">
        <f t="shared" si="233"/>
        <v>3009</v>
      </c>
      <c r="C3010" s="35">
        <f t="shared" si="234"/>
        <v>1.2001075327344735E-4</v>
      </c>
      <c r="D3010" s="7">
        <f t="shared" ref="D3010:D3073" si="235">C3010*B3010</f>
        <v>0.36111235659980306</v>
      </c>
      <c r="E3010" s="7">
        <f>SUM(D$2:D3010)</f>
        <v>802.44450450496561</v>
      </c>
      <c r="F3010">
        <f t="shared" ref="F3010:F3073" si="236">IF(E3010&gt;I$15,1,0)</f>
        <v>1</v>
      </c>
      <c r="G3010">
        <f t="shared" ref="G3010:G3073" si="237">IF(E3010&gt;M$15,1,0)</f>
        <v>1</v>
      </c>
    </row>
    <row r="3011" spans="1:7" x14ac:dyDescent="0.25">
      <c r="A3011" s="7">
        <v>0.3267439351596208</v>
      </c>
      <c r="B3011" s="13">
        <f t="shared" ref="B3011:B3074" si="238">ROW(B3011)-1</f>
        <v>3010</v>
      </c>
      <c r="C3011" s="35">
        <f t="shared" si="234"/>
        <v>3.4548183361132745E-4</v>
      </c>
      <c r="D3011" s="7">
        <f t="shared" si="235"/>
        <v>1.0399003191700955</v>
      </c>
      <c r="E3011" s="7">
        <f>SUM(D$2:D3011)</f>
        <v>803.48440482413571</v>
      </c>
      <c r="F3011">
        <f t="shared" si="236"/>
        <v>1</v>
      </c>
      <c r="G3011">
        <f t="shared" si="237"/>
        <v>1</v>
      </c>
    </row>
    <row r="3012" spans="1:7" x14ac:dyDescent="0.25">
      <c r="A3012" s="7">
        <v>0.32659542881292342</v>
      </c>
      <c r="B3012" s="13">
        <f t="shared" si="238"/>
        <v>3011</v>
      </c>
      <c r="C3012" s="35">
        <f t="shared" ref="C3012:C3075" si="239">IF(A3011-A3012=0,0,A3011-A3012)</f>
        <v>1.4850634669738572E-4</v>
      </c>
      <c r="D3012" s="7">
        <f t="shared" si="235"/>
        <v>0.44715260990582839</v>
      </c>
      <c r="E3012" s="7">
        <f>SUM(D$2:D3012)</f>
        <v>803.93155743404157</v>
      </c>
      <c r="F3012">
        <f t="shared" si="236"/>
        <v>1</v>
      </c>
      <c r="G3012">
        <f t="shared" si="237"/>
        <v>1</v>
      </c>
    </row>
    <row r="3013" spans="1:7" x14ac:dyDescent="0.25">
      <c r="A3013" s="7">
        <v>0.32654013235125784</v>
      </c>
      <c r="B3013" s="13">
        <f t="shared" si="238"/>
        <v>3012</v>
      </c>
      <c r="C3013" s="35">
        <f t="shared" si="239"/>
        <v>5.5296461665577112E-5</v>
      </c>
      <c r="D3013" s="7">
        <f t="shared" si="235"/>
        <v>0.16655294253671826</v>
      </c>
      <c r="E3013" s="7">
        <f>SUM(D$2:D3013)</f>
        <v>804.09811037657823</v>
      </c>
      <c r="F3013">
        <f t="shared" si="236"/>
        <v>1</v>
      </c>
      <c r="G3013">
        <f t="shared" si="237"/>
        <v>1</v>
      </c>
    </row>
    <row r="3014" spans="1:7" x14ac:dyDescent="0.25">
      <c r="A3014" s="7">
        <v>0.32641196270674921</v>
      </c>
      <c r="B3014" s="13">
        <f t="shared" si="238"/>
        <v>3013</v>
      </c>
      <c r="C3014" s="35">
        <f t="shared" si="239"/>
        <v>1.2816964450862445E-4</v>
      </c>
      <c r="D3014" s="7">
        <f t="shared" si="235"/>
        <v>0.38617513890448546</v>
      </c>
      <c r="E3014" s="7">
        <f>SUM(D$2:D3014)</f>
        <v>804.48428551548272</v>
      </c>
      <c r="F3014">
        <f t="shared" si="236"/>
        <v>1</v>
      </c>
      <c r="G3014">
        <f t="shared" si="237"/>
        <v>1</v>
      </c>
    </row>
    <row r="3015" spans="1:7" x14ac:dyDescent="0.25">
      <c r="A3015" s="7">
        <v>0.32591284193017389</v>
      </c>
      <c r="B3015" s="13">
        <f t="shared" si="238"/>
        <v>3014</v>
      </c>
      <c r="C3015" s="35">
        <f t="shared" si="239"/>
        <v>4.9912077657532361E-4</v>
      </c>
      <c r="D3015" s="7">
        <f t="shared" si="235"/>
        <v>1.5043500205980254</v>
      </c>
      <c r="E3015" s="7">
        <f>SUM(D$2:D3015)</f>
        <v>805.98863553608078</v>
      </c>
      <c r="F3015">
        <f t="shared" si="236"/>
        <v>1</v>
      </c>
      <c r="G3015">
        <f t="shared" si="237"/>
        <v>1</v>
      </c>
    </row>
    <row r="3016" spans="1:7" x14ac:dyDescent="0.25">
      <c r="A3016" s="7">
        <v>0.32585391391454593</v>
      </c>
      <c r="B3016" s="13">
        <f t="shared" si="238"/>
        <v>3015</v>
      </c>
      <c r="C3016" s="35">
        <f t="shared" si="239"/>
        <v>5.892801562795702E-5</v>
      </c>
      <c r="D3016" s="7">
        <f t="shared" si="235"/>
        <v>0.17766796711829042</v>
      </c>
      <c r="E3016" s="7">
        <f>SUM(D$2:D3016)</f>
        <v>806.16630350319906</v>
      </c>
      <c r="F3016">
        <f t="shared" si="236"/>
        <v>1</v>
      </c>
      <c r="G3016">
        <f t="shared" si="237"/>
        <v>1</v>
      </c>
    </row>
    <row r="3017" spans="1:7" x14ac:dyDescent="0.25">
      <c r="A3017" s="7">
        <v>0.32577999968623372</v>
      </c>
      <c r="B3017" s="13">
        <f t="shared" si="238"/>
        <v>3016</v>
      </c>
      <c r="C3017" s="35">
        <f t="shared" si="239"/>
        <v>7.3914228312210728E-5</v>
      </c>
      <c r="D3017" s="7">
        <f t="shared" si="235"/>
        <v>0.22292531258962756</v>
      </c>
      <c r="E3017" s="7">
        <f>SUM(D$2:D3017)</f>
        <v>806.38922881578867</v>
      </c>
      <c r="F3017">
        <f t="shared" si="236"/>
        <v>1</v>
      </c>
      <c r="G3017">
        <f t="shared" si="237"/>
        <v>1</v>
      </c>
    </row>
    <row r="3018" spans="1:7" x14ac:dyDescent="0.25">
      <c r="A3018" s="7">
        <v>0.32572627689795181</v>
      </c>
      <c r="B3018" s="13">
        <f t="shared" si="238"/>
        <v>3017</v>
      </c>
      <c r="C3018" s="35">
        <f t="shared" si="239"/>
        <v>5.372278828191801E-5</v>
      </c>
      <c r="D3018" s="7">
        <f t="shared" si="235"/>
        <v>0.16208165224654664</v>
      </c>
      <c r="E3018" s="7">
        <f>SUM(D$2:D3018)</f>
        <v>806.55131046803524</v>
      </c>
      <c r="F3018">
        <f t="shared" si="236"/>
        <v>1</v>
      </c>
      <c r="G3018">
        <f t="shared" si="237"/>
        <v>1</v>
      </c>
    </row>
    <row r="3019" spans="1:7" x14ac:dyDescent="0.25">
      <c r="A3019" s="7">
        <v>0.32552281303462527</v>
      </c>
      <c r="B3019" s="13">
        <f t="shared" si="238"/>
        <v>3018</v>
      </c>
      <c r="C3019" s="35">
        <f t="shared" si="239"/>
        <v>2.0346386332653621E-4</v>
      </c>
      <c r="D3019" s="7">
        <f t="shared" si="235"/>
        <v>0.61405393951948628</v>
      </c>
      <c r="E3019" s="7">
        <f>SUM(D$2:D3019)</f>
        <v>807.16536440755476</v>
      </c>
      <c r="F3019">
        <f t="shared" si="236"/>
        <v>1</v>
      </c>
      <c r="G3019">
        <f t="shared" si="237"/>
        <v>1</v>
      </c>
    </row>
    <row r="3020" spans="1:7" x14ac:dyDescent="0.25">
      <c r="A3020" s="7">
        <v>0.32523558132656893</v>
      </c>
      <c r="B3020" s="13">
        <f t="shared" si="238"/>
        <v>3019</v>
      </c>
      <c r="C3020" s="35">
        <f t="shared" si="239"/>
        <v>2.8723170805633469E-4</v>
      </c>
      <c r="D3020" s="7">
        <f t="shared" si="235"/>
        <v>0.86715252662207443</v>
      </c>
      <c r="E3020" s="7">
        <f>SUM(D$2:D3020)</f>
        <v>808.03251693417678</v>
      </c>
      <c r="F3020">
        <f t="shared" si="236"/>
        <v>1</v>
      </c>
      <c r="G3020">
        <f t="shared" si="237"/>
        <v>1</v>
      </c>
    </row>
    <row r="3021" spans="1:7" x14ac:dyDescent="0.25">
      <c r="A3021" s="7">
        <v>0.32502959958582855</v>
      </c>
      <c r="B3021" s="13">
        <f t="shared" si="238"/>
        <v>3020</v>
      </c>
      <c r="C3021" s="35">
        <f t="shared" si="239"/>
        <v>2.0598174074037967E-4</v>
      </c>
      <c r="D3021" s="7">
        <f t="shared" si="235"/>
        <v>0.62206485703594661</v>
      </c>
      <c r="E3021" s="7">
        <f>SUM(D$2:D3021)</f>
        <v>808.65458179121276</v>
      </c>
      <c r="F3021">
        <f t="shared" si="236"/>
        <v>1</v>
      </c>
      <c r="G3021">
        <f t="shared" si="237"/>
        <v>1</v>
      </c>
    </row>
    <row r="3022" spans="1:7" x14ac:dyDescent="0.25">
      <c r="A3022" s="7">
        <v>0.32499008827871895</v>
      </c>
      <c r="B3022" s="13">
        <f t="shared" si="238"/>
        <v>3021</v>
      </c>
      <c r="C3022" s="35">
        <f t="shared" si="239"/>
        <v>3.9511307109607596E-5</v>
      </c>
      <c r="D3022" s="7">
        <f t="shared" si="235"/>
        <v>0.11936365877812455</v>
      </c>
      <c r="E3022" s="7">
        <f>SUM(D$2:D3022)</f>
        <v>808.77394544999083</v>
      </c>
      <c r="F3022">
        <f t="shared" si="236"/>
        <v>1</v>
      </c>
      <c r="G3022">
        <f t="shared" si="237"/>
        <v>1</v>
      </c>
    </row>
    <row r="3023" spans="1:7" x14ac:dyDescent="0.25">
      <c r="A3023" s="7">
        <v>0.32492854554423822</v>
      </c>
      <c r="B3023" s="13">
        <f t="shared" si="238"/>
        <v>3022</v>
      </c>
      <c r="C3023" s="35">
        <f t="shared" si="239"/>
        <v>6.1542734480724004E-5</v>
      </c>
      <c r="D3023" s="7">
        <f t="shared" si="235"/>
        <v>0.18598214360074794</v>
      </c>
      <c r="E3023" s="7">
        <f>SUM(D$2:D3023)</f>
        <v>808.9599275935916</v>
      </c>
      <c r="F3023">
        <f t="shared" si="236"/>
        <v>1</v>
      </c>
      <c r="G3023">
        <f t="shared" si="237"/>
        <v>1</v>
      </c>
    </row>
    <row r="3024" spans="1:7" x14ac:dyDescent="0.25">
      <c r="A3024" s="7">
        <v>0.32481141582377493</v>
      </c>
      <c r="B3024" s="13">
        <f t="shared" si="238"/>
        <v>3023</v>
      </c>
      <c r="C3024" s="35">
        <f t="shared" si="239"/>
        <v>1.1712972046329373E-4</v>
      </c>
      <c r="D3024" s="7">
        <f t="shared" si="235"/>
        <v>0.35408314496053694</v>
      </c>
      <c r="E3024" s="7">
        <f>SUM(D$2:D3024)</f>
        <v>809.31401073855216</v>
      </c>
      <c r="F3024">
        <f t="shared" si="236"/>
        <v>1</v>
      </c>
      <c r="G3024">
        <f t="shared" si="237"/>
        <v>1</v>
      </c>
    </row>
    <row r="3025" spans="1:7" x14ac:dyDescent="0.25">
      <c r="A3025" s="7">
        <v>0.32454563449445578</v>
      </c>
      <c r="B3025" s="13">
        <f t="shared" si="238"/>
        <v>3024</v>
      </c>
      <c r="C3025" s="35">
        <f t="shared" si="239"/>
        <v>2.65781329319148E-4</v>
      </c>
      <c r="D3025" s="7">
        <f t="shared" si="235"/>
        <v>0.80372273986110354</v>
      </c>
      <c r="E3025" s="7">
        <f>SUM(D$2:D3025)</f>
        <v>810.11773347841324</v>
      </c>
      <c r="F3025">
        <f t="shared" si="236"/>
        <v>1</v>
      </c>
      <c r="G3025">
        <f t="shared" si="237"/>
        <v>1</v>
      </c>
    </row>
    <row r="3026" spans="1:7" x14ac:dyDescent="0.25">
      <c r="A3026" s="7">
        <v>0.32422034410087475</v>
      </c>
      <c r="B3026" s="13">
        <f t="shared" si="238"/>
        <v>3025</v>
      </c>
      <c r="C3026" s="35">
        <f t="shared" si="239"/>
        <v>3.2529039358103473E-4</v>
      </c>
      <c r="D3026" s="7">
        <f t="shared" si="235"/>
        <v>0.98400344058263012</v>
      </c>
      <c r="E3026" s="7">
        <f>SUM(D$2:D3026)</f>
        <v>811.10173691899593</v>
      </c>
      <c r="F3026">
        <f t="shared" si="236"/>
        <v>1</v>
      </c>
      <c r="G3026">
        <f t="shared" si="237"/>
        <v>1</v>
      </c>
    </row>
    <row r="3027" spans="1:7" x14ac:dyDescent="0.25">
      <c r="A3027" s="7">
        <v>0.32406835146237356</v>
      </c>
      <c r="B3027" s="13">
        <f t="shared" si="238"/>
        <v>3026</v>
      </c>
      <c r="C3027" s="35">
        <f t="shared" si="239"/>
        <v>1.5199263850118605E-4</v>
      </c>
      <c r="D3027" s="7">
        <f t="shared" si="235"/>
        <v>0.45992972410458899</v>
      </c>
      <c r="E3027" s="7">
        <f>SUM(D$2:D3027)</f>
        <v>811.56166664310047</v>
      </c>
      <c r="F3027">
        <f t="shared" si="236"/>
        <v>1</v>
      </c>
      <c r="G3027">
        <f t="shared" si="237"/>
        <v>1</v>
      </c>
    </row>
    <row r="3028" spans="1:7" x14ac:dyDescent="0.25">
      <c r="A3028" s="7">
        <v>0.3237637851367372</v>
      </c>
      <c r="B3028" s="13">
        <f t="shared" si="238"/>
        <v>3027</v>
      </c>
      <c r="C3028" s="35">
        <f t="shared" si="239"/>
        <v>3.0456632563635733E-4</v>
      </c>
      <c r="D3028" s="7">
        <f t="shared" si="235"/>
        <v>0.92192226770125363</v>
      </c>
      <c r="E3028" s="7">
        <f>SUM(D$2:D3028)</f>
        <v>812.4835889108017</v>
      </c>
      <c r="F3028">
        <f t="shared" si="236"/>
        <v>1</v>
      </c>
      <c r="G3028">
        <f t="shared" si="237"/>
        <v>1</v>
      </c>
    </row>
    <row r="3029" spans="1:7" x14ac:dyDescent="0.25">
      <c r="A3029" s="7">
        <v>0.32354664242015285</v>
      </c>
      <c r="B3029" s="13">
        <f t="shared" si="238"/>
        <v>3028</v>
      </c>
      <c r="C3029" s="35">
        <f t="shared" si="239"/>
        <v>2.1714271658435091E-4</v>
      </c>
      <c r="D3029" s="7">
        <f t="shared" si="235"/>
        <v>0.65750814581741457</v>
      </c>
      <c r="E3029" s="7">
        <f>SUM(D$2:D3029)</f>
        <v>813.14109705661906</v>
      </c>
      <c r="F3029">
        <f t="shared" si="236"/>
        <v>1</v>
      </c>
      <c r="G3029">
        <f t="shared" si="237"/>
        <v>1</v>
      </c>
    </row>
    <row r="3030" spans="1:7" x14ac:dyDescent="0.25">
      <c r="A3030" s="7">
        <v>0.32354567400576284</v>
      </c>
      <c r="B3030" s="13">
        <f t="shared" si="238"/>
        <v>3029</v>
      </c>
      <c r="C3030" s="35">
        <f t="shared" si="239"/>
        <v>9.6841439001238427E-7</v>
      </c>
      <c r="D3030" s="7">
        <f t="shared" si="235"/>
        <v>2.933327187347512E-3</v>
      </c>
      <c r="E3030" s="7">
        <f>SUM(D$2:D3030)</f>
        <v>813.14403038380635</v>
      </c>
      <c r="F3030">
        <f t="shared" si="236"/>
        <v>1</v>
      </c>
      <c r="G3030">
        <f t="shared" si="237"/>
        <v>1</v>
      </c>
    </row>
    <row r="3031" spans="1:7" x14ac:dyDescent="0.25">
      <c r="A3031" s="7">
        <v>0.32345040624015242</v>
      </c>
      <c r="B3031" s="13">
        <f t="shared" si="238"/>
        <v>3030</v>
      </c>
      <c r="C3031" s="35">
        <f t="shared" si="239"/>
        <v>9.5267765610418387E-5</v>
      </c>
      <c r="D3031" s="7">
        <f t="shared" si="235"/>
        <v>0.28866132979956771</v>
      </c>
      <c r="E3031" s="7">
        <f>SUM(D$2:D3031)</f>
        <v>813.43269171360589</v>
      </c>
      <c r="F3031">
        <f t="shared" si="236"/>
        <v>1</v>
      </c>
      <c r="G3031">
        <f t="shared" si="237"/>
        <v>1</v>
      </c>
    </row>
    <row r="3032" spans="1:7" x14ac:dyDescent="0.25">
      <c r="A3032" s="7">
        <v>0.32335603425785275</v>
      </c>
      <c r="B3032" s="13">
        <f t="shared" si="238"/>
        <v>3031</v>
      </c>
      <c r="C3032" s="35">
        <f t="shared" si="239"/>
        <v>9.4371982299668034E-5</v>
      </c>
      <c r="D3032" s="7">
        <f t="shared" si="235"/>
        <v>0.28604147835029381</v>
      </c>
      <c r="E3032" s="7">
        <f>SUM(D$2:D3032)</f>
        <v>813.71873319195618</v>
      </c>
      <c r="F3032">
        <f t="shared" si="236"/>
        <v>1</v>
      </c>
      <c r="G3032">
        <f t="shared" si="237"/>
        <v>1</v>
      </c>
    </row>
    <row r="3033" spans="1:7" x14ac:dyDescent="0.25">
      <c r="A3033" s="7">
        <v>0.32327512323557311</v>
      </c>
      <c r="B3033" s="13">
        <f t="shared" si="238"/>
        <v>3032</v>
      </c>
      <c r="C3033" s="35">
        <f t="shared" si="239"/>
        <v>8.0911022279639422E-5</v>
      </c>
      <c r="D3033" s="7">
        <f t="shared" si="235"/>
        <v>0.24532221955186673</v>
      </c>
      <c r="E3033" s="7">
        <f>SUM(D$2:D3033)</f>
        <v>813.96405541150807</v>
      </c>
      <c r="F3033">
        <f t="shared" si="236"/>
        <v>1</v>
      </c>
      <c r="G3033">
        <f t="shared" si="237"/>
        <v>1</v>
      </c>
    </row>
    <row r="3034" spans="1:7" x14ac:dyDescent="0.25">
      <c r="A3034" s="7">
        <v>0.32323202879522078</v>
      </c>
      <c r="B3034" s="13">
        <f t="shared" si="238"/>
        <v>3033</v>
      </c>
      <c r="C3034" s="35">
        <f t="shared" si="239"/>
        <v>4.3094440352331453E-5</v>
      </c>
      <c r="D3034" s="7">
        <f t="shared" si="235"/>
        <v>0.1307054375886213</v>
      </c>
      <c r="E3034" s="7">
        <f>SUM(D$2:D3034)</f>
        <v>814.0947608490967</v>
      </c>
      <c r="F3034">
        <f t="shared" si="236"/>
        <v>1</v>
      </c>
      <c r="G3034">
        <f t="shared" si="237"/>
        <v>1</v>
      </c>
    </row>
    <row r="3035" spans="1:7" x14ac:dyDescent="0.25">
      <c r="A3035" s="7">
        <v>0.32300626719056602</v>
      </c>
      <c r="B3035" s="13">
        <f t="shared" si="238"/>
        <v>3034</v>
      </c>
      <c r="C3035" s="35">
        <f t="shared" si="239"/>
        <v>2.2576160465476169E-4</v>
      </c>
      <c r="D3035" s="7">
        <f t="shared" si="235"/>
        <v>0.68496070852254698</v>
      </c>
      <c r="E3035" s="7">
        <f>SUM(D$2:D3035)</f>
        <v>814.77972155761927</v>
      </c>
      <c r="F3035">
        <f t="shared" si="236"/>
        <v>1</v>
      </c>
      <c r="G3035">
        <f t="shared" si="237"/>
        <v>1</v>
      </c>
    </row>
    <row r="3036" spans="1:7" x14ac:dyDescent="0.25">
      <c r="A3036" s="7">
        <v>0.32299191044723508</v>
      </c>
      <c r="B3036" s="13">
        <f t="shared" si="238"/>
        <v>3035</v>
      </c>
      <c r="C3036" s="35">
        <f t="shared" si="239"/>
        <v>1.4356743330945498E-5</v>
      </c>
      <c r="D3036" s="7">
        <f t="shared" si="235"/>
        <v>4.3572716009419588E-2</v>
      </c>
      <c r="E3036" s="7">
        <f>SUM(D$2:D3036)</f>
        <v>814.82329427362868</v>
      </c>
      <c r="F3036">
        <f t="shared" si="236"/>
        <v>1</v>
      </c>
      <c r="G3036">
        <f t="shared" si="237"/>
        <v>1</v>
      </c>
    </row>
    <row r="3037" spans="1:7" x14ac:dyDescent="0.25">
      <c r="A3037" s="7">
        <v>0.32298823047255332</v>
      </c>
      <c r="B3037" s="13">
        <f t="shared" si="238"/>
        <v>3036</v>
      </c>
      <c r="C3037" s="35">
        <f t="shared" si="239"/>
        <v>3.6799746817584023E-6</v>
      </c>
      <c r="D3037" s="7">
        <f t="shared" si="235"/>
        <v>1.1172403133818509E-2</v>
      </c>
      <c r="E3037" s="7">
        <f>SUM(D$2:D3037)</f>
        <v>814.83446667676253</v>
      </c>
      <c r="F3037">
        <f t="shared" si="236"/>
        <v>1</v>
      </c>
      <c r="G3037">
        <f t="shared" si="237"/>
        <v>1</v>
      </c>
    </row>
    <row r="3038" spans="1:7" x14ac:dyDescent="0.25">
      <c r="A3038" s="7">
        <v>0.32286209449826359</v>
      </c>
      <c r="B3038" s="13">
        <f t="shared" si="238"/>
        <v>3037</v>
      </c>
      <c r="C3038" s="35">
        <f t="shared" si="239"/>
        <v>1.2613597428973167E-4</v>
      </c>
      <c r="D3038" s="7">
        <f t="shared" si="235"/>
        <v>0.38307495391791507</v>
      </c>
      <c r="E3038" s="7">
        <f>SUM(D$2:D3038)</f>
        <v>815.21754163068044</v>
      </c>
      <c r="F3038">
        <f t="shared" si="236"/>
        <v>1</v>
      </c>
      <c r="G3038">
        <f t="shared" si="237"/>
        <v>1</v>
      </c>
    </row>
    <row r="3039" spans="1:7" x14ac:dyDescent="0.25">
      <c r="A3039" s="7">
        <v>0.32262647927719101</v>
      </c>
      <c r="B3039" s="13">
        <f t="shared" si="238"/>
        <v>3038</v>
      </c>
      <c r="C3039" s="35">
        <f t="shared" si="239"/>
        <v>2.3561522107257149E-4</v>
      </c>
      <c r="D3039" s="7">
        <f t="shared" si="235"/>
        <v>0.71579904161847219</v>
      </c>
      <c r="E3039" s="7">
        <f>SUM(D$2:D3039)</f>
        <v>815.93334067229887</v>
      </c>
      <c r="F3039">
        <f t="shared" si="236"/>
        <v>1</v>
      </c>
      <c r="G3039">
        <f t="shared" si="237"/>
        <v>1</v>
      </c>
    </row>
    <row r="3040" spans="1:7" x14ac:dyDescent="0.25">
      <c r="A3040" s="7">
        <v>0.32256529969810649</v>
      </c>
      <c r="B3040" s="13">
        <f t="shared" si="238"/>
        <v>3039</v>
      </c>
      <c r="C3040" s="35">
        <f t="shared" si="239"/>
        <v>6.1179579084524871E-5</v>
      </c>
      <c r="D3040" s="7">
        <f t="shared" si="235"/>
        <v>0.18592474083787108</v>
      </c>
      <c r="E3040" s="7">
        <f>SUM(D$2:D3040)</f>
        <v>816.11926541313676</v>
      </c>
      <c r="F3040">
        <f t="shared" si="236"/>
        <v>1</v>
      </c>
      <c r="G3040">
        <f t="shared" si="237"/>
        <v>1</v>
      </c>
    </row>
    <row r="3041" spans="1:7" x14ac:dyDescent="0.25">
      <c r="A3041" s="7">
        <v>0.32231750666608044</v>
      </c>
      <c r="B3041" s="13">
        <f t="shared" si="238"/>
        <v>3040</v>
      </c>
      <c r="C3041" s="35">
        <f t="shared" si="239"/>
        <v>2.4779303202604464E-4</v>
      </c>
      <c r="D3041" s="7">
        <f t="shared" si="235"/>
        <v>0.75329081735917569</v>
      </c>
      <c r="E3041" s="7">
        <f>SUM(D$2:D3041)</f>
        <v>816.87255623049589</v>
      </c>
      <c r="F3041">
        <f t="shared" si="236"/>
        <v>1</v>
      </c>
      <c r="G3041">
        <f t="shared" si="237"/>
        <v>1</v>
      </c>
    </row>
    <row r="3042" spans="1:7" x14ac:dyDescent="0.25">
      <c r="A3042" s="7">
        <v>0.3222638080881583</v>
      </c>
      <c r="B3042" s="13">
        <f t="shared" si="238"/>
        <v>3041</v>
      </c>
      <c r="C3042" s="35">
        <f t="shared" si="239"/>
        <v>5.3698577922145496E-5</v>
      </c>
      <c r="D3042" s="7">
        <f t="shared" si="235"/>
        <v>0.16329737546124445</v>
      </c>
      <c r="E3042" s="7">
        <f>SUM(D$2:D3042)</f>
        <v>817.03585360595719</v>
      </c>
      <c r="F3042">
        <f t="shared" si="236"/>
        <v>1</v>
      </c>
      <c r="G3042">
        <f t="shared" si="237"/>
        <v>1</v>
      </c>
    </row>
    <row r="3043" spans="1:7" x14ac:dyDescent="0.25">
      <c r="A3043" s="7">
        <v>0.32201727399483915</v>
      </c>
      <c r="B3043" s="13">
        <f t="shared" si="238"/>
        <v>3042</v>
      </c>
      <c r="C3043" s="35">
        <f t="shared" si="239"/>
        <v>2.4653409331915066E-4</v>
      </c>
      <c r="D3043" s="7">
        <f t="shared" si="235"/>
        <v>0.74995671187685631</v>
      </c>
      <c r="E3043" s="7">
        <f>SUM(D$2:D3043)</f>
        <v>817.78581031783403</v>
      </c>
      <c r="F3043">
        <f t="shared" si="236"/>
        <v>1</v>
      </c>
      <c r="G3043">
        <f t="shared" si="237"/>
        <v>1</v>
      </c>
    </row>
    <row r="3044" spans="1:7" x14ac:dyDescent="0.25">
      <c r="A3044" s="7">
        <v>0.32184184572810137</v>
      </c>
      <c r="B3044" s="13">
        <f t="shared" si="238"/>
        <v>3043</v>
      </c>
      <c r="C3044" s="35">
        <f t="shared" si="239"/>
        <v>1.7542826673777601E-4</v>
      </c>
      <c r="D3044" s="7">
        <f t="shared" si="235"/>
        <v>0.53382821568305239</v>
      </c>
      <c r="E3044" s="7">
        <f>SUM(D$2:D3044)</f>
        <v>818.31963853351704</v>
      </c>
      <c r="F3044">
        <f t="shared" si="236"/>
        <v>1</v>
      </c>
      <c r="G3044">
        <f t="shared" si="237"/>
        <v>1</v>
      </c>
    </row>
    <row r="3045" spans="1:7" x14ac:dyDescent="0.25">
      <c r="A3045" s="7">
        <v>0.32176822202410621</v>
      </c>
      <c r="B3045" s="13">
        <f t="shared" si="238"/>
        <v>3044</v>
      </c>
      <c r="C3045" s="35">
        <f t="shared" si="239"/>
        <v>7.3623703995162604E-5</v>
      </c>
      <c r="D3045" s="7">
        <f t="shared" si="235"/>
        <v>0.22411055496127497</v>
      </c>
      <c r="E3045" s="7">
        <f>SUM(D$2:D3045)</f>
        <v>818.54374908847831</v>
      </c>
      <c r="F3045">
        <f t="shared" si="236"/>
        <v>1</v>
      </c>
      <c r="G3045">
        <f t="shared" si="237"/>
        <v>1</v>
      </c>
    </row>
    <row r="3046" spans="1:7" x14ac:dyDescent="0.25">
      <c r="A3046" s="7">
        <v>0.32161591465092826</v>
      </c>
      <c r="B3046" s="13">
        <f t="shared" si="238"/>
        <v>3045</v>
      </c>
      <c r="C3046" s="35">
        <f t="shared" si="239"/>
        <v>1.5230737317795118E-4</v>
      </c>
      <c r="D3046" s="7">
        <f t="shared" si="235"/>
        <v>0.46377595132686134</v>
      </c>
      <c r="E3046" s="7">
        <f>SUM(D$2:D3046)</f>
        <v>819.00752503980516</v>
      </c>
      <c r="F3046">
        <f t="shared" si="236"/>
        <v>1</v>
      </c>
      <c r="G3046">
        <f t="shared" si="237"/>
        <v>1</v>
      </c>
    </row>
    <row r="3047" spans="1:7" x14ac:dyDescent="0.25">
      <c r="A3047" s="7">
        <v>0.32160998311278988</v>
      </c>
      <c r="B3047" s="13">
        <f t="shared" si="238"/>
        <v>3046</v>
      </c>
      <c r="C3047" s="35">
        <f t="shared" si="239"/>
        <v>5.9315381383817645E-6</v>
      </c>
      <c r="D3047" s="7">
        <f t="shared" si="235"/>
        <v>1.8067465169510855E-2</v>
      </c>
      <c r="E3047" s="7">
        <f>SUM(D$2:D3047)</f>
        <v>819.02559250497472</v>
      </c>
      <c r="F3047">
        <f t="shared" si="236"/>
        <v>1</v>
      </c>
      <c r="G3047">
        <f t="shared" si="237"/>
        <v>1</v>
      </c>
    </row>
    <row r="3048" spans="1:7" x14ac:dyDescent="0.25">
      <c r="A3048" s="7">
        <v>0.32151948478804987</v>
      </c>
      <c r="B3048" s="13">
        <f t="shared" si="238"/>
        <v>3047</v>
      </c>
      <c r="C3048" s="35">
        <f t="shared" si="239"/>
        <v>9.0498324740007074E-5</v>
      </c>
      <c r="D3048" s="7">
        <f t="shared" si="235"/>
        <v>0.27574839548280156</v>
      </c>
      <c r="E3048" s="7">
        <f>SUM(D$2:D3048)</f>
        <v>819.30134090045749</v>
      </c>
      <c r="F3048">
        <f t="shared" si="236"/>
        <v>1</v>
      </c>
      <c r="G3048">
        <f t="shared" si="237"/>
        <v>1</v>
      </c>
    </row>
    <row r="3049" spans="1:7" x14ac:dyDescent="0.25">
      <c r="A3049" s="7">
        <v>0.32146767461818809</v>
      </c>
      <c r="B3049" s="13">
        <f t="shared" si="238"/>
        <v>3048</v>
      </c>
      <c r="C3049" s="35">
        <f t="shared" si="239"/>
        <v>5.1810169861776778E-5</v>
      </c>
      <c r="D3049" s="7">
        <f t="shared" si="235"/>
        <v>0.15791739773869562</v>
      </c>
      <c r="E3049" s="7">
        <f>SUM(D$2:D3049)</f>
        <v>819.45925829819623</v>
      </c>
      <c r="F3049">
        <f t="shared" si="236"/>
        <v>1</v>
      </c>
      <c r="G3049">
        <f t="shared" si="237"/>
        <v>1</v>
      </c>
    </row>
    <row r="3050" spans="1:7" x14ac:dyDescent="0.25">
      <c r="A3050" s="7">
        <v>0.32142491912287224</v>
      </c>
      <c r="B3050" s="13">
        <f t="shared" si="238"/>
        <v>3049</v>
      </c>
      <c r="C3050" s="35">
        <f t="shared" si="239"/>
        <v>4.2755495315849323E-5</v>
      </c>
      <c r="D3050" s="7">
        <f t="shared" si="235"/>
        <v>0.13036150521802459</v>
      </c>
      <c r="E3050" s="7">
        <f>SUM(D$2:D3050)</f>
        <v>819.58961980341428</v>
      </c>
      <c r="F3050">
        <f t="shared" si="236"/>
        <v>1</v>
      </c>
      <c r="G3050">
        <f t="shared" si="237"/>
        <v>1</v>
      </c>
    </row>
    <row r="3051" spans="1:7" x14ac:dyDescent="0.25">
      <c r="A3051" s="7">
        <v>0.32136722583559157</v>
      </c>
      <c r="B3051" s="13">
        <f t="shared" si="238"/>
        <v>3050</v>
      </c>
      <c r="C3051" s="35">
        <f t="shared" si="239"/>
        <v>5.7693287280669026E-5</v>
      </c>
      <c r="D3051" s="7">
        <f t="shared" si="235"/>
        <v>0.17596452620604053</v>
      </c>
      <c r="E3051" s="7">
        <f>SUM(D$2:D3051)</f>
        <v>819.76558432962031</v>
      </c>
      <c r="F3051">
        <f t="shared" si="236"/>
        <v>1</v>
      </c>
      <c r="G3051">
        <f t="shared" si="237"/>
        <v>1</v>
      </c>
    </row>
    <row r="3052" spans="1:7" x14ac:dyDescent="0.25">
      <c r="A3052" s="7">
        <v>0.32136153640105064</v>
      </c>
      <c r="B3052" s="13">
        <f t="shared" si="238"/>
        <v>3051</v>
      </c>
      <c r="C3052" s="35">
        <f t="shared" si="239"/>
        <v>5.6894345409341796E-6</v>
      </c>
      <c r="D3052" s="7">
        <f t="shared" si="235"/>
        <v>1.7358464784390182E-2</v>
      </c>
      <c r="E3052" s="7">
        <f>SUM(D$2:D3052)</f>
        <v>819.78294279440468</v>
      </c>
      <c r="F3052">
        <f t="shared" si="236"/>
        <v>1</v>
      </c>
      <c r="G3052">
        <f t="shared" si="237"/>
        <v>1</v>
      </c>
    </row>
    <row r="3053" spans="1:7" x14ac:dyDescent="0.25">
      <c r="A3053" s="7">
        <v>0.32125898131715591</v>
      </c>
      <c r="B3053" s="13">
        <f t="shared" si="238"/>
        <v>3052</v>
      </c>
      <c r="C3053" s="35">
        <f t="shared" si="239"/>
        <v>1.0255508389472867E-4</v>
      </c>
      <c r="D3053" s="7">
        <f t="shared" si="235"/>
        <v>0.31299811604671191</v>
      </c>
      <c r="E3053" s="7">
        <f>SUM(D$2:D3053)</f>
        <v>820.09594091045142</v>
      </c>
      <c r="F3053">
        <f t="shared" si="236"/>
        <v>1</v>
      </c>
      <c r="G3053">
        <f t="shared" si="237"/>
        <v>1</v>
      </c>
    </row>
    <row r="3054" spans="1:7" x14ac:dyDescent="0.25">
      <c r="A3054" s="7">
        <v>0.32125094347771943</v>
      </c>
      <c r="B3054" s="13">
        <f t="shared" si="238"/>
        <v>3053</v>
      </c>
      <c r="C3054" s="35">
        <f t="shared" si="239"/>
        <v>8.0378394364810646E-6</v>
      </c>
      <c r="D3054" s="7">
        <f t="shared" si="235"/>
        <v>2.453952379957669E-2</v>
      </c>
      <c r="E3054" s="7">
        <f>SUM(D$2:D3054)</f>
        <v>820.12048043425102</v>
      </c>
      <c r="F3054">
        <f t="shared" si="236"/>
        <v>1</v>
      </c>
      <c r="G3054">
        <f t="shared" si="237"/>
        <v>1</v>
      </c>
    </row>
    <row r="3055" spans="1:7" x14ac:dyDescent="0.25">
      <c r="A3055" s="7">
        <v>0.32122266577753311</v>
      </c>
      <c r="B3055" s="13">
        <f t="shared" si="238"/>
        <v>3054</v>
      </c>
      <c r="C3055" s="35">
        <f t="shared" si="239"/>
        <v>2.827770018631881E-5</v>
      </c>
      <c r="D3055" s="7">
        <f t="shared" si="235"/>
        <v>8.6360096369017647E-2</v>
      </c>
      <c r="E3055" s="7">
        <f>SUM(D$2:D3055)</f>
        <v>820.20684053062007</v>
      </c>
      <c r="F3055">
        <f t="shared" si="236"/>
        <v>1</v>
      </c>
      <c r="G3055">
        <f t="shared" si="237"/>
        <v>1</v>
      </c>
    </row>
    <row r="3056" spans="1:7" x14ac:dyDescent="0.25">
      <c r="A3056" s="7">
        <v>0.32103561653811608</v>
      </c>
      <c r="B3056" s="13">
        <f t="shared" si="238"/>
        <v>3055</v>
      </c>
      <c r="C3056" s="35">
        <f t="shared" si="239"/>
        <v>1.8704923941703644E-4</v>
      </c>
      <c r="D3056" s="7">
        <f t="shared" si="235"/>
        <v>0.57143542641904632</v>
      </c>
      <c r="E3056" s="7">
        <f>SUM(D$2:D3056)</f>
        <v>820.77827595703911</v>
      </c>
      <c r="F3056">
        <f t="shared" si="236"/>
        <v>1</v>
      </c>
      <c r="G3056">
        <f t="shared" si="237"/>
        <v>1</v>
      </c>
    </row>
    <row r="3057" spans="1:7" x14ac:dyDescent="0.25">
      <c r="A3057" s="7">
        <v>0.32098852738840522</v>
      </c>
      <c r="B3057" s="13">
        <f t="shared" si="238"/>
        <v>3056</v>
      </c>
      <c r="C3057" s="35">
        <f t="shared" si="239"/>
        <v>4.7089149710854983E-5</v>
      </c>
      <c r="D3057" s="7">
        <f t="shared" si="235"/>
        <v>0.14390444151637283</v>
      </c>
      <c r="E3057" s="7">
        <f>SUM(D$2:D3057)</f>
        <v>820.9221803985555</v>
      </c>
      <c r="F3057">
        <f t="shared" si="236"/>
        <v>1</v>
      </c>
      <c r="G3057">
        <f t="shared" si="237"/>
        <v>1</v>
      </c>
    </row>
    <row r="3058" spans="1:7" x14ac:dyDescent="0.25">
      <c r="A3058" s="7">
        <v>0.32071652399663064</v>
      </c>
      <c r="B3058" s="13">
        <f t="shared" si="238"/>
        <v>3057</v>
      </c>
      <c r="C3058" s="35">
        <f t="shared" si="239"/>
        <v>2.7200339177457789E-4</v>
      </c>
      <c r="D3058" s="7">
        <f t="shared" si="235"/>
        <v>0.83151436865488459</v>
      </c>
      <c r="E3058" s="7">
        <f>SUM(D$2:D3058)</f>
        <v>821.75369476721039</v>
      </c>
      <c r="F3058">
        <f t="shared" si="236"/>
        <v>1</v>
      </c>
      <c r="G3058">
        <f t="shared" si="237"/>
        <v>1</v>
      </c>
    </row>
    <row r="3059" spans="1:7" x14ac:dyDescent="0.25">
      <c r="A3059" s="7">
        <v>0.32032634983892366</v>
      </c>
      <c r="B3059" s="13">
        <f t="shared" si="238"/>
        <v>3058</v>
      </c>
      <c r="C3059" s="35">
        <f t="shared" si="239"/>
        <v>3.901741577069795E-4</v>
      </c>
      <c r="D3059" s="7">
        <f t="shared" si="235"/>
        <v>1.1931525742679434</v>
      </c>
      <c r="E3059" s="7">
        <f>SUM(D$2:D3059)</f>
        <v>822.94684734147836</v>
      </c>
      <c r="F3059">
        <f t="shared" si="236"/>
        <v>1</v>
      </c>
      <c r="G3059">
        <f t="shared" si="237"/>
        <v>1</v>
      </c>
    </row>
    <row r="3060" spans="1:7" x14ac:dyDescent="0.25">
      <c r="A3060" s="7">
        <v>0.32022059898754213</v>
      </c>
      <c r="B3060" s="13">
        <f t="shared" si="238"/>
        <v>3059</v>
      </c>
      <c r="C3060" s="35">
        <f t="shared" si="239"/>
        <v>1.0575085138153639E-4</v>
      </c>
      <c r="D3060" s="7">
        <f t="shared" si="235"/>
        <v>0.32349185437611983</v>
      </c>
      <c r="E3060" s="7">
        <f>SUM(D$2:D3060)</f>
        <v>823.27033919585449</v>
      </c>
      <c r="F3060">
        <f t="shared" si="236"/>
        <v>1</v>
      </c>
      <c r="G3060">
        <f t="shared" si="237"/>
        <v>1</v>
      </c>
    </row>
    <row r="3061" spans="1:7" x14ac:dyDescent="0.25">
      <c r="A3061" s="7">
        <v>0.32015227735233182</v>
      </c>
      <c r="B3061" s="13">
        <f t="shared" si="238"/>
        <v>3060</v>
      </c>
      <c r="C3061" s="35">
        <f t="shared" si="239"/>
        <v>6.8321635210311094E-5</v>
      </c>
      <c r="D3061" s="7">
        <f t="shared" si="235"/>
        <v>0.20906420374355195</v>
      </c>
      <c r="E3061" s="7">
        <f>SUM(D$2:D3061)</f>
        <v>823.47940339959803</v>
      </c>
      <c r="F3061">
        <f t="shared" si="236"/>
        <v>1</v>
      </c>
      <c r="G3061">
        <f t="shared" si="237"/>
        <v>1</v>
      </c>
    </row>
    <row r="3062" spans="1:7" x14ac:dyDescent="0.25">
      <c r="A3062" s="7">
        <v>0.3199487166475663</v>
      </c>
      <c r="B3062" s="13">
        <f t="shared" si="238"/>
        <v>3061</v>
      </c>
      <c r="C3062" s="35">
        <f t="shared" si="239"/>
        <v>2.0356070476551524E-4</v>
      </c>
      <c r="D3062" s="7">
        <f t="shared" si="235"/>
        <v>0.6230993172872421</v>
      </c>
      <c r="E3062" s="7">
        <f>SUM(D$2:D3062)</f>
        <v>824.10250271688528</v>
      </c>
      <c r="F3062">
        <f t="shared" si="236"/>
        <v>1</v>
      </c>
      <c r="G3062">
        <f t="shared" si="237"/>
        <v>1</v>
      </c>
    </row>
    <row r="3063" spans="1:7" x14ac:dyDescent="0.25">
      <c r="A3063" s="7">
        <v>0.31984991416943254</v>
      </c>
      <c r="B3063" s="13">
        <f t="shared" si="238"/>
        <v>3062</v>
      </c>
      <c r="C3063" s="35">
        <f t="shared" si="239"/>
        <v>9.8802478133763749E-5</v>
      </c>
      <c r="D3063" s="7">
        <f t="shared" si="235"/>
        <v>0.3025331880455846</v>
      </c>
      <c r="E3063" s="7">
        <f>SUM(D$2:D3063)</f>
        <v>824.40503590493086</v>
      </c>
      <c r="F3063">
        <f t="shared" si="236"/>
        <v>1</v>
      </c>
      <c r="G3063">
        <f t="shared" si="237"/>
        <v>1</v>
      </c>
    </row>
    <row r="3064" spans="1:7" x14ac:dyDescent="0.25">
      <c r="A3064" s="7">
        <v>0.31972261609787495</v>
      </c>
      <c r="B3064" s="13">
        <f t="shared" si="238"/>
        <v>3063</v>
      </c>
      <c r="C3064" s="35">
        <f t="shared" si="239"/>
        <v>1.272980715575911E-4</v>
      </c>
      <c r="D3064" s="7">
        <f t="shared" si="235"/>
        <v>0.38991399318090153</v>
      </c>
      <c r="E3064" s="7">
        <f>SUM(D$2:D3064)</f>
        <v>824.79494989811178</v>
      </c>
      <c r="F3064">
        <f t="shared" si="236"/>
        <v>1</v>
      </c>
      <c r="G3064">
        <f t="shared" si="237"/>
        <v>1</v>
      </c>
    </row>
    <row r="3065" spans="1:7" x14ac:dyDescent="0.25">
      <c r="A3065" s="7">
        <v>0.3196990594178396</v>
      </c>
      <c r="B3065" s="13">
        <f t="shared" si="238"/>
        <v>3064</v>
      </c>
      <c r="C3065" s="35">
        <f t="shared" si="239"/>
        <v>2.3556680035341504E-5</v>
      </c>
      <c r="D3065" s="7">
        <f t="shared" si="235"/>
        <v>7.2177667628286368E-2</v>
      </c>
      <c r="E3065" s="7">
        <f>SUM(D$2:D3065)</f>
        <v>824.86712756574002</v>
      </c>
      <c r="F3065">
        <f t="shared" si="236"/>
        <v>1</v>
      </c>
      <c r="G3065">
        <f t="shared" si="237"/>
        <v>1</v>
      </c>
    </row>
    <row r="3066" spans="1:7" x14ac:dyDescent="0.25">
      <c r="A3066" s="7">
        <v>0.31948842928802756</v>
      </c>
      <c r="B3066" s="13">
        <f t="shared" si="238"/>
        <v>3065</v>
      </c>
      <c r="C3066" s="35">
        <f t="shared" si="239"/>
        <v>2.1063012981203943E-4</v>
      </c>
      <c r="D3066" s="7">
        <f t="shared" si="235"/>
        <v>0.64558134787390087</v>
      </c>
      <c r="E3066" s="7">
        <f>SUM(D$2:D3066)</f>
        <v>825.51270891361389</v>
      </c>
      <c r="F3066">
        <f t="shared" si="236"/>
        <v>1</v>
      </c>
      <c r="G3066">
        <f t="shared" si="237"/>
        <v>1</v>
      </c>
    </row>
    <row r="3067" spans="1:7" x14ac:dyDescent="0.25">
      <c r="A3067" s="7">
        <v>0.31943376229571546</v>
      </c>
      <c r="B3067" s="13">
        <f t="shared" si="238"/>
        <v>3066</v>
      </c>
      <c r="C3067" s="35">
        <f t="shared" si="239"/>
        <v>5.4666992312102369E-5</v>
      </c>
      <c r="D3067" s="7">
        <f t="shared" si="235"/>
        <v>0.16760899842890586</v>
      </c>
      <c r="E3067" s="7">
        <f>SUM(D$2:D3067)</f>
        <v>825.68031791204282</v>
      </c>
      <c r="F3067">
        <f t="shared" si="236"/>
        <v>1</v>
      </c>
      <c r="G3067">
        <f t="shared" si="237"/>
        <v>1</v>
      </c>
    </row>
    <row r="3068" spans="1:7" x14ac:dyDescent="0.25">
      <c r="A3068" s="7">
        <v>0.31917945667691699</v>
      </c>
      <c r="B3068" s="13">
        <f t="shared" si="238"/>
        <v>3067</v>
      </c>
      <c r="C3068" s="35">
        <f t="shared" si="239"/>
        <v>2.5430561879846714E-4</v>
      </c>
      <c r="D3068" s="7">
        <f t="shared" si="235"/>
        <v>0.77995533285489871</v>
      </c>
      <c r="E3068" s="7">
        <f>SUM(D$2:D3068)</f>
        <v>826.46027324489773</v>
      </c>
      <c r="F3068">
        <f t="shared" si="236"/>
        <v>1</v>
      </c>
      <c r="G3068">
        <f t="shared" si="237"/>
        <v>1</v>
      </c>
    </row>
    <row r="3069" spans="1:7" x14ac:dyDescent="0.25">
      <c r="A3069" s="7">
        <v>0.3190543859584562</v>
      </c>
      <c r="B3069" s="13">
        <f t="shared" si="238"/>
        <v>3068</v>
      </c>
      <c r="C3069" s="35">
        <f t="shared" si="239"/>
        <v>1.2507071846079576E-4</v>
      </c>
      <c r="D3069" s="7">
        <f t="shared" si="235"/>
        <v>0.38371696423772139</v>
      </c>
      <c r="E3069" s="7">
        <f>SUM(D$2:D3069)</f>
        <v>826.84399020913543</v>
      </c>
      <c r="F3069">
        <f t="shared" si="236"/>
        <v>1</v>
      </c>
      <c r="G3069">
        <f t="shared" si="237"/>
        <v>1</v>
      </c>
    </row>
    <row r="3070" spans="1:7" x14ac:dyDescent="0.25">
      <c r="A3070" s="7">
        <v>0.31891435323767081</v>
      </c>
      <c r="B3070" s="13">
        <f t="shared" si="238"/>
        <v>3069</v>
      </c>
      <c r="C3070" s="35">
        <f t="shared" si="239"/>
        <v>1.4003272078538798E-4</v>
      </c>
      <c r="D3070" s="7">
        <f t="shared" si="235"/>
        <v>0.4297604200903557</v>
      </c>
      <c r="E3070" s="7">
        <f>SUM(D$2:D3070)</f>
        <v>827.27375062922579</v>
      </c>
      <c r="F3070">
        <f t="shared" si="236"/>
        <v>1</v>
      </c>
      <c r="G3070">
        <f t="shared" si="237"/>
        <v>1</v>
      </c>
    </row>
    <row r="3071" spans="1:7" x14ac:dyDescent="0.25">
      <c r="A3071" s="7">
        <v>0.31853715583278891</v>
      </c>
      <c r="B3071" s="13">
        <f t="shared" si="238"/>
        <v>3070</v>
      </c>
      <c r="C3071" s="35">
        <f t="shared" si="239"/>
        <v>3.7719740488190157E-4</v>
      </c>
      <c r="D3071" s="7">
        <f t="shared" si="235"/>
        <v>1.1579960329874379</v>
      </c>
      <c r="E3071" s="7">
        <f>SUM(D$2:D3071)</f>
        <v>828.43174666221319</v>
      </c>
      <c r="F3071">
        <f t="shared" si="236"/>
        <v>1</v>
      </c>
      <c r="G3071">
        <f t="shared" si="237"/>
        <v>1</v>
      </c>
    </row>
    <row r="3072" spans="1:7" x14ac:dyDescent="0.25">
      <c r="A3072" s="7">
        <v>0.31822162221418648</v>
      </c>
      <c r="B3072" s="13">
        <f t="shared" si="238"/>
        <v>3071</v>
      </c>
      <c r="C3072" s="35">
        <f t="shared" si="239"/>
        <v>3.1553361860242601E-4</v>
      </c>
      <c r="D3072" s="7">
        <f t="shared" si="235"/>
        <v>0.96900374272805023</v>
      </c>
      <c r="E3072" s="7">
        <f>SUM(D$2:D3072)</f>
        <v>829.40075040494128</v>
      </c>
      <c r="F3072">
        <f t="shared" si="236"/>
        <v>1</v>
      </c>
      <c r="G3072">
        <f t="shared" si="237"/>
        <v>1</v>
      </c>
    </row>
    <row r="3073" spans="1:7" x14ac:dyDescent="0.25">
      <c r="A3073" s="7">
        <v>0.31803854347376825</v>
      </c>
      <c r="B3073" s="13">
        <f t="shared" si="238"/>
        <v>3072</v>
      </c>
      <c r="C3073" s="35">
        <f t="shared" si="239"/>
        <v>1.8307874041822991E-4</v>
      </c>
      <c r="D3073" s="7">
        <f t="shared" si="235"/>
        <v>0.56241789056480229</v>
      </c>
      <c r="E3073" s="7">
        <f>SUM(D$2:D3073)</f>
        <v>829.96316829550608</v>
      </c>
      <c r="F3073">
        <f t="shared" si="236"/>
        <v>1</v>
      </c>
      <c r="G3073">
        <f t="shared" si="237"/>
        <v>1</v>
      </c>
    </row>
    <row r="3074" spans="1:7" x14ac:dyDescent="0.25">
      <c r="A3074" s="7">
        <v>0.31792322953028612</v>
      </c>
      <c r="B3074" s="13">
        <f t="shared" si="238"/>
        <v>3073</v>
      </c>
      <c r="C3074" s="35">
        <f t="shared" si="239"/>
        <v>1.1531394348213153E-4</v>
      </c>
      <c r="D3074" s="7">
        <f t="shared" ref="D3074:D3137" si="240">C3074*B3074</f>
        <v>0.3543597483205902</v>
      </c>
      <c r="E3074" s="7">
        <f>SUM(D$2:D3074)</f>
        <v>830.31752804382666</v>
      </c>
      <c r="F3074">
        <f t="shared" ref="F3074:F3137" si="241">IF(E3074&gt;I$15,1,0)</f>
        <v>1</v>
      </c>
      <c r="G3074">
        <f t="shared" ref="G3074:G3137" si="242">IF(E3074&gt;M$15,1,0)</f>
        <v>1</v>
      </c>
    </row>
    <row r="3075" spans="1:7" x14ac:dyDescent="0.25">
      <c r="A3075" s="7">
        <v>0.31775225596974205</v>
      </c>
      <c r="B3075" s="13">
        <f t="shared" ref="B3075:B3138" si="243">ROW(B3075)-1</f>
        <v>3074</v>
      </c>
      <c r="C3075" s="35">
        <f t="shared" si="239"/>
        <v>1.7097356054407431E-4</v>
      </c>
      <c r="D3075" s="7">
        <f t="shared" si="240"/>
        <v>0.52557272511248443</v>
      </c>
      <c r="E3075" s="7">
        <f>SUM(D$2:D3075)</f>
        <v>830.84310076893917</v>
      </c>
      <c r="F3075">
        <f t="shared" si="241"/>
        <v>1</v>
      </c>
      <c r="G3075">
        <f t="shared" si="242"/>
        <v>1</v>
      </c>
    </row>
    <row r="3076" spans="1:7" x14ac:dyDescent="0.25">
      <c r="A3076" s="7">
        <v>0.31768170698143494</v>
      </c>
      <c r="B3076" s="13">
        <f t="shared" si="243"/>
        <v>3075</v>
      </c>
      <c r="C3076" s="35">
        <f t="shared" ref="C3076:C3139" si="244">IF(A3075-A3076=0,0,A3075-A3076)</f>
        <v>7.0548988307106431E-5</v>
      </c>
      <c r="D3076" s="7">
        <f t="shared" si="240"/>
        <v>0.21693813904435227</v>
      </c>
      <c r="E3076" s="7">
        <f>SUM(D$2:D3076)</f>
        <v>831.06003890798354</v>
      </c>
      <c r="F3076">
        <f t="shared" si="241"/>
        <v>1</v>
      </c>
      <c r="G3076">
        <f t="shared" si="242"/>
        <v>1</v>
      </c>
    </row>
    <row r="3077" spans="1:7" x14ac:dyDescent="0.25">
      <c r="A3077" s="7">
        <v>0.31745592116642024</v>
      </c>
      <c r="B3077" s="13">
        <f t="shared" si="243"/>
        <v>3076</v>
      </c>
      <c r="C3077" s="35">
        <f t="shared" si="244"/>
        <v>2.2578581501470074E-4</v>
      </c>
      <c r="D3077" s="7">
        <f t="shared" si="240"/>
        <v>0.69451716698521948</v>
      </c>
      <c r="E3077" s="7">
        <f>SUM(D$2:D3077)</f>
        <v>831.75455607496872</v>
      </c>
      <c r="F3077">
        <f t="shared" si="241"/>
        <v>1</v>
      </c>
      <c r="G3077">
        <f t="shared" si="242"/>
        <v>1</v>
      </c>
    </row>
    <row r="3078" spans="1:7" x14ac:dyDescent="0.25">
      <c r="A3078" s="7">
        <v>0.3174225592906868</v>
      </c>
      <c r="B3078" s="13">
        <f t="shared" si="243"/>
        <v>3077</v>
      </c>
      <c r="C3078" s="35">
        <f t="shared" si="244"/>
        <v>3.3361875733439739E-5</v>
      </c>
      <c r="D3078" s="7">
        <f t="shared" si="240"/>
        <v>0.10265449163179408</v>
      </c>
      <c r="E3078" s="7">
        <f>SUM(D$2:D3078)</f>
        <v>831.85721056660054</v>
      </c>
      <c r="F3078">
        <f t="shared" si="241"/>
        <v>1</v>
      </c>
      <c r="G3078">
        <f t="shared" si="242"/>
        <v>1</v>
      </c>
    </row>
    <row r="3079" spans="1:7" x14ac:dyDescent="0.25">
      <c r="A3079" s="7">
        <v>0.31737394488831183</v>
      </c>
      <c r="B3079" s="13">
        <f t="shared" si="243"/>
        <v>3078</v>
      </c>
      <c r="C3079" s="35">
        <f t="shared" si="244"/>
        <v>4.8614402374969057E-5</v>
      </c>
      <c r="D3079" s="7">
        <f t="shared" si="240"/>
        <v>0.14963513051015476</v>
      </c>
      <c r="E3079" s="7">
        <f>SUM(D$2:D3079)</f>
        <v>832.00684569711075</v>
      </c>
      <c r="F3079">
        <f t="shared" si="241"/>
        <v>1</v>
      </c>
      <c r="G3079">
        <f t="shared" si="242"/>
        <v>1</v>
      </c>
    </row>
    <row r="3080" spans="1:7" x14ac:dyDescent="0.25">
      <c r="A3080" s="7">
        <v>0.3167216693759673</v>
      </c>
      <c r="B3080" s="13">
        <f t="shared" si="243"/>
        <v>3079</v>
      </c>
      <c r="C3080" s="35">
        <f t="shared" si="244"/>
        <v>6.5227551234453562E-4</v>
      </c>
      <c r="D3080" s="7">
        <f t="shared" si="240"/>
        <v>2.0083563025088251</v>
      </c>
      <c r="E3080" s="7">
        <f>SUM(D$2:D3080)</f>
        <v>834.01520199961953</v>
      </c>
      <c r="F3080">
        <f t="shared" si="241"/>
        <v>1</v>
      </c>
      <c r="G3080">
        <f t="shared" si="242"/>
        <v>1</v>
      </c>
    </row>
    <row r="3081" spans="1:7" x14ac:dyDescent="0.25">
      <c r="A3081" s="7">
        <v>0.31661867850559716</v>
      </c>
      <c r="B3081" s="13">
        <f t="shared" si="243"/>
        <v>3080</v>
      </c>
      <c r="C3081" s="35">
        <f t="shared" si="244"/>
        <v>1.0299087037013432E-4</v>
      </c>
      <c r="D3081" s="7">
        <f t="shared" si="240"/>
        <v>0.31721188074001372</v>
      </c>
      <c r="E3081" s="7">
        <f>SUM(D$2:D3081)</f>
        <v>834.33241388035958</v>
      </c>
      <c r="F3081">
        <f t="shared" si="241"/>
        <v>1</v>
      </c>
      <c r="G3081">
        <f t="shared" si="242"/>
        <v>1</v>
      </c>
    </row>
    <row r="3082" spans="1:7" x14ac:dyDescent="0.25">
      <c r="A3082" s="7">
        <v>0.31655001792535042</v>
      </c>
      <c r="B3082" s="13">
        <f t="shared" si="243"/>
        <v>3081</v>
      </c>
      <c r="C3082" s="35">
        <f t="shared" si="244"/>
        <v>6.8660580246737712E-5</v>
      </c>
      <c r="D3082" s="7">
        <f t="shared" si="240"/>
        <v>0.21154324774019889</v>
      </c>
      <c r="E3082" s="7">
        <f>SUM(D$2:D3082)</f>
        <v>834.54395712809981</v>
      </c>
      <c r="F3082">
        <f t="shared" si="241"/>
        <v>1</v>
      </c>
      <c r="G3082">
        <f t="shared" si="242"/>
        <v>1</v>
      </c>
    </row>
    <row r="3083" spans="1:7" x14ac:dyDescent="0.25">
      <c r="A3083" s="7">
        <v>0.31641269676485684</v>
      </c>
      <c r="B3083" s="13">
        <f t="shared" si="243"/>
        <v>3082</v>
      </c>
      <c r="C3083" s="35">
        <f t="shared" si="244"/>
        <v>1.3732116049358645E-4</v>
      </c>
      <c r="D3083" s="7">
        <f t="shared" si="240"/>
        <v>0.42322381664123343</v>
      </c>
      <c r="E3083" s="7">
        <f>SUM(D$2:D3083)</f>
        <v>834.96718094474102</v>
      </c>
      <c r="F3083">
        <f t="shared" si="241"/>
        <v>1</v>
      </c>
      <c r="G3083">
        <f t="shared" si="242"/>
        <v>1</v>
      </c>
    </row>
    <row r="3084" spans="1:7" x14ac:dyDescent="0.25">
      <c r="A3084" s="7">
        <v>0.31610832412209844</v>
      </c>
      <c r="B3084" s="13">
        <f t="shared" si="243"/>
        <v>3083</v>
      </c>
      <c r="C3084" s="35">
        <f t="shared" si="244"/>
        <v>3.0437264275839926E-4</v>
      </c>
      <c r="D3084" s="7">
        <f t="shared" si="240"/>
        <v>0.93838085762414492</v>
      </c>
      <c r="E3084" s="7">
        <f>SUM(D$2:D3084)</f>
        <v>835.90556180236513</v>
      </c>
      <c r="F3084">
        <f t="shared" si="241"/>
        <v>1</v>
      </c>
      <c r="G3084">
        <f t="shared" si="242"/>
        <v>1</v>
      </c>
    </row>
    <row r="3085" spans="1:7" x14ac:dyDescent="0.25">
      <c r="A3085" s="7">
        <v>0.31604728980517244</v>
      </c>
      <c r="B3085" s="13">
        <f t="shared" si="243"/>
        <v>3084</v>
      </c>
      <c r="C3085" s="35">
        <f t="shared" si="244"/>
        <v>6.1034316926000809E-5</v>
      </c>
      <c r="D3085" s="7">
        <f t="shared" si="240"/>
        <v>0.18822983339978649</v>
      </c>
      <c r="E3085" s="7">
        <f>SUM(D$2:D3085)</f>
        <v>836.09379163576489</v>
      </c>
      <c r="F3085">
        <f t="shared" si="241"/>
        <v>1</v>
      </c>
      <c r="G3085">
        <f t="shared" si="242"/>
        <v>1</v>
      </c>
    </row>
    <row r="3086" spans="1:7" x14ac:dyDescent="0.25">
      <c r="A3086" s="7">
        <v>0.31588980141500833</v>
      </c>
      <c r="B3086" s="13">
        <f t="shared" si="243"/>
        <v>3085</v>
      </c>
      <c r="C3086" s="35">
        <f t="shared" si="244"/>
        <v>1.5748839016410665E-4</v>
      </c>
      <c r="D3086" s="7">
        <f t="shared" si="240"/>
        <v>0.48585168365626902</v>
      </c>
      <c r="E3086" s="7">
        <f>SUM(D$2:D3086)</f>
        <v>836.57964331942117</v>
      </c>
      <c r="F3086">
        <f t="shared" si="241"/>
        <v>1</v>
      </c>
      <c r="G3086">
        <f t="shared" si="242"/>
        <v>1</v>
      </c>
    </row>
    <row r="3087" spans="1:7" x14ac:dyDescent="0.25">
      <c r="A3087" s="7">
        <v>0.31565743038214217</v>
      </c>
      <c r="B3087" s="13">
        <f t="shared" si="243"/>
        <v>3086</v>
      </c>
      <c r="C3087" s="35">
        <f t="shared" si="244"/>
        <v>2.3237103286616323E-4</v>
      </c>
      <c r="D3087" s="7">
        <f t="shared" si="240"/>
        <v>0.71709700742497973</v>
      </c>
      <c r="E3087" s="7">
        <f>SUM(D$2:D3087)</f>
        <v>837.29674032684613</v>
      </c>
      <c r="F3087">
        <f t="shared" si="241"/>
        <v>1</v>
      </c>
      <c r="G3087">
        <f t="shared" si="242"/>
        <v>1</v>
      </c>
    </row>
    <row r="3088" spans="1:7" x14ac:dyDescent="0.25">
      <c r="A3088" s="7">
        <v>0.31527747299624898</v>
      </c>
      <c r="B3088" s="13">
        <f t="shared" si="243"/>
        <v>3087</v>
      </c>
      <c r="C3088" s="35">
        <f t="shared" si="244"/>
        <v>3.7995738589319261E-4</v>
      </c>
      <c r="D3088" s="7">
        <f t="shared" si="240"/>
        <v>1.1729284502522856</v>
      </c>
      <c r="E3088" s="7">
        <f>SUM(D$2:D3088)</f>
        <v>838.46966877709838</v>
      </c>
      <c r="F3088">
        <f t="shared" si="241"/>
        <v>1</v>
      </c>
      <c r="G3088">
        <f t="shared" si="242"/>
        <v>1</v>
      </c>
    </row>
    <row r="3089" spans="1:7" x14ac:dyDescent="0.25">
      <c r="A3089" s="7">
        <v>0.31501590426952603</v>
      </c>
      <c r="B3089" s="13">
        <f t="shared" si="243"/>
        <v>3088</v>
      </c>
      <c r="C3089" s="35">
        <f t="shared" si="244"/>
        <v>2.615687267229494E-4</v>
      </c>
      <c r="D3089" s="7">
        <f t="shared" si="240"/>
        <v>0.80772422812046774</v>
      </c>
      <c r="E3089" s="7">
        <f>SUM(D$2:D3089)</f>
        <v>839.27739300521887</v>
      </c>
      <c r="F3089">
        <f t="shared" si="241"/>
        <v>1</v>
      </c>
      <c r="G3089">
        <f t="shared" si="242"/>
        <v>1</v>
      </c>
    </row>
    <row r="3090" spans="1:7" x14ac:dyDescent="0.25">
      <c r="A3090" s="7">
        <v>0.31489199564833315</v>
      </c>
      <c r="B3090" s="13">
        <f t="shared" si="243"/>
        <v>3089</v>
      </c>
      <c r="C3090" s="35">
        <f t="shared" si="244"/>
        <v>1.2390862119288082E-4</v>
      </c>
      <c r="D3090" s="7">
        <f t="shared" si="240"/>
        <v>0.38275373086480885</v>
      </c>
      <c r="E3090" s="7">
        <f>SUM(D$2:D3090)</f>
        <v>839.66014673608368</v>
      </c>
      <c r="F3090">
        <f t="shared" si="241"/>
        <v>1</v>
      </c>
      <c r="G3090">
        <f t="shared" si="242"/>
        <v>1</v>
      </c>
    </row>
    <row r="3091" spans="1:7" x14ac:dyDescent="0.25">
      <c r="A3091" s="7">
        <v>0.31457820517563256</v>
      </c>
      <c r="B3091" s="13">
        <f t="shared" si="243"/>
        <v>3090</v>
      </c>
      <c r="C3091" s="35">
        <f t="shared" si="244"/>
        <v>3.1379047270058136E-4</v>
      </c>
      <c r="D3091" s="7">
        <f t="shared" si="240"/>
        <v>0.9696125606447964</v>
      </c>
      <c r="E3091" s="7">
        <f>SUM(D$2:D3091)</f>
        <v>840.62975929672848</v>
      </c>
      <c r="F3091">
        <f t="shared" si="241"/>
        <v>1</v>
      </c>
      <c r="G3091">
        <f t="shared" si="242"/>
        <v>1</v>
      </c>
    </row>
    <row r="3092" spans="1:7" x14ac:dyDescent="0.25">
      <c r="A3092" s="7">
        <v>0.31455886109819353</v>
      </c>
      <c r="B3092" s="13">
        <f t="shared" si="243"/>
        <v>3091</v>
      </c>
      <c r="C3092" s="35">
        <f t="shared" si="244"/>
        <v>1.9344077439031881E-5</v>
      </c>
      <c r="D3092" s="7">
        <f t="shared" si="240"/>
        <v>5.9792543364047546E-2</v>
      </c>
      <c r="E3092" s="7">
        <f>SUM(D$2:D3092)</f>
        <v>840.68955184009258</v>
      </c>
      <c r="F3092">
        <f t="shared" si="241"/>
        <v>1</v>
      </c>
      <c r="G3092">
        <f t="shared" si="242"/>
        <v>1</v>
      </c>
    </row>
    <row r="3093" spans="1:7" x14ac:dyDescent="0.25">
      <c r="A3093" s="7">
        <v>0.31450961722646509</v>
      </c>
      <c r="B3093" s="13">
        <f t="shared" si="243"/>
        <v>3092</v>
      </c>
      <c r="C3093" s="35">
        <f t="shared" si="244"/>
        <v>4.92438717284438E-5</v>
      </c>
      <c r="D3093" s="7">
        <f t="shared" si="240"/>
        <v>0.15226205138434823</v>
      </c>
      <c r="E3093" s="7">
        <f>SUM(D$2:D3093)</f>
        <v>840.84181389147693</v>
      </c>
      <c r="F3093">
        <f t="shared" si="241"/>
        <v>1</v>
      </c>
      <c r="G3093">
        <f t="shared" si="242"/>
        <v>1</v>
      </c>
    </row>
    <row r="3094" spans="1:7" x14ac:dyDescent="0.25">
      <c r="A3094" s="7">
        <v>0.31435287935745321</v>
      </c>
      <c r="B3094" s="13">
        <f t="shared" si="243"/>
        <v>3093</v>
      </c>
      <c r="C3094" s="35">
        <f t="shared" si="244"/>
        <v>1.5673786901188036E-4</v>
      </c>
      <c r="D3094" s="7">
        <f t="shared" si="240"/>
        <v>0.48479022885374595</v>
      </c>
      <c r="E3094" s="7">
        <f>SUM(D$2:D3094)</f>
        <v>841.32660412033067</v>
      </c>
      <c r="F3094">
        <f t="shared" si="241"/>
        <v>1</v>
      </c>
      <c r="G3094">
        <f t="shared" si="242"/>
        <v>1</v>
      </c>
    </row>
    <row r="3095" spans="1:7" x14ac:dyDescent="0.25">
      <c r="A3095" s="7">
        <v>0.31418122790683622</v>
      </c>
      <c r="B3095" s="13">
        <f t="shared" si="243"/>
        <v>3094</v>
      </c>
      <c r="C3095" s="35">
        <f t="shared" si="244"/>
        <v>1.7165145061698306E-4</v>
      </c>
      <c r="D3095" s="7">
        <f t="shared" si="240"/>
        <v>0.53108958820894558</v>
      </c>
      <c r="E3095" s="7">
        <f>SUM(D$2:D3095)</f>
        <v>841.85769370853961</v>
      </c>
      <c r="F3095">
        <f t="shared" si="241"/>
        <v>1</v>
      </c>
      <c r="G3095">
        <f t="shared" si="242"/>
        <v>1</v>
      </c>
    </row>
    <row r="3096" spans="1:7" x14ac:dyDescent="0.25">
      <c r="A3096" s="7">
        <v>0.31414689761671288</v>
      </c>
      <c r="B3096" s="13">
        <f t="shared" si="243"/>
        <v>3095</v>
      </c>
      <c r="C3096" s="35">
        <f t="shared" si="244"/>
        <v>3.4330290123341101E-5</v>
      </c>
      <c r="D3096" s="7">
        <f t="shared" si="240"/>
        <v>0.10625224793174071</v>
      </c>
      <c r="E3096" s="7">
        <f>SUM(D$2:D3096)</f>
        <v>841.96394595647132</v>
      </c>
      <c r="F3096">
        <f t="shared" si="241"/>
        <v>1</v>
      </c>
      <c r="G3096">
        <f t="shared" si="242"/>
        <v>1</v>
      </c>
    </row>
    <row r="3097" spans="1:7" x14ac:dyDescent="0.25">
      <c r="A3097" s="7">
        <v>0.31406017610809356</v>
      </c>
      <c r="B3097" s="13">
        <f t="shared" si="243"/>
        <v>3096</v>
      </c>
      <c r="C3097" s="35">
        <f t="shared" si="244"/>
        <v>8.6721508619325149E-5</v>
      </c>
      <c r="D3097" s="7">
        <f t="shared" si="240"/>
        <v>0.26848979068543066</v>
      </c>
      <c r="E3097" s="7">
        <f>SUM(D$2:D3097)</f>
        <v>842.23243574715673</v>
      </c>
      <c r="F3097">
        <f t="shared" si="241"/>
        <v>1</v>
      </c>
      <c r="G3097">
        <f t="shared" si="242"/>
        <v>1</v>
      </c>
    </row>
    <row r="3098" spans="1:7" x14ac:dyDescent="0.25">
      <c r="A3098" s="7">
        <v>0.31405785191355784</v>
      </c>
      <c r="B3098" s="13">
        <f t="shared" si="243"/>
        <v>3097</v>
      </c>
      <c r="C3098" s="35">
        <f t="shared" si="244"/>
        <v>2.3241945357188598E-6</v>
      </c>
      <c r="D3098" s="7">
        <f t="shared" si="240"/>
        <v>7.1980304771213088E-3</v>
      </c>
      <c r="E3098" s="7">
        <f>SUM(D$2:D3098)</f>
        <v>842.2396337776338</v>
      </c>
      <c r="F3098">
        <f t="shared" si="241"/>
        <v>1</v>
      </c>
      <c r="G3098">
        <f t="shared" si="242"/>
        <v>1</v>
      </c>
    </row>
    <row r="3099" spans="1:7" x14ac:dyDescent="0.25">
      <c r="A3099" s="7">
        <v>0.31386068274376583</v>
      </c>
      <c r="B3099" s="13">
        <f t="shared" si="243"/>
        <v>3098</v>
      </c>
      <c r="C3099" s="35">
        <f t="shared" si="244"/>
        <v>1.9716916979201082E-4</v>
      </c>
      <c r="D3099" s="7">
        <f t="shared" si="240"/>
        <v>0.61083008801564953</v>
      </c>
      <c r="E3099" s="7">
        <f>SUM(D$2:D3099)</f>
        <v>842.85046386564943</v>
      </c>
      <c r="F3099">
        <f t="shared" si="241"/>
        <v>1</v>
      </c>
      <c r="G3099">
        <f t="shared" si="242"/>
        <v>1</v>
      </c>
    </row>
    <row r="3100" spans="1:7" x14ac:dyDescent="0.25">
      <c r="A3100" s="7">
        <v>0.31380359471547886</v>
      </c>
      <c r="B3100" s="13">
        <f t="shared" si="243"/>
        <v>3099</v>
      </c>
      <c r="C3100" s="35">
        <f t="shared" si="244"/>
        <v>5.7088028286966797E-5</v>
      </c>
      <c r="D3100" s="7">
        <f t="shared" si="240"/>
        <v>0.1769157996613101</v>
      </c>
      <c r="E3100" s="7">
        <f>SUM(D$2:D3100)</f>
        <v>843.02737966531072</v>
      </c>
      <c r="F3100">
        <f t="shared" si="241"/>
        <v>1</v>
      </c>
      <c r="G3100">
        <f t="shared" si="242"/>
        <v>1</v>
      </c>
    </row>
    <row r="3101" spans="1:7" x14ac:dyDescent="0.25">
      <c r="A3101" s="7">
        <v>0.31348101588218974</v>
      </c>
      <c r="B3101" s="13">
        <f t="shared" si="243"/>
        <v>3100</v>
      </c>
      <c r="C3101" s="35">
        <f t="shared" si="244"/>
        <v>3.2257883328912218E-4</v>
      </c>
      <c r="D3101" s="7">
        <f t="shared" si="240"/>
        <v>0.99999438319627876</v>
      </c>
      <c r="E3101" s="7">
        <f>SUM(D$2:D3101)</f>
        <v>844.027374048507</v>
      </c>
      <c r="F3101">
        <f t="shared" si="241"/>
        <v>1</v>
      </c>
      <c r="G3101">
        <f t="shared" si="242"/>
        <v>1</v>
      </c>
    </row>
    <row r="3102" spans="1:7" x14ac:dyDescent="0.25">
      <c r="A3102" s="7">
        <v>0.31328994772305435</v>
      </c>
      <c r="B3102" s="13">
        <f t="shared" si="243"/>
        <v>3101</v>
      </c>
      <c r="C3102" s="35">
        <f t="shared" si="244"/>
        <v>1.9106815913538799E-4</v>
      </c>
      <c r="D3102" s="7">
        <f t="shared" si="240"/>
        <v>0.59250236147883817</v>
      </c>
      <c r="E3102" s="7">
        <f>SUM(D$2:D3102)</f>
        <v>844.61987640998586</v>
      </c>
      <c r="F3102">
        <f t="shared" si="241"/>
        <v>1</v>
      </c>
      <c r="G3102">
        <f t="shared" si="242"/>
        <v>1</v>
      </c>
    </row>
    <row r="3103" spans="1:7" x14ac:dyDescent="0.25">
      <c r="A3103" s="7">
        <v>0.31309224592534801</v>
      </c>
      <c r="B3103" s="13">
        <f t="shared" si="243"/>
        <v>3102</v>
      </c>
      <c r="C3103" s="35">
        <f t="shared" si="244"/>
        <v>1.9770179770634E-4</v>
      </c>
      <c r="D3103" s="7">
        <f t="shared" si="240"/>
        <v>0.61327097648506668</v>
      </c>
      <c r="E3103" s="7">
        <f>SUM(D$2:D3103)</f>
        <v>845.23314738647093</v>
      </c>
      <c r="F3103">
        <f t="shared" si="241"/>
        <v>1</v>
      </c>
      <c r="G3103">
        <f t="shared" si="242"/>
        <v>1</v>
      </c>
    </row>
    <row r="3104" spans="1:7" x14ac:dyDescent="0.25">
      <c r="A3104" s="7">
        <v>0.31303980628613282</v>
      </c>
      <c r="B3104" s="13">
        <f t="shared" si="243"/>
        <v>3103</v>
      </c>
      <c r="C3104" s="35">
        <f t="shared" si="244"/>
        <v>5.243963921519601E-5</v>
      </c>
      <c r="D3104" s="7">
        <f t="shared" si="240"/>
        <v>0.16272020048475322</v>
      </c>
      <c r="E3104" s="7">
        <f>SUM(D$2:D3104)</f>
        <v>845.39586758695566</v>
      </c>
      <c r="F3104">
        <f t="shared" si="241"/>
        <v>1</v>
      </c>
      <c r="G3104">
        <f t="shared" si="242"/>
        <v>1</v>
      </c>
    </row>
    <row r="3105" spans="1:7" x14ac:dyDescent="0.25">
      <c r="A3105" s="7">
        <v>0.31291149137946561</v>
      </c>
      <c r="B3105" s="13">
        <f t="shared" si="243"/>
        <v>3104</v>
      </c>
      <c r="C3105" s="35">
        <f t="shared" si="244"/>
        <v>1.2831490666720402E-4</v>
      </c>
      <c r="D3105" s="7">
        <f t="shared" si="240"/>
        <v>0.39828947029500128</v>
      </c>
      <c r="E3105" s="7">
        <f>SUM(D$2:D3105)</f>
        <v>845.79415705725069</v>
      </c>
      <c r="F3105">
        <f t="shared" si="241"/>
        <v>1</v>
      </c>
      <c r="G3105">
        <f t="shared" si="242"/>
        <v>1</v>
      </c>
    </row>
    <row r="3106" spans="1:7" x14ac:dyDescent="0.25">
      <c r="A3106" s="7">
        <v>0.31284234659202387</v>
      </c>
      <c r="B3106" s="13">
        <f t="shared" si="243"/>
        <v>3105</v>
      </c>
      <c r="C3106" s="35">
        <f t="shared" si="244"/>
        <v>6.9144787441743905E-5</v>
      </c>
      <c r="D3106" s="7">
        <f t="shared" si="240"/>
        <v>0.21469456500661482</v>
      </c>
      <c r="E3106" s="7">
        <f>SUM(D$2:D3106)</f>
        <v>846.00885162225734</v>
      </c>
      <c r="F3106">
        <f t="shared" si="241"/>
        <v>1</v>
      </c>
      <c r="G3106">
        <f t="shared" si="242"/>
        <v>1</v>
      </c>
    </row>
    <row r="3107" spans="1:7" x14ac:dyDescent="0.25">
      <c r="A3107" s="7">
        <v>0.31239484230243231</v>
      </c>
      <c r="B3107" s="13">
        <f t="shared" si="243"/>
        <v>3106</v>
      </c>
      <c r="C3107" s="35">
        <f t="shared" si="244"/>
        <v>4.4750428959156041E-4</v>
      </c>
      <c r="D3107" s="7">
        <f t="shared" si="240"/>
        <v>1.3899483234713865</v>
      </c>
      <c r="E3107" s="7">
        <f>SUM(D$2:D3107)</f>
        <v>847.39879994572868</v>
      </c>
      <c r="F3107">
        <f t="shared" si="241"/>
        <v>1</v>
      </c>
      <c r="G3107">
        <f t="shared" si="242"/>
        <v>1</v>
      </c>
    </row>
    <row r="3108" spans="1:7" x14ac:dyDescent="0.25">
      <c r="A3108" s="7">
        <v>0.31236690354728258</v>
      </c>
      <c r="B3108" s="13">
        <f t="shared" si="243"/>
        <v>3107</v>
      </c>
      <c r="C3108" s="35">
        <f t="shared" si="244"/>
        <v>2.7938755149725658E-5</v>
      </c>
      <c r="D3108" s="7">
        <f t="shared" si="240"/>
        <v>8.680571225019762E-2</v>
      </c>
      <c r="E3108" s="7">
        <f>SUM(D$2:D3108)</f>
        <v>847.48560565797891</v>
      </c>
      <c r="F3108">
        <f t="shared" si="241"/>
        <v>1</v>
      </c>
      <c r="G3108">
        <f t="shared" si="242"/>
        <v>1</v>
      </c>
    </row>
    <row r="3109" spans="1:7" x14ac:dyDescent="0.25">
      <c r="A3109" s="7">
        <v>0.31226894843174008</v>
      </c>
      <c r="B3109" s="13">
        <f t="shared" si="243"/>
        <v>3108</v>
      </c>
      <c r="C3109" s="35">
        <f t="shared" si="244"/>
        <v>9.7955115542502913E-5</v>
      </c>
      <c r="D3109" s="7">
        <f t="shared" si="240"/>
        <v>0.30444449910609905</v>
      </c>
      <c r="E3109" s="7">
        <f>SUM(D$2:D3109)</f>
        <v>847.79005015708503</v>
      </c>
      <c r="F3109">
        <f t="shared" si="241"/>
        <v>1</v>
      </c>
      <c r="G3109">
        <f t="shared" si="242"/>
        <v>1</v>
      </c>
    </row>
    <row r="3110" spans="1:7" x14ac:dyDescent="0.25">
      <c r="A3110" s="7">
        <v>0.31200747654645605</v>
      </c>
      <c r="B3110" s="13">
        <f t="shared" si="243"/>
        <v>3109</v>
      </c>
      <c r="C3110" s="35">
        <f t="shared" si="244"/>
        <v>2.6147188528402587E-4</v>
      </c>
      <c r="D3110" s="7">
        <f t="shared" si="240"/>
        <v>0.81291609134803644</v>
      </c>
      <c r="E3110" s="7">
        <f>SUM(D$2:D3110)</f>
        <v>848.60296624843306</v>
      </c>
      <c r="F3110">
        <f t="shared" si="241"/>
        <v>1</v>
      </c>
      <c r="G3110">
        <f t="shared" si="242"/>
        <v>1</v>
      </c>
    </row>
    <row r="3111" spans="1:7" x14ac:dyDescent="0.25">
      <c r="A3111" s="7">
        <v>0.31190104780500166</v>
      </c>
      <c r="B3111" s="13">
        <f t="shared" si="243"/>
        <v>3110</v>
      </c>
      <c r="C3111" s="35">
        <f t="shared" si="244"/>
        <v>1.0642874145438963E-4</v>
      </c>
      <c r="D3111" s="7">
        <f t="shared" si="240"/>
        <v>0.33099338592315175</v>
      </c>
      <c r="E3111" s="7">
        <f>SUM(D$2:D3111)</f>
        <v>848.93395963435626</v>
      </c>
      <c r="F3111">
        <f t="shared" si="241"/>
        <v>1</v>
      </c>
      <c r="G3111">
        <f t="shared" si="242"/>
        <v>1</v>
      </c>
    </row>
    <row r="3112" spans="1:7" x14ac:dyDescent="0.25">
      <c r="A3112" s="7">
        <v>0.31131581077880083</v>
      </c>
      <c r="B3112" s="13">
        <f t="shared" si="243"/>
        <v>3111</v>
      </c>
      <c r="C3112" s="35">
        <f t="shared" si="244"/>
        <v>5.8523702620083551E-4</v>
      </c>
      <c r="D3112" s="7">
        <f t="shared" si="240"/>
        <v>1.8206723885107992</v>
      </c>
      <c r="E3112" s="7">
        <f>SUM(D$2:D3112)</f>
        <v>850.7546320228671</v>
      </c>
      <c r="F3112">
        <f t="shared" si="241"/>
        <v>1</v>
      </c>
      <c r="G3112">
        <f t="shared" si="242"/>
        <v>1</v>
      </c>
    </row>
    <row r="3113" spans="1:7" x14ac:dyDescent="0.25">
      <c r="A3113" s="7">
        <v>0.31115033296991973</v>
      </c>
      <c r="B3113" s="13">
        <f t="shared" si="243"/>
        <v>3112</v>
      </c>
      <c r="C3113" s="35">
        <f t="shared" si="244"/>
        <v>1.654778088810982E-4</v>
      </c>
      <c r="D3113" s="7">
        <f t="shared" si="240"/>
        <v>0.51496694123797759</v>
      </c>
      <c r="E3113" s="7">
        <f>SUM(D$2:D3113)</f>
        <v>851.26959896410506</v>
      </c>
      <c r="F3113">
        <f t="shared" si="241"/>
        <v>1</v>
      </c>
      <c r="G3113">
        <f t="shared" si="242"/>
        <v>1</v>
      </c>
    </row>
    <row r="3114" spans="1:7" x14ac:dyDescent="0.25">
      <c r="A3114" s="7">
        <v>0.31111559110368053</v>
      </c>
      <c r="B3114" s="13">
        <f t="shared" si="243"/>
        <v>3113</v>
      </c>
      <c r="C3114" s="35">
        <f t="shared" si="244"/>
        <v>3.4741866239196284E-5</v>
      </c>
      <c r="D3114" s="7">
        <f t="shared" si="240"/>
        <v>0.10815142960261803</v>
      </c>
      <c r="E3114" s="7">
        <f>SUM(D$2:D3114)</f>
        <v>851.37775039370763</v>
      </c>
      <c r="F3114">
        <f t="shared" si="241"/>
        <v>1</v>
      </c>
      <c r="G3114">
        <f t="shared" si="242"/>
        <v>1</v>
      </c>
    </row>
    <row r="3115" spans="1:7" x14ac:dyDescent="0.25">
      <c r="A3115" s="7">
        <v>0.3110962470262415</v>
      </c>
      <c r="B3115" s="13">
        <f t="shared" si="243"/>
        <v>3114</v>
      </c>
      <c r="C3115" s="35">
        <f t="shared" si="244"/>
        <v>1.9344077439031881E-5</v>
      </c>
      <c r="D3115" s="7">
        <f t="shared" si="240"/>
        <v>6.0237457145145279E-2</v>
      </c>
      <c r="E3115" s="7">
        <f>SUM(D$2:D3115)</f>
        <v>851.43798785085278</v>
      </c>
      <c r="F3115">
        <f t="shared" si="241"/>
        <v>1</v>
      </c>
      <c r="G3115">
        <f t="shared" si="242"/>
        <v>1</v>
      </c>
    </row>
    <row r="3116" spans="1:7" x14ac:dyDescent="0.25">
      <c r="A3116" s="7">
        <v>0.31102284121548401</v>
      </c>
      <c r="B3116" s="13">
        <f t="shared" si="243"/>
        <v>3115</v>
      </c>
      <c r="C3116" s="35">
        <f t="shared" si="244"/>
        <v>7.3405810757487533E-5</v>
      </c>
      <c r="D3116" s="7">
        <f t="shared" si="240"/>
        <v>0.22865910050957367</v>
      </c>
      <c r="E3116" s="7">
        <f>SUM(D$2:D3116)</f>
        <v>851.6666469513624</v>
      </c>
      <c r="F3116">
        <f t="shared" si="241"/>
        <v>1</v>
      </c>
      <c r="G3116">
        <f t="shared" si="242"/>
        <v>1</v>
      </c>
    </row>
    <row r="3117" spans="1:7" x14ac:dyDescent="0.25">
      <c r="A3117" s="7">
        <v>0.31071720963401878</v>
      </c>
      <c r="B3117" s="13">
        <f t="shared" si="243"/>
        <v>3116</v>
      </c>
      <c r="C3117" s="35">
        <f t="shared" si="244"/>
        <v>3.0563158146523772E-4</v>
      </c>
      <c r="D3117" s="7">
        <f t="shared" si="240"/>
        <v>0.95234800784568074</v>
      </c>
      <c r="E3117" s="7">
        <f>SUM(D$2:D3117)</f>
        <v>852.61899495920807</v>
      </c>
      <c r="F3117">
        <f t="shared" si="241"/>
        <v>1</v>
      </c>
      <c r="G3117">
        <f t="shared" si="242"/>
        <v>1</v>
      </c>
    </row>
    <row r="3118" spans="1:7" x14ac:dyDescent="0.25">
      <c r="A3118" s="7">
        <v>0.31064520802412671</v>
      </c>
      <c r="B3118" s="13">
        <f t="shared" si="243"/>
        <v>3117</v>
      </c>
      <c r="C3118" s="35">
        <f t="shared" si="244"/>
        <v>7.2001609892069496E-5</v>
      </c>
      <c r="D3118" s="7">
        <f t="shared" si="240"/>
        <v>0.22442901803358062</v>
      </c>
      <c r="E3118" s="7">
        <f>SUM(D$2:D3118)</f>
        <v>852.84342397724163</v>
      </c>
      <c r="F3118">
        <f t="shared" si="241"/>
        <v>1</v>
      </c>
      <c r="G3118">
        <f t="shared" si="242"/>
        <v>1</v>
      </c>
    </row>
    <row r="3119" spans="1:7" x14ac:dyDescent="0.25">
      <c r="A3119" s="7">
        <v>0.31055524232730131</v>
      </c>
      <c r="B3119" s="13">
        <f t="shared" si="243"/>
        <v>3118</v>
      </c>
      <c r="C3119" s="35">
        <f t="shared" si="244"/>
        <v>8.9965696825400343E-5</v>
      </c>
      <c r="D3119" s="7">
        <f t="shared" si="240"/>
        <v>0.28051304270159827</v>
      </c>
      <c r="E3119" s="7">
        <f>SUM(D$2:D3119)</f>
        <v>853.12393701994324</v>
      </c>
      <c r="F3119">
        <f t="shared" si="241"/>
        <v>1</v>
      </c>
      <c r="G3119">
        <f t="shared" si="242"/>
        <v>1</v>
      </c>
    </row>
    <row r="3120" spans="1:7" x14ac:dyDescent="0.25">
      <c r="A3120" s="7">
        <v>0.31035173004325523</v>
      </c>
      <c r="B3120" s="13">
        <f t="shared" si="243"/>
        <v>3119</v>
      </c>
      <c r="C3120" s="35">
        <f t="shared" si="244"/>
        <v>2.0351228404608124E-4</v>
      </c>
      <c r="D3120" s="7">
        <f t="shared" si="240"/>
        <v>0.63475481393972744</v>
      </c>
      <c r="E3120" s="7">
        <f>SUM(D$2:D3120)</f>
        <v>853.75869183388295</v>
      </c>
      <c r="F3120">
        <f t="shared" si="241"/>
        <v>1</v>
      </c>
      <c r="G3120">
        <f t="shared" si="242"/>
        <v>1</v>
      </c>
    </row>
    <row r="3121" spans="1:7" x14ac:dyDescent="0.25">
      <c r="A3121" s="7">
        <v>0.31010129808201659</v>
      </c>
      <c r="B3121" s="13">
        <f t="shared" si="243"/>
        <v>3120</v>
      </c>
      <c r="C3121" s="35">
        <f t="shared" si="244"/>
        <v>2.5043196123863964E-4</v>
      </c>
      <c r="D3121" s="7">
        <f t="shared" si="240"/>
        <v>0.78134771906455569</v>
      </c>
      <c r="E3121" s="7">
        <f>SUM(D$2:D3121)</f>
        <v>854.54003955294752</v>
      </c>
      <c r="F3121">
        <f t="shared" si="241"/>
        <v>1</v>
      </c>
      <c r="G3121">
        <f t="shared" si="242"/>
        <v>1</v>
      </c>
    </row>
    <row r="3122" spans="1:7" x14ac:dyDescent="0.25">
      <c r="A3122" s="7">
        <v>0.3100877887012769</v>
      </c>
      <c r="B3122" s="13">
        <f t="shared" si="243"/>
        <v>3121</v>
      </c>
      <c r="C3122" s="35">
        <f t="shared" si="244"/>
        <v>1.3509380739684662E-5</v>
      </c>
      <c r="D3122" s="7">
        <f t="shared" si="240"/>
        <v>4.2162777288555831E-2</v>
      </c>
      <c r="E3122" s="7">
        <f>SUM(D$2:D3122)</f>
        <v>854.5822023302361</v>
      </c>
      <c r="F3122">
        <f t="shared" si="241"/>
        <v>1</v>
      </c>
      <c r="G3122">
        <f t="shared" si="242"/>
        <v>1</v>
      </c>
    </row>
    <row r="3123" spans="1:7" x14ac:dyDescent="0.25">
      <c r="A3123" s="7">
        <v>0.30986573128166345</v>
      </c>
      <c r="B3123" s="13">
        <f t="shared" si="243"/>
        <v>3122</v>
      </c>
      <c r="C3123" s="35">
        <f t="shared" si="244"/>
        <v>2.2205741961345282E-4</v>
      </c>
      <c r="D3123" s="7">
        <f t="shared" si="240"/>
        <v>0.69326326403319971</v>
      </c>
      <c r="E3123" s="7">
        <f>SUM(D$2:D3123)</f>
        <v>855.27546559426935</v>
      </c>
      <c r="F3123">
        <f t="shared" si="241"/>
        <v>1</v>
      </c>
      <c r="G3123">
        <f t="shared" si="242"/>
        <v>1</v>
      </c>
    </row>
    <row r="3124" spans="1:7" x14ac:dyDescent="0.25">
      <c r="A3124" s="7">
        <v>0.30980847378085824</v>
      </c>
      <c r="B3124" s="13">
        <f t="shared" si="243"/>
        <v>3123</v>
      </c>
      <c r="C3124" s="35">
        <f t="shared" si="244"/>
        <v>5.7257500805207862E-5</v>
      </c>
      <c r="D3124" s="7">
        <f t="shared" si="240"/>
        <v>0.17881517501466415</v>
      </c>
      <c r="E3124" s="7">
        <f>SUM(D$2:D3124)</f>
        <v>855.45428076928397</v>
      </c>
      <c r="F3124">
        <f t="shared" si="241"/>
        <v>1</v>
      </c>
      <c r="G3124">
        <f t="shared" si="242"/>
        <v>1</v>
      </c>
    </row>
    <row r="3125" spans="1:7" x14ac:dyDescent="0.25">
      <c r="A3125" s="7">
        <v>0.30960062784241726</v>
      </c>
      <c r="B3125" s="13">
        <f t="shared" si="243"/>
        <v>3124</v>
      </c>
      <c r="C3125" s="35">
        <f t="shared" si="244"/>
        <v>2.0784593844097587E-4</v>
      </c>
      <c r="D3125" s="7">
        <f t="shared" si="240"/>
        <v>0.64931071168960863</v>
      </c>
      <c r="E3125" s="7">
        <f>SUM(D$2:D3125)</f>
        <v>856.10359148097359</v>
      </c>
      <c r="F3125">
        <f t="shared" si="241"/>
        <v>1</v>
      </c>
      <c r="G3125">
        <f t="shared" si="242"/>
        <v>1</v>
      </c>
    </row>
    <row r="3126" spans="1:7" x14ac:dyDescent="0.25">
      <c r="A3126" s="7">
        <v>0.30948746862095272</v>
      </c>
      <c r="B3126" s="13">
        <f t="shared" si="243"/>
        <v>3125</v>
      </c>
      <c r="C3126" s="35">
        <f t="shared" si="244"/>
        <v>1.1315922146454271E-4</v>
      </c>
      <c r="D3126" s="7">
        <f t="shared" si="240"/>
        <v>0.35362256707669598</v>
      </c>
      <c r="E3126" s="7">
        <f>SUM(D$2:D3126)</f>
        <v>856.45721404805033</v>
      </c>
      <c r="F3126">
        <f t="shared" si="241"/>
        <v>1</v>
      </c>
      <c r="G3126">
        <f t="shared" si="242"/>
        <v>1</v>
      </c>
    </row>
    <row r="3127" spans="1:7" x14ac:dyDescent="0.25">
      <c r="A3127" s="7">
        <v>0.30937934515431587</v>
      </c>
      <c r="B3127" s="13">
        <f t="shared" si="243"/>
        <v>3126</v>
      </c>
      <c r="C3127" s="35">
        <f t="shared" si="244"/>
        <v>1.0812346663685579E-4</v>
      </c>
      <c r="D3127" s="7">
        <f t="shared" si="240"/>
        <v>0.3379939567068112</v>
      </c>
      <c r="E3127" s="7">
        <f>SUM(D$2:D3127)</f>
        <v>856.79520800475711</v>
      </c>
      <c r="F3127">
        <f t="shared" si="241"/>
        <v>1</v>
      </c>
      <c r="G3127">
        <f t="shared" si="242"/>
        <v>1</v>
      </c>
    </row>
    <row r="3128" spans="1:7" x14ac:dyDescent="0.25">
      <c r="A3128" s="7">
        <v>0.3089341166385407</v>
      </c>
      <c r="B3128" s="13">
        <f t="shared" si="243"/>
        <v>3127</v>
      </c>
      <c r="C3128" s="35">
        <f t="shared" si="244"/>
        <v>4.4522851577516454E-4</v>
      </c>
      <c r="D3128" s="7">
        <f t="shared" si="240"/>
        <v>1.3922295688289394</v>
      </c>
      <c r="E3128" s="7">
        <f>SUM(D$2:D3128)</f>
        <v>858.18743757358607</v>
      </c>
      <c r="F3128">
        <f t="shared" si="241"/>
        <v>1</v>
      </c>
      <c r="G3128">
        <f t="shared" si="242"/>
        <v>1</v>
      </c>
    </row>
    <row r="3129" spans="1:7" x14ac:dyDescent="0.25">
      <c r="A3129" s="7">
        <v>0.30881841532930254</v>
      </c>
      <c r="B3129" s="13">
        <f t="shared" si="243"/>
        <v>3128</v>
      </c>
      <c r="C3129" s="35">
        <f t="shared" si="244"/>
        <v>1.1570130923815869E-4</v>
      </c>
      <c r="D3129" s="7">
        <f t="shared" si="240"/>
        <v>0.36191369529696038</v>
      </c>
      <c r="E3129" s="7">
        <f>SUM(D$2:D3129)</f>
        <v>858.54935126888302</v>
      </c>
      <c r="F3129">
        <f t="shared" si="241"/>
        <v>1</v>
      </c>
      <c r="G3129">
        <f t="shared" si="242"/>
        <v>1</v>
      </c>
    </row>
    <row r="3130" spans="1:7" x14ac:dyDescent="0.25">
      <c r="A3130" s="7">
        <v>0.30875629154618783</v>
      </c>
      <c r="B3130" s="13">
        <f t="shared" si="243"/>
        <v>3129</v>
      </c>
      <c r="C3130" s="35">
        <f t="shared" si="244"/>
        <v>6.212378311470923E-5</v>
      </c>
      <c r="D3130" s="7">
        <f t="shared" si="240"/>
        <v>0.19438531736592518</v>
      </c>
      <c r="E3130" s="7">
        <f>SUM(D$2:D3130)</f>
        <v>858.74373658624893</v>
      </c>
      <c r="F3130">
        <f t="shared" si="241"/>
        <v>1</v>
      </c>
      <c r="G3130">
        <f t="shared" si="242"/>
        <v>1</v>
      </c>
    </row>
    <row r="3131" spans="1:7" x14ac:dyDescent="0.25">
      <c r="A3131" s="7">
        <v>0.3086048557459608</v>
      </c>
      <c r="B3131" s="13">
        <f t="shared" si="243"/>
        <v>3130</v>
      </c>
      <c r="C3131" s="35">
        <f t="shared" si="244"/>
        <v>1.5143580022702885E-4</v>
      </c>
      <c r="D3131" s="7">
        <f t="shared" si="240"/>
        <v>0.4739940547106003</v>
      </c>
      <c r="E3131" s="7">
        <f>SUM(D$2:D3131)</f>
        <v>859.21773064095953</v>
      </c>
      <c r="F3131">
        <f t="shared" si="241"/>
        <v>1</v>
      </c>
      <c r="G3131">
        <f t="shared" si="242"/>
        <v>1</v>
      </c>
    </row>
    <row r="3132" spans="1:7" x14ac:dyDescent="0.25">
      <c r="A3132" s="7">
        <v>0.30847896187526858</v>
      </c>
      <c r="B3132" s="13">
        <f t="shared" si="243"/>
        <v>3131</v>
      </c>
      <c r="C3132" s="35">
        <f t="shared" si="244"/>
        <v>1.2589387069222857E-4</v>
      </c>
      <c r="D3132" s="7">
        <f t="shared" si="240"/>
        <v>0.39417370913736766</v>
      </c>
      <c r="E3132" s="7">
        <f>SUM(D$2:D3132)</f>
        <v>859.61190435009689</v>
      </c>
      <c r="F3132">
        <f t="shared" si="241"/>
        <v>1</v>
      </c>
      <c r="G3132">
        <f t="shared" si="242"/>
        <v>1</v>
      </c>
    </row>
    <row r="3133" spans="1:7" x14ac:dyDescent="0.25">
      <c r="A3133" s="7">
        <v>0.30810476655499563</v>
      </c>
      <c r="B3133" s="13">
        <f t="shared" si="243"/>
        <v>3132</v>
      </c>
      <c r="C3133" s="35">
        <f t="shared" si="244"/>
        <v>3.7419532027294089E-4</v>
      </c>
      <c r="D3133" s="7">
        <f t="shared" si="240"/>
        <v>1.1719797430948509</v>
      </c>
      <c r="E3133" s="7">
        <f>SUM(D$2:D3133)</f>
        <v>860.78388409319177</v>
      </c>
      <c r="F3133">
        <f t="shared" si="241"/>
        <v>1</v>
      </c>
      <c r="G3133">
        <f t="shared" si="242"/>
        <v>1</v>
      </c>
    </row>
    <row r="3134" spans="1:7" x14ac:dyDescent="0.25">
      <c r="A3134" s="7">
        <v>0.30774950373604593</v>
      </c>
      <c r="B3134" s="13">
        <f t="shared" si="243"/>
        <v>3133</v>
      </c>
      <c r="C3134" s="35">
        <f t="shared" si="244"/>
        <v>3.5526281894970868E-4</v>
      </c>
      <c r="D3134" s="7">
        <f t="shared" si="240"/>
        <v>1.1130384117694372</v>
      </c>
      <c r="E3134" s="7">
        <f>SUM(D$2:D3134)</f>
        <v>861.89692250496125</v>
      </c>
      <c r="F3134">
        <f t="shared" si="241"/>
        <v>1</v>
      </c>
      <c r="G3134">
        <f t="shared" si="242"/>
        <v>1</v>
      </c>
    </row>
    <row r="3135" spans="1:7" x14ac:dyDescent="0.25">
      <c r="A3135" s="7">
        <v>0.30727752277274861</v>
      </c>
      <c r="B3135" s="13">
        <f t="shared" si="243"/>
        <v>3134</v>
      </c>
      <c r="C3135" s="35">
        <f t="shared" si="244"/>
        <v>4.7198096329731376E-4</v>
      </c>
      <c r="D3135" s="7">
        <f t="shared" si="240"/>
        <v>1.4791883389737812</v>
      </c>
      <c r="E3135" s="7">
        <f>SUM(D$2:D3135)</f>
        <v>863.37611084393507</v>
      </c>
      <c r="F3135">
        <f t="shared" si="241"/>
        <v>1</v>
      </c>
      <c r="G3135">
        <f t="shared" si="242"/>
        <v>1</v>
      </c>
    </row>
    <row r="3136" spans="1:7" x14ac:dyDescent="0.25">
      <c r="A3136" s="7">
        <v>0.30727001756122652</v>
      </c>
      <c r="B3136" s="13">
        <f t="shared" si="243"/>
        <v>3135</v>
      </c>
      <c r="C3136" s="35">
        <f t="shared" si="244"/>
        <v>7.5052115220963778E-6</v>
      </c>
      <c r="D3136" s="7">
        <f t="shared" si="240"/>
        <v>2.3528838121772144E-2</v>
      </c>
      <c r="E3136" s="7">
        <f>SUM(D$2:D3136)</f>
        <v>863.39963968205689</v>
      </c>
      <c r="F3136">
        <f t="shared" si="241"/>
        <v>1</v>
      </c>
      <c r="G3136">
        <f t="shared" si="242"/>
        <v>1</v>
      </c>
    </row>
    <row r="3137" spans="1:7" x14ac:dyDescent="0.25">
      <c r="A3137" s="7">
        <v>0.30726645863834345</v>
      </c>
      <c r="B3137" s="13">
        <f t="shared" si="243"/>
        <v>3136</v>
      </c>
      <c r="C3137" s="35">
        <f t="shared" si="244"/>
        <v>3.5589228830623654E-6</v>
      </c>
      <c r="D3137" s="7">
        <f t="shared" si="240"/>
        <v>1.1160782161283578E-2</v>
      </c>
      <c r="E3137" s="7">
        <f>SUM(D$2:D3137)</f>
        <v>863.41080046421814</v>
      </c>
      <c r="F3137">
        <f t="shared" si="241"/>
        <v>1</v>
      </c>
      <c r="G3137">
        <f t="shared" si="242"/>
        <v>1</v>
      </c>
    </row>
    <row r="3138" spans="1:7" x14ac:dyDescent="0.25">
      <c r="A3138" s="7">
        <v>0.30703549180634276</v>
      </c>
      <c r="B3138" s="13">
        <f t="shared" si="243"/>
        <v>3137</v>
      </c>
      <c r="C3138" s="35">
        <f t="shared" si="244"/>
        <v>2.3096683200068968E-4</v>
      </c>
      <c r="D3138" s="7">
        <f t="shared" ref="D3138:D3201" si="245">C3138*B3138</f>
        <v>0.72454295198616347</v>
      </c>
      <c r="E3138" s="7">
        <f>SUM(D$2:D3138)</f>
        <v>864.13534341620425</v>
      </c>
      <c r="F3138">
        <f t="shared" ref="F3138:F3201" si="246">IF(E3138&gt;I$15,1,0)</f>
        <v>1</v>
      </c>
      <c r="G3138">
        <f t="shared" ref="G3138:G3201" si="247">IF(E3138&gt;M$15,1,0)</f>
        <v>1</v>
      </c>
    </row>
    <row r="3139" spans="1:7" x14ac:dyDescent="0.25">
      <c r="A3139" s="7">
        <v>0.30690320640067681</v>
      </c>
      <c r="B3139" s="13">
        <f t="shared" ref="B3139:B3202" si="248">ROW(B3139)-1</f>
        <v>3138</v>
      </c>
      <c r="C3139" s="35">
        <f t="shared" si="244"/>
        <v>1.3228540566595504E-4</v>
      </c>
      <c r="D3139" s="7">
        <f t="shared" si="245"/>
        <v>0.4151116029797669</v>
      </c>
      <c r="E3139" s="7">
        <f>SUM(D$2:D3139)</f>
        <v>864.55045501918403</v>
      </c>
      <c r="F3139">
        <f t="shared" si="246"/>
        <v>1</v>
      </c>
      <c r="G3139">
        <f t="shared" si="247"/>
        <v>1</v>
      </c>
    </row>
    <row r="3140" spans="1:7" x14ac:dyDescent="0.25">
      <c r="A3140" s="7">
        <v>0.30685158991369299</v>
      </c>
      <c r="B3140" s="13">
        <f t="shared" si="248"/>
        <v>3139</v>
      </c>
      <c r="C3140" s="35">
        <f t="shared" ref="C3140:C3203" si="249">IF(A3139-A3140=0,0,A3139-A3140)</f>
        <v>5.161648698381871E-5</v>
      </c>
      <c r="D3140" s="7">
        <f t="shared" si="245"/>
        <v>0.16202415264220693</v>
      </c>
      <c r="E3140" s="7">
        <f>SUM(D$2:D3140)</f>
        <v>864.7124791718262</v>
      </c>
      <c r="F3140">
        <f t="shared" si="246"/>
        <v>1</v>
      </c>
      <c r="G3140">
        <f t="shared" si="247"/>
        <v>1</v>
      </c>
    </row>
    <row r="3141" spans="1:7" x14ac:dyDescent="0.25">
      <c r="A3141" s="7">
        <v>0.30666734907600673</v>
      </c>
      <c r="B3141" s="13">
        <f t="shared" si="248"/>
        <v>3140</v>
      </c>
      <c r="C3141" s="35">
        <f t="shared" si="249"/>
        <v>1.8424083768625588E-4</v>
      </c>
      <c r="D3141" s="7">
        <f t="shared" si="245"/>
        <v>0.57851623033484345</v>
      </c>
      <c r="E3141" s="7">
        <f>SUM(D$2:D3141)</f>
        <v>865.290995402161</v>
      </c>
      <c r="F3141">
        <f t="shared" si="246"/>
        <v>1</v>
      </c>
      <c r="G3141">
        <f t="shared" si="247"/>
        <v>1</v>
      </c>
    </row>
    <row r="3142" spans="1:7" x14ac:dyDescent="0.25">
      <c r="A3142" s="7">
        <v>0.30666541224722693</v>
      </c>
      <c r="B3142" s="13">
        <f t="shared" si="248"/>
        <v>3141</v>
      </c>
      <c r="C3142" s="35">
        <f t="shared" si="249"/>
        <v>1.9368287798027239E-6</v>
      </c>
      <c r="D3142" s="7">
        <f t="shared" si="245"/>
        <v>6.0835791973603559E-3</v>
      </c>
      <c r="E3142" s="7">
        <f>SUM(D$2:D3142)</f>
        <v>865.29707898135837</v>
      </c>
      <c r="F3142">
        <f t="shared" si="246"/>
        <v>1</v>
      </c>
      <c r="G3142">
        <f t="shared" si="247"/>
        <v>1</v>
      </c>
    </row>
    <row r="3143" spans="1:7" x14ac:dyDescent="0.25">
      <c r="A3143" s="7">
        <v>0.3064193865714625</v>
      </c>
      <c r="B3143" s="13">
        <f t="shared" si="248"/>
        <v>3142</v>
      </c>
      <c r="C3143" s="35">
        <f t="shared" si="249"/>
        <v>2.4602567576442746E-4</v>
      </c>
      <c r="D3143" s="7">
        <f t="shared" si="245"/>
        <v>0.7730126732518311</v>
      </c>
      <c r="E3143" s="7">
        <f>SUM(D$2:D3143)</f>
        <v>866.07009165461022</v>
      </c>
      <c r="F3143">
        <f t="shared" si="246"/>
        <v>1</v>
      </c>
      <c r="G3143">
        <f t="shared" si="247"/>
        <v>1</v>
      </c>
    </row>
    <row r="3144" spans="1:7" x14ac:dyDescent="0.25">
      <c r="A3144" s="7">
        <v>0.30639483726667749</v>
      </c>
      <c r="B3144" s="13">
        <f t="shared" si="248"/>
        <v>3143</v>
      </c>
      <c r="C3144" s="35">
        <f t="shared" si="249"/>
        <v>2.454930478501538E-5</v>
      </c>
      <c r="D3144" s="7">
        <f t="shared" si="245"/>
        <v>7.7158464939303339E-2</v>
      </c>
      <c r="E3144" s="7">
        <f>SUM(D$2:D3144)</f>
        <v>866.14725011954954</v>
      </c>
      <c r="F3144">
        <f t="shared" si="246"/>
        <v>1</v>
      </c>
      <c r="G3144">
        <f t="shared" si="247"/>
        <v>1</v>
      </c>
    </row>
    <row r="3145" spans="1:7" x14ac:dyDescent="0.25">
      <c r="A3145" s="7">
        <v>0.30614794001796214</v>
      </c>
      <c r="B3145" s="13">
        <f t="shared" si="248"/>
        <v>3144</v>
      </c>
      <c r="C3145" s="35">
        <f t="shared" si="249"/>
        <v>2.4689724871534979E-4</v>
      </c>
      <c r="D3145" s="7">
        <f t="shared" si="245"/>
        <v>0.77624494996105975</v>
      </c>
      <c r="E3145" s="7">
        <f>SUM(D$2:D3145)</f>
        <v>866.92349506951064</v>
      </c>
      <c r="F3145">
        <f t="shared" si="246"/>
        <v>1</v>
      </c>
      <c r="G3145">
        <f t="shared" si="247"/>
        <v>1</v>
      </c>
    </row>
    <row r="3146" spans="1:7" x14ac:dyDescent="0.25">
      <c r="A3146" s="7">
        <v>0.3060854046587318</v>
      </c>
      <c r="B3146" s="13">
        <f t="shared" si="248"/>
        <v>3145</v>
      </c>
      <c r="C3146" s="35">
        <f t="shared" si="249"/>
        <v>6.2535359230342369E-5</v>
      </c>
      <c r="D3146" s="7">
        <f t="shared" si="245"/>
        <v>0.19667370477942675</v>
      </c>
      <c r="E3146" s="7">
        <f>SUM(D$2:D3146)</f>
        <v>867.12016877429005</v>
      </c>
      <c r="F3146">
        <f t="shared" si="246"/>
        <v>1</v>
      </c>
      <c r="G3146">
        <f t="shared" si="247"/>
        <v>1</v>
      </c>
    </row>
    <row r="3147" spans="1:7" x14ac:dyDescent="0.25">
      <c r="A3147" s="7">
        <v>0.30589729016348577</v>
      </c>
      <c r="B3147" s="13">
        <f t="shared" si="248"/>
        <v>3146</v>
      </c>
      <c r="C3147" s="35">
        <f t="shared" si="249"/>
        <v>1.8811449524602786E-4</v>
      </c>
      <c r="D3147" s="7">
        <f t="shared" si="245"/>
        <v>0.59180820204400364</v>
      </c>
      <c r="E3147" s="7">
        <f>SUM(D$2:D3147)</f>
        <v>867.71197697633409</v>
      </c>
      <c r="F3147">
        <f t="shared" si="246"/>
        <v>1</v>
      </c>
      <c r="G3147">
        <f t="shared" si="247"/>
        <v>1</v>
      </c>
    </row>
    <row r="3148" spans="1:7" x14ac:dyDescent="0.25">
      <c r="A3148" s="7">
        <v>0.30547445623047798</v>
      </c>
      <c r="B3148" s="13">
        <f t="shared" si="248"/>
        <v>3147</v>
      </c>
      <c r="C3148" s="35">
        <f t="shared" si="249"/>
        <v>4.2283393300779348E-4</v>
      </c>
      <c r="D3148" s="7">
        <f t="shared" si="245"/>
        <v>1.330658387175526</v>
      </c>
      <c r="E3148" s="7">
        <f>SUM(D$2:D3148)</f>
        <v>869.04263536350959</v>
      </c>
      <c r="F3148">
        <f t="shared" si="246"/>
        <v>1</v>
      </c>
      <c r="G3148">
        <f t="shared" si="247"/>
        <v>1</v>
      </c>
    </row>
    <row r="3149" spans="1:7" x14ac:dyDescent="0.25">
      <c r="A3149" s="7">
        <v>0.30545530583591696</v>
      </c>
      <c r="B3149" s="13">
        <f t="shared" si="248"/>
        <v>3148</v>
      </c>
      <c r="C3149" s="35">
        <f t="shared" si="249"/>
        <v>1.9150394561018302E-5</v>
      </c>
      <c r="D3149" s="7">
        <f t="shared" si="245"/>
        <v>6.0285442078085616E-2</v>
      </c>
      <c r="E3149" s="7">
        <f>SUM(D$2:D3149)</f>
        <v>869.1029208055877</v>
      </c>
      <c r="F3149">
        <f t="shared" si="246"/>
        <v>1</v>
      </c>
      <c r="G3149">
        <f t="shared" si="247"/>
        <v>1</v>
      </c>
    </row>
    <row r="3150" spans="1:7" x14ac:dyDescent="0.25">
      <c r="A3150" s="7">
        <v>0.30528786698789623</v>
      </c>
      <c r="B3150" s="13">
        <f t="shared" si="248"/>
        <v>3149</v>
      </c>
      <c r="C3150" s="35">
        <f t="shared" si="249"/>
        <v>1.6743884802072895E-4</v>
      </c>
      <c r="D3150" s="7">
        <f t="shared" si="245"/>
        <v>0.52726493241727546</v>
      </c>
      <c r="E3150" s="7">
        <f>SUM(D$2:D3150)</f>
        <v>869.63018573800503</v>
      </c>
      <c r="F3150">
        <f t="shared" si="246"/>
        <v>1</v>
      </c>
      <c r="G3150">
        <f t="shared" si="247"/>
        <v>1</v>
      </c>
    </row>
    <row r="3151" spans="1:7" x14ac:dyDescent="0.25">
      <c r="A3151" s="7">
        <v>0.30489122866413632</v>
      </c>
      <c r="B3151" s="13">
        <f t="shared" si="248"/>
        <v>3150</v>
      </c>
      <c r="C3151" s="35">
        <f t="shared" si="249"/>
        <v>3.9663832375991248E-4</v>
      </c>
      <c r="D3151" s="7">
        <f t="shared" si="245"/>
        <v>1.2494107198437243</v>
      </c>
      <c r="E3151" s="7">
        <f>SUM(D$2:D3151)</f>
        <v>870.87959645784872</v>
      </c>
      <c r="F3151">
        <f t="shared" si="246"/>
        <v>1</v>
      </c>
      <c r="G3151">
        <f t="shared" si="247"/>
        <v>1</v>
      </c>
    </row>
    <row r="3152" spans="1:7" x14ac:dyDescent="0.25">
      <c r="A3152" s="7">
        <v>0.30484338899327323</v>
      </c>
      <c r="B3152" s="13">
        <f t="shared" si="248"/>
        <v>3151</v>
      </c>
      <c r="C3152" s="35">
        <f t="shared" si="249"/>
        <v>4.7839670863081274E-5</v>
      </c>
      <c r="D3152" s="7">
        <f t="shared" si="245"/>
        <v>0.15074280288956909</v>
      </c>
      <c r="E3152" s="7">
        <f>SUM(D$2:D3152)</f>
        <v>871.03033926073829</v>
      </c>
      <c r="F3152">
        <f t="shared" si="246"/>
        <v>1</v>
      </c>
      <c r="G3152">
        <f t="shared" si="247"/>
        <v>1</v>
      </c>
    </row>
    <row r="3153" spans="1:7" x14ac:dyDescent="0.25">
      <c r="A3153" s="7">
        <v>0.30481975968215863</v>
      </c>
      <c r="B3153" s="13">
        <f t="shared" si="248"/>
        <v>3152</v>
      </c>
      <c r="C3153" s="35">
        <f t="shared" si="249"/>
        <v>2.3629311114603535E-5</v>
      </c>
      <c r="D3153" s="7">
        <f t="shared" si="245"/>
        <v>7.4479588633230343E-2</v>
      </c>
      <c r="E3153" s="7">
        <f>SUM(D$2:D3153)</f>
        <v>871.10481884937155</v>
      </c>
      <c r="F3153">
        <f t="shared" si="246"/>
        <v>1</v>
      </c>
      <c r="G3153">
        <f t="shared" si="247"/>
        <v>1</v>
      </c>
    </row>
    <row r="3154" spans="1:7" x14ac:dyDescent="0.25">
      <c r="A3154" s="7">
        <v>0.30450119976858775</v>
      </c>
      <c r="B3154" s="13">
        <f t="shared" si="248"/>
        <v>3153</v>
      </c>
      <c r="C3154" s="35">
        <f t="shared" si="249"/>
        <v>3.1855991357088165E-4</v>
      </c>
      <c r="D3154" s="7">
        <f t="shared" si="245"/>
        <v>1.0044194074889898</v>
      </c>
      <c r="E3154" s="7">
        <f>SUM(D$2:D3154)</f>
        <v>872.10923825686052</v>
      </c>
      <c r="F3154">
        <f t="shared" si="246"/>
        <v>1</v>
      </c>
      <c r="G3154">
        <f t="shared" si="247"/>
        <v>1</v>
      </c>
    </row>
    <row r="3155" spans="1:7" x14ac:dyDescent="0.25">
      <c r="A3155" s="7">
        <v>0.30441748034457733</v>
      </c>
      <c r="B3155" s="13">
        <f t="shared" si="248"/>
        <v>3154</v>
      </c>
      <c r="C3155" s="35">
        <f t="shared" si="249"/>
        <v>8.3719424010419985E-5</v>
      </c>
      <c r="D3155" s="7">
        <f t="shared" si="245"/>
        <v>0.26405106332886463</v>
      </c>
      <c r="E3155" s="7">
        <f>SUM(D$2:D3155)</f>
        <v>872.37328932018943</v>
      </c>
      <c r="F3155">
        <f t="shared" si="246"/>
        <v>1</v>
      </c>
      <c r="G3155">
        <f t="shared" si="247"/>
        <v>1</v>
      </c>
    </row>
    <row r="3156" spans="1:7" x14ac:dyDescent="0.25">
      <c r="A3156" s="7">
        <v>0.30397941809528772</v>
      </c>
      <c r="B3156" s="13">
        <f t="shared" si="248"/>
        <v>3155</v>
      </c>
      <c r="C3156" s="35">
        <f t="shared" si="249"/>
        <v>4.380622492896058E-4</v>
      </c>
      <c r="D3156" s="7">
        <f t="shared" si="245"/>
        <v>1.3820863965087062</v>
      </c>
      <c r="E3156" s="7">
        <f>SUM(D$2:D3156)</f>
        <v>873.75537571669815</v>
      </c>
      <c r="F3156">
        <f t="shared" si="246"/>
        <v>1</v>
      </c>
      <c r="G3156">
        <f t="shared" si="247"/>
        <v>1</v>
      </c>
    </row>
    <row r="3157" spans="1:7" x14ac:dyDescent="0.25">
      <c r="A3157" s="7">
        <v>0.30390501965978056</v>
      </c>
      <c r="B3157" s="13">
        <f t="shared" si="248"/>
        <v>3156</v>
      </c>
      <c r="C3157" s="35">
        <f t="shared" si="249"/>
        <v>7.4398435507161409E-5</v>
      </c>
      <c r="D3157" s="7">
        <f t="shared" si="245"/>
        <v>0.23480146246060141</v>
      </c>
      <c r="E3157" s="7">
        <f>SUM(D$2:D3157)</f>
        <v>873.99017717915876</v>
      </c>
      <c r="F3157">
        <f t="shared" si="246"/>
        <v>1</v>
      </c>
      <c r="G3157">
        <f t="shared" si="247"/>
        <v>1</v>
      </c>
    </row>
    <row r="3158" spans="1:7" x14ac:dyDescent="0.25">
      <c r="A3158" s="7">
        <v>0.30381410975892487</v>
      </c>
      <c r="B3158" s="13">
        <f t="shared" si="248"/>
        <v>3157</v>
      </c>
      <c r="C3158" s="35">
        <f t="shared" si="249"/>
        <v>9.0909900855695724E-5</v>
      </c>
      <c r="D3158" s="7">
        <f t="shared" si="245"/>
        <v>0.2870025570014314</v>
      </c>
      <c r="E3158" s="7">
        <f>SUM(D$2:D3158)</f>
        <v>874.27717973616018</v>
      </c>
      <c r="F3158">
        <f t="shared" si="246"/>
        <v>1</v>
      </c>
      <c r="G3158">
        <f t="shared" si="247"/>
        <v>1</v>
      </c>
    </row>
    <row r="3159" spans="1:7" x14ac:dyDescent="0.25">
      <c r="A3159" s="7">
        <v>0.30327029665825372</v>
      </c>
      <c r="B3159" s="13">
        <f t="shared" si="248"/>
        <v>3158</v>
      </c>
      <c r="C3159" s="35">
        <f t="shared" si="249"/>
        <v>5.4381310067114219E-4</v>
      </c>
      <c r="D3159" s="7">
        <f t="shared" si="245"/>
        <v>1.7173617719194669</v>
      </c>
      <c r="E3159" s="7">
        <f>SUM(D$2:D3159)</f>
        <v>875.99454150807969</v>
      </c>
      <c r="F3159">
        <f t="shared" si="246"/>
        <v>1</v>
      </c>
      <c r="G3159">
        <f t="shared" si="247"/>
        <v>1</v>
      </c>
    </row>
    <row r="3160" spans="1:7" x14ac:dyDescent="0.25">
      <c r="A3160" s="7">
        <v>0.30318948247741317</v>
      </c>
      <c r="B3160" s="13">
        <f t="shared" si="248"/>
        <v>3159</v>
      </c>
      <c r="C3160" s="35">
        <f t="shared" si="249"/>
        <v>8.0814180840549366E-5</v>
      </c>
      <c r="D3160" s="7">
        <f t="shared" si="245"/>
        <v>0.25529199727529545</v>
      </c>
      <c r="E3160" s="7">
        <f>SUM(D$2:D3160)</f>
        <v>876.24983350535501</v>
      </c>
      <c r="F3160">
        <f t="shared" si="246"/>
        <v>1</v>
      </c>
      <c r="G3160">
        <f t="shared" si="247"/>
        <v>1</v>
      </c>
    </row>
    <row r="3161" spans="1:7" x14ac:dyDescent="0.25">
      <c r="A3161" s="7">
        <v>0.30316357739248229</v>
      </c>
      <c r="B3161" s="13">
        <f t="shared" si="248"/>
        <v>3160</v>
      </c>
      <c r="C3161" s="35">
        <f t="shared" si="249"/>
        <v>2.5905084930888389E-5</v>
      </c>
      <c r="D3161" s="7">
        <f t="shared" si="245"/>
        <v>8.1860068381607309E-2</v>
      </c>
      <c r="E3161" s="7">
        <f>SUM(D$2:D3161)</f>
        <v>876.33169357373663</v>
      </c>
      <c r="F3161">
        <f t="shared" si="246"/>
        <v>1</v>
      </c>
      <c r="G3161">
        <f t="shared" si="247"/>
        <v>1</v>
      </c>
    </row>
    <row r="3162" spans="1:7" x14ac:dyDescent="0.25">
      <c r="A3162" s="7">
        <v>0.30314648487849982</v>
      </c>
      <c r="B3162" s="13">
        <f t="shared" si="248"/>
        <v>3161</v>
      </c>
      <c r="C3162" s="35">
        <f t="shared" si="249"/>
        <v>1.709251398246403E-5</v>
      </c>
      <c r="D3162" s="7">
        <f t="shared" si="245"/>
        <v>5.40294366985688E-2</v>
      </c>
      <c r="E3162" s="7">
        <f>SUM(D$2:D3162)</f>
        <v>876.38572301043519</v>
      </c>
      <c r="F3162">
        <f t="shared" si="246"/>
        <v>1</v>
      </c>
      <c r="G3162">
        <f t="shared" si="247"/>
        <v>1</v>
      </c>
    </row>
    <row r="3163" spans="1:7" x14ac:dyDescent="0.25">
      <c r="A3163" s="7">
        <v>0.30292089274636314</v>
      </c>
      <c r="B3163" s="13">
        <f t="shared" si="248"/>
        <v>3162</v>
      </c>
      <c r="C3163" s="35">
        <f t="shared" si="249"/>
        <v>2.2559213213668716E-4</v>
      </c>
      <c r="D3163" s="7">
        <f t="shared" si="245"/>
        <v>0.71332232181620481</v>
      </c>
      <c r="E3163" s="7">
        <f>SUM(D$2:D3163)</f>
        <v>877.09904533225142</v>
      </c>
      <c r="F3163">
        <f t="shared" si="246"/>
        <v>1</v>
      </c>
      <c r="G3163">
        <f t="shared" si="247"/>
        <v>1</v>
      </c>
    </row>
    <row r="3164" spans="1:7" x14ac:dyDescent="0.25">
      <c r="A3164" s="7">
        <v>0.30275384126409838</v>
      </c>
      <c r="B3164" s="13">
        <f t="shared" si="248"/>
        <v>3163</v>
      </c>
      <c r="C3164" s="35">
        <f t="shared" si="249"/>
        <v>1.670514822647573E-4</v>
      </c>
      <c r="D3164" s="7">
        <f t="shared" si="245"/>
        <v>0.5283838384034274</v>
      </c>
      <c r="E3164" s="7">
        <f>SUM(D$2:D3164)</f>
        <v>877.62742917065486</v>
      </c>
      <c r="F3164">
        <f t="shared" si="246"/>
        <v>1</v>
      </c>
      <c r="G3164">
        <f t="shared" si="247"/>
        <v>1</v>
      </c>
    </row>
    <row r="3165" spans="1:7" x14ac:dyDescent="0.25">
      <c r="A3165" s="7">
        <v>0.30268058071549947</v>
      </c>
      <c r="B3165" s="13">
        <f t="shared" si="248"/>
        <v>3164</v>
      </c>
      <c r="C3165" s="35">
        <f t="shared" si="249"/>
        <v>7.326054859890796E-5</v>
      </c>
      <c r="D3165" s="7">
        <f t="shared" si="245"/>
        <v>0.23179637576694478</v>
      </c>
      <c r="E3165" s="7">
        <f>SUM(D$2:D3165)</f>
        <v>877.85922554642184</v>
      </c>
      <c r="F3165">
        <f t="shared" si="246"/>
        <v>1</v>
      </c>
      <c r="G3165">
        <f t="shared" si="247"/>
        <v>1</v>
      </c>
    </row>
    <row r="3166" spans="1:7" x14ac:dyDescent="0.25">
      <c r="A3166" s="7">
        <v>0.30249633987781321</v>
      </c>
      <c r="B3166" s="13">
        <f t="shared" si="248"/>
        <v>3165</v>
      </c>
      <c r="C3166" s="35">
        <f t="shared" si="249"/>
        <v>1.8424083768625588E-4</v>
      </c>
      <c r="D3166" s="7">
        <f t="shared" si="245"/>
        <v>0.58312225127699979</v>
      </c>
      <c r="E3166" s="7">
        <f>SUM(D$2:D3166)</f>
        <v>878.44234779769886</v>
      </c>
      <c r="F3166">
        <f t="shared" si="246"/>
        <v>1</v>
      </c>
      <c r="G3166">
        <f t="shared" si="247"/>
        <v>1</v>
      </c>
    </row>
    <row r="3167" spans="1:7" x14ac:dyDescent="0.25">
      <c r="A3167" s="7">
        <v>0.30247038637216284</v>
      </c>
      <c r="B3167" s="13">
        <f t="shared" si="248"/>
        <v>3166</v>
      </c>
      <c r="C3167" s="35">
        <f t="shared" si="249"/>
        <v>2.5953505650377906E-5</v>
      </c>
      <c r="D3167" s="7">
        <f t="shared" si="245"/>
        <v>8.216879888909645E-2</v>
      </c>
      <c r="E3167" s="7">
        <f>SUM(D$2:D3167)</f>
        <v>878.524516596588</v>
      </c>
      <c r="F3167">
        <f t="shared" si="246"/>
        <v>1</v>
      </c>
      <c r="G3167">
        <f t="shared" si="247"/>
        <v>1</v>
      </c>
    </row>
    <row r="3168" spans="1:7" x14ac:dyDescent="0.25">
      <c r="A3168" s="7">
        <v>0.30225019315025003</v>
      </c>
      <c r="B3168" s="13">
        <f t="shared" si="248"/>
        <v>3167</v>
      </c>
      <c r="C3168" s="35">
        <f t="shared" si="249"/>
        <v>2.2019322191280111E-4</v>
      </c>
      <c r="D3168" s="7">
        <f t="shared" si="245"/>
        <v>0.69735193379784111</v>
      </c>
      <c r="E3168" s="7">
        <f>SUM(D$2:D3168)</f>
        <v>879.22186853038579</v>
      </c>
      <c r="F3168">
        <f t="shared" si="246"/>
        <v>1</v>
      </c>
      <c r="G3168">
        <f t="shared" si="247"/>
        <v>1</v>
      </c>
    </row>
    <row r="3169" spans="1:7" x14ac:dyDescent="0.25">
      <c r="A3169" s="7">
        <v>0.30219995665377192</v>
      </c>
      <c r="B3169" s="13">
        <f t="shared" si="248"/>
        <v>3168</v>
      </c>
      <c r="C3169" s="35">
        <f t="shared" si="249"/>
        <v>5.0236496478117676E-5</v>
      </c>
      <c r="D3169" s="7">
        <f t="shared" si="245"/>
        <v>0.1591492208426768</v>
      </c>
      <c r="E3169" s="7">
        <f>SUM(D$2:D3169)</f>
        <v>879.38101775122846</v>
      </c>
      <c r="F3169">
        <f t="shared" si="246"/>
        <v>1</v>
      </c>
      <c r="G3169">
        <f t="shared" si="247"/>
        <v>1</v>
      </c>
    </row>
    <row r="3170" spans="1:7" x14ac:dyDescent="0.25">
      <c r="A3170" s="7">
        <v>0.30204438088202795</v>
      </c>
      <c r="B3170" s="13">
        <f t="shared" si="248"/>
        <v>3169</v>
      </c>
      <c r="C3170" s="35">
        <f t="shared" si="249"/>
        <v>1.5557577174396542E-4</v>
      </c>
      <c r="D3170" s="7">
        <f t="shared" si="245"/>
        <v>0.49301962065662641</v>
      </c>
      <c r="E3170" s="7">
        <f>SUM(D$2:D3170)</f>
        <v>879.87403737188504</v>
      </c>
      <c r="F3170">
        <f t="shared" si="246"/>
        <v>1</v>
      </c>
      <c r="G3170">
        <f t="shared" si="247"/>
        <v>1</v>
      </c>
    </row>
    <row r="3171" spans="1:7" x14ac:dyDescent="0.25">
      <c r="A3171" s="7">
        <v>0.30200821060456368</v>
      </c>
      <c r="B3171" s="13">
        <f t="shared" si="248"/>
        <v>3170</v>
      </c>
      <c r="C3171" s="35">
        <f t="shared" si="249"/>
        <v>3.6170277464275813E-5</v>
      </c>
      <c r="D3171" s="7">
        <f t="shared" si="245"/>
        <v>0.11465977956175433</v>
      </c>
      <c r="E3171" s="7">
        <f>SUM(D$2:D3171)</f>
        <v>879.98869715144679</v>
      </c>
      <c r="F3171">
        <f t="shared" si="246"/>
        <v>1</v>
      </c>
      <c r="G3171">
        <f t="shared" si="247"/>
        <v>1</v>
      </c>
    </row>
    <row r="3172" spans="1:7" x14ac:dyDescent="0.25">
      <c r="A3172" s="7">
        <v>0.30157208518405393</v>
      </c>
      <c r="B3172" s="13">
        <f t="shared" si="248"/>
        <v>3171</v>
      </c>
      <c r="C3172" s="35">
        <f t="shared" si="249"/>
        <v>4.3612542050974756E-4</v>
      </c>
      <c r="D3172" s="7">
        <f t="shared" si="245"/>
        <v>1.3829537084364096</v>
      </c>
      <c r="E3172" s="7">
        <f>SUM(D$2:D3172)</f>
        <v>881.37165085988318</v>
      </c>
      <c r="F3172">
        <f t="shared" si="246"/>
        <v>1</v>
      </c>
      <c r="G3172">
        <f t="shared" si="247"/>
        <v>1</v>
      </c>
    </row>
    <row r="3173" spans="1:7" x14ac:dyDescent="0.25">
      <c r="A3173" s="7">
        <v>0.30155644529165632</v>
      </c>
      <c r="B3173" s="13">
        <f t="shared" si="248"/>
        <v>3172</v>
      </c>
      <c r="C3173" s="35">
        <f t="shared" si="249"/>
        <v>1.5639892397611987E-5</v>
      </c>
      <c r="D3173" s="7">
        <f t="shared" si="245"/>
        <v>4.9609738685225224E-2</v>
      </c>
      <c r="E3173" s="7">
        <f>SUM(D$2:D3173)</f>
        <v>881.42126059856844</v>
      </c>
      <c r="F3173">
        <f t="shared" si="246"/>
        <v>1</v>
      </c>
      <c r="G3173">
        <f t="shared" si="247"/>
        <v>1</v>
      </c>
    </row>
    <row r="3174" spans="1:7" x14ac:dyDescent="0.25">
      <c r="A3174" s="7">
        <v>0.30123430224484266</v>
      </c>
      <c r="B3174" s="13">
        <f t="shared" si="248"/>
        <v>3173</v>
      </c>
      <c r="C3174" s="35">
        <f t="shared" si="249"/>
        <v>3.2214304681366102E-4</v>
      </c>
      <c r="D3174" s="7">
        <f t="shared" si="245"/>
        <v>1.0221598875397464</v>
      </c>
      <c r="E3174" s="7">
        <f>SUM(D$2:D3174)</f>
        <v>882.44342048610815</v>
      </c>
      <c r="F3174">
        <f t="shared" si="246"/>
        <v>1</v>
      </c>
      <c r="G3174">
        <f t="shared" si="247"/>
        <v>1</v>
      </c>
    </row>
    <row r="3175" spans="1:7" x14ac:dyDescent="0.25">
      <c r="A3175" s="7">
        <v>0.30103272678957654</v>
      </c>
      <c r="B3175" s="13">
        <f t="shared" si="248"/>
        <v>3174</v>
      </c>
      <c r="C3175" s="35">
        <f t="shared" si="249"/>
        <v>2.0157545526611198E-4</v>
      </c>
      <c r="D3175" s="7">
        <f t="shared" si="245"/>
        <v>0.63980049501463943</v>
      </c>
      <c r="E3175" s="7">
        <f>SUM(D$2:D3175)</f>
        <v>883.08322098112274</v>
      </c>
      <c r="F3175">
        <f t="shared" si="246"/>
        <v>1</v>
      </c>
      <c r="G3175">
        <f t="shared" si="247"/>
        <v>1</v>
      </c>
    </row>
    <row r="3176" spans="1:7" x14ac:dyDescent="0.25">
      <c r="A3176" s="7">
        <v>0.30076917281335425</v>
      </c>
      <c r="B3176" s="13">
        <f t="shared" si="248"/>
        <v>3175</v>
      </c>
      <c r="C3176" s="35">
        <f t="shared" si="249"/>
        <v>2.6355397622229715E-4</v>
      </c>
      <c r="D3176" s="7">
        <f t="shared" si="245"/>
        <v>0.83678387450579339</v>
      </c>
      <c r="E3176" s="7">
        <f>SUM(D$2:D3176)</f>
        <v>883.92000485562858</v>
      </c>
      <c r="F3176">
        <f t="shared" si="246"/>
        <v>1</v>
      </c>
      <c r="G3176">
        <f t="shared" si="247"/>
        <v>1</v>
      </c>
    </row>
    <row r="3177" spans="1:7" x14ac:dyDescent="0.25">
      <c r="A3177" s="7">
        <v>0.30070796902390995</v>
      </c>
      <c r="B3177" s="13">
        <f t="shared" si="248"/>
        <v>3176</v>
      </c>
      <c r="C3177" s="35">
        <f t="shared" si="249"/>
        <v>6.1203789444297385E-5</v>
      </c>
      <c r="D3177" s="7">
        <f t="shared" si="245"/>
        <v>0.1943832352750885</v>
      </c>
      <c r="E3177" s="7">
        <f>SUM(D$2:D3177)</f>
        <v>884.11438809090362</v>
      </c>
      <c r="F3177">
        <f t="shared" si="246"/>
        <v>1</v>
      </c>
      <c r="G3177">
        <f t="shared" si="247"/>
        <v>1</v>
      </c>
    </row>
    <row r="3178" spans="1:7" x14ac:dyDescent="0.25">
      <c r="A3178" s="7">
        <v>0.30044659398006496</v>
      </c>
      <c r="B3178" s="13">
        <f t="shared" si="248"/>
        <v>3177</v>
      </c>
      <c r="C3178" s="35">
        <f t="shared" si="249"/>
        <v>2.6137504384499133E-4</v>
      </c>
      <c r="D3178" s="7">
        <f t="shared" si="245"/>
        <v>0.83038851429553739</v>
      </c>
      <c r="E3178" s="7">
        <f>SUM(D$2:D3178)</f>
        <v>884.94477660519919</v>
      </c>
      <c r="F3178">
        <f t="shared" si="246"/>
        <v>1</v>
      </c>
      <c r="G3178">
        <f t="shared" si="247"/>
        <v>1</v>
      </c>
    </row>
    <row r="3179" spans="1:7" x14ac:dyDescent="0.25">
      <c r="A3179" s="7">
        <v>0.30039945640963461</v>
      </c>
      <c r="B3179" s="13">
        <f t="shared" si="248"/>
        <v>3178</v>
      </c>
      <c r="C3179" s="35">
        <f t="shared" si="249"/>
        <v>4.71375704303445E-5</v>
      </c>
      <c r="D3179" s="7">
        <f t="shared" si="245"/>
        <v>0.14980319882763482</v>
      </c>
      <c r="E3179" s="7">
        <f>SUM(D$2:D3179)</f>
        <v>885.09457980402681</v>
      </c>
      <c r="F3179">
        <f t="shared" si="246"/>
        <v>1</v>
      </c>
      <c r="G3179">
        <f t="shared" si="247"/>
        <v>1</v>
      </c>
    </row>
    <row r="3180" spans="1:7" x14ac:dyDescent="0.25">
      <c r="A3180" s="7">
        <v>0.30014079292608148</v>
      </c>
      <c r="B3180" s="13">
        <f t="shared" si="248"/>
        <v>3179</v>
      </c>
      <c r="C3180" s="35">
        <f t="shared" si="249"/>
        <v>2.5866348355313429E-4</v>
      </c>
      <c r="D3180" s="7">
        <f t="shared" si="245"/>
        <v>0.82229121421541396</v>
      </c>
      <c r="E3180" s="7">
        <f>SUM(D$2:D3180)</f>
        <v>885.9168710182422</v>
      </c>
      <c r="F3180">
        <f t="shared" si="246"/>
        <v>1</v>
      </c>
      <c r="G3180">
        <f t="shared" si="247"/>
        <v>1</v>
      </c>
    </row>
    <row r="3181" spans="1:7" x14ac:dyDescent="0.25">
      <c r="A3181" s="7">
        <v>0.29962196491667087</v>
      </c>
      <c r="B3181" s="13">
        <f t="shared" si="248"/>
        <v>3180</v>
      </c>
      <c r="C3181" s="35">
        <f t="shared" si="249"/>
        <v>5.1882800941061014E-4</v>
      </c>
      <c r="D3181" s="7">
        <f t="shared" si="245"/>
        <v>1.6498730699257402</v>
      </c>
      <c r="E3181" s="7">
        <f>SUM(D$2:D3181)</f>
        <v>887.56674408816798</v>
      </c>
      <c r="F3181">
        <f t="shared" si="246"/>
        <v>1</v>
      </c>
      <c r="G3181">
        <f t="shared" si="247"/>
        <v>1</v>
      </c>
    </row>
    <row r="3182" spans="1:7" x14ac:dyDescent="0.25">
      <c r="A3182" s="7">
        <v>0.2995850925387738</v>
      </c>
      <c r="B3182" s="13">
        <f t="shared" si="248"/>
        <v>3181</v>
      </c>
      <c r="C3182" s="35">
        <f t="shared" si="249"/>
        <v>3.6872377897068098E-5</v>
      </c>
      <c r="D3182" s="7">
        <f t="shared" si="245"/>
        <v>0.11729103409057362</v>
      </c>
      <c r="E3182" s="7">
        <f>SUM(D$2:D3182)</f>
        <v>887.68403512225859</v>
      </c>
      <c r="F3182">
        <f t="shared" si="246"/>
        <v>1</v>
      </c>
      <c r="G3182">
        <f t="shared" si="247"/>
        <v>1</v>
      </c>
    </row>
    <row r="3183" spans="1:7" x14ac:dyDescent="0.25">
      <c r="A3183" s="7">
        <v>0.29954654964605421</v>
      </c>
      <c r="B3183" s="13">
        <f t="shared" si="248"/>
        <v>3182</v>
      </c>
      <c r="C3183" s="35">
        <f t="shared" si="249"/>
        <v>3.8542892719595212E-5</v>
      </c>
      <c r="D3183" s="7">
        <f t="shared" si="245"/>
        <v>0.12264348463375196</v>
      </c>
      <c r="E3183" s="7">
        <f>SUM(D$2:D3183)</f>
        <v>887.80667860689232</v>
      </c>
      <c r="F3183">
        <f t="shared" si="246"/>
        <v>1</v>
      </c>
      <c r="G3183">
        <f t="shared" si="247"/>
        <v>1</v>
      </c>
    </row>
    <row r="3184" spans="1:7" x14ac:dyDescent="0.25">
      <c r="A3184" s="7">
        <v>0.29928338303558788</v>
      </c>
      <c r="B3184" s="13">
        <f t="shared" si="248"/>
        <v>3183</v>
      </c>
      <c r="C3184" s="35">
        <f t="shared" si="249"/>
        <v>2.631666104663255E-4</v>
      </c>
      <c r="D3184" s="7">
        <f t="shared" si="245"/>
        <v>0.83765932111431407</v>
      </c>
      <c r="E3184" s="7">
        <f>SUM(D$2:D3184)</f>
        <v>888.64433792800662</v>
      </c>
      <c r="F3184">
        <f t="shared" si="246"/>
        <v>1</v>
      </c>
      <c r="G3184">
        <f t="shared" si="247"/>
        <v>1</v>
      </c>
    </row>
    <row r="3185" spans="1:7" x14ac:dyDescent="0.25">
      <c r="A3185" s="7">
        <v>0.29926868734722051</v>
      </c>
      <c r="B3185" s="13">
        <f t="shared" si="248"/>
        <v>3184</v>
      </c>
      <c r="C3185" s="35">
        <f t="shared" si="249"/>
        <v>1.4695688367372117E-5</v>
      </c>
      <c r="D3185" s="7">
        <f t="shared" si="245"/>
        <v>4.6791071761712821E-2</v>
      </c>
      <c r="E3185" s="7">
        <f>SUM(D$2:D3185)</f>
        <v>888.69112899976835</v>
      </c>
      <c r="F3185">
        <f t="shared" si="246"/>
        <v>1</v>
      </c>
      <c r="G3185">
        <f t="shared" si="247"/>
        <v>1</v>
      </c>
    </row>
    <row r="3186" spans="1:7" x14ac:dyDescent="0.25">
      <c r="A3186" s="7">
        <v>0.29910543689143626</v>
      </c>
      <c r="B3186" s="13">
        <f t="shared" si="248"/>
        <v>3185</v>
      </c>
      <c r="C3186" s="35">
        <f t="shared" si="249"/>
        <v>1.6325045578424735E-4</v>
      </c>
      <c r="D3186" s="7">
        <f t="shared" si="245"/>
        <v>0.51995270167282781</v>
      </c>
      <c r="E3186" s="7">
        <f>SUM(D$2:D3186)</f>
        <v>889.21108170144123</v>
      </c>
      <c r="F3186">
        <f t="shared" si="246"/>
        <v>1</v>
      </c>
      <c r="G3186">
        <f t="shared" si="247"/>
        <v>1</v>
      </c>
    </row>
    <row r="3187" spans="1:7" x14ac:dyDescent="0.25">
      <c r="A3187" s="7">
        <v>0.29874475095190289</v>
      </c>
      <c r="B3187" s="13">
        <f t="shared" si="248"/>
        <v>3186</v>
      </c>
      <c r="C3187" s="35">
        <f t="shared" si="249"/>
        <v>3.6068593953336725E-4</v>
      </c>
      <c r="D3187" s="7">
        <f t="shared" si="245"/>
        <v>1.1491454033533079</v>
      </c>
      <c r="E3187" s="7">
        <f>SUM(D$2:D3187)</f>
        <v>890.36022710479449</v>
      </c>
      <c r="F3187">
        <f t="shared" si="246"/>
        <v>1</v>
      </c>
      <c r="G3187">
        <f t="shared" si="247"/>
        <v>1</v>
      </c>
    </row>
    <row r="3188" spans="1:7" x14ac:dyDescent="0.25">
      <c r="A3188" s="7">
        <v>0.29867996402921582</v>
      </c>
      <c r="B3188" s="13">
        <f t="shared" si="248"/>
        <v>3187</v>
      </c>
      <c r="C3188" s="35">
        <f t="shared" si="249"/>
        <v>6.4786922687076753E-5</v>
      </c>
      <c r="D3188" s="7">
        <f t="shared" si="245"/>
        <v>0.20647592260371361</v>
      </c>
      <c r="E3188" s="7">
        <f>SUM(D$2:D3188)</f>
        <v>890.56670302739815</v>
      </c>
      <c r="F3188">
        <f t="shared" si="246"/>
        <v>1</v>
      </c>
      <c r="G3188">
        <f t="shared" si="247"/>
        <v>1</v>
      </c>
    </row>
    <row r="3189" spans="1:7" x14ac:dyDescent="0.25">
      <c r="A3189" s="7">
        <v>0.29818077062156129</v>
      </c>
      <c r="B3189" s="13">
        <f t="shared" si="248"/>
        <v>3188</v>
      </c>
      <c r="C3189" s="35">
        <f t="shared" si="249"/>
        <v>4.9919340765453013E-4</v>
      </c>
      <c r="D3189" s="7">
        <f t="shared" si="245"/>
        <v>1.5914285836026421</v>
      </c>
      <c r="E3189" s="7">
        <f>SUM(D$2:D3189)</f>
        <v>892.15813161100084</v>
      </c>
      <c r="F3189">
        <f t="shared" si="246"/>
        <v>1</v>
      </c>
      <c r="G3189">
        <f t="shared" si="247"/>
        <v>1</v>
      </c>
    </row>
    <row r="3190" spans="1:7" x14ac:dyDescent="0.25">
      <c r="A3190" s="7">
        <v>0.29804708101503002</v>
      </c>
      <c r="B3190" s="13">
        <f t="shared" si="248"/>
        <v>3189</v>
      </c>
      <c r="C3190" s="35">
        <f t="shared" si="249"/>
        <v>1.3368960653126205E-4</v>
      </c>
      <c r="D3190" s="7">
        <f t="shared" si="245"/>
        <v>0.42633615522819468</v>
      </c>
      <c r="E3190" s="7">
        <f>SUM(D$2:D3190)</f>
        <v>892.58446776622907</v>
      </c>
      <c r="F3190">
        <f t="shared" si="246"/>
        <v>1</v>
      </c>
      <c r="G3190">
        <f t="shared" si="247"/>
        <v>1</v>
      </c>
    </row>
    <row r="3191" spans="1:7" x14ac:dyDescent="0.25">
      <c r="A3191" s="7">
        <v>0.29801166125871792</v>
      </c>
      <c r="B3191" s="13">
        <f t="shared" si="248"/>
        <v>3190</v>
      </c>
      <c r="C3191" s="35">
        <f t="shared" si="249"/>
        <v>3.5419756312105033E-5</v>
      </c>
      <c r="D3191" s="7">
        <f t="shared" si="245"/>
        <v>0.11298902263561506</v>
      </c>
      <c r="E3191" s="7">
        <f>SUM(D$2:D3191)</f>
        <v>892.69745678886466</v>
      </c>
      <c r="F3191">
        <f t="shared" si="246"/>
        <v>1</v>
      </c>
      <c r="G3191">
        <f t="shared" si="247"/>
        <v>1</v>
      </c>
    </row>
    <row r="3192" spans="1:7" x14ac:dyDescent="0.25">
      <c r="A3192" s="7">
        <v>0.2979227608177214</v>
      </c>
      <c r="B3192" s="13">
        <f t="shared" si="248"/>
        <v>3191</v>
      </c>
      <c r="C3192" s="35">
        <f t="shared" si="249"/>
        <v>8.8900440996519947E-5</v>
      </c>
      <c r="D3192" s="7">
        <f t="shared" si="245"/>
        <v>0.28368130721989515</v>
      </c>
      <c r="E3192" s="7">
        <f>SUM(D$2:D3192)</f>
        <v>892.98113809608458</v>
      </c>
      <c r="F3192">
        <f t="shared" si="246"/>
        <v>1</v>
      </c>
      <c r="G3192">
        <f t="shared" si="247"/>
        <v>1</v>
      </c>
    </row>
    <row r="3193" spans="1:7" x14ac:dyDescent="0.25">
      <c r="A3193" s="7">
        <v>0.29773670420305404</v>
      </c>
      <c r="B3193" s="13">
        <f t="shared" si="248"/>
        <v>3192</v>
      </c>
      <c r="C3193" s="35">
        <f t="shared" si="249"/>
        <v>1.8605661466736256E-4</v>
      </c>
      <c r="D3193" s="7">
        <f t="shared" si="245"/>
        <v>0.5938927140182213</v>
      </c>
      <c r="E3193" s="7">
        <f>SUM(D$2:D3193)</f>
        <v>893.57503081010282</v>
      </c>
      <c r="F3193">
        <f t="shared" si="246"/>
        <v>1</v>
      </c>
      <c r="G3193">
        <f t="shared" si="247"/>
        <v>1</v>
      </c>
    </row>
    <row r="3194" spans="1:7" x14ac:dyDescent="0.25">
      <c r="A3194" s="7">
        <v>0.29771605276618857</v>
      </c>
      <c r="B3194" s="13">
        <f t="shared" si="248"/>
        <v>3193</v>
      </c>
      <c r="C3194" s="35">
        <f t="shared" si="249"/>
        <v>2.0651436865470885E-5</v>
      </c>
      <c r="D3194" s="7">
        <f t="shared" si="245"/>
        <v>6.5940037911448535E-2</v>
      </c>
      <c r="E3194" s="7">
        <f>SUM(D$2:D3194)</f>
        <v>893.64097084801426</v>
      </c>
      <c r="F3194">
        <f t="shared" si="246"/>
        <v>1</v>
      </c>
      <c r="G3194">
        <f t="shared" si="247"/>
        <v>1</v>
      </c>
    </row>
    <row r="3195" spans="1:7" x14ac:dyDescent="0.25">
      <c r="A3195" s="7">
        <v>0.29748540066886436</v>
      </c>
      <c r="B3195" s="13">
        <f t="shared" si="248"/>
        <v>3194</v>
      </c>
      <c r="C3195" s="35">
        <f t="shared" si="249"/>
        <v>2.3065209732420211E-4</v>
      </c>
      <c r="D3195" s="7">
        <f t="shared" si="245"/>
        <v>0.73670279885350154</v>
      </c>
      <c r="E3195" s="7">
        <f>SUM(D$2:D3195)</f>
        <v>894.37767364686772</v>
      </c>
      <c r="F3195">
        <f t="shared" si="246"/>
        <v>1</v>
      </c>
      <c r="G3195">
        <f t="shared" si="247"/>
        <v>1</v>
      </c>
    </row>
    <row r="3196" spans="1:7" x14ac:dyDescent="0.25">
      <c r="A3196" s="7">
        <v>0.29735938574637344</v>
      </c>
      <c r="B3196" s="13">
        <f t="shared" si="248"/>
        <v>3195</v>
      </c>
      <c r="C3196" s="35">
        <f t="shared" si="249"/>
        <v>1.2601492249092461E-4</v>
      </c>
      <c r="D3196" s="7">
        <f t="shared" si="245"/>
        <v>0.40261767735850412</v>
      </c>
      <c r="E3196" s="7">
        <f>SUM(D$2:D3196)</f>
        <v>894.78029132422625</v>
      </c>
      <c r="F3196">
        <f t="shared" si="246"/>
        <v>1</v>
      </c>
      <c r="G3196">
        <f t="shared" si="247"/>
        <v>1</v>
      </c>
    </row>
    <row r="3197" spans="1:7" x14ac:dyDescent="0.25">
      <c r="A3197" s="7">
        <v>0.29720879730873762</v>
      </c>
      <c r="B3197" s="13">
        <f t="shared" si="248"/>
        <v>3196</v>
      </c>
      <c r="C3197" s="35">
        <f t="shared" si="249"/>
        <v>1.5058843763582352E-4</v>
      </c>
      <c r="D3197" s="7">
        <f t="shared" si="245"/>
        <v>0.48128064668409198</v>
      </c>
      <c r="E3197" s="7">
        <f>SUM(D$2:D3197)</f>
        <v>895.26157197091038</v>
      </c>
      <c r="F3197">
        <f t="shared" si="246"/>
        <v>1</v>
      </c>
      <c r="G3197">
        <f t="shared" si="247"/>
        <v>1</v>
      </c>
    </row>
    <row r="3198" spans="1:7" x14ac:dyDescent="0.25">
      <c r="A3198" s="7">
        <v>0.29664663275537717</v>
      </c>
      <c r="B3198" s="13">
        <f t="shared" si="248"/>
        <v>3197</v>
      </c>
      <c r="C3198" s="35">
        <f t="shared" si="249"/>
        <v>5.6216455336044469E-4</v>
      </c>
      <c r="D3198" s="7">
        <f t="shared" si="245"/>
        <v>1.7972400770933417</v>
      </c>
      <c r="E3198" s="7">
        <f>SUM(D$2:D3198)</f>
        <v>897.05881204800369</v>
      </c>
      <c r="F3198">
        <f t="shared" si="246"/>
        <v>1</v>
      </c>
      <c r="G3198">
        <f t="shared" si="247"/>
        <v>1</v>
      </c>
    </row>
    <row r="3199" spans="1:7" x14ac:dyDescent="0.25">
      <c r="A3199" s="7">
        <v>0.29653064092182202</v>
      </c>
      <c r="B3199" s="13">
        <f t="shared" si="248"/>
        <v>3198</v>
      </c>
      <c r="C3199" s="35">
        <f t="shared" si="249"/>
        <v>1.159918335551513E-4</v>
      </c>
      <c r="D3199" s="7">
        <f t="shared" si="245"/>
        <v>0.37094188370937387</v>
      </c>
      <c r="E3199" s="7">
        <f>SUM(D$2:D3199)</f>
        <v>897.42975393171309</v>
      </c>
      <c r="F3199">
        <f t="shared" si="246"/>
        <v>1</v>
      </c>
      <c r="G3199">
        <f t="shared" si="247"/>
        <v>1</v>
      </c>
    </row>
    <row r="3200" spans="1:7" x14ac:dyDescent="0.25">
      <c r="A3200" s="7">
        <v>0.29647236658590731</v>
      </c>
      <c r="B3200" s="13">
        <f t="shared" si="248"/>
        <v>3199</v>
      </c>
      <c r="C3200" s="35">
        <f t="shared" si="249"/>
        <v>5.8274335914709763E-5</v>
      </c>
      <c r="D3200" s="7">
        <f t="shared" si="245"/>
        <v>0.18641960059115653</v>
      </c>
      <c r="E3200" s="7">
        <f>SUM(D$2:D3200)</f>
        <v>897.61617353230429</v>
      </c>
      <c r="F3200">
        <f t="shared" si="246"/>
        <v>1</v>
      </c>
      <c r="G3200">
        <f t="shared" si="247"/>
        <v>1</v>
      </c>
    </row>
    <row r="3201" spans="1:7" x14ac:dyDescent="0.25">
      <c r="A3201" s="7">
        <v>0.29623258718295808</v>
      </c>
      <c r="B3201" s="13">
        <f t="shared" si="248"/>
        <v>3200</v>
      </c>
      <c r="C3201" s="35">
        <f t="shared" si="249"/>
        <v>2.3977940294922506E-4</v>
      </c>
      <c r="D3201" s="7">
        <f t="shared" si="245"/>
        <v>0.7672940894375202</v>
      </c>
      <c r="E3201" s="7">
        <f>SUM(D$2:D3201)</f>
        <v>898.38346762174183</v>
      </c>
      <c r="F3201">
        <f t="shared" si="246"/>
        <v>1</v>
      </c>
      <c r="G3201">
        <f t="shared" si="247"/>
        <v>1</v>
      </c>
    </row>
    <row r="3202" spans="1:7" x14ac:dyDescent="0.25">
      <c r="A3202" s="7">
        <v>0.29606139572917634</v>
      </c>
      <c r="B3202" s="13">
        <f t="shared" si="248"/>
        <v>3201</v>
      </c>
      <c r="C3202" s="35">
        <f t="shared" si="249"/>
        <v>1.7119145378174938E-4</v>
      </c>
      <c r="D3202" s="7">
        <f t="shared" ref="D3202:D3265" si="250">C3202*B3202</f>
        <v>0.54798384355537977</v>
      </c>
      <c r="E3202" s="7">
        <f>SUM(D$2:D3202)</f>
        <v>898.93145146529719</v>
      </c>
      <c r="F3202">
        <f t="shared" ref="F3202:F3265" si="251">IF(E3202&gt;I$15,1,0)</f>
        <v>1</v>
      </c>
      <c r="G3202">
        <f t="shared" ref="G3202:G3265" si="252">IF(E3202&gt;M$15,1,0)</f>
        <v>1</v>
      </c>
    </row>
    <row r="3203" spans="1:7" x14ac:dyDescent="0.25">
      <c r="A3203" s="7">
        <v>0.29581965528708748</v>
      </c>
      <c r="B3203" s="13">
        <f t="shared" ref="B3203:B3266" si="253">ROW(B3203)-1</f>
        <v>3202</v>
      </c>
      <c r="C3203" s="35">
        <f t="shared" si="249"/>
        <v>2.4174044208885581E-4</v>
      </c>
      <c r="D3203" s="7">
        <f t="shared" si="250"/>
        <v>0.77405289556851631</v>
      </c>
      <c r="E3203" s="7">
        <f>SUM(D$2:D3203)</f>
        <v>899.70550436086569</v>
      </c>
      <c r="F3203">
        <f t="shared" si="251"/>
        <v>1</v>
      </c>
      <c r="G3203">
        <f t="shared" si="252"/>
        <v>1</v>
      </c>
    </row>
    <row r="3204" spans="1:7" x14ac:dyDescent="0.25">
      <c r="A3204" s="7">
        <v>0.29571029709210339</v>
      </c>
      <c r="B3204" s="13">
        <f t="shared" si="253"/>
        <v>3203</v>
      </c>
      <c r="C3204" s="35">
        <f t="shared" ref="C3204:C3267" si="254">IF(A3203-A3204=0,0,A3203-A3204)</f>
        <v>1.0935819498408827E-4</v>
      </c>
      <c r="D3204" s="7">
        <f t="shared" si="250"/>
        <v>0.35027429853403474</v>
      </c>
      <c r="E3204" s="7">
        <f>SUM(D$2:D3204)</f>
        <v>900.05577865939972</v>
      </c>
      <c r="F3204">
        <f t="shared" si="251"/>
        <v>1</v>
      </c>
      <c r="G3204">
        <f t="shared" si="252"/>
        <v>1</v>
      </c>
    </row>
    <row r="3205" spans="1:7" x14ac:dyDescent="0.25">
      <c r="A3205" s="7">
        <v>0.29554917714797696</v>
      </c>
      <c r="B3205" s="13">
        <f t="shared" si="253"/>
        <v>3204</v>
      </c>
      <c r="C3205" s="35">
        <f t="shared" si="254"/>
        <v>1.6111994412643105E-4</v>
      </c>
      <c r="D3205" s="7">
        <f t="shared" si="250"/>
        <v>0.51622830098108508</v>
      </c>
      <c r="E3205" s="7">
        <f>SUM(D$2:D3205)</f>
        <v>900.5720069603808</v>
      </c>
      <c r="F3205">
        <f t="shared" si="251"/>
        <v>1</v>
      </c>
      <c r="G3205">
        <f t="shared" si="252"/>
        <v>1</v>
      </c>
    </row>
    <row r="3206" spans="1:7" x14ac:dyDescent="0.25">
      <c r="A3206" s="7">
        <v>0.2955105616241781</v>
      </c>
      <c r="B3206" s="13">
        <f t="shared" si="253"/>
        <v>3205</v>
      </c>
      <c r="C3206" s="35">
        <f t="shared" si="254"/>
        <v>3.8615523798857243E-5</v>
      </c>
      <c r="D3206" s="7">
        <f t="shared" si="250"/>
        <v>0.12376275377533746</v>
      </c>
      <c r="E3206" s="7">
        <f>SUM(D$2:D3206)</f>
        <v>900.69576971415609</v>
      </c>
      <c r="F3206">
        <f t="shared" si="251"/>
        <v>1</v>
      </c>
      <c r="G3206">
        <f t="shared" si="252"/>
        <v>1</v>
      </c>
    </row>
    <row r="3207" spans="1:7" x14ac:dyDescent="0.25">
      <c r="A3207" s="7">
        <v>0.2950318501808708</v>
      </c>
      <c r="B3207" s="13">
        <f t="shared" si="253"/>
        <v>3206</v>
      </c>
      <c r="C3207" s="35">
        <f t="shared" si="254"/>
        <v>4.7871144330730031E-4</v>
      </c>
      <c r="D3207" s="7">
        <f t="shared" si="250"/>
        <v>1.5347488872432047</v>
      </c>
      <c r="E3207" s="7">
        <f>SUM(D$2:D3207)</f>
        <v>902.23051860139924</v>
      </c>
      <c r="F3207">
        <f t="shared" si="251"/>
        <v>1</v>
      </c>
      <c r="G3207">
        <f t="shared" si="252"/>
        <v>1</v>
      </c>
    </row>
    <row r="3208" spans="1:7" x14ac:dyDescent="0.25">
      <c r="A3208" s="7">
        <v>0.29502332813423926</v>
      </c>
      <c r="B3208" s="13">
        <f t="shared" si="253"/>
        <v>3207</v>
      </c>
      <c r="C3208" s="35">
        <f t="shared" si="254"/>
        <v>8.5220466315427679E-6</v>
      </c>
      <c r="D3208" s="7">
        <f t="shared" si="250"/>
        <v>2.7330203547357657E-2</v>
      </c>
      <c r="E3208" s="7">
        <f>SUM(D$2:D3208)</f>
        <v>902.25784880494655</v>
      </c>
      <c r="F3208">
        <f t="shared" si="251"/>
        <v>1</v>
      </c>
      <c r="G3208">
        <f t="shared" si="252"/>
        <v>1</v>
      </c>
    </row>
    <row r="3209" spans="1:7" x14ac:dyDescent="0.25">
      <c r="A3209" s="7">
        <v>0.29495273072521266</v>
      </c>
      <c r="B3209" s="13">
        <f t="shared" si="253"/>
        <v>3208</v>
      </c>
      <c r="C3209" s="35">
        <f t="shared" si="254"/>
        <v>7.0597409026595948E-5</v>
      </c>
      <c r="D3209" s="7">
        <f t="shared" si="250"/>
        <v>0.2264764881573198</v>
      </c>
      <c r="E3209" s="7">
        <f>SUM(D$2:D3209)</f>
        <v>902.48432529310389</v>
      </c>
      <c r="F3209">
        <f t="shared" si="251"/>
        <v>1</v>
      </c>
      <c r="G3209">
        <f t="shared" si="252"/>
        <v>1</v>
      </c>
    </row>
    <row r="3210" spans="1:7" x14ac:dyDescent="0.25">
      <c r="A3210" s="7">
        <v>0.29494919601268932</v>
      </c>
      <c r="B3210" s="13">
        <f t="shared" si="253"/>
        <v>3209</v>
      </c>
      <c r="C3210" s="35">
        <f t="shared" si="254"/>
        <v>3.5347125233453625E-6</v>
      </c>
      <c r="D3210" s="7">
        <f t="shared" si="250"/>
        <v>1.1342892487415268E-2</v>
      </c>
      <c r="E3210" s="7">
        <f>SUM(D$2:D3210)</f>
        <v>902.49566818559128</v>
      </c>
      <c r="F3210">
        <f t="shared" si="251"/>
        <v>1</v>
      </c>
      <c r="G3210">
        <f t="shared" si="252"/>
        <v>1</v>
      </c>
    </row>
    <row r="3211" spans="1:7" x14ac:dyDescent="0.25">
      <c r="A3211" s="7">
        <v>0.29415466042646254</v>
      </c>
      <c r="B3211" s="13">
        <f t="shared" si="253"/>
        <v>3210</v>
      </c>
      <c r="C3211" s="35">
        <f t="shared" si="254"/>
        <v>7.9453558622677445E-4</v>
      </c>
      <c r="D3211" s="7">
        <f t="shared" si="250"/>
        <v>2.5504592317879462</v>
      </c>
      <c r="E3211" s="7">
        <f>SUM(D$2:D3211)</f>
        <v>905.04612741737924</v>
      </c>
      <c r="F3211">
        <f t="shared" si="251"/>
        <v>1</v>
      </c>
      <c r="G3211">
        <f t="shared" si="252"/>
        <v>1</v>
      </c>
    </row>
    <row r="3212" spans="1:7" x14ac:dyDescent="0.25">
      <c r="A3212" s="7">
        <v>0.29404980535839176</v>
      </c>
      <c r="B3212" s="13">
        <f t="shared" si="253"/>
        <v>3211</v>
      </c>
      <c r="C3212" s="35">
        <f t="shared" si="254"/>
        <v>1.0485506807078604E-4</v>
      </c>
      <c r="D3212" s="7">
        <f t="shared" si="250"/>
        <v>0.33668962357529397</v>
      </c>
      <c r="E3212" s="7">
        <f>SUM(D$2:D3212)</f>
        <v>905.38281704095448</v>
      </c>
      <c r="F3212">
        <f t="shared" si="251"/>
        <v>1</v>
      </c>
      <c r="G3212">
        <f t="shared" si="252"/>
        <v>1</v>
      </c>
    </row>
    <row r="3213" spans="1:7" x14ac:dyDescent="0.25">
      <c r="A3213" s="7">
        <v>0.29394872710644177</v>
      </c>
      <c r="B3213" s="13">
        <f t="shared" si="253"/>
        <v>3212</v>
      </c>
      <c r="C3213" s="35">
        <f t="shared" si="254"/>
        <v>1.0107825194999309E-4</v>
      </c>
      <c r="D3213" s="7">
        <f t="shared" si="250"/>
        <v>0.32466334526337781</v>
      </c>
      <c r="E3213" s="7">
        <f>SUM(D$2:D3213)</f>
        <v>905.70748038621787</v>
      </c>
      <c r="F3213">
        <f t="shared" si="251"/>
        <v>1</v>
      </c>
      <c r="G3213">
        <f t="shared" si="252"/>
        <v>1</v>
      </c>
    </row>
    <row r="3214" spans="1:7" x14ac:dyDescent="0.25">
      <c r="A3214" s="7">
        <v>0.29389962849687173</v>
      </c>
      <c r="B3214" s="13">
        <f t="shared" si="253"/>
        <v>3213</v>
      </c>
      <c r="C3214" s="35">
        <f t="shared" si="254"/>
        <v>4.909860957003076E-5</v>
      </c>
      <c r="D3214" s="7">
        <f t="shared" si="250"/>
        <v>0.15775383254850883</v>
      </c>
      <c r="E3214" s="7">
        <f>SUM(D$2:D3214)</f>
        <v>905.86523421876643</v>
      </c>
      <c r="F3214">
        <f t="shared" si="251"/>
        <v>1</v>
      </c>
      <c r="G3214">
        <f t="shared" si="252"/>
        <v>1</v>
      </c>
    </row>
    <row r="3215" spans="1:7" x14ac:dyDescent="0.25">
      <c r="A3215" s="7">
        <v>0.29383423631519096</v>
      </c>
      <c r="B3215" s="13">
        <f t="shared" si="253"/>
        <v>3214</v>
      </c>
      <c r="C3215" s="35">
        <f t="shared" si="254"/>
        <v>6.5392181680778982E-5</v>
      </c>
      <c r="D3215" s="7">
        <f t="shared" si="250"/>
        <v>0.21017047192202365</v>
      </c>
      <c r="E3215" s="7">
        <f>SUM(D$2:D3215)</f>
        <v>906.0754046906884</v>
      </c>
      <c r="F3215">
        <f t="shared" si="251"/>
        <v>1</v>
      </c>
      <c r="G3215">
        <f t="shared" si="252"/>
        <v>1</v>
      </c>
    </row>
    <row r="3216" spans="1:7" x14ac:dyDescent="0.25">
      <c r="A3216" s="7">
        <v>0.29329199688790353</v>
      </c>
      <c r="B3216" s="13">
        <f t="shared" si="253"/>
        <v>3215</v>
      </c>
      <c r="C3216" s="35">
        <f t="shared" si="254"/>
        <v>5.4223942728742758E-4</v>
      </c>
      <c r="D3216" s="7">
        <f t="shared" si="250"/>
        <v>1.7432997587290797</v>
      </c>
      <c r="E3216" s="7">
        <f>SUM(D$2:D3216)</f>
        <v>907.81870444941751</v>
      </c>
      <c r="F3216">
        <f t="shared" si="251"/>
        <v>1</v>
      </c>
      <c r="G3216">
        <f t="shared" si="252"/>
        <v>1</v>
      </c>
    </row>
    <row r="3217" spans="1:7" x14ac:dyDescent="0.25">
      <c r="A3217" s="7">
        <v>0.29315975990295717</v>
      </c>
      <c r="B3217" s="13">
        <f t="shared" si="253"/>
        <v>3216</v>
      </c>
      <c r="C3217" s="35">
        <f t="shared" si="254"/>
        <v>1.322369849463545E-4</v>
      </c>
      <c r="D3217" s="7">
        <f t="shared" si="250"/>
        <v>0.42527414358747606</v>
      </c>
      <c r="E3217" s="7">
        <f>SUM(D$2:D3217)</f>
        <v>908.24397859300495</v>
      </c>
      <c r="F3217">
        <f t="shared" si="251"/>
        <v>1</v>
      </c>
      <c r="G3217">
        <f t="shared" si="252"/>
        <v>1</v>
      </c>
    </row>
    <row r="3218" spans="1:7" x14ac:dyDescent="0.25">
      <c r="A3218" s="7">
        <v>0.29254065258346812</v>
      </c>
      <c r="B3218" s="13">
        <f t="shared" si="253"/>
        <v>3217</v>
      </c>
      <c r="C3218" s="35">
        <f t="shared" si="254"/>
        <v>6.1910731948905395E-4</v>
      </c>
      <c r="D3218" s="7">
        <f t="shared" si="250"/>
        <v>1.9916682467962865</v>
      </c>
      <c r="E3218" s="7">
        <f>SUM(D$2:D3218)</f>
        <v>910.23564683980123</v>
      </c>
      <c r="F3218">
        <f t="shared" si="251"/>
        <v>1</v>
      </c>
      <c r="G3218">
        <f t="shared" si="252"/>
        <v>1</v>
      </c>
    </row>
    <row r="3219" spans="1:7" x14ac:dyDescent="0.25">
      <c r="A3219" s="7">
        <v>0.29251876641825547</v>
      </c>
      <c r="B3219" s="13">
        <f t="shared" si="253"/>
        <v>3218</v>
      </c>
      <c r="C3219" s="35">
        <f t="shared" si="254"/>
        <v>2.1886165212647857E-5</v>
      </c>
      <c r="D3219" s="7">
        <f t="shared" si="250"/>
        <v>7.0429679654300803E-2</v>
      </c>
      <c r="E3219" s="7">
        <f>SUM(D$2:D3219)</f>
        <v>910.30607651945559</v>
      </c>
      <c r="F3219">
        <f t="shared" si="251"/>
        <v>1</v>
      </c>
      <c r="G3219">
        <f t="shared" si="252"/>
        <v>1</v>
      </c>
    </row>
    <row r="3220" spans="1:7" x14ac:dyDescent="0.25">
      <c r="A3220" s="7">
        <v>0.29236357801226753</v>
      </c>
      <c r="B3220" s="13">
        <f t="shared" si="253"/>
        <v>3219</v>
      </c>
      <c r="C3220" s="35">
        <f t="shared" si="254"/>
        <v>1.5518840598793826E-4</v>
      </c>
      <c r="D3220" s="7">
        <f t="shared" si="250"/>
        <v>0.49955147887517326</v>
      </c>
      <c r="E3220" s="7">
        <f>SUM(D$2:D3220)</f>
        <v>910.80562799833081</v>
      </c>
      <c r="F3220">
        <f t="shared" si="251"/>
        <v>1</v>
      </c>
      <c r="G3220">
        <f t="shared" si="252"/>
        <v>1</v>
      </c>
    </row>
    <row r="3221" spans="1:7" x14ac:dyDescent="0.25">
      <c r="A3221" s="7">
        <v>0.29228227962423198</v>
      </c>
      <c r="B3221" s="13">
        <f t="shared" si="253"/>
        <v>3220</v>
      </c>
      <c r="C3221" s="35">
        <f t="shared" si="254"/>
        <v>8.1298388035555558E-5</v>
      </c>
      <c r="D3221" s="7">
        <f t="shared" si="250"/>
        <v>0.2617808094744889</v>
      </c>
      <c r="E3221" s="7">
        <f>SUM(D$2:D3221)</f>
        <v>911.06740880780535</v>
      </c>
      <c r="F3221">
        <f t="shared" si="251"/>
        <v>1</v>
      </c>
      <c r="G3221">
        <f t="shared" si="252"/>
        <v>1</v>
      </c>
    </row>
    <row r="3222" spans="1:7" x14ac:dyDescent="0.25">
      <c r="A3222" s="7">
        <v>0.29195163874114649</v>
      </c>
      <c r="B3222" s="13">
        <f t="shared" si="253"/>
        <v>3221</v>
      </c>
      <c r="C3222" s="35">
        <f t="shared" si="254"/>
        <v>3.3064088308548678E-4</v>
      </c>
      <c r="D3222" s="7">
        <f t="shared" si="250"/>
        <v>1.0649942844183529</v>
      </c>
      <c r="E3222" s="7">
        <f>SUM(D$2:D3222)</f>
        <v>912.13240309222374</v>
      </c>
      <c r="F3222">
        <f t="shared" si="251"/>
        <v>1</v>
      </c>
      <c r="G3222">
        <f t="shared" si="252"/>
        <v>1</v>
      </c>
    </row>
    <row r="3223" spans="1:7" x14ac:dyDescent="0.25">
      <c r="A3223" s="7">
        <v>0.2910744005660188</v>
      </c>
      <c r="B3223" s="13">
        <f t="shared" si="253"/>
        <v>3222</v>
      </c>
      <c r="C3223" s="35">
        <f t="shared" si="254"/>
        <v>8.7723817512769253E-4</v>
      </c>
      <c r="D3223" s="7">
        <f t="shared" si="250"/>
        <v>2.8264614002614254</v>
      </c>
      <c r="E3223" s="7">
        <f>SUM(D$2:D3223)</f>
        <v>914.95886449248519</v>
      </c>
      <c r="F3223">
        <f t="shared" si="251"/>
        <v>1</v>
      </c>
      <c r="G3223">
        <f t="shared" si="252"/>
        <v>1</v>
      </c>
    </row>
    <row r="3224" spans="1:7" x14ac:dyDescent="0.25">
      <c r="A3224" s="7">
        <v>0.29102341354838851</v>
      </c>
      <c r="B3224" s="13">
        <f t="shared" si="253"/>
        <v>3223</v>
      </c>
      <c r="C3224" s="35">
        <f t="shared" si="254"/>
        <v>5.0987017630288456E-5</v>
      </c>
      <c r="D3224" s="7">
        <f t="shared" si="250"/>
        <v>0.16433115782241969</v>
      </c>
      <c r="E3224" s="7">
        <f>SUM(D$2:D3224)</f>
        <v>915.12319565030759</v>
      </c>
      <c r="F3224">
        <f t="shared" si="251"/>
        <v>1</v>
      </c>
      <c r="G3224">
        <f t="shared" si="252"/>
        <v>1</v>
      </c>
    </row>
    <row r="3225" spans="1:7" x14ac:dyDescent="0.25">
      <c r="A3225" s="7">
        <v>0.29036765174424017</v>
      </c>
      <c r="B3225" s="13">
        <f t="shared" si="253"/>
        <v>3224</v>
      </c>
      <c r="C3225" s="35">
        <f t="shared" si="254"/>
        <v>6.5576180414833596E-4</v>
      </c>
      <c r="D3225" s="7">
        <f t="shared" si="250"/>
        <v>2.1141760565742351</v>
      </c>
      <c r="E3225" s="7">
        <f>SUM(D$2:D3225)</f>
        <v>917.23737170688185</v>
      </c>
      <c r="F3225">
        <f t="shared" si="251"/>
        <v>1</v>
      </c>
      <c r="G3225">
        <f t="shared" si="252"/>
        <v>1</v>
      </c>
    </row>
    <row r="3226" spans="1:7" x14ac:dyDescent="0.25">
      <c r="A3226" s="7">
        <v>0.29033663827340234</v>
      </c>
      <c r="B3226" s="13">
        <f t="shared" si="253"/>
        <v>3225</v>
      </c>
      <c r="C3226" s="35">
        <f t="shared" si="254"/>
        <v>3.1013470837837342E-5</v>
      </c>
      <c r="D3226" s="7">
        <f t="shared" si="250"/>
        <v>0.10001844345202543</v>
      </c>
      <c r="E3226" s="7">
        <f>SUM(D$2:D3226)</f>
        <v>917.33739015033382</v>
      </c>
      <c r="F3226">
        <f t="shared" si="251"/>
        <v>1</v>
      </c>
      <c r="G3226">
        <f t="shared" si="252"/>
        <v>1</v>
      </c>
    </row>
    <row r="3227" spans="1:7" x14ac:dyDescent="0.25">
      <c r="A3227" s="7">
        <v>0.29028078497346249</v>
      </c>
      <c r="B3227" s="13">
        <f t="shared" si="253"/>
        <v>3226</v>
      </c>
      <c r="C3227" s="35">
        <f t="shared" si="254"/>
        <v>5.5853299939845336E-5</v>
      </c>
      <c r="D3227" s="7">
        <f t="shared" si="250"/>
        <v>0.18018274560594105</v>
      </c>
      <c r="E3227" s="7">
        <f>SUM(D$2:D3227)</f>
        <v>917.51757289593979</v>
      </c>
      <c r="F3227">
        <f t="shared" si="251"/>
        <v>1</v>
      </c>
      <c r="G3227">
        <f t="shared" si="252"/>
        <v>1</v>
      </c>
    </row>
    <row r="3228" spans="1:7" x14ac:dyDescent="0.25">
      <c r="A3228" s="7">
        <v>0.2902478346738448</v>
      </c>
      <c r="B3228" s="13">
        <f t="shared" si="253"/>
        <v>3227</v>
      </c>
      <c r="C3228" s="35">
        <f t="shared" si="254"/>
        <v>3.2950299617695578E-5</v>
      </c>
      <c r="D3228" s="7">
        <f t="shared" si="250"/>
        <v>0.10633061686630363</v>
      </c>
      <c r="E3228" s="7">
        <f>SUM(D$2:D3228)</f>
        <v>917.62390351280612</v>
      </c>
      <c r="F3228">
        <f t="shared" si="251"/>
        <v>1</v>
      </c>
      <c r="G3228">
        <f t="shared" si="252"/>
        <v>1</v>
      </c>
    </row>
    <row r="3229" spans="1:7" x14ac:dyDescent="0.25">
      <c r="A3229" s="7">
        <v>0.29008707788511462</v>
      </c>
      <c r="B3229" s="13">
        <f t="shared" si="253"/>
        <v>3228</v>
      </c>
      <c r="C3229" s="35">
        <f t="shared" si="254"/>
        <v>1.607567887301764E-4</v>
      </c>
      <c r="D3229" s="7">
        <f t="shared" si="250"/>
        <v>0.51892291402100943</v>
      </c>
      <c r="E3229" s="7">
        <f>SUM(D$2:D3229)</f>
        <v>918.14282642682713</v>
      </c>
      <c r="F3229">
        <f t="shared" si="251"/>
        <v>1</v>
      </c>
      <c r="G3229">
        <f t="shared" si="252"/>
        <v>1</v>
      </c>
    </row>
    <row r="3230" spans="1:7" x14ac:dyDescent="0.25">
      <c r="A3230" s="7">
        <v>0.2899017233708801</v>
      </c>
      <c r="B3230" s="13">
        <f t="shared" si="253"/>
        <v>3229</v>
      </c>
      <c r="C3230" s="35">
        <f t="shared" si="254"/>
        <v>1.8535451423451477E-4</v>
      </c>
      <c r="D3230" s="7">
        <f t="shared" si="250"/>
        <v>0.59850972646324818</v>
      </c>
      <c r="E3230" s="7">
        <f>SUM(D$2:D3230)</f>
        <v>918.74133615329038</v>
      </c>
      <c r="F3230">
        <f t="shared" si="251"/>
        <v>1</v>
      </c>
      <c r="G3230">
        <f t="shared" si="252"/>
        <v>1</v>
      </c>
    </row>
    <row r="3231" spans="1:7" x14ac:dyDescent="0.25">
      <c r="A3231" s="7">
        <v>0.28980672191922691</v>
      </c>
      <c r="B3231" s="13">
        <f t="shared" si="253"/>
        <v>3230</v>
      </c>
      <c r="C3231" s="35">
        <f t="shared" si="254"/>
        <v>9.5001451653198288E-5</v>
      </c>
      <c r="D3231" s="7">
        <f t="shared" si="250"/>
        <v>0.30685468883983047</v>
      </c>
      <c r="E3231" s="7">
        <f>SUM(D$2:D3231)</f>
        <v>919.04819084213023</v>
      </c>
      <c r="F3231">
        <f t="shared" si="251"/>
        <v>1</v>
      </c>
      <c r="G3231">
        <f t="shared" si="252"/>
        <v>1</v>
      </c>
    </row>
    <row r="3232" spans="1:7" x14ac:dyDescent="0.25">
      <c r="A3232" s="7">
        <v>0.28973806133898011</v>
      </c>
      <c r="B3232" s="13">
        <f t="shared" si="253"/>
        <v>3231</v>
      </c>
      <c r="C3232" s="35">
        <f t="shared" si="254"/>
        <v>6.8660580246793224E-5</v>
      </c>
      <c r="D3232" s="7">
        <f t="shared" si="250"/>
        <v>0.22184233477738891</v>
      </c>
      <c r="E3232" s="7">
        <f>SUM(D$2:D3232)</f>
        <v>919.27003317690765</v>
      </c>
      <c r="F3232">
        <f t="shared" si="251"/>
        <v>1</v>
      </c>
      <c r="G3232">
        <f t="shared" si="252"/>
        <v>1</v>
      </c>
    </row>
    <row r="3233" spans="1:7" x14ac:dyDescent="0.25">
      <c r="A3233" s="7">
        <v>0.2896369104559508</v>
      </c>
      <c r="B3233" s="13">
        <f t="shared" si="253"/>
        <v>3232</v>
      </c>
      <c r="C3233" s="35">
        <f t="shared" si="254"/>
        <v>1.0115088302931063E-4</v>
      </c>
      <c r="D3233" s="7">
        <f t="shared" si="250"/>
        <v>0.32691965395073197</v>
      </c>
      <c r="E3233" s="7">
        <f>SUM(D$2:D3233)</f>
        <v>919.59695283085841</v>
      </c>
      <c r="F3233">
        <f t="shared" si="251"/>
        <v>1</v>
      </c>
      <c r="G3233">
        <f t="shared" si="252"/>
        <v>1</v>
      </c>
    </row>
    <row r="3234" spans="1:7" x14ac:dyDescent="0.25">
      <c r="A3234" s="7">
        <v>0.28928590866031684</v>
      </c>
      <c r="B3234" s="13">
        <f t="shared" si="253"/>
        <v>3233</v>
      </c>
      <c r="C3234" s="35">
        <f t="shared" si="254"/>
        <v>3.5100179563396505E-4</v>
      </c>
      <c r="D3234" s="7">
        <f t="shared" si="250"/>
        <v>1.1347888052846091</v>
      </c>
      <c r="E3234" s="7">
        <f>SUM(D$2:D3234)</f>
        <v>920.73174163614306</v>
      </c>
      <c r="F3234">
        <f t="shared" si="251"/>
        <v>1</v>
      </c>
      <c r="G3234">
        <f t="shared" si="252"/>
        <v>1</v>
      </c>
    </row>
    <row r="3235" spans="1:7" x14ac:dyDescent="0.25">
      <c r="A3235" s="7">
        <v>0.28906779752934247</v>
      </c>
      <c r="B3235" s="13">
        <f t="shared" si="253"/>
        <v>3234</v>
      </c>
      <c r="C3235" s="35">
        <f t="shared" si="254"/>
        <v>2.181111309743633E-4</v>
      </c>
      <c r="D3235" s="7">
        <f t="shared" si="250"/>
        <v>0.70537139757109091</v>
      </c>
      <c r="E3235" s="7">
        <f>SUM(D$2:D3235)</f>
        <v>921.43711303371413</v>
      </c>
      <c r="F3235">
        <f t="shared" si="251"/>
        <v>1</v>
      </c>
      <c r="G3235">
        <f t="shared" si="252"/>
        <v>1</v>
      </c>
    </row>
    <row r="3236" spans="1:7" x14ac:dyDescent="0.25">
      <c r="A3236" s="7">
        <v>0.28892338273344254</v>
      </c>
      <c r="B3236" s="13">
        <f t="shared" si="253"/>
        <v>3235</v>
      </c>
      <c r="C3236" s="35">
        <f t="shared" si="254"/>
        <v>1.4441479589993866E-4</v>
      </c>
      <c r="D3236" s="7">
        <f t="shared" si="250"/>
        <v>0.46718186473630158</v>
      </c>
      <c r="E3236" s="7">
        <f>SUM(D$2:D3236)</f>
        <v>921.90429489845042</v>
      </c>
      <c r="F3236">
        <f t="shared" si="251"/>
        <v>1</v>
      </c>
      <c r="G3236">
        <f t="shared" si="252"/>
        <v>1</v>
      </c>
    </row>
    <row r="3237" spans="1:7" x14ac:dyDescent="0.25">
      <c r="A3237" s="7">
        <v>0.28848423101796428</v>
      </c>
      <c r="B3237" s="13">
        <f t="shared" si="253"/>
        <v>3236</v>
      </c>
      <c r="C3237" s="35">
        <f t="shared" si="254"/>
        <v>4.3915171547825871E-4</v>
      </c>
      <c r="D3237" s="7">
        <f t="shared" si="250"/>
        <v>1.4210949512876452</v>
      </c>
      <c r="E3237" s="7">
        <f>SUM(D$2:D3237)</f>
        <v>923.32538984973803</v>
      </c>
      <c r="F3237">
        <f t="shared" si="251"/>
        <v>1</v>
      </c>
      <c r="G3237">
        <f t="shared" si="252"/>
        <v>1</v>
      </c>
    </row>
    <row r="3238" spans="1:7" x14ac:dyDescent="0.25">
      <c r="A3238" s="7">
        <v>0.28843612503314403</v>
      </c>
      <c r="B3238" s="13">
        <f t="shared" si="253"/>
        <v>3237</v>
      </c>
      <c r="C3238" s="35">
        <f t="shared" si="254"/>
        <v>4.8105984820245862E-5</v>
      </c>
      <c r="D3238" s="7">
        <f t="shared" si="250"/>
        <v>0.15571907286313585</v>
      </c>
      <c r="E3238" s="7">
        <f>SUM(D$2:D3238)</f>
        <v>923.48110892260115</v>
      </c>
      <c r="F3238">
        <f t="shared" si="251"/>
        <v>1</v>
      </c>
      <c r="G3238">
        <f t="shared" si="252"/>
        <v>1</v>
      </c>
    </row>
    <row r="3239" spans="1:7" x14ac:dyDescent="0.25">
      <c r="A3239" s="7">
        <v>0.28812807241570387</v>
      </c>
      <c r="B3239" s="13">
        <f t="shared" si="253"/>
        <v>3238</v>
      </c>
      <c r="C3239" s="35">
        <f t="shared" si="254"/>
        <v>3.0805261744015766E-4</v>
      </c>
      <c r="D3239" s="7">
        <f t="shared" si="250"/>
        <v>0.99747437527123051</v>
      </c>
      <c r="E3239" s="7">
        <f>SUM(D$2:D3239)</f>
        <v>924.47858329787243</v>
      </c>
      <c r="F3239">
        <f t="shared" si="251"/>
        <v>1</v>
      </c>
      <c r="G3239">
        <f t="shared" si="252"/>
        <v>1</v>
      </c>
    </row>
    <row r="3240" spans="1:7" x14ac:dyDescent="0.25">
      <c r="A3240" s="7">
        <v>0.28798060711447571</v>
      </c>
      <c r="B3240" s="13">
        <f t="shared" si="253"/>
        <v>3239</v>
      </c>
      <c r="C3240" s="35">
        <f t="shared" si="254"/>
        <v>1.4746530122816681E-4</v>
      </c>
      <c r="D3240" s="7">
        <f t="shared" si="250"/>
        <v>0.4776401106780323</v>
      </c>
      <c r="E3240" s="7">
        <f>SUM(D$2:D3240)</f>
        <v>924.9562234085505</v>
      </c>
      <c r="F3240">
        <f t="shared" si="251"/>
        <v>1</v>
      </c>
      <c r="G3240">
        <f t="shared" si="252"/>
        <v>1</v>
      </c>
    </row>
    <row r="3241" spans="1:7" x14ac:dyDescent="0.25">
      <c r="A3241" s="7">
        <v>0.2876634756121299</v>
      </c>
      <c r="B3241" s="13">
        <f t="shared" si="253"/>
        <v>3240</v>
      </c>
      <c r="C3241" s="35">
        <f t="shared" si="254"/>
        <v>3.1713150234580212E-4</v>
      </c>
      <c r="D3241" s="7">
        <f t="shared" si="250"/>
        <v>1.0275060676003989</v>
      </c>
      <c r="E3241" s="7">
        <f>SUM(D$2:D3241)</f>
        <v>925.98372947615087</v>
      </c>
      <c r="F3241">
        <f t="shared" si="251"/>
        <v>1</v>
      </c>
      <c r="G3241">
        <f t="shared" si="252"/>
        <v>1</v>
      </c>
    </row>
    <row r="3242" spans="1:7" x14ac:dyDescent="0.25">
      <c r="A3242" s="7">
        <v>0.28766265245989842</v>
      </c>
      <c r="B3242" s="13">
        <f t="shared" si="253"/>
        <v>3241</v>
      </c>
      <c r="C3242" s="35">
        <f t="shared" si="254"/>
        <v>8.2315223148832217E-7</v>
      </c>
      <c r="D3242" s="7">
        <f t="shared" si="250"/>
        <v>2.6678363822536522E-3</v>
      </c>
      <c r="E3242" s="7">
        <f>SUM(D$2:D3242)</f>
        <v>925.98639731253309</v>
      </c>
      <c r="F3242">
        <f t="shared" si="251"/>
        <v>1</v>
      </c>
      <c r="G3242">
        <f t="shared" si="252"/>
        <v>1</v>
      </c>
    </row>
    <row r="3243" spans="1:7" x14ac:dyDescent="0.25">
      <c r="A3243" s="7">
        <v>0.28736171768822438</v>
      </c>
      <c r="B3243" s="13">
        <f t="shared" si="253"/>
        <v>3242</v>
      </c>
      <c r="C3243" s="35">
        <f t="shared" si="254"/>
        <v>3.0093477167403293E-4</v>
      </c>
      <c r="D3243" s="7">
        <f t="shared" si="250"/>
        <v>0.97563052976721476</v>
      </c>
      <c r="E3243" s="7">
        <f>SUM(D$2:D3243)</f>
        <v>926.96202784230024</v>
      </c>
      <c r="F3243">
        <f t="shared" si="251"/>
        <v>1</v>
      </c>
      <c r="G3243">
        <f t="shared" si="252"/>
        <v>1</v>
      </c>
    </row>
    <row r="3244" spans="1:7" x14ac:dyDescent="0.25">
      <c r="A3244" s="7">
        <v>0.28670605272551514</v>
      </c>
      <c r="B3244" s="13">
        <f t="shared" si="253"/>
        <v>3243</v>
      </c>
      <c r="C3244" s="35">
        <f t="shared" si="254"/>
        <v>6.556649627092459E-4</v>
      </c>
      <c r="D3244" s="7">
        <f t="shared" si="250"/>
        <v>2.1263214740660845</v>
      </c>
      <c r="E3244" s="7">
        <f>SUM(D$2:D3244)</f>
        <v>929.08834931636636</v>
      </c>
      <c r="F3244">
        <f t="shared" si="251"/>
        <v>1</v>
      </c>
      <c r="G3244">
        <f t="shared" si="252"/>
        <v>1</v>
      </c>
    </row>
    <row r="3245" spans="1:7" x14ac:dyDescent="0.25">
      <c r="A3245" s="7">
        <v>0.2866149733521412</v>
      </c>
      <c r="B3245" s="13">
        <f t="shared" si="253"/>
        <v>3244</v>
      </c>
      <c r="C3245" s="35">
        <f t="shared" si="254"/>
        <v>9.1079373373936789E-5</v>
      </c>
      <c r="D3245" s="7">
        <f t="shared" si="250"/>
        <v>0.29546148722505094</v>
      </c>
      <c r="E3245" s="7">
        <f>SUM(D$2:D3245)</f>
        <v>929.38381080359136</v>
      </c>
      <c r="F3245">
        <f t="shared" si="251"/>
        <v>1</v>
      </c>
      <c r="G3245">
        <f t="shared" si="252"/>
        <v>1</v>
      </c>
    </row>
    <row r="3246" spans="1:7" x14ac:dyDescent="0.25">
      <c r="A3246" s="7">
        <v>0.2865810546381336</v>
      </c>
      <c r="B3246" s="13">
        <f t="shared" si="253"/>
        <v>3245</v>
      </c>
      <c r="C3246" s="35">
        <f t="shared" si="254"/>
        <v>3.391871400759694E-5</v>
      </c>
      <c r="D3246" s="7">
        <f t="shared" si="250"/>
        <v>0.11006622695465207</v>
      </c>
      <c r="E3246" s="7">
        <f>SUM(D$2:D3246)</f>
        <v>929.49387703054606</v>
      </c>
      <c r="F3246">
        <f t="shared" si="251"/>
        <v>1</v>
      </c>
      <c r="G3246">
        <f t="shared" si="252"/>
        <v>1</v>
      </c>
    </row>
    <row r="3247" spans="1:7" x14ac:dyDescent="0.25">
      <c r="A3247" s="7">
        <v>0.28654316542512714</v>
      </c>
      <c r="B3247" s="13">
        <f t="shared" si="253"/>
        <v>3246</v>
      </c>
      <c r="C3247" s="35">
        <f t="shared" si="254"/>
        <v>3.7889213006458977E-5</v>
      </c>
      <c r="D3247" s="7">
        <f t="shared" si="250"/>
        <v>0.12298838541896584</v>
      </c>
      <c r="E3247" s="7">
        <f>SUM(D$2:D3247)</f>
        <v>929.61686541596498</v>
      </c>
      <c r="F3247">
        <f t="shared" si="251"/>
        <v>1</v>
      </c>
      <c r="G3247">
        <f t="shared" si="252"/>
        <v>1</v>
      </c>
    </row>
    <row r="3248" spans="1:7" x14ac:dyDescent="0.25">
      <c r="A3248" s="7">
        <v>0.28633592474567993</v>
      </c>
      <c r="B3248" s="13">
        <f t="shared" si="253"/>
        <v>3247</v>
      </c>
      <c r="C3248" s="35">
        <f t="shared" si="254"/>
        <v>2.0724067944721813E-4</v>
      </c>
      <c r="D3248" s="7">
        <f t="shared" si="250"/>
        <v>0.67291048616511728</v>
      </c>
      <c r="E3248" s="7">
        <f>SUM(D$2:D3248)</f>
        <v>930.28977590213015</v>
      </c>
      <c r="F3248">
        <f t="shared" si="251"/>
        <v>1</v>
      </c>
      <c r="G3248">
        <f t="shared" si="252"/>
        <v>1</v>
      </c>
    </row>
    <row r="3249" spans="1:7" x14ac:dyDescent="0.25">
      <c r="A3249" s="7">
        <v>0.28599252500300698</v>
      </c>
      <c r="B3249" s="13">
        <f t="shared" si="253"/>
        <v>3248</v>
      </c>
      <c r="C3249" s="35">
        <f t="shared" si="254"/>
        <v>3.4339974267294515E-4</v>
      </c>
      <c r="D3249" s="7">
        <f t="shared" si="250"/>
        <v>1.1153623642017259</v>
      </c>
      <c r="E3249" s="7">
        <f>SUM(D$2:D3249)</f>
        <v>931.40513826633185</v>
      </c>
      <c r="F3249">
        <f t="shared" si="251"/>
        <v>1</v>
      </c>
      <c r="G3249">
        <f t="shared" si="252"/>
        <v>1</v>
      </c>
    </row>
    <row r="3250" spans="1:7" x14ac:dyDescent="0.25">
      <c r="A3250" s="7">
        <v>0.28560053506831873</v>
      </c>
      <c r="B3250" s="13">
        <f t="shared" si="253"/>
        <v>3249</v>
      </c>
      <c r="C3250" s="35">
        <f t="shared" si="254"/>
        <v>3.9198993468825272E-4</v>
      </c>
      <c r="D3250" s="7">
        <f t="shared" si="250"/>
        <v>1.2735752978021331</v>
      </c>
      <c r="E3250" s="7">
        <f>SUM(D$2:D3250)</f>
        <v>932.678713564134</v>
      </c>
      <c r="F3250">
        <f t="shared" si="251"/>
        <v>1</v>
      </c>
      <c r="G3250">
        <f t="shared" si="252"/>
        <v>1</v>
      </c>
    </row>
    <row r="3251" spans="1:7" x14ac:dyDescent="0.25">
      <c r="A3251" s="7">
        <v>0.28558409623404951</v>
      </c>
      <c r="B3251" s="13">
        <f t="shared" si="253"/>
        <v>3250</v>
      </c>
      <c r="C3251" s="35">
        <f t="shared" si="254"/>
        <v>1.6438834269216773E-5</v>
      </c>
      <c r="D3251" s="7">
        <f t="shared" si="250"/>
        <v>5.3426211374954513E-2</v>
      </c>
      <c r="E3251" s="7">
        <f>SUM(D$2:D3251)</f>
        <v>932.73213977550893</v>
      </c>
      <c r="F3251">
        <f t="shared" si="251"/>
        <v>1</v>
      </c>
      <c r="G3251">
        <f t="shared" si="252"/>
        <v>1</v>
      </c>
    </row>
    <row r="3252" spans="1:7" x14ac:dyDescent="0.25">
      <c r="A3252" s="7">
        <v>0.28547306752424279</v>
      </c>
      <c r="B3252" s="13">
        <f t="shared" si="253"/>
        <v>3251</v>
      </c>
      <c r="C3252" s="35">
        <f t="shared" si="254"/>
        <v>1.1102870980672641E-4</v>
      </c>
      <c r="D3252" s="7">
        <f t="shared" si="250"/>
        <v>0.36095433558166756</v>
      </c>
      <c r="E3252" s="7">
        <f>SUM(D$2:D3252)</f>
        <v>933.09309411109064</v>
      </c>
      <c r="F3252">
        <f t="shared" si="251"/>
        <v>1</v>
      </c>
      <c r="G3252">
        <f t="shared" si="252"/>
        <v>1</v>
      </c>
    </row>
    <row r="3253" spans="1:7" x14ac:dyDescent="0.25">
      <c r="A3253" s="7">
        <v>0.28518031585416376</v>
      </c>
      <c r="B3253" s="13">
        <f t="shared" si="253"/>
        <v>3252</v>
      </c>
      <c r="C3253" s="35">
        <f t="shared" si="254"/>
        <v>2.927516700790278E-4</v>
      </c>
      <c r="D3253" s="7">
        <f t="shared" si="250"/>
        <v>0.95202843109699842</v>
      </c>
      <c r="E3253" s="7">
        <f>SUM(D$2:D3253)</f>
        <v>934.04512254218764</v>
      </c>
      <c r="F3253">
        <f t="shared" si="251"/>
        <v>1</v>
      </c>
      <c r="G3253">
        <f t="shared" si="252"/>
        <v>1</v>
      </c>
    </row>
    <row r="3254" spans="1:7" x14ac:dyDescent="0.25">
      <c r="A3254" s="7">
        <v>0.28516961487515491</v>
      </c>
      <c r="B3254" s="13">
        <f t="shared" si="253"/>
        <v>3253</v>
      </c>
      <c r="C3254" s="35">
        <f t="shared" si="254"/>
        <v>1.0700979008848588E-5</v>
      </c>
      <c r="D3254" s="7">
        <f t="shared" si="250"/>
        <v>3.4810284715784456E-2</v>
      </c>
      <c r="E3254" s="7">
        <f>SUM(D$2:D3254)</f>
        <v>934.07993282690347</v>
      </c>
      <c r="F3254">
        <f t="shared" si="251"/>
        <v>1</v>
      </c>
      <c r="G3254">
        <f t="shared" si="252"/>
        <v>1</v>
      </c>
    </row>
    <row r="3255" spans="1:7" x14ac:dyDescent="0.25">
      <c r="A3255" s="7">
        <v>0.28478629224925672</v>
      </c>
      <c r="B3255" s="13">
        <f t="shared" si="253"/>
        <v>3254</v>
      </c>
      <c r="C3255" s="35">
        <f t="shared" si="254"/>
        <v>3.8332262589818589E-4</v>
      </c>
      <c r="D3255" s="7">
        <f t="shared" si="250"/>
        <v>1.2473318246726968</v>
      </c>
      <c r="E3255" s="7">
        <f>SUM(D$2:D3255)</f>
        <v>935.32726465157612</v>
      </c>
      <c r="F3255">
        <f t="shared" si="251"/>
        <v>1</v>
      </c>
      <c r="G3255">
        <f t="shared" si="252"/>
        <v>1</v>
      </c>
    </row>
    <row r="3256" spans="1:7" x14ac:dyDescent="0.25">
      <c r="A3256" s="7">
        <v>0.28468017824247899</v>
      </c>
      <c r="B3256" s="13">
        <f t="shared" si="253"/>
        <v>3255</v>
      </c>
      <c r="C3256" s="35">
        <f t="shared" si="254"/>
        <v>1.0611400677773553E-4</v>
      </c>
      <c r="D3256" s="7">
        <f t="shared" si="250"/>
        <v>0.34540109206152914</v>
      </c>
      <c r="E3256" s="7">
        <f>SUM(D$2:D3256)</f>
        <v>935.67266574363759</v>
      </c>
      <c r="F3256">
        <f t="shared" si="251"/>
        <v>1</v>
      </c>
      <c r="G3256">
        <f t="shared" si="252"/>
        <v>1</v>
      </c>
    </row>
    <row r="3257" spans="1:7" x14ac:dyDescent="0.25">
      <c r="A3257" s="7">
        <v>0.28449971422091352</v>
      </c>
      <c r="B3257" s="13">
        <f t="shared" si="253"/>
        <v>3256</v>
      </c>
      <c r="C3257" s="35">
        <f t="shared" si="254"/>
        <v>1.8046402156546293E-4</v>
      </c>
      <c r="D3257" s="7">
        <f t="shared" si="250"/>
        <v>0.5875908542171473</v>
      </c>
      <c r="E3257" s="7">
        <f>SUM(D$2:D3257)</f>
        <v>936.26025659785478</v>
      </c>
      <c r="F3257">
        <f t="shared" si="251"/>
        <v>1</v>
      </c>
      <c r="G3257">
        <f t="shared" si="252"/>
        <v>1</v>
      </c>
    </row>
    <row r="3258" spans="1:7" x14ac:dyDescent="0.25">
      <c r="A3258" s="7">
        <v>0.28410409273226306</v>
      </c>
      <c r="B3258" s="13">
        <f t="shared" si="253"/>
        <v>3257</v>
      </c>
      <c r="C3258" s="35">
        <f t="shared" si="254"/>
        <v>3.9562148865046609E-4</v>
      </c>
      <c r="D3258" s="7">
        <f t="shared" si="250"/>
        <v>1.2885391885345681</v>
      </c>
      <c r="E3258" s="7">
        <f>SUM(D$2:D3258)</f>
        <v>937.54879578638929</v>
      </c>
      <c r="F3258">
        <f t="shared" si="251"/>
        <v>1</v>
      </c>
      <c r="G3258">
        <f t="shared" si="252"/>
        <v>1</v>
      </c>
    </row>
    <row r="3259" spans="1:7" x14ac:dyDescent="0.25">
      <c r="A3259" s="7">
        <v>0.28408470023410448</v>
      </c>
      <c r="B3259" s="13">
        <f t="shared" si="253"/>
        <v>3258</v>
      </c>
      <c r="C3259" s="35">
        <f t="shared" si="254"/>
        <v>1.939249815857691E-5</v>
      </c>
      <c r="D3259" s="7">
        <f t="shared" si="250"/>
        <v>6.3180759000643572E-2</v>
      </c>
      <c r="E3259" s="7">
        <f>SUM(D$2:D3259)</f>
        <v>937.61197654538989</v>
      </c>
      <c r="F3259">
        <f t="shared" si="251"/>
        <v>1</v>
      </c>
      <c r="G3259">
        <f t="shared" si="252"/>
        <v>1</v>
      </c>
    </row>
    <row r="3260" spans="1:7" x14ac:dyDescent="0.25">
      <c r="A3260" s="7">
        <v>0.28399996397498467</v>
      </c>
      <c r="B3260" s="13">
        <f t="shared" si="253"/>
        <v>3259</v>
      </c>
      <c r="C3260" s="35">
        <f t="shared" si="254"/>
        <v>8.4736259119810864E-5</v>
      </c>
      <c r="D3260" s="7">
        <f t="shared" si="250"/>
        <v>0.27615546847146361</v>
      </c>
      <c r="E3260" s="7">
        <f>SUM(D$2:D3260)</f>
        <v>937.88813201386131</v>
      </c>
      <c r="F3260">
        <f t="shared" si="251"/>
        <v>1</v>
      </c>
      <c r="G3260">
        <f t="shared" si="252"/>
        <v>1</v>
      </c>
    </row>
    <row r="3261" spans="1:7" x14ac:dyDescent="0.25">
      <c r="A3261" s="7">
        <v>0.28374113101891335</v>
      </c>
      <c r="B3261" s="13">
        <f t="shared" si="253"/>
        <v>3260</v>
      </c>
      <c r="C3261" s="35">
        <f t="shared" si="254"/>
        <v>2.5883295607131984E-4</v>
      </c>
      <c r="D3261" s="7">
        <f t="shared" si="250"/>
        <v>0.84379543679250268</v>
      </c>
      <c r="E3261" s="7">
        <f>SUM(D$2:D3261)</f>
        <v>938.73192745065376</v>
      </c>
      <c r="F3261">
        <f t="shared" si="251"/>
        <v>1</v>
      </c>
      <c r="G3261">
        <f t="shared" si="252"/>
        <v>1</v>
      </c>
    </row>
    <row r="3262" spans="1:7" x14ac:dyDescent="0.25">
      <c r="A3262" s="7">
        <v>0.28341460589698508</v>
      </c>
      <c r="B3262" s="13">
        <f t="shared" si="253"/>
        <v>3261</v>
      </c>
      <c r="C3262" s="35">
        <f t="shared" si="254"/>
        <v>3.2652512192826721E-4</v>
      </c>
      <c r="D3262" s="7">
        <f t="shared" si="250"/>
        <v>1.0647984226080793</v>
      </c>
      <c r="E3262" s="7">
        <f>SUM(D$2:D3262)</f>
        <v>939.79672587326183</v>
      </c>
      <c r="F3262">
        <f t="shared" si="251"/>
        <v>1</v>
      </c>
      <c r="G3262">
        <f t="shared" si="252"/>
        <v>1</v>
      </c>
    </row>
    <row r="3263" spans="1:7" x14ac:dyDescent="0.25">
      <c r="A3263" s="7">
        <v>0.28335262737602895</v>
      </c>
      <c r="B3263" s="13">
        <f t="shared" si="253"/>
        <v>3262</v>
      </c>
      <c r="C3263" s="35">
        <f t="shared" si="254"/>
        <v>6.1978520956129657E-5</v>
      </c>
      <c r="D3263" s="7">
        <f t="shared" si="250"/>
        <v>0.20217393535889494</v>
      </c>
      <c r="E3263" s="7">
        <f>SUM(D$2:D3263)</f>
        <v>939.99889980862076</v>
      </c>
      <c r="F3263">
        <f t="shared" si="251"/>
        <v>1</v>
      </c>
      <c r="G3263">
        <f t="shared" si="252"/>
        <v>1</v>
      </c>
    </row>
    <row r="3264" spans="1:7" x14ac:dyDescent="0.25">
      <c r="A3264" s="7">
        <v>0.28326629323316571</v>
      </c>
      <c r="B3264" s="13">
        <f t="shared" si="253"/>
        <v>3263</v>
      </c>
      <c r="C3264" s="35">
        <f t="shared" si="254"/>
        <v>8.633414286324248E-5</v>
      </c>
      <c r="D3264" s="7">
        <f t="shared" si="250"/>
        <v>0.28170830816276021</v>
      </c>
      <c r="E3264" s="7">
        <f>SUM(D$2:D3264)</f>
        <v>940.28060811678347</v>
      </c>
      <c r="F3264">
        <f t="shared" si="251"/>
        <v>1</v>
      </c>
      <c r="G3264">
        <f t="shared" si="252"/>
        <v>1</v>
      </c>
    </row>
    <row r="3265" spans="1:7" x14ac:dyDescent="0.25">
      <c r="A3265" s="7">
        <v>0.28321266728632277</v>
      </c>
      <c r="B3265" s="13">
        <f t="shared" si="253"/>
        <v>3264</v>
      </c>
      <c r="C3265" s="35">
        <f t="shared" si="254"/>
        <v>5.3625946842938976E-5</v>
      </c>
      <c r="D3265" s="7">
        <f t="shared" si="250"/>
        <v>0.17503509049535282</v>
      </c>
      <c r="E3265" s="7">
        <f>SUM(D$2:D3265)</f>
        <v>940.45564320727885</v>
      </c>
      <c r="F3265">
        <f t="shared" si="251"/>
        <v>1</v>
      </c>
      <c r="G3265">
        <f t="shared" si="252"/>
        <v>1</v>
      </c>
    </row>
    <row r="3266" spans="1:7" x14ac:dyDescent="0.25">
      <c r="A3266" s="7">
        <v>0.28294066389454819</v>
      </c>
      <c r="B3266" s="13">
        <f t="shared" si="253"/>
        <v>3265</v>
      </c>
      <c r="C3266" s="35">
        <f t="shared" si="254"/>
        <v>2.7200339177457789E-4</v>
      </c>
      <c r="D3266" s="7">
        <f t="shared" ref="D3266:D3329" si="255">C3266*B3266</f>
        <v>0.88809107414399679</v>
      </c>
      <c r="E3266" s="7">
        <f>SUM(D$2:D3266)</f>
        <v>941.34373428142283</v>
      </c>
      <c r="F3266">
        <f t="shared" ref="F3266:F3329" si="256">IF(E3266&gt;I$15,1,0)</f>
        <v>1</v>
      </c>
      <c r="G3266">
        <f t="shared" ref="G3266:G3329" si="257">IF(E3266&gt;M$15,1,0)</f>
        <v>1</v>
      </c>
    </row>
    <row r="3267" spans="1:7" x14ac:dyDescent="0.25">
      <c r="A3267" s="7">
        <v>0.28285350659945352</v>
      </c>
      <c r="B3267" s="13">
        <f t="shared" ref="B3267:B3330" si="258">ROW(B3267)-1</f>
        <v>3266</v>
      </c>
      <c r="C3267" s="35">
        <f t="shared" si="254"/>
        <v>8.7157295094675291E-5</v>
      </c>
      <c r="D3267" s="7">
        <f t="shared" si="255"/>
        <v>0.2846557257792095</v>
      </c>
      <c r="E3267" s="7">
        <f>SUM(D$2:D3267)</f>
        <v>941.62839000720203</v>
      </c>
      <c r="F3267">
        <f t="shared" si="256"/>
        <v>1</v>
      </c>
      <c r="G3267">
        <f t="shared" si="257"/>
        <v>1</v>
      </c>
    </row>
    <row r="3268" spans="1:7" x14ac:dyDescent="0.25">
      <c r="A3268" s="7">
        <v>0.28282087103451253</v>
      </c>
      <c r="B3268" s="13">
        <f t="shared" si="258"/>
        <v>3267</v>
      </c>
      <c r="C3268" s="35">
        <f t="shared" ref="C3268:C3331" si="259">IF(A3267-A3268=0,0,A3267-A3268)</f>
        <v>3.2635564940985962E-5</v>
      </c>
      <c r="D3268" s="7">
        <f t="shared" si="255"/>
        <v>0.10662039066220114</v>
      </c>
      <c r="E3268" s="7">
        <f>SUM(D$2:D3268)</f>
        <v>941.73501039786424</v>
      </c>
      <c r="F3268">
        <f t="shared" si="256"/>
        <v>1</v>
      </c>
      <c r="G3268">
        <f t="shared" si="257"/>
        <v>1</v>
      </c>
    </row>
    <row r="3269" spans="1:7" x14ac:dyDescent="0.25">
      <c r="A3269" s="7">
        <v>0.28277005348940043</v>
      </c>
      <c r="B3269" s="13">
        <f t="shared" si="258"/>
        <v>3268</v>
      </c>
      <c r="C3269" s="35">
        <f t="shared" si="259"/>
        <v>5.0817545112102902E-5</v>
      </c>
      <c r="D3269" s="7">
        <f t="shared" si="255"/>
        <v>0.16607173742635228</v>
      </c>
      <c r="E3269" s="7">
        <f>SUM(D$2:D3269)</f>
        <v>941.90108213529061</v>
      </c>
      <c r="F3269">
        <f t="shared" si="256"/>
        <v>1</v>
      </c>
      <c r="G3269">
        <f t="shared" si="257"/>
        <v>1</v>
      </c>
    </row>
    <row r="3270" spans="1:7" x14ac:dyDescent="0.25">
      <c r="A3270" s="7">
        <v>0.28271478123809457</v>
      </c>
      <c r="B3270" s="13">
        <f t="shared" si="258"/>
        <v>3269</v>
      </c>
      <c r="C3270" s="35">
        <f t="shared" si="259"/>
        <v>5.5272251305860109E-5</v>
      </c>
      <c r="D3270" s="7">
        <f t="shared" si="255"/>
        <v>0.1806849895188567</v>
      </c>
      <c r="E3270" s="7">
        <f>SUM(D$2:D3270)</f>
        <v>942.08176712480952</v>
      </c>
      <c r="F3270">
        <f t="shared" si="256"/>
        <v>1</v>
      </c>
      <c r="G3270">
        <f t="shared" si="257"/>
        <v>1</v>
      </c>
    </row>
    <row r="3271" spans="1:7" x14ac:dyDescent="0.25">
      <c r="A3271" s="7">
        <v>0.2826751972999057</v>
      </c>
      <c r="B3271" s="13">
        <f t="shared" si="258"/>
        <v>3270</v>
      </c>
      <c r="C3271" s="35">
        <f t="shared" si="259"/>
        <v>3.9583938188869627E-5</v>
      </c>
      <c r="D3271" s="7">
        <f t="shared" si="255"/>
        <v>0.12943947787760368</v>
      </c>
      <c r="E3271" s="7">
        <f>SUM(D$2:D3271)</f>
        <v>942.21120660268707</v>
      </c>
      <c r="F3271">
        <f t="shared" si="256"/>
        <v>1</v>
      </c>
      <c r="G3271">
        <f t="shared" si="257"/>
        <v>1</v>
      </c>
    </row>
    <row r="3272" spans="1:7" x14ac:dyDescent="0.25">
      <c r="A3272" s="7">
        <v>0.28255213604130403</v>
      </c>
      <c r="B3272" s="13">
        <f t="shared" si="258"/>
        <v>3271</v>
      </c>
      <c r="C3272" s="35">
        <f t="shared" si="259"/>
        <v>1.2306125860167549E-4</v>
      </c>
      <c r="D3272" s="7">
        <f t="shared" si="255"/>
        <v>0.40253337688608054</v>
      </c>
      <c r="E3272" s="7">
        <f>SUM(D$2:D3272)</f>
        <v>942.6137399795731</v>
      </c>
      <c r="F3272">
        <f t="shared" si="256"/>
        <v>1</v>
      </c>
      <c r="G3272">
        <f t="shared" si="257"/>
        <v>1</v>
      </c>
    </row>
    <row r="3273" spans="1:7" x14ac:dyDescent="0.25">
      <c r="A3273" s="7">
        <v>0.28245621459598047</v>
      </c>
      <c r="B3273" s="13">
        <f t="shared" si="258"/>
        <v>3272</v>
      </c>
      <c r="C3273" s="35">
        <f t="shared" si="259"/>
        <v>9.5921445323554622E-5</v>
      </c>
      <c r="D3273" s="7">
        <f t="shared" si="255"/>
        <v>0.31385496909867072</v>
      </c>
      <c r="E3273" s="7">
        <f>SUM(D$2:D3273)</f>
        <v>942.92759494867175</v>
      </c>
      <c r="F3273">
        <f t="shared" si="256"/>
        <v>1</v>
      </c>
      <c r="G3273">
        <f t="shared" si="257"/>
        <v>1</v>
      </c>
    </row>
    <row r="3274" spans="1:7" x14ac:dyDescent="0.25">
      <c r="A3274" s="7">
        <v>0.2824442304679049</v>
      </c>
      <c r="B3274" s="13">
        <f t="shared" si="258"/>
        <v>3273</v>
      </c>
      <c r="C3274" s="35">
        <f t="shared" si="259"/>
        <v>1.1984128075570588E-5</v>
      </c>
      <c r="D3274" s="7">
        <f t="shared" si="255"/>
        <v>3.9224051191342535E-2</v>
      </c>
      <c r="E3274" s="7">
        <f>SUM(D$2:D3274)</f>
        <v>942.96681899986311</v>
      </c>
      <c r="F3274">
        <f t="shared" si="256"/>
        <v>1</v>
      </c>
      <c r="G3274">
        <f t="shared" si="257"/>
        <v>1</v>
      </c>
    </row>
    <row r="3275" spans="1:7" x14ac:dyDescent="0.25">
      <c r="A3275" s="7">
        <v>0.28168235465697888</v>
      </c>
      <c r="B3275" s="13">
        <f t="shared" si="258"/>
        <v>3274</v>
      </c>
      <c r="C3275" s="35">
        <f t="shared" si="259"/>
        <v>7.6187581092601597E-4</v>
      </c>
      <c r="D3275" s="7">
        <f t="shared" si="255"/>
        <v>2.4943814049717763</v>
      </c>
      <c r="E3275" s="7">
        <f>SUM(D$2:D3275)</f>
        <v>945.46120040483493</v>
      </c>
      <c r="F3275">
        <f t="shared" si="256"/>
        <v>1</v>
      </c>
      <c r="G3275">
        <f t="shared" si="257"/>
        <v>1</v>
      </c>
    </row>
    <row r="3276" spans="1:7" x14ac:dyDescent="0.25">
      <c r="A3276" s="7">
        <v>0.28157030911206277</v>
      </c>
      <c r="B3276" s="13">
        <f t="shared" si="258"/>
        <v>3275</v>
      </c>
      <c r="C3276" s="35">
        <f t="shared" si="259"/>
        <v>1.1204554491611729E-4</v>
      </c>
      <c r="D3276" s="7">
        <f t="shared" si="255"/>
        <v>0.36694915960028412</v>
      </c>
      <c r="E3276" s="7">
        <f>SUM(D$2:D3276)</f>
        <v>945.82814956443519</v>
      </c>
      <c r="F3276">
        <f t="shared" si="256"/>
        <v>1</v>
      </c>
      <c r="G3276">
        <f t="shared" si="257"/>
        <v>1</v>
      </c>
    </row>
    <row r="3277" spans="1:7" x14ac:dyDescent="0.25">
      <c r="A3277" s="7">
        <v>0.28150237484260848</v>
      </c>
      <c r="B3277" s="13">
        <f t="shared" si="258"/>
        <v>3276</v>
      </c>
      <c r="C3277" s="35">
        <f t="shared" si="259"/>
        <v>6.7934269454283935E-5</v>
      </c>
      <c r="D3277" s="7">
        <f t="shared" si="255"/>
        <v>0.22255266673223417</v>
      </c>
      <c r="E3277" s="7">
        <f>SUM(D$2:D3277)</f>
        <v>946.05070223116741</v>
      </c>
      <c r="F3277">
        <f t="shared" si="256"/>
        <v>1</v>
      </c>
      <c r="G3277">
        <f t="shared" si="257"/>
        <v>1</v>
      </c>
    </row>
    <row r="3278" spans="1:7" x14ac:dyDescent="0.25">
      <c r="A3278" s="7">
        <v>0.2814987917093657</v>
      </c>
      <c r="B3278" s="13">
        <f t="shared" si="258"/>
        <v>3277</v>
      </c>
      <c r="C3278" s="35">
        <f t="shared" si="259"/>
        <v>3.5831332427793683E-6</v>
      </c>
      <c r="D3278" s="7">
        <f t="shared" si="255"/>
        <v>1.174192763658799E-2</v>
      </c>
      <c r="E3278" s="7">
        <f>SUM(D$2:D3278)</f>
        <v>946.06244415880394</v>
      </c>
      <c r="F3278">
        <f t="shared" si="256"/>
        <v>1</v>
      </c>
      <c r="G3278">
        <f t="shared" si="257"/>
        <v>1</v>
      </c>
    </row>
    <row r="3279" spans="1:7" x14ac:dyDescent="0.25">
      <c r="A3279" s="7">
        <v>0.28148550022186375</v>
      </c>
      <c r="B3279" s="13">
        <f t="shared" si="258"/>
        <v>3278</v>
      </c>
      <c r="C3279" s="35">
        <f t="shared" si="259"/>
        <v>1.329148750195408E-5</v>
      </c>
      <c r="D3279" s="7">
        <f t="shared" si="255"/>
        <v>4.3569496031405475E-2</v>
      </c>
      <c r="E3279" s="7">
        <f>SUM(D$2:D3279)</f>
        <v>946.10601365483535</v>
      </c>
      <c r="F3279">
        <f t="shared" si="256"/>
        <v>1</v>
      </c>
      <c r="G3279">
        <f t="shared" si="257"/>
        <v>1</v>
      </c>
    </row>
    <row r="3280" spans="1:7" x14ac:dyDescent="0.25">
      <c r="A3280" s="7">
        <v>0.28130537514533482</v>
      </c>
      <c r="B3280" s="13">
        <f t="shared" si="258"/>
        <v>3279</v>
      </c>
      <c r="C3280" s="35">
        <f t="shared" si="259"/>
        <v>1.8012507652892529E-4</v>
      </c>
      <c r="D3280" s="7">
        <f t="shared" si="255"/>
        <v>0.59063012593834596</v>
      </c>
      <c r="E3280" s="7">
        <f>SUM(D$2:D3280)</f>
        <v>946.69664378077368</v>
      </c>
      <c r="F3280">
        <f t="shared" si="256"/>
        <v>1</v>
      </c>
      <c r="G3280">
        <f t="shared" si="257"/>
        <v>1</v>
      </c>
    </row>
    <row r="3281" spans="1:7" x14ac:dyDescent="0.25">
      <c r="A3281" s="7">
        <v>0.28121385998548543</v>
      </c>
      <c r="B3281" s="13">
        <f t="shared" si="258"/>
        <v>3280</v>
      </c>
      <c r="C3281" s="35">
        <f t="shared" si="259"/>
        <v>9.1515159849397953E-5</v>
      </c>
      <c r="D3281" s="7">
        <f t="shared" si="255"/>
        <v>0.30016972430602529</v>
      </c>
      <c r="E3281" s="7">
        <f>SUM(D$2:D3281)</f>
        <v>946.99681350507967</v>
      </c>
      <c r="F3281">
        <f t="shared" si="256"/>
        <v>1</v>
      </c>
      <c r="G3281">
        <f t="shared" si="257"/>
        <v>1</v>
      </c>
    </row>
    <row r="3282" spans="1:7" x14ac:dyDescent="0.25">
      <c r="A3282" s="7">
        <v>0.28090360422530819</v>
      </c>
      <c r="B3282" s="13">
        <f t="shared" si="258"/>
        <v>3281</v>
      </c>
      <c r="C3282" s="35">
        <f t="shared" si="259"/>
        <v>3.10255760177236E-4</v>
      </c>
      <c r="D3282" s="7">
        <f t="shared" si="255"/>
        <v>1.0179491491415114</v>
      </c>
      <c r="E3282" s="7">
        <f>SUM(D$2:D3282)</f>
        <v>948.01476265422116</v>
      </c>
      <c r="F3282">
        <f t="shared" si="256"/>
        <v>1</v>
      </c>
      <c r="G3282">
        <f t="shared" si="257"/>
        <v>1</v>
      </c>
    </row>
    <row r="3283" spans="1:7" x14ac:dyDescent="0.25">
      <c r="A3283" s="7">
        <v>0.28045067681513297</v>
      </c>
      <c r="B3283" s="13">
        <f t="shared" si="258"/>
        <v>3282</v>
      </c>
      <c r="C3283" s="35">
        <f t="shared" si="259"/>
        <v>4.5292741017521898E-4</v>
      </c>
      <c r="D3283" s="7">
        <f t="shared" si="255"/>
        <v>1.4865077601950687</v>
      </c>
      <c r="E3283" s="7">
        <f>SUM(D$2:D3283)</f>
        <v>949.50127041441624</v>
      </c>
      <c r="F3283">
        <f t="shared" si="256"/>
        <v>1</v>
      </c>
      <c r="G3283">
        <f t="shared" si="257"/>
        <v>1</v>
      </c>
    </row>
    <row r="3284" spans="1:7" x14ac:dyDescent="0.25">
      <c r="A3284" s="7">
        <v>0.27990458794064549</v>
      </c>
      <c r="B3284" s="13">
        <f t="shared" si="258"/>
        <v>3283</v>
      </c>
      <c r="C3284" s="35">
        <f t="shared" si="259"/>
        <v>5.4608887448748256E-4</v>
      </c>
      <c r="D3284" s="7">
        <f t="shared" si="255"/>
        <v>1.7928097749424052</v>
      </c>
      <c r="E3284" s="7">
        <f>SUM(D$2:D3284)</f>
        <v>951.29408018935862</v>
      </c>
      <c r="F3284">
        <f t="shared" si="256"/>
        <v>1</v>
      </c>
      <c r="G3284">
        <f t="shared" si="257"/>
        <v>1</v>
      </c>
    </row>
    <row r="3285" spans="1:7" x14ac:dyDescent="0.25">
      <c r="A3285" s="7">
        <v>0.27934416653318683</v>
      </c>
      <c r="B3285" s="13">
        <f t="shared" si="258"/>
        <v>3284</v>
      </c>
      <c r="C3285" s="35">
        <f t="shared" si="259"/>
        <v>5.6042140745865554E-4</v>
      </c>
      <c r="D3285" s="7">
        <f t="shared" si="255"/>
        <v>1.8404239020942248</v>
      </c>
      <c r="E3285" s="7">
        <f>SUM(D$2:D3285)</f>
        <v>953.13450409145287</v>
      </c>
      <c r="F3285">
        <f t="shared" si="256"/>
        <v>1</v>
      </c>
      <c r="G3285">
        <f t="shared" si="257"/>
        <v>1</v>
      </c>
    </row>
    <row r="3286" spans="1:7" x14ac:dyDescent="0.25">
      <c r="A3286" s="7">
        <v>0.27916646249263283</v>
      </c>
      <c r="B3286" s="13">
        <f t="shared" si="258"/>
        <v>3285</v>
      </c>
      <c r="C3286" s="35">
        <f t="shared" si="259"/>
        <v>1.7770404055400535E-4</v>
      </c>
      <c r="D3286" s="7">
        <f t="shared" si="255"/>
        <v>0.58375777321990752</v>
      </c>
      <c r="E3286" s="7">
        <f>SUM(D$2:D3286)</f>
        <v>953.71826186467274</v>
      </c>
      <c r="F3286">
        <f t="shared" si="256"/>
        <v>1</v>
      </c>
      <c r="G3286">
        <f t="shared" si="257"/>
        <v>1</v>
      </c>
    </row>
    <row r="3287" spans="1:7" x14ac:dyDescent="0.25">
      <c r="A3287" s="7">
        <v>0.27876917048915967</v>
      </c>
      <c r="B3287" s="13">
        <f t="shared" si="258"/>
        <v>3286</v>
      </c>
      <c r="C3287" s="35">
        <f t="shared" si="259"/>
        <v>3.9729200347315974E-4</v>
      </c>
      <c r="D3287" s="7">
        <f t="shared" si="255"/>
        <v>1.3055015234128029</v>
      </c>
      <c r="E3287" s="7">
        <f>SUM(D$2:D3287)</f>
        <v>955.02376338808551</v>
      </c>
      <c r="F3287">
        <f t="shared" si="256"/>
        <v>1</v>
      </c>
      <c r="G3287">
        <f t="shared" si="257"/>
        <v>1</v>
      </c>
    </row>
    <row r="3288" spans="1:7" x14ac:dyDescent="0.25">
      <c r="A3288" s="7">
        <v>0.27872806129830668</v>
      </c>
      <c r="B3288" s="13">
        <f t="shared" si="258"/>
        <v>3287</v>
      </c>
      <c r="C3288" s="35">
        <f t="shared" si="259"/>
        <v>4.1109190852983701E-5</v>
      </c>
      <c r="D3288" s="7">
        <f t="shared" si="255"/>
        <v>0.13512591033375743</v>
      </c>
      <c r="E3288" s="7">
        <f>SUM(D$2:D3288)</f>
        <v>955.15888929841924</v>
      </c>
      <c r="F3288">
        <f t="shared" si="256"/>
        <v>1</v>
      </c>
      <c r="G3288">
        <f t="shared" si="257"/>
        <v>1</v>
      </c>
    </row>
    <row r="3289" spans="1:7" x14ac:dyDescent="0.25">
      <c r="A3289" s="7">
        <v>0.27867373325103101</v>
      </c>
      <c r="B3289" s="13">
        <f t="shared" si="258"/>
        <v>3288</v>
      </c>
      <c r="C3289" s="35">
        <f t="shared" si="259"/>
        <v>5.432804727567575E-5</v>
      </c>
      <c r="D3289" s="7">
        <f t="shared" si="255"/>
        <v>0.17863061944242187</v>
      </c>
      <c r="E3289" s="7">
        <f>SUM(D$2:D3289)</f>
        <v>955.33751991786164</v>
      </c>
      <c r="F3289">
        <f t="shared" si="256"/>
        <v>1</v>
      </c>
      <c r="G3289">
        <f t="shared" si="257"/>
        <v>1</v>
      </c>
    </row>
    <row r="3290" spans="1:7" x14ac:dyDescent="0.25">
      <c r="A3290" s="7">
        <v>0.27854868674292993</v>
      </c>
      <c r="B3290" s="13">
        <f t="shared" si="258"/>
        <v>3289</v>
      </c>
      <c r="C3290" s="35">
        <f t="shared" si="259"/>
        <v>1.2504650810107876E-4</v>
      </c>
      <c r="D3290" s="7">
        <f t="shared" si="255"/>
        <v>0.41127796514444803</v>
      </c>
      <c r="E3290" s="7">
        <f>SUM(D$2:D3290)</f>
        <v>955.74879788300609</v>
      </c>
      <c r="F3290">
        <f t="shared" si="256"/>
        <v>1</v>
      </c>
      <c r="G3290">
        <f t="shared" si="257"/>
        <v>1</v>
      </c>
    </row>
    <row r="3291" spans="1:7" x14ac:dyDescent="0.25">
      <c r="A3291" s="7">
        <v>0.27842293813439617</v>
      </c>
      <c r="B3291" s="13">
        <f t="shared" si="258"/>
        <v>3290</v>
      </c>
      <c r="C3291" s="35">
        <f t="shared" si="259"/>
        <v>1.2574860853376002E-4</v>
      </c>
      <c r="D3291" s="7">
        <f t="shared" si="255"/>
        <v>0.41371292207607047</v>
      </c>
      <c r="E3291" s="7">
        <f>SUM(D$2:D3291)</f>
        <v>956.16251080508221</v>
      </c>
      <c r="F3291">
        <f t="shared" si="256"/>
        <v>1</v>
      </c>
      <c r="G3291">
        <f t="shared" si="257"/>
        <v>1</v>
      </c>
    </row>
    <row r="3292" spans="1:7" x14ac:dyDescent="0.25">
      <c r="A3292" s="7">
        <v>0.27816829357056122</v>
      </c>
      <c r="B3292" s="13">
        <f t="shared" si="258"/>
        <v>3291</v>
      </c>
      <c r="C3292" s="35">
        <f t="shared" si="259"/>
        <v>2.5464456383494927E-4</v>
      </c>
      <c r="D3292" s="7">
        <f t="shared" si="255"/>
        <v>0.83803525958081804</v>
      </c>
      <c r="E3292" s="7">
        <f>SUM(D$2:D3292)</f>
        <v>957.00054606466301</v>
      </c>
      <c r="F3292">
        <f t="shared" si="256"/>
        <v>1</v>
      </c>
      <c r="G3292">
        <f t="shared" si="257"/>
        <v>1</v>
      </c>
    </row>
    <row r="3293" spans="1:7" x14ac:dyDescent="0.25">
      <c r="A3293" s="7">
        <v>0.27814858633772599</v>
      </c>
      <c r="B3293" s="13">
        <f t="shared" si="258"/>
        <v>3292</v>
      </c>
      <c r="C3293" s="35">
        <f t="shared" si="259"/>
        <v>1.9707232835231014E-5</v>
      </c>
      <c r="D3293" s="7">
        <f t="shared" si="255"/>
        <v>6.48762104935805E-2</v>
      </c>
      <c r="E3293" s="7">
        <f>SUM(D$2:D3293)</f>
        <v>957.06542227515661</v>
      </c>
      <c r="F3293">
        <f t="shared" si="256"/>
        <v>1</v>
      </c>
      <c r="G3293">
        <f t="shared" si="257"/>
        <v>1</v>
      </c>
    </row>
    <row r="3294" spans="1:7" x14ac:dyDescent="0.25">
      <c r="A3294" s="7">
        <v>0.27794083724072399</v>
      </c>
      <c r="B3294" s="13">
        <f t="shared" si="258"/>
        <v>3293</v>
      </c>
      <c r="C3294" s="35">
        <f t="shared" si="259"/>
        <v>2.0774909700199684E-4</v>
      </c>
      <c r="D3294" s="7">
        <f t="shared" si="255"/>
        <v>0.68411777642757565</v>
      </c>
      <c r="E3294" s="7">
        <f>SUM(D$2:D3294)</f>
        <v>957.74954005158418</v>
      </c>
      <c r="F3294">
        <f t="shared" si="256"/>
        <v>1</v>
      </c>
      <c r="G3294">
        <f t="shared" si="257"/>
        <v>1</v>
      </c>
    </row>
    <row r="3295" spans="1:7" x14ac:dyDescent="0.25">
      <c r="A3295" s="7">
        <v>0.27791229322658045</v>
      </c>
      <c r="B3295" s="13">
        <f t="shared" si="258"/>
        <v>3294</v>
      </c>
      <c r="C3295" s="35">
        <f t="shared" si="259"/>
        <v>2.8544014143538909E-5</v>
      </c>
      <c r="D3295" s="7">
        <f t="shared" si="255"/>
        <v>9.4023982588817168E-2</v>
      </c>
      <c r="E3295" s="7">
        <f>SUM(D$2:D3295)</f>
        <v>957.84356403417303</v>
      </c>
      <c r="F3295">
        <f t="shared" si="256"/>
        <v>1</v>
      </c>
      <c r="G3295">
        <f t="shared" si="257"/>
        <v>1</v>
      </c>
    </row>
    <row r="3296" spans="1:7" x14ac:dyDescent="0.25">
      <c r="A3296" s="7">
        <v>0.27766367704232303</v>
      </c>
      <c r="B3296" s="13">
        <f t="shared" si="258"/>
        <v>3295</v>
      </c>
      <c r="C3296" s="35">
        <f t="shared" si="259"/>
        <v>2.4861618425742193E-4</v>
      </c>
      <c r="D3296" s="7">
        <f t="shared" si="255"/>
        <v>0.81919032712820528</v>
      </c>
      <c r="E3296" s="7">
        <f>SUM(D$2:D3296)</f>
        <v>958.66275436130127</v>
      </c>
      <c r="F3296">
        <f t="shared" si="256"/>
        <v>1</v>
      </c>
      <c r="G3296">
        <f t="shared" si="257"/>
        <v>1</v>
      </c>
    </row>
    <row r="3297" spans="1:7" x14ac:dyDescent="0.25">
      <c r="A3297" s="7">
        <v>0.27765469499885631</v>
      </c>
      <c r="B3297" s="13">
        <f t="shared" si="258"/>
        <v>3296</v>
      </c>
      <c r="C3297" s="35">
        <f t="shared" si="259"/>
        <v>8.9820434667209348E-6</v>
      </c>
      <c r="D3297" s="7">
        <f t="shared" si="255"/>
        <v>2.9604815266312201E-2</v>
      </c>
      <c r="E3297" s="7">
        <f>SUM(D$2:D3297)</f>
        <v>958.69235917656761</v>
      </c>
      <c r="F3297">
        <f t="shared" si="256"/>
        <v>1</v>
      </c>
      <c r="G3297">
        <f t="shared" si="257"/>
        <v>1</v>
      </c>
    </row>
    <row r="3298" spans="1:7" x14ac:dyDescent="0.25">
      <c r="A3298" s="7">
        <v>0.27739419152796235</v>
      </c>
      <c r="B3298" s="13">
        <f t="shared" si="258"/>
        <v>3297</v>
      </c>
      <c r="C3298" s="35">
        <f t="shared" si="259"/>
        <v>2.6050347089395798E-4</v>
      </c>
      <c r="D3298" s="7">
        <f t="shared" si="255"/>
        <v>0.85887994353737951</v>
      </c>
      <c r="E3298" s="7">
        <f>SUM(D$2:D3298)</f>
        <v>959.55123912010504</v>
      </c>
      <c r="F3298">
        <f t="shared" si="256"/>
        <v>1</v>
      </c>
      <c r="G3298">
        <f t="shared" si="257"/>
        <v>1</v>
      </c>
    </row>
    <row r="3299" spans="1:7" x14ac:dyDescent="0.25">
      <c r="A3299" s="7">
        <v>0.27734032347752186</v>
      </c>
      <c r="B3299" s="13">
        <f t="shared" si="258"/>
        <v>3298</v>
      </c>
      <c r="C3299" s="35">
        <f t="shared" si="259"/>
        <v>5.3868050440497584E-5</v>
      </c>
      <c r="D3299" s="7">
        <f t="shared" si="255"/>
        <v>0.17765683035276103</v>
      </c>
      <c r="E3299" s="7">
        <f>SUM(D$2:D3299)</f>
        <v>959.72889595045785</v>
      </c>
      <c r="F3299">
        <f t="shared" si="256"/>
        <v>1</v>
      </c>
      <c r="G3299">
        <f t="shared" si="257"/>
        <v>1</v>
      </c>
    </row>
    <row r="3300" spans="1:7" x14ac:dyDescent="0.25">
      <c r="A3300" s="7">
        <v>0.27714935215982561</v>
      </c>
      <c r="B3300" s="13">
        <f t="shared" si="258"/>
        <v>3299</v>
      </c>
      <c r="C3300" s="35">
        <f t="shared" si="259"/>
        <v>1.9097131769624243E-4</v>
      </c>
      <c r="D3300" s="7">
        <f t="shared" si="255"/>
        <v>0.63001437707990382</v>
      </c>
      <c r="E3300" s="7">
        <f>SUM(D$2:D3300)</f>
        <v>960.35891032753773</v>
      </c>
      <c r="F3300">
        <f t="shared" si="256"/>
        <v>1</v>
      </c>
      <c r="G3300">
        <f t="shared" si="257"/>
        <v>1</v>
      </c>
    </row>
    <row r="3301" spans="1:7" x14ac:dyDescent="0.25">
      <c r="A3301" s="7">
        <v>0.27706466432142524</v>
      </c>
      <c r="B3301" s="13">
        <f t="shared" si="258"/>
        <v>3300</v>
      </c>
      <c r="C3301" s="35">
        <f t="shared" si="259"/>
        <v>8.4687838400376858E-5</v>
      </c>
      <c r="D3301" s="7">
        <f t="shared" si="255"/>
        <v>0.27946986672124363</v>
      </c>
      <c r="E3301" s="7">
        <f>SUM(D$2:D3301)</f>
        <v>960.63838019425896</v>
      </c>
      <c r="F3301">
        <f t="shared" si="256"/>
        <v>1</v>
      </c>
      <c r="G3301">
        <f t="shared" si="257"/>
        <v>1</v>
      </c>
    </row>
    <row r="3302" spans="1:7" x14ac:dyDescent="0.25">
      <c r="A3302" s="7">
        <v>0.27705560964687931</v>
      </c>
      <c r="B3302" s="13">
        <f t="shared" si="258"/>
        <v>3301</v>
      </c>
      <c r="C3302" s="35">
        <f t="shared" si="259"/>
        <v>9.0546745459274547E-6</v>
      </c>
      <c r="D3302" s="7">
        <f t="shared" si="255"/>
        <v>2.9889480676106528E-2</v>
      </c>
      <c r="E3302" s="7">
        <f>SUM(D$2:D3302)</f>
        <v>960.66826967493512</v>
      </c>
      <c r="F3302">
        <f t="shared" si="256"/>
        <v>1</v>
      </c>
      <c r="G3302">
        <f t="shared" si="257"/>
        <v>1</v>
      </c>
    </row>
    <row r="3303" spans="1:7" x14ac:dyDescent="0.25">
      <c r="A3303" s="7">
        <v>0.27703246454295977</v>
      </c>
      <c r="B3303" s="13">
        <f t="shared" si="258"/>
        <v>3302</v>
      </c>
      <c r="C3303" s="35">
        <f t="shared" si="259"/>
        <v>2.3145103919541832E-5</v>
      </c>
      <c r="D3303" s="7">
        <f t="shared" si="255"/>
        <v>7.6425133142327129E-2</v>
      </c>
      <c r="E3303" s="7">
        <f>SUM(D$2:D3303)</f>
        <v>960.7446948080775</v>
      </c>
      <c r="F3303">
        <f t="shared" si="256"/>
        <v>1</v>
      </c>
      <c r="G3303">
        <f t="shared" si="257"/>
        <v>1</v>
      </c>
    </row>
    <row r="3304" spans="1:7" x14ac:dyDescent="0.25">
      <c r="A3304" s="7">
        <v>0.2768561404929113</v>
      </c>
      <c r="B3304" s="13">
        <f t="shared" si="258"/>
        <v>3303</v>
      </c>
      <c r="C3304" s="35">
        <f t="shared" si="259"/>
        <v>1.7632405004847085E-4</v>
      </c>
      <c r="D3304" s="7">
        <f t="shared" si="255"/>
        <v>0.58239833731009916</v>
      </c>
      <c r="E3304" s="7">
        <f>SUM(D$2:D3304)</f>
        <v>961.32709314538761</v>
      </c>
      <c r="F3304">
        <f t="shared" si="256"/>
        <v>1</v>
      </c>
      <c r="G3304">
        <f t="shared" si="257"/>
        <v>1</v>
      </c>
    </row>
    <row r="3305" spans="1:7" x14ac:dyDescent="0.25">
      <c r="A3305" s="7">
        <v>0.2765332469249453</v>
      </c>
      <c r="B3305" s="13">
        <f t="shared" si="258"/>
        <v>3304</v>
      </c>
      <c r="C3305" s="35">
        <f t="shared" si="259"/>
        <v>3.2289356796599833E-4</v>
      </c>
      <c r="D3305" s="7">
        <f t="shared" si="255"/>
        <v>1.0668403485596585</v>
      </c>
      <c r="E3305" s="7">
        <f>SUM(D$2:D3305)</f>
        <v>962.39393349394732</v>
      </c>
      <c r="F3305">
        <f t="shared" si="256"/>
        <v>1</v>
      </c>
      <c r="G3305">
        <f t="shared" si="257"/>
        <v>1</v>
      </c>
    </row>
    <row r="3306" spans="1:7" x14ac:dyDescent="0.25">
      <c r="A3306" s="7">
        <v>0.2763002948434452</v>
      </c>
      <c r="B3306" s="13">
        <f t="shared" si="258"/>
        <v>3305</v>
      </c>
      <c r="C3306" s="35">
        <f t="shared" si="259"/>
        <v>2.3295208150009294E-4</v>
      </c>
      <c r="D3306" s="7">
        <f t="shared" si="255"/>
        <v>0.76990662935780718</v>
      </c>
      <c r="E3306" s="7">
        <f>SUM(D$2:D3306)</f>
        <v>963.16384012330514</v>
      </c>
      <c r="F3306">
        <f t="shared" si="256"/>
        <v>1</v>
      </c>
      <c r="G3306">
        <f t="shared" si="257"/>
        <v>1</v>
      </c>
    </row>
    <row r="3307" spans="1:7" x14ac:dyDescent="0.25">
      <c r="A3307" s="7">
        <v>0.2760716764163399</v>
      </c>
      <c r="B3307" s="13">
        <f t="shared" si="258"/>
        <v>3306</v>
      </c>
      <c r="C3307" s="35">
        <f t="shared" si="259"/>
        <v>2.2861842710530933E-4</v>
      </c>
      <c r="D3307" s="7">
        <f t="shared" si="255"/>
        <v>0.75581252001015264</v>
      </c>
      <c r="E3307" s="7">
        <f>SUM(D$2:D3307)</f>
        <v>963.91965264331532</v>
      </c>
      <c r="F3307">
        <f t="shared" si="256"/>
        <v>1</v>
      </c>
      <c r="G3307">
        <f t="shared" si="257"/>
        <v>1</v>
      </c>
    </row>
    <row r="3308" spans="1:7" x14ac:dyDescent="0.25">
      <c r="A3308" s="7">
        <v>0.27605867545315499</v>
      </c>
      <c r="B3308" s="13">
        <f t="shared" si="258"/>
        <v>3307</v>
      </c>
      <c r="C3308" s="35">
        <f t="shared" si="259"/>
        <v>1.3000963184905956E-5</v>
      </c>
      <c r="D3308" s="7">
        <f t="shared" si="255"/>
        <v>4.2994185252483996E-2</v>
      </c>
      <c r="E3308" s="7">
        <f>SUM(D$2:D3308)</f>
        <v>963.96264682856781</v>
      </c>
      <c r="F3308">
        <f t="shared" si="256"/>
        <v>1</v>
      </c>
      <c r="G3308">
        <f t="shared" si="257"/>
        <v>1</v>
      </c>
    </row>
    <row r="3309" spans="1:7" x14ac:dyDescent="0.25">
      <c r="A3309" s="7">
        <v>0.27591033857897584</v>
      </c>
      <c r="B3309" s="13">
        <f t="shared" si="258"/>
        <v>3308</v>
      </c>
      <c r="C3309" s="35">
        <f t="shared" si="259"/>
        <v>1.4833687417914465E-4</v>
      </c>
      <c r="D3309" s="7">
        <f t="shared" si="255"/>
        <v>0.49069837978461051</v>
      </c>
      <c r="E3309" s="7">
        <f>SUM(D$2:D3309)</f>
        <v>964.4533452083524</v>
      </c>
      <c r="F3309">
        <f t="shared" si="256"/>
        <v>1</v>
      </c>
      <c r="G3309">
        <f t="shared" si="257"/>
        <v>1</v>
      </c>
    </row>
    <row r="3310" spans="1:7" x14ac:dyDescent="0.25">
      <c r="A3310" s="7">
        <v>0.27577565634769485</v>
      </c>
      <c r="B3310" s="13">
        <f t="shared" si="258"/>
        <v>3309</v>
      </c>
      <c r="C3310" s="35">
        <f t="shared" si="259"/>
        <v>1.3468223128099144E-4</v>
      </c>
      <c r="D3310" s="7">
        <f t="shared" si="255"/>
        <v>0.44566350330880067</v>
      </c>
      <c r="E3310" s="7">
        <f>SUM(D$2:D3310)</f>
        <v>964.89900871166117</v>
      </c>
      <c r="F3310">
        <f t="shared" si="256"/>
        <v>1</v>
      </c>
      <c r="G3310">
        <f t="shared" si="257"/>
        <v>1</v>
      </c>
    </row>
    <row r="3311" spans="1:7" x14ac:dyDescent="0.25">
      <c r="A3311" s="7">
        <v>0.2754969951069895</v>
      </c>
      <c r="B3311" s="13">
        <f t="shared" si="258"/>
        <v>3310</v>
      </c>
      <c r="C3311" s="35">
        <f t="shared" si="259"/>
        <v>2.7866124070535792E-4</v>
      </c>
      <c r="D3311" s="7">
        <f t="shared" si="255"/>
        <v>0.9223687067347347</v>
      </c>
      <c r="E3311" s="7">
        <f>SUM(D$2:D3311)</f>
        <v>965.82137741839585</v>
      </c>
      <c r="F3311">
        <f t="shared" si="256"/>
        <v>1</v>
      </c>
      <c r="G3311">
        <f t="shared" si="257"/>
        <v>1</v>
      </c>
    </row>
    <row r="3312" spans="1:7" x14ac:dyDescent="0.25">
      <c r="A3312" s="7">
        <v>0.27545242383469243</v>
      </c>
      <c r="B3312" s="13">
        <f t="shared" si="258"/>
        <v>3311</v>
      </c>
      <c r="C3312" s="35">
        <f t="shared" si="259"/>
        <v>4.4571272297067033E-5</v>
      </c>
      <c r="D3312" s="7">
        <f t="shared" si="255"/>
        <v>0.14757548257558895</v>
      </c>
      <c r="E3312" s="7">
        <f>SUM(D$2:D3312)</f>
        <v>965.96895290097143</v>
      </c>
      <c r="F3312">
        <f t="shared" si="256"/>
        <v>1</v>
      </c>
      <c r="G3312">
        <f t="shared" si="257"/>
        <v>1</v>
      </c>
    </row>
    <row r="3313" spans="1:7" x14ac:dyDescent="0.25">
      <c r="A3313" s="7">
        <v>0.27538821796063934</v>
      </c>
      <c r="B3313" s="13">
        <f t="shared" si="258"/>
        <v>3312</v>
      </c>
      <c r="C3313" s="35">
        <f t="shared" si="259"/>
        <v>6.4205874053091527E-5</v>
      </c>
      <c r="D3313" s="7">
        <f t="shared" si="255"/>
        <v>0.21264985486383914</v>
      </c>
      <c r="E3313" s="7">
        <f>SUM(D$2:D3313)</f>
        <v>966.18160275583523</v>
      </c>
      <c r="F3313">
        <f t="shared" si="256"/>
        <v>1</v>
      </c>
      <c r="G3313">
        <f t="shared" si="257"/>
        <v>1</v>
      </c>
    </row>
    <row r="3314" spans="1:7" x14ac:dyDescent="0.25">
      <c r="A3314" s="7">
        <v>0.27527549452565031</v>
      </c>
      <c r="B3314" s="13">
        <f t="shared" si="258"/>
        <v>3313</v>
      </c>
      <c r="C3314" s="35">
        <f t="shared" si="259"/>
        <v>1.1272343498902604E-4</v>
      </c>
      <c r="D3314" s="7">
        <f t="shared" si="255"/>
        <v>0.37345274011864327</v>
      </c>
      <c r="E3314" s="7">
        <f>SUM(D$2:D3314)</f>
        <v>966.55505549595387</v>
      </c>
      <c r="F3314">
        <f t="shared" si="256"/>
        <v>1</v>
      </c>
      <c r="G3314">
        <f t="shared" si="257"/>
        <v>1</v>
      </c>
    </row>
    <row r="3315" spans="1:7" x14ac:dyDescent="0.25">
      <c r="A3315" s="7">
        <v>0.27518201832666128</v>
      </c>
      <c r="B3315" s="13">
        <f t="shared" si="258"/>
        <v>3314</v>
      </c>
      <c r="C3315" s="35">
        <f t="shared" si="259"/>
        <v>9.3476198989028703E-5</v>
      </c>
      <c r="D3315" s="7">
        <f t="shared" si="255"/>
        <v>0.30978012344964112</v>
      </c>
      <c r="E3315" s="7">
        <f>SUM(D$2:D3315)</f>
        <v>966.86483561940349</v>
      </c>
      <c r="F3315">
        <f t="shared" si="256"/>
        <v>1</v>
      </c>
      <c r="G3315">
        <f t="shared" si="257"/>
        <v>1</v>
      </c>
    </row>
    <row r="3316" spans="1:7" x14ac:dyDescent="0.25">
      <c r="A3316" s="7">
        <v>0.27517838677269901</v>
      </c>
      <c r="B3316" s="13">
        <f t="shared" si="258"/>
        <v>3315</v>
      </c>
      <c r="C3316" s="35">
        <f t="shared" si="259"/>
        <v>3.6315539622688853E-6</v>
      </c>
      <c r="D3316" s="7">
        <f t="shared" si="255"/>
        <v>1.2038601384921355E-2</v>
      </c>
      <c r="E3316" s="7">
        <f>SUM(D$2:D3316)</f>
        <v>966.87687422078841</v>
      </c>
      <c r="F3316">
        <f t="shared" si="256"/>
        <v>1</v>
      </c>
      <c r="G3316">
        <f t="shared" si="257"/>
        <v>1</v>
      </c>
    </row>
    <row r="3317" spans="1:7" x14ac:dyDescent="0.25">
      <c r="A3317" s="7">
        <v>0.27505413920646965</v>
      </c>
      <c r="B3317" s="13">
        <f t="shared" si="258"/>
        <v>3316</v>
      </c>
      <c r="C3317" s="35">
        <f t="shared" si="259"/>
        <v>1.2424756622936295E-4</v>
      </c>
      <c r="D3317" s="7">
        <f t="shared" si="255"/>
        <v>0.41200492961656754</v>
      </c>
      <c r="E3317" s="7">
        <f>SUM(D$2:D3317)</f>
        <v>967.28887915040502</v>
      </c>
      <c r="F3317">
        <f t="shared" si="256"/>
        <v>1</v>
      </c>
      <c r="G3317">
        <f t="shared" si="257"/>
        <v>1</v>
      </c>
    </row>
    <row r="3318" spans="1:7" x14ac:dyDescent="0.25">
      <c r="A3318" s="7">
        <v>0.27502823412153876</v>
      </c>
      <c r="B3318" s="13">
        <f t="shared" si="258"/>
        <v>3317</v>
      </c>
      <c r="C3318" s="35">
        <f t="shared" si="259"/>
        <v>2.5905084930888389E-5</v>
      </c>
      <c r="D3318" s="7">
        <f t="shared" si="255"/>
        <v>8.5927166715756786E-2</v>
      </c>
      <c r="E3318" s="7">
        <f>SUM(D$2:D3318)</f>
        <v>967.37480631712083</v>
      </c>
      <c r="F3318">
        <f t="shared" si="256"/>
        <v>1</v>
      </c>
      <c r="G3318">
        <f t="shared" si="257"/>
        <v>1</v>
      </c>
    </row>
    <row r="3319" spans="1:7" x14ac:dyDescent="0.25">
      <c r="A3319" s="7">
        <v>0.27499540487371976</v>
      </c>
      <c r="B3319" s="13">
        <f t="shared" si="258"/>
        <v>3318</v>
      </c>
      <c r="C3319" s="35">
        <f t="shared" si="259"/>
        <v>3.2829247818999541E-5</v>
      </c>
      <c r="D3319" s="7">
        <f t="shared" si="255"/>
        <v>0.10892744426344048</v>
      </c>
      <c r="E3319" s="7">
        <f>SUM(D$2:D3319)</f>
        <v>967.48373376138431</v>
      </c>
      <c r="F3319">
        <f t="shared" si="256"/>
        <v>1</v>
      </c>
      <c r="G3319">
        <f t="shared" si="257"/>
        <v>1</v>
      </c>
    </row>
    <row r="3320" spans="1:7" x14ac:dyDescent="0.25">
      <c r="A3320" s="7">
        <v>0.27482820812929648</v>
      </c>
      <c r="B3320" s="13">
        <f t="shared" si="258"/>
        <v>3319</v>
      </c>
      <c r="C3320" s="35">
        <f t="shared" si="259"/>
        <v>1.6719674442328136E-4</v>
      </c>
      <c r="D3320" s="7">
        <f t="shared" si="255"/>
        <v>0.5549259947408709</v>
      </c>
      <c r="E3320" s="7">
        <f>SUM(D$2:D3320)</f>
        <v>968.03865975612518</v>
      </c>
      <c r="F3320">
        <f t="shared" si="256"/>
        <v>1</v>
      </c>
      <c r="G3320">
        <f t="shared" si="257"/>
        <v>1</v>
      </c>
    </row>
    <row r="3321" spans="1:7" x14ac:dyDescent="0.25">
      <c r="A3321" s="7">
        <v>0.27461200961674226</v>
      </c>
      <c r="B3321" s="13">
        <f t="shared" si="258"/>
        <v>3320</v>
      </c>
      <c r="C3321" s="35">
        <f t="shared" si="259"/>
        <v>2.1619851255422207E-4</v>
      </c>
      <c r="D3321" s="7">
        <f t="shared" si="255"/>
        <v>0.71777906168001726</v>
      </c>
      <c r="E3321" s="7">
        <f>SUM(D$2:D3321)</f>
        <v>968.75643881780525</v>
      </c>
      <c r="F3321">
        <f t="shared" si="256"/>
        <v>1</v>
      </c>
      <c r="G3321">
        <f t="shared" si="257"/>
        <v>1</v>
      </c>
    </row>
    <row r="3322" spans="1:7" x14ac:dyDescent="0.25">
      <c r="A3322" s="7">
        <v>0.27456598572286028</v>
      </c>
      <c r="B3322" s="13">
        <f t="shared" si="258"/>
        <v>3321</v>
      </c>
      <c r="C3322" s="35">
        <f t="shared" si="259"/>
        <v>4.6023893881974587E-5</v>
      </c>
      <c r="D3322" s="7">
        <f t="shared" si="255"/>
        <v>0.1528453515820376</v>
      </c>
      <c r="E3322" s="7">
        <f>SUM(D$2:D3322)</f>
        <v>968.90928416938732</v>
      </c>
      <c r="F3322">
        <f t="shared" si="256"/>
        <v>1</v>
      </c>
      <c r="G3322">
        <f t="shared" si="257"/>
        <v>1</v>
      </c>
    </row>
    <row r="3323" spans="1:7" x14ac:dyDescent="0.25">
      <c r="A3323" s="7">
        <v>0.27452168076452055</v>
      </c>
      <c r="B3323" s="13">
        <f t="shared" si="258"/>
        <v>3322</v>
      </c>
      <c r="C3323" s="35">
        <f t="shared" si="259"/>
        <v>4.4304958339735911E-5</v>
      </c>
      <c r="D3323" s="7">
        <f t="shared" si="255"/>
        <v>0.1471810716046027</v>
      </c>
      <c r="E3323" s="7">
        <f>SUM(D$2:D3323)</f>
        <v>969.05646524099188</v>
      </c>
      <c r="F3323">
        <f t="shared" si="256"/>
        <v>1</v>
      </c>
      <c r="G3323">
        <f t="shared" si="257"/>
        <v>1</v>
      </c>
    </row>
    <row r="3324" spans="1:7" x14ac:dyDescent="0.25">
      <c r="A3324" s="7">
        <v>0.27441595412349884</v>
      </c>
      <c r="B3324" s="13">
        <f t="shared" si="258"/>
        <v>3323</v>
      </c>
      <c r="C3324" s="35">
        <f t="shared" si="259"/>
        <v>1.0572664102170837E-4</v>
      </c>
      <c r="D3324" s="7">
        <f t="shared" si="255"/>
        <v>0.3513296281151369</v>
      </c>
      <c r="E3324" s="7">
        <f>SUM(D$2:D3324)</f>
        <v>969.40779486910697</v>
      </c>
      <c r="F3324">
        <f t="shared" si="256"/>
        <v>1</v>
      </c>
      <c r="G3324">
        <f t="shared" si="257"/>
        <v>1</v>
      </c>
    </row>
    <row r="3325" spans="1:7" x14ac:dyDescent="0.25">
      <c r="A3325" s="7">
        <v>0.27427553403695748</v>
      </c>
      <c r="B3325" s="13">
        <f t="shared" si="258"/>
        <v>3324</v>
      </c>
      <c r="C3325" s="35">
        <f t="shared" si="259"/>
        <v>1.4042008654135962E-4</v>
      </c>
      <c r="D3325" s="7">
        <f t="shared" si="255"/>
        <v>0.46675636766347939</v>
      </c>
      <c r="E3325" s="7">
        <f>SUM(D$2:D3325)</f>
        <v>969.87455123677046</v>
      </c>
      <c r="F3325">
        <f t="shared" si="256"/>
        <v>1</v>
      </c>
      <c r="G3325">
        <f t="shared" si="257"/>
        <v>1</v>
      </c>
    </row>
    <row r="3326" spans="1:7" x14ac:dyDescent="0.25">
      <c r="A3326" s="7">
        <v>0.27426463937507051</v>
      </c>
      <c r="B3326" s="13">
        <f t="shared" si="258"/>
        <v>3325</v>
      </c>
      <c r="C3326" s="35">
        <f t="shared" si="259"/>
        <v>1.0894661886973189E-5</v>
      </c>
      <c r="D3326" s="7">
        <f t="shared" si="255"/>
        <v>3.6224750774185854E-2</v>
      </c>
      <c r="E3326" s="7">
        <f>SUM(D$2:D3326)</f>
        <v>969.91077598754464</v>
      </c>
      <c r="F3326">
        <f t="shared" si="256"/>
        <v>1</v>
      </c>
      <c r="G3326">
        <f t="shared" si="257"/>
        <v>1</v>
      </c>
    </row>
    <row r="3327" spans="1:7" x14ac:dyDescent="0.25">
      <c r="A3327" s="7">
        <v>0.27408475640213914</v>
      </c>
      <c r="B3327" s="13">
        <f t="shared" si="258"/>
        <v>3326</v>
      </c>
      <c r="C3327" s="35">
        <f t="shared" si="259"/>
        <v>1.7988297293136668E-4</v>
      </c>
      <c r="D3327" s="7">
        <f t="shared" si="255"/>
        <v>0.59829076796972558</v>
      </c>
      <c r="E3327" s="7">
        <f>SUM(D$2:D3327)</f>
        <v>970.50906675551437</v>
      </c>
      <c r="F3327">
        <f t="shared" si="256"/>
        <v>1</v>
      </c>
      <c r="G3327">
        <f t="shared" si="257"/>
        <v>1</v>
      </c>
    </row>
    <row r="3328" spans="1:7" x14ac:dyDescent="0.25">
      <c r="A3328" s="7">
        <v>0.27407582277939196</v>
      </c>
      <c r="B3328" s="13">
        <f t="shared" si="258"/>
        <v>3327</v>
      </c>
      <c r="C3328" s="35">
        <f t="shared" si="259"/>
        <v>8.9336227471759067E-6</v>
      </c>
      <c r="D3328" s="7">
        <f t="shared" si="255"/>
        <v>2.9722162879854241E-2</v>
      </c>
      <c r="E3328" s="7">
        <f>SUM(D$2:D3328)</f>
        <v>970.53878891839418</v>
      </c>
      <c r="F3328">
        <f t="shared" si="256"/>
        <v>1</v>
      </c>
      <c r="G3328">
        <f t="shared" si="257"/>
        <v>1</v>
      </c>
    </row>
    <row r="3329" spans="1:7" x14ac:dyDescent="0.25">
      <c r="A3329" s="7">
        <v>0.27402909678507725</v>
      </c>
      <c r="B3329" s="13">
        <f t="shared" si="258"/>
        <v>3328</v>
      </c>
      <c r="C3329" s="35">
        <f t="shared" si="259"/>
        <v>4.6725994314711361E-5</v>
      </c>
      <c r="D3329" s="7">
        <f t="shared" si="255"/>
        <v>0.15550410907935941</v>
      </c>
      <c r="E3329" s="7">
        <f>SUM(D$2:D3329)</f>
        <v>970.69429302747358</v>
      </c>
      <c r="F3329">
        <f t="shared" si="256"/>
        <v>1</v>
      </c>
      <c r="G3329">
        <f t="shared" si="257"/>
        <v>1</v>
      </c>
    </row>
    <row r="3330" spans="1:7" x14ac:dyDescent="0.25">
      <c r="A3330" s="7">
        <v>0.27399735700344696</v>
      </c>
      <c r="B3330" s="13">
        <f t="shared" si="258"/>
        <v>3329</v>
      </c>
      <c r="C3330" s="35">
        <f t="shared" si="259"/>
        <v>3.173978163029112E-5</v>
      </c>
      <c r="D3330" s="7">
        <f t="shared" ref="D3330:D3393" si="260">C3330*B3330</f>
        <v>0.10566173304723914</v>
      </c>
      <c r="E3330" s="7">
        <f>SUM(D$2:D3330)</f>
        <v>970.79995476052079</v>
      </c>
      <c r="F3330">
        <f t="shared" ref="F3330:F3393" si="261">IF(E3330&gt;I$15,1,0)</f>
        <v>1</v>
      </c>
      <c r="G3330">
        <f t="shared" ref="G3330:G3393" si="262">IF(E3330&gt;M$15,1,0)</f>
        <v>1</v>
      </c>
    </row>
    <row r="3331" spans="1:7" x14ac:dyDescent="0.25">
      <c r="A3331" s="7">
        <v>0.27396527827678019</v>
      </c>
      <c r="B3331" s="13">
        <f t="shared" ref="B3331:B3394" si="263">ROW(B3331)-1</f>
        <v>3330</v>
      </c>
      <c r="C3331" s="35">
        <f t="shared" si="259"/>
        <v>3.207872666677325E-5</v>
      </c>
      <c r="D3331" s="7">
        <f t="shared" si="260"/>
        <v>0.10682215980035492</v>
      </c>
      <c r="E3331" s="7">
        <f>SUM(D$2:D3331)</f>
        <v>970.90677692032114</v>
      </c>
      <c r="F3331">
        <f t="shared" si="261"/>
        <v>1</v>
      </c>
      <c r="G3331">
        <f t="shared" si="262"/>
        <v>1</v>
      </c>
    </row>
    <row r="3332" spans="1:7" x14ac:dyDescent="0.25">
      <c r="A3332" s="7">
        <v>0.27394390052912226</v>
      </c>
      <c r="B3332" s="13">
        <f t="shared" si="263"/>
        <v>3331</v>
      </c>
      <c r="C3332" s="35">
        <f t="shared" ref="C3332:C3395" si="264">IF(A3331-A3332=0,0,A3331-A3332)</f>
        <v>2.1377747657924662E-5</v>
      </c>
      <c r="D3332" s="7">
        <f t="shared" si="260"/>
        <v>7.1209277448547048E-2</v>
      </c>
      <c r="E3332" s="7">
        <f>SUM(D$2:D3332)</f>
        <v>970.97798619776972</v>
      </c>
      <c r="F3332">
        <f t="shared" si="261"/>
        <v>1</v>
      </c>
      <c r="G3332">
        <f t="shared" si="262"/>
        <v>1</v>
      </c>
    </row>
    <row r="3333" spans="1:7" x14ac:dyDescent="0.25">
      <c r="A3333" s="7">
        <v>0.27385289378682759</v>
      </c>
      <c r="B3333" s="13">
        <f t="shared" si="263"/>
        <v>3332</v>
      </c>
      <c r="C3333" s="35">
        <f t="shared" si="264"/>
        <v>9.1006742294674758E-5</v>
      </c>
      <c r="D3333" s="7">
        <f t="shared" si="260"/>
        <v>0.30323446532585629</v>
      </c>
      <c r="E3333" s="7">
        <f>SUM(D$2:D3333)</f>
        <v>971.28122066309561</v>
      </c>
      <c r="F3333">
        <f t="shared" si="261"/>
        <v>1</v>
      </c>
      <c r="G3333">
        <f t="shared" si="262"/>
        <v>1</v>
      </c>
    </row>
    <row r="3334" spans="1:7" x14ac:dyDescent="0.25">
      <c r="A3334" s="7">
        <v>0.27383035394190175</v>
      </c>
      <c r="B3334" s="13">
        <f t="shared" si="263"/>
        <v>3333</v>
      </c>
      <c r="C3334" s="35">
        <f t="shared" si="264"/>
        <v>2.2539844925839603E-5</v>
      </c>
      <c r="D3334" s="7">
        <f t="shared" si="260"/>
        <v>7.5125303137823396E-2</v>
      </c>
      <c r="E3334" s="7">
        <f>SUM(D$2:D3334)</f>
        <v>971.35634596623345</v>
      </c>
      <c r="F3334">
        <f t="shared" si="261"/>
        <v>1</v>
      </c>
      <c r="G3334">
        <f t="shared" si="262"/>
        <v>1</v>
      </c>
    </row>
    <row r="3335" spans="1:7" x14ac:dyDescent="0.25">
      <c r="A3335" s="7">
        <v>0.27371385369079188</v>
      </c>
      <c r="B3335" s="13">
        <f t="shared" si="263"/>
        <v>3334</v>
      </c>
      <c r="C3335" s="35">
        <f t="shared" si="264"/>
        <v>1.165002511098745E-4</v>
      </c>
      <c r="D3335" s="7">
        <f t="shared" si="260"/>
        <v>0.38841183720032157</v>
      </c>
      <c r="E3335" s="7">
        <f>SUM(D$2:D3335)</f>
        <v>971.7447578034338</v>
      </c>
      <c r="F3335">
        <f t="shared" si="261"/>
        <v>1</v>
      </c>
      <c r="G3335">
        <f t="shared" si="262"/>
        <v>1</v>
      </c>
    </row>
    <row r="3336" spans="1:7" x14ac:dyDescent="0.25">
      <c r="A3336" s="7">
        <v>0.27355295163990323</v>
      </c>
      <c r="B3336" s="13">
        <f t="shared" si="263"/>
        <v>3335</v>
      </c>
      <c r="C3336" s="35">
        <f t="shared" si="264"/>
        <v>1.6090205088864495E-4</v>
      </c>
      <c r="D3336" s="7">
        <f t="shared" si="260"/>
        <v>0.53660833971363098</v>
      </c>
      <c r="E3336" s="7">
        <f>SUM(D$2:D3336)</f>
        <v>972.28136614314747</v>
      </c>
      <c r="F3336">
        <f t="shared" si="261"/>
        <v>1</v>
      </c>
      <c r="G3336">
        <f t="shared" si="262"/>
        <v>1</v>
      </c>
    </row>
    <row r="3337" spans="1:7" x14ac:dyDescent="0.25">
      <c r="A3337" s="7">
        <v>0.27353154968188553</v>
      </c>
      <c r="B3337" s="13">
        <f t="shared" si="263"/>
        <v>3336</v>
      </c>
      <c r="C3337" s="35">
        <f t="shared" si="264"/>
        <v>2.1401958017697176E-5</v>
      </c>
      <c r="D3337" s="7">
        <f t="shared" si="260"/>
        <v>7.1396931947037778E-2</v>
      </c>
      <c r="E3337" s="7">
        <f>SUM(D$2:D3337)</f>
        <v>972.35276307509446</v>
      </c>
      <c r="F3337">
        <f t="shared" si="261"/>
        <v>1</v>
      </c>
      <c r="G3337">
        <f t="shared" si="262"/>
        <v>1</v>
      </c>
    </row>
    <row r="3338" spans="1:7" x14ac:dyDescent="0.25">
      <c r="A3338" s="7">
        <v>0.27340703580169895</v>
      </c>
      <c r="B3338" s="13">
        <f t="shared" si="263"/>
        <v>3337</v>
      </c>
      <c r="C3338" s="35">
        <f t="shared" si="264"/>
        <v>1.2451388018658305E-4</v>
      </c>
      <c r="D3338" s="7">
        <f t="shared" si="260"/>
        <v>0.41550281818262763</v>
      </c>
      <c r="E3338" s="7">
        <f>SUM(D$2:D3338)</f>
        <v>972.76826589327709</v>
      </c>
      <c r="F3338">
        <f t="shared" si="261"/>
        <v>1</v>
      </c>
      <c r="G3338">
        <f t="shared" si="262"/>
        <v>1</v>
      </c>
    </row>
    <row r="3339" spans="1:7" x14ac:dyDescent="0.25">
      <c r="A3339" s="7">
        <v>0.27329557130541682</v>
      </c>
      <c r="B3339" s="13">
        <f t="shared" si="263"/>
        <v>3338</v>
      </c>
      <c r="C3339" s="35">
        <f t="shared" si="264"/>
        <v>1.1146449628213206E-4</v>
      </c>
      <c r="D3339" s="7">
        <f t="shared" si="260"/>
        <v>0.37206848858975683</v>
      </c>
      <c r="E3339" s="7">
        <f>SUM(D$2:D3339)</f>
        <v>973.14033438186686</v>
      </c>
      <c r="F3339">
        <f t="shared" si="261"/>
        <v>1</v>
      </c>
      <c r="G3339">
        <f t="shared" si="262"/>
        <v>1</v>
      </c>
    </row>
    <row r="3340" spans="1:7" x14ac:dyDescent="0.25">
      <c r="A3340" s="7">
        <v>0.27322649914905428</v>
      </c>
      <c r="B3340" s="13">
        <f t="shared" si="263"/>
        <v>3339</v>
      </c>
      <c r="C3340" s="35">
        <f t="shared" si="264"/>
        <v>6.9072156362537385E-5</v>
      </c>
      <c r="D3340" s="7">
        <f t="shared" si="260"/>
        <v>0.23063193009451233</v>
      </c>
      <c r="E3340" s="7">
        <f>SUM(D$2:D3340)</f>
        <v>973.37096631196141</v>
      </c>
      <c r="F3340">
        <f t="shared" si="261"/>
        <v>1</v>
      </c>
      <c r="G3340">
        <f t="shared" si="262"/>
        <v>1</v>
      </c>
    </row>
    <row r="3341" spans="1:7" x14ac:dyDescent="0.25">
      <c r="A3341" s="7">
        <v>0.27298904394064089</v>
      </c>
      <c r="B3341" s="13">
        <f t="shared" si="263"/>
        <v>3340</v>
      </c>
      <c r="C3341" s="35">
        <f t="shared" si="264"/>
        <v>2.3745520841339518E-4</v>
      </c>
      <c r="D3341" s="7">
        <f t="shared" si="260"/>
        <v>0.7931003961007399</v>
      </c>
      <c r="E3341" s="7">
        <f>SUM(D$2:D3341)</f>
        <v>974.16406670806214</v>
      </c>
      <c r="F3341">
        <f t="shared" si="261"/>
        <v>1</v>
      </c>
      <c r="G3341">
        <f t="shared" si="262"/>
        <v>1</v>
      </c>
    </row>
    <row r="3342" spans="1:7" x14ac:dyDescent="0.25">
      <c r="A3342" s="7">
        <v>0.2728218471962176</v>
      </c>
      <c r="B3342" s="13">
        <f t="shared" si="263"/>
        <v>3341</v>
      </c>
      <c r="C3342" s="35">
        <f t="shared" si="264"/>
        <v>1.6719674442328136E-4</v>
      </c>
      <c r="D3342" s="7">
        <f t="shared" si="260"/>
        <v>0.55860432311818298</v>
      </c>
      <c r="E3342" s="7">
        <f>SUM(D$2:D3342)</f>
        <v>974.72267103118031</v>
      </c>
      <c r="F3342">
        <f t="shared" si="261"/>
        <v>1</v>
      </c>
      <c r="G3342">
        <f t="shared" si="262"/>
        <v>1</v>
      </c>
    </row>
    <row r="3343" spans="1:7" x14ac:dyDescent="0.25">
      <c r="A3343" s="7">
        <v>0.27265958936518303</v>
      </c>
      <c r="B3343" s="13">
        <f t="shared" si="263"/>
        <v>3342</v>
      </c>
      <c r="C3343" s="35">
        <f t="shared" si="264"/>
        <v>1.6225783103457347E-4</v>
      </c>
      <c r="D3343" s="7">
        <f t="shared" si="260"/>
        <v>0.54226567131754455</v>
      </c>
      <c r="E3343" s="7">
        <f>SUM(D$2:D3343)</f>
        <v>975.26493670249783</v>
      </c>
      <c r="F3343">
        <f t="shared" si="261"/>
        <v>1</v>
      </c>
      <c r="G3343">
        <f t="shared" si="262"/>
        <v>1</v>
      </c>
    </row>
    <row r="3344" spans="1:7" x14ac:dyDescent="0.25">
      <c r="A3344" s="7">
        <v>0.27264920312085095</v>
      </c>
      <c r="B3344" s="13">
        <f t="shared" si="263"/>
        <v>3343</v>
      </c>
      <c r="C3344" s="35">
        <f t="shared" si="264"/>
        <v>1.0386244332083461E-5</v>
      </c>
      <c r="D3344" s="7">
        <f t="shared" si="260"/>
        <v>3.4721214802155009E-2</v>
      </c>
      <c r="E3344" s="7">
        <f>SUM(D$2:D3344)</f>
        <v>975.29965791730001</v>
      </c>
      <c r="F3344">
        <f t="shared" si="261"/>
        <v>1</v>
      </c>
      <c r="G3344">
        <f t="shared" si="262"/>
        <v>1</v>
      </c>
    </row>
    <row r="3345" spans="1:7" x14ac:dyDescent="0.25">
      <c r="A3345" s="7">
        <v>0.27263382954241061</v>
      </c>
      <c r="B3345" s="13">
        <f t="shared" si="263"/>
        <v>3344</v>
      </c>
      <c r="C3345" s="35">
        <f t="shared" si="264"/>
        <v>1.5373578440336377E-5</v>
      </c>
      <c r="D3345" s="7">
        <f t="shared" si="260"/>
        <v>5.1409246304484846E-2</v>
      </c>
      <c r="E3345" s="7">
        <f>SUM(D$2:D3345)</f>
        <v>975.35106716360451</v>
      </c>
      <c r="F3345">
        <f t="shared" si="261"/>
        <v>1</v>
      </c>
      <c r="G3345">
        <f t="shared" si="262"/>
        <v>1</v>
      </c>
    </row>
    <row r="3346" spans="1:7" x14ac:dyDescent="0.25">
      <c r="A3346" s="7">
        <v>0.27239748801054564</v>
      </c>
      <c r="B3346" s="13">
        <f t="shared" si="263"/>
        <v>3345</v>
      </c>
      <c r="C3346" s="35">
        <f t="shared" si="264"/>
        <v>2.3634153186496976E-4</v>
      </c>
      <c r="D3346" s="7">
        <f t="shared" si="260"/>
        <v>0.79056242408832378</v>
      </c>
      <c r="E3346" s="7">
        <f>SUM(D$2:D3346)</f>
        <v>976.14162958769282</v>
      </c>
      <c r="F3346">
        <f t="shared" si="261"/>
        <v>1</v>
      </c>
      <c r="G3346">
        <f t="shared" si="262"/>
        <v>1</v>
      </c>
    </row>
    <row r="3347" spans="1:7" x14ac:dyDescent="0.25">
      <c r="A3347" s="7">
        <v>0.27236352087581855</v>
      </c>
      <c r="B3347" s="13">
        <f t="shared" si="263"/>
        <v>3346</v>
      </c>
      <c r="C3347" s="35">
        <f t="shared" si="264"/>
        <v>3.3967134727086457E-5</v>
      </c>
      <c r="D3347" s="7">
        <f t="shared" si="260"/>
        <v>0.11365403279683128</v>
      </c>
      <c r="E3347" s="7">
        <f>SUM(D$2:D3347)</f>
        <v>976.25528362048965</v>
      </c>
      <c r="F3347">
        <f t="shared" si="261"/>
        <v>1</v>
      </c>
      <c r="G3347">
        <f t="shared" si="262"/>
        <v>1</v>
      </c>
    </row>
    <row r="3348" spans="1:7" x14ac:dyDescent="0.25">
      <c r="A3348" s="7">
        <v>0.27230674758220824</v>
      </c>
      <c r="B3348" s="13">
        <f t="shared" si="263"/>
        <v>3347</v>
      </c>
      <c r="C3348" s="35">
        <f t="shared" si="264"/>
        <v>5.6773293610312692E-5</v>
      </c>
      <c r="D3348" s="7">
        <f t="shared" si="260"/>
        <v>0.19002021371371658</v>
      </c>
      <c r="E3348" s="7">
        <f>SUM(D$2:D3348)</f>
        <v>976.4453038342034</v>
      </c>
      <c r="F3348">
        <f t="shared" si="261"/>
        <v>1</v>
      </c>
      <c r="G3348">
        <f t="shared" si="262"/>
        <v>1</v>
      </c>
    </row>
    <row r="3349" spans="1:7" x14ac:dyDescent="0.25">
      <c r="A3349" s="7">
        <v>0.27178569221970073</v>
      </c>
      <c r="B3349" s="13">
        <f t="shared" si="263"/>
        <v>3348</v>
      </c>
      <c r="C3349" s="35">
        <f t="shared" si="264"/>
        <v>5.210553625075165E-4</v>
      </c>
      <c r="D3349" s="7">
        <f t="shared" si="260"/>
        <v>1.7444933536751652</v>
      </c>
      <c r="E3349" s="7">
        <f>SUM(D$2:D3349)</f>
        <v>978.18979718787853</v>
      </c>
      <c r="F3349">
        <f t="shared" si="261"/>
        <v>1</v>
      </c>
      <c r="G3349">
        <f t="shared" si="262"/>
        <v>1</v>
      </c>
    </row>
    <row r="3350" spans="1:7" x14ac:dyDescent="0.25">
      <c r="A3350" s="7">
        <v>0.27178331960444535</v>
      </c>
      <c r="B3350" s="13">
        <f t="shared" si="263"/>
        <v>3349</v>
      </c>
      <c r="C3350" s="35">
        <f t="shared" si="264"/>
        <v>2.3726152553749102E-6</v>
      </c>
      <c r="D3350" s="7">
        <f t="shared" si="260"/>
        <v>7.9458884902505744E-3</v>
      </c>
      <c r="E3350" s="7">
        <f>SUM(D$2:D3350)</f>
        <v>978.19774307636874</v>
      </c>
      <c r="F3350">
        <f t="shared" si="261"/>
        <v>1</v>
      </c>
      <c r="G3350">
        <f t="shared" si="262"/>
        <v>1</v>
      </c>
    </row>
    <row r="3351" spans="1:7" x14ac:dyDescent="0.25">
      <c r="A3351" s="7">
        <v>0.27159094408588363</v>
      </c>
      <c r="B3351" s="13">
        <f t="shared" si="263"/>
        <v>3350</v>
      </c>
      <c r="C3351" s="35">
        <f t="shared" si="264"/>
        <v>1.9237551856171597E-4</v>
      </c>
      <c r="D3351" s="7">
        <f t="shared" si="260"/>
        <v>0.64445798718174852</v>
      </c>
      <c r="E3351" s="7">
        <f>SUM(D$2:D3351)</f>
        <v>978.84220106355053</v>
      </c>
      <c r="F3351">
        <f t="shared" si="261"/>
        <v>1</v>
      </c>
      <c r="G3351">
        <f t="shared" si="262"/>
        <v>1</v>
      </c>
    </row>
    <row r="3352" spans="1:7" x14ac:dyDescent="0.25">
      <c r="A3352" s="7">
        <v>0.2715891525192623</v>
      </c>
      <c r="B3352" s="13">
        <f t="shared" si="263"/>
        <v>3351</v>
      </c>
      <c r="C3352" s="35">
        <f t="shared" si="264"/>
        <v>1.791566621334173E-6</v>
      </c>
      <c r="D3352" s="7">
        <f t="shared" si="260"/>
        <v>6.0035397480908137E-3</v>
      </c>
      <c r="E3352" s="7">
        <f>SUM(D$2:D3352)</f>
        <v>978.84820460329865</v>
      </c>
      <c r="F3352">
        <f t="shared" si="261"/>
        <v>1</v>
      </c>
      <c r="G3352">
        <f t="shared" si="262"/>
        <v>1</v>
      </c>
    </row>
    <row r="3353" spans="1:7" x14ac:dyDescent="0.25">
      <c r="A3353" s="7">
        <v>0.27131707649640846</v>
      </c>
      <c r="B3353" s="13">
        <f t="shared" si="263"/>
        <v>3352</v>
      </c>
      <c r="C3353" s="35">
        <f t="shared" si="264"/>
        <v>2.7207602285383992E-4</v>
      </c>
      <c r="D3353" s="7">
        <f t="shared" si="260"/>
        <v>0.9119988286060714</v>
      </c>
      <c r="E3353" s="7">
        <f>SUM(D$2:D3353)</f>
        <v>979.76020343190476</v>
      </c>
      <c r="F3353">
        <f t="shared" si="261"/>
        <v>1</v>
      </c>
      <c r="G3353">
        <f t="shared" si="262"/>
        <v>1</v>
      </c>
    </row>
    <row r="3354" spans="1:7" x14ac:dyDescent="0.25">
      <c r="A3354" s="7">
        <v>0.27123403496247106</v>
      </c>
      <c r="B3354" s="13">
        <f t="shared" si="263"/>
        <v>3353</v>
      </c>
      <c r="C3354" s="35">
        <f t="shared" si="264"/>
        <v>8.3041533937400214E-5</v>
      </c>
      <c r="D3354" s="7">
        <f t="shared" si="260"/>
        <v>0.27843826329210292</v>
      </c>
      <c r="E3354" s="7">
        <f>SUM(D$2:D3354)</f>
        <v>980.03864169519682</v>
      </c>
      <c r="F3354">
        <f t="shared" si="261"/>
        <v>1</v>
      </c>
      <c r="G3354">
        <f t="shared" si="262"/>
        <v>1</v>
      </c>
    </row>
    <row r="3355" spans="1:7" x14ac:dyDescent="0.25">
      <c r="A3355" s="7">
        <v>0.27120202886688349</v>
      </c>
      <c r="B3355" s="13">
        <f t="shared" si="263"/>
        <v>3354</v>
      </c>
      <c r="C3355" s="35">
        <f t="shared" si="264"/>
        <v>3.200609558756673E-5</v>
      </c>
      <c r="D3355" s="7">
        <f t="shared" si="260"/>
        <v>0.10734844460069881</v>
      </c>
      <c r="E3355" s="7">
        <f>SUM(D$2:D3355)</f>
        <v>980.1459901397975</v>
      </c>
      <c r="F3355">
        <f t="shared" si="261"/>
        <v>1</v>
      </c>
      <c r="G3355">
        <f t="shared" si="262"/>
        <v>1</v>
      </c>
    </row>
    <row r="3356" spans="1:7" x14ac:dyDescent="0.25">
      <c r="A3356" s="7">
        <v>0.27096854415746885</v>
      </c>
      <c r="B3356" s="13">
        <f t="shared" si="263"/>
        <v>3355</v>
      </c>
      <c r="C3356" s="35">
        <f t="shared" si="264"/>
        <v>2.3348470941464416E-4</v>
      </c>
      <c r="D3356" s="7">
        <f t="shared" si="260"/>
        <v>0.78334120008613117</v>
      </c>
      <c r="E3356" s="7">
        <f>SUM(D$2:D3356)</f>
        <v>980.92933133988367</v>
      </c>
      <c r="F3356">
        <f t="shared" si="261"/>
        <v>1</v>
      </c>
      <c r="G3356">
        <f t="shared" si="262"/>
        <v>1</v>
      </c>
    </row>
    <row r="3357" spans="1:7" x14ac:dyDescent="0.25">
      <c r="A3357" s="7">
        <v>0.27095590634968009</v>
      </c>
      <c r="B3357" s="13">
        <f t="shared" si="263"/>
        <v>3356</v>
      </c>
      <c r="C3357" s="35">
        <f t="shared" si="264"/>
        <v>1.2637807788762334E-5</v>
      </c>
      <c r="D3357" s="7">
        <f t="shared" si="260"/>
        <v>4.2412482939086393E-2</v>
      </c>
      <c r="E3357" s="7">
        <f>SUM(D$2:D3357)</f>
        <v>980.97174382282276</v>
      </c>
      <c r="F3357">
        <f t="shared" si="261"/>
        <v>1</v>
      </c>
      <c r="G3357">
        <f t="shared" si="262"/>
        <v>1</v>
      </c>
    </row>
    <row r="3358" spans="1:7" x14ac:dyDescent="0.25">
      <c r="A3358" s="7">
        <v>0.27074566358562407</v>
      </c>
      <c r="B3358" s="13">
        <f t="shared" si="263"/>
        <v>3357</v>
      </c>
      <c r="C3358" s="35">
        <f t="shared" si="264"/>
        <v>2.1024276405601228E-4</v>
      </c>
      <c r="D3358" s="7">
        <f t="shared" si="260"/>
        <v>0.70578495893603321</v>
      </c>
      <c r="E3358" s="7">
        <f>SUM(D$2:D3358)</f>
        <v>981.67752878175884</v>
      </c>
      <c r="F3358">
        <f t="shared" si="261"/>
        <v>1</v>
      </c>
      <c r="G3358">
        <f t="shared" si="262"/>
        <v>1</v>
      </c>
    </row>
    <row r="3359" spans="1:7" x14ac:dyDescent="0.25">
      <c r="A3359" s="7">
        <v>0.27067806826120616</v>
      </c>
      <c r="B3359" s="13">
        <f t="shared" si="263"/>
        <v>3358</v>
      </c>
      <c r="C3359" s="35">
        <f t="shared" si="264"/>
        <v>6.7595324417912828E-5</v>
      </c>
      <c r="D3359" s="7">
        <f t="shared" si="260"/>
        <v>0.22698509939535128</v>
      </c>
      <c r="E3359" s="7">
        <f>SUM(D$2:D3359)</f>
        <v>981.90451388115423</v>
      </c>
      <c r="F3359">
        <f t="shared" si="261"/>
        <v>1</v>
      </c>
      <c r="G3359">
        <f t="shared" si="262"/>
        <v>1</v>
      </c>
    </row>
    <row r="3360" spans="1:7" x14ac:dyDescent="0.25">
      <c r="A3360" s="7">
        <v>0.27058175945012658</v>
      </c>
      <c r="B3360" s="13">
        <f t="shared" si="263"/>
        <v>3359</v>
      </c>
      <c r="C3360" s="35">
        <f t="shared" si="264"/>
        <v>9.630881107958178E-5</v>
      </c>
      <c r="D3360" s="7">
        <f t="shared" si="260"/>
        <v>0.3235012964163152</v>
      </c>
      <c r="E3360" s="7">
        <f>SUM(D$2:D3360)</f>
        <v>982.22801517757057</v>
      </c>
      <c r="F3360">
        <f t="shared" si="261"/>
        <v>1</v>
      </c>
      <c r="G3360">
        <f t="shared" si="262"/>
        <v>1</v>
      </c>
    </row>
    <row r="3361" spans="1:7" x14ac:dyDescent="0.25">
      <c r="A3361" s="7">
        <v>0.27046661497916258</v>
      </c>
      <c r="B3361" s="13">
        <f t="shared" si="263"/>
        <v>3360</v>
      </c>
      <c r="C3361" s="35">
        <f t="shared" si="264"/>
        <v>1.1514447096400149E-4</v>
      </c>
      <c r="D3361" s="7">
        <f t="shared" si="260"/>
        <v>0.386885422439045</v>
      </c>
      <c r="E3361" s="7">
        <f>SUM(D$2:D3361)</f>
        <v>982.61490060000961</v>
      </c>
      <c r="F3361">
        <f t="shared" si="261"/>
        <v>1</v>
      </c>
      <c r="G3361">
        <f t="shared" si="262"/>
        <v>1</v>
      </c>
    </row>
    <row r="3362" spans="1:7" x14ac:dyDescent="0.25">
      <c r="A3362" s="7">
        <v>0.27045581715871481</v>
      </c>
      <c r="B3362" s="13">
        <f t="shared" si="263"/>
        <v>3361</v>
      </c>
      <c r="C3362" s="35">
        <f t="shared" si="264"/>
        <v>1.0797820447772111E-5</v>
      </c>
      <c r="D3362" s="7">
        <f t="shared" si="260"/>
        <v>3.6291474524962064E-2</v>
      </c>
      <c r="E3362" s="7">
        <f>SUM(D$2:D3362)</f>
        <v>982.65119207453461</v>
      </c>
      <c r="F3362">
        <f t="shared" si="261"/>
        <v>1</v>
      </c>
      <c r="G3362">
        <f t="shared" si="262"/>
        <v>1</v>
      </c>
    </row>
    <row r="3363" spans="1:7" x14ac:dyDescent="0.25">
      <c r="A3363" s="7">
        <v>0.27039843860611085</v>
      </c>
      <c r="B3363" s="13">
        <f t="shared" si="263"/>
        <v>3362</v>
      </c>
      <c r="C3363" s="35">
        <f t="shared" si="264"/>
        <v>5.737855260395941E-5</v>
      </c>
      <c r="D3363" s="7">
        <f t="shared" si="260"/>
        <v>0.19290669385451154</v>
      </c>
      <c r="E3363" s="7">
        <f>SUM(D$2:D3363)</f>
        <v>982.84409876838913</v>
      </c>
      <c r="F3363">
        <f t="shared" si="261"/>
        <v>1</v>
      </c>
      <c r="G3363">
        <f t="shared" si="262"/>
        <v>1</v>
      </c>
    </row>
    <row r="3364" spans="1:7" x14ac:dyDescent="0.25">
      <c r="A3364" s="7">
        <v>0.27025237750574804</v>
      </c>
      <c r="B3364" s="13">
        <f t="shared" si="263"/>
        <v>3363</v>
      </c>
      <c r="C3364" s="35">
        <f t="shared" si="264"/>
        <v>1.4606110036280429E-4</v>
      </c>
      <c r="D3364" s="7">
        <f t="shared" si="260"/>
        <v>0.49120348052011081</v>
      </c>
      <c r="E3364" s="7">
        <f>SUM(D$2:D3364)</f>
        <v>983.33530224890922</v>
      </c>
      <c r="F3364">
        <f t="shared" si="261"/>
        <v>1</v>
      </c>
      <c r="G3364">
        <f t="shared" si="262"/>
        <v>1</v>
      </c>
    </row>
    <row r="3365" spans="1:7" x14ac:dyDescent="0.25">
      <c r="A3365" s="7">
        <v>0.27014669928544577</v>
      </c>
      <c r="B3365" s="13">
        <f t="shared" si="263"/>
        <v>3364</v>
      </c>
      <c r="C3365" s="35">
        <f t="shared" si="264"/>
        <v>1.0567822030227436E-4</v>
      </c>
      <c r="D3365" s="7">
        <f t="shared" si="260"/>
        <v>0.35550153309685095</v>
      </c>
      <c r="E3365" s="7">
        <f>SUM(D$2:D3365)</f>
        <v>983.69080378200601</v>
      </c>
      <c r="F3365">
        <f t="shared" si="261"/>
        <v>1</v>
      </c>
      <c r="G3365">
        <f t="shared" si="262"/>
        <v>1</v>
      </c>
    </row>
    <row r="3366" spans="1:7" x14ac:dyDescent="0.25">
      <c r="A3366" s="7">
        <v>0.27014548876745831</v>
      </c>
      <c r="B3366" s="13">
        <f t="shared" si="263"/>
        <v>3365</v>
      </c>
      <c r="C3366" s="35">
        <f t="shared" si="264"/>
        <v>1.2105179874599692E-6</v>
      </c>
      <c r="D3366" s="7">
        <f t="shared" si="260"/>
        <v>4.0733930278027963E-3</v>
      </c>
      <c r="E3366" s="7">
        <f>SUM(D$2:D3366)</f>
        <v>983.69487717503387</v>
      </c>
      <c r="F3366">
        <f t="shared" si="261"/>
        <v>1</v>
      </c>
      <c r="G3366">
        <f t="shared" si="262"/>
        <v>1</v>
      </c>
    </row>
    <row r="3367" spans="1:7" x14ac:dyDescent="0.25">
      <c r="A3367" s="7">
        <v>0.26990725882753297</v>
      </c>
      <c r="B3367" s="13">
        <f t="shared" si="263"/>
        <v>3366</v>
      </c>
      <c r="C3367" s="35">
        <f t="shared" si="264"/>
        <v>2.3822993992533847E-4</v>
      </c>
      <c r="D3367" s="7">
        <f t="shared" si="260"/>
        <v>0.8018819777886893</v>
      </c>
      <c r="E3367" s="7">
        <f>SUM(D$2:D3367)</f>
        <v>984.49675915282251</v>
      </c>
      <c r="F3367">
        <f t="shared" si="261"/>
        <v>1</v>
      </c>
      <c r="G3367">
        <f t="shared" si="262"/>
        <v>1</v>
      </c>
    </row>
    <row r="3368" spans="1:7" x14ac:dyDescent="0.25">
      <c r="A3368" s="7">
        <v>0.26960378196808532</v>
      </c>
      <c r="B3368" s="13">
        <f t="shared" si="263"/>
        <v>3367</v>
      </c>
      <c r="C3368" s="35">
        <f t="shared" si="264"/>
        <v>3.0347685944764891E-4</v>
      </c>
      <c r="D3368" s="7">
        <f t="shared" si="260"/>
        <v>1.0218065857602339</v>
      </c>
      <c r="E3368" s="7">
        <f>SUM(D$2:D3368)</f>
        <v>985.51856573858277</v>
      </c>
      <c r="F3368">
        <f t="shared" si="261"/>
        <v>1</v>
      </c>
      <c r="G3368">
        <f t="shared" si="262"/>
        <v>1</v>
      </c>
    </row>
    <row r="3369" spans="1:7" x14ac:dyDescent="0.25">
      <c r="A3369" s="7">
        <v>0.26924943914280602</v>
      </c>
      <c r="B3369" s="13">
        <f t="shared" si="263"/>
        <v>3368</v>
      </c>
      <c r="C3369" s="35">
        <f t="shared" si="264"/>
        <v>3.5434282527929684E-4</v>
      </c>
      <c r="D3369" s="7">
        <f t="shared" si="260"/>
        <v>1.1934266355406717</v>
      </c>
      <c r="E3369" s="7">
        <f>SUM(D$2:D3369)</f>
        <v>986.71199237412338</v>
      </c>
      <c r="F3369">
        <f t="shared" si="261"/>
        <v>1</v>
      </c>
      <c r="G3369">
        <f t="shared" si="262"/>
        <v>1</v>
      </c>
    </row>
    <row r="3370" spans="1:7" x14ac:dyDescent="0.25">
      <c r="A3370" s="7">
        <v>0.26924936651172687</v>
      </c>
      <c r="B3370" s="13">
        <f t="shared" si="263"/>
        <v>3369</v>
      </c>
      <c r="C3370" s="35">
        <f t="shared" si="264"/>
        <v>7.2631079151008748E-8</v>
      </c>
      <c r="D3370" s="7">
        <f t="shared" si="260"/>
        <v>2.4469410565974847E-4</v>
      </c>
      <c r="E3370" s="7">
        <f>SUM(D$2:D3370)</f>
        <v>986.712237068229</v>
      </c>
      <c r="F3370">
        <f t="shared" si="261"/>
        <v>1</v>
      </c>
      <c r="G3370">
        <f t="shared" si="262"/>
        <v>1</v>
      </c>
    </row>
    <row r="3371" spans="1:7" x14ac:dyDescent="0.25">
      <c r="A3371" s="7">
        <v>0.26921300255138447</v>
      </c>
      <c r="B3371" s="13">
        <f t="shared" si="263"/>
        <v>3370</v>
      </c>
      <c r="C3371" s="35">
        <f t="shared" si="264"/>
        <v>3.6363960342400414E-5</v>
      </c>
      <c r="D3371" s="7">
        <f t="shared" si="260"/>
        <v>0.1225465463538894</v>
      </c>
      <c r="E3371" s="7">
        <f>SUM(D$2:D3371)</f>
        <v>986.83478361458288</v>
      </c>
      <c r="F3371">
        <f t="shared" si="261"/>
        <v>1</v>
      </c>
      <c r="G3371">
        <f t="shared" si="262"/>
        <v>1</v>
      </c>
    </row>
    <row r="3372" spans="1:7" x14ac:dyDescent="0.25">
      <c r="A3372" s="7">
        <v>0.26914492301977172</v>
      </c>
      <c r="B3372" s="13">
        <f t="shared" si="263"/>
        <v>3371</v>
      </c>
      <c r="C3372" s="35">
        <f t="shared" si="264"/>
        <v>6.8079531612752486E-5</v>
      </c>
      <c r="D3372" s="7">
        <f t="shared" si="260"/>
        <v>0.22949610106658863</v>
      </c>
      <c r="E3372" s="7">
        <f>SUM(D$2:D3372)</f>
        <v>987.06427971564949</v>
      </c>
      <c r="F3372">
        <f t="shared" si="261"/>
        <v>1</v>
      </c>
      <c r="G3372">
        <f t="shared" si="262"/>
        <v>1</v>
      </c>
    </row>
    <row r="3373" spans="1:7" x14ac:dyDescent="0.25">
      <c r="A3373" s="7">
        <v>0.26903958374450593</v>
      </c>
      <c r="B3373" s="13">
        <f t="shared" si="263"/>
        <v>3372</v>
      </c>
      <c r="C3373" s="35">
        <f t="shared" si="264"/>
        <v>1.0533927526579223E-4</v>
      </c>
      <c r="D3373" s="7">
        <f t="shared" si="260"/>
        <v>0.3552040361962514</v>
      </c>
      <c r="E3373" s="7">
        <f>SUM(D$2:D3373)</f>
        <v>987.41948375184575</v>
      </c>
      <c r="F3373">
        <f t="shared" si="261"/>
        <v>1</v>
      </c>
      <c r="G3373">
        <f t="shared" si="262"/>
        <v>1</v>
      </c>
    </row>
    <row r="3374" spans="1:7" x14ac:dyDescent="0.25">
      <c r="A3374" s="7">
        <v>0.26899917665408574</v>
      </c>
      <c r="B3374" s="13">
        <f t="shared" si="263"/>
        <v>3373</v>
      </c>
      <c r="C3374" s="35">
        <f t="shared" si="264"/>
        <v>4.0407090420191416E-5</v>
      </c>
      <c r="D3374" s="7">
        <f t="shared" si="260"/>
        <v>0.13629311598730565</v>
      </c>
      <c r="E3374" s="7">
        <f>SUM(D$2:D3374)</f>
        <v>987.55577686783306</v>
      </c>
      <c r="F3374">
        <f t="shared" si="261"/>
        <v>1</v>
      </c>
      <c r="G3374">
        <f t="shared" si="262"/>
        <v>1</v>
      </c>
    </row>
    <row r="3375" spans="1:7" x14ac:dyDescent="0.25">
      <c r="A3375" s="7">
        <v>0.26895027172739366</v>
      </c>
      <c r="B3375" s="13">
        <f t="shared" si="263"/>
        <v>3374</v>
      </c>
      <c r="C3375" s="35">
        <f t="shared" si="264"/>
        <v>4.8904926692072692E-5</v>
      </c>
      <c r="D3375" s="7">
        <f t="shared" si="260"/>
        <v>0.16500522265905326</v>
      </c>
      <c r="E3375" s="7">
        <f>SUM(D$2:D3375)</f>
        <v>987.72078209049209</v>
      </c>
      <c r="F3375">
        <f t="shared" si="261"/>
        <v>1</v>
      </c>
      <c r="G3375">
        <f t="shared" si="262"/>
        <v>1</v>
      </c>
    </row>
    <row r="3376" spans="1:7" x14ac:dyDescent="0.25">
      <c r="A3376" s="7">
        <v>0.26882481364317684</v>
      </c>
      <c r="B3376" s="13">
        <f t="shared" si="263"/>
        <v>3375</v>
      </c>
      <c r="C3376" s="35">
        <f t="shared" si="264"/>
        <v>1.2545808421682292E-4</v>
      </c>
      <c r="D3376" s="7">
        <f t="shared" si="260"/>
        <v>0.42342103423177735</v>
      </c>
      <c r="E3376" s="7">
        <f>SUM(D$2:D3376)</f>
        <v>988.14420312472384</v>
      </c>
      <c r="F3376">
        <f t="shared" si="261"/>
        <v>1</v>
      </c>
      <c r="G3376">
        <f t="shared" si="262"/>
        <v>1</v>
      </c>
    </row>
    <row r="3377" spans="1:7" x14ac:dyDescent="0.25">
      <c r="A3377" s="7">
        <v>0.26880912533005985</v>
      </c>
      <c r="B3377" s="13">
        <f t="shared" si="263"/>
        <v>3376</v>
      </c>
      <c r="C3377" s="35">
        <f t="shared" si="264"/>
        <v>1.5688313116990482E-5</v>
      </c>
      <c r="D3377" s="7">
        <f t="shared" si="260"/>
        <v>5.2963745082959868E-2</v>
      </c>
      <c r="E3377" s="7">
        <f>SUM(D$2:D3377)</f>
        <v>988.19716686980678</v>
      </c>
      <c r="F3377">
        <f t="shared" si="261"/>
        <v>1</v>
      </c>
      <c r="G3377">
        <f t="shared" si="262"/>
        <v>1</v>
      </c>
    </row>
    <row r="3378" spans="1:7" x14ac:dyDescent="0.25">
      <c r="A3378" s="7">
        <v>0.26859561416743771</v>
      </c>
      <c r="B3378" s="13">
        <f t="shared" si="263"/>
        <v>3377</v>
      </c>
      <c r="C3378" s="35">
        <f t="shared" si="264"/>
        <v>2.1351116262213754E-4</v>
      </c>
      <c r="D3378" s="7">
        <f t="shared" si="260"/>
        <v>0.72102719617495847</v>
      </c>
      <c r="E3378" s="7">
        <f>SUM(D$2:D3378)</f>
        <v>988.91819406598177</v>
      </c>
      <c r="F3378">
        <f t="shared" si="261"/>
        <v>1</v>
      </c>
      <c r="G3378">
        <f t="shared" si="262"/>
        <v>1</v>
      </c>
    </row>
    <row r="3379" spans="1:7" x14ac:dyDescent="0.25">
      <c r="A3379" s="7">
        <v>0.26857646377287664</v>
      </c>
      <c r="B3379" s="13">
        <f t="shared" si="263"/>
        <v>3378</v>
      </c>
      <c r="C3379" s="35">
        <f t="shared" si="264"/>
        <v>1.9150394561073814E-5</v>
      </c>
      <c r="D3379" s="7">
        <f t="shared" si="260"/>
        <v>6.4690032827307342E-2</v>
      </c>
      <c r="E3379" s="7">
        <f>SUM(D$2:D3379)</f>
        <v>988.98288409880911</v>
      </c>
      <c r="F3379">
        <f t="shared" si="261"/>
        <v>1</v>
      </c>
      <c r="G3379">
        <f t="shared" si="262"/>
        <v>1</v>
      </c>
    </row>
    <row r="3380" spans="1:7" x14ac:dyDescent="0.25">
      <c r="A3380" s="7">
        <v>0.26855481971126149</v>
      </c>
      <c r="B3380" s="13">
        <f t="shared" si="263"/>
        <v>3379</v>
      </c>
      <c r="C3380" s="35">
        <f t="shared" si="264"/>
        <v>2.1644061615144761E-5</v>
      </c>
      <c r="D3380" s="7">
        <f t="shared" si="260"/>
        <v>7.3135284197574146E-2</v>
      </c>
      <c r="E3380" s="7">
        <f>SUM(D$2:D3380)</f>
        <v>989.05601938300663</v>
      </c>
      <c r="F3380">
        <f t="shared" si="261"/>
        <v>1</v>
      </c>
      <c r="G3380">
        <f t="shared" si="262"/>
        <v>1</v>
      </c>
    </row>
    <row r="3381" spans="1:7" x14ac:dyDescent="0.25">
      <c r="A3381" s="7">
        <v>0.26842393850646096</v>
      </c>
      <c r="B3381" s="13">
        <f t="shared" si="263"/>
        <v>3380</v>
      </c>
      <c r="C3381" s="35">
        <f t="shared" si="264"/>
        <v>1.30881204800537E-4</v>
      </c>
      <c r="D3381" s="7">
        <f t="shared" si="260"/>
        <v>0.44237847222581506</v>
      </c>
      <c r="E3381" s="7">
        <f>SUM(D$2:D3381)</f>
        <v>989.4983978552325</v>
      </c>
      <c r="F3381">
        <f t="shared" si="261"/>
        <v>1</v>
      </c>
      <c r="G3381">
        <f t="shared" si="262"/>
        <v>1</v>
      </c>
    </row>
    <row r="3382" spans="1:7" x14ac:dyDescent="0.25">
      <c r="A3382" s="7">
        <v>0.26838486298582687</v>
      </c>
      <c r="B3382" s="13">
        <f t="shared" si="263"/>
        <v>3381</v>
      </c>
      <c r="C3382" s="35">
        <f t="shared" si="264"/>
        <v>3.9075520634090921E-5</v>
      </c>
      <c r="D3382" s="7">
        <f t="shared" si="260"/>
        <v>0.1321143352638614</v>
      </c>
      <c r="E3382" s="7">
        <f>SUM(D$2:D3382)</f>
        <v>989.63051219049635</v>
      </c>
      <c r="F3382">
        <f t="shared" si="261"/>
        <v>1</v>
      </c>
      <c r="G3382">
        <f t="shared" si="262"/>
        <v>1</v>
      </c>
    </row>
    <row r="3383" spans="1:7" x14ac:dyDescent="0.25">
      <c r="A3383" s="7">
        <v>0.26831997922170087</v>
      </c>
      <c r="B3383" s="13">
        <f t="shared" si="263"/>
        <v>3382</v>
      </c>
      <c r="C3383" s="35">
        <f t="shared" si="264"/>
        <v>6.4883764126000276E-5</v>
      </c>
      <c r="D3383" s="7">
        <f t="shared" si="260"/>
        <v>0.21943689027413293</v>
      </c>
      <c r="E3383" s="7">
        <f>SUM(D$2:D3383)</f>
        <v>989.84994908077044</v>
      </c>
      <c r="F3383">
        <f t="shared" si="261"/>
        <v>1</v>
      </c>
      <c r="G3383">
        <f t="shared" si="262"/>
        <v>1</v>
      </c>
    </row>
    <row r="3384" spans="1:7" x14ac:dyDescent="0.25">
      <c r="A3384" s="7">
        <v>0.268313708738526</v>
      </c>
      <c r="B3384" s="13">
        <f t="shared" si="263"/>
        <v>3383</v>
      </c>
      <c r="C3384" s="35">
        <f t="shared" si="264"/>
        <v>6.2704831748638945E-6</v>
      </c>
      <c r="D3384" s="7">
        <f t="shared" si="260"/>
        <v>2.1213044580564555E-2</v>
      </c>
      <c r="E3384" s="7">
        <f>SUM(D$2:D3384)</f>
        <v>989.87116212535102</v>
      </c>
      <c r="F3384">
        <f t="shared" si="261"/>
        <v>1</v>
      </c>
      <c r="G3384">
        <f t="shared" si="262"/>
        <v>1</v>
      </c>
    </row>
    <row r="3385" spans="1:7" x14ac:dyDescent="0.25">
      <c r="A3385" s="7">
        <v>0.26828671418740635</v>
      </c>
      <c r="B3385" s="13">
        <f t="shared" si="263"/>
        <v>3384</v>
      </c>
      <c r="C3385" s="35">
        <f t="shared" si="264"/>
        <v>2.6994551119652321E-5</v>
      </c>
      <c r="D3385" s="7">
        <f t="shared" si="260"/>
        <v>9.1349560988903455E-2</v>
      </c>
      <c r="E3385" s="7">
        <f>SUM(D$2:D3385)</f>
        <v>989.96251168633989</v>
      </c>
      <c r="F3385">
        <f t="shared" si="261"/>
        <v>1</v>
      </c>
      <c r="G3385">
        <f t="shared" si="262"/>
        <v>1</v>
      </c>
    </row>
    <row r="3386" spans="1:7" x14ac:dyDescent="0.25">
      <c r="A3386" s="7">
        <v>0.26819839479504387</v>
      </c>
      <c r="B3386" s="13">
        <f t="shared" si="263"/>
        <v>3385</v>
      </c>
      <c r="C3386" s="35">
        <f t="shared" si="264"/>
        <v>8.831939236247921E-5</v>
      </c>
      <c r="D3386" s="7">
        <f t="shared" si="260"/>
        <v>0.29896114314699213</v>
      </c>
      <c r="E3386" s="7">
        <f>SUM(D$2:D3386)</f>
        <v>990.26147282948693</v>
      </c>
      <c r="F3386">
        <f t="shared" si="261"/>
        <v>1</v>
      </c>
      <c r="G3386">
        <f t="shared" si="262"/>
        <v>1</v>
      </c>
    </row>
    <row r="3387" spans="1:7" x14ac:dyDescent="0.25">
      <c r="A3387" s="7">
        <v>0.2680749219603264</v>
      </c>
      <c r="B3387" s="13">
        <f t="shared" si="263"/>
        <v>3386</v>
      </c>
      <c r="C3387" s="35">
        <f t="shared" si="264"/>
        <v>1.2347283471747517E-4</v>
      </c>
      <c r="D3387" s="7">
        <f t="shared" si="260"/>
        <v>0.41807901835337091</v>
      </c>
      <c r="E3387" s="7">
        <f>SUM(D$2:D3387)</f>
        <v>990.67955184784034</v>
      </c>
      <c r="F3387">
        <f t="shared" si="261"/>
        <v>1</v>
      </c>
      <c r="G3387">
        <f t="shared" si="262"/>
        <v>1</v>
      </c>
    </row>
    <row r="3388" spans="1:7" x14ac:dyDescent="0.25">
      <c r="A3388" s="7">
        <v>0.26800500244137271</v>
      </c>
      <c r="B3388" s="13">
        <f t="shared" si="263"/>
        <v>3387</v>
      </c>
      <c r="C3388" s="35">
        <f t="shared" si="264"/>
        <v>6.9919518953687199E-5</v>
      </c>
      <c r="D3388" s="7">
        <f t="shared" si="260"/>
        <v>0.23681741069613854</v>
      </c>
      <c r="E3388" s="7">
        <f>SUM(D$2:D3388)</f>
        <v>990.91636925853652</v>
      </c>
      <c r="F3388">
        <f t="shared" si="261"/>
        <v>1</v>
      </c>
      <c r="G3388">
        <f t="shared" si="262"/>
        <v>1</v>
      </c>
    </row>
    <row r="3389" spans="1:7" x14ac:dyDescent="0.25">
      <c r="A3389" s="7">
        <v>0.26793348503867553</v>
      </c>
      <c r="B3389" s="13">
        <f t="shared" si="263"/>
        <v>3388</v>
      </c>
      <c r="C3389" s="35">
        <f t="shared" si="264"/>
        <v>7.1517402697174326E-5</v>
      </c>
      <c r="D3389" s="7">
        <f t="shared" si="260"/>
        <v>0.24230096033802662</v>
      </c>
      <c r="E3389" s="7">
        <f>SUM(D$2:D3389)</f>
        <v>991.15867021887459</v>
      </c>
      <c r="F3389">
        <f t="shared" si="261"/>
        <v>1</v>
      </c>
      <c r="G3389">
        <f t="shared" si="262"/>
        <v>1</v>
      </c>
    </row>
    <row r="3390" spans="1:7" x14ac:dyDescent="0.25">
      <c r="A3390" s="7">
        <v>0.267861047642308</v>
      </c>
      <c r="B3390" s="13">
        <f t="shared" si="263"/>
        <v>3389</v>
      </c>
      <c r="C3390" s="35">
        <f t="shared" si="264"/>
        <v>7.243739636753066E-5</v>
      </c>
      <c r="D3390" s="7">
        <f t="shared" si="260"/>
        <v>0.24549033628956141</v>
      </c>
      <c r="E3390" s="7">
        <f>SUM(D$2:D3390)</f>
        <v>991.40416055516414</v>
      </c>
      <c r="F3390">
        <f t="shared" si="261"/>
        <v>1</v>
      </c>
      <c r="G3390">
        <f t="shared" si="262"/>
        <v>1</v>
      </c>
    </row>
    <row r="3391" spans="1:7" x14ac:dyDescent="0.25">
      <c r="A3391" s="7">
        <v>0.26777807873944987</v>
      </c>
      <c r="B3391" s="13">
        <f t="shared" si="263"/>
        <v>3390</v>
      </c>
      <c r="C3391" s="35">
        <f t="shared" si="264"/>
        <v>8.2968902858138183E-5</v>
      </c>
      <c r="D3391" s="7">
        <f t="shared" si="260"/>
        <v>0.28126458068908844</v>
      </c>
      <c r="E3391" s="7">
        <f>SUM(D$2:D3391)</f>
        <v>991.68542513585328</v>
      </c>
      <c r="F3391">
        <f t="shared" si="261"/>
        <v>1</v>
      </c>
      <c r="G3391">
        <f t="shared" si="262"/>
        <v>1</v>
      </c>
    </row>
    <row r="3392" spans="1:7" x14ac:dyDescent="0.25">
      <c r="A3392" s="7">
        <v>0.26755691710314716</v>
      </c>
      <c r="B3392" s="13">
        <f t="shared" si="263"/>
        <v>3391</v>
      </c>
      <c r="C3392" s="35">
        <f t="shared" si="264"/>
        <v>2.2116163630270247E-4</v>
      </c>
      <c r="D3392" s="7">
        <f t="shared" si="260"/>
        <v>0.74995910870246407</v>
      </c>
      <c r="E3392" s="7">
        <f>SUM(D$2:D3392)</f>
        <v>992.43538424455573</v>
      </c>
      <c r="F3392">
        <f t="shared" si="261"/>
        <v>1</v>
      </c>
      <c r="G3392">
        <f t="shared" si="262"/>
        <v>1</v>
      </c>
    </row>
    <row r="3393" spans="1:7" x14ac:dyDescent="0.25">
      <c r="A3393" s="7">
        <v>0.26750041012349418</v>
      </c>
      <c r="B3393" s="13">
        <f t="shared" si="263"/>
        <v>3392</v>
      </c>
      <c r="C3393" s="35">
        <f t="shared" si="264"/>
        <v>5.650697965298157E-5</v>
      </c>
      <c r="D3393" s="7">
        <f t="shared" si="260"/>
        <v>0.19167167498291349</v>
      </c>
      <c r="E3393" s="7">
        <f>SUM(D$2:D3393)</f>
        <v>992.62705591953863</v>
      </c>
      <c r="F3393">
        <f t="shared" si="261"/>
        <v>1</v>
      </c>
      <c r="G3393">
        <f t="shared" si="262"/>
        <v>1</v>
      </c>
    </row>
    <row r="3394" spans="1:7" x14ac:dyDescent="0.25">
      <c r="A3394" s="7">
        <v>0.26722136151703274</v>
      </c>
      <c r="B3394" s="13">
        <f t="shared" si="263"/>
        <v>3393</v>
      </c>
      <c r="C3394" s="35">
        <f t="shared" si="264"/>
        <v>2.7904860646144058E-4</v>
      </c>
      <c r="D3394" s="7">
        <f t="shared" ref="D3394:D3457" si="265">C3394*B3394</f>
        <v>0.9468119217236679</v>
      </c>
      <c r="E3394" s="7">
        <f>SUM(D$2:D3394)</f>
        <v>993.57386784126231</v>
      </c>
      <c r="F3394">
        <f t="shared" ref="F3394:F3457" si="266">IF(E3394&gt;I$15,1,0)</f>
        <v>1</v>
      </c>
      <c r="G3394">
        <f t="shared" ref="G3394:G3457" si="267">IF(E3394&gt;M$15,1,0)</f>
        <v>1</v>
      </c>
    </row>
    <row r="3395" spans="1:7" x14ac:dyDescent="0.25">
      <c r="A3395" s="7">
        <v>0.26714219364065517</v>
      </c>
      <c r="B3395" s="13">
        <f t="shared" ref="B3395:B3458" si="268">ROW(B3395)-1</f>
        <v>3394</v>
      </c>
      <c r="C3395" s="35">
        <f t="shared" si="264"/>
        <v>7.9167876377572721E-5</v>
      </c>
      <c r="D3395" s="7">
        <f t="shared" si="265"/>
        <v>0.26869577242548182</v>
      </c>
      <c r="E3395" s="7">
        <f>SUM(D$2:D3395)</f>
        <v>993.84256361368784</v>
      </c>
      <c r="F3395">
        <f t="shared" si="266"/>
        <v>1</v>
      </c>
      <c r="G3395">
        <f t="shared" si="267"/>
        <v>1</v>
      </c>
    </row>
    <row r="3396" spans="1:7" x14ac:dyDescent="0.25">
      <c r="A3396" s="7">
        <v>0.26694209501733368</v>
      </c>
      <c r="B3396" s="13">
        <f t="shared" si="268"/>
        <v>3395</v>
      </c>
      <c r="C3396" s="35">
        <f t="shared" ref="C3396:C3459" si="269">IF(A3395-A3396=0,0,A3395-A3396)</f>
        <v>2.0009862332148742E-4</v>
      </c>
      <c r="D3396" s="7">
        <f t="shared" si="265"/>
        <v>0.6793348261764498</v>
      </c>
      <c r="E3396" s="7">
        <f>SUM(D$2:D3396)</f>
        <v>994.52189843986434</v>
      </c>
      <c r="F3396">
        <f t="shared" si="266"/>
        <v>1</v>
      </c>
      <c r="G3396">
        <f t="shared" si="267"/>
        <v>1</v>
      </c>
    </row>
    <row r="3397" spans="1:7" x14ac:dyDescent="0.25">
      <c r="A3397" s="7">
        <v>0.26671705972347121</v>
      </c>
      <c r="B3397" s="13">
        <f t="shared" si="268"/>
        <v>3396</v>
      </c>
      <c r="C3397" s="35">
        <f t="shared" si="269"/>
        <v>2.2503529386247445E-4</v>
      </c>
      <c r="D3397" s="7">
        <f t="shared" si="265"/>
        <v>0.76421985795696323</v>
      </c>
      <c r="E3397" s="7">
        <f>SUM(D$2:D3397)</f>
        <v>995.2861182978213</v>
      </c>
      <c r="F3397">
        <f t="shared" si="266"/>
        <v>1</v>
      </c>
      <c r="G3397">
        <f t="shared" si="267"/>
        <v>1</v>
      </c>
    </row>
    <row r="3398" spans="1:7" x14ac:dyDescent="0.25">
      <c r="A3398" s="7">
        <v>0.26652131896490444</v>
      </c>
      <c r="B3398" s="13">
        <f t="shared" si="268"/>
        <v>3397</v>
      </c>
      <c r="C3398" s="35">
        <f t="shared" si="269"/>
        <v>1.9574075856676476E-4</v>
      </c>
      <c r="D3398" s="7">
        <f t="shared" si="265"/>
        <v>0.66493135685129989</v>
      </c>
      <c r="E3398" s="7">
        <f>SUM(D$2:D3398)</f>
        <v>995.9510496546726</v>
      </c>
      <c r="F3398">
        <f t="shared" si="266"/>
        <v>1</v>
      </c>
      <c r="G3398">
        <f t="shared" si="267"/>
        <v>1</v>
      </c>
    </row>
    <row r="3399" spans="1:7" x14ac:dyDescent="0.25">
      <c r="A3399" s="7">
        <v>0.26651538742676611</v>
      </c>
      <c r="B3399" s="13">
        <f t="shared" si="268"/>
        <v>3398</v>
      </c>
      <c r="C3399" s="35">
        <f t="shared" si="269"/>
        <v>5.9315381383262533E-6</v>
      </c>
      <c r="D3399" s="7">
        <f t="shared" si="265"/>
        <v>2.0155366594032609E-2</v>
      </c>
      <c r="E3399" s="7">
        <f>SUM(D$2:D3399)</f>
        <v>995.97120502126666</v>
      </c>
      <c r="F3399">
        <f t="shared" si="266"/>
        <v>1</v>
      </c>
      <c r="G3399">
        <f t="shared" si="267"/>
        <v>1</v>
      </c>
    </row>
    <row r="3400" spans="1:7" x14ac:dyDescent="0.25">
      <c r="A3400" s="7">
        <v>0.26646042991013696</v>
      </c>
      <c r="B3400" s="13">
        <f t="shared" si="268"/>
        <v>3399</v>
      </c>
      <c r="C3400" s="35">
        <f t="shared" si="269"/>
        <v>5.4957516629150494E-5</v>
      </c>
      <c r="D3400" s="7">
        <f t="shared" si="265"/>
        <v>0.18680059902248253</v>
      </c>
      <c r="E3400" s="7">
        <f>SUM(D$2:D3400)</f>
        <v>996.15800562028915</v>
      </c>
      <c r="F3400">
        <f t="shared" si="266"/>
        <v>1</v>
      </c>
      <c r="G3400">
        <f t="shared" si="267"/>
        <v>1</v>
      </c>
    </row>
    <row r="3401" spans="1:7" x14ac:dyDescent="0.25">
      <c r="A3401" s="7">
        <v>0.2662592660309866</v>
      </c>
      <c r="B3401" s="13">
        <f t="shared" si="268"/>
        <v>3400</v>
      </c>
      <c r="C3401" s="35">
        <f t="shared" si="269"/>
        <v>2.0116387915036782E-4</v>
      </c>
      <c r="D3401" s="7">
        <f t="shared" si="265"/>
        <v>0.68395718911125059</v>
      </c>
      <c r="E3401" s="7">
        <f>SUM(D$2:D3401)</f>
        <v>996.84196280940034</v>
      </c>
      <c r="F3401">
        <f t="shared" si="266"/>
        <v>1</v>
      </c>
      <c r="G3401">
        <f t="shared" si="267"/>
        <v>1</v>
      </c>
    </row>
    <row r="3402" spans="1:7" x14ac:dyDescent="0.25">
      <c r="A3402" s="7">
        <v>0.26619895802485299</v>
      </c>
      <c r="B3402" s="13">
        <f t="shared" si="268"/>
        <v>3401</v>
      </c>
      <c r="C3402" s="35">
        <f t="shared" si="269"/>
        <v>6.0308006133602543E-5</v>
      </c>
      <c r="D3402" s="7">
        <f t="shared" si="265"/>
        <v>0.20510752886038225</v>
      </c>
      <c r="E3402" s="7">
        <f>SUM(D$2:D3402)</f>
        <v>997.04707033826071</v>
      </c>
      <c r="F3402">
        <f t="shared" si="266"/>
        <v>1</v>
      </c>
      <c r="G3402">
        <f t="shared" si="267"/>
        <v>1</v>
      </c>
    </row>
    <row r="3403" spans="1:7" x14ac:dyDescent="0.25">
      <c r="A3403" s="7">
        <v>0.26596678067486473</v>
      </c>
      <c r="B3403" s="13">
        <f t="shared" si="268"/>
        <v>3402</v>
      </c>
      <c r="C3403" s="35">
        <f t="shared" si="269"/>
        <v>2.3217734998826067E-4</v>
      </c>
      <c r="D3403" s="7">
        <f t="shared" si="265"/>
        <v>0.78986734466006281</v>
      </c>
      <c r="E3403" s="7">
        <f>SUM(D$2:D3403)</f>
        <v>997.83693768292073</v>
      </c>
      <c r="F3403">
        <f t="shared" si="266"/>
        <v>1</v>
      </c>
      <c r="G3403">
        <f t="shared" si="267"/>
        <v>1</v>
      </c>
    </row>
    <row r="3404" spans="1:7" x14ac:dyDescent="0.25">
      <c r="A3404" s="7">
        <v>0.265767287310537</v>
      </c>
      <c r="B3404" s="13">
        <f t="shared" si="268"/>
        <v>3403</v>
      </c>
      <c r="C3404" s="35">
        <f t="shared" si="269"/>
        <v>1.9949336432772968E-4</v>
      </c>
      <c r="D3404" s="7">
        <f t="shared" si="265"/>
        <v>0.67887591880726417</v>
      </c>
      <c r="E3404" s="7">
        <f>SUM(D$2:D3404)</f>
        <v>998.51581360172804</v>
      </c>
      <c r="F3404">
        <f t="shared" si="266"/>
        <v>1</v>
      </c>
      <c r="G3404">
        <f t="shared" si="267"/>
        <v>1</v>
      </c>
    </row>
    <row r="3405" spans="1:7" x14ac:dyDescent="0.25">
      <c r="A3405" s="7">
        <v>0.26564047344617431</v>
      </c>
      <c r="B3405" s="13">
        <f t="shared" si="268"/>
        <v>3404</v>
      </c>
      <c r="C3405" s="35">
        <f t="shared" si="269"/>
        <v>1.2681386436269593E-4</v>
      </c>
      <c r="D3405" s="7">
        <f t="shared" si="265"/>
        <v>0.43167439429061694</v>
      </c>
      <c r="E3405" s="7">
        <f>SUM(D$2:D3405)</f>
        <v>998.94748799601871</v>
      </c>
      <c r="F3405">
        <f t="shared" si="266"/>
        <v>1</v>
      </c>
      <c r="G3405">
        <f t="shared" si="267"/>
        <v>1</v>
      </c>
    </row>
    <row r="3406" spans="1:7" x14ac:dyDescent="0.25">
      <c r="A3406" s="7">
        <v>0.26554338990358273</v>
      </c>
      <c r="B3406" s="13">
        <f t="shared" si="268"/>
        <v>3405</v>
      </c>
      <c r="C3406" s="35">
        <f t="shared" si="269"/>
        <v>9.7083542591580585E-5</v>
      </c>
      <c r="D3406" s="7">
        <f t="shared" si="265"/>
        <v>0.33056946252433189</v>
      </c>
      <c r="E3406" s="7">
        <f>SUM(D$2:D3406)</f>
        <v>999.278057458543</v>
      </c>
      <c r="F3406">
        <f t="shared" si="266"/>
        <v>1</v>
      </c>
      <c r="G3406">
        <f t="shared" si="267"/>
        <v>1</v>
      </c>
    </row>
    <row r="3407" spans="1:7" x14ac:dyDescent="0.25">
      <c r="A3407" s="7">
        <v>0.26552092268973615</v>
      </c>
      <c r="B3407" s="13">
        <f t="shared" si="268"/>
        <v>3406</v>
      </c>
      <c r="C3407" s="35">
        <f t="shared" si="269"/>
        <v>2.2467213846577572E-5</v>
      </c>
      <c r="D3407" s="7">
        <f t="shared" si="265"/>
        <v>7.6523330361443209E-2</v>
      </c>
      <c r="E3407" s="7">
        <f>SUM(D$2:D3407)</f>
        <v>999.3545807889044</v>
      </c>
      <c r="F3407">
        <f t="shared" si="266"/>
        <v>1</v>
      </c>
      <c r="G3407">
        <f t="shared" si="267"/>
        <v>1</v>
      </c>
    </row>
    <row r="3408" spans="1:7" x14ac:dyDescent="0.25">
      <c r="A3408" s="7">
        <v>0.26515757361063041</v>
      </c>
      <c r="B3408" s="13">
        <f t="shared" si="268"/>
        <v>3407</v>
      </c>
      <c r="C3408" s="35">
        <f t="shared" si="269"/>
        <v>3.6334907910573477E-4</v>
      </c>
      <c r="D3408" s="7">
        <f t="shared" si="265"/>
        <v>1.2379303125132384</v>
      </c>
      <c r="E3408" s="7">
        <f>SUM(D$2:D3408)</f>
        <v>1000.5925111014176</v>
      </c>
      <c r="F3408">
        <f t="shared" si="266"/>
        <v>1</v>
      </c>
      <c r="G3408">
        <f t="shared" si="267"/>
        <v>1</v>
      </c>
    </row>
    <row r="3409" spans="1:7" x14ac:dyDescent="0.25">
      <c r="A3409" s="7">
        <v>0.26500969673328645</v>
      </c>
      <c r="B3409" s="13">
        <f t="shared" si="268"/>
        <v>3408</v>
      </c>
      <c r="C3409" s="35">
        <f t="shared" si="269"/>
        <v>1.4787687734396648E-4</v>
      </c>
      <c r="D3409" s="7">
        <f t="shared" si="265"/>
        <v>0.50396439798823778</v>
      </c>
      <c r="E3409" s="7">
        <f>SUM(D$2:D3409)</f>
        <v>1001.0964754994059</v>
      </c>
      <c r="F3409">
        <f t="shared" si="266"/>
        <v>1</v>
      </c>
      <c r="G3409">
        <f t="shared" si="267"/>
        <v>1</v>
      </c>
    </row>
    <row r="3410" spans="1:7" x14ac:dyDescent="0.25">
      <c r="A3410" s="7">
        <v>0.264977400113382</v>
      </c>
      <c r="B3410" s="13">
        <f t="shared" si="268"/>
        <v>3409</v>
      </c>
      <c r="C3410" s="35">
        <f t="shared" si="269"/>
        <v>3.229661990444832E-5</v>
      </c>
      <c r="D3410" s="7">
        <f t="shared" si="265"/>
        <v>0.11009917725426432</v>
      </c>
      <c r="E3410" s="7">
        <f>SUM(D$2:D3410)</f>
        <v>1001.2065746766601</v>
      </c>
      <c r="F3410">
        <f t="shared" si="266"/>
        <v>1</v>
      </c>
      <c r="G3410">
        <f t="shared" si="267"/>
        <v>1</v>
      </c>
    </row>
    <row r="3411" spans="1:7" x14ac:dyDescent="0.25">
      <c r="A3411" s="7">
        <v>0.26467201063551421</v>
      </c>
      <c r="B3411" s="13">
        <f t="shared" si="268"/>
        <v>3410</v>
      </c>
      <c r="C3411" s="35">
        <f t="shared" si="269"/>
        <v>3.0538947786779014E-4</v>
      </c>
      <c r="D3411" s="7">
        <f t="shared" si="265"/>
        <v>1.0413781195291643</v>
      </c>
      <c r="E3411" s="7">
        <f>SUM(D$2:D3411)</f>
        <v>1002.2479527961893</v>
      </c>
      <c r="F3411">
        <f t="shared" si="266"/>
        <v>1</v>
      </c>
      <c r="G3411">
        <f t="shared" si="267"/>
        <v>1</v>
      </c>
    </row>
    <row r="3412" spans="1:7" x14ac:dyDescent="0.25">
      <c r="A3412" s="7">
        <v>0.26466581278341861</v>
      </c>
      <c r="B3412" s="13">
        <f t="shared" si="268"/>
        <v>3411</v>
      </c>
      <c r="C3412" s="35">
        <f t="shared" si="269"/>
        <v>6.1978520956018635E-6</v>
      </c>
      <c r="D3412" s="7">
        <f t="shared" si="265"/>
        <v>2.1140873498097956E-2</v>
      </c>
      <c r="E3412" s="7">
        <f>SUM(D$2:D3412)</f>
        <v>1002.2690936696874</v>
      </c>
      <c r="F3412">
        <f t="shared" si="266"/>
        <v>1</v>
      </c>
      <c r="G3412">
        <f t="shared" si="267"/>
        <v>1</v>
      </c>
    </row>
    <row r="3413" spans="1:7" x14ac:dyDescent="0.25">
      <c r="A3413" s="7">
        <v>0.26458814594934532</v>
      </c>
      <c r="B3413" s="13">
        <f t="shared" si="268"/>
        <v>3412</v>
      </c>
      <c r="C3413" s="35">
        <f t="shared" si="269"/>
        <v>7.7666834073286672E-5</v>
      </c>
      <c r="D3413" s="7">
        <f t="shared" si="265"/>
        <v>0.26499923785805413</v>
      </c>
      <c r="E3413" s="7">
        <f>SUM(D$2:D3413)</f>
        <v>1002.5340929075455</v>
      </c>
      <c r="F3413">
        <f t="shared" si="266"/>
        <v>1</v>
      </c>
      <c r="G3413">
        <f t="shared" si="267"/>
        <v>1</v>
      </c>
    </row>
    <row r="3414" spans="1:7" x14ac:dyDescent="0.25">
      <c r="A3414" s="7">
        <v>0.26438015474874582</v>
      </c>
      <c r="B3414" s="13">
        <f t="shared" si="268"/>
        <v>3413</v>
      </c>
      <c r="C3414" s="35">
        <f t="shared" si="269"/>
        <v>2.0799120059949994E-4</v>
      </c>
      <c r="D3414" s="7">
        <f t="shared" si="265"/>
        <v>0.70987396764609323</v>
      </c>
      <c r="E3414" s="7">
        <f>SUM(D$2:D3414)</f>
        <v>1003.2439668751916</v>
      </c>
      <c r="F3414">
        <f t="shared" si="266"/>
        <v>1</v>
      </c>
      <c r="G3414">
        <f t="shared" si="267"/>
        <v>1</v>
      </c>
    </row>
    <row r="3415" spans="1:7" x14ac:dyDescent="0.25">
      <c r="A3415" s="7">
        <v>0.26423109156377428</v>
      </c>
      <c r="B3415" s="13">
        <f t="shared" si="268"/>
        <v>3414</v>
      </c>
      <c r="C3415" s="35">
        <f t="shared" si="269"/>
        <v>1.4906318497154292E-4</v>
      </c>
      <c r="D3415" s="7">
        <f t="shared" si="265"/>
        <v>0.50890171349284752</v>
      </c>
      <c r="E3415" s="7">
        <f>SUM(D$2:D3415)</f>
        <v>1003.7528685886845</v>
      </c>
      <c r="F3415">
        <f t="shared" si="266"/>
        <v>1</v>
      </c>
      <c r="G3415">
        <f t="shared" si="267"/>
        <v>1</v>
      </c>
    </row>
    <row r="3416" spans="1:7" x14ac:dyDescent="0.25">
      <c r="A3416" s="7">
        <v>0.26408713676470963</v>
      </c>
      <c r="B3416" s="13">
        <f t="shared" si="268"/>
        <v>3415</v>
      </c>
      <c r="C3416" s="35">
        <f t="shared" si="269"/>
        <v>1.4395479906464947E-4</v>
      </c>
      <c r="D3416" s="7">
        <f t="shared" si="265"/>
        <v>0.49160563880577796</v>
      </c>
      <c r="E3416" s="7">
        <f>SUM(D$2:D3416)</f>
        <v>1004.2444742274903</v>
      </c>
      <c r="F3416">
        <f t="shared" si="266"/>
        <v>1</v>
      </c>
      <c r="G3416">
        <f t="shared" si="267"/>
        <v>1</v>
      </c>
    </row>
    <row r="3417" spans="1:7" x14ac:dyDescent="0.25">
      <c r="A3417" s="7">
        <v>0.26402888663915469</v>
      </c>
      <c r="B3417" s="13">
        <f t="shared" si="268"/>
        <v>3416</v>
      </c>
      <c r="C3417" s="35">
        <f t="shared" si="269"/>
        <v>5.8250125554937249E-5</v>
      </c>
      <c r="D3417" s="7">
        <f t="shared" si="265"/>
        <v>0.19898242889566564</v>
      </c>
      <c r="E3417" s="7">
        <f>SUM(D$2:D3417)</f>
        <v>1004.4434566563859</v>
      </c>
      <c r="F3417">
        <f t="shared" si="266"/>
        <v>1</v>
      </c>
      <c r="G3417">
        <f t="shared" si="267"/>
        <v>1</v>
      </c>
    </row>
    <row r="3418" spans="1:7" x14ac:dyDescent="0.25">
      <c r="A3418" s="7">
        <v>0.26396041974178586</v>
      </c>
      <c r="B3418" s="13">
        <f t="shared" si="268"/>
        <v>3417</v>
      </c>
      <c r="C3418" s="35">
        <f t="shared" si="269"/>
        <v>6.8466897368835156E-5</v>
      </c>
      <c r="D3418" s="7">
        <f t="shared" si="265"/>
        <v>0.23395138830930973</v>
      </c>
      <c r="E3418" s="7">
        <f>SUM(D$2:D3418)</f>
        <v>1004.6774080446952</v>
      </c>
      <c r="F3418">
        <f t="shared" si="266"/>
        <v>1</v>
      </c>
      <c r="G3418">
        <f t="shared" si="267"/>
        <v>1</v>
      </c>
    </row>
    <row r="3419" spans="1:7" x14ac:dyDescent="0.25">
      <c r="A3419" s="7">
        <v>0.26383471955397159</v>
      </c>
      <c r="B3419" s="13">
        <f t="shared" si="268"/>
        <v>3418</v>
      </c>
      <c r="C3419" s="35">
        <f t="shared" si="269"/>
        <v>1.257001878142705E-4</v>
      </c>
      <c r="D3419" s="7">
        <f t="shared" si="265"/>
        <v>0.42964324194917658</v>
      </c>
      <c r="E3419" s="7">
        <f>SUM(D$2:D3419)</f>
        <v>1005.1070512866444</v>
      </c>
      <c r="F3419">
        <f t="shared" si="266"/>
        <v>1</v>
      </c>
      <c r="G3419">
        <f t="shared" si="267"/>
        <v>1</v>
      </c>
    </row>
    <row r="3420" spans="1:7" x14ac:dyDescent="0.25">
      <c r="A3420" s="7">
        <v>0.26383251641123445</v>
      </c>
      <c r="B3420" s="13">
        <f t="shared" si="268"/>
        <v>3419</v>
      </c>
      <c r="C3420" s="35">
        <f t="shared" si="269"/>
        <v>2.2031427371338452E-6</v>
      </c>
      <c r="D3420" s="7">
        <f t="shared" si="265"/>
        <v>7.5325450182606168E-3</v>
      </c>
      <c r="E3420" s="7">
        <f>SUM(D$2:D3420)</f>
        <v>1005.1145838316627</v>
      </c>
      <c r="F3420">
        <f t="shared" si="266"/>
        <v>1</v>
      </c>
      <c r="G3420">
        <f t="shared" si="267"/>
        <v>1</v>
      </c>
    </row>
    <row r="3421" spans="1:7" x14ac:dyDescent="0.25">
      <c r="A3421" s="7">
        <v>0.26351456175665722</v>
      </c>
      <c r="B3421" s="13">
        <f t="shared" si="268"/>
        <v>3420</v>
      </c>
      <c r="C3421" s="35">
        <f t="shared" si="269"/>
        <v>3.1795465457723493E-4</v>
      </c>
      <c r="D3421" s="7">
        <f t="shared" si="265"/>
        <v>1.0874049186541435</v>
      </c>
      <c r="E3421" s="7">
        <f>SUM(D$2:D3421)</f>
        <v>1006.2019887503168</v>
      </c>
      <c r="F3421">
        <f t="shared" si="266"/>
        <v>1</v>
      </c>
      <c r="G3421">
        <f t="shared" si="267"/>
        <v>1</v>
      </c>
    </row>
    <row r="3422" spans="1:7" x14ac:dyDescent="0.25">
      <c r="A3422" s="7">
        <v>0.26344386750619159</v>
      </c>
      <c r="B3422" s="13">
        <f t="shared" si="268"/>
        <v>3421</v>
      </c>
      <c r="C3422" s="35">
        <f t="shared" si="269"/>
        <v>7.0694250465630493E-5</v>
      </c>
      <c r="D3422" s="7">
        <f t="shared" si="265"/>
        <v>0.24184503084292192</v>
      </c>
      <c r="E3422" s="7">
        <f>SUM(D$2:D3422)</f>
        <v>1006.4438337811597</v>
      </c>
      <c r="F3422">
        <f t="shared" si="266"/>
        <v>1</v>
      </c>
      <c r="G3422">
        <f t="shared" si="267"/>
        <v>1</v>
      </c>
    </row>
    <row r="3423" spans="1:7" x14ac:dyDescent="0.25">
      <c r="A3423" s="7">
        <v>0.26323590051595186</v>
      </c>
      <c r="B3423" s="13">
        <f t="shared" si="268"/>
        <v>3422</v>
      </c>
      <c r="C3423" s="35">
        <f t="shared" si="269"/>
        <v>2.0796699023972742E-4</v>
      </c>
      <c r="D3423" s="7">
        <f t="shared" si="265"/>
        <v>0.71166304060034724</v>
      </c>
      <c r="E3423" s="7">
        <f>SUM(D$2:D3423)</f>
        <v>1007.15549682176</v>
      </c>
      <c r="F3423">
        <f t="shared" si="266"/>
        <v>1</v>
      </c>
      <c r="G3423">
        <f t="shared" si="267"/>
        <v>1</v>
      </c>
    </row>
    <row r="3424" spans="1:7" x14ac:dyDescent="0.25">
      <c r="A3424" s="7">
        <v>0.26303907029119639</v>
      </c>
      <c r="B3424" s="13">
        <f t="shared" si="268"/>
        <v>3423</v>
      </c>
      <c r="C3424" s="35">
        <f t="shared" si="269"/>
        <v>1.9683022475547318E-4</v>
      </c>
      <c r="D3424" s="7">
        <f t="shared" si="265"/>
        <v>0.6737498593379847</v>
      </c>
      <c r="E3424" s="7">
        <f>SUM(D$2:D3424)</f>
        <v>1007.829246681098</v>
      </c>
      <c r="F3424">
        <f t="shared" si="266"/>
        <v>1</v>
      </c>
      <c r="G3424">
        <f t="shared" si="267"/>
        <v>1</v>
      </c>
    </row>
    <row r="3425" spans="1:7" x14ac:dyDescent="0.25">
      <c r="A3425" s="7">
        <v>0.26303907029119639</v>
      </c>
      <c r="B3425" s="13">
        <f t="shared" si="268"/>
        <v>3424</v>
      </c>
      <c r="C3425" s="35">
        <f t="shared" si="269"/>
        <v>0</v>
      </c>
      <c r="D3425" s="7">
        <f t="shared" si="265"/>
        <v>0</v>
      </c>
      <c r="E3425" s="7">
        <f>SUM(D$2:D3425)</f>
        <v>1007.829246681098</v>
      </c>
      <c r="F3425">
        <f t="shared" si="266"/>
        <v>1</v>
      </c>
      <c r="G3425">
        <f t="shared" si="267"/>
        <v>1</v>
      </c>
    </row>
    <row r="3426" spans="1:7" x14ac:dyDescent="0.25">
      <c r="A3426" s="7">
        <v>0.26285199684141963</v>
      </c>
      <c r="B3426" s="13">
        <f t="shared" si="268"/>
        <v>3425</v>
      </c>
      <c r="C3426" s="35">
        <f t="shared" si="269"/>
        <v>1.8707344977675344E-4</v>
      </c>
      <c r="D3426" s="7">
        <f t="shared" si="265"/>
        <v>0.64072656548538054</v>
      </c>
      <c r="E3426" s="7">
        <f>SUM(D$2:D3426)</f>
        <v>1008.4699732465833</v>
      </c>
      <c r="F3426">
        <f t="shared" si="266"/>
        <v>1</v>
      </c>
      <c r="G3426">
        <f t="shared" si="267"/>
        <v>1</v>
      </c>
    </row>
    <row r="3427" spans="1:7" x14ac:dyDescent="0.25">
      <c r="A3427" s="7">
        <v>0.26284577477896426</v>
      </c>
      <c r="B3427" s="13">
        <f t="shared" si="268"/>
        <v>3426</v>
      </c>
      <c r="C3427" s="35">
        <f t="shared" si="269"/>
        <v>6.2220624553743775E-6</v>
      </c>
      <c r="D3427" s="7">
        <f t="shared" si="265"/>
        <v>2.1316785972112617E-2</v>
      </c>
      <c r="E3427" s="7">
        <f>SUM(D$2:D3427)</f>
        <v>1008.4912900325554</v>
      </c>
      <c r="F3427">
        <f t="shared" si="266"/>
        <v>1</v>
      </c>
      <c r="G3427">
        <f t="shared" si="267"/>
        <v>1</v>
      </c>
    </row>
    <row r="3428" spans="1:7" x14ac:dyDescent="0.25">
      <c r="A3428" s="7">
        <v>0.26284577477896426</v>
      </c>
      <c r="B3428" s="13">
        <f t="shared" si="268"/>
        <v>3427</v>
      </c>
      <c r="C3428" s="35">
        <f t="shared" si="269"/>
        <v>0</v>
      </c>
      <c r="D3428" s="7">
        <f t="shared" si="265"/>
        <v>0</v>
      </c>
      <c r="E3428" s="7">
        <f>SUM(D$2:D3428)</f>
        <v>1008.4912900325554</v>
      </c>
      <c r="F3428">
        <f t="shared" si="266"/>
        <v>1</v>
      </c>
      <c r="G3428">
        <f t="shared" si="267"/>
        <v>1</v>
      </c>
    </row>
    <row r="3429" spans="1:7" x14ac:dyDescent="0.25">
      <c r="A3429" s="7">
        <v>0.26282505071101953</v>
      </c>
      <c r="B3429" s="13">
        <f t="shared" si="268"/>
        <v>3428</v>
      </c>
      <c r="C3429" s="35">
        <f t="shared" si="269"/>
        <v>2.0724067944732916E-5</v>
      </c>
      <c r="D3429" s="7">
        <f t="shared" si="265"/>
        <v>7.1042104914544435E-2</v>
      </c>
      <c r="E3429" s="7">
        <f>SUM(D$2:D3429)</f>
        <v>1008.56233213747</v>
      </c>
      <c r="F3429">
        <f t="shared" si="266"/>
        <v>1</v>
      </c>
      <c r="G3429">
        <f t="shared" si="267"/>
        <v>1</v>
      </c>
    </row>
    <row r="3430" spans="1:7" x14ac:dyDescent="0.25">
      <c r="A3430" s="7">
        <v>0.26281790865489374</v>
      </c>
      <c r="B3430" s="13">
        <f t="shared" si="268"/>
        <v>3429</v>
      </c>
      <c r="C3430" s="35">
        <f t="shared" si="269"/>
        <v>7.1420561257862225E-6</v>
      </c>
      <c r="D3430" s="7">
        <f t="shared" si="265"/>
        <v>2.4490110455320957E-2</v>
      </c>
      <c r="E3430" s="7">
        <f>SUM(D$2:D3430)</f>
        <v>1008.5868222479253</v>
      </c>
      <c r="F3430">
        <f t="shared" si="266"/>
        <v>1</v>
      </c>
      <c r="G3430">
        <f t="shared" si="267"/>
        <v>1</v>
      </c>
    </row>
    <row r="3431" spans="1:7" x14ac:dyDescent="0.25">
      <c r="A3431" s="7">
        <v>0.26281604445719309</v>
      </c>
      <c r="B3431" s="13">
        <f t="shared" si="268"/>
        <v>3430</v>
      </c>
      <c r="C3431" s="35">
        <f t="shared" si="269"/>
        <v>1.8641977006517152E-6</v>
      </c>
      <c r="D3431" s="7">
        <f t="shared" si="265"/>
        <v>6.3941981132353831E-3</v>
      </c>
      <c r="E3431" s="7">
        <f>SUM(D$2:D3431)</f>
        <v>1008.5932164460385</v>
      </c>
      <c r="F3431">
        <f t="shared" si="266"/>
        <v>1</v>
      </c>
      <c r="G3431">
        <f t="shared" si="267"/>
        <v>1</v>
      </c>
    </row>
    <row r="3432" spans="1:7" x14ac:dyDescent="0.25">
      <c r="A3432" s="7">
        <v>0.26280563400250118</v>
      </c>
      <c r="B3432" s="13">
        <f t="shared" si="268"/>
        <v>3431</v>
      </c>
      <c r="C3432" s="35">
        <f t="shared" si="269"/>
        <v>1.0410454691911486E-5</v>
      </c>
      <c r="D3432" s="7">
        <f t="shared" si="265"/>
        <v>3.5718270047948308E-2</v>
      </c>
      <c r="E3432" s="7">
        <f>SUM(D$2:D3432)</f>
        <v>1008.6289347160864</v>
      </c>
      <c r="F3432">
        <f t="shared" si="266"/>
        <v>1</v>
      </c>
      <c r="G3432">
        <f t="shared" si="267"/>
        <v>1</v>
      </c>
    </row>
    <row r="3433" spans="1:7" x14ac:dyDescent="0.25">
      <c r="A3433" s="7">
        <v>0.26277343422403571</v>
      </c>
      <c r="B3433" s="13">
        <f t="shared" si="268"/>
        <v>3432</v>
      </c>
      <c r="C3433" s="35">
        <f t="shared" si="269"/>
        <v>3.2199778465469286E-5</v>
      </c>
      <c r="D3433" s="7">
        <f t="shared" si="265"/>
        <v>0.11050963969349059</v>
      </c>
      <c r="E3433" s="7">
        <f>SUM(D$2:D3433)</f>
        <v>1008.7394443557799</v>
      </c>
      <c r="F3433">
        <f t="shared" si="266"/>
        <v>1</v>
      </c>
      <c r="G3433">
        <f t="shared" si="267"/>
        <v>1</v>
      </c>
    </row>
    <row r="3434" spans="1:7" x14ac:dyDescent="0.25">
      <c r="A3434" s="7">
        <v>0.26273431028268213</v>
      </c>
      <c r="B3434" s="13">
        <f t="shared" si="268"/>
        <v>3433</v>
      </c>
      <c r="C3434" s="35">
        <f t="shared" si="269"/>
        <v>3.9123941353580438E-5</v>
      </c>
      <c r="D3434" s="7">
        <f t="shared" si="265"/>
        <v>0.13431249066684164</v>
      </c>
      <c r="E3434" s="7">
        <f>SUM(D$2:D3434)</f>
        <v>1008.8737568464468</v>
      </c>
      <c r="F3434">
        <f t="shared" si="266"/>
        <v>1</v>
      </c>
      <c r="G3434">
        <f t="shared" si="267"/>
        <v>1</v>
      </c>
    </row>
    <row r="3435" spans="1:7" x14ac:dyDescent="0.25">
      <c r="A3435" s="7">
        <v>0.26268530851455107</v>
      </c>
      <c r="B3435" s="13">
        <f t="shared" si="268"/>
        <v>3434</v>
      </c>
      <c r="C3435" s="35">
        <f t="shared" si="269"/>
        <v>4.9001768131051726E-5</v>
      </c>
      <c r="D3435" s="7">
        <f t="shared" si="265"/>
        <v>0.16827207176203163</v>
      </c>
      <c r="E3435" s="7">
        <f>SUM(D$2:D3435)</f>
        <v>1009.0420289182088</v>
      </c>
      <c r="F3435">
        <f t="shared" si="266"/>
        <v>1</v>
      </c>
      <c r="G3435">
        <f t="shared" si="267"/>
        <v>1</v>
      </c>
    </row>
    <row r="3436" spans="1:7" x14ac:dyDescent="0.25">
      <c r="A3436" s="7">
        <v>0.26253459902511661</v>
      </c>
      <c r="B3436" s="13">
        <f t="shared" si="268"/>
        <v>3435</v>
      </c>
      <c r="C3436" s="35">
        <f t="shared" si="269"/>
        <v>1.5070948943446405E-4</v>
      </c>
      <c r="D3436" s="7">
        <f t="shared" si="265"/>
        <v>0.51768709620738407</v>
      </c>
      <c r="E3436" s="7">
        <f>SUM(D$2:D3436)</f>
        <v>1009.5597160144162</v>
      </c>
      <c r="F3436">
        <f t="shared" si="266"/>
        <v>1</v>
      </c>
      <c r="G3436">
        <f t="shared" si="267"/>
        <v>1</v>
      </c>
    </row>
    <row r="3437" spans="1:7" x14ac:dyDescent="0.25">
      <c r="A3437" s="7">
        <v>0.262508185522631</v>
      </c>
      <c r="B3437" s="13">
        <f t="shared" si="268"/>
        <v>3436</v>
      </c>
      <c r="C3437" s="35">
        <f t="shared" si="269"/>
        <v>2.6413502485611584E-5</v>
      </c>
      <c r="D3437" s="7">
        <f t="shared" si="265"/>
        <v>9.0756794540561403E-2</v>
      </c>
      <c r="E3437" s="7">
        <f>SUM(D$2:D3437)</f>
        <v>1009.6504728089567</v>
      </c>
      <c r="F3437">
        <f t="shared" si="266"/>
        <v>1</v>
      </c>
      <c r="G3437">
        <f t="shared" si="267"/>
        <v>1</v>
      </c>
    </row>
    <row r="3438" spans="1:7" x14ac:dyDescent="0.25">
      <c r="A3438" s="7">
        <v>0.2623393908944644</v>
      </c>
      <c r="B3438" s="13">
        <f t="shared" si="268"/>
        <v>3437</v>
      </c>
      <c r="C3438" s="35">
        <f t="shared" si="269"/>
        <v>1.6879462816660196E-4</v>
      </c>
      <c r="D3438" s="7">
        <f t="shared" si="265"/>
        <v>0.58014713700861087</v>
      </c>
      <c r="E3438" s="7">
        <f>SUM(D$2:D3438)</f>
        <v>1010.2306199459653</v>
      </c>
      <c r="F3438">
        <f t="shared" si="266"/>
        <v>1</v>
      </c>
      <c r="G3438">
        <f t="shared" si="267"/>
        <v>1</v>
      </c>
    </row>
    <row r="3439" spans="1:7" x14ac:dyDescent="0.25">
      <c r="A3439" s="7">
        <v>0.262298886962605</v>
      </c>
      <c r="B3439" s="13">
        <f t="shared" si="268"/>
        <v>3438</v>
      </c>
      <c r="C3439" s="35">
        <f t="shared" si="269"/>
        <v>4.0503931859392495E-5</v>
      </c>
      <c r="D3439" s="7">
        <f t="shared" si="265"/>
        <v>0.1392525177325914</v>
      </c>
      <c r="E3439" s="7">
        <f>SUM(D$2:D3439)</f>
        <v>1010.3698724636979</v>
      </c>
      <c r="F3439">
        <f t="shared" si="266"/>
        <v>1</v>
      </c>
      <c r="G3439">
        <f t="shared" si="267"/>
        <v>1</v>
      </c>
    </row>
    <row r="3440" spans="1:7" x14ac:dyDescent="0.25">
      <c r="A3440" s="7">
        <v>0.26197986705219889</v>
      </c>
      <c r="B3440" s="13">
        <f t="shared" si="268"/>
        <v>3439</v>
      </c>
      <c r="C3440" s="35">
        <f t="shared" si="269"/>
        <v>3.1901991040611533E-4</v>
      </c>
      <c r="D3440" s="7">
        <f t="shared" si="265"/>
        <v>1.0971094718866305</v>
      </c>
      <c r="E3440" s="7">
        <f>SUM(D$2:D3440)</f>
        <v>1011.4669819355845</v>
      </c>
      <c r="F3440">
        <f t="shared" si="266"/>
        <v>1</v>
      </c>
      <c r="G3440">
        <f t="shared" si="267"/>
        <v>1</v>
      </c>
    </row>
    <row r="3441" spans="1:7" x14ac:dyDescent="0.25">
      <c r="A3441" s="7">
        <v>0.26182293550030905</v>
      </c>
      <c r="B3441" s="13">
        <f t="shared" si="268"/>
        <v>3440</v>
      </c>
      <c r="C3441" s="35">
        <f t="shared" si="269"/>
        <v>1.5693155188983843E-4</v>
      </c>
      <c r="D3441" s="7">
        <f t="shared" si="265"/>
        <v>0.53984453850104419</v>
      </c>
      <c r="E3441" s="7">
        <f>SUM(D$2:D3441)</f>
        <v>1012.0068264740855</v>
      </c>
      <c r="F3441">
        <f t="shared" si="266"/>
        <v>1</v>
      </c>
      <c r="G3441">
        <f t="shared" si="267"/>
        <v>1</v>
      </c>
    </row>
    <row r="3442" spans="1:7" x14ac:dyDescent="0.25">
      <c r="A3442" s="7">
        <v>0.26180961980244738</v>
      </c>
      <c r="B3442" s="13">
        <f t="shared" si="268"/>
        <v>3441</v>
      </c>
      <c r="C3442" s="35">
        <f t="shared" si="269"/>
        <v>1.3315697861671083E-5</v>
      </c>
      <c r="D3442" s="7">
        <f t="shared" si="265"/>
        <v>4.5819316342010197E-2</v>
      </c>
      <c r="E3442" s="7">
        <f>SUM(D$2:D3442)</f>
        <v>1012.0526457904275</v>
      </c>
      <c r="F3442">
        <f t="shared" si="266"/>
        <v>1</v>
      </c>
      <c r="G3442">
        <f t="shared" si="267"/>
        <v>1</v>
      </c>
    </row>
    <row r="3443" spans="1:7" x14ac:dyDescent="0.25">
      <c r="A3443" s="7">
        <v>0.26167225022123425</v>
      </c>
      <c r="B3443" s="13">
        <f t="shared" si="268"/>
        <v>3442</v>
      </c>
      <c r="C3443" s="35">
        <f t="shared" si="269"/>
        <v>1.3736958121313148E-4</v>
      </c>
      <c r="D3443" s="7">
        <f t="shared" si="265"/>
        <v>0.47282609853559854</v>
      </c>
      <c r="E3443" s="7">
        <f>SUM(D$2:D3443)</f>
        <v>1012.5254718889631</v>
      </c>
      <c r="F3443">
        <f t="shared" si="266"/>
        <v>1</v>
      </c>
      <c r="G3443">
        <f t="shared" si="267"/>
        <v>1</v>
      </c>
    </row>
    <row r="3444" spans="1:7" x14ac:dyDescent="0.25">
      <c r="A3444" s="7">
        <v>0.26156296465732948</v>
      </c>
      <c r="B3444" s="13">
        <f t="shared" si="268"/>
        <v>3443</v>
      </c>
      <c r="C3444" s="35">
        <f t="shared" si="269"/>
        <v>1.0928556390477073E-4</v>
      </c>
      <c r="D3444" s="7">
        <f t="shared" si="265"/>
        <v>0.37627019652412563</v>
      </c>
      <c r="E3444" s="7">
        <f>SUM(D$2:D3444)</f>
        <v>1012.9017420854873</v>
      </c>
      <c r="F3444">
        <f t="shared" si="266"/>
        <v>1</v>
      </c>
      <c r="G3444">
        <f t="shared" si="267"/>
        <v>1</v>
      </c>
    </row>
    <row r="3445" spans="1:7" x14ac:dyDescent="0.25">
      <c r="A3445" s="7">
        <v>0.26142704769770131</v>
      </c>
      <c r="B3445" s="13">
        <f t="shared" si="268"/>
        <v>3444</v>
      </c>
      <c r="C3445" s="35">
        <f t="shared" si="269"/>
        <v>1.3591695962816841E-4</v>
      </c>
      <c r="D3445" s="7">
        <f t="shared" si="265"/>
        <v>0.468098008959412</v>
      </c>
      <c r="E3445" s="7">
        <f>SUM(D$2:D3445)</f>
        <v>1013.3698400944467</v>
      </c>
      <c r="F3445">
        <f t="shared" si="266"/>
        <v>1</v>
      </c>
      <c r="G3445">
        <f t="shared" si="267"/>
        <v>1</v>
      </c>
    </row>
    <row r="3446" spans="1:7" x14ac:dyDescent="0.25">
      <c r="A3446" s="7">
        <v>0.26095204043943548</v>
      </c>
      <c r="B3446" s="13">
        <f t="shared" si="268"/>
        <v>3445</v>
      </c>
      <c r="C3446" s="35">
        <f t="shared" si="269"/>
        <v>4.7500725826582491E-4</v>
      </c>
      <c r="D3446" s="7">
        <f t="shared" si="265"/>
        <v>1.6364000047257667</v>
      </c>
      <c r="E3446" s="7">
        <f>SUM(D$2:D3446)</f>
        <v>1015.0062400991724</v>
      </c>
      <c r="F3446">
        <f t="shared" si="266"/>
        <v>1</v>
      </c>
      <c r="G3446">
        <f t="shared" si="267"/>
        <v>1</v>
      </c>
    </row>
    <row r="3447" spans="1:7" x14ac:dyDescent="0.25">
      <c r="A3447" s="7">
        <v>0.26088337985918869</v>
      </c>
      <c r="B3447" s="13">
        <f t="shared" si="268"/>
        <v>3446</v>
      </c>
      <c r="C3447" s="35">
        <f t="shared" si="269"/>
        <v>6.8660580246793224E-5</v>
      </c>
      <c r="D3447" s="7">
        <f t="shared" si="265"/>
        <v>0.23660435953044945</v>
      </c>
      <c r="E3447" s="7">
        <f>SUM(D$2:D3447)</f>
        <v>1015.2428444587028</v>
      </c>
      <c r="F3447">
        <f t="shared" si="266"/>
        <v>1</v>
      </c>
      <c r="G3447">
        <f t="shared" si="267"/>
        <v>1</v>
      </c>
    </row>
    <row r="3448" spans="1:7" x14ac:dyDescent="0.25">
      <c r="A3448" s="7">
        <v>0.26088216934120123</v>
      </c>
      <c r="B3448" s="13">
        <f t="shared" si="268"/>
        <v>3447</v>
      </c>
      <c r="C3448" s="35">
        <f t="shared" si="269"/>
        <v>1.2105179874599692E-6</v>
      </c>
      <c r="D3448" s="7">
        <f t="shared" si="265"/>
        <v>4.1726555027745138E-3</v>
      </c>
      <c r="E3448" s="7">
        <f>SUM(D$2:D3448)</f>
        <v>1015.2470171142056</v>
      </c>
      <c r="F3448">
        <f t="shared" si="266"/>
        <v>1</v>
      </c>
      <c r="G3448">
        <f t="shared" si="267"/>
        <v>1</v>
      </c>
    </row>
    <row r="3449" spans="1:7" x14ac:dyDescent="0.25">
      <c r="A3449" s="7">
        <v>0.26059212923141406</v>
      </c>
      <c r="B3449" s="13">
        <f t="shared" si="268"/>
        <v>3448</v>
      </c>
      <c r="C3449" s="35">
        <f t="shared" si="269"/>
        <v>2.9004010978717076E-4</v>
      </c>
      <c r="D3449" s="7">
        <f t="shared" si="265"/>
        <v>1.0000582985461648</v>
      </c>
      <c r="E3449" s="7">
        <f>SUM(D$2:D3449)</f>
        <v>1016.2470754127518</v>
      </c>
      <c r="F3449">
        <f t="shared" si="266"/>
        <v>1</v>
      </c>
      <c r="G3449">
        <f t="shared" si="267"/>
        <v>1</v>
      </c>
    </row>
    <row r="3450" spans="1:7" x14ac:dyDescent="0.25">
      <c r="A3450" s="7">
        <v>0.26051518870813334</v>
      </c>
      <c r="B3450" s="13">
        <f t="shared" si="268"/>
        <v>3449</v>
      </c>
      <c r="C3450" s="35">
        <f t="shared" si="269"/>
        <v>7.6940523280721873E-5</v>
      </c>
      <c r="D3450" s="7">
        <f t="shared" si="265"/>
        <v>0.26536786479520974</v>
      </c>
      <c r="E3450" s="7">
        <f>SUM(D$2:D3450)</f>
        <v>1016.5124432775469</v>
      </c>
      <c r="F3450">
        <f t="shared" si="266"/>
        <v>1</v>
      </c>
      <c r="G3450">
        <f t="shared" si="267"/>
        <v>1</v>
      </c>
    </row>
    <row r="3451" spans="1:7" x14ac:dyDescent="0.25">
      <c r="A3451" s="7">
        <v>0.26049330254292058</v>
      </c>
      <c r="B3451" s="13">
        <f t="shared" si="268"/>
        <v>3450</v>
      </c>
      <c r="C3451" s="35">
        <f t="shared" si="269"/>
        <v>2.1886165212758879E-5</v>
      </c>
      <c r="D3451" s="7">
        <f t="shared" si="265"/>
        <v>7.5507269984018133E-2</v>
      </c>
      <c r="E3451" s="7">
        <f>SUM(D$2:D3451)</f>
        <v>1016.5879505475309</v>
      </c>
      <c r="F3451">
        <f t="shared" si="266"/>
        <v>1</v>
      </c>
      <c r="G3451">
        <f t="shared" si="267"/>
        <v>1</v>
      </c>
    </row>
    <row r="3452" spans="1:7" x14ac:dyDescent="0.25">
      <c r="A3452" s="7">
        <v>0.26046342695899094</v>
      </c>
      <c r="B3452" s="13">
        <f t="shared" si="268"/>
        <v>3451</v>
      </c>
      <c r="C3452" s="35">
        <f t="shared" si="269"/>
        <v>2.9875583929639404E-5</v>
      </c>
      <c r="D3452" s="7">
        <f t="shared" si="265"/>
        <v>0.10310064014118558</v>
      </c>
      <c r="E3452" s="7">
        <f>SUM(D$2:D3452)</f>
        <v>1016.6910511876721</v>
      </c>
      <c r="F3452">
        <f t="shared" si="266"/>
        <v>1</v>
      </c>
      <c r="G3452">
        <f t="shared" si="267"/>
        <v>1</v>
      </c>
    </row>
    <row r="3453" spans="1:7" x14ac:dyDescent="0.25">
      <c r="A3453" s="7">
        <v>0.26039796214623095</v>
      </c>
      <c r="B3453" s="13">
        <f t="shared" si="268"/>
        <v>3452</v>
      </c>
      <c r="C3453" s="35">
        <f t="shared" si="269"/>
        <v>6.5464812759985502E-5</v>
      </c>
      <c r="D3453" s="7">
        <f t="shared" si="265"/>
        <v>0.22598453364746995</v>
      </c>
      <c r="E3453" s="7">
        <f>SUM(D$2:D3453)</f>
        <v>1016.9170357213195</v>
      </c>
      <c r="F3453">
        <f t="shared" si="266"/>
        <v>1</v>
      </c>
      <c r="G3453">
        <f t="shared" si="267"/>
        <v>1</v>
      </c>
    </row>
    <row r="3454" spans="1:7" x14ac:dyDescent="0.25">
      <c r="A3454" s="7">
        <v>0.26005916237191029</v>
      </c>
      <c r="B3454" s="13">
        <f t="shared" si="268"/>
        <v>3453</v>
      </c>
      <c r="C3454" s="35">
        <f t="shared" si="269"/>
        <v>3.3879977432066388E-4</v>
      </c>
      <c r="D3454" s="7">
        <f t="shared" si="265"/>
        <v>1.1698756207292524</v>
      </c>
      <c r="E3454" s="7">
        <f>SUM(D$2:D3454)</f>
        <v>1018.0869113420488</v>
      </c>
      <c r="F3454">
        <f t="shared" si="266"/>
        <v>1</v>
      </c>
      <c r="G3454">
        <f t="shared" si="267"/>
        <v>1</v>
      </c>
    </row>
    <row r="3455" spans="1:7" x14ac:dyDescent="0.25">
      <c r="A3455" s="7">
        <v>0.2600096279758648</v>
      </c>
      <c r="B3455" s="13">
        <f t="shared" si="268"/>
        <v>3454</v>
      </c>
      <c r="C3455" s="35">
        <f t="shared" si="269"/>
        <v>4.9534396045491924E-5</v>
      </c>
      <c r="D3455" s="7">
        <f t="shared" si="265"/>
        <v>0.17109180394112911</v>
      </c>
      <c r="E3455" s="7">
        <f>SUM(D$2:D3455)</f>
        <v>1018.25800314599</v>
      </c>
      <c r="F3455">
        <f t="shared" si="266"/>
        <v>1</v>
      </c>
      <c r="G3455">
        <f t="shared" si="267"/>
        <v>1</v>
      </c>
    </row>
    <row r="3456" spans="1:7" x14ac:dyDescent="0.25">
      <c r="A3456" s="7">
        <v>0.25993936951187463</v>
      </c>
      <c r="B3456" s="13">
        <f t="shared" si="268"/>
        <v>3455</v>
      </c>
      <c r="C3456" s="35">
        <f t="shared" si="269"/>
        <v>7.0258463990169329E-5</v>
      </c>
      <c r="D3456" s="7">
        <f t="shared" si="265"/>
        <v>0.24274299308603503</v>
      </c>
      <c r="E3456" s="7">
        <f>SUM(D$2:D3456)</f>
        <v>1018.500746139076</v>
      </c>
      <c r="F3456">
        <f t="shared" si="266"/>
        <v>1</v>
      </c>
      <c r="G3456">
        <f t="shared" si="267"/>
        <v>1</v>
      </c>
    </row>
    <row r="3457" spans="1:7" x14ac:dyDescent="0.25">
      <c r="A3457" s="7">
        <v>0.25980258097929543</v>
      </c>
      <c r="B3457" s="13">
        <f t="shared" si="268"/>
        <v>3456</v>
      </c>
      <c r="C3457" s="35">
        <f t="shared" si="269"/>
        <v>1.3678853257920176E-4</v>
      </c>
      <c r="D3457" s="7">
        <f t="shared" si="265"/>
        <v>0.47274116859372128</v>
      </c>
      <c r="E3457" s="7">
        <f>SUM(D$2:D3457)</f>
        <v>1018.9734873076698</v>
      </c>
      <c r="F3457">
        <f t="shared" si="266"/>
        <v>1</v>
      </c>
      <c r="G3457">
        <f t="shared" si="267"/>
        <v>1</v>
      </c>
    </row>
    <row r="3458" spans="1:7" x14ac:dyDescent="0.25">
      <c r="A3458" s="7">
        <v>0.25972476888306378</v>
      </c>
      <c r="B3458" s="13">
        <f t="shared" si="268"/>
        <v>3457</v>
      </c>
      <c r="C3458" s="35">
        <f t="shared" si="269"/>
        <v>7.7812096231644201E-5</v>
      </c>
      <c r="D3458" s="7">
        <f t="shared" ref="D3458:D3521" si="270">C3458*B3458</f>
        <v>0.268996416672794</v>
      </c>
      <c r="E3458" s="7">
        <f>SUM(D$2:D3458)</f>
        <v>1019.2424837243426</v>
      </c>
      <c r="F3458">
        <f t="shared" ref="F3458:F3521" si="271">IF(E3458&gt;I$15,1,0)</f>
        <v>1</v>
      </c>
      <c r="G3458">
        <f t="shared" ref="G3458:G3521" si="272">IF(E3458&gt;M$15,1,0)</f>
        <v>1</v>
      </c>
    </row>
    <row r="3459" spans="1:7" x14ac:dyDescent="0.25">
      <c r="A3459" s="7">
        <v>0.2596133043867816</v>
      </c>
      <c r="B3459" s="13">
        <f t="shared" ref="B3459:B3522" si="273">ROW(B3459)-1</f>
        <v>3458</v>
      </c>
      <c r="C3459" s="35">
        <f t="shared" si="269"/>
        <v>1.1146449628218758E-4</v>
      </c>
      <c r="D3459" s="7">
        <f t="shared" si="270"/>
        <v>0.38544422814380463</v>
      </c>
      <c r="E3459" s="7">
        <f>SUM(D$2:D3459)</f>
        <v>1019.6279279524864</v>
      </c>
      <c r="F3459">
        <f t="shared" si="271"/>
        <v>1</v>
      </c>
      <c r="G3459">
        <f t="shared" si="272"/>
        <v>1</v>
      </c>
    </row>
    <row r="3460" spans="1:7" x14ac:dyDescent="0.25">
      <c r="A3460" s="7">
        <v>0.25938872908975436</v>
      </c>
      <c r="B3460" s="13">
        <f t="shared" si="273"/>
        <v>3459</v>
      </c>
      <c r="C3460" s="35">
        <f t="shared" ref="C3460:C3523" si="274">IF(A3459-A3460=0,0,A3459-A3460)</f>
        <v>2.2457529702724077E-4</v>
      </c>
      <c r="D3460" s="7">
        <f t="shared" si="270"/>
        <v>0.77680595241722583</v>
      </c>
      <c r="E3460" s="7">
        <f>SUM(D$2:D3460)</f>
        <v>1020.4047339049037</v>
      </c>
      <c r="F3460">
        <f t="shared" si="271"/>
        <v>1</v>
      </c>
      <c r="G3460">
        <f t="shared" si="272"/>
        <v>1</v>
      </c>
    </row>
    <row r="3461" spans="1:7" x14ac:dyDescent="0.25">
      <c r="A3461" s="7">
        <v>0.25920736928487831</v>
      </c>
      <c r="B3461" s="13">
        <f t="shared" si="273"/>
        <v>3460</v>
      </c>
      <c r="C3461" s="35">
        <f t="shared" si="274"/>
        <v>1.8135980487604675E-4</v>
      </c>
      <c r="D3461" s="7">
        <f t="shared" si="270"/>
        <v>0.62750492487112175</v>
      </c>
      <c r="E3461" s="7">
        <f>SUM(D$2:D3461)</f>
        <v>1021.0322388297748</v>
      </c>
      <c r="F3461">
        <f t="shared" si="271"/>
        <v>1</v>
      </c>
      <c r="G3461">
        <f t="shared" si="272"/>
        <v>1</v>
      </c>
    </row>
    <row r="3462" spans="1:7" x14ac:dyDescent="0.25">
      <c r="A3462" s="7">
        <v>0.25917470950957755</v>
      </c>
      <c r="B3462" s="13">
        <f t="shared" si="273"/>
        <v>3461</v>
      </c>
      <c r="C3462" s="35">
        <f t="shared" si="274"/>
        <v>3.2659775300758476E-5</v>
      </c>
      <c r="D3462" s="7">
        <f t="shared" si="270"/>
        <v>0.11303548231592508</v>
      </c>
      <c r="E3462" s="7">
        <f>SUM(D$2:D3462)</f>
        <v>1021.1452743120907</v>
      </c>
      <c r="F3462">
        <f t="shared" si="271"/>
        <v>1</v>
      </c>
      <c r="G3462">
        <f t="shared" si="272"/>
        <v>1</v>
      </c>
    </row>
    <row r="3463" spans="1:7" x14ac:dyDescent="0.25">
      <c r="A3463" s="7">
        <v>0.25905598190537082</v>
      </c>
      <c r="B3463" s="13">
        <f t="shared" si="273"/>
        <v>3462</v>
      </c>
      <c r="C3463" s="35">
        <f t="shared" si="274"/>
        <v>1.1872760420672535E-4</v>
      </c>
      <c r="D3463" s="7">
        <f t="shared" si="270"/>
        <v>0.41103496576368315</v>
      </c>
      <c r="E3463" s="7">
        <f>SUM(D$2:D3463)</f>
        <v>1021.5563092778543</v>
      </c>
      <c r="F3463">
        <f t="shared" si="271"/>
        <v>1</v>
      </c>
      <c r="G3463">
        <f t="shared" si="272"/>
        <v>1</v>
      </c>
    </row>
    <row r="3464" spans="1:7" x14ac:dyDescent="0.25">
      <c r="A3464" s="7">
        <v>0.25902845472633679</v>
      </c>
      <c r="B3464" s="13">
        <f t="shared" si="273"/>
        <v>3463</v>
      </c>
      <c r="C3464" s="35">
        <f t="shared" si="274"/>
        <v>2.7527179034037008E-5</v>
      </c>
      <c r="D3464" s="7">
        <f t="shared" si="270"/>
        <v>9.5326620994870159E-2</v>
      </c>
      <c r="E3464" s="7">
        <f>SUM(D$2:D3464)</f>
        <v>1021.6516358988492</v>
      </c>
      <c r="F3464">
        <f t="shared" si="271"/>
        <v>1</v>
      </c>
      <c r="G3464">
        <f t="shared" si="272"/>
        <v>1</v>
      </c>
    </row>
    <row r="3465" spans="1:7" x14ac:dyDescent="0.25">
      <c r="A3465" s="7">
        <v>0.25900049176082723</v>
      </c>
      <c r="B3465" s="13">
        <f t="shared" si="273"/>
        <v>3464</v>
      </c>
      <c r="C3465" s="35">
        <f t="shared" si="274"/>
        <v>2.7962965509553683E-5</v>
      </c>
      <c r="D3465" s="7">
        <f t="shared" si="270"/>
        <v>9.6863712525093959E-2</v>
      </c>
      <c r="E3465" s="7">
        <f>SUM(D$2:D3465)</f>
        <v>1021.7484996113743</v>
      </c>
      <c r="F3465">
        <f t="shared" si="271"/>
        <v>1</v>
      </c>
      <c r="G3465">
        <f t="shared" si="272"/>
        <v>1</v>
      </c>
    </row>
    <row r="3466" spans="1:7" x14ac:dyDescent="0.25">
      <c r="A3466" s="7">
        <v>0.25896291728249754</v>
      </c>
      <c r="B3466" s="13">
        <f t="shared" si="273"/>
        <v>3465</v>
      </c>
      <c r="C3466" s="35">
        <f t="shared" si="274"/>
        <v>3.757447832969385E-5</v>
      </c>
      <c r="D3466" s="7">
        <f t="shared" si="270"/>
        <v>0.13019556741238919</v>
      </c>
      <c r="E3466" s="7">
        <f>SUM(D$2:D3466)</f>
        <v>1021.8786951787868</v>
      </c>
      <c r="F3466">
        <f t="shared" si="271"/>
        <v>1</v>
      </c>
      <c r="G3466">
        <f t="shared" si="272"/>
        <v>1</v>
      </c>
    </row>
    <row r="3467" spans="1:7" x14ac:dyDescent="0.25">
      <c r="A3467" s="7">
        <v>0.2587281252136564</v>
      </c>
      <c r="B3467" s="13">
        <f t="shared" si="273"/>
        <v>3466</v>
      </c>
      <c r="C3467" s="35">
        <f t="shared" si="274"/>
        <v>2.3479206884113868E-4</v>
      </c>
      <c r="D3467" s="7">
        <f t="shared" si="270"/>
        <v>0.81378931060338666</v>
      </c>
      <c r="E3467" s="7">
        <f>SUM(D$2:D3467)</f>
        <v>1022.6924844893902</v>
      </c>
      <c r="F3467">
        <f t="shared" si="271"/>
        <v>1</v>
      </c>
      <c r="G3467">
        <f t="shared" si="272"/>
        <v>1</v>
      </c>
    </row>
    <row r="3468" spans="1:7" x14ac:dyDescent="0.25">
      <c r="A3468" s="7">
        <v>0.25867570978480087</v>
      </c>
      <c r="B3468" s="13">
        <f t="shared" si="273"/>
        <v>3467</v>
      </c>
      <c r="C3468" s="35">
        <f t="shared" si="274"/>
        <v>5.2415428855534518E-5</v>
      </c>
      <c r="D3468" s="7">
        <f t="shared" si="270"/>
        <v>0.18172429184213817</v>
      </c>
      <c r="E3468" s="7">
        <f>SUM(D$2:D3468)</f>
        <v>1022.8742087812323</v>
      </c>
      <c r="F3468">
        <f t="shared" si="271"/>
        <v>1</v>
      </c>
      <c r="G3468">
        <f t="shared" si="272"/>
        <v>1</v>
      </c>
    </row>
    <row r="3469" spans="1:7" x14ac:dyDescent="0.25">
      <c r="A3469" s="7">
        <v>0.25858225779617161</v>
      </c>
      <c r="B3469" s="13">
        <f t="shared" si="273"/>
        <v>3468</v>
      </c>
      <c r="C3469" s="35">
        <f t="shared" si="274"/>
        <v>9.3451988629256189E-5</v>
      </c>
      <c r="D3469" s="7">
        <f t="shared" si="270"/>
        <v>0.32409149656626046</v>
      </c>
      <c r="E3469" s="7">
        <f>SUM(D$2:D3469)</f>
        <v>1023.1983002777985</v>
      </c>
      <c r="F3469">
        <f t="shared" si="271"/>
        <v>1</v>
      </c>
      <c r="G3469">
        <f t="shared" si="272"/>
        <v>1</v>
      </c>
    </row>
    <row r="3470" spans="1:7" x14ac:dyDescent="0.25">
      <c r="A3470" s="7">
        <v>0.25852652554803057</v>
      </c>
      <c r="B3470" s="13">
        <f t="shared" si="273"/>
        <v>3469</v>
      </c>
      <c r="C3470" s="35">
        <f t="shared" si="274"/>
        <v>5.5732248141038276E-5</v>
      </c>
      <c r="D3470" s="7">
        <f t="shared" si="270"/>
        <v>0.19333516880126178</v>
      </c>
      <c r="E3470" s="7">
        <f>SUM(D$2:D3470)</f>
        <v>1023.3916354465997</v>
      </c>
      <c r="F3470">
        <f t="shared" si="271"/>
        <v>1</v>
      </c>
      <c r="G3470">
        <f t="shared" si="272"/>
        <v>1</v>
      </c>
    </row>
    <row r="3471" spans="1:7" x14ac:dyDescent="0.25">
      <c r="A3471" s="7">
        <v>0.25847079329988948</v>
      </c>
      <c r="B3471" s="13">
        <f t="shared" si="273"/>
        <v>3470</v>
      </c>
      <c r="C3471" s="35">
        <f t="shared" si="274"/>
        <v>5.5732248141093788E-5</v>
      </c>
      <c r="D3471" s="7">
        <f t="shared" si="270"/>
        <v>0.19339090104959544</v>
      </c>
      <c r="E3471" s="7">
        <f>SUM(D$2:D3471)</f>
        <v>1023.5850263476493</v>
      </c>
      <c r="F3471">
        <f t="shared" si="271"/>
        <v>1</v>
      </c>
      <c r="G3471">
        <f t="shared" si="272"/>
        <v>1</v>
      </c>
    </row>
    <row r="3472" spans="1:7" x14ac:dyDescent="0.25">
      <c r="A3472" s="7">
        <v>0.25845629129440006</v>
      </c>
      <c r="B3472" s="13">
        <f t="shared" si="273"/>
        <v>3471</v>
      </c>
      <c r="C3472" s="35">
        <f t="shared" si="274"/>
        <v>1.4502005489414049E-5</v>
      </c>
      <c r="D3472" s="7">
        <f t="shared" si="270"/>
        <v>5.0336461053756165E-2</v>
      </c>
      <c r="E3472" s="7">
        <f>SUM(D$2:D3472)</f>
        <v>1023.6353628087031</v>
      </c>
      <c r="F3472">
        <f t="shared" si="271"/>
        <v>1</v>
      </c>
      <c r="G3472">
        <f t="shared" si="272"/>
        <v>1</v>
      </c>
    </row>
    <row r="3473" spans="1:7" x14ac:dyDescent="0.25">
      <c r="A3473" s="7">
        <v>0.25836584139037966</v>
      </c>
      <c r="B3473" s="13">
        <f t="shared" si="273"/>
        <v>3472</v>
      </c>
      <c r="C3473" s="35">
        <f t="shared" si="274"/>
        <v>9.0449904020406535E-5</v>
      </c>
      <c r="D3473" s="7">
        <f t="shared" si="270"/>
        <v>0.31404206675885149</v>
      </c>
      <c r="E3473" s="7">
        <f>SUM(D$2:D3473)</f>
        <v>1023.9494048754619</v>
      </c>
      <c r="F3473">
        <f t="shared" si="271"/>
        <v>1</v>
      </c>
      <c r="G3473">
        <f t="shared" si="272"/>
        <v>1</v>
      </c>
    </row>
    <row r="3474" spans="1:7" x14ac:dyDescent="0.25">
      <c r="A3474" s="7">
        <v>0.25829805238308379</v>
      </c>
      <c r="B3474" s="13">
        <f t="shared" si="273"/>
        <v>3473</v>
      </c>
      <c r="C3474" s="35">
        <f t="shared" si="274"/>
        <v>6.7789007295870896E-5</v>
      </c>
      <c r="D3474" s="7">
        <f t="shared" si="270"/>
        <v>0.23543122233855962</v>
      </c>
      <c r="E3474" s="7">
        <f>SUM(D$2:D3474)</f>
        <v>1024.1848360978006</v>
      </c>
      <c r="F3474">
        <f t="shared" si="271"/>
        <v>1</v>
      </c>
      <c r="G3474">
        <f t="shared" si="272"/>
        <v>1</v>
      </c>
    </row>
    <row r="3475" spans="1:7" x14ac:dyDescent="0.25">
      <c r="A3475" s="7">
        <v>0.25811056735719129</v>
      </c>
      <c r="B3475" s="13">
        <f t="shared" si="273"/>
        <v>3474</v>
      </c>
      <c r="C3475" s="35">
        <f t="shared" si="274"/>
        <v>1.874850258924976E-4</v>
      </c>
      <c r="D3475" s="7">
        <f t="shared" si="270"/>
        <v>0.65132297995053667</v>
      </c>
      <c r="E3475" s="7">
        <f>SUM(D$2:D3475)</f>
        <v>1024.8361590777511</v>
      </c>
      <c r="F3475">
        <f t="shared" si="271"/>
        <v>1</v>
      </c>
      <c r="G3475">
        <f t="shared" si="272"/>
        <v>1</v>
      </c>
    </row>
    <row r="3476" spans="1:7" x14ac:dyDescent="0.25">
      <c r="A3476" s="7">
        <v>0.2579302970185039</v>
      </c>
      <c r="B3476" s="13">
        <f t="shared" si="273"/>
        <v>3475</v>
      </c>
      <c r="C3476" s="35">
        <f t="shared" si="274"/>
        <v>1.8027033868739384E-4</v>
      </c>
      <c r="D3476" s="7">
        <f t="shared" si="270"/>
        <v>0.62643942693869359</v>
      </c>
      <c r="E3476" s="7">
        <f>SUM(D$2:D3476)</f>
        <v>1025.4625985046898</v>
      </c>
      <c r="F3476">
        <f t="shared" si="271"/>
        <v>1</v>
      </c>
      <c r="G3476">
        <f t="shared" si="272"/>
        <v>1</v>
      </c>
    </row>
    <row r="3477" spans="1:7" x14ac:dyDescent="0.25">
      <c r="A3477" s="7">
        <v>0.25780372525773859</v>
      </c>
      <c r="B3477" s="13">
        <f t="shared" si="273"/>
        <v>3476</v>
      </c>
      <c r="C3477" s="35">
        <f t="shared" si="274"/>
        <v>1.2657176076530385E-4</v>
      </c>
      <c r="D3477" s="7">
        <f t="shared" si="270"/>
        <v>0.43996344042019619</v>
      </c>
      <c r="E3477" s="7">
        <f>SUM(D$2:D3477)</f>
        <v>1025.9025619451099</v>
      </c>
      <c r="F3477">
        <f t="shared" si="271"/>
        <v>1</v>
      </c>
      <c r="G3477">
        <f t="shared" si="272"/>
        <v>1</v>
      </c>
    </row>
    <row r="3478" spans="1:7" x14ac:dyDescent="0.25">
      <c r="A3478" s="7">
        <v>0.25777670649625928</v>
      </c>
      <c r="B3478" s="13">
        <f t="shared" si="273"/>
        <v>3477</v>
      </c>
      <c r="C3478" s="35">
        <f t="shared" si="274"/>
        <v>2.7018761479313813E-5</v>
      </c>
      <c r="D3478" s="7">
        <f t="shared" si="270"/>
        <v>9.3944233663574128E-2</v>
      </c>
      <c r="E3478" s="7">
        <f>SUM(D$2:D3478)</f>
        <v>1025.9965061787734</v>
      </c>
      <c r="F3478">
        <f t="shared" si="271"/>
        <v>1</v>
      </c>
      <c r="G3478">
        <f t="shared" si="272"/>
        <v>1</v>
      </c>
    </row>
    <row r="3479" spans="1:7" x14ac:dyDescent="0.25">
      <c r="A3479" s="7">
        <v>0.25761556234177319</v>
      </c>
      <c r="B3479" s="13">
        <f t="shared" si="273"/>
        <v>3478</v>
      </c>
      <c r="C3479" s="35">
        <f t="shared" si="274"/>
        <v>1.6114415448609254E-4</v>
      </c>
      <c r="D3479" s="7">
        <f t="shared" si="270"/>
        <v>0.56045936930262985</v>
      </c>
      <c r="E3479" s="7">
        <f>SUM(D$2:D3479)</f>
        <v>1026.5569655480761</v>
      </c>
      <c r="F3479">
        <f t="shared" si="271"/>
        <v>1</v>
      </c>
      <c r="G3479">
        <f t="shared" si="272"/>
        <v>1</v>
      </c>
    </row>
    <row r="3480" spans="1:7" x14ac:dyDescent="0.25">
      <c r="A3480" s="7">
        <v>0.25747790223624312</v>
      </c>
      <c r="B3480" s="13">
        <f t="shared" si="273"/>
        <v>3479</v>
      </c>
      <c r="C3480" s="35">
        <f t="shared" si="274"/>
        <v>1.3766010553006858E-4</v>
      </c>
      <c r="D3480" s="7">
        <f t="shared" si="270"/>
        <v>0.47891950713910858</v>
      </c>
      <c r="E3480" s="7">
        <f>SUM(D$2:D3480)</f>
        <v>1027.0358850552152</v>
      </c>
      <c r="F3480">
        <f t="shared" si="271"/>
        <v>1</v>
      </c>
      <c r="G3480">
        <f t="shared" si="272"/>
        <v>1</v>
      </c>
    </row>
    <row r="3481" spans="1:7" x14ac:dyDescent="0.25">
      <c r="A3481" s="7">
        <v>0.25741188058520897</v>
      </c>
      <c r="B3481" s="13">
        <f t="shared" si="273"/>
        <v>3480</v>
      </c>
      <c r="C3481" s="35">
        <f t="shared" si="274"/>
        <v>6.6021651034142703E-5</v>
      </c>
      <c r="D3481" s="7">
        <f t="shared" si="270"/>
        <v>0.22975534559881661</v>
      </c>
      <c r="E3481" s="7">
        <f>SUM(D$2:D3481)</f>
        <v>1027.2656404008139</v>
      </c>
      <c r="F3481">
        <f t="shared" si="271"/>
        <v>1</v>
      </c>
      <c r="G3481">
        <f t="shared" si="272"/>
        <v>1</v>
      </c>
    </row>
    <row r="3482" spans="1:7" x14ac:dyDescent="0.25">
      <c r="A3482" s="7">
        <v>0.25728760880861978</v>
      </c>
      <c r="B3482" s="13">
        <f t="shared" si="273"/>
        <v>3481</v>
      </c>
      <c r="C3482" s="35">
        <f t="shared" si="274"/>
        <v>1.2427177658919097E-4</v>
      </c>
      <c r="D3482" s="7">
        <f t="shared" si="270"/>
        <v>0.43259005430697378</v>
      </c>
      <c r="E3482" s="7">
        <f>SUM(D$2:D3482)</f>
        <v>1027.6982304551209</v>
      </c>
      <c r="F3482">
        <f t="shared" si="271"/>
        <v>1</v>
      </c>
      <c r="G3482">
        <f t="shared" si="272"/>
        <v>1</v>
      </c>
    </row>
    <row r="3483" spans="1:7" x14ac:dyDescent="0.25">
      <c r="A3483" s="7">
        <v>0.25710535322043304</v>
      </c>
      <c r="B3483" s="13">
        <f t="shared" si="273"/>
        <v>3482</v>
      </c>
      <c r="C3483" s="35">
        <f t="shared" si="274"/>
        <v>1.8225558818674159E-4</v>
      </c>
      <c r="D3483" s="7">
        <f t="shared" si="270"/>
        <v>0.63461395806623422</v>
      </c>
      <c r="E3483" s="7">
        <f>SUM(D$2:D3483)</f>
        <v>1028.3328444131871</v>
      </c>
      <c r="F3483">
        <f t="shared" si="271"/>
        <v>1</v>
      </c>
      <c r="G3483">
        <f t="shared" si="272"/>
        <v>1</v>
      </c>
    </row>
    <row r="3484" spans="1:7" x14ac:dyDescent="0.25">
      <c r="A3484" s="7">
        <v>0.25709433750674737</v>
      </c>
      <c r="B3484" s="13">
        <f t="shared" si="273"/>
        <v>3483</v>
      </c>
      <c r="C3484" s="35">
        <f t="shared" si="274"/>
        <v>1.1015713685669226E-5</v>
      </c>
      <c r="D3484" s="7">
        <f t="shared" si="270"/>
        <v>3.8367730767185915E-2</v>
      </c>
      <c r="E3484" s="7">
        <f>SUM(D$2:D3484)</f>
        <v>1028.3712121439544</v>
      </c>
      <c r="F3484">
        <f t="shared" si="271"/>
        <v>1</v>
      </c>
      <c r="G3484">
        <f t="shared" si="272"/>
        <v>1</v>
      </c>
    </row>
    <row r="3485" spans="1:7" x14ac:dyDescent="0.25">
      <c r="A3485" s="7">
        <v>0.25682669197972763</v>
      </c>
      <c r="B3485" s="13">
        <f t="shared" si="273"/>
        <v>3484</v>
      </c>
      <c r="C3485" s="35">
        <f t="shared" si="274"/>
        <v>2.676455270197442E-4</v>
      </c>
      <c r="D3485" s="7">
        <f t="shared" si="270"/>
        <v>0.93247701613678879</v>
      </c>
      <c r="E3485" s="7">
        <f>SUM(D$2:D3485)</f>
        <v>1029.3036891600912</v>
      </c>
      <c r="F3485">
        <f t="shared" si="271"/>
        <v>1</v>
      </c>
      <c r="G3485">
        <f t="shared" si="272"/>
        <v>1</v>
      </c>
    </row>
    <row r="3486" spans="1:7" x14ac:dyDescent="0.25">
      <c r="A3486" s="7">
        <v>0.2565698442731556</v>
      </c>
      <c r="B3486" s="13">
        <f t="shared" si="273"/>
        <v>3485</v>
      </c>
      <c r="C3486" s="35">
        <f t="shared" si="274"/>
        <v>2.568477065720276E-4</v>
      </c>
      <c r="D3486" s="7">
        <f t="shared" si="270"/>
        <v>0.89511425740351624</v>
      </c>
      <c r="E3486" s="7">
        <f>SUM(D$2:D3486)</f>
        <v>1030.1988034174947</v>
      </c>
      <c r="F3486">
        <f t="shared" si="271"/>
        <v>1</v>
      </c>
      <c r="G3486">
        <f t="shared" si="272"/>
        <v>1</v>
      </c>
    </row>
    <row r="3487" spans="1:7" x14ac:dyDescent="0.25">
      <c r="A3487" s="7">
        <v>0.25640870011866951</v>
      </c>
      <c r="B3487" s="13">
        <f t="shared" si="273"/>
        <v>3486</v>
      </c>
      <c r="C3487" s="35">
        <f t="shared" si="274"/>
        <v>1.6114415448609254E-4</v>
      </c>
      <c r="D3487" s="7">
        <f t="shared" si="270"/>
        <v>0.56174852253851859</v>
      </c>
      <c r="E3487" s="7">
        <f>SUM(D$2:D3487)</f>
        <v>1030.7605519400331</v>
      </c>
      <c r="F3487">
        <f t="shared" si="271"/>
        <v>1</v>
      </c>
      <c r="G3487">
        <f t="shared" si="272"/>
        <v>1</v>
      </c>
    </row>
    <row r="3488" spans="1:7" x14ac:dyDescent="0.25">
      <c r="A3488" s="7">
        <v>0.25638083399459899</v>
      </c>
      <c r="B3488" s="13">
        <f t="shared" si="273"/>
        <v>3487</v>
      </c>
      <c r="C3488" s="35">
        <f t="shared" si="274"/>
        <v>2.7866124070519138E-5</v>
      </c>
      <c r="D3488" s="7">
        <f t="shared" si="270"/>
        <v>9.7169174633900235E-2</v>
      </c>
      <c r="E3488" s="7">
        <f>SUM(D$2:D3488)</f>
        <v>1030.8577211146669</v>
      </c>
      <c r="F3488">
        <f t="shared" si="271"/>
        <v>1</v>
      </c>
      <c r="G3488">
        <f t="shared" si="272"/>
        <v>1</v>
      </c>
    </row>
    <row r="3489" spans="1:7" x14ac:dyDescent="0.25">
      <c r="A3489" s="7">
        <v>0.25637560455689329</v>
      </c>
      <c r="B3489" s="13">
        <f t="shared" si="273"/>
        <v>3488</v>
      </c>
      <c r="C3489" s="35">
        <f t="shared" si="274"/>
        <v>5.2294377057005015E-6</v>
      </c>
      <c r="D3489" s="7">
        <f t="shared" si="270"/>
        <v>1.8240278717483349E-2</v>
      </c>
      <c r="E3489" s="7">
        <f>SUM(D$2:D3489)</f>
        <v>1030.8759613933844</v>
      </c>
      <c r="F3489">
        <f t="shared" si="271"/>
        <v>1</v>
      </c>
      <c r="G3489">
        <f t="shared" si="272"/>
        <v>1</v>
      </c>
    </row>
    <row r="3490" spans="1:7" x14ac:dyDescent="0.25">
      <c r="A3490" s="7">
        <v>0.25635923835370328</v>
      </c>
      <c r="B3490" s="13">
        <f t="shared" si="273"/>
        <v>3489</v>
      </c>
      <c r="C3490" s="35">
        <f t="shared" si="274"/>
        <v>1.6366203190010253E-5</v>
      </c>
      <c r="D3490" s="7">
        <f t="shared" si="270"/>
        <v>5.7101682929945774E-2</v>
      </c>
      <c r="E3490" s="7">
        <f>SUM(D$2:D3490)</f>
        <v>1030.9330630763143</v>
      </c>
      <c r="F3490">
        <f t="shared" si="271"/>
        <v>1</v>
      </c>
      <c r="G3490">
        <f t="shared" si="272"/>
        <v>1</v>
      </c>
    </row>
    <row r="3491" spans="1:7" x14ac:dyDescent="0.25">
      <c r="A3491" s="7">
        <v>0.2562693694983168</v>
      </c>
      <c r="B3491" s="13">
        <f t="shared" si="273"/>
        <v>3490</v>
      </c>
      <c r="C3491" s="35">
        <f t="shared" si="274"/>
        <v>8.986885538647682E-5</v>
      </c>
      <c r="D3491" s="7">
        <f t="shared" si="270"/>
        <v>0.3136423052988041</v>
      </c>
      <c r="E3491" s="7">
        <f>SUM(D$2:D3491)</f>
        <v>1031.2467053816131</v>
      </c>
      <c r="F3491">
        <f t="shared" si="271"/>
        <v>1</v>
      </c>
      <c r="G3491">
        <f t="shared" si="272"/>
        <v>1</v>
      </c>
    </row>
    <row r="3492" spans="1:7" x14ac:dyDescent="0.25">
      <c r="A3492" s="7">
        <v>0.25589328576998338</v>
      </c>
      <c r="B3492" s="13">
        <f t="shared" si="273"/>
        <v>3491</v>
      </c>
      <c r="C3492" s="35">
        <f t="shared" si="274"/>
        <v>3.7608372833342063E-4</v>
      </c>
      <c r="D3492" s="7">
        <f t="shared" si="270"/>
        <v>1.3129082956119715</v>
      </c>
      <c r="E3492" s="7">
        <f>SUM(D$2:D3492)</f>
        <v>1032.5596136772251</v>
      </c>
      <c r="F3492">
        <f t="shared" si="271"/>
        <v>1</v>
      </c>
      <c r="G3492">
        <f t="shared" si="272"/>
        <v>1</v>
      </c>
    </row>
    <row r="3493" spans="1:7" x14ac:dyDescent="0.25">
      <c r="A3493" s="7">
        <v>0.25569911868480028</v>
      </c>
      <c r="B3493" s="13">
        <f t="shared" si="273"/>
        <v>3492</v>
      </c>
      <c r="C3493" s="35">
        <f t="shared" si="274"/>
        <v>1.9416708518310566E-4</v>
      </c>
      <c r="D3493" s="7">
        <f t="shared" si="270"/>
        <v>0.67803146145940496</v>
      </c>
      <c r="E3493" s="7">
        <f>SUM(D$2:D3493)</f>
        <v>1033.2376451386845</v>
      </c>
      <c r="F3493">
        <f t="shared" si="271"/>
        <v>1</v>
      </c>
      <c r="G3493">
        <f t="shared" si="272"/>
        <v>1</v>
      </c>
    </row>
    <row r="3494" spans="1:7" x14ac:dyDescent="0.25">
      <c r="A3494" s="7">
        <v>0.25556855221467656</v>
      </c>
      <c r="B3494" s="13">
        <f t="shared" si="273"/>
        <v>3493</v>
      </c>
      <c r="C3494" s="35">
        <f t="shared" si="274"/>
        <v>1.3056647012371636E-4</v>
      </c>
      <c r="D3494" s="7">
        <f t="shared" si="270"/>
        <v>0.45606868014214125</v>
      </c>
      <c r="E3494" s="7">
        <f>SUM(D$2:D3494)</f>
        <v>1033.6937138188266</v>
      </c>
      <c r="F3494">
        <f t="shared" si="271"/>
        <v>1</v>
      </c>
      <c r="G3494">
        <f t="shared" si="272"/>
        <v>1</v>
      </c>
    </row>
    <row r="3495" spans="1:7" x14ac:dyDescent="0.25">
      <c r="A3495" s="7">
        <v>0.2554055196521301</v>
      </c>
      <c r="B3495" s="13">
        <f t="shared" si="273"/>
        <v>3494</v>
      </c>
      <c r="C3495" s="35">
        <f t="shared" si="274"/>
        <v>1.6303256254646126E-4</v>
      </c>
      <c r="D3495" s="7">
        <f t="shared" si="270"/>
        <v>0.56963577353733563</v>
      </c>
      <c r="E3495" s="7">
        <f>SUM(D$2:D3495)</f>
        <v>1034.263349592364</v>
      </c>
      <c r="F3495">
        <f t="shared" si="271"/>
        <v>1</v>
      </c>
      <c r="G3495">
        <f t="shared" si="272"/>
        <v>1</v>
      </c>
    </row>
    <row r="3496" spans="1:7" x14ac:dyDescent="0.25">
      <c r="A3496" s="7">
        <v>0.25533959484253482</v>
      </c>
      <c r="B3496" s="13">
        <f t="shared" si="273"/>
        <v>3495</v>
      </c>
      <c r="C3496" s="35">
        <f t="shared" si="274"/>
        <v>6.5924809595274692E-5</v>
      </c>
      <c r="D3496" s="7">
        <f t="shared" si="270"/>
        <v>0.23040720953548505</v>
      </c>
      <c r="E3496" s="7">
        <f>SUM(D$2:D3496)</f>
        <v>1034.4937568018995</v>
      </c>
      <c r="F3496">
        <f t="shared" si="271"/>
        <v>1</v>
      </c>
      <c r="G3496">
        <f t="shared" si="272"/>
        <v>1</v>
      </c>
    </row>
    <row r="3497" spans="1:7" x14ac:dyDescent="0.25">
      <c r="A3497" s="7">
        <v>0.2553350432949022</v>
      </c>
      <c r="B3497" s="13">
        <f t="shared" si="273"/>
        <v>3496</v>
      </c>
      <c r="C3497" s="35">
        <f t="shared" si="274"/>
        <v>4.5515476326252191E-6</v>
      </c>
      <c r="D3497" s="7">
        <f t="shared" si="270"/>
        <v>1.5912210523657766E-2</v>
      </c>
      <c r="E3497" s="7">
        <f>SUM(D$2:D3497)</f>
        <v>1034.5096690124233</v>
      </c>
      <c r="F3497">
        <f t="shared" si="271"/>
        <v>1</v>
      </c>
      <c r="G3497">
        <f t="shared" si="272"/>
        <v>1</v>
      </c>
    </row>
    <row r="3498" spans="1:7" x14ac:dyDescent="0.25">
      <c r="A3498" s="7">
        <v>0.25533233173461028</v>
      </c>
      <c r="B3498" s="13">
        <f t="shared" si="273"/>
        <v>3497</v>
      </c>
      <c r="C3498" s="35">
        <f t="shared" si="274"/>
        <v>2.7115602919125514E-6</v>
      </c>
      <c r="D3498" s="7">
        <f t="shared" si="270"/>
        <v>9.4823263408181924E-3</v>
      </c>
      <c r="E3498" s="7">
        <f>SUM(D$2:D3498)</f>
        <v>1034.519151338764</v>
      </c>
      <c r="F3498">
        <f t="shared" si="271"/>
        <v>1</v>
      </c>
      <c r="G3498">
        <f t="shared" si="272"/>
        <v>1</v>
      </c>
    </row>
    <row r="3499" spans="1:7" x14ac:dyDescent="0.25">
      <c r="A3499" s="7">
        <v>0.2551547245354952</v>
      </c>
      <c r="B3499" s="13">
        <f t="shared" si="273"/>
        <v>3498</v>
      </c>
      <c r="C3499" s="35">
        <f t="shared" si="274"/>
        <v>1.7760719911508183E-4</v>
      </c>
      <c r="D3499" s="7">
        <f t="shared" si="270"/>
        <v>0.62126998250455623</v>
      </c>
      <c r="E3499" s="7">
        <f>SUM(D$2:D3499)</f>
        <v>1035.1404213212686</v>
      </c>
      <c r="F3499">
        <f t="shared" si="271"/>
        <v>1</v>
      </c>
      <c r="G3499">
        <f t="shared" si="272"/>
        <v>1</v>
      </c>
    </row>
    <row r="3500" spans="1:7" x14ac:dyDescent="0.25">
      <c r="A3500" s="7">
        <v>0.25475549570324219</v>
      </c>
      <c r="B3500" s="13">
        <f t="shared" si="273"/>
        <v>3499</v>
      </c>
      <c r="C3500" s="35">
        <f t="shared" si="274"/>
        <v>3.9922883225301797E-4</v>
      </c>
      <c r="D3500" s="7">
        <f t="shared" si="270"/>
        <v>1.3969016840533099</v>
      </c>
      <c r="E3500" s="7">
        <f>SUM(D$2:D3500)</f>
        <v>1036.5373230053219</v>
      </c>
      <c r="F3500">
        <f t="shared" si="271"/>
        <v>1</v>
      </c>
      <c r="G3500">
        <f t="shared" si="272"/>
        <v>1</v>
      </c>
    </row>
    <row r="3501" spans="1:7" x14ac:dyDescent="0.25">
      <c r="A3501" s="7">
        <v>0.25467831307636396</v>
      </c>
      <c r="B3501" s="13">
        <f t="shared" si="273"/>
        <v>3500</v>
      </c>
      <c r="C3501" s="35">
        <f t="shared" si="274"/>
        <v>7.7182626878224969E-5</v>
      </c>
      <c r="D3501" s="7">
        <f t="shared" si="270"/>
        <v>0.27013919407378739</v>
      </c>
      <c r="E3501" s="7">
        <f>SUM(D$2:D3501)</f>
        <v>1036.8074621993958</v>
      </c>
      <c r="F3501">
        <f t="shared" si="271"/>
        <v>1</v>
      </c>
      <c r="G3501">
        <f t="shared" si="272"/>
        <v>1</v>
      </c>
    </row>
    <row r="3502" spans="1:7" x14ac:dyDescent="0.25">
      <c r="A3502" s="7">
        <v>0.25445644933962858</v>
      </c>
      <c r="B3502" s="13">
        <f t="shared" si="273"/>
        <v>3501</v>
      </c>
      <c r="C3502" s="35">
        <f t="shared" si="274"/>
        <v>2.2186373673538373E-4</v>
      </c>
      <c r="D3502" s="7">
        <f t="shared" si="270"/>
        <v>0.77674494231057845</v>
      </c>
      <c r="E3502" s="7">
        <f>SUM(D$2:D3502)</f>
        <v>1037.5842071417064</v>
      </c>
      <c r="F3502">
        <f t="shared" si="271"/>
        <v>1</v>
      </c>
      <c r="G3502">
        <f t="shared" si="272"/>
        <v>1</v>
      </c>
    </row>
    <row r="3503" spans="1:7" x14ac:dyDescent="0.25">
      <c r="A3503" s="7">
        <v>0.25443020530966115</v>
      </c>
      <c r="B3503" s="13">
        <f t="shared" si="273"/>
        <v>3502</v>
      </c>
      <c r="C3503" s="35">
        <f t="shared" si="274"/>
        <v>2.624402996742603E-5</v>
      </c>
      <c r="D3503" s="7">
        <f t="shared" si="270"/>
        <v>9.1906592945925958E-2</v>
      </c>
      <c r="E3503" s="7">
        <f>SUM(D$2:D3503)</f>
        <v>1037.6761137346523</v>
      </c>
      <c r="F3503">
        <f t="shared" si="271"/>
        <v>1</v>
      </c>
      <c r="G3503">
        <f t="shared" si="272"/>
        <v>1</v>
      </c>
    </row>
    <row r="3504" spans="1:7" x14ac:dyDescent="0.25">
      <c r="A3504" s="7">
        <v>0.25434353222176148</v>
      </c>
      <c r="B3504" s="13">
        <f t="shared" si="273"/>
        <v>3503</v>
      </c>
      <c r="C3504" s="35">
        <f t="shared" si="274"/>
        <v>8.6673087899669099E-5</v>
      </c>
      <c r="D3504" s="7">
        <f t="shared" si="270"/>
        <v>0.30361582691254085</v>
      </c>
      <c r="E3504" s="7">
        <f>SUM(D$2:D3504)</f>
        <v>1037.9797295615649</v>
      </c>
      <c r="F3504">
        <f t="shared" si="271"/>
        <v>1</v>
      </c>
      <c r="G3504">
        <f t="shared" si="272"/>
        <v>1</v>
      </c>
    </row>
    <row r="3505" spans="1:7" x14ac:dyDescent="0.25">
      <c r="A3505" s="7">
        <v>0.25416640922984135</v>
      </c>
      <c r="B3505" s="13">
        <f t="shared" si="273"/>
        <v>3504</v>
      </c>
      <c r="C3505" s="35">
        <f t="shared" si="274"/>
        <v>1.7712299192013115E-4</v>
      </c>
      <c r="D3505" s="7">
        <f t="shared" si="270"/>
        <v>0.62063896368813953</v>
      </c>
      <c r="E3505" s="7">
        <f>SUM(D$2:D3505)</f>
        <v>1038.6003685252531</v>
      </c>
      <c r="F3505">
        <f t="shared" si="271"/>
        <v>1</v>
      </c>
      <c r="G3505">
        <f t="shared" si="272"/>
        <v>1</v>
      </c>
    </row>
    <row r="3506" spans="1:7" x14ac:dyDescent="0.25">
      <c r="A3506" s="7">
        <v>0.2541263652948173</v>
      </c>
      <c r="B3506" s="13">
        <f t="shared" si="273"/>
        <v>3505</v>
      </c>
      <c r="C3506" s="35">
        <f t="shared" si="274"/>
        <v>4.0043935024047794E-5</v>
      </c>
      <c r="D3506" s="7">
        <f t="shared" si="270"/>
        <v>0.14035399225928752</v>
      </c>
      <c r="E3506" s="7">
        <f>SUM(D$2:D3506)</f>
        <v>1038.7407225175123</v>
      </c>
      <c r="F3506">
        <f t="shared" si="271"/>
        <v>1</v>
      </c>
      <c r="G3506">
        <f t="shared" si="272"/>
        <v>1</v>
      </c>
    </row>
    <row r="3507" spans="1:7" x14ac:dyDescent="0.25">
      <c r="A3507" s="7">
        <v>0.25412367794488522</v>
      </c>
      <c r="B3507" s="13">
        <f t="shared" si="273"/>
        <v>3506</v>
      </c>
      <c r="C3507" s="35">
        <f t="shared" si="274"/>
        <v>2.6873499320845262E-6</v>
      </c>
      <c r="D3507" s="7">
        <f t="shared" si="270"/>
        <v>9.4218488618883489E-3</v>
      </c>
      <c r="E3507" s="7">
        <f>SUM(D$2:D3507)</f>
        <v>1038.7501443663741</v>
      </c>
      <c r="F3507">
        <f t="shared" si="271"/>
        <v>1</v>
      </c>
      <c r="G3507">
        <f t="shared" si="272"/>
        <v>1</v>
      </c>
    </row>
    <row r="3508" spans="1:7" x14ac:dyDescent="0.25">
      <c r="A3508" s="7">
        <v>0.25399044833518919</v>
      </c>
      <c r="B3508" s="13">
        <f t="shared" si="273"/>
        <v>3507</v>
      </c>
      <c r="C3508" s="35">
        <f t="shared" si="274"/>
        <v>1.3322960969602837E-4</v>
      </c>
      <c r="D3508" s="7">
        <f t="shared" si="270"/>
        <v>0.4672362412039715</v>
      </c>
      <c r="E3508" s="7">
        <f>SUM(D$2:D3508)</f>
        <v>1039.217380607578</v>
      </c>
      <c r="F3508">
        <f t="shared" si="271"/>
        <v>1</v>
      </c>
      <c r="G3508">
        <f t="shared" si="272"/>
        <v>1</v>
      </c>
    </row>
    <row r="3509" spans="1:7" x14ac:dyDescent="0.25">
      <c r="A3509" s="7">
        <v>0.25399044833518919</v>
      </c>
      <c r="B3509" s="13">
        <f t="shared" si="273"/>
        <v>3508</v>
      </c>
      <c r="C3509" s="35">
        <f t="shared" si="274"/>
        <v>0</v>
      </c>
      <c r="D3509" s="7">
        <f t="shared" si="270"/>
        <v>0</v>
      </c>
      <c r="E3509" s="7">
        <f>SUM(D$2:D3509)</f>
        <v>1039.217380607578</v>
      </c>
      <c r="F3509">
        <f t="shared" si="271"/>
        <v>1</v>
      </c>
      <c r="G3509">
        <f t="shared" si="272"/>
        <v>1</v>
      </c>
    </row>
    <row r="3510" spans="1:7" x14ac:dyDescent="0.25">
      <c r="A3510" s="7">
        <v>0.25393156874028078</v>
      </c>
      <c r="B3510" s="13">
        <f t="shared" si="273"/>
        <v>3509</v>
      </c>
      <c r="C3510" s="35">
        <f t="shared" si="274"/>
        <v>5.8879594908411992E-5</v>
      </c>
      <c r="D3510" s="7">
        <f t="shared" si="270"/>
        <v>0.20660849853361768</v>
      </c>
      <c r="E3510" s="7">
        <f>SUM(D$2:D3510)</f>
        <v>1039.4239891061115</v>
      </c>
      <c r="F3510">
        <f t="shared" si="271"/>
        <v>1</v>
      </c>
      <c r="G3510">
        <f t="shared" si="272"/>
        <v>1</v>
      </c>
    </row>
    <row r="3511" spans="1:7" x14ac:dyDescent="0.25">
      <c r="A3511" s="7">
        <v>0.25382848102847161</v>
      </c>
      <c r="B3511" s="13">
        <f t="shared" si="273"/>
        <v>3510</v>
      </c>
      <c r="C3511" s="35">
        <f t="shared" si="274"/>
        <v>1.0308771180916887E-4</v>
      </c>
      <c r="D3511" s="7">
        <f t="shared" si="270"/>
        <v>0.36183786845018273</v>
      </c>
      <c r="E3511" s="7">
        <f>SUM(D$2:D3511)</f>
        <v>1039.7858269745618</v>
      </c>
      <c r="F3511">
        <f t="shared" si="271"/>
        <v>1</v>
      </c>
      <c r="G3511">
        <f t="shared" si="272"/>
        <v>1</v>
      </c>
    </row>
    <row r="3512" spans="1:7" x14ac:dyDescent="0.25">
      <c r="A3512" s="7">
        <v>0.25352996729277244</v>
      </c>
      <c r="B3512" s="13">
        <f t="shared" si="273"/>
        <v>3511</v>
      </c>
      <c r="C3512" s="35">
        <f t="shared" si="274"/>
        <v>2.985137356991685E-4</v>
      </c>
      <c r="D3512" s="7">
        <f t="shared" si="270"/>
        <v>1.0480817260397806</v>
      </c>
      <c r="E3512" s="7">
        <f>SUM(D$2:D3512)</f>
        <v>1040.8339087006016</v>
      </c>
      <c r="F3512">
        <f t="shared" si="271"/>
        <v>1</v>
      </c>
      <c r="G3512">
        <f t="shared" si="272"/>
        <v>1</v>
      </c>
    </row>
    <row r="3513" spans="1:7" x14ac:dyDescent="0.25">
      <c r="A3513" s="7">
        <v>0.25352827256758997</v>
      </c>
      <c r="B3513" s="13">
        <f t="shared" si="273"/>
        <v>3512</v>
      </c>
      <c r="C3513" s="35">
        <f t="shared" si="274"/>
        <v>1.6947251824661613E-6</v>
      </c>
      <c r="D3513" s="7">
        <f t="shared" si="270"/>
        <v>5.9518748408211586E-3</v>
      </c>
      <c r="E3513" s="7">
        <f>SUM(D$2:D3513)</f>
        <v>1040.8398605754423</v>
      </c>
      <c r="F3513">
        <f t="shared" si="271"/>
        <v>1</v>
      </c>
      <c r="G3513">
        <f t="shared" si="272"/>
        <v>1</v>
      </c>
    </row>
    <row r="3514" spans="1:7" x14ac:dyDescent="0.25">
      <c r="A3514" s="7">
        <v>0.25344678049667652</v>
      </c>
      <c r="B3514" s="13">
        <f t="shared" si="273"/>
        <v>3513</v>
      </c>
      <c r="C3514" s="35">
        <f t="shared" si="274"/>
        <v>8.1492070913458114E-5</v>
      </c>
      <c r="D3514" s="7">
        <f t="shared" si="270"/>
        <v>0.28628164511897836</v>
      </c>
      <c r="E3514" s="7">
        <f>SUM(D$2:D3514)</f>
        <v>1041.1261422205614</v>
      </c>
      <c r="F3514">
        <f t="shared" si="271"/>
        <v>1</v>
      </c>
      <c r="G3514">
        <f t="shared" si="272"/>
        <v>1</v>
      </c>
    </row>
    <row r="3515" spans="1:7" x14ac:dyDescent="0.25">
      <c r="A3515" s="7">
        <v>0.25340794707963987</v>
      </c>
      <c r="B3515" s="13">
        <f t="shared" si="273"/>
        <v>3514</v>
      </c>
      <c r="C3515" s="35">
        <f t="shared" si="274"/>
        <v>3.8833417036643336E-5</v>
      </c>
      <c r="D3515" s="7">
        <f t="shared" si="270"/>
        <v>0.13646062746676468</v>
      </c>
      <c r="E3515" s="7">
        <f>SUM(D$2:D3515)</f>
        <v>1041.2626028480281</v>
      </c>
      <c r="F3515">
        <f t="shared" si="271"/>
        <v>1</v>
      </c>
      <c r="G3515">
        <f t="shared" si="272"/>
        <v>1</v>
      </c>
    </row>
    <row r="3516" spans="1:7" x14ac:dyDescent="0.25">
      <c r="A3516" s="7">
        <v>0.25317269501396356</v>
      </c>
      <c r="B3516" s="13">
        <f t="shared" si="273"/>
        <v>3515</v>
      </c>
      <c r="C3516" s="35">
        <f t="shared" si="274"/>
        <v>2.3525206567631685E-4</v>
      </c>
      <c r="D3516" s="7">
        <f t="shared" si="270"/>
        <v>0.82691101085225371</v>
      </c>
      <c r="E3516" s="7">
        <f>SUM(D$2:D3516)</f>
        <v>1042.0895138588803</v>
      </c>
      <c r="F3516">
        <f t="shared" si="271"/>
        <v>1</v>
      </c>
      <c r="G3516">
        <f t="shared" si="272"/>
        <v>1</v>
      </c>
    </row>
    <row r="3517" spans="1:7" x14ac:dyDescent="0.25">
      <c r="A3517" s="7">
        <v>0.25304793903017953</v>
      </c>
      <c r="B3517" s="13">
        <f t="shared" si="273"/>
        <v>3516</v>
      </c>
      <c r="C3517" s="35">
        <f t="shared" si="274"/>
        <v>1.2475598378403063E-4</v>
      </c>
      <c r="D3517" s="7">
        <f t="shared" si="270"/>
        <v>0.43864203898465171</v>
      </c>
      <c r="E3517" s="7">
        <f>SUM(D$2:D3517)</f>
        <v>1042.528155897865</v>
      </c>
      <c r="F3517">
        <f t="shared" si="271"/>
        <v>1</v>
      </c>
      <c r="G3517">
        <f t="shared" si="272"/>
        <v>1</v>
      </c>
    </row>
    <row r="3518" spans="1:7" x14ac:dyDescent="0.25">
      <c r="A3518" s="7">
        <v>0.25303902961779201</v>
      </c>
      <c r="B3518" s="13">
        <f t="shared" si="273"/>
        <v>3517</v>
      </c>
      <c r="C3518" s="35">
        <f t="shared" si="274"/>
        <v>8.9094123875144149E-6</v>
      </c>
      <c r="D3518" s="7">
        <f t="shared" si="270"/>
        <v>3.1334403366888197E-2</v>
      </c>
      <c r="E3518" s="7">
        <f>SUM(D$2:D3518)</f>
        <v>1042.5594903012318</v>
      </c>
      <c r="F3518">
        <f t="shared" si="271"/>
        <v>1</v>
      </c>
      <c r="G3518">
        <f t="shared" si="272"/>
        <v>1</v>
      </c>
    </row>
    <row r="3519" spans="1:7" x14ac:dyDescent="0.25">
      <c r="A3519" s="7">
        <v>0.25290020741499414</v>
      </c>
      <c r="B3519" s="13">
        <f t="shared" si="273"/>
        <v>3518</v>
      </c>
      <c r="C3519" s="35">
        <f t="shared" si="274"/>
        <v>1.388222027978725E-4</v>
      </c>
      <c r="D3519" s="7">
        <f t="shared" si="270"/>
        <v>0.48837650944291544</v>
      </c>
      <c r="E3519" s="7">
        <f>SUM(D$2:D3519)</f>
        <v>1043.0478668106748</v>
      </c>
      <c r="F3519">
        <f t="shared" si="271"/>
        <v>1</v>
      </c>
      <c r="G3519">
        <f t="shared" si="272"/>
        <v>1</v>
      </c>
    </row>
    <row r="3520" spans="1:7" x14ac:dyDescent="0.25">
      <c r="A3520" s="7">
        <v>0.25287744967683046</v>
      </c>
      <c r="B3520" s="13">
        <f t="shared" si="273"/>
        <v>3519</v>
      </c>
      <c r="C3520" s="35">
        <f t="shared" si="274"/>
        <v>2.2757738163681207E-5</v>
      </c>
      <c r="D3520" s="7">
        <f t="shared" si="270"/>
        <v>8.0084480597994168E-2</v>
      </c>
      <c r="E3520" s="7">
        <f>SUM(D$2:D3520)</f>
        <v>1043.1279512912729</v>
      </c>
      <c r="F3520">
        <f t="shared" si="271"/>
        <v>1</v>
      </c>
      <c r="G3520">
        <f t="shared" si="272"/>
        <v>1</v>
      </c>
    </row>
    <row r="3521" spans="1:7" x14ac:dyDescent="0.25">
      <c r="A3521" s="7">
        <v>0.25284314359706678</v>
      </c>
      <c r="B3521" s="13">
        <f t="shared" si="273"/>
        <v>3520</v>
      </c>
      <c r="C3521" s="35">
        <f t="shared" si="274"/>
        <v>3.4306079763679609E-5</v>
      </c>
      <c r="D3521" s="7">
        <f t="shared" si="270"/>
        <v>0.12075740076815222</v>
      </c>
      <c r="E3521" s="7">
        <f>SUM(D$2:D3521)</f>
        <v>1043.248708692041</v>
      </c>
      <c r="F3521">
        <f t="shared" si="271"/>
        <v>1</v>
      </c>
      <c r="G3521">
        <f t="shared" si="272"/>
        <v>1</v>
      </c>
    </row>
    <row r="3522" spans="1:7" x14ac:dyDescent="0.25">
      <c r="A3522" s="7">
        <v>0.25274777899001738</v>
      </c>
      <c r="B3522" s="13">
        <f t="shared" si="273"/>
        <v>3521</v>
      </c>
      <c r="C3522" s="35">
        <f t="shared" si="274"/>
        <v>9.5364607049397421E-5</v>
      </c>
      <c r="D3522" s="7">
        <f t="shared" ref="D3522:D3585" si="275">C3522*B3522</f>
        <v>0.33577878142092832</v>
      </c>
      <c r="E3522" s="7">
        <f>SUM(D$2:D3522)</f>
        <v>1043.5844874734619</v>
      </c>
      <c r="F3522">
        <f t="shared" ref="F3522:F3585" si="276">IF(E3522&gt;I$15,1,0)</f>
        <v>1</v>
      </c>
      <c r="G3522">
        <f t="shared" ref="G3522:G3585" si="277">IF(E3522&gt;M$15,1,0)</f>
        <v>1</v>
      </c>
    </row>
    <row r="3523" spans="1:7" x14ac:dyDescent="0.25">
      <c r="A3523" s="7">
        <v>0.25263127873890756</v>
      </c>
      <c r="B3523" s="13">
        <f t="shared" ref="B3523:B3586" si="278">ROW(B3523)-1</f>
        <v>3522</v>
      </c>
      <c r="C3523" s="35">
        <f t="shared" si="274"/>
        <v>1.1650025110981899E-4</v>
      </c>
      <c r="D3523" s="7">
        <f t="shared" si="275"/>
        <v>0.41031388440878247</v>
      </c>
      <c r="E3523" s="7">
        <f>SUM(D$2:D3523)</f>
        <v>1043.9948013578708</v>
      </c>
      <c r="F3523">
        <f t="shared" si="276"/>
        <v>1</v>
      </c>
      <c r="G3523">
        <f t="shared" si="277"/>
        <v>1</v>
      </c>
    </row>
    <row r="3524" spans="1:7" x14ac:dyDescent="0.25">
      <c r="A3524" s="7">
        <v>0.25256501498427586</v>
      </c>
      <c r="B3524" s="13">
        <f t="shared" si="278"/>
        <v>3523</v>
      </c>
      <c r="C3524" s="35">
        <f t="shared" ref="C3524:C3587" si="279">IF(A3523-A3524=0,0,A3523-A3524)</f>
        <v>6.626375463170131E-5</v>
      </c>
      <c r="D3524" s="7">
        <f t="shared" si="275"/>
        <v>0.23344720756748372</v>
      </c>
      <c r="E3524" s="7">
        <f>SUM(D$2:D3524)</f>
        <v>1044.2282485654382</v>
      </c>
      <c r="F3524">
        <f t="shared" si="276"/>
        <v>1</v>
      </c>
      <c r="G3524">
        <f t="shared" si="277"/>
        <v>1</v>
      </c>
    </row>
    <row r="3525" spans="1:7" x14ac:dyDescent="0.25">
      <c r="A3525" s="7">
        <v>0.25255872029074128</v>
      </c>
      <c r="B3525" s="13">
        <f t="shared" si="278"/>
        <v>3524</v>
      </c>
      <c r="C3525" s="35">
        <f t="shared" si="279"/>
        <v>6.2946935345808974E-6</v>
      </c>
      <c r="D3525" s="7">
        <f t="shared" si="275"/>
        <v>2.2182500015863083E-2</v>
      </c>
      <c r="E3525" s="7">
        <f>SUM(D$2:D3525)</f>
        <v>1044.250431065454</v>
      </c>
      <c r="F3525">
        <f t="shared" si="276"/>
        <v>1</v>
      </c>
      <c r="G3525">
        <f t="shared" si="277"/>
        <v>1</v>
      </c>
    </row>
    <row r="3526" spans="1:7" x14ac:dyDescent="0.25">
      <c r="A3526" s="7">
        <v>0.25236104270339466</v>
      </c>
      <c r="B3526" s="13">
        <f t="shared" si="278"/>
        <v>3525</v>
      </c>
      <c r="C3526" s="35">
        <f t="shared" si="279"/>
        <v>1.97677587346623E-4</v>
      </c>
      <c r="D3526" s="7">
        <f t="shared" si="275"/>
        <v>0.69681349539684612</v>
      </c>
      <c r="E3526" s="7">
        <f>SUM(D$2:D3526)</f>
        <v>1044.9472445608508</v>
      </c>
      <c r="F3526">
        <f t="shared" si="276"/>
        <v>1</v>
      </c>
      <c r="G3526">
        <f t="shared" si="277"/>
        <v>1</v>
      </c>
    </row>
    <row r="3527" spans="1:7" x14ac:dyDescent="0.25">
      <c r="A3527" s="7">
        <v>0.25235237539460464</v>
      </c>
      <c r="B3527" s="13">
        <f t="shared" si="278"/>
        <v>3526</v>
      </c>
      <c r="C3527" s="35">
        <f t="shared" si="279"/>
        <v>8.6673087900113188E-6</v>
      </c>
      <c r="D3527" s="7">
        <f t="shared" si="275"/>
        <v>3.056093079357991E-2</v>
      </c>
      <c r="E3527" s="7">
        <f>SUM(D$2:D3527)</f>
        <v>1044.9778054916444</v>
      </c>
      <c r="F3527">
        <f t="shared" si="276"/>
        <v>1</v>
      </c>
      <c r="G3527">
        <f t="shared" si="277"/>
        <v>1</v>
      </c>
    </row>
    <row r="3528" spans="1:7" x14ac:dyDescent="0.25">
      <c r="A3528" s="7">
        <v>0.25232555031600334</v>
      </c>
      <c r="B3528" s="13">
        <f t="shared" si="278"/>
        <v>3527</v>
      </c>
      <c r="C3528" s="35">
        <f t="shared" si="279"/>
        <v>2.6825078601300234E-5</v>
      </c>
      <c r="D3528" s="7">
        <f t="shared" si="275"/>
        <v>9.4612052226785925E-2</v>
      </c>
      <c r="E3528" s="7">
        <f>SUM(D$2:D3528)</f>
        <v>1045.0724175438711</v>
      </c>
      <c r="F3528">
        <f t="shared" si="276"/>
        <v>1</v>
      </c>
      <c r="G3528">
        <f t="shared" si="277"/>
        <v>1</v>
      </c>
    </row>
    <row r="3529" spans="1:7" x14ac:dyDescent="0.25">
      <c r="A3529" s="7">
        <v>0.25225584869028739</v>
      </c>
      <c r="B3529" s="13">
        <f t="shared" si="278"/>
        <v>3528</v>
      </c>
      <c r="C3529" s="35">
        <f t="shared" si="279"/>
        <v>6.9701625715956617E-5</v>
      </c>
      <c r="D3529" s="7">
        <f t="shared" si="275"/>
        <v>0.24590733552589494</v>
      </c>
      <c r="E3529" s="7">
        <f>SUM(D$2:D3529)</f>
        <v>1045.3183248793971</v>
      </c>
      <c r="F3529">
        <f t="shared" si="276"/>
        <v>1</v>
      </c>
      <c r="G3529">
        <f t="shared" si="277"/>
        <v>1</v>
      </c>
    </row>
    <row r="3530" spans="1:7" x14ac:dyDescent="0.25">
      <c r="A3530" s="7">
        <v>0.25215999987604298</v>
      </c>
      <c r="B3530" s="13">
        <f t="shared" si="278"/>
        <v>3529</v>
      </c>
      <c r="C3530" s="35">
        <f t="shared" si="279"/>
        <v>9.5848814244403613E-5</v>
      </c>
      <c r="D3530" s="7">
        <f t="shared" si="275"/>
        <v>0.33825046546850035</v>
      </c>
      <c r="E3530" s="7">
        <f>SUM(D$2:D3530)</f>
        <v>1045.6565753448656</v>
      </c>
      <c r="F3530">
        <f t="shared" si="276"/>
        <v>1</v>
      </c>
      <c r="G3530">
        <f t="shared" si="277"/>
        <v>1</v>
      </c>
    </row>
    <row r="3531" spans="1:7" x14ac:dyDescent="0.25">
      <c r="A3531" s="7">
        <v>0.25214518313587686</v>
      </c>
      <c r="B3531" s="13">
        <f t="shared" si="278"/>
        <v>3530</v>
      </c>
      <c r="C3531" s="35">
        <f t="shared" si="279"/>
        <v>1.4816740166123665E-5</v>
      </c>
      <c r="D3531" s="7">
        <f t="shared" si="275"/>
        <v>5.2303092786416538E-2</v>
      </c>
      <c r="E3531" s="7">
        <f>SUM(D$2:D3531)</f>
        <v>1045.7088784376519</v>
      </c>
      <c r="F3531">
        <f t="shared" si="276"/>
        <v>1</v>
      </c>
      <c r="G3531">
        <f t="shared" si="277"/>
        <v>1</v>
      </c>
    </row>
    <row r="3532" spans="1:7" x14ac:dyDescent="0.25">
      <c r="A3532" s="7">
        <v>0.25213937264953729</v>
      </c>
      <c r="B3532" s="13">
        <f t="shared" si="278"/>
        <v>3531</v>
      </c>
      <c r="C3532" s="35">
        <f t="shared" si="279"/>
        <v>5.8104863395747053E-6</v>
      </c>
      <c r="D3532" s="7">
        <f t="shared" si="275"/>
        <v>2.0516827265038284E-2</v>
      </c>
      <c r="E3532" s="7">
        <f>SUM(D$2:D3532)</f>
        <v>1045.729395264917</v>
      </c>
      <c r="F3532">
        <f t="shared" si="276"/>
        <v>1</v>
      </c>
      <c r="G3532">
        <f t="shared" si="277"/>
        <v>1</v>
      </c>
    </row>
    <row r="3533" spans="1:7" x14ac:dyDescent="0.25">
      <c r="A3533" s="7">
        <v>0.25199052735780336</v>
      </c>
      <c r="B3533" s="13">
        <f t="shared" si="278"/>
        <v>3532</v>
      </c>
      <c r="C3533" s="35">
        <f t="shared" si="279"/>
        <v>1.4884529173392336E-4</v>
      </c>
      <c r="D3533" s="7">
        <f t="shared" si="275"/>
        <v>0.5257215704042173</v>
      </c>
      <c r="E3533" s="7">
        <f>SUM(D$2:D3533)</f>
        <v>1046.2551168353211</v>
      </c>
      <c r="F3533">
        <f t="shared" si="276"/>
        <v>1</v>
      </c>
      <c r="G3533">
        <f t="shared" si="277"/>
        <v>1</v>
      </c>
    </row>
    <row r="3534" spans="1:7" x14ac:dyDescent="0.25">
      <c r="A3534" s="7">
        <v>0.25193636878304587</v>
      </c>
      <c r="B3534" s="13">
        <f t="shared" si="278"/>
        <v>3533</v>
      </c>
      <c r="C3534" s="35">
        <f t="shared" si="279"/>
        <v>5.4158574757490197E-5</v>
      </c>
      <c r="D3534" s="7">
        <f t="shared" si="275"/>
        <v>0.19134224461821286</v>
      </c>
      <c r="E3534" s="7">
        <f>SUM(D$2:D3534)</f>
        <v>1046.4464590799394</v>
      </c>
      <c r="F3534">
        <f t="shared" si="276"/>
        <v>1</v>
      </c>
      <c r="G3534">
        <f t="shared" si="277"/>
        <v>1</v>
      </c>
    </row>
    <row r="3535" spans="1:7" x14ac:dyDescent="0.25">
      <c r="A3535" s="7">
        <v>0.25188826279822557</v>
      </c>
      <c r="B3535" s="13">
        <f t="shared" si="278"/>
        <v>3534</v>
      </c>
      <c r="C3535" s="35">
        <f t="shared" si="279"/>
        <v>4.8105984820301373E-5</v>
      </c>
      <c r="D3535" s="7">
        <f t="shared" si="275"/>
        <v>0.17000655035494505</v>
      </c>
      <c r="E3535" s="7">
        <f>SUM(D$2:D3535)</f>
        <v>1046.6164656302942</v>
      </c>
      <c r="F3535">
        <f t="shared" si="276"/>
        <v>1</v>
      </c>
      <c r="G3535">
        <f t="shared" si="277"/>
        <v>1</v>
      </c>
    </row>
    <row r="3536" spans="1:7" x14ac:dyDescent="0.25">
      <c r="A3536" s="7">
        <v>0.25178292352295983</v>
      </c>
      <c r="B3536" s="13">
        <f t="shared" si="278"/>
        <v>3535</v>
      </c>
      <c r="C3536" s="35">
        <f t="shared" si="279"/>
        <v>1.0533927526573672E-4</v>
      </c>
      <c r="D3536" s="7">
        <f t="shared" si="275"/>
        <v>0.37237433806437931</v>
      </c>
      <c r="E3536" s="7">
        <f>SUM(D$2:D3536)</f>
        <v>1046.9888399683587</v>
      </c>
      <c r="F3536">
        <f t="shared" si="276"/>
        <v>1</v>
      </c>
      <c r="G3536">
        <f t="shared" si="277"/>
        <v>1</v>
      </c>
    </row>
    <row r="3537" spans="1:7" x14ac:dyDescent="0.25">
      <c r="A3537" s="7">
        <v>0.25164102660447379</v>
      </c>
      <c r="B3537" s="13">
        <f t="shared" si="278"/>
        <v>3536</v>
      </c>
      <c r="C3537" s="35">
        <f t="shared" si="279"/>
        <v>1.4189691848603969E-4</v>
      </c>
      <c r="D3537" s="7">
        <f t="shared" si="275"/>
        <v>0.50174750376663635</v>
      </c>
      <c r="E3537" s="7">
        <f>SUM(D$2:D3537)</f>
        <v>1047.4905874721253</v>
      </c>
      <c r="F3537">
        <f t="shared" si="276"/>
        <v>1</v>
      </c>
      <c r="G3537">
        <f t="shared" si="277"/>
        <v>1</v>
      </c>
    </row>
    <row r="3538" spans="1:7" x14ac:dyDescent="0.25">
      <c r="A3538" s="7">
        <v>0.25149813706123808</v>
      </c>
      <c r="B3538" s="13">
        <f t="shared" si="278"/>
        <v>3537</v>
      </c>
      <c r="C3538" s="35">
        <f t="shared" si="279"/>
        <v>1.4288954323571357E-4</v>
      </c>
      <c r="D3538" s="7">
        <f t="shared" si="275"/>
        <v>0.50540031442471889</v>
      </c>
      <c r="E3538" s="7">
        <f>SUM(D$2:D3538)</f>
        <v>1047.9959877865499</v>
      </c>
      <c r="F3538">
        <f t="shared" si="276"/>
        <v>1</v>
      </c>
      <c r="G3538">
        <f t="shared" si="277"/>
        <v>1</v>
      </c>
    </row>
    <row r="3539" spans="1:7" x14ac:dyDescent="0.25">
      <c r="A3539" s="7">
        <v>0.25136919268521746</v>
      </c>
      <c r="B3539" s="13">
        <f t="shared" si="278"/>
        <v>3538</v>
      </c>
      <c r="C3539" s="35">
        <f t="shared" si="279"/>
        <v>1.2894437602062325E-4</v>
      </c>
      <c r="D3539" s="7">
        <f t="shared" si="275"/>
        <v>0.45620520236096507</v>
      </c>
      <c r="E3539" s="7">
        <f>SUM(D$2:D3539)</f>
        <v>1048.4521929889108</v>
      </c>
      <c r="F3539">
        <f t="shared" si="276"/>
        <v>1</v>
      </c>
      <c r="G3539">
        <f t="shared" si="277"/>
        <v>1</v>
      </c>
    </row>
    <row r="3540" spans="1:7" x14ac:dyDescent="0.25">
      <c r="A3540" s="7">
        <v>0.25121310849591877</v>
      </c>
      <c r="B3540" s="13">
        <f t="shared" si="278"/>
        <v>3539</v>
      </c>
      <c r="C3540" s="35">
        <f t="shared" si="279"/>
        <v>1.5608418929868861E-4</v>
      </c>
      <c r="D3540" s="7">
        <f t="shared" si="275"/>
        <v>0.552381945928059</v>
      </c>
      <c r="E3540" s="7">
        <f>SUM(D$2:D3540)</f>
        <v>1049.004574934839</v>
      </c>
      <c r="F3540">
        <f t="shared" si="276"/>
        <v>1</v>
      </c>
      <c r="G3540">
        <f t="shared" si="277"/>
        <v>1</v>
      </c>
    </row>
    <row r="3541" spans="1:7" x14ac:dyDescent="0.25">
      <c r="A3541" s="7">
        <v>0.25097916378966889</v>
      </c>
      <c r="B3541" s="13">
        <f t="shared" si="278"/>
        <v>3540</v>
      </c>
      <c r="C3541" s="35">
        <f t="shared" si="279"/>
        <v>2.3394470624987784E-4</v>
      </c>
      <c r="D3541" s="7">
        <f t="shared" si="275"/>
        <v>0.82816426012456756</v>
      </c>
      <c r="E3541" s="7">
        <f>SUM(D$2:D3541)</f>
        <v>1049.8327391949636</v>
      </c>
      <c r="F3541">
        <f t="shared" si="276"/>
        <v>1</v>
      </c>
      <c r="G3541">
        <f t="shared" si="277"/>
        <v>1</v>
      </c>
    </row>
    <row r="3542" spans="1:7" x14ac:dyDescent="0.25">
      <c r="A3542" s="7">
        <v>0.25097536276318844</v>
      </c>
      <c r="B3542" s="13">
        <f t="shared" si="278"/>
        <v>3541</v>
      </c>
      <c r="C3542" s="35">
        <f t="shared" si="279"/>
        <v>3.8010264804544391E-6</v>
      </c>
      <c r="D3542" s="7">
        <f t="shared" si="275"/>
        <v>1.3459434767289169E-2</v>
      </c>
      <c r="E3542" s="7">
        <f>SUM(D$2:D3542)</f>
        <v>1049.8461986297309</v>
      </c>
      <c r="F3542">
        <f t="shared" si="276"/>
        <v>1</v>
      </c>
      <c r="G3542">
        <f t="shared" si="277"/>
        <v>1</v>
      </c>
    </row>
    <row r="3543" spans="1:7" x14ac:dyDescent="0.25">
      <c r="A3543" s="7">
        <v>0.25093093675304989</v>
      </c>
      <c r="B3543" s="13">
        <f t="shared" si="278"/>
        <v>3542</v>
      </c>
      <c r="C3543" s="35">
        <f t="shared" si="279"/>
        <v>4.4426010138542971E-5</v>
      </c>
      <c r="D3543" s="7">
        <f t="shared" si="275"/>
        <v>0.1573569279107192</v>
      </c>
      <c r="E3543" s="7">
        <f>SUM(D$2:D3543)</f>
        <v>1050.0035555576417</v>
      </c>
      <c r="F3543">
        <f t="shared" si="276"/>
        <v>1</v>
      </c>
      <c r="G3543">
        <f t="shared" si="277"/>
        <v>1</v>
      </c>
    </row>
    <row r="3544" spans="1:7" x14ac:dyDescent="0.25">
      <c r="A3544" s="7">
        <v>0.25092260838929636</v>
      </c>
      <c r="B3544" s="13">
        <f t="shared" si="278"/>
        <v>3543</v>
      </c>
      <c r="C3544" s="35">
        <f t="shared" si="279"/>
        <v>8.3283637535291888E-6</v>
      </c>
      <c r="D3544" s="7">
        <f t="shared" si="275"/>
        <v>2.9507392778753916E-2</v>
      </c>
      <c r="E3544" s="7">
        <f>SUM(D$2:D3544)</f>
        <v>1050.0330629504203</v>
      </c>
      <c r="F3544">
        <f t="shared" si="276"/>
        <v>1</v>
      </c>
      <c r="G3544">
        <f t="shared" si="277"/>
        <v>1</v>
      </c>
    </row>
    <row r="3545" spans="1:7" x14ac:dyDescent="0.25">
      <c r="A3545" s="7">
        <v>0.25091904946641336</v>
      </c>
      <c r="B3545" s="13">
        <f t="shared" si="278"/>
        <v>3544</v>
      </c>
      <c r="C3545" s="35">
        <f t="shared" si="279"/>
        <v>3.5589228830068542E-6</v>
      </c>
      <c r="D3545" s="7">
        <f t="shared" si="275"/>
        <v>1.2612822697376291E-2</v>
      </c>
      <c r="E3545" s="7">
        <f>SUM(D$2:D3545)</f>
        <v>1050.0456757731176</v>
      </c>
      <c r="F3545">
        <f t="shared" si="276"/>
        <v>1</v>
      </c>
      <c r="G3545">
        <f t="shared" si="277"/>
        <v>1</v>
      </c>
    </row>
    <row r="3546" spans="1:7" x14ac:dyDescent="0.25">
      <c r="A3546" s="7">
        <v>0.25090200537315038</v>
      </c>
      <c r="B3546" s="13">
        <f t="shared" si="278"/>
        <v>3545</v>
      </c>
      <c r="C3546" s="35">
        <f t="shared" si="279"/>
        <v>1.7044093262974513E-5</v>
      </c>
      <c r="D3546" s="7">
        <f t="shared" si="275"/>
        <v>6.042131061724465E-2</v>
      </c>
      <c r="E3546" s="7">
        <f>SUM(D$2:D3546)</f>
        <v>1050.106097083735</v>
      </c>
      <c r="F3546">
        <f t="shared" si="276"/>
        <v>1</v>
      </c>
      <c r="G3546">
        <f t="shared" si="277"/>
        <v>1</v>
      </c>
    </row>
    <row r="3547" spans="1:7" x14ac:dyDescent="0.25">
      <c r="A3547" s="7">
        <v>0.25089907591962085</v>
      </c>
      <c r="B3547" s="13">
        <f t="shared" si="278"/>
        <v>3546</v>
      </c>
      <c r="C3547" s="35">
        <f t="shared" si="279"/>
        <v>2.9294535295321111E-6</v>
      </c>
      <c r="D3547" s="7">
        <f t="shared" si="275"/>
        <v>1.0387842215720866E-2</v>
      </c>
      <c r="E3547" s="7">
        <f>SUM(D$2:D3547)</f>
        <v>1050.1164849259508</v>
      </c>
      <c r="F3547">
        <f t="shared" si="276"/>
        <v>1</v>
      </c>
      <c r="G3547">
        <f t="shared" si="277"/>
        <v>1</v>
      </c>
    </row>
    <row r="3548" spans="1:7" x14ac:dyDescent="0.25">
      <c r="A3548" s="7">
        <v>0.25084222999493133</v>
      </c>
      <c r="B3548" s="13">
        <f t="shared" si="278"/>
        <v>3547</v>
      </c>
      <c r="C3548" s="35">
        <f t="shared" si="279"/>
        <v>5.6845924689519212E-5</v>
      </c>
      <c r="D3548" s="7">
        <f t="shared" si="275"/>
        <v>0.20163249487372464</v>
      </c>
      <c r="E3548" s="7">
        <f>SUM(D$2:D3548)</f>
        <v>1050.3181174208246</v>
      </c>
      <c r="F3548">
        <f t="shared" si="276"/>
        <v>1</v>
      </c>
      <c r="G3548">
        <f t="shared" si="277"/>
        <v>1</v>
      </c>
    </row>
    <row r="3549" spans="1:7" x14ac:dyDescent="0.25">
      <c r="A3549" s="7">
        <v>0.2508165185928784</v>
      </c>
      <c r="B3549" s="13">
        <f t="shared" si="278"/>
        <v>3548</v>
      </c>
      <c r="C3549" s="35">
        <f t="shared" si="279"/>
        <v>2.5711402052930321E-5</v>
      </c>
      <c r="D3549" s="7">
        <f t="shared" si="275"/>
        <v>9.1224054483796779E-2</v>
      </c>
      <c r="E3549" s="7">
        <f>SUM(D$2:D3549)</f>
        <v>1050.4093414753083</v>
      </c>
      <c r="F3549">
        <f t="shared" si="276"/>
        <v>1</v>
      </c>
      <c r="G3549">
        <f t="shared" si="277"/>
        <v>1</v>
      </c>
    </row>
    <row r="3550" spans="1:7" x14ac:dyDescent="0.25">
      <c r="A3550" s="7">
        <v>0.2507672747211499</v>
      </c>
      <c r="B3550" s="13">
        <f t="shared" si="278"/>
        <v>3549</v>
      </c>
      <c r="C3550" s="35">
        <f t="shared" si="279"/>
        <v>4.9243871728499311E-5</v>
      </c>
      <c r="D3550" s="7">
        <f t="shared" si="275"/>
        <v>0.17476650076444405</v>
      </c>
      <c r="E3550" s="7">
        <f>SUM(D$2:D3550)</f>
        <v>1050.5841079760728</v>
      </c>
      <c r="F3550">
        <f t="shared" si="276"/>
        <v>1</v>
      </c>
      <c r="G3550">
        <f t="shared" si="277"/>
        <v>1</v>
      </c>
    </row>
    <row r="3551" spans="1:7" x14ac:dyDescent="0.25">
      <c r="A3551" s="7">
        <v>0.25039835725930204</v>
      </c>
      <c r="B3551" s="13">
        <f t="shared" si="278"/>
        <v>3550</v>
      </c>
      <c r="C3551" s="35">
        <f t="shared" si="279"/>
        <v>3.6891746184786189E-4</v>
      </c>
      <c r="D3551" s="7">
        <f t="shared" si="275"/>
        <v>1.3096569895599097</v>
      </c>
      <c r="E3551" s="7">
        <f>SUM(D$2:D3551)</f>
        <v>1051.8937649656327</v>
      </c>
      <c r="F3551">
        <f t="shared" si="276"/>
        <v>1</v>
      </c>
      <c r="G3551">
        <f t="shared" si="277"/>
        <v>1</v>
      </c>
    </row>
    <row r="3552" spans="1:7" x14ac:dyDescent="0.25">
      <c r="A3552" s="7">
        <v>0.25032688827732447</v>
      </c>
      <c r="B3552" s="13">
        <f t="shared" si="278"/>
        <v>3551</v>
      </c>
      <c r="C3552" s="35">
        <f t="shared" si="279"/>
        <v>7.1468981977573787E-5</v>
      </c>
      <c r="D3552" s="7">
        <f t="shared" si="275"/>
        <v>0.25378635500236452</v>
      </c>
      <c r="E3552" s="7">
        <f>SUM(D$2:D3552)</f>
        <v>1052.1475513206351</v>
      </c>
      <c r="F3552">
        <f t="shared" si="276"/>
        <v>1</v>
      </c>
      <c r="G3552">
        <f t="shared" si="277"/>
        <v>1</v>
      </c>
    </row>
    <row r="3553" spans="1:7" x14ac:dyDescent="0.25">
      <c r="A3553" s="7">
        <v>0.25032069042522886</v>
      </c>
      <c r="B3553" s="13">
        <f t="shared" si="278"/>
        <v>3552</v>
      </c>
      <c r="C3553" s="35">
        <f t="shared" si="279"/>
        <v>6.1978520956018635E-6</v>
      </c>
      <c r="D3553" s="7">
        <f t="shared" si="275"/>
        <v>2.2014770643577819E-2</v>
      </c>
      <c r="E3553" s="7">
        <f>SUM(D$2:D3553)</f>
        <v>1052.1695660912787</v>
      </c>
      <c r="F3553">
        <f t="shared" si="276"/>
        <v>1</v>
      </c>
      <c r="G3553">
        <f t="shared" si="277"/>
        <v>1</v>
      </c>
    </row>
    <row r="3554" spans="1:7" x14ac:dyDescent="0.25">
      <c r="A3554" s="7">
        <v>0.25023670468726122</v>
      </c>
      <c r="B3554" s="13">
        <f t="shared" si="278"/>
        <v>3553</v>
      </c>
      <c r="C3554" s="35">
        <f t="shared" si="279"/>
        <v>8.3985737967640084E-5</v>
      </c>
      <c r="D3554" s="7">
        <f t="shared" si="275"/>
        <v>0.29840132699902522</v>
      </c>
      <c r="E3554" s="7">
        <f>SUM(D$2:D3554)</f>
        <v>1052.4679674182778</v>
      </c>
      <c r="F3554">
        <f t="shared" si="276"/>
        <v>1</v>
      </c>
      <c r="G3554">
        <f t="shared" si="277"/>
        <v>1</v>
      </c>
    </row>
    <row r="3555" spans="1:7" x14ac:dyDescent="0.25">
      <c r="A3555" s="7">
        <v>0.25013574748710998</v>
      </c>
      <c r="B3555" s="13">
        <f t="shared" si="278"/>
        <v>3554</v>
      </c>
      <c r="C3555" s="35">
        <f t="shared" si="279"/>
        <v>1.0095720015124154E-4</v>
      </c>
      <c r="D3555" s="7">
        <f t="shared" si="275"/>
        <v>0.35880188933751245</v>
      </c>
      <c r="E3555" s="7">
        <f>SUM(D$2:D3555)</f>
        <v>1052.8267693076152</v>
      </c>
      <c r="F3555">
        <f t="shared" si="276"/>
        <v>1</v>
      </c>
      <c r="G3555">
        <f t="shared" si="277"/>
        <v>1</v>
      </c>
    </row>
    <row r="3556" spans="1:7" x14ac:dyDescent="0.25">
      <c r="A3556" s="7">
        <v>0.24998322222069425</v>
      </c>
      <c r="B3556" s="13">
        <f t="shared" si="278"/>
        <v>3555</v>
      </c>
      <c r="C3556" s="35">
        <f t="shared" si="279"/>
        <v>1.5252526641573727E-4</v>
      </c>
      <c r="D3556" s="7">
        <f t="shared" si="275"/>
        <v>0.542227322107946</v>
      </c>
      <c r="E3556" s="7">
        <f>SUM(D$2:D3556)</f>
        <v>1053.3689966297231</v>
      </c>
      <c r="F3556">
        <f t="shared" si="276"/>
        <v>1</v>
      </c>
      <c r="G3556">
        <f t="shared" si="277"/>
        <v>1</v>
      </c>
    </row>
    <row r="3557" spans="1:7" x14ac:dyDescent="0.25">
      <c r="A3557" s="7">
        <v>0.24995581609345896</v>
      </c>
      <c r="B3557" s="13">
        <f t="shared" si="278"/>
        <v>3556</v>
      </c>
      <c r="C3557" s="35">
        <f t="shared" si="279"/>
        <v>2.740612723528546E-5</v>
      </c>
      <c r="D3557" s="7">
        <f t="shared" si="275"/>
        <v>9.7456188448675096E-2</v>
      </c>
      <c r="E3557" s="7">
        <f>SUM(D$2:D3557)</f>
        <v>1053.4664528181718</v>
      </c>
      <c r="F3557">
        <f t="shared" si="276"/>
        <v>1</v>
      </c>
      <c r="G3557">
        <f t="shared" si="277"/>
        <v>1</v>
      </c>
    </row>
    <row r="3558" spans="1:7" x14ac:dyDescent="0.25">
      <c r="A3558" s="7">
        <v>0.24981847072260563</v>
      </c>
      <c r="B3558" s="13">
        <f t="shared" si="278"/>
        <v>3557</v>
      </c>
      <c r="C3558" s="35">
        <f t="shared" si="279"/>
        <v>1.3734537085333121E-4</v>
      </c>
      <c r="D3558" s="7">
        <f t="shared" si="275"/>
        <v>0.48853748412529907</v>
      </c>
      <c r="E3558" s="7">
        <f>SUM(D$2:D3558)</f>
        <v>1053.9549903022971</v>
      </c>
      <c r="F3558">
        <f t="shared" si="276"/>
        <v>1</v>
      </c>
      <c r="G3558">
        <f t="shared" si="277"/>
        <v>1</v>
      </c>
    </row>
    <row r="3559" spans="1:7" x14ac:dyDescent="0.25">
      <c r="A3559" s="7">
        <v>0.24944793116665459</v>
      </c>
      <c r="B3559" s="13">
        <f t="shared" si="278"/>
        <v>3558</v>
      </c>
      <c r="C3559" s="35">
        <f t="shared" si="279"/>
        <v>3.7053955595103827E-4</v>
      </c>
      <c r="D3559" s="7">
        <f t="shared" si="275"/>
        <v>1.3183797400737942</v>
      </c>
      <c r="E3559" s="7">
        <f>SUM(D$2:D3559)</f>
        <v>1055.273370042371</v>
      </c>
      <c r="F3559">
        <f t="shared" si="276"/>
        <v>1</v>
      </c>
      <c r="G3559">
        <f t="shared" si="277"/>
        <v>1</v>
      </c>
    </row>
    <row r="3560" spans="1:7" x14ac:dyDescent="0.25">
      <c r="A3560" s="7">
        <v>0.24944216910103451</v>
      </c>
      <c r="B3560" s="13">
        <f t="shared" si="278"/>
        <v>3559</v>
      </c>
      <c r="C3560" s="35">
        <f t="shared" si="279"/>
        <v>5.7620656200851883E-6</v>
      </c>
      <c r="D3560" s="7">
        <f t="shared" si="275"/>
        <v>2.0507191541883185E-2</v>
      </c>
      <c r="E3560" s="7">
        <f>SUM(D$2:D3560)</f>
        <v>1055.2938772339128</v>
      </c>
      <c r="F3560">
        <f t="shared" si="276"/>
        <v>1</v>
      </c>
      <c r="G3560">
        <f t="shared" si="277"/>
        <v>1</v>
      </c>
    </row>
    <row r="3561" spans="1:7" x14ac:dyDescent="0.25">
      <c r="A3561" s="7">
        <v>0.2493741622005009</v>
      </c>
      <c r="B3561" s="13">
        <f t="shared" si="278"/>
        <v>3560</v>
      </c>
      <c r="C3561" s="35">
        <f t="shared" si="279"/>
        <v>6.8006900533601478E-5</v>
      </c>
      <c r="D3561" s="7">
        <f t="shared" si="275"/>
        <v>0.24210456589962126</v>
      </c>
      <c r="E3561" s="7">
        <f>SUM(D$2:D3561)</f>
        <v>1055.5359817998124</v>
      </c>
      <c r="F3561">
        <f t="shared" si="276"/>
        <v>1</v>
      </c>
      <c r="G3561">
        <f t="shared" si="277"/>
        <v>1</v>
      </c>
    </row>
    <row r="3562" spans="1:7" x14ac:dyDescent="0.25">
      <c r="A3562" s="7">
        <v>0.24934987920967314</v>
      </c>
      <c r="B3562" s="13">
        <f t="shared" si="278"/>
        <v>3561</v>
      </c>
      <c r="C3562" s="35">
        <f t="shared" si="279"/>
        <v>2.4282990827767525E-5</v>
      </c>
      <c r="D3562" s="7">
        <f t="shared" si="275"/>
        <v>8.6471730337680158E-2</v>
      </c>
      <c r="E3562" s="7">
        <f>SUM(D$2:D3562)</f>
        <v>1055.6224535301501</v>
      </c>
      <c r="F3562">
        <f t="shared" si="276"/>
        <v>1</v>
      </c>
      <c r="G3562">
        <f t="shared" si="277"/>
        <v>1</v>
      </c>
    </row>
    <row r="3563" spans="1:7" x14ac:dyDescent="0.25">
      <c r="A3563" s="7">
        <v>0.24933070460475235</v>
      </c>
      <c r="B3563" s="13">
        <f t="shared" si="278"/>
        <v>3562</v>
      </c>
      <c r="C3563" s="35">
        <f t="shared" si="279"/>
        <v>1.9174604920790816E-5</v>
      </c>
      <c r="D3563" s="7">
        <f t="shared" si="275"/>
        <v>6.8299942727856888E-2</v>
      </c>
      <c r="E3563" s="7">
        <f>SUM(D$2:D3563)</f>
        <v>1055.690753472878</v>
      </c>
      <c r="F3563">
        <f t="shared" si="276"/>
        <v>1</v>
      </c>
      <c r="G3563">
        <f t="shared" si="277"/>
        <v>1</v>
      </c>
    </row>
    <row r="3564" spans="1:7" x14ac:dyDescent="0.25">
      <c r="A3564" s="7">
        <v>0.24907802108005708</v>
      </c>
      <c r="B3564" s="13">
        <f t="shared" si="278"/>
        <v>3563</v>
      </c>
      <c r="C3564" s="35">
        <f t="shared" si="279"/>
        <v>2.5268352469526301E-4</v>
      </c>
      <c r="D3564" s="7">
        <f t="shared" si="275"/>
        <v>0.90031139848922215</v>
      </c>
      <c r="E3564" s="7">
        <f>SUM(D$2:D3564)</f>
        <v>1056.5910648713673</v>
      </c>
      <c r="F3564">
        <f t="shared" si="276"/>
        <v>1</v>
      </c>
      <c r="G3564">
        <f t="shared" si="277"/>
        <v>1</v>
      </c>
    </row>
    <row r="3565" spans="1:7" x14ac:dyDescent="0.25">
      <c r="A3565" s="7">
        <v>0.24898800696251211</v>
      </c>
      <c r="B3565" s="13">
        <f t="shared" si="278"/>
        <v>3564</v>
      </c>
      <c r="C3565" s="35">
        <f t="shared" si="279"/>
        <v>9.0014117544973127E-5</v>
      </c>
      <c r="D3565" s="7">
        <f t="shared" si="275"/>
        <v>0.32081031493028422</v>
      </c>
      <c r="E3565" s="7">
        <f>SUM(D$2:D3565)</f>
        <v>1056.9118751862975</v>
      </c>
      <c r="F3565">
        <f t="shared" si="276"/>
        <v>1</v>
      </c>
      <c r="G3565">
        <f t="shared" si="277"/>
        <v>1</v>
      </c>
    </row>
    <row r="3566" spans="1:7" x14ac:dyDescent="0.25">
      <c r="A3566" s="7">
        <v>0.24896626605945796</v>
      </c>
      <c r="B3566" s="13">
        <f t="shared" si="278"/>
        <v>3565</v>
      </c>
      <c r="C3566" s="35">
        <f t="shared" si="279"/>
        <v>2.174090305415155E-5</v>
      </c>
      <c r="D3566" s="7">
        <f t="shared" si="275"/>
        <v>7.7506319388050277E-2</v>
      </c>
      <c r="E3566" s="7">
        <f>SUM(D$2:D3566)</f>
        <v>1056.9893815056855</v>
      </c>
      <c r="F3566">
        <f t="shared" si="276"/>
        <v>1</v>
      </c>
      <c r="G3566">
        <f t="shared" si="277"/>
        <v>1</v>
      </c>
    </row>
    <row r="3567" spans="1:7" x14ac:dyDescent="0.25">
      <c r="A3567" s="7">
        <v>0.24894193464791067</v>
      </c>
      <c r="B3567" s="13">
        <f t="shared" si="278"/>
        <v>3566</v>
      </c>
      <c r="C3567" s="35">
        <f t="shared" si="279"/>
        <v>2.4331411547284798E-5</v>
      </c>
      <c r="D3567" s="7">
        <f t="shared" si="275"/>
        <v>8.676581357761759E-2</v>
      </c>
      <c r="E3567" s="7">
        <f>SUM(D$2:D3567)</f>
        <v>1057.0761473192631</v>
      </c>
      <c r="F3567">
        <f t="shared" si="276"/>
        <v>1</v>
      </c>
      <c r="G3567">
        <f t="shared" si="277"/>
        <v>1</v>
      </c>
    </row>
    <row r="3568" spans="1:7" x14ac:dyDescent="0.25">
      <c r="A3568" s="7">
        <v>0.24882497439996556</v>
      </c>
      <c r="B3568" s="13">
        <f t="shared" si="278"/>
        <v>3567</v>
      </c>
      <c r="C3568" s="35">
        <f t="shared" si="279"/>
        <v>1.1696024794510818E-4</v>
      </c>
      <c r="D3568" s="7">
        <f t="shared" si="275"/>
        <v>0.41719720442020086</v>
      </c>
      <c r="E3568" s="7">
        <f>SUM(D$2:D3568)</f>
        <v>1057.4933445236834</v>
      </c>
      <c r="F3568">
        <f t="shared" si="276"/>
        <v>1</v>
      </c>
      <c r="G3568">
        <f t="shared" si="277"/>
        <v>1</v>
      </c>
    </row>
    <row r="3569" spans="1:7" x14ac:dyDescent="0.25">
      <c r="A3569" s="7">
        <v>0.24858107923585906</v>
      </c>
      <c r="B3569" s="13">
        <f t="shared" si="278"/>
        <v>3568</v>
      </c>
      <c r="C3569" s="35">
        <f t="shared" si="279"/>
        <v>2.4389516410650014E-4</v>
      </c>
      <c r="D3569" s="7">
        <f t="shared" si="275"/>
        <v>0.8702179455319925</v>
      </c>
      <c r="E3569" s="7">
        <f>SUM(D$2:D3569)</f>
        <v>1058.3635624692154</v>
      </c>
      <c r="F3569">
        <f t="shared" si="276"/>
        <v>1</v>
      </c>
      <c r="G3569">
        <f t="shared" si="277"/>
        <v>1</v>
      </c>
    </row>
    <row r="3570" spans="1:7" x14ac:dyDescent="0.25">
      <c r="A3570" s="7">
        <v>0.24853164168125261</v>
      </c>
      <c r="B3570" s="13">
        <f t="shared" si="278"/>
        <v>3569</v>
      </c>
      <c r="C3570" s="35">
        <f t="shared" si="279"/>
        <v>4.9437554606457379E-5</v>
      </c>
      <c r="D3570" s="7">
        <f t="shared" si="275"/>
        <v>0.17644263239044639</v>
      </c>
      <c r="E3570" s="7">
        <f>SUM(D$2:D3570)</f>
        <v>1058.5400051016059</v>
      </c>
      <c r="F3570">
        <f t="shared" si="276"/>
        <v>1</v>
      </c>
      <c r="G3570">
        <f t="shared" si="277"/>
        <v>1</v>
      </c>
    </row>
    <row r="3571" spans="1:7" x14ac:dyDescent="0.25">
      <c r="A3571" s="7">
        <v>0.2484761031159895</v>
      </c>
      <c r="B3571" s="13">
        <f t="shared" si="278"/>
        <v>3570</v>
      </c>
      <c r="C3571" s="35">
        <f t="shared" si="279"/>
        <v>5.5538565263107964E-5</v>
      </c>
      <c r="D3571" s="7">
        <f t="shared" si="275"/>
        <v>0.19827267798929543</v>
      </c>
      <c r="E3571" s="7">
        <f>SUM(D$2:D3571)</f>
        <v>1058.7382777795951</v>
      </c>
      <c r="F3571">
        <f t="shared" si="276"/>
        <v>1</v>
      </c>
      <c r="G3571">
        <f t="shared" si="277"/>
        <v>1</v>
      </c>
    </row>
    <row r="3572" spans="1:7" x14ac:dyDescent="0.25">
      <c r="A3572" s="7">
        <v>0.24840439203041442</v>
      </c>
      <c r="B3572" s="13">
        <f t="shared" si="278"/>
        <v>3571</v>
      </c>
      <c r="C3572" s="35">
        <f t="shared" si="279"/>
        <v>7.1711085575076883E-5</v>
      </c>
      <c r="D3572" s="7">
        <f t="shared" si="275"/>
        <v>0.25608028658859955</v>
      </c>
      <c r="E3572" s="7">
        <f>SUM(D$2:D3572)</f>
        <v>1058.9943580661838</v>
      </c>
      <c r="F3572">
        <f t="shared" si="276"/>
        <v>1</v>
      </c>
      <c r="G3572">
        <f t="shared" si="277"/>
        <v>1</v>
      </c>
    </row>
    <row r="3573" spans="1:7" x14ac:dyDescent="0.25">
      <c r="A3573" s="7">
        <v>0.24819746608564383</v>
      </c>
      <c r="B3573" s="13">
        <f t="shared" si="278"/>
        <v>3572</v>
      </c>
      <c r="C3573" s="35">
        <f t="shared" si="279"/>
        <v>2.0692594477059179E-4</v>
      </c>
      <c r="D3573" s="7">
        <f t="shared" si="275"/>
        <v>0.73913947472055386</v>
      </c>
      <c r="E3573" s="7">
        <f>SUM(D$2:D3573)</f>
        <v>1059.7334975409044</v>
      </c>
      <c r="F3573">
        <f t="shared" si="276"/>
        <v>1</v>
      </c>
      <c r="G3573">
        <f t="shared" si="277"/>
        <v>1</v>
      </c>
    </row>
    <row r="3574" spans="1:7" x14ac:dyDescent="0.25">
      <c r="A3574" s="7">
        <v>0.24816543577969655</v>
      </c>
      <c r="B3574" s="13">
        <f t="shared" si="278"/>
        <v>3573</v>
      </c>
      <c r="C3574" s="35">
        <f t="shared" si="279"/>
        <v>3.2030305947283733E-5</v>
      </c>
      <c r="D3574" s="7">
        <f t="shared" si="275"/>
        <v>0.11444428314964478</v>
      </c>
      <c r="E3574" s="7">
        <f>SUM(D$2:D3574)</f>
        <v>1059.847941824054</v>
      </c>
      <c r="F3574">
        <f t="shared" si="276"/>
        <v>1</v>
      </c>
      <c r="G3574">
        <f t="shared" si="277"/>
        <v>1</v>
      </c>
    </row>
    <row r="3575" spans="1:7" x14ac:dyDescent="0.25">
      <c r="A3575" s="7">
        <v>0.24811585296293162</v>
      </c>
      <c r="B3575" s="13">
        <f t="shared" si="278"/>
        <v>3574</v>
      </c>
      <c r="C3575" s="35">
        <f t="shared" si="279"/>
        <v>4.958281676492593E-5</v>
      </c>
      <c r="D3575" s="7">
        <f t="shared" si="275"/>
        <v>0.17720898711784527</v>
      </c>
      <c r="E3575" s="7">
        <f>SUM(D$2:D3575)</f>
        <v>1060.0251508111719</v>
      </c>
      <c r="F3575">
        <f t="shared" si="276"/>
        <v>1</v>
      </c>
      <c r="G3575">
        <f t="shared" si="277"/>
        <v>1</v>
      </c>
    </row>
    <row r="3576" spans="1:7" x14ac:dyDescent="0.25">
      <c r="A3576" s="7">
        <v>0.24796526452529588</v>
      </c>
      <c r="B3576" s="13">
        <f t="shared" si="278"/>
        <v>3575</v>
      </c>
      <c r="C3576" s="35">
        <f t="shared" si="279"/>
        <v>1.5058843763574026E-4</v>
      </c>
      <c r="D3576" s="7">
        <f t="shared" si="275"/>
        <v>0.53835366454777145</v>
      </c>
      <c r="E3576" s="7">
        <f>SUM(D$2:D3576)</f>
        <v>1060.5635044757196</v>
      </c>
      <c r="F3576">
        <f t="shared" si="276"/>
        <v>1</v>
      </c>
      <c r="G3576">
        <f t="shared" si="277"/>
        <v>1</v>
      </c>
    </row>
    <row r="3577" spans="1:7" x14ac:dyDescent="0.25">
      <c r="A3577" s="7">
        <v>0.24792207324350454</v>
      </c>
      <c r="B3577" s="13">
        <f t="shared" si="278"/>
        <v>3576</v>
      </c>
      <c r="C3577" s="35">
        <f t="shared" si="279"/>
        <v>4.3191281791338243E-5</v>
      </c>
      <c r="D3577" s="7">
        <f t="shared" si="275"/>
        <v>0.15445202368582556</v>
      </c>
      <c r="E3577" s="7">
        <f>SUM(D$2:D3577)</f>
        <v>1060.7179564994053</v>
      </c>
      <c r="F3577">
        <f t="shared" si="276"/>
        <v>1</v>
      </c>
      <c r="G3577">
        <f t="shared" si="277"/>
        <v>1</v>
      </c>
    </row>
    <row r="3578" spans="1:7" x14ac:dyDescent="0.25">
      <c r="A3578" s="7">
        <v>0.24791301856895859</v>
      </c>
      <c r="B3578" s="13">
        <f t="shared" si="278"/>
        <v>3577</v>
      </c>
      <c r="C3578" s="35">
        <f t="shared" si="279"/>
        <v>9.0546745459552103E-6</v>
      </c>
      <c r="D3578" s="7">
        <f t="shared" si="275"/>
        <v>3.2388570850881787E-2</v>
      </c>
      <c r="E3578" s="7">
        <f>SUM(D$2:D3578)</f>
        <v>1060.7503450702561</v>
      </c>
      <c r="F3578">
        <f t="shared" si="276"/>
        <v>1</v>
      </c>
      <c r="G3578">
        <f t="shared" si="277"/>
        <v>1</v>
      </c>
    </row>
    <row r="3579" spans="1:7" x14ac:dyDescent="0.25">
      <c r="A3579" s="7">
        <v>0.24787418515192194</v>
      </c>
      <c r="B3579" s="13">
        <f t="shared" si="278"/>
        <v>3578</v>
      </c>
      <c r="C3579" s="35">
        <f t="shared" si="279"/>
        <v>3.8833417036643336E-5</v>
      </c>
      <c r="D3579" s="7">
        <f t="shared" si="275"/>
        <v>0.13894596615710986</v>
      </c>
      <c r="E3579" s="7">
        <f>SUM(D$2:D3579)</f>
        <v>1060.8892910364132</v>
      </c>
      <c r="F3579">
        <f t="shared" si="276"/>
        <v>1</v>
      </c>
      <c r="G3579">
        <f t="shared" si="277"/>
        <v>1</v>
      </c>
    </row>
    <row r="3580" spans="1:7" x14ac:dyDescent="0.25">
      <c r="A3580" s="7">
        <v>0.24736935073044594</v>
      </c>
      <c r="B3580" s="13">
        <f t="shared" si="278"/>
        <v>3579</v>
      </c>
      <c r="C3580" s="35">
        <f t="shared" si="279"/>
        <v>5.0483442147600255E-4</v>
      </c>
      <c r="D3580" s="7">
        <f t="shared" si="275"/>
        <v>1.806802394462613</v>
      </c>
      <c r="E3580" s="7">
        <f>SUM(D$2:D3580)</f>
        <v>1062.6960934308759</v>
      </c>
      <c r="F3580">
        <f t="shared" si="276"/>
        <v>1</v>
      </c>
      <c r="G3580">
        <f t="shared" si="277"/>
        <v>1</v>
      </c>
    </row>
    <row r="3581" spans="1:7" x14ac:dyDescent="0.25">
      <c r="A3581" s="7">
        <v>0.24729333020083555</v>
      </c>
      <c r="B3581" s="13">
        <f t="shared" si="278"/>
        <v>3580</v>
      </c>
      <c r="C3581" s="35">
        <f t="shared" si="279"/>
        <v>7.6020529610393295E-5</v>
      </c>
      <c r="D3581" s="7">
        <f t="shared" si="275"/>
        <v>0.272153496005208</v>
      </c>
      <c r="E3581" s="7">
        <f>SUM(D$2:D3581)</f>
        <v>1062.968246926881</v>
      </c>
      <c r="F3581">
        <f t="shared" si="276"/>
        <v>1</v>
      </c>
      <c r="G3581">
        <f t="shared" si="277"/>
        <v>1</v>
      </c>
    </row>
    <row r="3582" spans="1:7" x14ac:dyDescent="0.25">
      <c r="A3582" s="7">
        <v>0.24727226718785439</v>
      </c>
      <c r="B3582" s="13">
        <f t="shared" si="278"/>
        <v>3581</v>
      </c>
      <c r="C3582" s="35">
        <f t="shared" si="279"/>
        <v>2.1063012981159535E-5</v>
      </c>
      <c r="D3582" s="7">
        <f t="shared" si="275"/>
        <v>7.5426649485532293E-2</v>
      </c>
      <c r="E3582" s="7">
        <f>SUM(D$2:D3582)</f>
        <v>1063.0436735763665</v>
      </c>
      <c r="F3582">
        <f t="shared" si="276"/>
        <v>1</v>
      </c>
      <c r="G3582">
        <f t="shared" si="277"/>
        <v>1</v>
      </c>
    </row>
    <row r="3583" spans="1:7" x14ac:dyDescent="0.25">
      <c r="A3583" s="7">
        <v>0.24717445733447035</v>
      </c>
      <c r="B3583" s="13">
        <f t="shared" si="278"/>
        <v>3582</v>
      </c>
      <c r="C3583" s="35">
        <f t="shared" si="279"/>
        <v>9.7809853384034362E-5</v>
      </c>
      <c r="D3583" s="7">
        <f t="shared" si="275"/>
        <v>0.35035489482161108</v>
      </c>
      <c r="E3583" s="7">
        <f>SUM(D$2:D3583)</f>
        <v>1063.394028471188</v>
      </c>
      <c r="F3583">
        <f t="shared" si="276"/>
        <v>1</v>
      </c>
      <c r="G3583">
        <f t="shared" si="277"/>
        <v>1</v>
      </c>
    </row>
    <row r="3584" spans="1:7" x14ac:dyDescent="0.25">
      <c r="A3584" s="7">
        <v>0.24696208405875641</v>
      </c>
      <c r="B3584" s="13">
        <f t="shared" si="278"/>
        <v>3583</v>
      </c>
      <c r="C3584" s="35">
        <f t="shared" si="279"/>
        <v>2.123732757139396E-4</v>
      </c>
      <c r="D3584" s="7">
        <f t="shared" si="275"/>
        <v>0.76093344688304554</v>
      </c>
      <c r="E3584" s="7">
        <f>SUM(D$2:D3584)</f>
        <v>1064.154961918071</v>
      </c>
      <c r="F3584">
        <f t="shared" si="276"/>
        <v>1</v>
      </c>
      <c r="G3584">
        <f t="shared" si="277"/>
        <v>1</v>
      </c>
    </row>
    <row r="3585" spans="1:7" x14ac:dyDescent="0.25">
      <c r="A3585" s="7">
        <v>0.24691903803912363</v>
      </c>
      <c r="B3585" s="13">
        <f t="shared" si="278"/>
        <v>3584</v>
      </c>
      <c r="C3585" s="35">
        <f t="shared" si="279"/>
        <v>4.3046019632786425E-5</v>
      </c>
      <c r="D3585" s="7">
        <f t="shared" si="275"/>
        <v>0.15427693436390655</v>
      </c>
      <c r="E3585" s="7">
        <f>SUM(D$2:D3585)</f>
        <v>1064.3092388524349</v>
      </c>
      <c r="F3585">
        <f t="shared" si="276"/>
        <v>1</v>
      </c>
      <c r="G3585">
        <f t="shared" si="277"/>
        <v>1</v>
      </c>
    </row>
    <row r="3586" spans="1:7" x14ac:dyDescent="0.25">
      <c r="A3586" s="7">
        <v>0.24690635181061538</v>
      </c>
      <c r="B3586" s="13">
        <f t="shared" si="278"/>
        <v>3585</v>
      </c>
      <c r="C3586" s="35">
        <f t="shared" si="279"/>
        <v>1.2686228508251851E-5</v>
      </c>
      <c r="D3586" s="7">
        <f t="shared" ref="D3586:D3649" si="280">C3586*B3586</f>
        <v>4.5480129202082886E-2</v>
      </c>
      <c r="E3586" s="7">
        <f>SUM(D$2:D3586)</f>
        <v>1064.354718981637</v>
      </c>
      <c r="F3586">
        <f t="shared" ref="F3586:F3649" si="281">IF(E3586&gt;I$15,1,0)</f>
        <v>1</v>
      </c>
      <c r="G3586">
        <f t="shared" ref="G3586:G3649" si="282">IF(E3586&gt;M$15,1,0)</f>
        <v>1</v>
      </c>
    </row>
    <row r="3587" spans="1:7" x14ac:dyDescent="0.25">
      <c r="A3587" s="7">
        <v>0.2465926823897136</v>
      </c>
      <c r="B3587" s="13">
        <f t="shared" ref="B3587:B3650" si="283">ROW(B3587)-1</f>
        <v>3586</v>
      </c>
      <c r="C3587" s="35">
        <f t="shared" si="279"/>
        <v>3.136694209017743E-4</v>
      </c>
      <c r="D3587" s="7">
        <f t="shared" si="280"/>
        <v>1.1248185433537627</v>
      </c>
      <c r="E3587" s="7">
        <f>SUM(D$2:D3587)</f>
        <v>1065.4795375249907</v>
      </c>
      <c r="F3587">
        <f t="shared" si="281"/>
        <v>1</v>
      </c>
      <c r="G3587">
        <f t="shared" si="282"/>
        <v>1</v>
      </c>
    </row>
    <row r="3588" spans="1:7" x14ac:dyDescent="0.25">
      <c r="A3588" s="7">
        <v>0.2465660509939902</v>
      </c>
      <c r="B3588" s="13">
        <f t="shared" si="283"/>
        <v>3587</v>
      </c>
      <c r="C3588" s="35">
        <f t="shared" ref="C3588:C3651" si="284">IF(A3587-A3588=0,0,A3587-A3588)</f>
        <v>2.6631395723397677E-5</v>
      </c>
      <c r="D3588" s="7">
        <f t="shared" si="280"/>
        <v>9.5526816459827468E-2</v>
      </c>
      <c r="E3588" s="7">
        <f>SUM(D$2:D3588)</f>
        <v>1065.5750643414506</v>
      </c>
      <c r="F3588">
        <f t="shared" si="281"/>
        <v>1</v>
      </c>
      <c r="G3588">
        <f t="shared" si="282"/>
        <v>1</v>
      </c>
    </row>
    <row r="3589" spans="1:7" x14ac:dyDescent="0.25">
      <c r="A3589" s="7">
        <v>0.24653360911192723</v>
      </c>
      <c r="B3589" s="13">
        <f t="shared" si="283"/>
        <v>3588</v>
      </c>
      <c r="C3589" s="35">
        <f t="shared" si="284"/>
        <v>3.2441882062972383E-5</v>
      </c>
      <c r="D3589" s="7">
        <f t="shared" si="280"/>
        <v>0.11640147284194491</v>
      </c>
      <c r="E3589" s="7">
        <f>SUM(D$2:D3589)</f>
        <v>1065.6914658142925</v>
      </c>
      <c r="F3589">
        <f t="shared" si="281"/>
        <v>1</v>
      </c>
      <c r="G3589">
        <f t="shared" si="282"/>
        <v>1</v>
      </c>
    </row>
    <row r="3590" spans="1:7" x14ac:dyDescent="0.25">
      <c r="A3590" s="7">
        <v>0.24651654080830451</v>
      </c>
      <c r="B3590" s="13">
        <f t="shared" si="283"/>
        <v>3589</v>
      </c>
      <c r="C3590" s="35">
        <f t="shared" si="284"/>
        <v>1.7068303622719272E-5</v>
      </c>
      <c r="D3590" s="7">
        <f t="shared" si="280"/>
        <v>6.1258141701939467E-2</v>
      </c>
      <c r="E3590" s="7">
        <f>SUM(D$2:D3590)</f>
        <v>1065.7527239559945</v>
      </c>
      <c r="F3590">
        <f t="shared" si="281"/>
        <v>1</v>
      </c>
      <c r="G3590">
        <f t="shared" si="282"/>
        <v>1</v>
      </c>
    </row>
    <row r="3591" spans="1:7" x14ac:dyDescent="0.25">
      <c r="A3591" s="7">
        <v>0.24639851530453047</v>
      </c>
      <c r="B3591" s="13">
        <f t="shared" si="283"/>
        <v>3590</v>
      </c>
      <c r="C3591" s="35">
        <f t="shared" si="284"/>
        <v>1.1802550377404408E-4</v>
      </c>
      <c r="D3591" s="7">
        <f t="shared" si="280"/>
        <v>0.42371155854881826</v>
      </c>
      <c r="E3591" s="7">
        <f>SUM(D$2:D3591)</f>
        <v>1066.1764355145433</v>
      </c>
      <c r="F3591">
        <f t="shared" si="281"/>
        <v>1</v>
      </c>
      <c r="G3591">
        <f t="shared" si="282"/>
        <v>1</v>
      </c>
    </row>
    <row r="3592" spans="1:7" x14ac:dyDescent="0.25">
      <c r="A3592" s="7">
        <v>0.24630143176193897</v>
      </c>
      <c r="B3592" s="13">
        <f t="shared" si="283"/>
        <v>3591</v>
      </c>
      <c r="C3592" s="35">
        <f t="shared" si="284"/>
        <v>9.7083542591497318E-5</v>
      </c>
      <c r="D3592" s="7">
        <f t="shared" si="280"/>
        <v>0.34862700144606684</v>
      </c>
      <c r="E3592" s="7">
        <f>SUM(D$2:D3592)</f>
        <v>1066.5250625159895</v>
      </c>
      <c r="F3592">
        <f t="shared" si="281"/>
        <v>1</v>
      </c>
      <c r="G3592">
        <f t="shared" si="282"/>
        <v>1</v>
      </c>
    </row>
    <row r="3593" spans="1:7" x14ac:dyDescent="0.25">
      <c r="A3593" s="7">
        <v>0.24625344682891748</v>
      </c>
      <c r="B3593" s="13">
        <f t="shared" si="283"/>
        <v>3592</v>
      </c>
      <c r="C3593" s="35">
        <f t="shared" si="284"/>
        <v>4.7984933021494314E-5</v>
      </c>
      <c r="D3593" s="7">
        <f t="shared" si="280"/>
        <v>0.17236187941320757</v>
      </c>
      <c r="E3593" s="7">
        <f>SUM(D$2:D3593)</f>
        <v>1066.6974243954028</v>
      </c>
      <c r="F3593">
        <f t="shared" si="281"/>
        <v>1</v>
      </c>
      <c r="G3593">
        <f t="shared" si="282"/>
        <v>1</v>
      </c>
    </row>
    <row r="3594" spans="1:7" x14ac:dyDescent="0.25">
      <c r="A3594" s="7">
        <v>0.24622202178196384</v>
      </c>
      <c r="B3594" s="13">
        <f t="shared" si="283"/>
        <v>3593</v>
      </c>
      <c r="C3594" s="35">
        <f t="shared" si="284"/>
        <v>3.1425046953637015E-5</v>
      </c>
      <c r="D3594" s="7">
        <f t="shared" si="280"/>
        <v>0.11291019370441779</v>
      </c>
      <c r="E3594" s="7">
        <f>SUM(D$2:D3594)</f>
        <v>1066.8103345891072</v>
      </c>
      <c r="F3594">
        <f t="shared" si="281"/>
        <v>1</v>
      </c>
      <c r="G3594">
        <f t="shared" si="282"/>
        <v>1</v>
      </c>
    </row>
    <row r="3595" spans="1:7" x14ac:dyDescent="0.25">
      <c r="A3595" s="7">
        <v>0.24609823421256968</v>
      </c>
      <c r="B3595" s="13">
        <f t="shared" si="283"/>
        <v>3594</v>
      </c>
      <c r="C3595" s="35">
        <f t="shared" si="284"/>
        <v>1.2378756939415703E-4</v>
      </c>
      <c r="D3595" s="7">
        <f t="shared" si="280"/>
        <v>0.44489252440260035</v>
      </c>
      <c r="E3595" s="7">
        <f>SUM(D$2:D3595)</f>
        <v>1067.2552271135098</v>
      </c>
      <c r="F3595">
        <f t="shared" si="281"/>
        <v>1</v>
      </c>
      <c r="G3595">
        <f t="shared" si="282"/>
        <v>1</v>
      </c>
    </row>
    <row r="3596" spans="1:7" x14ac:dyDescent="0.25">
      <c r="A3596" s="7">
        <v>0.24608077854319099</v>
      </c>
      <c r="B3596" s="13">
        <f t="shared" si="283"/>
        <v>3595</v>
      </c>
      <c r="C3596" s="35">
        <f t="shared" si="284"/>
        <v>1.7455669378690919E-5</v>
      </c>
      <c r="D3596" s="7">
        <f t="shared" si="280"/>
        <v>6.2753131416393854E-2</v>
      </c>
      <c r="E3596" s="7">
        <f>SUM(D$2:D3596)</f>
        <v>1067.3179802449263</v>
      </c>
      <c r="F3596">
        <f t="shared" si="281"/>
        <v>1</v>
      </c>
      <c r="G3596">
        <f t="shared" si="282"/>
        <v>1</v>
      </c>
    </row>
    <row r="3597" spans="1:7" x14ac:dyDescent="0.25">
      <c r="A3597" s="7">
        <v>0.24606223340762368</v>
      </c>
      <c r="B3597" s="13">
        <f t="shared" si="283"/>
        <v>3596</v>
      </c>
      <c r="C3597" s="35">
        <f t="shared" si="284"/>
        <v>1.8545135567316073E-5</v>
      </c>
      <c r="D3597" s="7">
        <f t="shared" si="280"/>
        <v>6.66883075000686E-2</v>
      </c>
      <c r="E3597" s="7">
        <f>SUM(D$2:D3597)</f>
        <v>1067.3846685524263</v>
      </c>
      <c r="F3597">
        <f t="shared" si="281"/>
        <v>1</v>
      </c>
      <c r="G3597">
        <f t="shared" si="282"/>
        <v>1</v>
      </c>
    </row>
    <row r="3598" spans="1:7" x14ac:dyDescent="0.25">
      <c r="A3598" s="7">
        <v>0.24605581766229029</v>
      </c>
      <c r="B3598" s="13">
        <f t="shared" si="283"/>
        <v>3597</v>
      </c>
      <c r="C3598" s="35">
        <f t="shared" si="284"/>
        <v>6.4157453333879566E-6</v>
      </c>
      <c r="D3598" s="7">
        <f t="shared" si="280"/>
        <v>2.307743596419648E-2</v>
      </c>
      <c r="E3598" s="7">
        <f>SUM(D$2:D3598)</f>
        <v>1067.4077459883906</v>
      </c>
      <c r="F3598">
        <f t="shared" si="281"/>
        <v>1</v>
      </c>
      <c r="G3598">
        <f t="shared" si="282"/>
        <v>1</v>
      </c>
    </row>
    <row r="3599" spans="1:7" x14ac:dyDescent="0.25">
      <c r="A3599" s="7">
        <v>0.24590481764853878</v>
      </c>
      <c r="B3599" s="13">
        <f t="shared" si="283"/>
        <v>3598</v>
      </c>
      <c r="C3599" s="35">
        <f t="shared" si="284"/>
        <v>1.5100001375151217E-4</v>
      </c>
      <c r="D3599" s="7">
        <f t="shared" si="280"/>
        <v>0.5432980494779408</v>
      </c>
      <c r="E3599" s="7">
        <f>SUM(D$2:D3599)</f>
        <v>1067.9510440378685</v>
      </c>
      <c r="F3599">
        <f t="shared" si="281"/>
        <v>1</v>
      </c>
      <c r="G3599">
        <f t="shared" si="282"/>
        <v>1</v>
      </c>
    </row>
    <row r="3600" spans="1:7" x14ac:dyDescent="0.25">
      <c r="A3600" s="7">
        <v>0.24572106101804755</v>
      </c>
      <c r="B3600" s="13">
        <f t="shared" si="283"/>
        <v>3599</v>
      </c>
      <c r="C3600" s="35">
        <f t="shared" si="284"/>
        <v>1.8375663049122193E-4</v>
      </c>
      <c r="D3600" s="7">
        <f t="shared" si="280"/>
        <v>0.66134011313790775</v>
      </c>
      <c r="E3600" s="7">
        <f>SUM(D$2:D3600)</f>
        <v>1068.6123841510064</v>
      </c>
      <c r="F3600">
        <f t="shared" si="281"/>
        <v>1</v>
      </c>
      <c r="G3600">
        <f t="shared" si="282"/>
        <v>1</v>
      </c>
    </row>
    <row r="3601" spans="1:7" x14ac:dyDescent="0.25">
      <c r="A3601" s="7">
        <v>0.2457085200516978</v>
      </c>
      <c r="B3601" s="13">
        <f t="shared" si="283"/>
        <v>3600</v>
      </c>
      <c r="C3601" s="35">
        <f t="shared" si="284"/>
        <v>1.2540966349755545E-5</v>
      </c>
      <c r="D3601" s="7">
        <f t="shared" si="280"/>
        <v>4.5147478859119961E-2</v>
      </c>
      <c r="E3601" s="7">
        <f>SUM(D$2:D3601)</f>
        <v>1068.6575316298654</v>
      </c>
      <c r="F3601">
        <f t="shared" si="281"/>
        <v>1</v>
      </c>
      <c r="G3601">
        <f t="shared" si="282"/>
        <v>1</v>
      </c>
    </row>
    <row r="3602" spans="1:7" x14ac:dyDescent="0.25">
      <c r="A3602" s="7">
        <v>0.24569472014664118</v>
      </c>
      <c r="B3602" s="13">
        <f t="shared" si="283"/>
        <v>3601</v>
      </c>
      <c r="C3602" s="35">
        <f t="shared" si="284"/>
        <v>1.3799905056621764E-5</v>
      </c>
      <c r="D3602" s="7">
        <f t="shared" si="280"/>
        <v>4.9693458108894972E-2</v>
      </c>
      <c r="E3602" s="7">
        <f>SUM(D$2:D3602)</f>
        <v>1068.7072250879744</v>
      </c>
      <c r="F3602">
        <f t="shared" si="281"/>
        <v>1</v>
      </c>
      <c r="G3602">
        <f t="shared" si="282"/>
        <v>1</v>
      </c>
    </row>
    <row r="3603" spans="1:7" x14ac:dyDescent="0.25">
      <c r="A3603" s="7">
        <v>0.24568406758835182</v>
      </c>
      <c r="B3603" s="13">
        <f t="shared" si="283"/>
        <v>3602</v>
      </c>
      <c r="C3603" s="35">
        <f t="shared" si="284"/>
        <v>1.0652558289359071E-5</v>
      </c>
      <c r="D3603" s="7">
        <f t="shared" si="280"/>
        <v>3.8370514958271373E-2</v>
      </c>
      <c r="E3603" s="7">
        <f>SUM(D$2:D3603)</f>
        <v>1068.7455956029326</v>
      </c>
      <c r="F3603">
        <f t="shared" si="281"/>
        <v>1</v>
      </c>
      <c r="G3603">
        <f t="shared" si="282"/>
        <v>1</v>
      </c>
    </row>
    <row r="3604" spans="1:7" x14ac:dyDescent="0.25">
      <c r="A3604" s="7">
        <v>0.24555899686989102</v>
      </c>
      <c r="B3604" s="13">
        <f t="shared" si="283"/>
        <v>3603</v>
      </c>
      <c r="C3604" s="35">
        <f t="shared" si="284"/>
        <v>1.2507071846079576E-4</v>
      </c>
      <c r="D3604" s="7">
        <f t="shared" si="280"/>
        <v>0.45062979861424712</v>
      </c>
      <c r="E3604" s="7">
        <f>SUM(D$2:D3604)</f>
        <v>1069.1962254015468</v>
      </c>
      <c r="F3604">
        <f t="shared" si="281"/>
        <v>1</v>
      </c>
      <c r="G3604">
        <f t="shared" si="282"/>
        <v>1</v>
      </c>
    </row>
    <row r="3605" spans="1:7" x14ac:dyDescent="0.25">
      <c r="A3605" s="7">
        <v>0.24551081825399146</v>
      </c>
      <c r="B3605" s="13">
        <f t="shared" si="283"/>
        <v>3604</v>
      </c>
      <c r="C3605" s="35">
        <f t="shared" si="284"/>
        <v>4.8178615899563404E-5</v>
      </c>
      <c r="D3605" s="7">
        <f t="shared" si="280"/>
        <v>0.17363573170202651</v>
      </c>
      <c r="E3605" s="7">
        <f>SUM(D$2:D3605)</f>
        <v>1069.3698611332488</v>
      </c>
      <c r="F3605">
        <f t="shared" si="281"/>
        <v>1</v>
      </c>
      <c r="G3605">
        <f t="shared" si="282"/>
        <v>1</v>
      </c>
    </row>
    <row r="3606" spans="1:7" x14ac:dyDescent="0.25">
      <c r="A3606" s="7">
        <v>0.24542162728867792</v>
      </c>
      <c r="B3606" s="13">
        <f t="shared" si="283"/>
        <v>3605</v>
      </c>
      <c r="C3606" s="35">
        <f t="shared" si="284"/>
        <v>8.9190965313540316E-5</v>
      </c>
      <c r="D3606" s="7">
        <f t="shared" si="280"/>
        <v>0.32153342995531287</v>
      </c>
      <c r="E3606" s="7">
        <f>SUM(D$2:D3606)</f>
        <v>1069.6913945632041</v>
      </c>
      <c r="F3606">
        <f t="shared" si="281"/>
        <v>1</v>
      </c>
      <c r="G3606">
        <f t="shared" si="282"/>
        <v>1</v>
      </c>
    </row>
    <row r="3607" spans="1:7" x14ac:dyDescent="0.25">
      <c r="A3607" s="7">
        <v>0.2452529295019503</v>
      </c>
      <c r="B3607" s="13">
        <f t="shared" si="283"/>
        <v>3606</v>
      </c>
      <c r="C3607" s="35">
        <f t="shared" si="284"/>
        <v>1.6869778672762292E-4</v>
      </c>
      <c r="D3607" s="7">
        <f t="shared" si="280"/>
        <v>0.60832421893980826</v>
      </c>
      <c r="E3607" s="7">
        <f>SUM(D$2:D3607)</f>
        <v>1070.2997187821438</v>
      </c>
      <c r="F3607">
        <f t="shared" si="281"/>
        <v>1</v>
      </c>
      <c r="G3607">
        <f t="shared" si="282"/>
        <v>1</v>
      </c>
    </row>
    <row r="3608" spans="1:7" x14ac:dyDescent="0.25">
      <c r="A3608" s="7">
        <v>0.24520291089870991</v>
      </c>
      <c r="B3608" s="13">
        <f t="shared" si="283"/>
        <v>3607</v>
      </c>
      <c r="C3608" s="35">
        <f t="shared" si="284"/>
        <v>5.0018603240387094E-5</v>
      </c>
      <c r="D3608" s="7">
        <f t="shared" si="280"/>
        <v>0.18041710188807625</v>
      </c>
      <c r="E3608" s="7">
        <f>SUM(D$2:D3608)</f>
        <v>1070.4801358840318</v>
      </c>
      <c r="F3608">
        <f t="shared" si="281"/>
        <v>1</v>
      </c>
      <c r="G3608">
        <f t="shared" si="282"/>
        <v>1</v>
      </c>
    </row>
    <row r="3609" spans="1:7" x14ac:dyDescent="0.25">
      <c r="A3609" s="7">
        <v>0.2451199662062114</v>
      </c>
      <c r="B3609" s="13">
        <f t="shared" si="283"/>
        <v>3608</v>
      </c>
      <c r="C3609" s="35">
        <f t="shared" si="284"/>
        <v>8.2944692498504446E-5</v>
      </c>
      <c r="D3609" s="7">
        <f t="shared" si="280"/>
        <v>0.29926445053460404</v>
      </c>
      <c r="E3609" s="7">
        <f>SUM(D$2:D3609)</f>
        <v>1070.7794003345664</v>
      </c>
      <c r="F3609">
        <f t="shared" si="281"/>
        <v>1</v>
      </c>
      <c r="G3609">
        <f t="shared" si="282"/>
        <v>1</v>
      </c>
    </row>
    <row r="3610" spans="1:7" x14ac:dyDescent="0.25">
      <c r="A3610" s="7">
        <v>0.24506462132382639</v>
      </c>
      <c r="B3610" s="13">
        <f t="shared" si="283"/>
        <v>3609</v>
      </c>
      <c r="C3610" s="35">
        <f t="shared" si="284"/>
        <v>5.5344882385011118E-5</v>
      </c>
      <c r="D3610" s="7">
        <f t="shared" si="280"/>
        <v>0.19973968052750513</v>
      </c>
      <c r="E3610" s="7">
        <f>SUM(D$2:D3610)</f>
        <v>1070.9791400150939</v>
      </c>
      <c r="F3610">
        <f t="shared" si="281"/>
        <v>1</v>
      </c>
      <c r="G3610">
        <f t="shared" si="282"/>
        <v>1</v>
      </c>
    </row>
    <row r="3611" spans="1:7" x14ac:dyDescent="0.25">
      <c r="A3611" s="7">
        <v>0.24505968241043766</v>
      </c>
      <c r="B3611" s="13">
        <f t="shared" si="283"/>
        <v>3610</v>
      </c>
      <c r="C3611" s="35">
        <f t="shared" si="284"/>
        <v>4.938913388735644E-6</v>
      </c>
      <c r="D3611" s="7">
        <f t="shared" si="280"/>
        <v>1.7829477333335675E-2</v>
      </c>
      <c r="E3611" s="7">
        <f>SUM(D$2:D3611)</f>
        <v>1070.9969694924273</v>
      </c>
      <c r="F3611">
        <f t="shared" si="281"/>
        <v>1</v>
      </c>
      <c r="G3611">
        <f t="shared" si="282"/>
        <v>1</v>
      </c>
    </row>
    <row r="3612" spans="1:7" x14ac:dyDescent="0.25">
      <c r="A3612" s="7">
        <v>0.24499620284717707</v>
      </c>
      <c r="B3612" s="13">
        <f t="shared" si="283"/>
        <v>3611</v>
      </c>
      <c r="C3612" s="35">
        <f t="shared" si="284"/>
        <v>6.3479563260582239E-5</v>
      </c>
      <c r="D3612" s="7">
        <f t="shared" si="280"/>
        <v>0.22922470293396247</v>
      </c>
      <c r="E3612" s="7">
        <f>SUM(D$2:D3612)</f>
        <v>1071.2261941953614</v>
      </c>
      <c r="F3612">
        <f t="shared" si="281"/>
        <v>1</v>
      </c>
      <c r="G3612">
        <f t="shared" si="282"/>
        <v>1</v>
      </c>
    </row>
    <row r="3613" spans="1:7" x14ac:dyDescent="0.25">
      <c r="A3613" s="7">
        <v>0.24498966605004496</v>
      </c>
      <c r="B3613" s="13">
        <f t="shared" si="283"/>
        <v>3612</v>
      </c>
      <c r="C3613" s="35">
        <f t="shared" si="284"/>
        <v>6.5367971321117491E-6</v>
      </c>
      <c r="D3613" s="7">
        <f t="shared" si="280"/>
        <v>2.3610911241187638E-2</v>
      </c>
      <c r="E3613" s="7">
        <f>SUM(D$2:D3613)</f>
        <v>1071.2498051066025</v>
      </c>
      <c r="F3613">
        <f t="shared" si="281"/>
        <v>1</v>
      </c>
      <c r="G3613">
        <f t="shared" si="282"/>
        <v>1</v>
      </c>
    </row>
    <row r="3614" spans="1:7" x14ac:dyDescent="0.25">
      <c r="A3614" s="7">
        <v>0.24492538754491258</v>
      </c>
      <c r="B3614" s="13">
        <f t="shared" si="283"/>
        <v>3613</v>
      </c>
      <c r="C3614" s="35">
        <f t="shared" si="284"/>
        <v>6.4278505132381314E-5</v>
      </c>
      <c r="D3614" s="7">
        <f t="shared" si="280"/>
        <v>0.23223823904329369</v>
      </c>
      <c r="E3614" s="7">
        <f>SUM(D$2:D3614)</f>
        <v>1071.4820433456457</v>
      </c>
      <c r="F3614">
        <f t="shared" si="281"/>
        <v>1</v>
      </c>
      <c r="G3614">
        <f t="shared" si="282"/>
        <v>1</v>
      </c>
    </row>
    <row r="3615" spans="1:7" x14ac:dyDescent="0.25">
      <c r="A3615" s="7">
        <v>0.24490621293999182</v>
      </c>
      <c r="B3615" s="13">
        <f t="shared" si="283"/>
        <v>3614</v>
      </c>
      <c r="C3615" s="35">
        <f t="shared" si="284"/>
        <v>1.9174604920763061E-5</v>
      </c>
      <c r="D3615" s="7">
        <f t="shared" si="280"/>
        <v>6.9297022183637702E-2</v>
      </c>
      <c r="E3615" s="7">
        <f>SUM(D$2:D3615)</f>
        <v>1071.5513403678294</v>
      </c>
      <c r="F3615">
        <f t="shared" si="281"/>
        <v>1</v>
      </c>
      <c r="G3615">
        <f t="shared" si="282"/>
        <v>1</v>
      </c>
    </row>
    <row r="3616" spans="1:7" x14ac:dyDescent="0.25">
      <c r="A3616" s="7">
        <v>0.24487398895116658</v>
      </c>
      <c r="B3616" s="13">
        <f t="shared" si="283"/>
        <v>3615</v>
      </c>
      <c r="C3616" s="35">
        <f t="shared" si="284"/>
        <v>3.2223988825241801E-5</v>
      </c>
      <c r="D3616" s="7">
        <f t="shared" si="280"/>
        <v>0.11648971960324911</v>
      </c>
      <c r="E3616" s="7">
        <f>SUM(D$2:D3616)</f>
        <v>1071.6678300874328</v>
      </c>
      <c r="F3616">
        <f t="shared" si="281"/>
        <v>1</v>
      </c>
      <c r="G3616">
        <f t="shared" si="282"/>
        <v>1</v>
      </c>
    </row>
    <row r="3617" spans="1:7" x14ac:dyDescent="0.25">
      <c r="A3617" s="7">
        <v>0.24486200482309101</v>
      </c>
      <c r="B3617" s="13">
        <f t="shared" si="283"/>
        <v>3616</v>
      </c>
      <c r="C3617" s="35">
        <f t="shared" si="284"/>
        <v>1.1984128075570588E-5</v>
      </c>
      <c r="D3617" s="7">
        <f t="shared" si="280"/>
        <v>4.3334607121263247E-2</v>
      </c>
      <c r="E3617" s="7">
        <f>SUM(D$2:D3617)</f>
        <v>1071.7111646945541</v>
      </c>
      <c r="F3617">
        <f t="shared" si="281"/>
        <v>1</v>
      </c>
      <c r="G3617">
        <f t="shared" si="282"/>
        <v>1</v>
      </c>
    </row>
    <row r="3618" spans="1:7" x14ac:dyDescent="0.25">
      <c r="A3618" s="7">
        <v>0.24481336621035632</v>
      </c>
      <c r="B3618" s="13">
        <f t="shared" si="283"/>
        <v>3617</v>
      </c>
      <c r="C3618" s="35">
        <f t="shared" si="284"/>
        <v>4.863861273468606E-5</v>
      </c>
      <c r="D3618" s="7">
        <f t="shared" si="280"/>
        <v>0.17592586226135948</v>
      </c>
      <c r="E3618" s="7">
        <f>SUM(D$2:D3618)</f>
        <v>1071.8870905568156</v>
      </c>
      <c r="F3618">
        <f t="shared" si="281"/>
        <v>1</v>
      </c>
      <c r="G3618">
        <f t="shared" si="282"/>
        <v>1</v>
      </c>
    </row>
    <row r="3619" spans="1:7" x14ac:dyDescent="0.25">
      <c r="A3619" s="7">
        <v>0.24472267420273838</v>
      </c>
      <c r="B3619" s="13">
        <f t="shared" si="283"/>
        <v>3618</v>
      </c>
      <c r="C3619" s="35">
        <f t="shared" si="284"/>
        <v>9.0692007617937387E-5</v>
      </c>
      <c r="D3619" s="7">
        <f t="shared" si="280"/>
        <v>0.32812368356169747</v>
      </c>
      <c r="E3619" s="7">
        <f>SUM(D$2:D3619)</f>
        <v>1072.2152142403772</v>
      </c>
      <c r="F3619">
        <f t="shared" si="281"/>
        <v>1</v>
      </c>
      <c r="G3619">
        <f t="shared" si="282"/>
        <v>1</v>
      </c>
    </row>
    <row r="3620" spans="1:7" x14ac:dyDescent="0.25">
      <c r="A3620" s="7">
        <v>0.24460995076774925</v>
      </c>
      <c r="B3620" s="13">
        <f t="shared" si="283"/>
        <v>3619</v>
      </c>
      <c r="C3620" s="35">
        <f t="shared" si="284"/>
        <v>1.1272343498913706E-4</v>
      </c>
      <c r="D3620" s="7">
        <f t="shared" si="280"/>
        <v>0.40794611122568702</v>
      </c>
      <c r="E3620" s="7">
        <f>SUM(D$2:D3620)</f>
        <v>1072.623160351603</v>
      </c>
      <c r="F3620">
        <f t="shared" si="281"/>
        <v>1</v>
      </c>
      <c r="G3620">
        <f t="shared" si="282"/>
        <v>1</v>
      </c>
    </row>
    <row r="3621" spans="1:7" x14ac:dyDescent="0.25">
      <c r="A3621" s="7">
        <v>0.24459372982671776</v>
      </c>
      <c r="B3621" s="13">
        <f t="shared" si="283"/>
        <v>3620</v>
      </c>
      <c r="C3621" s="35">
        <f t="shared" si="284"/>
        <v>1.6220941031486191E-5</v>
      </c>
      <c r="D3621" s="7">
        <f t="shared" si="280"/>
        <v>5.8719806533980012E-2</v>
      </c>
      <c r="E3621" s="7">
        <f>SUM(D$2:D3621)</f>
        <v>1072.6818801581369</v>
      </c>
      <c r="F3621">
        <f t="shared" si="281"/>
        <v>1</v>
      </c>
      <c r="G3621">
        <f t="shared" si="282"/>
        <v>1</v>
      </c>
    </row>
    <row r="3622" spans="1:7" x14ac:dyDescent="0.25">
      <c r="A3622" s="7">
        <v>0.24456559738868999</v>
      </c>
      <c r="B3622" s="13">
        <f t="shared" si="283"/>
        <v>3621</v>
      </c>
      <c r="C3622" s="35">
        <f t="shared" si="284"/>
        <v>2.8132438027766993E-5</v>
      </c>
      <c r="D3622" s="7">
        <f t="shared" si="280"/>
        <v>0.10186755809854428</v>
      </c>
      <c r="E3622" s="7">
        <f>SUM(D$2:D3622)</f>
        <v>1072.7837477162354</v>
      </c>
      <c r="F3622">
        <f t="shared" si="281"/>
        <v>1</v>
      </c>
      <c r="G3622">
        <f t="shared" si="282"/>
        <v>1</v>
      </c>
    </row>
    <row r="3623" spans="1:7" x14ac:dyDescent="0.25">
      <c r="A3623" s="7">
        <v>0.24428463616380847</v>
      </c>
      <c r="B3623" s="13">
        <f t="shared" si="283"/>
        <v>3622</v>
      </c>
      <c r="C3623" s="35">
        <f t="shared" si="284"/>
        <v>2.8096122488152631E-4</v>
      </c>
      <c r="D3623" s="7">
        <f t="shared" si="280"/>
        <v>1.0176415565208883</v>
      </c>
      <c r="E3623" s="7">
        <f>SUM(D$2:D3623)</f>
        <v>1073.8013892727563</v>
      </c>
      <c r="F3623">
        <f t="shared" si="281"/>
        <v>1</v>
      </c>
      <c r="G3623">
        <f t="shared" si="282"/>
        <v>1</v>
      </c>
    </row>
    <row r="3624" spans="1:7" x14ac:dyDescent="0.25">
      <c r="A3624" s="7">
        <v>0.24427604148609777</v>
      </c>
      <c r="B3624" s="13">
        <f t="shared" si="283"/>
        <v>3623</v>
      </c>
      <c r="C3624" s="35">
        <f t="shared" si="284"/>
        <v>8.5946777106937766E-6</v>
      </c>
      <c r="D3624" s="7">
        <f t="shared" si="280"/>
        <v>3.1138517345843553E-2</v>
      </c>
      <c r="E3624" s="7">
        <f>SUM(D$2:D3624)</f>
        <v>1073.8325277901022</v>
      </c>
      <c r="F3624">
        <f t="shared" si="281"/>
        <v>1</v>
      </c>
      <c r="G3624">
        <f t="shared" si="282"/>
        <v>1</v>
      </c>
    </row>
    <row r="3625" spans="1:7" x14ac:dyDescent="0.25">
      <c r="A3625" s="7">
        <v>0.24412528357594376</v>
      </c>
      <c r="B3625" s="13">
        <f t="shared" si="283"/>
        <v>3624</v>
      </c>
      <c r="C3625" s="35">
        <f t="shared" si="284"/>
        <v>1.5075791015400908E-4</v>
      </c>
      <c r="D3625" s="7">
        <f t="shared" si="280"/>
        <v>0.5463466663981289</v>
      </c>
      <c r="E3625" s="7">
        <f>SUM(D$2:D3625)</f>
        <v>1074.3788744565004</v>
      </c>
      <c r="F3625">
        <f t="shared" si="281"/>
        <v>1</v>
      </c>
      <c r="G3625">
        <f t="shared" si="282"/>
        <v>1</v>
      </c>
    </row>
    <row r="3626" spans="1:7" x14ac:dyDescent="0.25">
      <c r="A3626" s="7">
        <v>0.24411092683261285</v>
      </c>
      <c r="B3626" s="13">
        <f t="shared" si="283"/>
        <v>3625</v>
      </c>
      <c r="C3626" s="35">
        <f t="shared" si="284"/>
        <v>1.4356743330917743E-5</v>
      </c>
      <c r="D3626" s="7">
        <f t="shared" si="280"/>
        <v>5.2043194574576818E-2</v>
      </c>
      <c r="E3626" s="7">
        <f>SUM(D$2:D3626)</f>
        <v>1074.4309176510749</v>
      </c>
      <c r="F3626">
        <f t="shared" si="281"/>
        <v>1</v>
      </c>
      <c r="G3626">
        <f t="shared" si="282"/>
        <v>1</v>
      </c>
    </row>
    <row r="3627" spans="1:7" x14ac:dyDescent="0.25">
      <c r="A3627" s="7">
        <v>0.2439747677693872</v>
      </c>
      <c r="B3627" s="13">
        <f t="shared" si="283"/>
        <v>3626</v>
      </c>
      <c r="C3627" s="35">
        <f t="shared" si="284"/>
        <v>1.3615906322564375E-4</v>
      </c>
      <c r="D3627" s="7">
        <f t="shared" si="280"/>
        <v>0.49371276325618424</v>
      </c>
      <c r="E3627" s="7">
        <f>SUM(D$2:D3627)</f>
        <v>1074.924630414331</v>
      </c>
      <c r="F3627">
        <f t="shared" si="281"/>
        <v>1</v>
      </c>
      <c r="G3627">
        <f t="shared" si="282"/>
        <v>1</v>
      </c>
    </row>
    <row r="3628" spans="1:7" x14ac:dyDescent="0.25">
      <c r="A3628" s="7">
        <v>0.24391094926109014</v>
      </c>
      <c r="B3628" s="13">
        <f t="shared" si="283"/>
        <v>3627</v>
      </c>
      <c r="C3628" s="35">
        <f t="shared" si="284"/>
        <v>6.3818508297064369E-5</v>
      </c>
      <c r="D3628" s="7">
        <f t="shared" si="280"/>
        <v>0.23146972959345247</v>
      </c>
      <c r="E3628" s="7">
        <f>SUM(D$2:D3628)</f>
        <v>1075.1561001439245</v>
      </c>
      <c r="F3628">
        <f t="shared" si="281"/>
        <v>1</v>
      </c>
      <c r="G3628">
        <f t="shared" si="282"/>
        <v>1</v>
      </c>
    </row>
    <row r="3629" spans="1:7" x14ac:dyDescent="0.25">
      <c r="A3629" s="7">
        <v>0.24384713075279305</v>
      </c>
      <c r="B3629" s="13">
        <f t="shared" si="283"/>
        <v>3628</v>
      </c>
      <c r="C3629" s="35">
        <f t="shared" si="284"/>
        <v>6.3818508297092125E-5</v>
      </c>
      <c r="D3629" s="7">
        <f t="shared" si="280"/>
        <v>0.23153354810185023</v>
      </c>
      <c r="E3629" s="7">
        <f>SUM(D$2:D3629)</f>
        <v>1075.3876336920264</v>
      </c>
      <c r="F3629">
        <f t="shared" si="281"/>
        <v>1</v>
      </c>
      <c r="G3629">
        <f t="shared" si="282"/>
        <v>1</v>
      </c>
    </row>
    <row r="3630" spans="1:7" x14ac:dyDescent="0.25">
      <c r="A3630" s="7">
        <v>0.24379074482493882</v>
      </c>
      <c r="B3630" s="13">
        <f t="shared" si="283"/>
        <v>3629</v>
      </c>
      <c r="C3630" s="35">
        <f t="shared" si="284"/>
        <v>5.6385927854230022E-5</v>
      </c>
      <c r="D3630" s="7">
        <f t="shared" si="280"/>
        <v>0.20462453218300075</v>
      </c>
      <c r="E3630" s="7">
        <f>SUM(D$2:D3630)</f>
        <v>1075.5922582242094</v>
      </c>
      <c r="F3630">
        <f t="shared" si="281"/>
        <v>1</v>
      </c>
      <c r="G3630">
        <f t="shared" si="282"/>
        <v>1</v>
      </c>
    </row>
    <row r="3631" spans="1:7" x14ac:dyDescent="0.25">
      <c r="A3631" s="7">
        <v>0.24376554184044058</v>
      </c>
      <c r="B3631" s="13">
        <f t="shared" si="283"/>
        <v>3630</v>
      </c>
      <c r="C3631" s="35">
        <f t="shared" si="284"/>
        <v>2.5202984498234882E-5</v>
      </c>
      <c r="D3631" s="7">
        <f t="shared" si="280"/>
        <v>9.148683372859262E-2</v>
      </c>
      <c r="E3631" s="7">
        <f>SUM(D$2:D3631)</f>
        <v>1075.683745057938</v>
      </c>
      <c r="F3631">
        <f t="shared" si="281"/>
        <v>1</v>
      </c>
      <c r="G3631">
        <f t="shared" si="282"/>
        <v>1</v>
      </c>
    </row>
    <row r="3632" spans="1:7" x14ac:dyDescent="0.25">
      <c r="A3632" s="7">
        <v>0.24368937604867175</v>
      </c>
      <c r="B3632" s="13">
        <f t="shared" si="283"/>
        <v>3631</v>
      </c>
      <c r="C3632" s="35">
        <f t="shared" si="284"/>
        <v>7.616579176883409E-5</v>
      </c>
      <c r="D3632" s="7">
        <f t="shared" si="280"/>
        <v>0.27655798991263658</v>
      </c>
      <c r="E3632" s="7">
        <f>SUM(D$2:D3632)</f>
        <v>1075.9603030478506</v>
      </c>
      <c r="F3632">
        <f t="shared" si="281"/>
        <v>1</v>
      </c>
      <c r="G3632">
        <f t="shared" si="282"/>
        <v>1</v>
      </c>
    </row>
    <row r="3633" spans="1:7" x14ac:dyDescent="0.25">
      <c r="A3633" s="7">
        <v>0.24349879209673145</v>
      </c>
      <c r="B3633" s="13">
        <f t="shared" si="283"/>
        <v>3632</v>
      </c>
      <c r="C3633" s="35">
        <f t="shared" si="284"/>
        <v>1.9058395194029853E-4</v>
      </c>
      <c r="D3633" s="7">
        <f t="shared" si="280"/>
        <v>0.69220091344716428</v>
      </c>
      <c r="E3633" s="7">
        <f>SUM(D$2:D3633)</f>
        <v>1076.6525039612977</v>
      </c>
      <c r="F3633">
        <f t="shared" si="281"/>
        <v>1</v>
      </c>
      <c r="G3633">
        <f t="shared" si="282"/>
        <v>1</v>
      </c>
    </row>
    <row r="3634" spans="1:7" x14ac:dyDescent="0.25">
      <c r="A3634" s="7">
        <v>0.24346131445984073</v>
      </c>
      <c r="B3634" s="13">
        <f t="shared" si="283"/>
        <v>3633</v>
      </c>
      <c r="C3634" s="35">
        <f t="shared" si="284"/>
        <v>3.7477636890714816E-5</v>
      </c>
      <c r="D3634" s="7">
        <f t="shared" si="280"/>
        <v>0.13615625482396693</v>
      </c>
      <c r="E3634" s="7">
        <f>SUM(D$2:D3634)</f>
        <v>1076.7886602161218</v>
      </c>
      <c r="F3634">
        <f t="shared" si="281"/>
        <v>1</v>
      </c>
      <c r="G3634">
        <f t="shared" si="282"/>
        <v>1</v>
      </c>
    </row>
    <row r="3635" spans="1:7" x14ac:dyDescent="0.25">
      <c r="A3635" s="7">
        <v>0.24329111563080871</v>
      </c>
      <c r="B3635" s="13">
        <f t="shared" si="283"/>
        <v>3634</v>
      </c>
      <c r="C3635" s="35">
        <f t="shared" si="284"/>
        <v>1.7019882903201999E-4</v>
      </c>
      <c r="D3635" s="7">
        <f t="shared" si="280"/>
        <v>0.61850254470236066</v>
      </c>
      <c r="E3635" s="7">
        <f>SUM(D$2:D3635)</f>
        <v>1077.4071627608241</v>
      </c>
      <c r="F3635">
        <f t="shared" si="281"/>
        <v>1</v>
      </c>
      <c r="G3635">
        <f t="shared" si="282"/>
        <v>1</v>
      </c>
    </row>
    <row r="3636" spans="1:7" x14ac:dyDescent="0.25">
      <c r="A3636" s="7">
        <v>0.24326504107335956</v>
      </c>
      <c r="B3636" s="13">
        <f t="shared" si="283"/>
        <v>3635</v>
      </c>
      <c r="C3636" s="35">
        <f t="shared" si="284"/>
        <v>2.607455744915721E-5</v>
      </c>
      <c r="D3636" s="7">
        <f t="shared" si="280"/>
        <v>9.4781016327686457E-2</v>
      </c>
      <c r="E3636" s="7">
        <f>SUM(D$2:D3636)</f>
        <v>1077.5019437771518</v>
      </c>
      <c r="F3636">
        <f t="shared" si="281"/>
        <v>1</v>
      </c>
      <c r="G3636">
        <f t="shared" si="282"/>
        <v>1</v>
      </c>
    </row>
    <row r="3637" spans="1:7" x14ac:dyDescent="0.25">
      <c r="A3637" s="7">
        <v>0.24321519194263735</v>
      </c>
      <c r="B3637" s="13">
        <f t="shared" si="283"/>
        <v>3636</v>
      </c>
      <c r="C3637" s="35">
        <f t="shared" si="284"/>
        <v>4.984913072220154E-5</v>
      </c>
      <c r="D3637" s="7">
        <f t="shared" si="280"/>
        <v>0.1812514393059248</v>
      </c>
      <c r="E3637" s="7">
        <f>SUM(D$2:D3637)</f>
        <v>1077.6831952164578</v>
      </c>
      <c r="F3637">
        <f t="shared" si="281"/>
        <v>1</v>
      </c>
      <c r="G3637">
        <f t="shared" si="282"/>
        <v>1</v>
      </c>
    </row>
    <row r="3638" spans="1:7" x14ac:dyDescent="0.25">
      <c r="A3638" s="7">
        <v>0.24313515249330872</v>
      </c>
      <c r="B3638" s="13">
        <f t="shared" si="283"/>
        <v>3637</v>
      </c>
      <c r="C3638" s="35">
        <f t="shared" si="284"/>
        <v>8.0039449328633827E-5</v>
      </c>
      <c r="D3638" s="7">
        <f t="shared" si="280"/>
        <v>0.29110347720824126</v>
      </c>
      <c r="E3638" s="7">
        <f>SUM(D$2:D3638)</f>
        <v>1077.974298693666</v>
      </c>
      <c r="F3638">
        <f t="shared" si="281"/>
        <v>1</v>
      </c>
      <c r="G3638">
        <f t="shared" si="282"/>
        <v>1</v>
      </c>
    </row>
    <row r="3639" spans="1:7" x14ac:dyDescent="0.25">
      <c r="A3639" s="7">
        <v>0.24297722831666921</v>
      </c>
      <c r="B3639" s="13">
        <f t="shared" si="283"/>
        <v>3638</v>
      </c>
      <c r="C3639" s="35">
        <f t="shared" si="284"/>
        <v>1.579241766395123E-4</v>
      </c>
      <c r="D3639" s="7">
        <f t="shared" si="280"/>
        <v>0.57452815461454576</v>
      </c>
      <c r="E3639" s="7">
        <f>SUM(D$2:D3639)</f>
        <v>1078.5488268482807</v>
      </c>
      <c r="F3639">
        <f t="shared" si="281"/>
        <v>1</v>
      </c>
      <c r="G3639">
        <f t="shared" si="282"/>
        <v>1</v>
      </c>
    </row>
    <row r="3640" spans="1:7" x14ac:dyDescent="0.25">
      <c r="A3640" s="7">
        <v>0.24285881544713925</v>
      </c>
      <c r="B3640" s="13">
        <f t="shared" si="283"/>
        <v>3639</v>
      </c>
      <c r="C3640" s="35">
        <f t="shared" si="284"/>
        <v>1.1841286952996022E-4</v>
      </c>
      <c r="D3640" s="7">
        <f t="shared" si="280"/>
        <v>0.43090443221952524</v>
      </c>
      <c r="E3640" s="7">
        <f>SUM(D$2:D3640)</f>
        <v>1078.9797312805001</v>
      </c>
      <c r="F3640">
        <f t="shared" si="281"/>
        <v>1</v>
      </c>
      <c r="G3640">
        <f t="shared" si="282"/>
        <v>1</v>
      </c>
    </row>
    <row r="3641" spans="1:7" x14ac:dyDescent="0.25">
      <c r="A3641" s="7">
        <v>0.24283429035271395</v>
      </c>
      <c r="B3641" s="13">
        <f t="shared" si="283"/>
        <v>3640</v>
      </c>
      <c r="C3641" s="35">
        <f t="shared" si="284"/>
        <v>2.4525094425298377E-5</v>
      </c>
      <c r="D3641" s="7">
        <f t="shared" si="280"/>
        <v>8.9271343708086093E-2</v>
      </c>
      <c r="E3641" s="7">
        <f>SUM(D$2:D3641)</f>
        <v>1079.0690026242082</v>
      </c>
      <c r="F3641">
        <f t="shared" si="281"/>
        <v>1</v>
      </c>
      <c r="G3641">
        <f t="shared" si="282"/>
        <v>1</v>
      </c>
    </row>
    <row r="3642" spans="1:7" x14ac:dyDescent="0.25">
      <c r="A3642" s="7">
        <v>0.24266765044656494</v>
      </c>
      <c r="B3642" s="13">
        <f t="shared" si="283"/>
        <v>3641</v>
      </c>
      <c r="C3642" s="35">
        <f t="shared" si="284"/>
        <v>1.6663990614901314E-4</v>
      </c>
      <c r="D3642" s="7">
        <f t="shared" si="280"/>
        <v>0.6067358982885569</v>
      </c>
      <c r="E3642" s="7">
        <f>SUM(D$2:D3642)</f>
        <v>1079.6757385224969</v>
      </c>
      <c r="F3642">
        <f t="shared" si="281"/>
        <v>1</v>
      </c>
      <c r="G3642">
        <f t="shared" si="282"/>
        <v>1</v>
      </c>
    </row>
    <row r="3643" spans="1:7" x14ac:dyDescent="0.25">
      <c r="A3643" s="7">
        <v>0.24265559368741019</v>
      </c>
      <c r="B3643" s="13">
        <f t="shared" si="283"/>
        <v>3642</v>
      </c>
      <c r="C3643" s="35">
        <f t="shared" si="284"/>
        <v>1.2056759154749352E-5</v>
      </c>
      <c r="D3643" s="7">
        <f t="shared" si="280"/>
        <v>4.3910716841597142E-2</v>
      </c>
      <c r="E3643" s="7">
        <f>SUM(D$2:D3643)</f>
        <v>1079.7196492393384</v>
      </c>
      <c r="F3643">
        <f t="shared" si="281"/>
        <v>1</v>
      </c>
      <c r="G3643">
        <f t="shared" si="282"/>
        <v>1</v>
      </c>
    </row>
    <row r="3644" spans="1:7" x14ac:dyDescent="0.25">
      <c r="A3644" s="7">
        <v>0.24259228359666782</v>
      </c>
      <c r="B3644" s="13">
        <f t="shared" si="283"/>
        <v>3643</v>
      </c>
      <c r="C3644" s="35">
        <f t="shared" si="284"/>
        <v>6.331009074236893E-5</v>
      </c>
      <c r="D3644" s="7">
        <f t="shared" si="280"/>
        <v>0.23063866057445001</v>
      </c>
      <c r="E3644" s="7">
        <f>SUM(D$2:D3644)</f>
        <v>1079.9502878999128</v>
      </c>
      <c r="F3644">
        <f t="shared" si="281"/>
        <v>1</v>
      </c>
      <c r="G3644">
        <f t="shared" si="282"/>
        <v>1</v>
      </c>
    </row>
    <row r="3645" spans="1:7" x14ac:dyDescent="0.25">
      <c r="A3645" s="7">
        <v>0.24257076058685134</v>
      </c>
      <c r="B3645" s="13">
        <f t="shared" si="283"/>
        <v>3644</v>
      </c>
      <c r="C3645" s="35">
        <f t="shared" si="284"/>
        <v>2.1523009816476479E-5</v>
      </c>
      <c r="D3645" s="7">
        <f t="shared" si="280"/>
        <v>7.8429847771240291E-2</v>
      </c>
      <c r="E3645" s="7">
        <f>SUM(D$2:D3645)</f>
        <v>1080.0287177476841</v>
      </c>
      <c r="F3645">
        <f t="shared" si="281"/>
        <v>1</v>
      </c>
      <c r="G3645">
        <f t="shared" si="282"/>
        <v>1</v>
      </c>
    </row>
    <row r="3646" spans="1:7" x14ac:dyDescent="0.25">
      <c r="A3646" s="7">
        <v>0.2425313703315406</v>
      </c>
      <c r="B3646" s="13">
        <f t="shared" si="283"/>
        <v>3645</v>
      </c>
      <c r="C3646" s="35">
        <f t="shared" si="284"/>
        <v>3.9390255310745026E-5</v>
      </c>
      <c r="D3646" s="7">
        <f t="shared" si="280"/>
        <v>0.14357748060766562</v>
      </c>
      <c r="E3646" s="7">
        <f>SUM(D$2:D3646)</f>
        <v>1080.1722952282919</v>
      </c>
      <c r="F3646">
        <f t="shared" si="281"/>
        <v>1</v>
      </c>
      <c r="G3646">
        <f t="shared" si="282"/>
        <v>1</v>
      </c>
    </row>
    <row r="3647" spans="1:7" x14ac:dyDescent="0.25">
      <c r="A3647" s="7">
        <v>0.24249575689235048</v>
      </c>
      <c r="B3647" s="13">
        <f t="shared" si="283"/>
        <v>3646</v>
      </c>
      <c r="C3647" s="35">
        <f t="shared" si="284"/>
        <v>3.5613439190118612E-5</v>
      </c>
      <c r="D3647" s="7">
        <f t="shared" si="280"/>
        <v>0.12984659928717246</v>
      </c>
      <c r="E3647" s="7">
        <f>SUM(D$2:D3647)</f>
        <v>1080.3021418275791</v>
      </c>
      <c r="F3647">
        <f t="shared" si="281"/>
        <v>1</v>
      </c>
      <c r="G3647">
        <f t="shared" si="282"/>
        <v>1</v>
      </c>
    </row>
    <row r="3648" spans="1:7" x14ac:dyDescent="0.25">
      <c r="A3648" s="7">
        <v>0.24241252167553512</v>
      </c>
      <c r="B3648" s="13">
        <f t="shared" si="283"/>
        <v>3647</v>
      </c>
      <c r="C3648" s="35">
        <f t="shared" si="284"/>
        <v>8.3235216815358282E-5</v>
      </c>
      <c r="D3648" s="7">
        <f t="shared" si="280"/>
        <v>0.30355883572561165</v>
      </c>
      <c r="E3648" s="7">
        <f>SUM(D$2:D3648)</f>
        <v>1080.6057006633048</v>
      </c>
      <c r="F3648">
        <f t="shared" si="281"/>
        <v>1</v>
      </c>
      <c r="G3648">
        <f t="shared" si="282"/>
        <v>1</v>
      </c>
    </row>
    <row r="3649" spans="1:7" x14ac:dyDescent="0.25">
      <c r="A3649" s="7">
        <v>0.24233311169555999</v>
      </c>
      <c r="B3649" s="13">
        <f t="shared" si="283"/>
        <v>3648</v>
      </c>
      <c r="C3649" s="35">
        <f t="shared" si="284"/>
        <v>7.9409979975131328E-5</v>
      </c>
      <c r="D3649" s="7">
        <f t="shared" si="280"/>
        <v>0.28968760694927909</v>
      </c>
      <c r="E3649" s="7">
        <f>SUM(D$2:D3649)</f>
        <v>1080.895388270254</v>
      </c>
      <c r="F3649">
        <f t="shared" si="281"/>
        <v>1</v>
      </c>
      <c r="G3649">
        <f t="shared" si="282"/>
        <v>1</v>
      </c>
    </row>
    <row r="3650" spans="1:7" x14ac:dyDescent="0.25">
      <c r="A3650" s="7">
        <v>0.24226142482034463</v>
      </c>
      <c r="B3650" s="13">
        <f t="shared" si="283"/>
        <v>3649</v>
      </c>
      <c r="C3650" s="35">
        <f t="shared" si="284"/>
        <v>7.168687521535988E-5</v>
      </c>
      <c r="D3650" s="7">
        <f t="shared" ref="D3650:D3713" si="285">C3650*B3650</f>
        <v>0.2615854076608482</v>
      </c>
      <c r="E3650" s="7">
        <f>SUM(D$2:D3650)</f>
        <v>1081.1569736779149</v>
      </c>
      <c r="F3650">
        <f t="shared" ref="F3650:F3713" si="286">IF(E3650&gt;I$15,1,0)</f>
        <v>1</v>
      </c>
      <c r="G3650">
        <f t="shared" ref="G3650:G3713" si="287">IF(E3650&gt;M$15,1,0)</f>
        <v>1</v>
      </c>
    </row>
    <row r="3651" spans="1:7" x14ac:dyDescent="0.25">
      <c r="A3651" s="7">
        <v>0.24218644533620348</v>
      </c>
      <c r="B3651" s="13">
        <f t="shared" ref="B3651:B3714" si="288">ROW(B3651)-1</f>
        <v>3650</v>
      </c>
      <c r="C3651" s="35">
        <f t="shared" si="284"/>
        <v>7.4979484141146635E-5</v>
      </c>
      <c r="D3651" s="7">
        <f t="shared" si="285"/>
        <v>0.27367511711518522</v>
      </c>
      <c r="E3651" s="7">
        <f>SUM(D$2:D3651)</f>
        <v>1081.43064879503</v>
      </c>
      <c r="F3651">
        <f t="shared" si="286"/>
        <v>1</v>
      </c>
      <c r="G3651">
        <f t="shared" si="287"/>
        <v>1</v>
      </c>
    </row>
    <row r="3652" spans="1:7" x14ac:dyDescent="0.25">
      <c r="A3652" s="7">
        <v>0.2421658423200575</v>
      </c>
      <c r="B3652" s="13">
        <f t="shared" si="288"/>
        <v>3651</v>
      </c>
      <c r="C3652" s="35">
        <f t="shared" ref="C3652:C3715" si="289">IF(A3651-A3652=0,0,A3651-A3652)</f>
        <v>2.0603016145981368E-5</v>
      </c>
      <c r="D3652" s="7">
        <f t="shared" si="285"/>
        <v>7.5221611948977973E-2</v>
      </c>
      <c r="E3652" s="7">
        <f>SUM(D$2:D3652)</f>
        <v>1081.5058704069791</v>
      </c>
      <c r="F3652">
        <f t="shared" si="286"/>
        <v>1</v>
      </c>
      <c r="G3652">
        <f t="shared" si="287"/>
        <v>1</v>
      </c>
    </row>
    <row r="3653" spans="1:7" x14ac:dyDescent="0.25">
      <c r="A3653" s="7">
        <v>0.2421470550808926</v>
      </c>
      <c r="B3653" s="13">
        <f t="shared" si="288"/>
        <v>3652</v>
      </c>
      <c r="C3653" s="35">
        <f t="shared" si="289"/>
        <v>1.8787239164902436E-5</v>
      </c>
      <c r="D3653" s="7">
        <f t="shared" si="285"/>
        <v>6.8610997430223697E-2</v>
      </c>
      <c r="E3653" s="7">
        <f>SUM(D$2:D3653)</f>
        <v>1081.5744814044092</v>
      </c>
      <c r="F3653">
        <f t="shared" si="286"/>
        <v>1</v>
      </c>
      <c r="G3653">
        <f t="shared" si="287"/>
        <v>1</v>
      </c>
    </row>
    <row r="3654" spans="1:7" x14ac:dyDescent="0.25">
      <c r="A3654" s="7">
        <v>0.24212683943050262</v>
      </c>
      <c r="B3654" s="13">
        <f t="shared" si="288"/>
        <v>3653</v>
      </c>
      <c r="C3654" s="35">
        <f t="shared" si="289"/>
        <v>2.0215650389981965E-5</v>
      </c>
      <c r="D3654" s="7">
        <f t="shared" si="285"/>
        <v>7.3847770874604118E-2</v>
      </c>
      <c r="E3654" s="7">
        <f>SUM(D$2:D3654)</f>
        <v>1081.6483291752838</v>
      </c>
      <c r="F3654">
        <f t="shared" si="286"/>
        <v>1</v>
      </c>
      <c r="G3654">
        <f t="shared" si="287"/>
        <v>1</v>
      </c>
    </row>
    <row r="3655" spans="1:7" x14ac:dyDescent="0.25">
      <c r="A3655" s="7">
        <v>0.24200908024068585</v>
      </c>
      <c r="B3655" s="13">
        <f t="shared" si="288"/>
        <v>3654</v>
      </c>
      <c r="C3655" s="35">
        <f t="shared" si="289"/>
        <v>1.1775918981676847E-4</v>
      </c>
      <c r="D3655" s="7">
        <f t="shared" si="285"/>
        <v>0.430292079590472</v>
      </c>
      <c r="E3655" s="7">
        <f>SUM(D$2:D3655)</f>
        <v>1082.0786212548744</v>
      </c>
      <c r="F3655">
        <f t="shared" si="286"/>
        <v>1</v>
      </c>
      <c r="G3655">
        <f t="shared" si="287"/>
        <v>1</v>
      </c>
    </row>
    <row r="3656" spans="1:7" x14ac:dyDescent="0.25">
      <c r="A3656" s="7">
        <v>0.24154433817495333</v>
      </c>
      <c r="B3656" s="13">
        <f t="shared" si="288"/>
        <v>3655</v>
      </c>
      <c r="C3656" s="35">
        <f t="shared" si="289"/>
        <v>4.6474206573252075E-4</v>
      </c>
      <c r="D3656" s="7">
        <f t="shared" si="285"/>
        <v>1.6986322502523634</v>
      </c>
      <c r="E3656" s="7">
        <f>SUM(D$2:D3656)</f>
        <v>1083.7772535051267</v>
      </c>
      <c r="F3656">
        <f t="shared" si="286"/>
        <v>1</v>
      </c>
      <c r="G3656">
        <f t="shared" si="287"/>
        <v>1</v>
      </c>
    </row>
    <row r="3657" spans="1:7" x14ac:dyDescent="0.25">
      <c r="A3657" s="7">
        <v>0.24127492529167191</v>
      </c>
      <c r="B3657" s="13">
        <f t="shared" si="288"/>
        <v>3656</v>
      </c>
      <c r="C3657" s="35">
        <f t="shared" si="289"/>
        <v>2.6941288328141688E-4</v>
      </c>
      <c r="D3657" s="7">
        <f t="shared" si="285"/>
        <v>0.98497350127686012</v>
      </c>
      <c r="E3657" s="7">
        <f>SUM(D$2:D3657)</f>
        <v>1084.7622270064037</v>
      </c>
      <c r="F3657">
        <f t="shared" si="286"/>
        <v>1</v>
      </c>
      <c r="G3657">
        <f t="shared" si="287"/>
        <v>1</v>
      </c>
    </row>
    <row r="3658" spans="1:7" x14ac:dyDescent="0.25">
      <c r="A3658" s="7">
        <v>0.24123367083866043</v>
      </c>
      <c r="B3658" s="13">
        <f t="shared" si="288"/>
        <v>3657</v>
      </c>
      <c r="C3658" s="35">
        <f t="shared" si="289"/>
        <v>4.1254453011480008E-5</v>
      </c>
      <c r="D3658" s="7">
        <f t="shared" si="285"/>
        <v>0.15086753466298239</v>
      </c>
      <c r="E3658" s="7">
        <f>SUM(D$2:D3658)</f>
        <v>1084.9130945410666</v>
      </c>
      <c r="F3658">
        <f t="shared" si="286"/>
        <v>1</v>
      </c>
      <c r="G3658">
        <f t="shared" si="287"/>
        <v>1</v>
      </c>
    </row>
    <row r="3659" spans="1:7" x14ac:dyDescent="0.25">
      <c r="A3659" s="7">
        <v>0.24115249350242363</v>
      </c>
      <c r="B3659" s="13">
        <f t="shared" si="288"/>
        <v>3658</v>
      </c>
      <c r="C3659" s="35">
        <f t="shared" si="289"/>
        <v>8.117733623680401E-5</v>
      </c>
      <c r="D3659" s="7">
        <f t="shared" si="285"/>
        <v>0.29694669595422907</v>
      </c>
      <c r="E3659" s="7">
        <f>SUM(D$2:D3659)</f>
        <v>1085.2100412370207</v>
      </c>
      <c r="F3659">
        <f t="shared" si="286"/>
        <v>1</v>
      </c>
      <c r="G3659">
        <f t="shared" si="287"/>
        <v>1</v>
      </c>
    </row>
    <row r="3660" spans="1:7" x14ac:dyDescent="0.25">
      <c r="A3660" s="7">
        <v>0.24111121483905246</v>
      </c>
      <c r="B3660" s="13">
        <f t="shared" si="288"/>
        <v>3659</v>
      </c>
      <c r="C3660" s="35">
        <f t="shared" si="289"/>
        <v>4.1278663371169255E-5</v>
      </c>
      <c r="D3660" s="7">
        <f t="shared" si="285"/>
        <v>0.1510386292751083</v>
      </c>
      <c r="E3660" s="7">
        <f>SUM(D$2:D3660)</f>
        <v>1085.3610798662958</v>
      </c>
      <c r="F3660">
        <f t="shared" si="286"/>
        <v>1</v>
      </c>
      <c r="G3660">
        <f t="shared" si="287"/>
        <v>1</v>
      </c>
    </row>
    <row r="3661" spans="1:7" x14ac:dyDescent="0.25">
      <c r="A3661" s="7">
        <v>0.24096183691940409</v>
      </c>
      <c r="B3661" s="13">
        <f t="shared" si="288"/>
        <v>3660</v>
      </c>
      <c r="C3661" s="35">
        <f t="shared" si="289"/>
        <v>1.4937791964836356E-4</v>
      </c>
      <c r="D3661" s="7">
        <f t="shared" si="285"/>
        <v>0.54672318591301061</v>
      </c>
      <c r="E3661" s="7">
        <f>SUM(D$2:D3661)</f>
        <v>1085.9078030522087</v>
      </c>
      <c r="F3661">
        <f t="shared" si="286"/>
        <v>1</v>
      </c>
      <c r="G3661">
        <f t="shared" si="287"/>
        <v>1</v>
      </c>
    </row>
    <row r="3662" spans="1:7" x14ac:dyDescent="0.25">
      <c r="A3662" s="7">
        <v>0.24088605849339126</v>
      </c>
      <c r="B3662" s="13">
        <f t="shared" si="288"/>
        <v>3661</v>
      </c>
      <c r="C3662" s="35">
        <f t="shared" si="289"/>
        <v>7.5778426012834688E-5</v>
      </c>
      <c r="D3662" s="7">
        <f t="shared" si="285"/>
        <v>0.27742481763298776</v>
      </c>
      <c r="E3662" s="7">
        <f>SUM(D$2:D3662)</f>
        <v>1086.1852278698416</v>
      </c>
      <c r="F3662">
        <f t="shared" si="286"/>
        <v>1</v>
      </c>
      <c r="G3662">
        <f t="shared" si="287"/>
        <v>1</v>
      </c>
    </row>
    <row r="3663" spans="1:7" x14ac:dyDescent="0.25">
      <c r="A3663" s="7">
        <v>0.24079248545296322</v>
      </c>
      <c r="B3663" s="13">
        <f t="shared" si="288"/>
        <v>3662</v>
      </c>
      <c r="C3663" s="35">
        <f t="shared" si="289"/>
        <v>9.3573040428035492E-5</v>
      </c>
      <c r="D3663" s="7">
        <f t="shared" si="285"/>
        <v>0.34266447404746597</v>
      </c>
      <c r="E3663" s="7">
        <f>SUM(D$2:D3663)</f>
        <v>1086.5278923438891</v>
      </c>
      <c r="F3663">
        <f t="shared" si="286"/>
        <v>1</v>
      </c>
      <c r="G3663">
        <f t="shared" si="287"/>
        <v>1</v>
      </c>
    </row>
    <row r="3664" spans="1:7" x14ac:dyDescent="0.25">
      <c r="A3664" s="7">
        <v>0.24077989606589403</v>
      </c>
      <c r="B3664" s="13">
        <f t="shared" si="288"/>
        <v>3663</v>
      </c>
      <c r="C3664" s="35">
        <f t="shared" si="289"/>
        <v>1.258938706918955E-5</v>
      </c>
      <c r="D3664" s="7">
        <f t="shared" si="285"/>
        <v>4.6114924834441323E-2</v>
      </c>
      <c r="E3664" s="7">
        <f>SUM(D$2:D3664)</f>
        <v>1086.5740072687236</v>
      </c>
      <c r="F3664">
        <f t="shared" si="286"/>
        <v>1</v>
      </c>
      <c r="G3664">
        <f t="shared" si="287"/>
        <v>1</v>
      </c>
    </row>
    <row r="3665" spans="1:7" x14ac:dyDescent="0.25">
      <c r="A3665" s="7">
        <v>0.24068431356560691</v>
      </c>
      <c r="B3665" s="13">
        <f t="shared" si="288"/>
        <v>3664</v>
      </c>
      <c r="C3665" s="35">
        <f t="shared" si="289"/>
        <v>9.5582500287128003E-5</v>
      </c>
      <c r="D3665" s="7">
        <f t="shared" si="285"/>
        <v>0.350214281052037</v>
      </c>
      <c r="E3665" s="7">
        <f>SUM(D$2:D3665)</f>
        <v>1086.9242215497757</v>
      </c>
      <c r="F3665">
        <f t="shared" si="286"/>
        <v>1</v>
      </c>
      <c r="G3665">
        <f t="shared" si="287"/>
        <v>1</v>
      </c>
    </row>
    <row r="3666" spans="1:7" x14ac:dyDescent="0.25">
      <c r="A3666" s="7">
        <v>0.24067368521767732</v>
      </c>
      <c r="B3666" s="13">
        <f t="shared" si="288"/>
        <v>3665</v>
      </c>
      <c r="C3666" s="35">
        <f t="shared" si="289"/>
        <v>1.0628347929586557E-5</v>
      </c>
      <c r="D3666" s="7">
        <f t="shared" si="285"/>
        <v>3.8952895161934731E-2</v>
      </c>
      <c r="E3666" s="7">
        <f>SUM(D$2:D3666)</f>
        <v>1086.9631744449375</v>
      </c>
      <c r="F3666">
        <f t="shared" si="286"/>
        <v>1</v>
      </c>
      <c r="G3666">
        <f t="shared" si="287"/>
        <v>1</v>
      </c>
    </row>
    <row r="3667" spans="1:7" x14ac:dyDescent="0.25">
      <c r="A3667" s="7">
        <v>0.24055321446756875</v>
      </c>
      <c r="B3667" s="13">
        <f t="shared" si="288"/>
        <v>3666</v>
      </c>
      <c r="C3667" s="35">
        <f t="shared" si="289"/>
        <v>1.2047075010857E-4</v>
      </c>
      <c r="D3667" s="7">
        <f t="shared" si="285"/>
        <v>0.44164576989801763</v>
      </c>
      <c r="E3667" s="7">
        <f>SUM(D$2:D3667)</f>
        <v>1087.4048202148356</v>
      </c>
      <c r="F3667">
        <f t="shared" si="286"/>
        <v>1</v>
      </c>
      <c r="G3667">
        <f t="shared" si="287"/>
        <v>1</v>
      </c>
    </row>
    <row r="3668" spans="1:7" x14ac:dyDescent="0.25">
      <c r="A3668" s="7">
        <v>0.24039228820632033</v>
      </c>
      <c r="B3668" s="13">
        <f t="shared" si="288"/>
        <v>3667</v>
      </c>
      <c r="C3668" s="35">
        <f t="shared" si="289"/>
        <v>1.6092626124841747E-4</v>
      </c>
      <c r="D3668" s="7">
        <f t="shared" si="285"/>
        <v>0.59011659999794686</v>
      </c>
      <c r="E3668" s="7">
        <f>SUM(D$2:D3668)</f>
        <v>1087.9949368148336</v>
      </c>
      <c r="F3668">
        <f t="shared" si="286"/>
        <v>1</v>
      </c>
      <c r="G3668">
        <f t="shared" si="287"/>
        <v>1</v>
      </c>
    </row>
    <row r="3669" spans="1:7" x14ac:dyDescent="0.25">
      <c r="A3669" s="7">
        <v>0.24020473054934863</v>
      </c>
      <c r="B3669" s="13">
        <f t="shared" si="288"/>
        <v>3668</v>
      </c>
      <c r="C3669" s="35">
        <f t="shared" si="289"/>
        <v>1.8755765697170412E-4</v>
      </c>
      <c r="D3669" s="7">
        <f t="shared" si="285"/>
        <v>0.68796148577221072</v>
      </c>
      <c r="E3669" s="7">
        <f>SUM(D$2:D3669)</f>
        <v>1088.6828983006058</v>
      </c>
      <c r="F3669">
        <f t="shared" si="286"/>
        <v>1</v>
      </c>
      <c r="G3669">
        <f t="shared" si="287"/>
        <v>1</v>
      </c>
    </row>
    <row r="3670" spans="1:7" x14ac:dyDescent="0.25">
      <c r="A3670" s="7">
        <v>0.24011805746144887</v>
      </c>
      <c r="B3670" s="13">
        <f t="shared" si="288"/>
        <v>3669</v>
      </c>
      <c r="C3670" s="35">
        <f t="shared" si="289"/>
        <v>8.6673087899752366E-5</v>
      </c>
      <c r="D3670" s="7">
        <f t="shared" si="285"/>
        <v>0.31800355950419146</v>
      </c>
      <c r="E3670" s="7">
        <f>SUM(D$2:D3670)</f>
        <v>1089.0009018601099</v>
      </c>
      <c r="F3670">
        <f t="shared" si="286"/>
        <v>1</v>
      </c>
      <c r="G3670">
        <f t="shared" si="287"/>
        <v>1</v>
      </c>
    </row>
    <row r="3671" spans="1:7" x14ac:dyDescent="0.25">
      <c r="A3671" s="7">
        <v>0.24010788911035449</v>
      </c>
      <c r="B3671" s="13">
        <f t="shared" si="288"/>
        <v>3670</v>
      </c>
      <c r="C3671" s="35">
        <f t="shared" si="289"/>
        <v>1.0168351094380634E-5</v>
      </c>
      <c r="D3671" s="7">
        <f t="shared" si="285"/>
        <v>3.7317848516376928E-2</v>
      </c>
      <c r="E3671" s="7">
        <f>SUM(D$2:D3671)</f>
        <v>1089.0382197086262</v>
      </c>
      <c r="F3671">
        <f t="shared" si="286"/>
        <v>1</v>
      </c>
      <c r="G3671">
        <f t="shared" si="287"/>
        <v>1</v>
      </c>
    </row>
    <row r="3672" spans="1:7" x14ac:dyDescent="0.25">
      <c r="A3672" s="7">
        <v>0.23990917047753868</v>
      </c>
      <c r="B3672" s="13">
        <f t="shared" si="288"/>
        <v>3671</v>
      </c>
      <c r="C3672" s="35">
        <f t="shared" si="289"/>
        <v>1.9871863281581414E-4</v>
      </c>
      <c r="D3672" s="7">
        <f t="shared" si="285"/>
        <v>0.7294961010668537</v>
      </c>
      <c r="E3672" s="7">
        <f>SUM(D$2:D3672)</f>
        <v>1089.7677158096931</v>
      </c>
      <c r="F3672">
        <f t="shared" si="286"/>
        <v>1</v>
      </c>
      <c r="G3672">
        <f t="shared" si="287"/>
        <v>1</v>
      </c>
    </row>
    <row r="3673" spans="1:7" x14ac:dyDescent="0.25">
      <c r="A3673" s="7">
        <v>0.23989575793823803</v>
      </c>
      <c r="B3673" s="13">
        <f t="shared" si="288"/>
        <v>3672</v>
      </c>
      <c r="C3673" s="35">
        <f t="shared" si="289"/>
        <v>1.3412539300650117E-5</v>
      </c>
      <c r="D3673" s="7">
        <f t="shared" si="285"/>
        <v>4.925084431198723E-2</v>
      </c>
      <c r="E3673" s="7">
        <f>SUM(D$2:D3673)</f>
        <v>1089.816966654005</v>
      </c>
      <c r="F3673">
        <f t="shared" si="286"/>
        <v>1</v>
      </c>
      <c r="G3673">
        <f t="shared" si="287"/>
        <v>1</v>
      </c>
    </row>
    <row r="3674" spans="1:7" x14ac:dyDescent="0.25">
      <c r="A3674" s="7">
        <v>0.23978412396943763</v>
      </c>
      <c r="B3674" s="13">
        <f t="shared" si="288"/>
        <v>3673</v>
      </c>
      <c r="C3674" s="35">
        <f t="shared" si="289"/>
        <v>1.1163396880040088E-4</v>
      </c>
      <c r="D3674" s="7">
        <f t="shared" si="285"/>
        <v>0.41003156740387248</v>
      </c>
      <c r="E3674" s="7">
        <f>SUM(D$2:D3674)</f>
        <v>1090.2269982214088</v>
      </c>
      <c r="F3674">
        <f t="shared" si="286"/>
        <v>1</v>
      </c>
      <c r="G3674">
        <f t="shared" si="287"/>
        <v>1</v>
      </c>
    </row>
    <row r="3675" spans="1:7" x14ac:dyDescent="0.25">
      <c r="A3675" s="7">
        <v>0.23977627981287911</v>
      </c>
      <c r="B3675" s="13">
        <f t="shared" si="288"/>
        <v>3674</v>
      </c>
      <c r="C3675" s="35">
        <f t="shared" si="289"/>
        <v>7.8441565585229966E-6</v>
      </c>
      <c r="D3675" s="7">
        <f t="shared" si="285"/>
        <v>2.881943119601349E-2</v>
      </c>
      <c r="E3675" s="7">
        <f>SUM(D$2:D3675)</f>
        <v>1090.2558176526049</v>
      </c>
      <c r="F3675">
        <f t="shared" si="286"/>
        <v>1</v>
      </c>
      <c r="G3675">
        <f t="shared" si="287"/>
        <v>1</v>
      </c>
    </row>
    <row r="3676" spans="1:7" x14ac:dyDescent="0.25">
      <c r="A3676" s="7">
        <v>0.23969975086571405</v>
      </c>
      <c r="B3676" s="13">
        <f t="shared" si="288"/>
        <v>3675</v>
      </c>
      <c r="C3676" s="35">
        <f t="shared" si="289"/>
        <v>7.6528947165060979E-5</v>
      </c>
      <c r="D3676" s="7">
        <f t="shared" si="285"/>
        <v>0.28124388083159912</v>
      </c>
      <c r="E3676" s="7">
        <f>SUM(D$2:D3676)</f>
        <v>1090.5370615334366</v>
      </c>
      <c r="F3676">
        <f t="shared" si="286"/>
        <v>1</v>
      </c>
      <c r="G3676">
        <f t="shared" si="287"/>
        <v>1</v>
      </c>
    </row>
    <row r="3677" spans="1:7" x14ac:dyDescent="0.25">
      <c r="A3677" s="7">
        <v>0.23956465705831731</v>
      </c>
      <c r="B3677" s="13">
        <f t="shared" si="288"/>
        <v>3676</v>
      </c>
      <c r="C3677" s="35">
        <f t="shared" si="289"/>
        <v>1.350938073967356E-4</v>
      </c>
      <c r="D3677" s="7">
        <f t="shared" si="285"/>
        <v>0.49660483599040006</v>
      </c>
      <c r="E3677" s="7">
        <f>SUM(D$2:D3677)</f>
        <v>1091.033666369427</v>
      </c>
      <c r="F3677">
        <f t="shared" si="286"/>
        <v>1</v>
      </c>
      <c r="G3677">
        <f t="shared" si="287"/>
        <v>1</v>
      </c>
    </row>
    <row r="3678" spans="1:7" x14ac:dyDescent="0.25">
      <c r="A3678" s="7">
        <v>0.23952144156616623</v>
      </c>
      <c r="B3678" s="13">
        <f t="shared" si="288"/>
        <v>3677</v>
      </c>
      <c r="C3678" s="35">
        <f t="shared" si="289"/>
        <v>4.3215492151083001E-5</v>
      </c>
      <c r="D3678" s="7">
        <f t="shared" si="285"/>
        <v>0.1589033646395322</v>
      </c>
      <c r="E3678" s="7">
        <f>SUM(D$2:D3678)</f>
        <v>1091.1925697340666</v>
      </c>
      <c r="F3678">
        <f t="shared" si="286"/>
        <v>1</v>
      </c>
      <c r="G3678">
        <f t="shared" si="287"/>
        <v>1</v>
      </c>
    </row>
    <row r="3679" spans="1:7" x14ac:dyDescent="0.25">
      <c r="A3679" s="7">
        <v>0.23946708930853089</v>
      </c>
      <c r="B3679" s="13">
        <f t="shared" si="288"/>
        <v>3678</v>
      </c>
      <c r="C3679" s="35">
        <f t="shared" si="289"/>
        <v>5.4352257635337242E-5</v>
      </c>
      <c r="D3679" s="7">
        <f t="shared" si="285"/>
        <v>0.19990760358277038</v>
      </c>
      <c r="E3679" s="7">
        <f>SUM(D$2:D3679)</f>
        <v>1091.3924773376493</v>
      </c>
      <c r="F3679">
        <f t="shared" si="286"/>
        <v>1</v>
      </c>
      <c r="G3679">
        <f t="shared" si="287"/>
        <v>1</v>
      </c>
    </row>
    <row r="3680" spans="1:7" x14ac:dyDescent="0.25">
      <c r="A3680" s="7">
        <v>0.23919835431532233</v>
      </c>
      <c r="B3680" s="13">
        <f t="shared" si="288"/>
        <v>3679</v>
      </c>
      <c r="C3680" s="35">
        <f t="shared" si="289"/>
        <v>2.6873499320856364E-4</v>
      </c>
      <c r="D3680" s="7">
        <f t="shared" si="285"/>
        <v>0.98867604001430565</v>
      </c>
      <c r="E3680" s="7">
        <f>SUM(D$2:D3680)</f>
        <v>1092.3811533776636</v>
      </c>
      <c r="F3680">
        <f t="shared" si="286"/>
        <v>1</v>
      </c>
      <c r="G3680">
        <f t="shared" si="287"/>
        <v>1</v>
      </c>
    </row>
    <row r="3681" spans="1:7" x14ac:dyDescent="0.25">
      <c r="A3681" s="7">
        <v>0.23903222282672801</v>
      </c>
      <c r="B3681" s="13">
        <f t="shared" si="288"/>
        <v>3680</v>
      </c>
      <c r="C3681" s="35">
        <f t="shared" si="289"/>
        <v>1.661314885943177E-4</v>
      </c>
      <c r="D3681" s="7">
        <f t="shared" si="285"/>
        <v>0.61136387802708914</v>
      </c>
      <c r="E3681" s="7">
        <f>SUM(D$2:D3681)</f>
        <v>1092.9925172556907</v>
      </c>
      <c r="F3681">
        <f t="shared" si="286"/>
        <v>1</v>
      </c>
      <c r="G3681">
        <f t="shared" si="287"/>
        <v>1</v>
      </c>
    </row>
    <row r="3682" spans="1:7" x14ac:dyDescent="0.25">
      <c r="A3682" s="7">
        <v>0.23901929449462231</v>
      </c>
      <c r="B3682" s="13">
        <f t="shared" si="288"/>
        <v>3681</v>
      </c>
      <c r="C3682" s="35">
        <f t="shared" si="289"/>
        <v>1.2928332105699436E-5</v>
      </c>
      <c r="D3682" s="7">
        <f t="shared" si="285"/>
        <v>4.7589190481079624E-2</v>
      </c>
      <c r="E3682" s="7">
        <f>SUM(D$2:D3682)</f>
        <v>1093.0401064461719</v>
      </c>
      <c r="F3682">
        <f t="shared" si="286"/>
        <v>1</v>
      </c>
      <c r="G3682">
        <f t="shared" si="287"/>
        <v>1</v>
      </c>
    </row>
    <row r="3683" spans="1:7" x14ac:dyDescent="0.25">
      <c r="A3683" s="7">
        <v>0.23896056016187245</v>
      </c>
      <c r="B3683" s="13">
        <f t="shared" si="288"/>
        <v>3682</v>
      </c>
      <c r="C3683" s="35">
        <f t="shared" si="289"/>
        <v>5.8734332749860174E-5</v>
      </c>
      <c r="D3683" s="7">
        <f t="shared" si="285"/>
        <v>0.21625981318498516</v>
      </c>
      <c r="E3683" s="7">
        <f>SUM(D$2:D3683)</f>
        <v>1093.2563662593568</v>
      </c>
      <c r="F3683">
        <f t="shared" si="286"/>
        <v>1</v>
      </c>
      <c r="G3683">
        <f t="shared" si="287"/>
        <v>1</v>
      </c>
    </row>
    <row r="3684" spans="1:7" x14ac:dyDescent="0.25">
      <c r="A3684" s="7">
        <v>0.23893741505795282</v>
      </c>
      <c r="B3684" s="13">
        <f t="shared" si="288"/>
        <v>3683</v>
      </c>
      <c r="C3684" s="35">
        <f t="shared" si="289"/>
        <v>2.3145103919625098E-5</v>
      </c>
      <c r="D3684" s="7">
        <f t="shared" si="285"/>
        <v>8.5243417735979238E-2</v>
      </c>
      <c r="E3684" s="7">
        <f>SUM(D$2:D3684)</f>
        <v>1093.3416096770927</v>
      </c>
      <c r="F3684">
        <f t="shared" si="286"/>
        <v>1</v>
      </c>
      <c r="G3684">
        <f t="shared" si="287"/>
        <v>1</v>
      </c>
    </row>
    <row r="3685" spans="1:7" x14ac:dyDescent="0.25">
      <c r="A3685" s="7">
        <v>0.23875758050574086</v>
      </c>
      <c r="B3685" s="13">
        <f t="shared" si="288"/>
        <v>3684</v>
      </c>
      <c r="C3685" s="35">
        <f t="shared" si="289"/>
        <v>1.7983455221196043E-4</v>
      </c>
      <c r="D3685" s="7">
        <f t="shared" si="285"/>
        <v>0.66251049034886222</v>
      </c>
      <c r="E3685" s="7">
        <f>SUM(D$2:D3685)</f>
        <v>1094.0041201674417</v>
      </c>
      <c r="F3685">
        <f t="shared" si="286"/>
        <v>1</v>
      </c>
      <c r="G3685">
        <f t="shared" si="287"/>
        <v>1</v>
      </c>
    </row>
    <row r="3686" spans="1:7" x14ac:dyDescent="0.25">
      <c r="A3686" s="7">
        <v>0.23857033758344581</v>
      </c>
      <c r="B3686" s="13">
        <f t="shared" si="288"/>
        <v>3685</v>
      </c>
      <c r="C3686" s="35">
        <f t="shared" si="289"/>
        <v>1.8724292229505002E-4</v>
      </c>
      <c r="D3686" s="7">
        <f t="shared" si="285"/>
        <v>0.68999016865725937</v>
      </c>
      <c r="E3686" s="7">
        <f>SUM(D$2:D3686)</f>
        <v>1094.6941103360989</v>
      </c>
      <c r="F3686">
        <f t="shared" si="286"/>
        <v>1</v>
      </c>
      <c r="G3686">
        <f t="shared" si="287"/>
        <v>1</v>
      </c>
    </row>
    <row r="3687" spans="1:7" x14ac:dyDescent="0.25">
      <c r="A3687" s="7">
        <v>0.23842996591762392</v>
      </c>
      <c r="B3687" s="13">
        <f t="shared" si="288"/>
        <v>3686</v>
      </c>
      <c r="C3687" s="35">
        <f t="shared" si="289"/>
        <v>1.4037166582189786E-4</v>
      </c>
      <c r="D3687" s="7">
        <f t="shared" si="285"/>
        <v>0.51740996021951546</v>
      </c>
      <c r="E3687" s="7">
        <f>SUM(D$2:D3687)</f>
        <v>1095.2115202963184</v>
      </c>
      <c r="F3687">
        <f t="shared" si="286"/>
        <v>1</v>
      </c>
      <c r="G3687">
        <f t="shared" si="287"/>
        <v>1</v>
      </c>
    </row>
    <row r="3688" spans="1:7" x14ac:dyDescent="0.25">
      <c r="A3688" s="7">
        <v>0.23798410793249533</v>
      </c>
      <c r="B3688" s="13">
        <f t="shared" si="288"/>
        <v>3687</v>
      </c>
      <c r="C3688" s="35">
        <f t="shared" si="289"/>
        <v>4.4585798512858377E-4</v>
      </c>
      <c r="D3688" s="7">
        <f t="shared" si="285"/>
        <v>1.6438783911690884</v>
      </c>
      <c r="E3688" s="7">
        <f>SUM(D$2:D3688)</f>
        <v>1096.8553986874874</v>
      </c>
      <c r="F3688">
        <f t="shared" si="286"/>
        <v>1</v>
      </c>
      <c r="G3688">
        <f t="shared" si="287"/>
        <v>1</v>
      </c>
    </row>
    <row r="3689" spans="1:7" x14ac:dyDescent="0.25">
      <c r="A3689" s="7">
        <v>0.23798098479608773</v>
      </c>
      <c r="B3689" s="13">
        <f t="shared" si="288"/>
        <v>3688</v>
      </c>
      <c r="C3689" s="35">
        <f t="shared" si="289"/>
        <v>3.1231364076012014E-6</v>
      </c>
      <c r="D3689" s="7">
        <f t="shared" si="285"/>
        <v>1.1518127071233231E-2</v>
      </c>
      <c r="E3689" s="7">
        <f>SUM(D$2:D3689)</f>
        <v>1096.8669168145586</v>
      </c>
      <c r="F3689">
        <f t="shared" si="286"/>
        <v>1</v>
      </c>
      <c r="G3689">
        <f t="shared" si="287"/>
        <v>1</v>
      </c>
    </row>
    <row r="3690" spans="1:7" x14ac:dyDescent="0.25">
      <c r="A3690" s="7">
        <v>0.23791242105728</v>
      </c>
      <c r="B3690" s="13">
        <f t="shared" si="288"/>
        <v>3689</v>
      </c>
      <c r="C3690" s="35">
        <f t="shared" si="289"/>
        <v>6.8563738807730923E-5</v>
      </c>
      <c r="D3690" s="7">
        <f t="shared" si="285"/>
        <v>0.25293163246171935</v>
      </c>
      <c r="E3690" s="7">
        <f>SUM(D$2:D3690)</f>
        <v>1097.1198484470203</v>
      </c>
      <c r="F3690">
        <f t="shared" si="286"/>
        <v>1</v>
      </c>
      <c r="G3690">
        <f t="shared" si="287"/>
        <v>1</v>
      </c>
    </row>
    <row r="3691" spans="1:7" x14ac:dyDescent="0.25">
      <c r="A3691" s="7">
        <v>0.2379093947623114</v>
      </c>
      <c r="B3691" s="13">
        <f t="shared" si="288"/>
        <v>3690</v>
      </c>
      <c r="C3691" s="35">
        <f t="shared" si="289"/>
        <v>3.0262949685944118E-6</v>
      </c>
      <c r="D3691" s="7">
        <f t="shared" si="285"/>
        <v>1.116702843411338E-2</v>
      </c>
      <c r="E3691" s="7">
        <f>SUM(D$2:D3691)</f>
        <v>1097.1310154754544</v>
      </c>
      <c r="F3691">
        <f t="shared" si="286"/>
        <v>1</v>
      </c>
      <c r="G3691">
        <f t="shared" si="287"/>
        <v>1</v>
      </c>
    </row>
    <row r="3692" spans="1:7" x14ac:dyDescent="0.25">
      <c r="A3692" s="7">
        <v>0.23762303462720599</v>
      </c>
      <c r="B3692" s="13">
        <f t="shared" si="288"/>
        <v>3691</v>
      </c>
      <c r="C3692" s="35">
        <f t="shared" si="289"/>
        <v>2.8636013510541236E-4</v>
      </c>
      <c r="D3692" s="7">
        <f t="shared" si="285"/>
        <v>1.0569552586740771</v>
      </c>
      <c r="E3692" s="7">
        <f>SUM(D$2:D3692)</f>
        <v>1098.1879707341286</v>
      </c>
      <c r="F3692">
        <f t="shared" si="286"/>
        <v>1</v>
      </c>
      <c r="G3692">
        <f t="shared" si="287"/>
        <v>1</v>
      </c>
    </row>
    <row r="3693" spans="1:7" x14ac:dyDescent="0.25">
      <c r="A3693" s="7">
        <v>0.23752169006129867</v>
      </c>
      <c r="B3693" s="13">
        <f t="shared" si="288"/>
        <v>3692</v>
      </c>
      <c r="C3693" s="35">
        <f t="shared" si="289"/>
        <v>1.0134456590732421E-4</v>
      </c>
      <c r="D3693" s="7">
        <f t="shared" si="285"/>
        <v>0.374164137329841</v>
      </c>
      <c r="E3693" s="7">
        <f>SUM(D$2:D3693)</f>
        <v>1098.5621348714585</v>
      </c>
      <c r="F3693">
        <f t="shared" si="286"/>
        <v>1</v>
      </c>
      <c r="G3693">
        <f t="shared" si="287"/>
        <v>1</v>
      </c>
    </row>
    <row r="3694" spans="1:7" x14ac:dyDescent="0.25">
      <c r="A3694" s="7">
        <v>0.23733289767597973</v>
      </c>
      <c r="B3694" s="13">
        <f t="shared" si="288"/>
        <v>3693</v>
      </c>
      <c r="C3694" s="35">
        <f t="shared" si="289"/>
        <v>1.8879238531893661E-4</v>
      </c>
      <c r="D3694" s="7">
        <f t="shared" si="285"/>
        <v>0.69721027898283294</v>
      </c>
      <c r="E3694" s="7">
        <f>SUM(D$2:D3694)</f>
        <v>1099.2593451504413</v>
      </c>
      <c r="F3694">
        <f t="shared" si="286"/>
        <v>1</v>
      </c>
      <c r="G3694">
        <f t="shared" si="287"/>
        <v>1</v>
      </c>
    </row>
    <row r="3695" spans="1:7" x14ac:dyDescent="0.25">
      <c r="A3695" s="7">
        <v>0.23731149571796206</v>
      </c>
      <c r="B3695" s="13">
        <f t="shared" si="288"/>
        <v>3694</v>
      </c>
      <c r="C3695" s="35">
        <f t="shared" si="289"/>
        <v>2.140195801766942E-5</v>
      </c>
      <c r="D3695" s="7">
        <f t="shared" si="285"/>
        <v>7.9058832917270838E-2</v>
      </c>
      <c r="E3695" s="7">
        <f>SUM(D$2:D3695)</f>
        <v>1099.3384039833586</v>
      </c>
      <c r="F3695">
        <f t="shared" si="286"/>
        <v>1</v>
      </c>
      <c r="G3695">
        <f t="shared" si="287"/>
        <v>1</v>
      </c>
    </row>
    <row r="3696" spans="1:7" x14ac:dyDescent="0.25">
      <c r="A3696" s="7">
        <v>0.2371142781274507</v>
      </c>
      <c r="B3696" s="13">
        <f t="shared" si="288"/>
        <v>3695</v>
      </c>
      <c r="C3696" s="35">
        <f t="shared" si="289"/>
        <v>1.9721759051136156E-4</v>
      </c>
      <c r="D3696" s="7">
        <f t="shared" si="285"/>
        <v>0.72871899693948095</v>
      </c>
      <c r="E3696" s="7">
        <f>SUM(D$2:D3696)</f>
        <v>1100.0671229802981</v>
      </c>
      <c r="F3696">
        <f t="shared" si="286"/>
        <v>1</v>
      </c>
      <c r="G3696">
        <f t="shared" si="287"/>
        <v>1</v>
      </c>
    </row>
    <row r="3697" spans="1:7" x14ac:dyDescent="0.25">
      <c r="A3697" s="7">
        <v>0.23710585292225822</v>
      </c>
      <c r="B3697" s="13">
        <f t="shared" si="288"/>
        <v>3696</v>
      </c>
      <c r="C3697" s="35">
        <f t="shared" si="289"/>
        <v>8.4252051924804672E-6</v>
      </c>
      <c r="D3697" s="7">
        <f t="shared" si="285"/>
        <v>3.1139558391407807E-2</v>
      </c>
      <c r="E3697" s="7">
        <f>SUM(D$2:D3697)</f>
        <v>1100.0982625386896</v>
      </c>
      <c r="F3697">
        <f t="shared" si="286"/>
        <v>1</v>
      </c>
      <c r="G3697">
        <f t="shared" si="287"/>
        <v>1</v>
      </c>
    </row>
    <row r="3698" spans="1:7" x14ac:dyDescent="0.25">
      <c r="A3698" s="7">
        <v>0.23707878574005939</v>
      </c>
      <c r="B3698" s="13">
        <f t="shared" si="288"/>
        <v>3697</v>
      </c>
      <c r="C3698" s="35">
        <f t="shared" si="289"/>
        <v>2.7067182198831086E-5</v>
      </c>
      <c r="D3698" s="7">
        <f t="shared" si="285"/>
        <v>0.10006737258907852</v>
      </c>
      <c r="E3698" s="7">
        <f>SUM(D$2:D3698)</f>
        <v>1100.1983299112787</v>
      </c>
      <c r="F3698">
        <f t="shared" si="286"/>
        <v>1</v>
      </c>
      <c r="G3698">
        <f t="shared" si="287"/>
        <v>1</v>
      </c>
    </row>
    <row r="3699" spans="1:7" x14ac:dyDescent="0.25">
      <c r="A3699" s="7">
        <v>0.23705351012448192</v>
      </c>
      <c r="B3699" s="13">
        <f t="shared" si="288"/>
        <v>3698</v>
      </c>
      <c r="C3699" s="35">
        <f t="shared" si="289"/>
        <v>2.5275615577469157E-5</v>
      </c>
      <c r="D3699" s="7">
        <f t="shared" si="285"/>
        <v>9.3469226405480943E-2</v>
      </c>
      <c r="E3699" s="7">
        <f>SUM(D$2:D3699)</f>
        <v>1100.2917991376842</v>
      </c>
      <c r="F3699">
        <f t="shared" si="286"/>
        <v>1</v>
      </c>
      <c r="G3699">
        <f t="shared" si="287"/>
        <v>1</v>
      </c>
    </row>
    <row r="3700" spans="1:7" x14ac:dyDescent="0.25">
      <c r="A3700" s="7">
        <v>0.2368947385852512</v>
      </c>
      <c r="B3700" s="13">
        <f t="shared" si="288"/>
        <v>3699</v>
      </c>
      <c r="C3700" s="35">
        <f t="shared" si="289"/>
        <v>1.5877153923071763E-4</v>
      </c>
      <c r="D3700" s="7">
        <f t="shared" si="285"/>
        <v>0.58729592361442451</v>
      </c>
      <c r="E3700" s="7">
        <f>SUM(D$2:D3700)</f>
        <v>1100.8790950612986</v>
      </c>
      <c r="F3700">
        <f t="shared" si="286"/>
        <v>1</v>
      </c>
      <c r="G3700">
        <f t="shared" si="287"/>
        <v>1</v>
      </c>
    </row>
    <row r="3701" spans="1:7" x14ac:dyDescent="0.25">
      <c r="A3701" s="7">
        <v>0.23659816167833192</v>
      </c>
      <c r="B3701" s="13">
        <f t="shared" si="288"/>
        <v>3700</v>
      </c>
      <c r="C3701" s="35">
        <f t="shared" si="289"/>
        <v>2.9657690691928251E-4</v>
      </c>
      <c r="D3701" s="7">
        <f t="shared" si="285"/>
        <v>1.0973345556013454</v>
      </c>
      <c r="E3701" s="7">
        <f>SUM(D$2:D3701)</f>
        <v>1101.9764296168998</v>
      </c>
      <c r="F3701">
        <f t="shared" si="286"/>
        <v>1</v>
      </c>
      <c r="G3701">
        <f t="shared" si="287"/>
        <v>1</v>
      </c>
    </row>
    <row r="3702" spans="1:7" x14ac:dyDescent="0.25">
      <c r="A3702" s="7">
        <v>0.23657426605326012</v>
      </c>
      <c r="B3702" s="13">
        <f t="shared" si="288"/>
        <v>3701</v>
      </c>
      <c r="C3702" s="35">
        <f t="shared" si="289"/>
        <v>2.3895625071795878E-5</v>
      </c>
      <c r="D3702" s="7">
        <f t="shared" si="285"/>
        <v>8.8437708390716546E-2</v>
      </c>
      <c r="E3702" s="7">
        <f>SUM(D$2:D3702)</f>
        <v>1102.0648673252906</v>
      </c>
      <c r="F3702">
        <f t="shared" si="286"/>
        <v>1</v>
      </c>
      <c r="G3702">
        <f t="shared" si="287"/>
        <v>1</v>
      </c>
    </row>
    <row r="3703" spans="1:7" x14ac:dyDescent="0.25">
      <c r="A3703" s="7">
        <v>0.23650800229862839</v>
      </c>
      <c r="B3703" s="13">
        <f t="shared" si="288"/>
        <v>3702</v>
      </c>
      <c r="C3703" s="35">
        <f t="shared" si="289"/>
        <v>6.6263754631729066E-5</v>
      </c>
      <c r="D3703" s="7">
        <f t="shared" si="285"/>
        <v>0.245308419646661</v>
      </c>
      <c r="E3703" s="7">
        <f>SUM(D$2:D3703)</f>
        <v>1102.3101757449372</v>
      </c>
      <c r="F3703">
        <f t="shared" si="286"/>
        <v>1</v>
      </c>
      <c r="G3703">
        <f t="shared" si="287"/>
        <v>1</v>
      </c>
    </row>
    <row r="3704" spans="1:7" x14ac:dyDescent="0.25">
      <c r="A3704" s="7">
        <v>0.23645745106747351</v>
      </c>
      <c r="B3704" s="13">
        <f t="shared" si="288"/>
        <v>3703</v>
      </c>
      <c r="C3704" s="35">
        <f t="shared" si="289"/>
        <v>5.0551231154882803E-5</v>
      </c>
      <c r="D3704" s="7">
        <f t="shared" si="285"/>
        <v>0.18719120896653102</v>
      </c>
      <c r="E3704" s="7">
        <f>SUM(D$2:D3704)</f>
        <v>1102.4973669539038</v>
      </c>
      <c r="F3704">
        <f t="shared" si="286"/>
        <v>1</v>
      </c>
      <c r="G3704">
        <f t="shared" si="287"/>
        <v>1</v>
      </c>
    </row>
    <row r="3705" spans="1:7" x14ac:dyDescent="0.25">
      <c r="A3705" s="7">
        <v>0.23642312077735009</v>
      </c>
      <c r="B3705" s="13">
        <f t="shared" si="288"/>
        <v>3704</v>
      </c>
      <c r="C3705" s="35">
        <f t="shared" si="289"/>
        <v>3.4330290123424367E-5</v>
      </c>
      <c r="D3705" s="7">
        <f t="shared" si="285"/>
        <v>0.12715939461716386</v>
      </c>
      <c r="E3705" s="7">
        <f>SUM(D$2:D3705)</f>
        <v>1102.6245263485209</v>
      </c>
      <c r="F3705">
        <f t="shared" si="286"/>
        <v>1</v>
      </c>
      <c r="G3705">
        <f t="shared" si="287"/>
        <v>1</v>
      </c>
    </row>
    <row r="3706" spans="1:7" x14ac:dyDescent="0.25">
      <c r="A3706" s="7">
        <v>0.2363560580808467</v>
      </c>
      <c r="B3706" s="13">
        <f t="shared" si="288"/>
        <v>3705</v>
      </c>
      <c r="C3706" s="35">
        <f t="shared" si="289"/>
        <v>6.7062696503389363E-5</v>
      </c>
      <c r="D3706" s="7">
        <f t="shared" si="285"/>
        <v>0.24846729054505759</v>
      </c>
      <c r="E3706" s="7">
        <f>SUM(D$2:D3706)</f>
        <v>1102.872993639066</v>
      </c>
      <c r="F3706">
        <f t="shared" si="286"/>
        <v>1</v>
      </c>
      <c r="G3706">
        <f t="shared" si="287"/>
        <v>1</v>
      </c>
    </row>
    <row r="3707" spans="1:7" x14ac:dyDescent="0.25">
      <c r="A3707" s="7">
        <v>0.23626149241566904</v>
      </c>
      <c r="B3707" s="13">
        <f t="shared" si="288"/>
        <v>3706</v>
      </c>
      <c r="C3707" s="35">
        <f t="shared" si="289"/>
        <v>9.4565665177653857E-5</v>
      </c>
      <c r="D3707" s="7">
        <f t="shared" si="285"/>
        <v>0.35046035514838519</v>
      </c>
      <c r="E3707" s="7">
        <f>SUM(D$2:D3707)</f>
        <v>1103.2234539942144</v>
      </c>
      <c r="F3707">
        <f t="shared" si="286"/>
        <v>1</v>
      </c>
      <c r="G3707">
        <f t="shared" si="287"/>
        <v>1</v>
      </c>
    </row>
    <row r="3708" spans="1:7" x14ac:dyDescent="0.25">
      <c r="A3708" s="7">
        <v>0.23626149241566904</v>
      </c>
      <c r="B3708" s="13">
        <f t="shared" si="288"/>
        <v>3707</v>
      </c>
      <c r="C3708" s="35">
        <f t="shared" si="289"/>
        <v>0</v>
      </c>
      <c r="D3708" s="7">
        <f t="shared" si="285"/>
        <v>0</v>
      </c>
      <c r="E3708" s="7">
        <f>SUM(D$2:D3708)</f>
        <v>1103.2234539942144</v>
      </c>
      <c r="F3708">
        <f t="shared" si="286"/>
        <v>1</v>
      </c>
      <c r="G3708">
        <f t="shared" si="287"/>
        <v>1</v>
      </c>
    </row>
    <row r="3709" spans="1:7" x14ac:dyDescent="0.25">
      <c r="A3709" s="7">
        <v>0.23624357674945509</v>
      </c>
      <c r="B3709" s="13">
        <f t="shared" si="288"/>
        <v>3708</v>
      </c>
      <c r="C3709" s="35">
        <f t="shared" si="289"/>
        <v>1.7915666213952353E-5</v>
      </c>
      <c r="D3709" s="7">
        <f t="shared" si="285"/>
        <v>6.6431290321335323E-2</v>
      </c>
      <c r="E3709" s="7">
        <f>SUM(D$2:D3709)</f>
        <v>1103.2898852845358</v>
      </c>
      <c r="F3709">
        <f t="shared" si="286"/>
        <v>1</v>
      </c>
      <c r="G3709">
        <f t="shared" si="287"/>
        <v>1</v>
      </c>
    </row>
    <row r="3710" spans="1:7" x14ac:dyDescent="0.25">
      <c r="A3710" s="7">
        <v>0.23621583167718332</v>
      </c>
      <c r="B3710" s="13">
        <f t="shared" si="288"/>
        <v>3709</v>
      </c>
      <c r="C3710" s="35">
        <f t="shared" si="289"/>
        <v>2.774507227176759E-5</v>
      </c>
      <c r="D3710" s="7">
        <f t="shared" si="285"/>
        <v>0.10290647305598599</v>
      </c>
      <c r="E3710" s="7">
        <f>SUM(D$2:D3710)</f>
        <v>1103.3927917575918</v>
      </c>
      <c r="F3710">
        <f t="shared" si="286"/>
        <v>1</v>
      </c>
      <c r="G3710">
        <f t="shared" si="287"/>
        <v>1</v>
      </c>
    </row>
    <row r="3711" spans="1:7" x14ac:dyDescent="0.25">
      <c r="A3711" s="7">
        <v>0.23612773017805849</v>
      </c>
      <c r="B3711" s="13">
        <f t="shared" si="288"/>
        <v>3710</v>
      </c>
      <c r="C3711" s="35">
        <f t="shared" si="289"/>
        <v>8.8101499124831895E-5</v>
      </c>
      <c r="D3711" s="7">
        <f t="shared" si="285"/>
        <v>0.32685656175312633</v>
      </c>
      <c r="E3711" s="7">
        <f>SUM(D$2:D3711)</f>
        <v>1103.719648319345</v>
      </c>
      <c r="F3711">
        <f t="shared" si="286"/>
        <v>1</v>
      </c>
      <c r="G3711">
        <f t="shared" si="287"/>
        <v>1</v>
      </c>
    </row>
    <row r="3712" spans="1:7" x14ac:dyDescent="0.25">
      <c r="A3712" s="7">
        <v>0.23611201765458167</v>
      </c>
      <c r="B3712" s="13">
        <f t="shared" si="288"/>
        <v>3711</v>
      </c>
      <c r="C3712" s="35">
        <f t="shared" si="289"/>
        <v>1.5712523476818507E-5</v>
      </c>
      <c r="D3712" s="7">
        <f t="shared" si="285"/>
        <v>5.8309174622473481E-2</v>
      </c>
      <c r="E3712" s="7">
        <f>SUM(D$2:D3712)</f>
        <v>1103.7779574939675</v>
      </c>
      <c r="F3712">
        <f t="shared" si="286"/>
        <v>1</v>
      </c>
      <c r="G3712">
        <f t="shared" si="287"/>
        <v>1</v>
      </c>
    </row>
    <row r="3713" spans="1:7" x14ac:dyDescent="0.25">
      <c r="A3713" s="7">
        <v>0.23609635355182443</v>
      </c>
      <c r="B3713" s="13">
        <f t="shared" si="288"/>
        <v>3712</v>
      </c>
      <c r="C3713" s="35">
        <f t="shared" si="289"/>
        <v>1.5664102757245724E-5</v>
      </c>
      <c r="D3713" s="7">
        <f t="shared" si="285"/>
        <v>5.8145149434896126E-2</v>
      </c>
      <c r="E3713" s="7">
        <f>SUM(D$2:D3713)</f>
        <v>1103.8361026434025</v>
      </c>
      <c r="F3713">
        <f t="shared" si="286"/>
        <v>1</v>
      </c>
      <c r="G3713">
        <f t="shared" si="287"/>
        <v>1</v>
      </c>
    </row>
    <row r="3714" spans="1:7" x14ac:dyDescent="0.25">
      <c r="A3714" s="7">
        <v>0.23585524257908894</v>
      </c>
      <c r="B3714" s="13">
        <f t="shared" si="288"/>
        <v>3713</v>
      </c>
      <c r="C3714" s="35">
        <f t="shared" si="289"/>
        <v>2.4111097273549209E-4</v>
      </c>
      <c r="D3714" s="7">
        <f t="shared" ref="D3714:D3777" si="290">C3714*B3714</f>
        <v>0.89524504176688213</v>
      </c>
      <c r="E3714" s="7">
        <f>SUM(D$2:D3714)</f>
        <v>1104.7313476851693</v>
      </c>
      <c r="F3714">
        <f t="shared" ref="F3714:F3777" si="291">IF(E3714&gt;I$15,1,0)</f>
        <v>1</v>
      </c>
      <c r="G3714">
        <f t="shared" ref="G3714:G3777" si="292">IF(E3714&gt;M$15,1,0)</f>
        <v>1</v>
      </c>
    </row>
    <row r="3715" spans="1:7" x14ac:dyDescent="0.25">
      <c r="A3715" s="7">
        <v>0.23580016401066109</v>
      </c>
      <c r="B3715" s="13">
        <f t="shared" ref="B3715:B3778" si="293">ROW(B3715)-1</f>
        <v>3714</v>
      </c>
      <c r="C3715" s="35">
        <f t="shared" si="289"/>
        <v>5.507856842784653E-5</v>
      </c>
      <c r="D3715" s="7">
        <f t="shared" si="290"/>
        <v>0.20456180314102201</v>
      </c>
      <c r="E3715" s="7">
        <f>SUM(D$2:D3715)</f>
        <v>1104.9359094883105</v>
      </c>
      <c r="F3715">
        <f t="shared" si="291"/>
        <v>1</v>
      </c>
      <c r="G3715">
        <f t="shared" si="292"/>
        <v>1</v>
      </c>
    </row>
    <row r="3716" spans="1:7" x14ac:dyDescent="0.25">
      <c r="A3716" s="7">
        <v>0.23569872260331479</v>
      </c>
      <c r="B3716" s="13">
        <f t="shared" si="293"/>
        <v>3715</v>
      </c>
      <c r="C3716" s="35">
        <f t="shared" ref="C3716:C3779" si="294">IF(A3715-A3716=0,0,A3715-A3716)</f>
        <v>1.0144140734630325E-4</v>
      </c>
      <c r="D3716" s="7">
        <f t="shared" si="290"/>
        <v>0.37685482829151656</v>
      </c>
      <c r="E3716" s="7">
        <f>SUM(D$2:D3716)</f>
        <v>1105.3127643166019</v>
      </c>
      <c r="F3716">
        <f t="shared" si="291"/>
        <v>1</v>
      </c>
      <c r="G3716">
        <f t="shared" si="292"/>
        <v>1</v>
      </c>
    </row>
    <row r="3717" spans="1:7" x14ac:dyDescent="0.25">
      <c r="A3717" s="7">
        <v>0.23551063231842859</v>
      </c>
      <c r="B3717" s="13">
        <f t="shared" si="293"/>
        <v>3716</v>
      </c>
      <c r="C3717" s="35">
        <f t="shared" si="294"/>
        <v>1.8809028488619983E-4</v>
      </c>
      <c r="D3717" s="7">
        <f t="shared" si="290"/>
        <v>0.69894349863711858</v>
      </c>
      <c r="E3717" s="7">
        <f>SUM(D$2:D3717)</f>
        <v>1106.0117078152391</v>
      </c>
      <c r="F3717">
        <f t="shared" si="291"/>
        <v>1</v>
      </c>
      <c r="G3717">
        <f t="shared" si="292"/>
        <v>1</v>
      </c>
    </row>
    <row r="3718" spans="1:7" x14ac:dyDescent="0.25">
      <c r="A3718" s="7">
        <v>0.2354356286239277</v>
      </c>
      <c r="B3718" s="13">
        <f t="shared" si="293"/>
        <v>3717</v>
      </c>
      <c r="C3718" s="35">
        <f t="shared" si="294"/>
        <v>7.5003694500891394E-5</v>
      </c>
      <c r="D3718" s="7">
        <f t="shared" si="290"/>
        <v>0.27878873245981328</v>
      </c>
      <c r="E3718" s="7">
        <f>SUM(D$2:D3718)</f>
        <v>1106.2904965476989</v>
      </c>
      <c r="F3718">
        <f t="shared" si="291"/>
        <v>1</v>
      </c>
      <c r="G3718">
        <f t="shared" si="292"/>
        <v>1</v>
      </c>
    </row>
    <row r="3719" spans="1:7" x14ac:dyDescent="0.25">
      <c r="A3719" s="7">
        <v>0.23542308765757794</v>
      </c>
      <c r="B3719" s="13">
        <f t="shared" si="293"/>
        <v>3718</v>
      </c>
      <c r="C3719" s="35">
        <f t="shared" si="294"/>
        <v>1.2540966349755545E-5</v>
      </c>
      <c r="D3719" s="7">
        <f t="shared" si="290"/>
        <v>4.6627312888391115E-2</v>
      </c>
      <c r="E3719" s="7">
        <f>SUM(D$2:D3719)</f>
        <v>1106.3371238605873</v>
      </c>
      <c r="F3719">
        <f t="shared" si="291"/>
        <v>1</v>
      </c>
      <c r="G3719">
        <f t="shared" si="292"/>
        <v>1</v>
      </c>
    </row>
    <row r="3720" spans="1:7" x14ac:dyDescent="0.25">
      <c r="A3720" s="7">
        <v>0.23535926914928085</v>
      </c>
      <c r="B3720" s="13">
        <f t="shared" si="293"/>
        <v>3719</v>
      </c>
      <c r="C3720" s="35">
        <f t="shared" si="294"/>
        <v>6.3818508297092125E-5</v>
      </c>
      <c r="D3720" s="7">
        <f t="shared" si="290"/>
        <v>0.23734103235688561</v>
      </c>
      <c r="E3720" s="7">
        <f>SUM(D$2:D3720)</f>
        <v>1106.5744648929442</v>
      </c>
      <c r="F3720">
        <f t="shared" si="291"/>
        <v>1</v>
      </c>
      <c r="G3720">
        <f t="shared" si="292"/>
        <v>1</v>
      </c>
    </row>
    <row r="3721" spans="1:7" x14ac:dyDescent="0.25">
      <c r="A3721" s="7">
        <v>0.23526523611201761</v>
      </c>
      <c r="B3721" s="13">
        <f t="shared" si="293"/>
        <v>3720</v>
      </c>
      <c r="C3721" s="35">
        <f t="shared" si="294"/>
        <v>9.4033037263241415E-5</v>
      </c>
      <c r="D3721" s="7">
        <f t="shared" si="290"/>
        <v>0.34980289861925806</v>
      </c>
      <c r="E3721" s="7">
        <f>SUM(D$2:D3721)</f>
        <v>1106.9242677915634</v>
      </c>
      <c r="F3721">
        <f t="shared" si="291"/>
        <v>1</v>
      </c>
      <c r="G3721">
        <f t="shared" si="292"/>
        <v>1</v>
      </c>
    </row>
    <row r="3722" spans="1:7" x14ac:dyDescent="0.25">
      <c r="A3722" s="7">
        <v>0.23526247613100632</v>
      </c>
      <c r="B3722" s="13">
        <f t="shared" si="293"/>
        <v>3721</v>
      </c>
      <c r="C3722" s="35">
        <f t="shared" si="294"/>
        <v>2.7599810112910461E-6</v>
      </c>
      <c r="D3722" s="7">
        <f t="shared" si="290"/>
        <v>1.0269889343013983E-2</v>
      </c>
      <c r="E3722" s="7">
        <f>SUM(D$2:D3722)</f>
        <v>1106.9345376809063</v>
      </c>
      <c r="F3722">
        <f t="shared" si="291"/>
        <v>1</v>
      </c>
      <c r="G3722">
        <f t="shared" si="292"/>
        <v>1</v>
      </c>
    </row>
    <row r="3723" spans="1:7" x14ac:dyDescent="0.25">
      <c r="A3723" s="7">
        <v>0.23521449119798479</v>
      </c>
      <c r="B3723" s="13">
        <f t="shared" si="293"/>
        <v>3722</v>
      </c>
      <c r="C3723" s="35">
        <f t="shared" si="294"/>
        <v>4.7984933021522069E-5</v>
      </c>
      <c r="D3723" s="7">
        <f t="shared" si="290"/>
        <v>0.17859992070610514</v>
      </c>
      <c r="E3723" s="7">
        <f>SUM(D$2:D3723)</f>
        <v>1107.1131376016124</v>
      </c>
      <c r="F3723">
        <f t="shared" si="291"/>
        <v>1</v>
      </c>
      <c r="G3723">
        <f t="shared" si="292"/>
        <v>1</v>
      </c>
    </row>
    <row r="3724" spans="1:7" x14ac:dyDescent="0.25">
      <c r="A3724" s="7">
        <v>0.23513682436391156</v>
      </c>
      <c r="B3724" s="13">
        <f t="shared" si="293"/>
        <v>3723</v>
      </c>
      <c r="C3724" s="35">
        <f t="shared" si="294"/>
        <v>7.7666834073231161E-5</v>
      </c>
      <c r="D3724" s="7">
        <f t="shared" si="290"/>
        <v>0.28915362325463961</v>
      </c>
      <c r="E3724" s="7">
        <f>SUM(D$2:D3724)</f>
        <v>1107.402291224867</v>
      </c>
      <c r="F3724">
        <f t="shared" si="291"/>
        <v>1</v>
      </c>
      <c r="G3724">
        <f t="shared" si="292"/>
        <v>1</v>
      </c>
    </row>
    <row r="3725" spans="1:7" x14ac:dyDescent="0.25">
      <c r="A3725" s="7">
        <v>0.23469493687778165</v>
      </c>
      <c r="B3725" s="13">
        <f t="shared" si="293"/>
        <v>3724</v>
      </c>
      <c r="C3725" s="35">
        <f t="shared" si="294"/>
        <v>4.4188748612991602E-4</v>
      </c>
      <c r="D3725" s="7">
        <f t="shared" si="290"/>
        <v>1.6455889983478071</v>
      </c>
      <c r="E3725" s="7">
        <f>SUM(D$2:D3725)</f>
        <v>1109.0478802232149</v>
      </c>
      <c r="F3725">
        <f t="shared" si="291"/>
        <v>1</v>
      </c>
      <c r="G3725">
        <f t="shared" si="292"/>
        <v>1</v>
      </c>
    </row>
    <row r="3726" spans="1:7" x14ac:dyDescent="0.25">
      <c r="A3726" s="7">
        <v>0.23466254341643822</v>
      </c>
      <c r="B3726" s="13">
        <f t="shared" si="293"/>
        <v>3725</v>
      </c>
      <c r="C3726" s="35">
        <f t="shared" si="294"/>
        <v>3.2393461343427354E-5</v>
      </c>
      <c r="D3726" s="7">
        <f t="shared" si="290"/>
        <v>0.1206656435042669</v>
      </c>
      <c r="E3726" s="7">
        <f>SUM(D$2:D3726)</f>
        <v>1109.1685458667191</v>
      </c>
      <c r="F3726">
        <f t="shared" si="291"/>
        <v>1</v>
      </c>
      <c r="G3726">
        <f t="shared" si="292"/>
        <v>1</v>
      </c>
    </row>
    <row r="3727" spans="1:7" x14ac:dyDescent="0.25">
      <c r="A3727" s="7">
        <v>0.23456872827241262</v>
      </c>
      <c r="B3727" s="13">
        <f t="shared" si="293"/>
        <v>3726</v>
      </c>
      <c r="C3727" s="35">
        <f t="shared" si="294"/>
        <v>9.3815144025594099E-5</v>
      </c>
      <c r="D3727" s="7">
        <f t="shared" si="290"/>
        <v>0.34955522663936361</v>
      </c>
      <c r="E3727" s="7">
        <f>SUM(D$2:D3727)</f>
        <v>1109.5181010933584</v>
      </c>
      <c r="F3727">
        <f t="shared" si="291"/>
        <v>1</v>
      </c>
      <c r="G3727">
        <f t="shared" si="292"/>
        <v>1</v>
      </c>
    </row>
    <row r="3728" spans="1:7" x14ac:dyDescent="0.25">
      <c r="A3728" s="7">
        <v>0.23455185365166792</v>
      </c>
      <c r="B3728" s="13">
        <f t="shared" si="293"/>
        <v>3727</v>
      </c>
      <c r="C3728" s="35">
        <f t="shared" si="294"/>
        <v>1.6874620744705693E-5</v>
      </c>
      <c r="D3728" s="7">
        <f t="shared" si="290"/>
        <v>6.2891711515518117E-2</v>
      </c>
      <c r="E3728" s="7">
        <f>SUM(D$2:D3728)</f>
        <v>1109.5809928048739</v>
      </c>
      <c r="F3728">
        <f t="shared" si="291"/>
        <v>1</v>
      </c>
      <c r="G3728">
        <f t="shared" si="292"/>
        <v>1</v>
      </c>
    </row>
    <row r="3729" spans="1:7" x14ac:dyDescent="0.25">
      <c r="A3729" s="7">
        <v>0.23454154003841501</v>
      </c>
      <c r="B3729" s="13">
        <f t="shared" si="293"/>
        <v>3728</v>
      </c>
      <c r="C3729" s="35">
        <f t="shared" si="294"/>
        <v>1.0313613252904696E-5</v>
      </c>
      <c r="D3729" s="7">
        <f t="shared" si="290"/>
        <v>3.8449150206828708E-2</v>
      </c>
      <c r="E3729" s="7">
        <f>SUM(D$2:D3729)</f>
        <v>1109.6194419550807</v>
      </c>
      <c r="F3729">
        <f t="shared" si="291"/>
        <v>1</v>
      </c>
      <c r="G3729">
        <f t="shared" si="292"/>
        <v>1</v>
      </c>
    </row>
    <row r="3730" spans="1:7" x14ac:dyDescent="0.25">
      <c r="A3730" s="7">
        <v>0.23453495482056344</v>
      </c>
      <c r="B3730" s="13">
        <f t="shared" si="293"/>
        <v>3729</v>
      </c>
      <c r="C3730" s="35">
        <f t="shared" si="294"/>
        <v>6.5852178515735105E-6</v>
      </c>
      <c r="D3730" s="7">
        <f t="shared" si="290"/>
        <v>2.4556277368517621E-2</v>
      </c>
      <c r="E3730" s="7">
        <f>SUM(D$2:D3730)</f>
        <v>1109.6439982324491</v>
      </c>
      <c r="F3730">
        <f t="shared" si="291"/>
        <v>1</v>
      </c>
      <c r="G3730">
        <f t="shared" si="292"/>
        <v>1</v>
      </c>
    </row>
    <row r="3731" spans="1:7" x14ac:dyDescent="0.25">
      <c r="A3731" s="7">
        <v>0.23415732162920613</v>
      </c>
      <c r="B3731" s="13">
        <f t="shared" si="293"/>
        <v>3730</v>
      </c>
      <c r="C3731" s="35">
        <f t="shared" si="294"/>
        <v>3.7763319135730722E-4</v>
      </c>
      <c r="D3731" s="7">
        <f t="shared" si="290"/>
        <v>1.4085718037627559</v>
      </c>
      <c r="E3731" s="7">
        <f>SUM(D$2:D3731)</f>
        <v>1111.0525700362118</v>
      </c>
      <c r="F3731">
        <f t="shared" si="291"/>
        <v>1</v>
      </c>
      <c r="G3731">
        <f t="shared" si="292"/>
        <v>1</v>
      </c>
    </row>
    <row r="3732" spans="1:7" x14ac:dyDescent="0.25">
      <c r="A3732" s="7">
        <v>0.2341249523782224</v>
      </c>
      <c r="B3732" s="13">
        <f t="shared" si="293"/>
        <v>3731</v>
      </c>
      <c r="C3732" s="35">
        <f t="shared" si="294"/>
        <v>3.2369250983738107E-5</v>
      </c>
      <c r="D3732" s="7">
        <f t="shared" si="290"/>
        <v>0.12076967542032688</v>
      </c>
      <c r="E3732" s="7">
        <f>SUM(D$2:D3732)</f>
        <v>1111.1733397116323</v>
      </c>
      <c r="F3732">
        <f t="shared" si="291"/>
        <v>1</v>
      </c>
      <c r="G3732">
        <f t="shared" si="292"/>
        <v>1</v>
      </c>
    </row>
    <row r="3733" spans="1:7" x14ac:dyDescent="0.25">
      <c r="A3733" s="7">
        <v>0.23408258424866249</v>
      </c>
      <c r="B3733" s="13">
        <f t="shared" si="293"/>
        <v>3732</v>
      </c>
      <c r="C3733" s="35">
        <f t="shared" si="294"/>
        <v>4.2368129559905432E-5</v>
      </c>
      <c r="D3733" s="7">
        <f t="shared" si="290"/>
        <v>0.15811785951756707</v>
      </c>
      <c r="E3733" s="7">
        <f>SUM(D$2:D3733)</f>
        <v>1111.3314575711497</v>
      </c>
      <c r="F3733">
        <f t="shared" si="291"/>
        <v>1</v>
      </c>
      <c r="G3733">
        <f t="shared" si="292"/>
        <v>1</v>
      </c>
    </row>
    <row r="3734" spans="1:7" x14ac:dyDescent="0.25">
      <c r="A3734" s="7">
        <v>0.23392291692612102</v>
      </c>
      <c r="B3734" s="13">
        <f t="shared" si="293"/>
        <v>3733</v>
      </c>
      <c r="C3734" s="35">
        <f t="shared" si="294"/>
        <v>1.5966732254146798E-4</v>
      </c>
      <c r="D3734" s="7">
        <f t="shared" si="290"/>
        <v>0.59603811504729998</v>
      </c>
      <c r="E3734" s="7">
        <f>SUM(D$2:D3734)</f>
        <v>1111.9274956861971</v>
      </c>
      <c r="F3734">
        <f t="shared" si="291"/>
        <v>1</v>
      </c>
      <c r="G3734">
        <f t="shared" si="292"/>
        <v>1</v>
      </c>
    </row>
    <row r="3735" spans="1:7" x14ac:dyDescent="0.25">
      <c r="A3735" s="7">
        <v>0.2337306866697178</v>
      </c>
      <c r="B3735" s="13">
        <f t="shared" si="293"/>
        <v>3734</v>
      </c>
      <c r="C3735" s="35">
        <f t="shared" si="294"/>
        <v>1.9223025640321967E-4</v>
      </c>
      <c r="D3735" s="7">
        <f t="shared" si="290"/>
        <v>0.71778777740962219</v>
      </c>
      <c r="E3735" s="7">
        <f>SUM(D$2:D3735)</f>
        <v>1112.6452834636066</v>
      </c>
      <c r="F3735">
        <f t="shared" si="291"/>
        <v>1</v>
      </c>
      <c r="G3735">
        <f t="shared" si="292"/>
        <v>1</v>
      </c>
    </row>
    <row r="3736" spans="1:7" x14ac:dyDescent="0.25">
      <c r="A3736" s="7">
        <v>0.23372642564640206</v>
      </c>
      <c r="B3736" s="13">
        <f t="shared" si="293"/>
        <v>3735</v>
      </c>
      <c r="C3736" s="35">
        <f t="shared" si="294"/>
        <v>4.2610233157436284E-6</v>
      </c>
      <c r="D3736" s="7">
        <f t="shared" si="290"/>
        <v>1.5914922084302452E-2</v>
      </c>
      <c r="E3736" s="7">
        <f>SUM(D$2:D3736)</f>
        <v>1112.6611983856908</v>
      </c>
      <c r="F3736">
        <f t="shared" si="291"/>
        <v>1</v>
      </c>
      <c r="G3736">
        <f t="shared" si="292"/>
        <v>1</v>
      </c>
    </row>
    <row r="3737" spans="1:7" x14ac:dyDescent="0.25">
      <c r="A3737" s="7">
        <v>0.23372506986625616</v>
      </c>
      <c r="B3737" s="13">
        <f t="shared" si="293"/>
        <v>3736</v>
      </c>
      <c r="C3737" s="35">
        <f t="shared" si="294"/>
        <v>1.3557801459007646E-6</v>
      </c>
      <c r="D3737" s="7">
        <f t="shared" si="290"/>
        <v>5.0651946250852564E-3</v>
      </c>
      <c r="E3737" s="7">
        <f>SUM(D$2:D3737)</f>
        <v>1112.6662635803159</v>
      </c>
      <c r="F3737">
        <f t="shared" si="291"/>
        <v>1</v>
      </c>
      <c r="G3737">
        <f t="shared" si="292"/>
        <v>1</v>
      </c>
    </row>
    <row r="3738" spans="1:7" x14ac:dyDescent="0.25">
      <c r="A3738" s="7">
        <v>0.23364236727735527</v>
      </c>
      <c r="B3738" s="13">
        <f t="shared" si="293"/>
        <v>3737</v>
      </c>
      <c r="C3738" s="35">
        <f t="shared" si="294"/>
        <v>8.2702588900890328E-5</v>
      </c>
      <c r="D3738" s="7">
        <f t="shared" si="290"/>
        <v>0.30905957472262713</v>
      </c>
      <c r="E3738" s="7">
        <f>SUM(D$2:D3738)</f>
        <v>1112.9753231550385</v>
      </c>
      <c r="F3738">
        <f t="shared" si="291"/>
        <v>1</v>
      </c>
      <c r="G3738">
        <f t="shared" si="292"/>
        <v>1</v>
      </c>
    </row>
    <row r="3739" spans="1:7" x14ac:dyDescent="0.25">
      <c r="A3739" s="7">
        <v>0.23356532991263548</v>
      </c>
      <c r="B3739" s="13">
        <f t="shared" si="293"/>
        <v>3738</v>
      </c>
      <c r="C3739" s="35">
        <f t="shared" si="294"/>
        <v>7.7037364719784174E-5</v>
      </c>
      <c r="D3739" s="7">
        <f t="shared" si="290"/>
        <v>0.28796566932255324</v>
      </c>
      <c r="E3739" s="7">
        <f>SUM(D$2:D3739)</f>
        <v>1113.2632888243611</v>
      </c>
      <c r="F3739">
        <f t="shared" si="291"/>
        <v>1</v>
      </c>
      <c r="G3739">
        <f t="shared" si="292"/>
        <v>1</v>
      </c>
    </row>
    <row r="3740" spans="1:7" x14ac:dyDescent="0.25">
      <c r="A3740" s="7">
        <v>0.23351562604407178</v>
      </c>
      <c r="B3740" s="13">
        <f t="shared" si="293"/>
        <v>3739</v>
      </c>
      <c r="C3740" s="35">
        <f t="shared" si="294"/>
        <v>4.9703868563705234E-5</v>
      </c>
      <c r="D3740" s="7">
        <f t="shared" si="290"/>
        <v>0.18584276455969387</v>
      </c>
      <c r="E3740" s="7">
        <f>SUM(D$2:D3740)</f>
        <v>1113.4491315889209</v>
      </c>
      <c r="F3740">
        <f t="shared" si="291"/>
        <v>1</v>
      </c>
      <c r="G3740">
        <f t="shared" si="292"/>
        <v>1</v>
      </c>
    </row>
    <row r="3741" spans="1:7" x14ac:dyDescent="0.25">
      <c r="A3741" s="7">
        <v>0.23343713605776711</v>
      </c>
      <c r="B3741" s="13">
        <f t="shared" si="293"/>
        <v>3740</v>
      </c>
      <c r="C3741" s="35">
        <f t="shared" si="294"/>
        <v>7.8489986304663972E-5</v>
      </c>
      <c r="D3741" s="7">
        <f t="shared" si="290"/>
        <v>0.29355254877944326</v>
      </c>
      <c r="E3741" s="7">
        <f>SUM(D$2:D3741)</f>
        <v>1113.7426841377003</v>
      </c>
      <c r="F3741">
        <f t="shared" si="291"/>
        <v>1</v>
      </c>
      <c r="G3741">
        <f t="shared" si="292"/>
        <v>1</v>
      </c>
    </row>
    <row r="3742" spans="1:7" x14ac:dyDescent="0.25">
      <c r="A3742" s="7">
        <v>0.23331872318823707</v>
      </c>
      <c r="B3742" s="13">
        <f t="shared" si="293"/>
        <v>3741</v>
      </c>
      <c r="C3742" s="35">
        <f t="shared" si="294"/>
        <v>1.1841286953004349E-4</v>
      </c>
      <c r="D3742" s="7">
        <f t="shared" si="290"/>
        <v>0.44298254491189271</v>
      </c>
      <c r="E3742" s="7">
        <f>SUM(D$2:D3742)</f>
        <v>1114.1856666826122</v>
      </c>
      <c r="F3742">
        <f t="shared" si="291"/>
        <v>1</v>
      </c>
      <c r="G3742">
        <f t="shared" si="292"/>
        <v>1</v>
      </c>
    </row>
    <row r="3743" spans="1:7" x14ac:dyDescent="0.25">
      <c r="A3743" s="7">
        <v>0.23326536355535141</v>
      </c>
      <c r="B3743" s="13">
        <f t="shared" si="293"/>
        <v>3742</v>
      </c>
      <c r="C3743" s="35">
        <f t="shared" si="294"/>
        <v>5.3359632885663366E-5</v>
      </c>
      <c r="D3743" s="7">
        <f t="shared" si="290"/>
        <v>0.19967174625815232</v>
      </c>
      <c r="E3743" s="7">
        <f>SUM(D$2:D3743)</f>
        <v>1114.3853384288705</v>
      </c>
      <c r="F3743">
        <f t="shared" si="291"/>
        <v>1</v>
      </c>
      <c r="G3743">
        <f t="shared" si="292"/>
        <v>1</v>
      </c>
    </row>
    <row r="3744" spans="1:7" x14ac:dyDescent="0.25">
      <c r="A3744" s="7">
        <v>0.23310085416086021</v>
      </c>
      <c r="B3744" s="13">
        <f t="shared" si="293"/>
        <v>3743</v>
      </c>
      <c r="C3744" s="35">
        <f t="shared" si="294"/>
        <v>1.6450939449119684E-4</v>
      </c>
      <c r="D3744" s="7">
        <f t="shared" si="290"/>
        <v>0.61575866358054976</v>
      </c>
      <c r="E3744" s="7">
        <f>SUM(D$2:D3744)</f>
        <v>1115.0010970924509</v>
      </c>
      <c r="F3744">
        <f t="shared" si="291"/>
        <v>1</v>
      </c>
      <c r="G3744">
        <f t="shared" si="292"/>
        <v>1</v>
      </c>
    </row>
    <row r="3745" spans="1:7" x14ac:dyDescent="0.25">
      <c r="A3745" s="7">
        <v>0.23288973982385316</v>
      </c>
      <c r="B3745" s="13">
        <f t="shared" si="293"/>
        <v>3744</v>
      </c>
      <c r="C3745" s="35">
        <f t="shared" si="294"/>
        <v>2.1111433700704563E-4</v>
      </c>
      <c r="D3745" s="7">
        <f t="shared" si="290"/>
        <v>0.79041207775437883</v>
      </c>
      <c r="E3745" s="7">
        <f>SUM(D$2:D3745)</f>
        <v>1115.7915091702052</v>
      </c>
      <c r="F3745">
        <f t="shared" si="291"/>
        <v>1</v>
      </c>
      <c r="G3745">
        <f t="shared" si="292"/>
        <v>1</v>
      </c>
    </row>
    <row r="3746" spans="1:7" x14ac:dyDescent="0.25">
      <c r="A3746" s="7">
        <v>0.23280589934804413</v>
      </c>
      <c r="B3746" s="13">
        <f t="shared" si="293"/>
        <v>3745</v>
      </c>
      <c r="C3746" s="35">
        <f t="shared" si="294"/>
        <v>8.3840475809032755E-5</v>
      </c>
      <c r="D3746" s="7">
        <f t="shared" si="290"/>
        <v>0.31398258190482764</v>
      </c>
      <c r="E3746" s="7">
        <f>SUM(D$2:D3746)</f>
        <v>1116.1054917521101</v>
      </c>
      <c r="F3746">
        <f t="shared" si="291"/>
        <v>1</v>
      </c>
      <c r="G3746">
        <f t="shared" si="292"/>
        <v>1</v>
      </c>
    </row>
    <row r="3747" spans="1:7" x14ac:dyDescent="0.25">
      <c r="A3747" s="7">
        <v>0.23276977749129926</v>
      </c>
      <c r="B3747" s="13">
        <f t="shared" si="293"/>
        <v>3746</v>
      </c>
      <c r="C3747" s="35">
        <f t="shared" si="294"/>
        <v>3.6121856744869563E-5</v>
      </c>
      <c r="D3747" s="7">
        <f t="shared" si="290"/>
        <v>0.13531247536628138</v>
      </c>
      <c r="E3747" s="7">
        <f>SUM(D$2:D3747)</f>
        <v>1116.2408042274765</v>
      </c>
      <c r="F3747">
        <f t="shared" si="291"/>
        <v>1</v>
      </c>
      <c r="G3747">
        <f t="shared" si="292"/>
        <v>1</v>
      </c>
    </row>
    <row r="3748" spans="1:7" x14ac:dyDescent="0.25">
      <c r="A3748" s="7">
        <v>0.23267414657029262</v>
      </c>
      <c r="B3748" s="13">
        <f t="shared" si="293"/>
        <v>3747</v>
      </c>
      <c r="C3748" s="35">
        <f t="shared" si="294"/>
        <v>9.5630921006645275E-5</v>
      </c>
      <c r="D3748" s="7">
        <f t="shared" si="290"/>
        <v>0.35832906101189987</v>
      </c>
      <c r="E3748" s="7">
        <f>SUM(D$2:D3748)</f>
        <v>1116.5991332884885</v>
      </c>
      <c r="F3748">
        <f t="shared" si="291"/>
        <v>1</v>
      </c>
      <c r="G3748">
        <f t="shared" si="292"/>
        <v>1</v>
      </c>
    </row>
    <row r="3749" spans="1:7" x14ac:dyDescent="0.25">
      <c r="A3749" s="7">
        <v>0.23246421854091331</v>
      </c>
      <c r="B3749" s="13">
        <f t="shared" si="293"/>
        <v>3748</v>
      </c>
      <c r="C3749" s="35">
        <f t="shared" si="294"/>
        <v>2.0992802937930266E-4</v>
      </c>
      <c r="D3749" s="7">
        <f t="shared" si="290"/>
        <v>0.78681025411362637</v>
      </c>
      <c r="E3749" s="7">
        <f>SUM(D$2:D3749)</f>
        <v>1117.385943542602</v>
      </c>
      <c r="F3749">
        <f t="shared" si="291"/>
        <v>1</v>
      </c>
      <c r="G3749">
        <f t="shared" si="292"/>
        <v>1</v>
      </c>
    </row>
    <row r="3750" spans="1:7" x14ac:dyDescent="0.25">
      <c r="A3750" s="7">
        <v>0.23246421854091331</v>
      </c>
      <c r="B3750" s="13">
        <f t="shared" si="293"/>
        <v>3749</v>
      </c>
      <c r="C3750" s="35">
        <f t="shared" si="294"/>
        <v>0</v>
      </c>
      <c r="D3750" s="7">
        <f t="shared" si="290"/>
        <v>0</v>
      </c>
      <c r="E3750" s="7">
        <f>SUM(D$2:D3750)</f>
        <v>1117.385943542602</v>
      </c>
      <c r="F3750">
        <f t="shared" si="291"/>
        <v>1</v>
      </c>
      <c r="G3750">
        <f t="shared" si="292"/>
        <v>1</v>
      </c>
    </row>
    <row r="3751" spans="1:7" x14ac:dyDescent="0.25">
      <c r="A3751" s="7">
        <v>0.23231510693522217</v>
      </c>
      <c r="B3751" s="13">
        <f t="shared" si="293"/>
        <v>3750</v>
      </c>
      <c r="C3751" s="35">
        <f t="shared" si="294"/>
        <v>1.4911160569114346E-4</v>
      </c>
      <c r="D3751" s="7">
        <f t="shared" si="290"/>
        <v>0.55916852134178796</v>
      </c>
      <c r="E3751" s="7">
        <f>SUM(D$2:D3751)</f>
        <v>1117.9451120639437</v>
      </c>
      <c r="F3751">
        <f t="shared" si="291"/>
        <v>1</v>
      </c>
      <c r="G3751">
        <f t="shared" si="292"/>
        <v>1</v>
      </c>
    </row>
    <row r="3752" spans="1:7" x14ac:dyDescent="0.25">
      <c r="A3752" s="7">
        <v>0.23224743897972511</v>
      </c>
      <c r="B3752" s="13">
        <f t="shared" si="293"/>
        <v>3751</v>
      </c>
      <c r="C3752" s="35">
        <f t="shared" si="294"/>
        <v>6.7667955497063836E-5</v>
      </c>
      <c r="D3752" s="7">
        <f t="shared" si="290"/>
        <v>0.25382250106948645</v>
      </c>
      <c r="E3752" s="7">
        <f>SUM(D$2:D3752)</f>
        <v>1118.1989345650131</v>
      </c>
      <c r="F3752">
        <f t="shared" si="291"/>
        <v>1</v>
      </c>
      <c r="G3752">
        <f t="shared" si="292"/>
        <v>1</v>
      </c>
    </row>
    <row r="3753" spans="1:7" x14ac:dyDescent="0.25">
      <c r="A3753" s="7">
        <v>0.23217747104005193</v>
      </c>
      <c r="B3753" s="13">
        <f t="shared" si="293"/>
        <v>3752</v>
      </c>
      <c r="C3753" s="35">
        <f t="shared" si="294"/>
        <v>6.9967939673176716E-5</v>
      </c>
      <c r="D3753" s="7">
        <f t="shared" si="290"/>
        <v>0.26251970965375904</v>
      </c>
      <c r="E3753" s="7">
        <f>SUM(D$2:D3753)</f>
        <v>1118.4614542746669</v>
      </c>
      <c r="F3753">
        <f t="shared" si="291"/>
        <v>1</v>
      </c>
      <c r="G3753">
        <f t="shared" si="292"/>
        <v>1</v>
      </c>
    </row>
    <row r="3754" spans="1:7" x14ac:dyDescent="0.25">
      <c r="A3754" s="7">
        <v>0.23200848272900726</v>
      </c>
      <c r="B3754" s="13">
        <f t="shared" si="293"/>
        <v>3753</v>
      </c>
      <c r="C3754" s="35">
        <f t="shared" si="294"/>
        <v>1.6898831104467105E-4</v>
      </c>
      <c r="D3754" s="7">
        <f t="shared" si="290"/>
        <v>0.63421313135065049</v>
      </c>
      <c r="E3754" s="7">
        <f>SUM(D$2:D3754)</f>
        <v>1119.0956674060176</v>
      </c>
      <c r="F3754">
        <f t="shared" si="291"/>
        <v>1</v>
      </c>
      <c r="G3754">
        <f t="shared" si="292"/>
        <v>1</v>
      </c>
    </row>
    <row r="3755" spans="1:7" x14ac:dyDescent="0.25">
      <c r="A3755" s="7">
        <v>0.23186249425972377</v>
      </c>
      <c r="B3755" s="13">
        <f t="shared" si="293"/>
        <v>3754</v>
      </c>
      <c r="C3755" s="35">
        <f t="shared" si="294"/>
        <v>1.4598846928348674E-4</v>
      </c>
      <c r="D3755" s="7">
        <f t="shared" si="290"/>
        <v>0.54804071369020924</v>
      </c>
      <c r="E3755" s="7">
        <f>SUM(D$2:D3755)</f>
        <v>1119.6437081197078</v>
      </c>
      <c r="F3755">
        <f t="shared" si="291"/>
        <v>1</v>
      </c>
      <c r="G3755">
        <f t="shared" si="292"/>
        <v>1</v>
      </c>
    </row>
    <row r="3756" spans="1:7" x14ac:dyDescent="0.25">
      <c r="A3756" s="7">
        <v>0.23183143236816642</v>
      </c>
      <c r="B3756" s="13">
        <f t="shared" si="293"/>
        <v>3755</v>
      </c>
      <c r="C3756" s="35">
        <f t="shared" si="294"/>
        <v>3.1061891557354615E-5</v>
      </c>
      <c r="D3756" s="7">
        <f t="shared" si="290"/>
        <v>0.11663740279786658</v>
      </c>
      <c r="E3756" s="7">
        <f>SUM(D$2:D3756)</f>
        <v>1119.7603455225055</v>
      </c>
      <c r="F3756">
        <f t="shared" si="291"/>
        <v>1</v>
      </c>
      <c r="G3756">
        <f t="shared" si="292"/>
        <v>1</v>
      </c>
    </row>
    <row r="3757" spans="1:7" x14ac:dyDescent="0.25">
      <c r="A3757" s="7">
        <v>0.23174495296314468</v>
      </c>
      <c r="B3757" s="13">
        <f t="shared" si="293"/>
        <v>3756</v>
      </c>
      <c r="C3757" s="35">
        <f t="shared" si="294"/>
        <v>8.6479405021738787E-5</v>
      </c>
      <c r="D3757" s="7">
        <f t="shared" si="290"/>
        <v>0.32481664526165088</v>
      </c>
      <c r="E3757" s="7">
        <f>SUM(D$2:D3757)</f>
        <v>1120.0851621677673</v>
      </c>
      <c r="F3757">
        <f t="shared" si="291"/>
        <v>1</v>
      </c>
      <c r="G3757">
        <f t="shared" si="292"/>
        <v>1</v>
      </c>
    </row>
    <row r="3758" spans="1:7" x14ac:dyDescent="0.25">
      <c r="A3758" s="7">
        <v>0.23171948366468925</v>
      </c>
      <c r="B3758" s="13">
        <f t="shared" si="293"/>
        <v>3757</v>
      </c>
      <c r="C3758" s="35">
        <f t="shared" si="294"/>
        <v>2.5469298455427225E-5</v>
      </c>
      <c r="D3758" s="7">
        <f t="shared" si="290"/>
        <v>9.5688154297040084E-2</v>
      </c>
      <c r="E3758" s="7">
        <f>SUM(D$2:D3758)</f>
        <v>1120.1808503220643</v>
      </c>
      <c r="F3758">
        <f t="shared" si="291"/>
        <v>1</v>
      </c>
      <c r="G3758">
        <f t="shared" si="292"/>
        <v>1</v>
      </c>
    </row>
    <row r="3759" spans="1:7" x14ac:dyDescent="0.25">
      <c r="A3759" s="7">
        <v>0.23165985354862864</v>
      </c>
      <c r="B3759" s="13">
        <f t="shared" si="293"/>
        <v>3758</v>
      </c>
      <c r="C3759" s="35">
        <f t="shared" si="294"/>
        <v>5.9630116060610527E-5</v>
      </c>
      <c r="D3759" s="7">
        <f t="shared" si="290"/>
        <v>0.22408997615577436</v>
      </c>
      <c r="E3759" s="7">
        <f>SUM(D$2:D3759)</f>
        <v>1120.40494029822</v>
      </c>
      <c r="F3759">
        <f t="shared" si="291"/>
        <v>1</v>
      </c>
      <c r="G3759">
        <f t="shared" si="292"/>
        <v>1</v>
      </c>
    </row>
    <row r="3760" spans="1:7" x14ac:dyDescent="0.25">
      <c r="A3760" s="7">
        <v>0.23146060228789839</v>
      </c>
      <c r="B3760" s="13">
        <f t="shared" si="293"/>
        <v>3759</v>
      </c>
      <c r="C3760" s="35">
        <f t="shared" si="294"/>
        <v>1.9925126073025434E-4</v>
      </c>
      <c r="D3760" s="7">
        <f t="shared" si="290"/>
        <v>0.74898548908502605</v>
      </c>
      <c r="E3760" s="7">
        <f>SUM(D$2:D3760)</f>
        <v>1121.1539257873051</v>
      </c>
      <c r="F3760">
        <f t="shared" si="291"/>
        <v>1</v>
      </c>
      <c r="G3760">
        <f t="shared" si="292"/>
        <v>1</v>
      </c>
    </row>
    <row r="3761" spans="1:7" x14ac:dyDescent="0.25">
      <c r="A3761" s="7">
        <v>0.23139709851427795</v>
      </c>
      <c r="B3761" s="13">
        <f t="shared" si="293"/>
        <v>3760</v>
      </c>
      <c r="C3761" s="35">
        <f t="shared" si="294"/>
        <v>6.350377362043802E-5</v>
      </c>
      <c r="D3761" s="7">
        <f t="shared" si="290"/>
        <v>0.23877418881284695</v>
      </c>
      <c r="E3761" s="7">
        <f>SUM(D$2:D3761)</f>
        <v>1121.3926999761179</v>
      </c>
      <c r="F3761">
        <f t="shared" si="291"/>
        <v>1</v>
      </c>
      <c r="G3761">
        <f t="shared" si="292"/>
        <v>1</v>
      </c>
    </row>
    <row r="3762" spans="1:7" x14ac:dyDescent="0.25">
      <c r="A3762" s="7">
        <v>0.23136908712804893</v>
      </c>
      <c r="B3762" s="13">
        <f t="shared" si="293"/>
        <v>3761</v>
      </c>
      <c r="C3762" s="35">
        <f t="shared" si="294"/>
        <v>2.8011386229015445E-5</v>
      </c>
      <c r="D3762" s="7">
        <f t="shared" si="290"/>
        <v>0.10535082360732709</v>
      </c>
      <c r="E3762" s="7">
        <f>SUM(D$2:D3762)</f>
        <v>1121.4980507997252</v>
      </c>
      <c r="F3762">
        <f t="shared" si="291"/>
        <v>1</v>
      </c>
      <c r="G3762">
        <f t="shared" si="292"/>
        <v>1</v>
      </c>
    </row>
    <row r="3763" spans="1:7" x14ac:dyDescent="0.25">
      <c r="A3763" s="7">
        <v>0.23134112416253949</v>
      </c>
      <c r="B3763" s="13">
        <f t="shared" si="293"/>
        <v>3762</v>
      </c>
      <c r="C3763" s="35">
        <f t="shared" si="294"/>
        <v>2.7962965509442661E-5</v>
      </c>
      <c r="D3763" s="7">
        <f t="shared" si="290"/>
        <v>0.10519667624652329</v>
      </c>
      <c r="E3763" s="7">
        <f>SUM(D$2:D3763)</f>
        <v>1121.6032474759718</v>
      </c>
      <c r="F3763">
        <f t="shared" si="291"/>
        <v>1</v>
      </c>
      <c r="G3763">
        <f t="shared" si="292"/>
        <v>1</v>
      </c>
    </row>
    <row r="3764" spans="1:7" x14ac:dyDescent="0.25">
      <c r="A3764" s="7">
        <v>0.23129333291239593</v>
      </c>
      <c r="B3764" s="13">
        <f t="shared" si="293"/>
        <v>3763</v>
      </c>
      <c r="C3764" s="35">
        <f t="shared" si="294"/>
        <v>4.7791250143564001E-5</v>
      </c>
      <c r="D3764" s="7">
        <f t="shared" si="290"/>
        <v>0.17983847429023134</v>
      </c>
      <c r="E3764" s="7">
        <f>SUM(D$2:D3764)</f>
        <v>1121.7830859502619</v>
      </c>
      <c r="F3764">
        <f t="shared" si="291"/>
        <v>1</v>
      </c>
      <c r="G3764">
        <f t="shared" si="292"/>
        <v>1</v>
      </c>
    </row>
    <row r="3765" spans="1:7" x14ac:dyDescent="0.25">
      <c r="A3765" s="7">
        <v>0.23127488461826751</v>
      </c>
      <c r="B3765" s="13">
        <f t="shared" si="293"/>
        <v>3764</v>
      </c>
      <c r="C3765" s="35">
        <f t="shared" si="294"/>
        <v>1.8448294128420306E-5</v>
      </c>
      <c r="D3765" s="7">
        <f t="shared" si="290"/>
        <v>6.9439379099374032E-2</v>
      </c>
      <c r="E3765" s="7">
        <f>SUM(D$2:D3765)</f>
        <v>1121.8525253293612</v>
      </c>
      <c r="F3765">
        <f t="shared" si="291"/>
        <v>1</v>
      </c>
      <c r="G3765">
        <f t="shared" si="292"/>
        <v>1</v>
      </c>
    </row>
    <row r="3766" spans="1:7" x14ac:dyDescent="0.25">
      <c r="A3766" s="7">
        <v>0.23107916807006054</v>
      </c>
      <c r="B3766" s="13">
        <f t="shared" si="293"/>
        <v>3765</v>
      </c>
      <c r="C3766" s="35">
        <f t="shared" si="294"/>
        <v>1.9571654820696449E-4</v>
      </c>
      <c r="D3766" s="7">
        <f t="shared" si="290"/>
        <v>0.73687280399922128</v>
      </c>
      <c r="E3766" s="7">
        <f>SUM(D$2:D3766)</f>
        <v>1122.5893981333604</v>
      </c>
      <c r="F3766">
        <f t="shared" si="291"/>
        <v>1</v>
      </c>
      <c r="G3766">
        <f t="shared" si="292"/>
        <v>1</v>
      </c>
    </row>
    <row r="3767" spans="1:7" x14ac:dyDescent="0.25">
      <c r="A3767" s="7">
        <v>0.23093027435760716</v>
      </c>
      <c r="B3767" s="13">
        <f t="shared" si="293"/>
        <v>3766</v>
      </c>
      <c r="C3767" s="35">
        <f t="shared" si="294"/>
        <v>1.4889371245338512E-4</v>
      </c>
      <c r="D3767" s="7">
        <f t="shared" si="290"/>
        <v>0.5607337210994483</v>
      </c>
      <c r="E3767" s="7">
        <f>SUM(D$2:D3767)</f>
        <v>1123.1501318544599</v>
      </c>
      <c r="F3767">
        <f t="shared" si="291"/>
        <v>1</v>
      </c>
      <c r="G3767">
        <f t="shared" si="292"/>
        <v>1</v>
      </c>
    </row>
    <row r="3768" spans="1:7" x14ac:dyDescent="0.25">
      <c r="A3768" s="7">
        <v>0.23074373353574487</v>
      </c>
      <c r="B3768" s="13">
        <f t="shared" si="293"/>
        <v>3767</v>
      </c>
      <c r="C3768" s="35">
        <f t="shared" si="294"/>
        <v>1.8654082186228549E-4</v>
      </c>
      <c r="D3768" s="7">
        <f t="shared" si="290"/>
        <v>0.70269927595522941</v>
      </c>
      <c r="E3768" s="7">
        <f>SUM(D$2:D3768)</f>
        <v>1123.8528311304151</v>
      </c>
      <c r="F3768">
        <f t="shared" si="291"/>
        <v>1</v>
      </c>
      <c r="G3768">
        <f t="shared" si="292"/>
        <v>1</v>
      </c>
    </row>
    <row r="3769" spans="1:7" x14ac:dyDescent="0.25">
      <c r="A3769" s="7">
        <v>0.23072923153025551</v>
      </c>
      <c r="B3769" s="13">
        <f t="shared" si="293"/>
        <v>3768</v>
      </c>
      <c r="C3769" s="35">
        <f t="shared" si="294"/>
        <v>1.4502005489358538E-5</v>
      </c>
      <c r="D3769" s="7">
        <f t="shared" si="290"/>
        <v>5.4643556683902972E-2</v>
      </c>
      <c r="E3769" s="7">
        <f>SUM(D$2:D3769)</f>
        <v>1123.907474687099</v>
      </c>
      <c r="F3769">
        <f t="shared" si="291"/>
        <v>1</v>
      </c>
      <c r="G3769">
        <f t="shared" si="292"/>
        <v>1</v>
      </c>
    </row>
    <row r="3770" spans="1:7" x14ac:dyDescent="0.25">
      <c r="A3770" s="7">
        <v>0.23066759195433575</v>
      </c>
      <c r="B3770" s="13">
        <f t="shared" si="293"/>
        <v>3769</v>
      </c>
      <c r="C3770" s="35">
        <f t="shared" si="294"/>
        <v>6.1639575919758549E-5</v>
      </c>
      <c r="D3770" s="7">
        <f t="shared" si="290"/>
        <v>0.23231956164156997</v>
      </c>
      <c r="E3770" s="7">
        <f>SUM(D$2:D3770)</f>
        <v>1124.1397942487406</v>
      </c>
      <c r="F3770">
        <f t="shared" si="291"/>
        <v>1</v>
      </c>
      <c r="G3770">
        <f t="shared" si="292"/>
        <v>1</v>
      </c>
    </row>
    <row r="3771" spans="1:7" x14ac:dyDescent="0.25">
      <c r="A3771" s="7">
        <v>0.23066040147749051</v>
      </c>
      <c r="B3771" s="13">
        <f t="shared" si="293"/>
        <v>3770</v>
      </c>
      <c r="C3771" s="35">
        <f t="shared" si="294"/>
        <v>7.1904768452479839E-6</v>
      </c>
      <c r="D3771" s="7">
        <f t="shared" si="290"/>
        <v>2.7108097706584899E-2</v>
      </c>
      <c r="E3771" s="7">
        <f>SUM(D$2:D3771)</f>
        <v>1124.1669023464472</v>
      </c>
      <c r="F3771">
        <f t="shared" si="291"/>
        <v>1</v>
      </c>
      <c r="G3771">
        <f t="shared" si="292"/>
        <v>1</v>
      </c>
    </row>
    <row r="3772" spans="1:7" x14ac:dyDescent="0.25">
      <c r="A3772" s="7">
        <v>0.23042970095944687</v>
      </c>
      <c r="B3772" s="13">
        <f t="shared" si="293"/>
        <v>3771</v>
      </c>
      <c r="C3772" s="35">
        <f t="shared" si="294"/>
        <v>2.3070051804363612E-4</v>
      </c>
      <c r="D3772" s="7">
        <f t="shared" si="290"/>
        <v>0.86997165354255179</v>
      </c>
      <c r="E3772" s="7">
        <f>SUM(D$2:D3772)</f>
        <v>1125.0368739999897</v>
      </c>
      <c r="F3772">
        <f t="shared" si="291"/>
        <v>1</v>
      </c>
      <c r="G3772">
        <f t="shared" si="292"/>
        <v>1</v>
      </c>
    </row>
    <row r="3773" spans="1:7" x14ac:dyDescent="0.25">
      <c r="A3773" s="7">
        <v>0.23041333475625683</v>
      </c>
      <c r="B3773" s="13">
        <f t="shared" si="293"/>
        <v>3772</v>
      </c>
      <c r="C3773" s="35">
        <f t="shared" si="294"/>
        <v>1.6366203190038009E-5</v>
      </c>
      <c r="D3773" s="7">
        <f t="shared" si="290"/>
        <v>6.173331843282337E-2</v>
      </c>
      <c r="E3773" s="7">
        <f>SUM(D$2:D3773)</f>
        <v>1125.0986073184224</v>
      </c>
      <c r="F3773">
        <f t="shared" si="291"/>
        <v>1</v>
      </c>
      <c r="G3773">
        <f t="shared" si="292"/>
        <v>1</v>
      </c>
    </row>
    <row r="3774" spans="1:7" x14ac:dyDescent="0.25">
      <c r="A3774" s="7">
        <v>0.23033750790952456</v>
      </c>
      <c r="B3774" s="13">
        <f t="shared" si="293"/>
        <v>3773</v>
      </c>
      <c r="C3774" s="35">
        <f t="shared" si="294"/>
        <v>7.5826846732268693E-5</v>
      </c>
      <c r="D3774" s="7">
        <f t="shared" si="290"/>
        <v>0.28609469272084975</v>
      </c>
      <c r="E3774" s="7">
        <f>SUM(D$2:D3774)</f>
        <v>1125.3847020111432</v>
      </c>
      <c r="F3774">
        <f t="shared" si="291"/>
        <v>1</v>
      </c>
      <c r="G3774">
        <f t="shared" si="292"/>
        <v>1</v>
      </c>
    </row>
    <row r="3775" spans="1:7" x14ac:dyDescent="0.25">
      <c r="A3775" s="7">
        <v>0.23025020535227142</v>
      </c>
      <c r="B3775" s="13">
        <f t="shared" si="293"/>
        <v>3774</v>
      </c>
      <c r="C3775" s="35">
        <f t="shared" si="294"/>
        <v>8.7302557253143842E-5</v>
      </c>
      <c r="D3775" s="7">
        <f t="shared" si="290"/>
        <v>0.32947985107336486</v>
      </c>
      <c r="E3775" s="7">
        <f>SUM(D$2:D3775)</f>
        <v>1125.7141818622165</v>
      </c>
      <c r="F3775">
        <f t="shared" si="291"/>
        <v>1</v>
      </c>
      <c r="G3775">
        <f t="shared" si="292"/>
        <v>1</v>
      </c>
    </row>
    <row r="3776" spans="1:7" x14ac:dyDescent="0.25">
      <c r="A3776" s="7">
        <v>0.23020207515709129</v>
      </c>
      <c r="B3776" s="13">
        <f t="shared" si="293"/>
        <v>3775</v>
      </c>
      <c r="C3776" s="35">
        <f t="shared" si="294"/>
        <v>4.8130195180129398E-5</v>
      </c>
      <c r="D3776" s="7">
        <f t="shared" si="290"/>
        <v>0.18169148680498848</v>
      </c>
      <c r="E3776" s="7">
        <f>SUM(D$2:D3776)</f>
        <v>1125.8958733490215</v>
      </c>
      <c r="F3776">
        <f t="shared" si="291"/>
        <v>1</v>
      </c>
      <c r="G3776">
        <f t="shared" si="292"/>
        <v>1</v>
      </c>
    </row>
    <row r="3777" spans="1:7" x14ac:dyDescent="0.25">
      <c r="A3777" s="7">
        <v>0.23013811138663579</v>
      </c>
      <c r="B3777" s="13">
        <f t="shared" si="293"/>
        <v>3776</v>
      </c>
      <c r="C3777" s="35">
        <f t="shared" si="294"/>
        <v>6.3963770455505164E-5</v>
      </c>
      <c r="D3777" s="7">
        <f t="shared" si="290"/>
        <v>0.2415271972399875</v>
      </c>
      <c r="E3777" s="7">
        <f>SUM(D$2:D3777)</f>
        <v>1126.1374005462615</v>
      </c>
      <c r="F3777">
        <f t="shared" si="291"/>
        <v>1</v>
      </c>
      <c r="G3777">
        <f t="shared" si="292"/>
        <v>1</v>
      </c>
    </row>
    <row r="3778" spans="1:7" x14ac:dyDescent="0.25">
      <c r="A3778" s="7">
        <v>0.23013094512015023</v>
      </c>
      <c r="B3778" s="13">
        <f t="shared" si="293"/>
        <v>3777</v>
      </c>
      <c r="C3778" s="35">
        <f t="shared" si="294"/>
        <v>7.1662664855587366E-6</v>
      </c>
      <c r="D3778" s="7">
        <f t="shared" ref="D3778:D3841" si="295">C3778*B3778</f>
        <v>2.7066988515955348E-2</v>
      </c>
      <c r="E3778" s="7">
        <f>SUM(D$2:D3778)</f>
        <v>1126.1644675347775</v>
      </c>
      <c r="F3778">
        <f t="shared" ref="F3778:F3841" si="296">IF(E3778&gt;I$15,1,0)</f>
        <v>1</v>
      </c>
      <c r="G3778">
        <f t="shared" ref="G3778:G3841" si="297">IF(E3778&gt;M$15,1,0)</f>
        <v>1</v>
      </c>
    </row>
    <row r="3779" spans="1:7" x14ac:dyDescent="0.25">
      <c r="A3779" s="7">
        <v>0.23011748416013009</v>
      </c>
      <c r="B3779" s="13">
        <f t="shared" ref="B3779:B3842" si="298">ROW(B3779)-1</f>
        <v>3778</v>
      </c>
      <c r="C3779" s="35">
        <f t="shared" si="294"/>
        <v>1.3460960020139634E-5</v>
      </c>
      <c r="D3779" s="7">
        <f t="shared" si="295"/>
        <v>5.0855506956087537E-2</v>
      </c>
      <c r="E3779" s="7">
        <f>SUM(D$2:D3779)</f>
        <v>1126.2153230417337</v>
      </c>
      <c r="F3779">
        <f t="shared" si="296"/>
        <v>1</v>
      </c>
      <c r="G3779">
        <f t="shared" si="297"/>
        <v>1</v>
      </c>
    </row>
    <row r="3780" spans="1:7" x14ac:dyDescent="0.25">
      <c r="A3780" s="7">
        <v>0.23002025535538004</v>
      </c>
      <c r="B3780" s="13">
        <f t="shared" si="298"/>
        <v>3779</v>
      </c>
      <c r="C3780" s="35">
        <f t="shared" ref="C3780:C3843" si="299">IF(A3779-A3780=0,0,A3779-A3780)</f>
        <v>9.7228804750049136E-5</v>
      </c>
      <c r="D3780" s="7">
        <f t="shared" si="295"/>
        <v>0.36742765315043568</v>
      </c>
      <c r="E3780" s="7">
        <f>SUM(D$2:D3780)</f>
        <v>1126.582750694884</v>
      </c>
      <c r="F3780">
        <f t="shared" si="296"/>
        <v>1</v>
      </c>
      <c r="G3780">
        <f t="shared" si="297"/>
        <v>1</v>
      </c>
    </row>
    <row r="3781" spans="1:7" x14ac:dyDescent="0.25">
      <c r="A3781" s="7">
        <v>0.22994263694202624</v>
      </c>
      <c r="B3781" s="13">
        <f t="shared" si="298"/>
        <v>3780</v>
      </c>
      <c r="C3781" s="35">
        <f t="shared" si="299"/>
        <v>7.7618413353797155E-5</v>
      </c>
      <c r="D3781" s="7">
        <f t="shared" si="295"/>
        <v>0.29339760247735325</v>
      </c>
      <c r="E3781" s="7">
        <f>SUM(D$2:D3781)</f>
        <v>1126.8761482973614</v>
      </c>
      <c r="F3781">
        <f t="shared" si="296"/>
        <v>1</v>
      </c>
      <c r="G3781">
        <f t="shared" si="297"/>
        <v>1</v>
      </c>
    </row>
    <row r="3782" spans="1:7" x14ac:dyDescent="0.25">
      <c r="A3782" s="7">
        <v>0.22984042080316802</v>
      </c>
      <c r="B3782" s="13">
        <f t="shared" si="298"/>
        <v>3781</v>
      </c>
      <c r="C3782" s="35">
        <f t="shared" si="299"/>
        <v>1.0221613885821879E-4</v>
      </c>
      <c r="D3782" s="7">
        <f t="shared" si="295"/>
        <v>0.3864792210229252</v>
      </c>
      <c r="E3782" s="7">
        <f>SUM(D$2:D3782)</f>
        <v>1127.2626275183843</v>
      </c>
      <c r="F3782">
        <f t="shared" si="296"/>
        <v>1</v>
      </c>
      <c r="G3782">
        <f t="shared" si="297"/>
        <v>1</v>
      </c>
    </row>
    <row r="3783" spans="1:7" x14ac:dyDescent="0.25">
      <c r="A3783" s="7">
        <v>0.2297686855072332</v>
      </c>
      <c r="B3783" s="13">
        <f t="shared" si="298"/>
        <v>3782</v>
      </c>
      <c r="C3783" s="35">
        <f t="shared" si="299"/>
        <v>7.1735295934821641E-5</v>
      </c>
      <c r="D3783" s="7">
        <f t="shared" si="295"/>
        <v>0.27130288922549545</v>
      </c>
      <c r="E3783" s="7">
        <f>SUM(D$2:D3783)</f>
        <v>1127.5339304076099</v>
      </c>
      <c r="F3783">
        <f t="shared" si="296"/>
        <v>1</v>
      </c>
      <c r="G3783">
        <f t="shared" si="297"/>
        <v>1</v>
      </c>
    </row>
    <row r="3784" spans="1:7" x14ac:dyDescent="0.25">
      <c r="A3784" s="7">
        <v>0.22961676549981122</v>
      </c>
      <c r="B3784" s="13">
        <f t="shared" si="298"/>
        <v>3783</v>
      </c>
      <c r="C3784" s="35">
        <f t="shared" si="299"/>
        <v>1.5192000742197953E-4</v>
      </c>
      <c r="D3784" s="7">
        <f t="shared" si="295"/>
        <v>0.57471338807734851</v>
      </c>
      <c r="E3784" s="7">
        <f>SUM(D$2:D3784)</f>
        <v>1128.1086437956872</v>
      </c>
      <c r="F3784">
        <f t="shared" si="296"/>
        <v>1</v>
      </c>
      <c r="G3784">
        <f t="shared" si="297"/>
        <v>1</v>
      </c>
    </row>
    <row r="3785" spans="1:7" x14ac:dyDescent="0.25">
      <c r="A3785" s="7">
        <v>0.22957967522867653</v>
      </c>
      <c r="B3785" s="13">
        <f t="shared" si="298"/>
        <v>3784</v>
      </c>
      <c r="C3785" s="35">
        <f t="shared" si="299"/>
        <v>3.7090271134687658E-5</v>
      </c>
      <c r="D3785" s="7">
        <f t="shared" si="295"/>
        <v>0.1403495859736581</v>
      </c>
      <c r="E3785" s="7">
        <f>SUM(D$2:D3785)</f>
        <v>1128.2489933816607</v>
      </c>
      <c r="F3785">
        <f t="shared" si="296"/>
        <v>1</v>
      </c>
      <c r="G3785">
        <f t="shared" si="297"/>
        <v>1</v>
      </c>
    </row>
    <row r="3786" spans="1:7" x14ac:dyDescent="0.25">
      <c r="A3786" s="7">
        <v>0.22945336978186859</v>
      </c>
      <c r="B3786" s="13">
        <f t="shared" si="298"/>
        <v>3785</v>
      </c>
      <c r="C3786" s="35">
        <f t="shared" si="299"/>
        <v>1.2630544680794498E-4</v>
      </c>
      <c r="D3786" s="7">
        <f t="shared" si="295"/>
        <v>0.47806611616807171</v>
      </c>
      <c r="E3786" s="7">
        <f>SUM(D$2:D3786)</f>
        <v>1128.7270594978288</v>
      </c>
      <c r="F3786">
        <f t="shared" si="296"/>
        <v>1</v>
      </c>
      <c r="G3786">
        <f t="shared" si="297"/>
        <v>1</v>
      </c>
    </row>
    <row r="3787" spans="1:7" x14ac:dyDescent="0.25">
      <c r="A3787" s="7">
        <v>0.22944332248257293</v>
      </c>
      <c r="B3787" s="13">
        <f t="shared" si="298"/>
        <v>3786</v>
      </c>
      <c r="C3787" s="35">
        <f t="shared" si="299"/>
        <v>1.0047299295656842E-5</v>
      </c>
      <c r="D3787" s="7">
        <f t="shared" si="295"/>
        <v>3.8039075133356803E-2</v>
      </c>
      <c r="E3787" s="7">
        <f>SUM(D$2:D3787)</f>
        <v>1128.7650985729622</v>
      </c>
      <c r="F3787">
        <f t="shared" si="296"/>
        <v>1</v>
      </c>
      <c r="G3787">
        <f t="shared" si="297"/>
        <v>1</v>
      </c>
    </row>
    <row r="3788" spans="1:7" x14ac:dyDescent="0.25">
      <c r="A3788" s="7">
        <v>0.22930999603143781</v>
      </c>
      <c r="B3788" s="13">
        <f t="shared" si="298"/>
        <v>3787</v>
      </c>
      <c r="C3788" s="35">
        <f t="shared" si="299"/>
        <v>1.3332645113511843E-4</v>
      </c>
      <c r="D3788" s="7">
        <f t="shared" si="295"/>
        <v>0.50490727044869343</v>
      </c>
      <c r="E3788" s="7">
        <f>SUM(D$2:D3788)</f>
        <v>1129.2700058434109</v>
      </c>
      <c r="F3788">
        <f t="shared" si="296"/>
        <v>1</v>
      </c>
      <c r="G3788">
        <f t="shared" si="297"/>
        <v>1</v>
      </c>
    </row>
    <row r="3789" spans="1:7" x14ac:dyDescent="0.25">
      <c r="A3789" s="7">
        <v>0.22905271253839038</v>
      </c>
      <c r="B3789" s="13">
        <f t="shared" si="298"/>
        <v>3788</v>
      </c>
      <c r="C3789" s="35">
        <f t="shared" si="299"/>
        <v>2.5728349304743325E-4</v>
      </c>
      <c r="D3789" s="7">
        <f t="shared" si="295"/>
        <v>0.97458987166367717</v>
      </c>
      <c r="E3789" s="7">
        <f>SUM(D$2:D3789)</f>
        <v>1130.2445957150746</v>
      </c>
      <c r="F3789">
        <f t="shared" si="296"/>
        <v>1</v>
      </c>
      <c r="G3789">
        <f t="shared" si="297"/>
        <v>1</v>
      </c>
    </row>
    <row r="3790" spans="1:7" x14ac:dyDescent="0.25">
      <c r="A3790" s="7">
        <v>0.22900114447212605</v>
      </c>
      <c r="B3790" s="13">
        <f t="shared" si="298"/>
        <v>3789</v>
      </c>
      <c r="C3790" s="35">
        <f t="shared" si="299"/>
        <v>5.1568066264329193E-5</v>
      </c>
      <c r="D3790" s="7">
        <f t="shared" si="295"/>
        <v>0.19539140307554331</v>
      </c>
      <c r="E3790" s="7">
        <f>SUM(D$2:D3790)</f>
        <v>1130.4399871181502</v>
      </c>
      <c r="F3790">
        <f t="shared" si="296"/>
        <v>1</v>
      </c>
      <c r="G3790">
        <f t="shared" si="297"/>
        <v>1</v>
      </c>
    </row>
    <row r="3791" spans="1:7" x14ac:dyDescent="0.25">
      <c r="A3791" s="7">
        <v>0.22888425685526023</v>
      </c>
      <c r="B3791" s="13">
        <f t="shared" si="298"/>
        <v>3790</v>
      </c>
      <c r="C3791" s="35">
        <f t="shared" si="299"/>
        <v>1.1688761686581839E-4</v>
      </c>
      <c r="D3791" s="7">
        <f t="shared" si="295"/>
        <v>0.44300406792145169</v>
      </c>
      <c r="E3791" s="7">
        <f>SUM(D$2:D3791)</f>
        <v>1130.8829911860716</v>
      </c>
      <c r="F3791">
        <f t="shared" si="296"/>
        <v>1</v>
      </c>
      <c r="G3791">
        <f t="shared" si="297"/>
        <v>1</v>
      </c>
    </row>
    <row r="3792" spans="1:7" x14ac:dyDescent="0.25">
      <c r="A3792" s="7">
        <v>0.22885288022902614</v>
      </c>
      <c r="B3792" s="13">
        <f t="shared" si="298"/>
        <v>3791</v>
      </c>
      <c r="C3792" s="35">
        <f t="shared" si="299"/>
        <v>3.1376626234091987E-5</v>
      </c>
      <c r="D3792" s="7">
        <f t="shared" si="295"/>
        <v>0.11894879005344272</v>
      </c>
      <c r="E3792" s="7">
        <f>SUM(D$2:D3792)</f>
        <v>1131.0019399761252</v>
      </c>
      <c r="F3792">
        <f t="shared" si="296"/>
        <v>1</v>
      </c>
      <c r="G3792">
        <f t="shared" si="297"/>
        <v>1</v>
      </c>
    </row>
    <row r="3793" spans="1:7" x14ac:dyDescent="0.25">
      <c r="A3793" s="7">
        <v>0.22878756067842462</v>
      </c>
      <c r="B3793" s="13">
        <f t="shared" si="298"/>
        <v>3792</v>
      </c>
      <c r="C3793" s="35">
        <f t="shared" si="299"/>
        <v>6.5319550601516951E-5</v>
      </c>
      <c r="D3793" s="7">
        <f t="shared" si="295"/>
        <v>0.24769173588095228</v>
      </c>
      <c r="E3793" s="7">
        <f>SUM(D$2:D3793)</f>
        <v>1131.2496317120062</v>
      </c>
      <c r="F3793">
        <f t="shared" si="296"/>
        <v>1</v>
      </c>
      <c r="G3793">
        <f t="shared" si="297"/>
        <v>1</v>
      </c>
    </row>
    <row r="3794" spans="1:7" x14ac:dyDescent="0.25">
      <c r="A3794" s="7">
        <v>0.22873650102971504</v>
      </c>
      <c r="B3794" s="13">
        <f t="shared" si="298"/>
        <v>3793</v>
      </c>
      <c r="C3794" s="35">
        <f t="shared" si="299"/>
        <v>5.1059648709578243E-5</v>
      </c>
      <c r="D3794" s="7">
        <f t="shared" si="295"/>
        <v>0.19366924755543027</v>
      </c>
      <c r="E3794" s="7">
        <f>SUM(D$2:D3794)</f>
        <v>1131.4433009595616</v>
      </c>
      <c r="F3794">
        <f t="shared" si="296"/>
        <v>1</v>
      </c>
      <c r="G3794">
        <f t="shared" si="297"/>
        <v>1</v>
      </c>
    </row>
    <row r="3795" spans="1:7" x14ac:dyDescent="0.25">
      <c r="A3795" s="7">
        <v>0.22873282105503329</v>
      </c>
      <c r="B3795" s="13">
        <f t="shared" si="298"/>
        <v>3794</v>
      </c>
      <c r="C3795" s="35">
        <f t="shared" si="299"/>
        <v>3.6799746817584023E-6</v>
      </c>
      <c r="D3795" s="7">
        <f t="shared" si="295"/>
        <v>1.3961823942591378E-2</v>
      </c>
      <c r="E3795" s="7">
        <f>SUM(D$2:D3795)</f>
        <v>1131.4572627835041</v>
      </c>
      <c r="F3795">
        <f t="shared" si="296"/>
        <v>1</v>
      </c>
      <c r="G3795">
        <f t="shared" si="297"/>
        <v>1</v>
      </c>
    </row>
    <row r="3796" spans="1:7" x14ac:dyDescent="0.25">
      <c r="A3796" s="7">
        <v>0.2285953304220214</v>
      </c>
      <c r="B3796" s="13">
        <f t="shared" si="298"/>
        <v>3795</v>
      </c>
      <c r="C3796" s="35">
        <f t="shared" si="299"/>
        <v>1.3749063301188302E-4</v>
      </c>
      <c r="D3796" s="7">
        <f t="shared" si="295"/>
        <v>0.52177695228009613</v>
      </c>
      <c r="E3796" s="7">
        <f>SUM(D$2:D3796)</f>
        <v>1131.9790397357842</v>
      </c>
      <c r="F3796">
        <f t="shared" si="296"/>
        <v>1</v>
      </c>
      <c r="G3796">
        <f t="shared" si="297"/>
        <v>1</v>
      </c>
    </row>
    <row r="3797" spans="1:7" x14ac:dyDescent="0.25">
      <c r="A3797" s="7">
        <v>0.22856615693852447</v>
      </c>
      <c r="B3797" s="13">
        <f t="shared" si="298"/>
        <v>3796</v>
      </c>
      <c r="C3797" s="35">
        <f t="shared" si="299"/>
        <v>2.9173483496930386E-5</v>
      </c>
      <c r="D3797" s="7">
        <f t="shared" si="295"/>
        <v>0.11074254335434774</v>
      </c>
      <c r="E3797" s="7">
        <f>SUM(D$2:D3797)</f>
        <v>1132.0897822791385</v>
      </c>
      <c r="F3797">
        <f t="shared" si="296"/>
        <v>1</v>
      </c>
      <c r="G3797">
        <f t="shared" si="297"/>
        <v>1</v>
      </c>
    </row>
    <row r="3798" spans="1:7" x14ac:dyDescent="0.25">
      <c r="A3798" s="7">
        <v>0.22852085935543501</v>
      </c>
      <c r="B3798" s="13">
        <f t="shared" si="298"/>
        <v>3797</v>
      </c>
      <c r="C3798" s="35">
        <f t="shared" si="299"/>
        <v>4.5297583089465299E-5</v>
      </c>
      <c r="D3798" s="7">
        <f t="shared" si="295"/>
        <v>0.17199492299069974</v>
      </c>
      <c r="E3798" s="7">
        <f>SUM(D$2:D3798)</f>
        <v>1132.2617772021292</v>
      </c>
      <c r="F3798">
        <f t="shared" si="296"/>
        <v>1</v>
      </c>
      <c r="G3798">
        <f t="shared" si="297"/>
        <v>1</v>
      </c>
    </row>
    <row r="3799" spans="1:7" x14ac:dyDescent="0.25">
      <c r="A3799" s="7">
        <v>0.22849754477899722</v>
      </c>
      <c r="B3799" s="13">
        <f t="shared" si="298"/>
        <v>3798</v>
      </c>
      <c r="C3799" s="35">
        <f t="shared" si="299"/>
        <v>2.3314576437782897E-5</v>
      </c>
      <c r="D3799" s="7">
        <f t="shared" si="295"/>
        <v>8.8548761310699442E-2</v>
      </c>
      <c r="E3799" s="7">
        <f>SUM(D$2:D3799)</f>
        <v>1132.3503259634399</v>
      </c>
      <c r="F3799">
        <f t="shared" si="296"/>
        <v>1</v>
      </c>
      <c r="G3799">
        <f t="shared" si="297"/>
        <v>1</v>
      </c>
    </row>
    <row r="3800" spans="1:7" x14ac:dyDescent="0.25">
      <c r="A3800" s="7">
        <v>0.22849679425784494</v>
      </c>
      <c r="B3800" s="13">
        <f t="shared" si="298"/>
        <v>3799</v>
      </c>
      <c r="C3800" s="35">
        <f t="shared" si="299"/>
        <v>7.5052115228180227E-7</v>
      </c>
      <c r="D3800" s="7">
        <f t="shared" si="295"/>
        <v>2.8512298575185668E-3</v>
      </c>
      <c r="E3800" s="7">
        <f>SUM(D$2:D3800)</f>
        <v>1132.3531771932974</v>
      </c>
      <c r="F3800">
        <f t="shared" si="296"/>
        <v>1</v>
      </c>
      <c r="G3800">
        <f t="shared" si="297"/>
        <v>1</v>
      </c>
    </row>
    <row r="3801" spans="1:7" x14ac:dyDescent="0.25">
      <c r="A3801" s="7">
        <v>0.22848042805465504</v>
      </c>
      <c r="B3801" s="13">
        <f t="shared" si="298"/>
        <v>3800</v>
      </c>
      <c r="C3801" s="35">
        <f t="shared" si="299"/>
        <v>1.6366203189899231E-5</v>
      </c>
      <c r="D3801" s="7">
        <f t="shared" si="295"/>
        <v>6.2191572121617078E-2</v>
      </c>
      <c r="E3801" s="7">
        <f>SUM(D$2:D3801)</f>
        <v>1132.4153687654191</v>
      </c>
      <c r="F3801">
        <f t="shared" si="296"/>
        <v>1</v>
      </c>
      <c r="G3801">
        <f t="shared" si="297"/>
        <v>1</v>
      </c>
    </row>
    <row r="3802" spans="1:7" x14ac:dyDescent="0.25">
      <c r="A3802" s="7">
        <v>0.22846503026585496</v>
      </c>
      <c r="B3802" s="13">
        <f t="shared" si="298"/>
        <v>3801</v>
      </c>
      <c r="C3802" s="35">
        <f t="shared" si="299"/>
        <v>1.5397788800081136E-5</v>
      </c>
      <c r="D3802" s="7">
        <f t="shared" si="295"/>
        <v>5.8526995229108397E-2</v>
      </c>
      <c r="E3802" s="7">
        <f>SUM(D$2:D3802)</f>
        <v>1132.4738957606482</v>
      </c>
      <c r="F3802">
        <f t="shared" si="296"/>
        <v>1</v>
      </c>
      <c r="G3802">
        <f t="shared" si="297"/>
        <v>1</v>
      </c>
    </row>
    <row r="3803" spans="1:7" x14ac:dyDescent="0.25">
      <c r="A3803" s="7">
        <v>0.2283900023609943</v>
      </c>
      <c r="B3803" s="13">
        <f t="shared" si="298"/>
        <v>3802</v>
      </c>
      <c r="C3803" s="35">
        <f t="shared" si="299"/>
        <v>7.5027904860663908E-5</v>
      </c>
      <c r="D3803" s="7">
        <f t="shared" si="295"/>
        <v>0.28525609428024418</v>
      </c>
      <c r="E3803" s="7">
        <f>SUM(D$2:D3803)</f>
        <v>1132.7591518549284</v>
      </c>
      <c r="F3803">
        <f t="shared" si="296"/>
        <v>1</v>
      </c>
      <c r="G3803">
        <f t="shared" si="297"/>
        <v>1</v>
      </c>
    </row>
    <row r="3804" spans="1:7" x14ac:dyDescent="0.25">
      <c r="A3804" s="7">
        <v>0.22822404034491822</v>
      </c>
      <c r="B3804" s="13">
        <f t="shared" si="298"/>
        <v>3803</v>
      </c>
      <c r="C3804" s="35">
        <f t="shared" si="299"/>
        <v>1.6596201607607663E-4</v>
      </c>
      <c r="D3804" s="7">
        <f t="shared" si="295"/>
        <v>0.63115354713731942</v>
      </c>
      <c r="E3804" s="7">
        <f>SUM(D$2:D3804)</f>
        <v>1133.3903054020657</v>
      </c>
      <c r="F3804">
        <f t="shared" si="296"/>
        <v>1</v>
      </c>
      <c r="G3804">
        <f t="shared" si="297"/>
        <v>1</v>
      </c>
    </row>
    <row r="3805" spans="1:7" x14ac:dyDescent="0.25">
      <c r="A3805" s="7">
        <v>0.22818070380096839</v>
      </c>
      <c r="B3805" s="13">
        <f t="shared" si="298"/>
        <v>3804</v>
      </c>
      <c r="C3805" s="35">
        <f t="shared" si="299"/>
        <v>4.3336543949834549E-5</v>
      </c>
      <c r="D3805" s="7">
        <f t="shared" si="295"/>
        <v>0.16485221318517063</v>
      </c>
      <c r="E3805" s="7">
        <f>SUM(D$2:D3805)</f>
        <v>1133.5551576152509</v>
      </c>
      <c r="F3805">
        <f t="shared" si="296"/>
        <v>1</v>
      </c>
      <c r="G3805">
        <f t="shared" si="297"/>
        <v>1</v>
      </c>
    </row>
    <row r="3806" spans="1:7" x14ac:dyDescent="0.25">
      <c r="A3806" s="7">
        <v>0.22811521477784866</v>
      </c>
      <c r="B3806" s="13">
        <f t="shared" si="298"/>
        <v>3805</v>
      </c>
      <c r="C3806" s="35">
        <f t="shared" si="299"/>
        <v>6.5489023119730261E-5</v>
      </c>
      <c r="D3806" s="7">
        <f t="shared" si="295"/>
        <v>0.24918573297057364</v>
      </c>
      <c r="E3806" s="7">
        <f>SUM(D$2:D3806)</f>
        <v>1133.8043433482214</v>
      </c>
      <c r="F3806">
        <f t="shared" si="296"/>
        <v>1</v>
      </c>
      <c r="G3806">
        <f t="shared" si="297"/>
        <v>1</v>
      </c>
    </row>
    <row r="3807" spans="1:7" x14ac:dyDescent="0.25">
      <c r="A3807" s="7">
        <v>0.22801311969078919</v>
      </c>
      <c r="B3807" s="13">
        <f t="shared" si="298"/>
        <v>3806</v>
      </c>
      <c r="C3807" s="35">
        <f t="shared" si="299"/>
        <v>1.0209508705946724E-4</v>
      </c>
      <c r="D3807" s="7">
        <f t="shared" si="295"/>
        <v>0.38857390134833231</v>
      </c>
      <c r="E3807" s="7">
        <f>SUM(D$2:D3807)</f>
        <v>1134.1929172495697</v>
      </c>
      <c r="F3807">
        <f t="shared" si="296"/>
        <v>1</v>
      </c>
      <c r="G3807">
        <f t="shared" si="297"/>
        <v>1</v>
      </c>
    </row>
    <row r="3808" spans="1:7" x14ac:dyDescent="0.25">
      <c r="A3808" s="7">
        <v>0.22798072622944568</v>
      </c>
      <c r="B3808" s="13">
        <f t="shared" si="298"/>
        <v>3807</v>
      </c>
      <c r="C3808" s="35">
        <f t="shared" si="299"/>
        <v>3.2393461343510621E-5</v>
      </c>
      <c r="D3808" s="7">
        <f t="shared" si="295"/>
        <v>0.12332190733474493</v>
      </c>
      <c r="E3808" s="7">
        <f>SUM(D$2:D3808)</f>
        <v>1134.3162391569044</v>
      </c>
      <c r="F3808">
        <f t="shared" si="296"/>
        <v>1</v>
      </c>
      <c r="G3808">
        <f t="shared" si="297"/>
        <v>1</v>
      </c>
    </row>
    <row r="3809" spans="1:7" x14ac:dyDescent="0.25">
      <c r="A3809" s="7">
        <v>0.22794513700061533</v>
      </c>
      <c r="B3809" s="13">
        <f t="shared" si="298"/>
        <v>3808</v>
      </c>
      <c r="C3809" s="35">
        <f t="shared" si="299"/>
        <v>3.5589228830346098E-5</v>
      </c>
      <c r="D3809" s="7">
        <f t="shared" si="295"/>
        <v>0.13552378338595794</v>
      </c>
      <c r="E3809" s="7">
        <f>SUM(D$2:D3809)</f>
        <v>1134.4517629402903</v>
      </c>
      <c r="F3809">
        <f t="shared" si="296"/>
        <v>1</v>
      </c>
      <c r="G3809">
        <f t="shared" si="297"/>
        <v>1</v>
      </c>
    </row>
    <row r="3810" spans="1:7" x14ac:dyDescent="0.25">
      <c r="A3810" s="7">
        <v>0.22790211519134218</v>
      </c>
      <c r="B3810" s="13">
        <f t="shared" si="298"/>
        <v>3809</v>
      </c>
      <c r="C3810" s="35">
        <f t="shared" si="299"/>
        <v>4.3021809273152689E-5</v>
      </c>
      <c r="D3810" s="7">
        <f t="shared" si="295"/>
        <v>0.16387007152143859</v>
      </c>
      <c r="E3810" s="7">
        <f>SUM(D$2:D3810)</f>
        <v>1134.6156330118117</v>
      </c>
      <c r="F3810">
        <f t="shared" si="296"/>
        <v>1</v>
      </c>
      <c r="G3810">
        <f t="shared" si="297"/>
        <v>1</v>
      </c>
    </row>
    <row r="3811" spans="1:7" x14ac:dyDescent="0.25">
      <c r="A3811" s="7">
        <v>0.22786582386207924</v>
      </c>
      <c r="B3811" s="13">
        <f t="shared" si="298"/>
        <v>3810</v>
      </c>
      <c r="C3811" s="35">
        <f t="shared" si="299"/>
        <v>3.6291329262944094E-5</v>
      </c>
      <c r="D3811" s="7">
        <f t="shared" si="295"/>
        <v>0.138269964491817</v>
      </c>
      <c r="E3811" s="7">
        <f>SUM(D$2:D3811)</f>
        <v>1134.7539029763036</v>
      </c>
      <c r="F3811">
        <f t="shared" si="296"/>
        <v>1</v>
      </c>
      <c r="G3811">
        <f t="shared" si="297"/>
        <v>1</v>
      </c>
    </row>
    <row r="3812" spans="1:7" x14ac:dyDescent="0.25">
      <c r="A3812" s="7">
        <v>0.22784054824650177</v>
      </c>
      <c r="B3812" s="13">
        <f t="shared" si="298"/>
        <v>3811</v>
      </c>
      <c r="C3812" s="35">
        <f t="shared" si="299"/>
        <v>2.5275615577469157E-5</v>
      </c>
      <c r="D3812" s="7">
        <f t="shared" si="295"/>
        <v>9.6325370965734958E-2</v>
      </c>
      <c r="E3812" s="7">
        <f>SUM(D$2:D3812)</f>
        <v>1134.8502283472694</v>
      </c>
      <c r="F3812">
        <f t="shared" si="296"/>
        <v>1</v>
      </c>
      <c r="G3812">
        <f t="shared" si="297"/>
        <v>1</v>
      </c>
    </row>
    <row r="3813" spans="1:7" x14ac:dyDescent="0.25">
      <c r="A3813" s="7">
        <v>0.22756997326595235</v>
      </c>
      <c r="B3813" s="13">
        <f t="shared" si="298"/>
        <v>3812</v>
      </c>
      <c r="C3813" s="35">
        <f t="shared" si="299"/>
        <v>2.7057498054941509E-4</v>
      </c>
      <c r="D3813" s="7">
        <f t="shared" si="295"/>
        <v>1.0314318258543702</v>
      </c>
      <c r="E3813" s="7">
        <f>SUM(D$2:D3813)</f>
        <v>1135.8816601731237</v>
      </c>
      <c r="F3813">
        <f t="shared" si="296"/>
        <v>1</v>
      </c>
      <c r="G3813">
        <f t="shared" si="297"/>
        <v>1</v>
      </c>
    </row>
    <row r="3814" spans="1:7" x14ac:dyDescent="0.25">
      <c r="A3814" s="7">
        <v>0.22756019228061394</v>
      </c>
      <c r="B3814" s="13">
        <f t="shared" si="298"/>
        <v>3813</v>
      </c>
      <c r="C3814" s="35">
        <f t="shared" si="299"/>
        <v>9.7809853384089873E-6</v>
      </c>
      <c r="D3814" s="7">
        <f t="shared" si="295"/>
        <v>3.7294897095353469E-2</v>
      </c>
      <c r="E3814" s="7">
        <f>SUM(D$2:D3814)</f>
        <v>1135.918955070219</v>
      </c>
      <c r="F3814">
        <f t="shared" si="296"/>
        <v>1</v>
      </c>
      <c r="G3814">
        <f t="shared" si="297"/>
        <v>1</v>
      </c>
    </row>
    <row r="3815" spans="1:7" x14ac:dyDescent="0.25">
      <c r="A3815" s="7">
        <v>0.22732356022443195</v>
      </c>
      <c r="B3815" s="13">
        <f t="shared" si="298"/>
        <v>3814</v>
      </c>
      <c r="C3815" s="35">
        <f t="shared" si="299"/>
        <v>2.3663205618199012E-4</v>
      </c>
      <c r="D3815" s="7">
        <f t="shared" si="295"/>
        <v>0.90251466227811039</v>
      </c>
      <c r="E3815" s="7">
        <f>SUM(D$2:D3815)</f>
        <v>1136.821469732497</v>
      </c>
      <c r="F3815">
        <f t="shared" si="296"/>
        <v>1</v>
      </c>
      <c r="G3815">
        <f t="shared" si="297"/>
        <v>1</v>
      </c>
    </row>
    <row r="3816" spans="1:7" x14ac:dyDescent="0.25">
      <c r="A3816" s="7">
        <v>0.22730276352540801</v>
      </c>
      <c r="B3816" s="13">
        <f t="shared" si="298"/>
        <v>3815</v>
      </c>
      <c r="C3816" s="35">
        <f t="shared" si="299"/>
        <v>2.0796699023939436E-5</v>
      </c>
      <c r="D3816" s="7">
        <f t="shared" si="295"/>
        <v>7.9339406776328947E-2</v>
      </c>
      <c r="E3816" s="7">
        <f>SUM(D$2:D3816)</f>
        <v>1136.9008091392734</v>
      </c>
      <c r="F3816">
        <f t="shared" si="296"/>
        <v>1</v>
      </c>
      <c r="G3816">
        <f t="shared" si="297"/>
        <v>1</v>
      </c>
    </row>
    <row r="3817" spans="1:7" x14ac:dyDescent="0.25">
      <c r="A3817" s="7">
        <v>0.22727886790033622</v>
      </c>
      <c r="B3817" s="13">
        <f t="shared" si="298"/>
        <v>3816</v>
      </c>
      <c r="C3817" s="35">
        <f t="shared" si="299"/>
        <v>2.3895625071795878E-5</v>
      </c>
      <c r="D3817" s="7">
        <f t="shared" si="295"/>
        <v>9.1185705273973072E-2</v>
      </c>
      <c r="E3817" s="7">
        <f>SUM(D$2:D3817)</f>
        <v>1136.9919948445474</v>
      </c>
      <c r="F3817">
        <f t="shared" si="296"/>
        <v>1</v>
      </c>
      <c r="G3817">
        <f t="shared" si="297"/>
        <v>1</v>
      </c>
    </row>
    <row r="3818" spans="1:7" x14ac:dyDescent="0.25">
      <c r="A3818" s="7">
        <v>0.22726724692765693</v>
      </c>
      <c r="B3818" s="13">
        <f t="shared" si="298"/>
        <v>3817</v>
      </c>
      <c r="C3818" s="35">
        <f t="shared" si="299"/>
        <v>1.1620972679288188E-5</v>
      </c>
      <c r="D3818" s="7">
        <f t="shared" si="295"/>
        <v>4.4357252716843015E-2</v>
      </c>
      <c r="E3818" s="7">
        <f>SUM(D$2:D3818)</f>
        <v>1137.0363520972642</v>
      </c>
      <c r="F3818">
        <f t="shared" si="296"/>
        <v>1</v>
      </c>
      <c r="G3818">
        <f t="shared" si="297"/>
        <v>1</v>
      </c>
    </row>
    <row r="3819" spans="1:7" x14ac:dyDescent="0.25">
      <c r="A3819" s="7">
        <v>0.22724642601827322</v>
      </c>
      <c r="B3819" s="13">
        <f t="shared" si="298"/>
        <v>3818</v>
      </c>
      <c r="C3819" s="35">
        <f t="shared" si="299"/>
        <v>2.082090938371195E-5</v>
      </c>
      <c r="D3819" s="7">
        <f t="shared" si="295"/>
        <v>7.9494232027012224E-2</v>
      </c>
      <c r="E3819" s="7">
        <f>SUM(D$2:D3819)</f>
        <v>1137.1158463292911</v>
      </c>
      <c r="F3819">
        <f t="shared" si="296"/>
        <v>1</v>
      </c>
      <c r="G3819">
        <f t="shared" si="297"/>
        <v>1</v>
      </c>
    </row>
    <row r="3820" spans="1:7" x14ac:dyDescent="0.25">
      <c r="A3820" s="7">
        <v>0.22699212039947483</v>
      </c>
      <c r="B3820" s="13">
        <f t="shared" si="298"/>
        <v>3819</v>
      </c>
      <c r="C3820" s="35">
        <f t="shared" si="299"/>
        <v>2.5430561879838387E-4</v>
      </c>
      <c r="D3820" s="7">
        <f t="shared" si="295"/>
        <v>0.97119315819102803</v>
      </c>
      <c r="E3820" s="7">
        <f>SUM(D$2:D3820)</f>
        <v>1138.0870394874821</v>
      </c>
      <c r="F3820">
        <f t="shared" si="296"/>
        <v>1</v>
      </c>
      <c r="G3820">
        <f t="shared" si="297"/>
        <v>1</v>
      </c>
    </row>
    <row r="3821" spans="1:7" x14ac:dyDescent="0.25">
      <c r="A3821" s="7">
        <v>0.22699212039947483</v>
      </c>
      <c r="B3821" s="13">
        <f t="shared" si="298"/>
        <v>3820</v>
      </c>
      <c r="C3821" s="35">
        <f t="shared" si="299"/>
        <v>0</v>
      </c>
      <c r="D3821" s="7">
        <f t="shared" si="295"/>
        <v>0</v>
      </c>
      <c r="E3821" s="7">
        <f>SUM(D$2:D3821)</f>
        <v>1138.0870394874821</v>
      </c>
      <c r="F3821">
        <f t="shared" si="296"/>
        <v>1</v>
      </c>
      <c r="G3821">
        <f t="shared" si="297"/>
        <v>1</v>
      </c>
    </row>
    <row r="3822" spans="1:7" x14ac:dyDescent="0.25">
      <c r="A3822" s="7">
        <v>0.22694432914933127</v>
      </c>
      <c r="B3822" s="13">
        <f t="shared" si="298"/>
        <v>3821</v>
      </c>
      <c r="C3822" s="35">
        <f t="shared" si="299"/>
        <v>4.7791250143564001E-5</v>
      </c>
      <c r="D3822" s="7">
        <f t="shared" si="295"/>
        <v>0.18261036679855805</v>
      </c>
      <c r="E3822" s="7">
        <f>SUM(D$2:D3822)</f>
        <v>1138.2696498542807</v>
      </c>
      <c r="F3822">
        <f t="shared" si="296"/>
        <v>1</v>
      </c>
      <c r="G3822">
        <f t="shared" si="297"/>
        <v>1</v>
      </c>
    </row>
    <row r="3823" spans="1:7" x14ac:dyDescent="0.25">
      <c r="A3823" s="7">
        <v>0.22687930012304675</v>
      </c>
      <c r="B3823" s="13">
        <f t="shared" si="298"/>
        <v>3822</v>
      </c>
      <c r="C3823" s="35">
        <f t="shared" si="299"/>
        <v>6.5029026284524338E-5</v>
      </c>
      <c r="D3823" s="7">
        <f t="shared" si="295"/>
        <v>0.24854093845945202</v>
      </c>
      <c r="E3823" s="7">
        <f>SUM(D$2:D3823)</f>
        <v>1138.5181907927401</v>
      </c>
      <c r="F3823">
        <f t="shared" si="296"/>
        <v>1</v>
      </c>
      <c r="G3823">
        <f t="shared" si="297"/>
        <v>1</v>
      </c>
    </row>
    <row r="3824" spans="1:7" x14ac:dyDescent="0.25">
      <c r="A3824" s="7">
        <v>0.22674197896255319</v>
      </c>
      <c r="B3824" s="13">
        <f t="shared" si="298"/>
        <v>3823</v>
      </c>
      <c r="C3824" s="35">
        <f t="shared" si="299"/>
        <v>1.3732116049355869E-4</v>
      </c>
      <c r="D3824" s="7">
        <f t="shared" si="295"/>
        <v>0.52497879656687485</v>
      </c>
      <c r="E3824" s="7">
        <f>SUM(D$2:D3824)</f>
        <v>1139.0431695893071</v>
      </c>
      <c r="F3824">
        <f t="shared" si="296"/>
        <v>1</v>
      </c>
      <c r="G3824">
        <f t="shared" si="297"/>
        <v>1</v>
      </c>
    </row>
    <row r="3825" spans="1:7" x14ac:dyDescent="0.25">
      <c r="A3825" s="7">
        <v>0.22669881189112154</v>
      </c>
      <c r="B3825" s="13">
        <f t="shared" si="298"/>
        <v>3824</v>
      </c>
      <c r="C3825" s="35">
        <f t="shared" si="299"/>
        <v>4.3167071431648996E-5</v>
      </c>
      <c r="D3825" s="7">
        <f t="shared" si="295"/>
        <v>0.16507088115462576</v>
      </c>
      <c r="E3825" s="7">
        <f>SUM(D$2:D3825)</f>
        <v>1139.2082404704618</v>
      </c>
      <c r="F3825">
        <f t="shared" si="296"/>
        <v>1</v>
      </c>
      <c r="G3825">
        <f t="shared" si="297"/>
        <v>1</v>
      </c>
    </row>
    <row r="3826" spans="1:7" x14ac:dyDescent="0.25">
      <c r="A3826" s="7">
        <v>0.22666610369510132</v>
      </c>
      <c r="B3826" s="13">
        <f t="shared" si="298"/>
        <v>3825</v>
      </c>
      <c r="C3826" s="35">
        <f t="shared" si="299"/>
        <v>3.2708196020220237E-5</v>
      </c>
      <c r="D3826" s="7">
        <f t="shared" si="295"/>
        <v>0.12510884977734241</v>
      </c>
      <c r="E3826" s="7">
        <f>SUM(D$2:D3826)</f>
        <v>1139.333349320239</v>
      </c>
      <c r="F3826">
        <f t="shared" si="296"/>
        <v>1</v>
      </c>
      <c r="G3826">
        <f t="shared" si="297"/>
        <v>1</v>
      </c>
    </row>
    <row r="3827" spans="1:7" x14ac:dyDescent="0.25">
      <c r="A3827" s="7">
        <v>0.22656156336170721</v>
      </c>
      <c r="B3827" s="13">
        <f t="shared" si="298"/>
        <v>3826</v>
      </c>
      <c r="C3827" s="35">
        <f t="shared" si="299"/>
        <v>1.0454033339410418E-4</v>
      </c>
      <c r="D3827" s="7">
        <f t="shared" si="295"/>
        <v>0.39997131556584259</v>
      </c>
      <c r="E3827" s="7">
        <f>SUM(D$2:D3827)</f>
        <v>1139.7333206358048</v>
      </c>
      <c r="F3827">
        <f t="shared" si="296"/>
        <v>1</v>
      </c>
      <c r="G3827">
        <f t="shared" si="297"/>
        <v>1</v>
      </c>
    </row>
    <row r="3828" spans="1:7" x14ac:dyDescent="0.25">
      <c r="A3828" s="7">
        <v>0.22653522249030084</v>
      </c>
      <c r="B3828" s="13">
        <f t="shared" si="298"/>
        <v>3827</v>
      </c>
      <c r="C3828" s="35">
        <f t="shared" si="299"/>
        <v>2.6340871406377309E-5</v>
      </c>
      <c r="D3828" s="7">
        <f t="shared" si="295"/>
        <v>0.10080651487220596</v>
      </c>
      <c r="E3828" s="7">
        <f>SUM(D$2:D3828)</f>
        <v>1139.834127150677</v>
      </c>
      <c r="F3828">
        <f t="shared" si="296"/>
        <v>1</v>
      </c>
      <c r="G3828">
        <f t="shared" si="297"/>
        <v>1</v>
      </c>
    </row>
    <row r="3829" spans="1:7" x14ac:dyDescent="0.25">
      <c r="A3829" s="7">
        <v>0.22641150755198602</v>
      </c>
      <c r="B3829" s="13">
        <f t="shared" si="298"/>
        <v>3828</v>
      </c>
      <c r="C3829" s="35">
        <f t="shared" si="299"/>
        <v>1.2371493831481173E-4</v>
      </c>
      <c r="D3829" s="7">
        <f t="shared" si="295"/>
        <v>0.4735807838690993</v>
      </c>
      <c r="E3829" s="7">
        <f>SUM(D$2:D3829)</f>
        <v>1140.307707934546</v>
      </c>
      <c r="F3829">
        <f t="shared" si="296"/>
        <v>1</v>
      </c>
      <c r="G3829">
        <f t="shared" si="297"/>
        <v>1</v>
      </c>
    </row>
    <row r="3830" spans="1:7" x14ac:dyDescent="0.25">
      <c r="A3830" s="7">
        <v>0.22641080545155323</v>
      </c>
      <c r="B3830" s="13">
        <f t="shared" si="298"/>
        <v>3829</v>
      </c>
      <c r="C3830" s="35">
        <f t="shared" si="299"/>
        <v>7.0210043279228529E-7</v>
      </c>
      <c r="D3830" s="7">
        <f t="shared" si="295"/>
        <v>2.6883425571616604E-3</v>
      </c>
      <c r="E3830" s="7">
        <f>SUM(D$2:D3830)</f>
        <v>1140.3103962771031</v>
      </c>
      <c r="F3830">
        <f t="shared" si="296"/>
        <v>1</v>
      </c>
      <c r="G3830">
        <f t="shared" si="297"/>
        <v>1</v>
      </c>
    </row>
    <row r="3831" spans="1:7" x14ac:dyDescent="0.25">
      <c r="A3831" s="7">
        <v>0.22638506983914058</v>
      </c>
      <c r="B3831" s="13">
        <f t="shared" si="298"/>
        <v>3830</v>
      </c>
      <c r="C3831" s="35">
        <f t="shared" si="299"/>
        <v>2.5735612412647324E-5</v>
      </c>
      <c r="D3831" s="7">
        <f t="shared" si="295"/>
        <v>9.8567395540439251E-2</v>
      </c>
      <c r="E3831" s="7">
        <f>SUM(D$2:D3831)</f>
        <v>1140.4089636726435</v>
      </c>
      <c r="F3831">
        <f t="shared" si="296"/>
        <v>1</v>
      </c>
      <c r="G3831">
        <f t="shared" si="297"/>
        <v>1</v>
      </c>
    </row>
    <row r="3832" spans="1:7" x14ac:dyDescent="0.25">
      <c r="A3832" s="7">
        <v>0.22630912194060945</v>
      </c>
      <c r="B3832" s="13">
        <f t="shared" si="298"/>
        <v>3831</v>
      </c>
      <c r="C3832" s="35">
        <f t="shared" si="299"/>
        <v>7.5947898531131264E-5</v>
      </c>
      <c r="D3832" s="7">
        <f t="shared" si="295"/>
        <v>0.29095639927276384</v>
      </c>
      <c r="E3832" s="7">
        <f>SUM(D$2:D3832)</f>
        <v>1140.6999200719163</v>
      </c>
      <c r="F3832">
        <f t="shared" si="296"/>
        <v>1</v>
      </c>
      <c r="G3832">
        <f t="shared" si="297"/>
        <v>1</v>
      </c>
    </row>
    <row r="3833" spans="1:7" x14ac:dyDescent="0.25">
      <c r="A3833" s="7">
        <v>0.2262238530535752</v>
      </c>
      <c r="B3833" s="13">
        <f t="shared" si="298"/>
        <v>3832</v>
      </c>
      <c r="C3833" s="35">
        <f t="shared" si="299"/>
        <v>8.5268887034251062E-5</v>
      </c>
      <c r="D3833" s="7">
        <f t="shared" si="295"/>
        <v>0.32675037511525007</v>
      </c>
      <c r="E3833" s="7">
        <f>SUM(D$2:D3833)</f>
        <v>1141.0266704470316</v>
      </c>
      <c r="F3833">
        <f t="shared" si="296"/>
        <v>1</v>
      </c>
      <c r="G3833">
        <f t="shared" si="297"/>
        <v>1</v>
      </c>
    </row>
    <row r="3834" spans="1:7" x14ac:dyDescent="0.25">
      <c r="A3834" s="7">
        <v>0.22620356477210596</v>
      </c>
      <c r="B3834" s="13">
        <f t="shared" si="298"/>
        <v>3833</v>
      </c>
      <c r="C3834" s="35">
        <f t="shared" si="299"/>
        <v>2.0288281469243996E-5</v>
      </c>
      <c r="D3834" s="7">
        <f t="shared" si="295"/>
        <v>7.7764982871612237E-2</v>
      </c>
      <c r="E3834" s="7">
        <f>SUM(D$2:D3834)</f>
        <v>1141.1044354299033</v>
      </c>
      <c r="F3834">
        <f t="shared" si="296"/>
        <v>1</v>
      </c>
      <c r="G3834">
        <f t="shared" si="297"/>
        <v>1</v>
      </c>
    </row>
    <row r="3835" spans="1:7" x14ac:dyDescent="0.25">
      <c r="A3835" s="7">
        <v>0.2260123997715317</v>
      </c>
      <c r="B3835" s="13">
        <f t="shared" si="298"/>
        <v>3834</v>
      </c>
      <c r="C3835" s="35">
        <f t="shared" si="299"/>
        <v>1.9116500057425601E-4</v>
      </c>
      <c r="D3835" s="7">
        <f t="shared" si="295"/>
        <v>0.73292661220169752</v>
      </c>
      <c r="E3835" s="7">
        <f>SUM(D$2:D3835)</f>
        <v>1141.837362042105</v>
      </c>
      <c r="F3835">
        <f t="shared" si="296"/>
        <v>1</v>
      </c>
      <c r="G3835">
        <f t="shared" si="297"/>
        <v>1</v>
      </c>
    </row>
    <row r="3836" spans="1:7" x14ac:dyDescent="0.25">
      <c r="A3836" s="7">
        <v>0.22576683409260245</v>
      </c>
      <c r="B3836" s="13">
        <f t="shared" si="298"/>
        <v>3835</v>
      </c>
      <c r="C3836" s="35">
        <f t="shared" si="299"/>
        <v>2.455656789292493E-4</v>
      </c>
      <c r="D3836" s="7">
        <f t="shared" si="295"/>
        <v>0.941744378693671</v>
      </c>
      <c r="E3836" s="7">
        <f>SUM(D$2:D3836)</f>
        <v>1142.7791064207988</v>
      </c>
      <c r="F3836">
        <f t="shared" si="296"/>
        <v>1</v>
      </c>
      <c r="G3836">
        <f t="shared" si="297"/>
        <v>1</v>
      </c>
    </row>
    <row r="3837" spans="1:7" x14ac:dyDescent="0.25">
      <c r="A3837" s="7">
        <v>0.22570132085912303</v>
      </c>
      <c r="B3837" s="13">
        <f t="shared" si="298"/>
        <v>3836</v>
      </c>
      <c r="C3837" s="35">
        <f t="shared" si="299"/>
        <v>6.5513233479419508E-5</v>
      </c>
      <c r="D3837" s="7">
        <f t="shared" si="295"/>
        <v>0.25130876362705323</v>
      </c>
      <c r="E3837" s="7">
        <f>SUM(D$2:D3837)</f>
        <v>1143.0304151844259</v>
      </c>
      <c r="F3837">
        <f t="shared" si="296"/>
        <v>1</v>
      </c>
      <c r="G3837">
        <f t="shared" si="297"/>
        <v>1</v>
      </c>
    </row>
    <row r="3838" spans="1:7" x14ac:dyDescent="0.25">
      <c r="A3838" s="7">
        <v>0.22548669601995244</v>
      </c>
      <c r="B3838" s="13">
        <f t="shared" si="298"/>
        <v>3837</v>
      </c>
      <c r="C3838" s="35">
        <f t="shared" si="299"/>
        <v>2.1462483917059072E-4</v>
      </c>
      <c r="D3838" s="7">
        <f t="shared" si="295"/>
        <v>0.82351550789755656</v>
      </c>
      <c r="E3838" s="7">
        <f>SUM(D$2:D3838)</f>
        <v>1143.8539306923235</v>
      </c>
      <c r="F3838">
        <f t="shared" si="296"/>
        <v>1</v>
      </c>
      <c r="G3838">
        <f t="shared" si="297"/>
        <v>1</v>
      </c>
    </row>
    <row r="3839" spans="1:7" x14ac:dyDescent="0.25">
      <c r="A3839" s="7">
        <v>0.2248236953182394</v>
      </c>
      <c r="B3839" s="13">
        <f t="shared" si="298"/>
        <v>3838</v>
      </c>
      <c r="C3839" s="35">
        <f t="shared" si="299"/>
        <v>6.630007017130457E-4</v>
      </c>
      <c r="D3839" s="7">
        <f t="shared" si="295"/>
        <v>2.5445966931746695</v>
      </c>
      <c r="E3839" s="7">
        <f>SUM(D$2:D3839)</f>
        <v>1146.3985273854983</v>
      </c>
      <c r="F3839">
        <f t="shared" si="296"/>
        <v>1</v>
      </c>
      <c r="G3839">
        <f t="shared" si="297"/>
        <v>1</v>
      </c>
    </row>
    <row r="3840" spans="1:7" x14ac:dyDescent="0.25">
      <c r="A3840" s="7">
        <v>0.22469705092639491</v>
      </c>
      <c r="B3840" s="13">
        <f t="shared" si="298"/>
        <v>3839</v>
      </c>
      <c r="C3840" s="35">
        <f t="shared" si="299"/>
        <v>1.2664439184448262E-4</v>
      </c>
      <c r="D3840" s="7">
        <f t="shared" si="295"/>
        <v>0.48618782029096874</v>
      </c>
      <c r="E3840" s="7">
        <f>SUM(D$2:D3840)</f>
        <v>1146.8847152057892</v>
      </c>
      <c r="F3840">
        <f t="shared" si="296"/>
        <v>1</v>
      </c>
      <c r="G3840">
        <f t="shared" si="297"/>
        <v>1</v>
      </c>
    </row>
    <row r="3841" spans="1:7" x14ac:dyDescent="0.25">
      <c r="A3841" s="7">
        <v>0.22465034914244</v>
      </c>
      <c r="B3841" s="13">
        <f t="shared" si="298"/>
        <v>3840</v>
      </c>
      <c r="C3841" s="35">
        <f t="shared" si="299"/>
        <v>4.6701783954911091E-5</v>
      </c>
      <c r="D3841" s="7">
        <f t="shared" si="295"/>
        <v>0.17933485038685859</v>
      </c>
      <c r="E3841" s="7">
        <f>SUM(D$2:D3841)</f>
        <v>1147.064050056176</v>
      </c>
      <c r="F3841">
        <f t="shared" si="296"/>
        <v>1</v>
      </c>
      <c r="G3841">
        <f t="shared" si="297"/>
        <v>1</v>
      </c>
    </row>
    <row r="3842" spans="1:7" x14ac:dyDescent="0.25">
      <c r="A3842" s="7">
        <v>0.22457856542578566</v>
      </c>
      <c r="B3842" s="13">
        <f t="shared" si="298"/>
        <v>3841</v>
      </c>
      <c r="C3842" s="35">
        <f t="shared" si="299"/>
        <v>7.1783716654338914E-5</v>
      </c>
      <c r="D3842" s="7">
        <f t="shared" ref="D3842:D3905" si="300">C3842*B3842</f>
        <v>0.27572125566931577</v>
      </c>
      <c r="E3842" s="7">
        <f>SUM(D$2:D3842)</f>
        <v>1147.3397713118454</v>
      </c>
      <c r="F3842">
        <f t="shared" ref="F3842:F3905" si="301">IF(E3842&gt;I$15,1,0)</f>
        <v>1</v>
      </c>
      <c r="G3842">
        <f t="shared" ref="G3842:G3905" si="302">IF(E3842&gt;M$15,1,0)</f>
        <v>1</v>
      </c>
    </row>
    <row r="3843" spans="1:7" x14ac:dyDescent="0.25">
      <c r="A3843" s="7">
        <v>0.22446702829842421</v>
      </c>
      <c r="B3843" s="13">
        <f t="shared" ref="B3843:B3906" si="303">ROW(B3843)-1</f>
        <v>3842</v>
      </c>
      <c r="C3843" s="35">
        <f t="shared" si="299"/>
        <v>1.1153712736144961E-4</v>
      </c>
      <c r="D3843" s="7">
        <f t="shared" si="300"/>
        <v>0.42852564332268939</v>
      </c>
      <c r="E3843" s="7">
        <f>SUM(D$2:D3843)</f>
        <v>1147.7682969551681</v>
      </c>
      <c r="F3843">
        <f t="shared" si="301"/>
        <v>1</v>
      </c>
      <c r="G3843">
        <f t="shared" si="302"/>
        <v>1</v>
      </c>
    </row>
    <row r="3844" spans="1:7" x14ac:dyDescent="0.25">
      <c r="A3844" s="7">
        <v>0.22422463417662211</v>
      </c>
      <c r="B3844" s="13">
        <f t="shared" si="303"/>
        <v>3843</v>
      </c>
      <c r="C3844" s="35">
        <f t="shared" ref="C3844:C3907" si="304">IF(A3843-A3844=0,0,A3843-A3844)</f>
        <v>2.4239412180210307E-4</v>
      </c>
      <c r="D3844" s="7">
        <f t="shared" si="300"/>
        <v>0.93152061008548204</v>
      </c>
      <c r="E3844" s="7">
        <f>SUM(D$2:D3844)</f>
        <v>1148.6998175652536</v>
      </c>
      <c r="F3844">
        <f t="shared" si="301"/>
        <v>1</v>
      </c>
      <c r="G3844">
        <f t="shared" si="302"/>
        <v>1</v>
      </c>
    </row>
    <row r="3845" spans="1:7" x14ac:dyDescent="0.25">
      <c r="A3845" s="7">
        <v>0.22417476083554019</v>
      </c>
      <c r="B3845" s="13">
        <f t="shared" si="303"/>
        <v>3844</v>
      </c>
      <c r="C3845" s="35">
        <f t="shared" si="304"/>
        <v>4.9873341081918543E-5</v>
      </c>
      <c r="D3845" s="7">
        <f t="shared" si="300"/>
        <v>0.19171312311889488</v>
      </c>
      <c r="E3845" s="7">
        <f>SUM(D$2:D3845)</f>
        <v>1148.8915306883725</v>
      </c>
      <c r="F3845">
        <f t="shared" si="301"/>
        <v>1</v>
      </c>
      <c r="G3845">
        <f t="shared" si="302"/>
        <v>1</v>
      </c>
    </row>
    <row r="3846" spans="1:7" x14ac:dyDescent="0.25">
      <c r="A3846" s="7">
        <v>0.2241485410159326</v>
      </c>
      <c r="B3846" s="13">
        <f t="shared" si="303"/>
        <v>3845</v>
      </c>
      <c r="C3846" s="35">
        <f t="shared" si="304"/>
        <v>2.6219819607598005E-5</v>
      </c>
      <c r="D3846" s="7">
        <f t="shared" si="300"/>
        <v>0.10081520639121433</v>
      </c>
      <c r="E3846" s="7">
        <f>SUM(D$2:D3846)</f>
        <v>1148.9923458947637</v>
      </c>
      <c r="F3846">
        <f t="shared" si="301"/>
        <v>1</v>
      </c>
      <c r="G3846">
        <f t="shared" si="302"/>
        <v>1</v>
      </c>
    </row>
    <row r="3847" spans="1:7" x14ac:dyDescent="0.25">
      <c r="A3847" s="7">
        <v>0.22378264984905327</v>
      </c>
      <c r="B3847" s="13">
        <f t="shared" si="303"/>
        <v>3846</v>
      </c>
      <c r="C3847" s="35">
        <f t="shared" si="304"/>
        <v>3.6589116687932299E-4</v>
      </c>
      <c r="D3847" s="7">
        <f t="shared" si="300"/>
        <v>1.4072174278178762</v>
      </c>
      <c r="E3847" s="7">
        <f>SUM(D$2:D3847)</f>
        <v>1150.3995633225816</v>
      </c>
      <c r="F3847">
        <f t="shared" si="301"/>
        <v>1</v>
      </c>
      <c r="G3847">
        <f t="shared" si="302"/>
        <v>1</v>
      </c>
    </row>
    <row r="3848" spans="1:7" x14ac:dyDescent="0.25">
      <c r="A3848" s="7">
        <v>0.22361516258031305</v>
      </c>
      <c r="B3848" s="13">
        <f t="shared" si="303"/>
        <v>3847</v>
      </c>
      <c r="C3848" s="35">
        <f t="shared" si="304"/>
        <v>1.6748726874021846E-4</v>
      </c>
      <c r="D3848" s="7">
        <f t="shared" si="300"/>
        <v>0.64432352284362038</v>
      </c>
      <c r="E3848" s="7">
        <f>SUM(D$2:D3848)</f>
        <v>1151.0438868454253</v>
      </c>
      <c r="F3848">
        <f t="shared" si="301"/>
        <v>1</v>
      </c>
      <c r="G3848">
        <f t="shared" si="302"/>
        <v>1</v>
      </c>
    </row>
    <row r="3849" spans="1:7" x14ac:dyDescent="0.25">
      <c r="A3849" s="7">
        <v>0.2235634250415304</v>
      </c>
      <c r="B3849" s="13">
        <f t="shared" si="303"/>
        <v>3848</v>
      </c>
      <c r="C3849" s="35">
        <f t="shared" si="304"/>
        <v>5.1737538782653525E-5</v>
      </c>
      <c r="D3849" s="7">
        <f t="shared" si="300"/>
        <v>0.19908604923565076</v>
      </c>
      <c r="E3849" s="7">
        <f>SUM(D$2:D3849)</f>
        <v>1151.2429728946609</v>
      </c>
      <c r="F3849">
        <f t="shared" si="301"/>
        <v>1</v>
      </c>
      <c r="G3849">
        <f t="shared" si="302"/>
        <v>1</v>
      </c>
    </row>
    <row r="3850" spans="1:7" x14ac:dyDescent="0.25">
      <c r="A3850" s="7">
        <v>0.2233776105304606</v>
      </c>
      <c r="B3850" s="13">
        <f t="shared" si="303"/>
        <v>3849</v>
      </c>
      <c r="C3850" s="35">
        <f t="shared" si="304"/>
        <v>1.8581451106980396E-4</v>
      </c>
      <c r="D3850" s="7">
        <f t="shared" si="300"/>
        <v>0.71520005310767543</v>
      </c>
      <c r="E3850" s="7">
        <f>SUM(D$2:D3850)</f>
        <v>1151.9581729477686</v>
      </c>
      <c r="F3850">
        <f t="shared" si="301"/>
        <v>1</v>
      </c>
      <c r="G3850">
        <f t="shared" si="302"/>
        <v>1</v>
      </c>
    </row>
    <row r="3851" spans="1:7" x14ac:dyDescent="0.25">
      <c r="A3851" s="7">
        <v>0.22329110691507914</v>
      </c>
      <c r="B3851" s="13">
        <f t="shared" si="303"/>
        <v>3850</v>
      </c>
      <c r="C3851" s="35">
        <f t="shared" si="304"/>
        <v>8.650361538145579E-5</v>
      </c>
      <c r="D3851" s="7">
        <f t="shared" si="300"/>
        <v>0.33303891921860479</v>
      </c>
      <c r="E3851" s="7">
        <f>SUM(D$2:D3851)</f>
        <v>1152.2912118669872</v>
      </c>
      <c r="F3851">
        <f t="shared" si="301"/>
        <v>1</v>
      </c>
      <c r="G3851">
        <f t="shared" si="302"/>
        <v>1</v>
      </c>
    </row>
    <row r="3852" spans="1:7" x14ac:dyDescent="0.25">
      <c r="A3852" s="7">
        <v>0.223081348358218</v>
      </c>
      <c r="B3852" s="13">
        <f t="shared" si="303"/>
        <v>3851</v>
      </c>
      <c r="C3852" s="35">
        <f t="shared" si="304"/>
        <v>2.0975855686114486E-4</v>
      </c>
      <c r="D3852" s="7">
        <f t="shared" si="300"/>
        <v>0.80778020247226889</v>
      </c>
      <c r="E3852" s="7">
        <f>SUM(D$2:D3852)</f>
        <v>1153.0989920694594</v>
      </c>
      <c r="F3852">
        <f t="shared" si="301"/>
        <v>1</v>
      </c>
      <c r="G3852">
        <f t="shared" si="302"/>
        <v>1</v>
      </c>
    </row>
    <row r="3853" spans="1:7" x14ac:dyDescent="0.25">
      <c r="A3853" s="7">
        <v>0.22295620500867797</v>
      </c>
      <c r="B3853" s="13">
        <f t="shared" si="303"/>
        <v>3852</v>
      </c>
      <c r="C3853" s="35">
        <f t="shared" si="304"/>
        <v>1.2514334954003004E-4</v>
      </c>
      <c r="D3853" s="7">
        <f t="shared" si="300"/>
        <v>0.4820521824281957</v>
      </c>
      <c r="E3853" s="7">
        <f>SUM(D$2:D3853)</f>
        <v>1153.5810442518875</v>
      </c>
      <c r="F3853">
        <f t="shared" si="301"/>
        <v>1</v>
      </c>
      <c r="G3853">
        <f t="shared" si="302"/>
        <v>1</v>
      </c>
    </row>
    <row r="3854" spans="1:7" x14ac:dyDescent="0.25">
      <c r="A3854" s="7">
        <v>0.22272707816401802</v>
      </c>
      <c r="B3854" s="13">
        <f t="shared" si="303"/>
        <v>3853</v>
      </c>
      <c r="C3854" s="35">
        <f t="shared" si="304"/>
        <v>2.2912684465994926E-4</v>
      </c>
      <c r="D3854" s="7">
        <f t="shared" si="300"/>
        <v>0.88282573247478446</v>
      </c>
      <c r="E3854" s="7">
        <f>SUM(D$2:D3854)</f>
        <v>1154.4638699843624</v>
      </c>
      <c r="F3854">
        <f t="shared" si="301"/>
        <v>1</v>
      </c>
      <c r="G3854">
        <f t="shared" si="302"/>
        <v>1</v>
      </c>
    </row>
    <row r="3855" spans="1:7" x14ac:dyDescent="0.25">
      <c r="A3855" s="7">
        <v>0.22271352036255887</v>
      </c>
      <c r="B3855" s="13">
        <f t="shared" si="303"/>
        <v>3854</v>
      </c>
      <c r="C3855" s="35">
        <f t="shared" si="304"/>
        <v>1.3557801459146424E-5</v>
      </c>
      <c r="D3855" s="7">
        <f t="shared" si="300"/>
        <v>5.2251766823550316E-2</v>
      </c>
      <c r="E3855" s="7">
        <f>SUM(D$2:D3855)</f>
        <v>1154.5161217511859</v>
      </c>
      <c r="F3855">
        <f t="shared" si="301"/>
        <v>1</v>
      </c>
      <c r="G3855">
        <f t="shared" si="302"/>
        <v>1</v>
      </c>
    </row>
    <row r="3856" spans="1:7" x14ac:dyDescent="0.25">
      <c r="A3856" s="7">
        <v>0.22265323656678507</v>
      </c>
      <c r="B3856" s="13">
        <f t="shared" si="303"/>
        <v>3855</v>
      </c>
      <c r="C3856" s="35">
        <f t="shared" si="304"/>
        <v>6.0283795773802273E-5</v>
      </c>
      <c r="D3856" s="7">
        <f t="shared" si="300"/>
        <v>0.23239403270800776</v>
      </c>
      <c r="E3856" s="7">
        <f>SUM(D$2:D3856)</f>
        <v>1154.7485157838939</v>
      </c>
      <c r="F3856">
        <f t="shared" si="301"/>
        <v>1</v>
      </c>
      <c r="G3856">
        <f t="shared" si="302"/>
        <v>1</v>
      </c>
    </row>
    <row r="3857" spans="1:7" x14ac:dyDescent="0.25">
      <c r="A3857" s="7">
        <v>0.22264916922634728</v>
      </c>
      <c r="B3857" s="13">
        <f t="shared" si="303"/>
        <v>3856</v>
      </c>
      <c r="C3857" s="35">
        <f t="shared" si="304"/>
        <v>4.0673404377855604E-6</v>
      </c>
      <c r="D3857" s="7">
        <f t="shared" si="300"/>
        <v>1.5683664728101121E-2</v>
      </c>
      <c r="E3857" s="7">
        <f>SUM(D$2:D3857)</f>
        <v>1154.7641994486221</v>
      </c>
      <c r="F3857">
        <f t="shared" si="301"/>
        <v>1</v>
      </c>
      <c r="G3857">
        <f t="shared" si="302"/>
        <v>1</v>
      </c>
    </row>
    <row r="3858" spans="1:7" x14ac:dyDescent="0.25">
      <c r="A3858" s="7">
        <v>0.22261922101133841</v>
      </c>
      <c r="B3858" s="13">
        <f t="shared" si="303"/>
        <v>3857</v>
      </c>
      <c r="C3858" s="35">
        <f t="shared" si="304"/>
        <v>2.994821500887368E-5</v>
      </c>
      <c r="D3858" s="7">
        <f t="shared" si="300"/>
        <v>0.11551026528922578</v>
      </c>
      <c r="E3858" s="7">
        <f>SUM(D$2:D3858)</f>
        <v>1154.8797097139113</v>
      </c>
      <c r="F3858">
        <f t="shared" si="301"/>
        <v>1</v>
      </c>
      <c r="G3858">
        <f t="shared" si="302"/>
        <v>1</v>
      </c>
    </row>
    <row r="3859" spans="1:7" x14ac:dyDescent="0.25">
      <c r="A3859" s="7">
        <v>0.22249039768711654</v>
      </c>
      <c r="B3859" s="13">
        <f t="shared" si="303"/>
        <v>3858</v>
      </c>
      <c r="C3859" s="35">
        <f t="shared" si="304"/>
        <v>1.288233242218717E-4</v>
      </c>
      <c r="D3859" s="7">
        <f t="shared" si="300"/>
        <v>0.49700038484798104</v>
      </c>
      <c r="E3859" s="7">
        <f>SUM(D$2:D3859)</f>
        <v>1155.3767100987593</v>
      </c>
      <c r="F3859">
        <f t="shared" si="301"/>
        <v>1</v>
      </c>
      <c r="G3859">
        <f t="shared" si="302"/>
        <v>1</v>
      </c>
    </row>
    <row r="3860" spans="1:7" x14ac:dyDescent="0.25">
      <c r="A3860" s="7">
        <v>0.22238416262854008</v>
      </c>
      <c r="B3860" s="13">
        <f t="shared" si="303"/>
        <v>3859</v>
      </c>
      <c r="C3860" s="35">
        <f t="shared" si="304"/>
        <v>1.0623505857645932E-4</v>
      </c>
      <c r="D3860" s="7">
        <f t="shared" si="300"/>
        <v>0.40996109104655654</v>
      </c>
      <c r="E3860" s="7">
        <f>SUM(D$2:D3860)</f>
        <v>1155.7866711898059</v>
      </c>
      <c r="F3860">
        <f t="shared" si="301"/>
        <v>1</v>
      </c>
      <c r="G3860">
        <f t="shared" si="302"/>
        <v>1</v>
      </c>
    </row>
    <row r="3861" spans="1:7" x14ac:dyDescent="0.25">
      <c r="A3861" s="7">
        <v>0.22224412990775466</v>
      </c>
      <c r="B3861" s="13">
        <f t="shared" si="303"/>
        <v>3860</v>
      </c>
      <c r="C3861" s="35">
        <f t="shared" si="304"/>
        <v>1.4003272078541573E-4</v>
      </c>
      <c r="D3861" s="7">
        <f t="shared" si="300"/>
        <v>0.54052630223170473</v>
      </c>
      <c r="E3861" s="7">
        <f>SUM(D$2:D3861)</f>
        <v>1156.3271974920376</v>
      </c>
      <c r="F3861">
        <f t="shared" si="301"/>
        <v>1</v>
      </c>
      <c r="G3861">
        <f t="shared" si="302"/>
        <v>1</v>
      </c>
    </row>
    <row r="3862" spans="1:7" x14ac:dyDescent="0.25">
      <c r="A3862" s="7">
        <v>0.22223580154400116</v>
      </c>
      <c r="B3862" s="13">
        <f t="shared" si="303"/>
        <v>3861</v>
      </c>
      <c r="C3862" s="35">
        <f t="shared" si="304"/>
        <v>8.3283637535014332E-6</v>
      </c>
      <c r="D3862" s="7">
        <f t="shared" si="300"/>
        <v>3.2155812452269034E-2</v>
      </c>
      <c r="E3862" s="7">
        <f>SUM(D$2:D3862)</f>
        <v>1156.3593533044898</v>
      </c>
      <c r="F3862">
        <f t="shared" si="301"/>
        <v>1</v>
      </c>
      <c r="G3862">
        <f t="shared" si="302"/>
        <v>1</v>
      </c>
    </row>
    <row r="3863" spans="1:7" x14ac:dyDescent="0.25">
      <c r="A3863" s="7">
        <v>0.2221831682219079</v>
      </c>
      <c r="B3863" s="13">
        <f t="shared" si="303"/>
        <v>3862</v>
      </c>
      <c r="C3863" s="35">
        <f t="shared" si="304"/>
        <v>5.26333220932651E-5</v>
      </c>
      <c r="D3863" s="7">
        <f t="shared" si="300"/>
        <v>0.20326988992418982</v>
      </c>
      <c r="E3863" s="7">
        <f>SUM(D$2:D3863)</f>
        <v>1156.5626231944141</v>
      </c>
      <c r="F3863">
        <f t="shared" si="301"/>
        <v>1</v>
      </c>
      <c r="G3863">
        <f t="shared" si="302"/>
        <v>1</v>
      </c>
    </row>
    <row r="3864" spans="1:7" x14ac:dyDescent="0.25">
      <c r="A3864" s="7">
        <v>0.22212753281520578</v>
      </c>
      <c r="B3864" s="13">
        <f t="shared" si="303"/>
        <v>3863</v>
      </c>
      <c r="C3864" s="35">
        <f t="shared" si="304"/>
        <v>5.5635406702114754E-5</v>
      </c>
      <c r="D3864" s="7">
        <f t="shared" si="300"/>
        <v>0.21491957609026929</v>
      </c>
      <c r="E3864" s="7">
        <f>SUM(D$2:D3864)</f>
        <v>1156.7775427705044</v>
      </c>
      <c r="F3864">
        <f t="shared" si="301"/>
        <v>1</v>
      </c>
      <c r="G3864">
        <f t="shared" si="302"/>
        <v>1</v>
      </c>
    </row>
    <row r="3865" spans="1:7" x14ac:dyDescent="0.25">
      <c r="A3865" s="7">
        <v>0.22207354371296661</v>
      </c>
      <c r="B3865" s="13">
        <f t="shared" si="303"/>
        <v>3864</v>
      </c>
      <c r="C3865" s="35">
        <f t="shared" si="304"/>
        <v>5.3989102239165865E-5</v>
      </c>
      <c r="D3865" s="7">
        <f t="shared" si="300"/>
        <v>0.2086138910521369</v>
      </c>
      <c r="E3865" s="7">
        <f>SUM(D$2:D3865)</f>
        <v>1156.9861566615566</v>
      </c>
      <c r="F3865">
        <f t="shared" si="301"/>
        <v>1</v>
      </c>
      <c r="G3865">
        <f t="shared" si="302"/>
        <v>1</v>
      </c>
    </row>
    <row r="3866" spans="1:7" x14ac:dyDescent="0.25">
      <c r="A3866" s="7">
        <v>0.22206962163468735</v>
      </c>
      <c r="B3866" s="13">
        <f t="shared" si="303"/>
        <v>3865</v>
      </c>
      <c r="C3866" s="35">
        <f t="shared" si="304"/>
        <v>3.9220782792614983E-6</v>
      </c>
      <c r="D3866" s="7">
        <f t="shared" si="300"/>
        <v>1.5158832549345691E-2</v>
      </c>
      <c r="E3866" s="7">
        <f>SUM(D$2:D3866)</f>
        <v>1157.0013154941059</v>
      </c>
      <c r="F3866">
        <f t="shared" si="301"/>
        <v>1</v>
      </c>
      <c r="G3866">
        <f t="shared" si="302"/>
        <v>1</v>
      </c>
    </row>
    <row r="3867" spans="1:7" x14ac:dyDescent="0.25">
      <c r="A3867" s="7">
        <v>0.22201977250396512</v>
      </c>
      <c r="B3867" s="13">
        <f t="shared" si="303"/>
        <v>3866</v>
      </c>
      <c r="C3867" s="35">
        <f t="shared" si="304"/>
        <v>4.9849130722229296E-5</v>
      </c>
      <c r="D3867" s="7">
        <f t="shared" si="300"/>
        <v>0.19271673937213846</v>
      </c>
      <c r="E3867" s="7">
        <f>SUM(D$2:D3867)</f>
        <v>1157.1940322334781</v>
      </c>
      <c r="F3867">
        <f t="shared" si="301"/>
        <v>1</v>
      </c>
      <c r="G3867">
        <f t="shared" si="302"/>
        <v>1</v>
      </c>
    </row>
    <row r="3868" spans="1:7" x14ac:dyDescent="0.25">
      <c r="A3868" s="7">
        <v>0.22194968351249325</v>
      </c>
      <c r="B3868" s="13">
        <f t="shared" si="303"/>
        <v>3867</v>
      </c>
      <c r="C3868" s="35">
        <f t="shared" si="304"/>
        <v>7.0088991471872752E-5</v>
      </c>
      <c r="D3868" s="7">
        <f t="shared" si="300"/>
        <v>0.27103413002173193</v>
      </c>
      <c r="E3868" s="7">
        <f>SUM(D$2:D3868)</f>
        <v>1157.4650663634998</v>
      </c>
      <c r="F3868">
        <f t="shared" si="301"/>
        <v>1</v>
      </c>
      <c r="G3868">
        <f t="shared" si="302"/>
        <v>1</v>
      </c>
    </row>
    <row r="3869" spans="1:7" x14ac:dyDescent="0.25">
      <c r="A3869" s="7">
        <v>0.22190973641890821</v>
      </c>
      <c r="B3869" s="13">
        <f t="shared" si="303"/>
        <v>3868</v>
      </c>
      <c r="C3869" s="35">
        <f t="shared" si="304"/>
        <v>3.9947093585041005E-5</v>
      </c>
      <c r="D3869" s="7">
        <f t="shared" si="300"/>
        <v>0.15451535798693861</v>
      </c>
      <c r="E3869" s="7">
        <f>SUM(D$2:D3869)</f>
        <v>1157.6195817214866</v>
      </c>
      <c r="F3869">
        <f t="shared" si="301"/>
        <v>1</v>
      </c>
      <c r="G3869">
        <f t="shared" si="302"/>
        <v>1</v>
      </c>
    </row>
    <row r="3870" spans="1:7" x14ac:dyDescent="0.25">
      <c r="A3870" s="7">
        <v>0.22163422252497009</v>
      </c>
      <c r="B3870" s="13">
        <f t="shared" si="303"/>
        <v>3869</v>
      </c>
      <c r="C3870" s="35">
        <f t="shared" si="304"/>
        <v>2.7551389393812298E-4</v>
      </c>
      <c r="D3870" s="7">
        <f t="shared" si="300"/>
        <v>1.0659632556465979</v>
      </c>
      <c r="E3870" s="7">
        <f>SUM(D$2:D3870)</f>
        <v>1158.6855449771333</v>
      </c>
      <c r="F3870">
        <f t="shared" si="301"/>
        <v>1</v>
      </c>
      <c r="G3870">
        <f t="shared" si="302"/>
        <v>1</v>
      </c>
    </row>
    <row r="3871" spans="1:7" x14ac:dyDescent="0.25">
      <c r="A3871" s="7">
        <v>0.22150629498405891</v>
      </c>
      <c r="B3871" s="13">
        <f t="shared" si="303"/>
        <v>3870</v>
      </c>
      <c r="C3871" s="35">
        <f t="shared" si="304"/>
        <v>1.2792754091117686E-4</v>
      </c>
      <c r="D3871" s="7">
        <f t="shared" si="300"/>
        <v>0.49507958332625446</v>
      </c>
      <c r="E3871" s="7">
        <f>SUM(D$2:D3871)</f>
        <v>1159.1806245604596</v>
      </c>
      <c r="F3871">
        <f t="shared" si="301"/>
        <v>1</v>
      </c>
      <c r="G3871">
        <f t="shared" si="302"/>
        <v>1</v>
      </c>
    </row>
    <row r="3872" spans="1:7" x14ac:dyDescent="0.25">
      <c r="A3872" s="7">
        <v>0.22149261613080098</v>
      </c>
      <c r="B3872" s="13">
        <f t="shared" si="303"/>
        <v>3871</v>
      </c>
      <c r="C3872" s="35">
        <f t="shared" si="304"/>
        <v>1.3678853257925727E-5</v>
      </c>
      <c r="D3872" s="7">
        <f t="shared" si="300"/>
        <v>5.295084096143049E-2</v>
      </c>
      <c r="E3872" s="7">
        <f>SUM(D$2:D3872)</f>
        <v>1159.2335754014209</v>
      </c>
      <c r="F3872">
        <f t="shared" si="301"/>
        <v>1</v>
      </c>
      <c r="G3872">
        <f t="shared" si="302"/>
        <v>1</v>
      </c>
    </row>
    <row r="3873" spans="1:7" x14ac:dyDescent="0.25">
      <c r="A3873" s="7">
        <v>0.22132590359357276</v>
      </c>
      <c r="B3873" s="13">
        <f t="shared" si="303"/>
        <v>3872</v>
      </c>
      <c r="C3873" s="35">
        <f t="shared" si="304"/>
        <v>1.6671253722821966E-4</v>
      </c>
      <c r="D3873" s="7">
        <f t="shared" si="300"/>
        <v>0.64551094414766652</v>
      </c>
      <c r="E3873" s="7">
        <f>SUM(D$2:D3873)</f>
        <v>1159.8790863455686</v>
      </c>
      <c r="F3873">
        <f t="shared" si="301"/>
        <v>1</v>
      </c>
      <c r="G3873">
        <f t="shared" si="302"/>
        <v>1</v>
      </c>
    </row>
    <row r="3874" spans="1:7" x14ac:dyDescent="0.25">
      <c r="A3874" s="7">
        <v>0.22085307526768427</v>
      </c>
      <c r="B3874" s="13">
        <f t="shared" si="303"/>
        <v>3873</v>
      </c>
      <c r="C3874" s="35">
        <f t="shared" si="304"/>
        <v>4.7282832588849133E-4</v>
      </c>
      <c r="D3874" s="7">
        <f t="shared" si="300"/>
        <v>1.831264106166127</v>
      </c>
      <c r="E3874" s="7">
        <f>SUM(D$2:D3874)</f>
        <v>1161.7103504517347</v>
      </c>
      <c r="F3874">
        <f t="shared" si="301"/>
        <v>1</v>
      </c>
      <c r="G3874">
        <f t="shared" si="302"/>
        <v>1</v>
      </c>
    </row>
    <row r="3875" spans="1:7" x14ac:dyDescent="0.25">
      <c r="A3875" s="7">
        <v>0.22082704913095463</v>
      </c>
      <c r="B3875" s="13">
        <f t="shared" si="303"/>
        <v>3874</v>
      </c>
      <c r="C3875" s="35">
        <f t="shared" si="304"/>
        <v>2.6026136729639937E-5</v>
      </c>
      <c r="D3875" s="7">
        <f t="shared" si="300"/>
        <v>0.10082525369062512</v>
      </c>
      <c r="E3875" s="7">
        <f>SUM(D$2:D3875)</f>
        <v>1161.8111757054253</v>
      </c>
      <c r="F3875">
        <f t="shared" si="301"/>
        <v>1</v>
      </c>
      <c r="G3875">
        <f t="shared" si="302"/>
        <v>1</v>
      </c>
    </row>
    <row r="3876" spans="1:7" x14ac:dyDescent="0.25">
      <c r="A3876" s="7">
        <v>0.22079160516428276</v>
      </c>
      <c r="B3876" s="13">
        <f t="shared" si="303"/>
        <v>3875</v>
      </c>
      <c r="C3876" s="35">
        <f t="shared" si="304"/>
        <v>3.5443966671877547E-5</v>
      </c>
      <c r="D3876" s="7">
        <f t="shared" si="300"/>
        <v>0.13734537085352549</v>
      </c>
      <c r="E3876" s="7">
        <f>SUM(D$2:D3876)</f>
        <v>1161.9485210762789</v>
      </c>
      <c r="F3876">
        <f t="shared" si="301"/>
        <v>1</v>
      </c>
      <c r="G3876">
        <f t="shared" si="302"/>
        <v>1</v>
      </c>
    </row>
    <row r="3877" spans="1:7" x14ac:dyDescent="0.25">
      <c r="A3877" s="7">
        <v>0.22076792743244875</v>
      </c>
      <c r="B3877" s="13">
        <f t="shared" si="303"/>
        <v>3876</v>
      </c>
      <c r="C3877" s="35">
        <f t="shared" si="304"/>
        <v>2.3677731834009785E-5</v>
      </c>
      <c r="D3877" s="7">
        <f t="shared" si="300"/>
        <v>9.1774888588621928E-2</v>
      </c>
      <c r="E3877" s="7">
        <f>SUM(D$2:D3877)</f>
        <v>1162.0402959648675</v>
      </c>
      <c r="F3877">
        <f t="shared" si="301"/>
        <v>1</v>
      </c>
      <c r="G3877">
        <f t="shared" si="302"/>
        <v>1</v>
      </c>
    </row>
    <row r="3878" spans="1:7" x14ac:dyDescent="0.25">
      <c r="A3878" s="7">
        <v>0.22066968179258922</v>
      </c>
      <c r="B3878" s="13">
        <f t="shared" si="303"/>
        <v>3877</v>
      </c>
      <c r="C3878" s="35">
        <f t="shared" si="304"/>
        <v>9.8245639859523282E-5</v>
      </c>
      <c r="D3878" s="7">
        <f t="shared" si="300"/>
        <v>0.38089834573537174</v>
      </c>
      <c r="E3878" s="7">
        <f>SUM(D$2:D3878)</f>
        <v>1162.4211943106029</v>
      </c>
      <c r="F3878">
        <f t="shared" si="301"/>
        <v>1</v>
      </c>
      <c r="G3878">
        <f t="shared" si="302"/>
        <v>1</v>
      </c>
    </row>
    <row r="3879" spans="1:7" x14ac:dyDescent="0.25">
      <c r="A3879" s="7">
        <v>0.22064498722564579</v>
      </c>
      <c r="B3879" s="13">
        <f t="shared" si="303"/>
        <v>3878</v>
      </c>
      <c r="C3879" s="35">
        <f t="shared" si="304"/>
        <v>2.469456694342842E-5</v>
      </c>
      <c r="D3879" s="7">
        <f t="shared" si="300"/>
        <v>9.5765530606615412E-2</v>
      </c>
      <c r="E3879" s="7">
        <f>SUM(D$2:D3879)</f>
        <v>1162.5169598412094</v>
      </c>
      <c r="F3879">
        <f t="shared" si="301"/>
        <v>1</v>
      </c>
      <c r="G3879">
        <f t="shared" si="302"/>
        <v>1</v>
      </c>
    </row>
    <row r="3880" spans="1:7" x14ac:dyDescent="0.25">
      <c r="A3880" s="7">
        <v>0.22057012879330337</v>
      </c>
      <c r="B3880" s="13">
        <f t="shared" si="303"/>
        <v>3879</v>
      </c>
      <c r="C3880" s="35">
        <f t="shared" si="304"/>
        <v>7.4858432342422843E-5</v>
      </c>
      <c r="D3880" s="7">
        <f t="shared" si="300"/>
        <v>0.29037585905625818</v>
      </c>
      <c r="E3880" s="7">
        <f>SUM(D$2:D3880)</f>
        <v>1162.8073357002656</v>
      </c>
      <c r="F3880">
        <f t="shared" si="301"/>
        <v>1</v>
      </c>
      <c r="G3880">
        <f t="shared" si="302"/>
        <v>1</v>
      </c>
    </row>
    <row r="3881" spans="1:7" x14ac:dyDescent="0.25">
      <c r="A3881" s="7">
        <v>0.22043871496058842</v>
      </c>
      <c r="B3881" s="13">
        <f t="shared" si="303"/>
        <v>3880</v>
      </c>
      <c r="C3881" s="35">
        <f t="shared" si="304"/>
        <v>1.3141383271494944E-4</v>
      </c>
      <c r="D3881" s="7">
        <f t="shared" si="300"/>
        <v>0.50988567093400383</v>
      </c>
      <c r="E3881" s="7">
        <f>SUM(D$2:D3881)</f>
        <v>1163.3172213711996</v>
      </c>
      <c r="F3881">
        <f t="shared" si="301"/>
        <v>1</v>
      </c>
      <c r="G3881">
        <f t="shared" si="302"/>
        <v>1</v>
      </c>
    </row>
    <row r="3882" spans="1:7" x14ac:dyDescent="0.25">
      <c r="A3882" s="7">
        <v>0.22043416341295574</v>
      </c>
      <c r="B3882" s="13">
        <f t="shared" si="303"/>
        <v>3881</v>
      </c>
      <c r="C3882" s="35">
        <f t="shared" si="304"/>
        <v>4.5515476326807303E-6</v>
      </c>
      <c r="D3882" s="7">
        <f t="shared" si="300"/>
        <v>1.7664556362433914E-2</v>
      </c>
      <c r="E3882" s="7">
        <f>SUM(D$2:D3882)</f>
        <v>1163.334885927562</v>
      </c>
      <c r="F3882">
        <f t="shared" si="301"/>
        <v>1</v>
      </c>
      <c r="G3882">
        <f t="shared" si="302"/>
        <v>1</v>
      </c>
    </row>
    <row r="3883" spans="1:7" x14ac:dyDescent="0.25">
      <c r="A3883" s="7">
        <v>0.22039692787966247</v>
      </c>
      <c r="B3883" s="13">
        <f t="shared" si="303"/>
        <v>3882</v>
      </c>
      <c r="C3883" s="35">
        <f t="shared" si="304"/>
        <v>3.7235533293267231E-5</v>
      </c>
      <c r="D3883" s="7">
        <f t="shared" si="300"/>
        <v>0.14454834024446339</v>
      </c>
      <c r="E3883" s="7">
        <f>SUM(D$2:D3883)</f>
        <v>1163.4794342678065</v>
      </c>
      <c r="F3883">
        <f t="shared" si="301"/>
        <v>1</v>
      </c>
      <c r="G3883">
        <f t="shared" si="302"/>
        <v>1</v>
      </c>
    </row>
    <row r="3884" spans="1:7" x14ac:dyDescent="0.25">
      <c r="A3884" s="7">
        <v>0.22028788441935521</v>
      </c>
      <c r="B3884" s="13">
        <f t="shared" si="303"/>
        <v>3883</v>
      </c>
      <c r="C3884" s="35">
        <f t="shared" si="304"/>
        <v>1.0904346030726764E-4</v>
      </c>
      <c r="D3884" s="7">
        <f t="shared" si="300"/>
        <v>0.42341575637312023</v>
      </c>
      <c r="E3884" s="7">
        <f>SUM(D$2:D3884)</f>
        <v>1163.9028500241795</v>
      </c>
      <c r="F3884">
        <f t="shared" si="301"/>
        <v>1</v>
      </c>
      <c r="G3884">
        <f t="shared" si="302"/>
        <v>1</v>
      </c>
    </row>
    <row r="3885" spans="1:7" x14ac:dyDescent="0.25">
      <c r="A3885" s="7">
        <v>0.22027744975430358</v>
      </c>
      <c r="B3885" s="13">
        <f t="shared" si="303"/>
        <v>3884</v>
      </c>
      <c r="C3885" s="35">
        <f t="shared" si="304"/>
        <v>1.0434665051628489E-5</v>
      </c>
      <c r="D3885" s="7">
        <f t="shared" si="300"/>
        <v>4.0528239060525051E-2</v>
      </c>
      <c r="E3885" s="7">
        <f>SUM(D$2:D3885)</f>
        <v>1163.94337826324</v>
      </c>
      <c r="F3885">
        <f t="shared" si="301"/>
        <v>1</v>
      </c>
      <c r="G3885">
        <f t="shared" si="302"/>
        <v>1</v>
      </c>
    </row>
    <row r="3886" spans="1:7" x14ac:dyDescent="0.25">
      <c r="A3886" s="7">
        <v>0.21999489064567868</v>
      </c>
      <c r="B3886" s="13">
        <f t="shared" si="303"/>
        <v>3885</v>
      </c>
      <c r="C3886" s="35">
        <f t="shared" si="304"/>
        <v>2.8255910862490241E-4</v>
      </c>
      <c r="D3886" s="7">
        <f t="shared" si="300"/>
        <v>1.0977421370077458</v>
      </c>
      <c r="E3886" s="7">
        <f>SUM(D$2:D3886)</f>
        <v>1165.0411204002478</v>
      </c>
      <c r="F3886">
        <f t="shared" si="301"/>
        <v>1</v>
      </c>
      <c r="G3886">
        <f t="shared" si="302"/>
        <v>1</v>
      </c>
    </row>
    <row r="3887" spans="1:7" x14ac:dyDescent="0.25">
      <c r="A3887" s="7">
        <v>0.21995300672331375</v>
      </c>
      <c r="B3887" s="13">
        <f t="shared" si="303"/>
        <v>3886</v>
      </c>
      <c r="C3887" s="35">
        <f t="shared" si="304"/>
        <v>4.1883922364926995E-5</v>
      </c>
      <c r="D3887" s="7">
        <f t="shared" si="300"/>
        <v>0.1627609223101063</v>
      </c>
      <c r="E3887" s="7">
        <f>SUM(D$2:D3887)</f>
        <v>1165.2038813225579</v>
      </c>
      <c r="F3887">
        <f t="shared" si="301"/>
        <v>1</v>
      </c>
      <c r="G3887">
        <f t="shared" si="302"/>
        <v>1</v>
      </c>
    </row>
    <row r="3888" spans="1:7" x14ac:dyDescent="0.25">
      <c r="A3888" s="7">
        <v>0.21994954464186972</v>
      </c>
      <c r="B3888" s="13">
        <f t="shared" si="303"/>
        <v>3887</v>
      </c>
      <c r="C3888" s="35">
        <f t="shared" si="304"/>
        <v>3.4620814440278203E-6</v>
      </c>
      <c r="D3888" s="7">
        <f t="shared" si="300"/>
        <v>1.3457110572936137E-2</v>
      </c>
      <c r="E3888" s="7">
        <f>SUM(D$2:D3888)</f>
        <v>1165.2173384331309</v>
      </c>
      <c r="F3888">
        <f t="shared" si="301"/>
        <v>1</v>
      </c>
      <c r="G3888">
        <f t="shared" si="302"/>
        <v>1</v>
      </c>
    </row>
    <row r="3889" spans="1:7" x14ac:dyDescent="0.25">
      <c r="A3889" s="7">
        <v>0.21991412488555764</v>
      </c>
      <c r="B3889" s="13">
        <f t="shared" si="303"/>
        <v>3888</v>
      </c>
      <c r="C3889" s="35">
        <f t="shared" si="304"/>
        <v>3.5419756312077277E-5</v>
      </c>
      <c r="D3889" s="7">
        <f t="shared" si="300"/>
        <v>0.13771201254135645</v>
      </c>
      <c r="E3889" s="7">
        <f>SUM(D$2:D3889)</f>
        <v>1165.3550504456723</v>
      </c>
      <c r="F3889">
        <f t="shared" si="301"/>
        <v>1</v>
      </c>
      <c r="G3889">
        <f t="shared" si="302"/>
        <v>1</v>
      </c>
    </row>
    <row r="3890" spans="1:7" x14ac:dyDescent="0.25">
      <c r="A3890" s="7">
        <v>0.21991063859375387</v>
      </c>
      <c r="B3890" s="13">
        <f t="shared" si="303"/>
        <v>3889</v>
      </c>
      <c r="C3890" s="35">
        <f t="shared" si="304"/>
        <v>3.4862918037725787E-6</v>
      </c>
      <c r="D3890" s="7">
        <f t="shared" si="300"/>
        <v>1.3558188824871559E-2</v>
      </c>
      <c r="E3890" s="7">
        <f>SUM(D$2:D3890)</f>
        <v>1165.3686086344971</v>
      </c>
      <c r="F3890">
        <f t="shared" si="301"/>
        <v>1</v>
      </c>
      <c r="G3890">
        <f t="shared" si="302"/>
        <v>1</v>
      </c>
    </row>
    <row r="3891" spans="1:7" x14ac:dyDescent="0.25">
      <c r="A3891" s="7">
        <v>0.21987548515139901</v>
      </c>
      <c r="B3891" s="13">
        <f t="shared" si="303"/>
        <v>3890</v>
      </c>
      <c r="C3891" s="35">
        <f t="shared" si="304"/>
        <v>3.5153442354857178E-5</v>
      </c>
      <c r="D3891" s="7">
        <f t="shared" si="300"/>
        <v>0.13674689076039442</v>
      </c>
      <c r="E3891" s="7">
        <f>SUM(D$2:D3891)</f>
        <v>1165.5053555252575</v>
      </c>
      <c r="F3891">
        <f t="shared" si="301"/>
        <v>1</v>
      </c>
      <c r="G3891">
        <f t="shared" si="302"/>
        <v>1</v>
      </c>
    </row>
    <row r="3892" spans="1:7" x14ac:dyDescent="0.25">
      <c r="A3892" s="7">
        <v>0.2197194251724601</v>
      </c>
      <c r="B3892" s="13">
        <f t="shared" si="303"/>
        <v>3891</v>
      </c>
      <c r="C3892" s="35">
        <f t="shared" si="304"/>
        <v>1.560599789389161E-4</v>
      </c>
      <c r="D3892" s="7">
        <f t="shared" si="300"/>
        <v>0.60722937805132249</v>
      </c>
      <c r="E3892" s="7">
        <f>SUM(D$2:D3892)</f>
        <v>1166.1125849033087</v>
      </c>
      <c r="F3892">
        <f t="shared" si="301"/>
        <v>1</v>
      </c>
      <c r="G3892">
        <f t="shared" si="302"/>
        <v>1</v>
      </c>
    </row>
    <row r="3893" spans="1:7" x14ac:dyDescent="0.25">
      <c r="A3893" s="7">
        <v>0.21970395475258081</v>
      </c>
      <c r="B3893" s="13">
        <f t="shared" si="303"/>
        <v>3892</v>
      </c>
      <c r="C3893" s="35">
        <f t="shared" si="304"/>
        <v>1.5470419879287656E-5</v>
      </c>
      <c r="D3893" s="7">
        <f t="shared" si="300"/>
        <v>6.0210874170187556E-2</v>
      </c>
      <c r="E3893" s="7">
        <f>SUM(D$2:D3893)</f>
        <v>1166.172795777479</v>
      </c>
      <c r="F3893">
        <f t="shared" si="301"/>
        <v>1</v>
      </c>
      <c r="G3893">
        <f t="shared" si="302"/>
        <v>1</v>
      </c>
    </row>
    <row r="3894" spans="1:7" x14ac:dyDescent="0.25">
      <c r="A3894" s="7">
        <v>0.21969284219745627</v>
      </c>
      <c r="B3894" s="13">
        <f t="shared" si="303"/>
        <v>3893</v>
      </c>
      <c r="C3894" s="35">
        <f t="shared" si="304"/>
        <v>1.1112555124537238E-5</v>
      </c>
      <c r="D3894" s="7">
        <f t="shared" si="300"/>
        <v>4.3261177099823467E-2</v>
      </c>
      <c r="E3894" s="7">
        <f>SUM(D$2:D3894)</f>
        <v>1166.2160569545788</v>
      </c>
      <c r="F3894">
        <f t="shared" si="301"/>
        <v>1</v>
      </c>
      <c r="G3894">
        <f t="shared" si="302"/>
        <v>1</v>
      </c>
    </row>
    <row r="3895" spans="1:7" x14ac:dyDescent="0.25">
      <c r="A3895" s="7">
        <v>0.21965328246962718</v>
      </c>
      <c r="B3895" s="13">
        <f t="shared" si="303"/>
        <v>3894</v>
      </c>
      <c r="C3895" s="35">
        <f t="shared" si="304"/>
        <v>3.9559727829097113E-5</v>
      </c>
      <c r="D3895" s="7">
        <f t="shared" si="300"/>
        <v>0.15404558016650416</v>
      </c>
      <c r="E3895" s="7">
        <f>SUM(D$2:D3895)</f>
        <v>1166.3701025347452</v>
      </c>
      <c r="F3895">
        <f t="shared" si="301"/>
        <v>1</v>
      </c>
      <c r="G3895">
        <f t="shared" si="302"/>
        <v>1</v>
      </c>
    </row>
    <row r="3896" spans="1:7" x14ac:dyDescent="0.25">
      <c r="A3896" s="7">
        <v>0.21957876298232124</v>
      </c>
      <c r="B3896" s="13">
        <f t="shared" si="303"/>
        <v>3895</v>
      </c>
      <c r="C3896" s="35">
        <f t="shared" si="304"/>
        <v>7.4519487305940713E-5</v>
      </c>
      <c r="D3896" s="7">
        <f t="shared" si="300"/>
        <v>0.29025340305663905</v>
      </c>
      <c r="E3896" s="7">
        <f>SUM(D$2:D3896)</f>
        <v>1166.6603559378018</v>
      </c>
      <c r="F3896">
        <f t="shared" si="301"/>
        <v>1</v>
      </c>
      <c r="G3896">
        <f t="shared" si="302"/>
        <v>1</v>
      </c>
    </row>
    <row r="3897" spans="1:7" x14ac:dyDescent="0.25">
      <c r="A3897" s="7">
        <v>0.2194394323619685</v>
      </c>
      <c r="B3897" s="13">
        <f t="shared" si="303"/>
        <v>3896</v>
      </c>
      <c r="C3897" s="35">
        <f t="shared" si="304"/>
        <v>1.3933062035273447E-4</v>
      </c>
      <c r="D3897" s="7">
        <f t="shared" si="300"/>
        <v>0.54283209689425349</v>
      </c>
      <c r="E3897" s="7">
        <f>SUM(D$2:D3897)</f>
        <v>1167.203188034696</v>
      </c>
      <c r="F3897">
        <f t="shared" si="301"/>
        <v>1</v>
      </c>
      <c r="G3897">
        <f t="shared" si="302"/>
        <v>1</v>
      </c>
    </row>
    <row r="3898" spans="1:7" x14ac:dyDescent="0.25">
      <c r="A3898" s="7">
        <v>0.21911065567658364</v>
      </c>
      <c r="B3898" s="13">
        <f t="shared" si="303"/>
        <v>3897</v>
      </c>
      <c r="C3898" s="35">
        <f t="shared" si="304"/>
        <v>3.2877668538486282E-4</v>
      </c>
      <c r="D3898" s="7">
        <f t="shared" si="300"/>
        <v>1.2812427429448103</v>
      </c>
      <c r="E3898" s="7">
        <f>SUM(D$2:D3898)</f>
        <v>1168.4844307776409</v>
      </c>
      <c r="F3898">
        <f t="shared" si="301"/>
        <v>1</v>
      </c>
      <c r="G3898">
        <f t="shared" si="302"/>
        <v>1</v>
      </c>
    </row>
    <row r="3899" spans="1:7" x14ac:dyDescent="0.25">
      <c r="A3899" s="7">
        <v>0.21910491782132327</v>
      </c>
      <c r="B3899" s="13">
        <f t="shared" si="303"/>
        <v>3898</v>
      </c>
      <c r="C3899" s="35">
        <f t="shared" si="304"/>
        <v>5.7378552603681854E-6</v>
      </c>
      <c r="D3899" s="7">
        <f t="shared" si="300"/>
        <v>2.2366159804915187E-2</v>
      </c>
      <c r="E3899" s="7">
        <f>SUM(D$2:D3899)</f>
        <v>1168.5067969374459</v>
      </c>
      <c r="F3899">
        <f t="shared" si="301"/>
        <v>1</v>
      </c>
      <c r="G3899">
        <f t="shared" si="302"/>
        <v>1</v>
      </c>
    </row>
    <row r="3900" spans="1:7" x14ac:dyDescent="0.25">
      <c r="A3900" s="7">
        <v>0.21908458111913459</v>
      </c>
      <c r="B3900" s="13">
        <f t="shared" si="303"/>
        <v>3899</v>
      </c>
      <c r="C3900" s="35">
        <f t="shared" si="304"/>
        <v>2.0336702188678002E-5</v>
      </c>
      <c r="D3900" s="7">
        <f t="shared" si="300"/>
        <v>7.929280183365553E-2</v>
      </c>
      <c r="E3900" s="7">
        <f>SUM(D$2:D3900)</f>
        <v>1168.5860897392795</v>
      </c>
      <c r="F3900">
        <f t="shared" si="301"/>
        <v>1</v>
      </c>
      <c r="G3900">
        <f t="shared" si="302"/>
        <v>1</v>
      </c>
    </row>
    <row r="3901" spans="1:7" x14ac:dyDescent="0.25">
      <c r="A3901" s="7">
        <v>0.21907712432833201</v>
      </c>
      <c r="B3901" s="13">
        <f t="shared" si="303"/>
        <v>3900</v>
      </c>
      <c r="C3901" s="35">
        <f t="shared" si="304"/>
        <v>7.4567908025791052E-6</v>
      </c>
      <c r="D3901" s="7">
        <f t="shared" si="300"/>
        <v>2.908148413005851E-2</v>
      </c>
      <c r="E3901" s="7">
        <f>SUM(D$2:D3901)</f>
        <v>1168.6151712234096</v>
      </c>
      <c r="F3901">
        <f t="shared" si="301"/>
        <v>1</v>
      </c>
      <c r="G3901">
        <f t="shared" si="302"/>
        <v>1</v>
      </c>
    </row>
    <row r="3902" spans="1:7" x14ac:dyDescent="0.25">
      <c r="A3902" s="7">
        <v>0.21898846599093302</v>
      </c>
      <c r="B3902" s="13">
        <f t="shared" si="303"/>
        <v>3901</v>
      </c>
      <c r="C3902" s="35">
        <f t="shared" si="304"/>
        <v>8.8658337398989095E-5</v>
      </c>
      <c r="D3902" s="7">
        <f t="shared" si="300"/>
        <v>0.34585617419345649</v>
      </c>
      <c r="E3902" s="7">
        <f>SUM(D$2:D3902)</f>
        <v>1168.9610273976029</v>
      </c>
      <c r="F3902">
        <f t="shared" si="301"/>
        <v>1</v>
      </c>
      <c r="G3902">
        <f t="shared" si="302"/>
        <v>1</v>
      </c>
    </row>
    <row r="3903" spans="1:7" x14ac:dyDescent="0.25">
      <c r="A3903" s="7">
        <v>0.21893316952926731</v>
      </c>
      <c r="B3903" s="13">
        <f t="shared" si="303"/>
        <v>3902</v>
      </c>
      <c r="C3903" s="35">
        <f t="shared" si="304"/>
        <v>5.529646166571589E-5</v>
      </c>
      <c r="D3903" s="7">
        <f t="shared" si="300"/>
        <v>0.2157667934196234</v>
      </c>
      <c r="E3903" s="7">
        <f>SUM(D$2:D3903)</f>
        <v>1169.1767941910225</v>
      </c>
      <c r="F3903">
        <f t="shared" si="301"/>
        <v>1</v>
      </c>
      <c r="G3903">
        <f t="shared" si="302"/>
        <v>1</v>
      </c>
    </row>
    <row r="3904" spans="1:7" x14ac:dyDescent="0.25">
      <c r="A3904" s="7">
        <v>0.21889181823481685</v>
      </c>
      <c r="B3904" s="13">
        <f t="shared" si="303"/>
        <v>3903</v>
      </c>
      <c r="C3904" s="35">
        <f t="shared" si="304"/>
        <v>4.1351294450459042E-5</v>
      </c>
      <c r="D3904" s="7">
        <f t="shared" si="300"/>
        <v>0.16139410224014164</v>
      </c>
      <c r="E3904" s="7">
        <f>SUM(D$2:D3904)</f>
        <v>1169.3381882932626</v>
      </c>
      <c r="F3904">
        <f t="shared" si="301"/>
        <v>1</v>
      </c>
      <c r="G3904">
        <f t="shared" si="302"/>
        <v>1</v>
      </c>
    </row>
    <row r="3905" spans="1:7" x14ac:dyDescent="0.25">
      <c r="A3905" s="7">
        <v>0.21886317737923439</v>
      </c>
      <c r="B3905" s="13">
        <f t="shared" si="303"/>
        <v>3904</v>
      </c>
      <c r="C3905" s="35">
        <f t="shared" si="304"/>
        <v>2.8640855582462432E-5</v>
      </c>
      <c r="D3905" s="7">
        <f t="shared" si="300"/>
        <v>0.11181390019393334</v>
      </c>
      <c r="E3905" s="7">
        <f>SUM(D$2:D3905)</f>
        <v>1169.4500021934566</v>
      </c>
      <c r="F3905">
        <f t="shared" si="301"/>
        <v>1</v>
      </c>
      <c r="G3905">
        <f t="shared" si="302"/>
        <v>1</v>
      </c>
    </row>
    <row r="3906" spans="1:7" x14ac:dyDescent="0.25">
      <c r="A3906" s="7">
        <v>0.21871469524289675</v>
      </c>
      <c r="B3906" s="13">
        <f t="shared" si="303"/>
        <v>3905</v>
      </c>
      <c r="C3906" s="35">
        <f t="shared" si="304"/>
        <v>1.4848213633764096E-4</v>
      </c>
      <c r="D3906" s="7">
        <f t="shared" ref="D3906:D3969" si="305">C3906*B3906</f>
        <v>0.57982274239848797</v>
      </c>
      <c r="E3906" s="7">
        <f>SUM(D$2:D3906)</f>
        <v>1170.029824935855</v>
      </c>
      <c r="F3906">
        <f t="shared" ref="F3906:F3969" si="306">IF(E3906&gt;I$15,1,0)</f>
        <v>1</v>
      </c>
      <c r="G3906">
        <f t="shared" ref="G3906:G3969" si="307">IF(E3906&gt;M$15,1,0)</f>
        <v>1</v>
      </c>
    </row>
    <row r="3907" spans="1:7" x14ac:dyDescent="0.25">
      <c r="A3907" s="7">
        <v>0.21863431684853166</v>
      </c>
      <c r="B3907" s="13">
        <f t="shared" ref="B3907:B3970" si="308">ROW(B3907)-1</f>
        <v>3906</v>
      </c>
      <c r="C3907" s="35">
        <f t="shared" si="304"/>
        <v>8.0378394365088202E-5</v>
      </c>
      <c r="D3907" s="7">
        <f t="shared" si="305"/>
        <v>0.31395800839003452</v>
      </c>
      <c r="E3907" s="7">
        <f>SUM(D$2:D3907)</f>
        <v>1170.343782944245</v>
      </c>
      <c r="F3907">
        <f t="shared" si="306"/>
        <v>1</v>
      </c>
      <c r="G3907">
        <f t="shared" si="307"/>
        <v>1</v>
      </c>
    </row>
    <row r="3908" spans="1:7" x14ac:dyDescent="0.25">
      <c r="A3908" s="7">
        <v>0.2184340487526919</v>
      </c>
      <c r="B3908" s="13">
        <f t="shared" si="308"/>
        <v>3907</v>
      </c>
      <c r="C3908" s="35">
        <f t="shared" ref="C3908:C3971" si="309">IF(A3907-A3908=0,0,A3907-A3908)</f>
        <v>2.0026809583975624E-4</v>
      </c>
      <c r="D3908" s="7">
        <f t="shared" si="305"/>
        <v>0.78244745044592767</v>
      </c>
      <c r="E3908" s="7">
        <f>SUM(D$2:D3908)</f>
        <v>1171.126230394691</v>
      </c>
      <c r="F3908">
        <f t="shared" si="306"/>
        <v>1</v>
      </c>
      <c r="G3908">
        <f t="shared" si="307"/>
        <v>1</v>
      </c>
    </row>
    <row r="3909" spans="1:7" x14ac:dyDescent="0.25">
      <c r="A3909" s="7">
        <v>0.21837683967260618</v>
      </c>
      <c r="B3909" s="13">
        <f t="shared" si="308"/>
        <v>3908</v>
      </c>
      <c r="C3909" s="35">
        <f t="shared" si="309"/>
        <v>5.7209080085718345E-5</v>
      </c>
      <c r="D3909" s="7">
        <f t="shared" si="305"/>
        <v>0.22357308497498729</v>
      </c>
      <c r="E3909" s="7">
        <f>SUM(D$2:D3909)</f>
        <v>1171.349803479666</v>
      </c>
      <c r="F3909">
        <f t="shared" si="306"/>
        <v>1</v>
      </c>
      <c r="G3909">
        <f t="shared" si="307"/>
        <v>1</v>
      </c>
    </row>
    <row r="3910" spans="1:7" x14ac:dyDescent="0.25">
      <c r="A3910" s="7">
        <v>0.21817214108093252</v>
      </c>
      <c r="B3910" s="13">
        <f t="shared" si="308"/>
        <v>3909</v>
      </c>
      <c r="C3910" s="35">
        <f t="shared" si="309"/>
        <v>2.0469859167365767E-4</v>
      </c>
      <c r="D3910" s="7">
        <f t="shared" si="305"/>
        <v>0.80016679485232789</v>
      </c>
      <c r="E3910" s="7">
        <f>SUM(D$2:D3910)</f>
        <v>1172.1499702745184</v>
      </c>
      <c r="F3910">
        <f t="shared" si="306"/>
        <v>1</v>
      </c>
      <c r="G3910">
        <f t="shared" si="307"/>
        <v>1</v>
      </c>
    </row>
    <row r="3911" spans="1:7" x14ac:dyDescent="0.25">
      <c r="A3911" s="7">
        <v>0.21803886305051692</v>
      </c>
      <c r="B3911" s="13">
        <f t="shared" si="308"/>
        <v>3910</v>
      </c>
      <c r="C3911" s="35">
        <f t="shared" si="309"/>
        <v>1.3327803041560116E-4</v>
      </c>
      <c r="D3911" s="7">
        <f t="shared" si="305"/>
        <v>0.52111709892500047</v>
      </c>
      <c r="E3911" s="7">
        <f>SUM(D$2:D3911)</f>
        <v>1172.6710873734435</v>
      </c>
      <c r="F3911">
        <f t="shared" si="306"/>
        <v>1</v>
      </c>
      <c r="G3911">
        <f t="shared" si="307"/>
        <v>1</v>
      </c>
    </row>
    <row r="3912" spans="1:7" x14ac:dyDescent="0.25">
      <c r="A3912" s="7">
        <v>0.21800736537248416</v>
      </c>
      <c r="B3912" s="13">
        <f t="shared" si="308"/>
        <v>3911</v>
      </c>
      <c r="C3912" s="35">
        <f t="shared" si="309"/>
        <v>3.1497678032760268E-5</v>
      </c>
      <c r="D3912" s="7">
        <f t="shared" si="305"/>
        <v>0.12318741878612541</v>
      </c>
      <c r="E3912" s="7">
        <f>SUM(D$2:D3912)</f>
        <v>1172.7942747922295</v>
      </c>
      <c r="F3912">
        <f t="shared" si="306"/>
        <v>1</v>
      </c>
      <c r="G3912">
        <f t="shared" si="307"/>
        <v>1</v>
      </c>
    </row>
    <row r="3913" spans="1:7" x14ac:dyDescent="0.25">
      <c r="A3913" s="7">
        <v>0.21781043830628974</v>
      </c>
      <c r="B3913" s="13">
        <f t="shared" si="308"/>
        <v>3912</v>
      </c>
      <c r="C3913" s="35">
        <f t="shared" si="309"/>
        <v>1.9692706619442446E-4</v>
      </c>
      <c r="D3913" s="7">
        <f t="shared" si="305"/>
        <v>0.77037868295258849</v>
      </c>
      <c r="E3913" s="7">
        <f>SUM(D$2:D3913)</f>
        <v>1173.5646534751822</v>
      </c>
      <c r="F3913">
        <f t="shared" si="306"/>
        <v>1</v>
      </c>
      <c r="G3913">
        <f t="shared" si="307"/>
        <v>1</v>
      </c>
    </row>
    <row r="3914" spans="1:7" x14ac:dyDescent="0.25">
      <c r="A3914" s="7">
        <v>0.21765176360849797</v>
      </c>
      <c r="B3914" s="13">
        <f t="shared" si="308"/>
        <v>3913</v>
      </c>
      <c r="C3914" s="35">
        <f t="shared" si="309"/>
        <v>1.5867469779176635E-4</v>
      </c>
      <c r="D3914" s="7">
        <f t="shared" si="305"/>
        <v>0.6208940924591817</v>
      </c>
      <c r="E3914" s="7">
        <f>SUM(D$2:D3914)</f>
        <v>1174.1855475676414</v>
      </c>
      <c r="F3914">
        <f t="shared" si="306"/>
        <v>1</v>
      </c>
      <c r="G3914">
        <f t="shared" si="307"/>
        <v>1</v>
      </c>
    </row>
    <row r="3915" spans="1:7" x14ac:dyDescent="0.25">
      <c r="A3915" s="7">
        <v>0.21754920852460324</v>
      </c>
      <c r="B3915" s="13">
        <f t="shared" si="308"/>
        <v>3914</v>
      </c>
      <c r="C3915" s="35">
        <f t="shared" si="309"/>
        <v>1.0255508389472867E-4</v>
      </c>
      <c r="D3915" s="7">
        <f t="shared" si="305"/>
        <v>0.40140059836396802</v>
      </c>
      <c r="E3915" s="7">
        <f>SUM(D$2:D3915)</f>
        <v>1174.5869481660054</v>
      </c>
      <c r="F3915">
        <f t="shared" si="306"/>
        <v>1</v>
      </c>
      <c r="G3915">
        <f t="shared" si="307"/>
        <v>1</v>
      </c>
    </row>
    <row r="3916" spans="1:7" x14ac:dyDescent="0.25">
      <c r="A3916" s="7">
        <v>0.21743033565823802</v>
      </c>
      <c r="B3916" s="13">
        <f t="shared" si="308"/>
        <v>3915</v>
      </c>
      <c r="C3916" s="35">
        <f t="shared" si="309"/>
        <v>1.1887286636522165E-4</v>
      </c>
      <c r="D3916" s="7">
        <f t="shared" si="305"/>
        <v>0.46538727181984274</v>
      </c>
      <c r="E3916" s="7">
        <f>SUM(D$2:D3916)</f>
        <v>1175.0523354378251</v>
      </c>
      <c r="F3916">
        <f t="shared" si="306"/>
        <v>1</v>
      </c>
      <c r="G3916">
        <f t="shared" si="307"/>
        <v>1</v>
      </c>
    </row>
    <row r="3917" spans="1:7" x14ac:dyDescent="0.25">
      <c r="A3917" s="7">
        <v>0.21722861494081344</v>
      </c>
      <c r="B3917" s="13">
        <f t="shared" si="308"/>
        <v>3916</v>
      </c>
      <c r="C3917" s="35">
        <f t="shared" si="309"/>
        <v>2.0172071742458053E-4</v>
      </c>
      <c r="D3917" s="7">
        <f t="shared" si="305"/>
        <v>0.78993832943465736</v>
      </c>
      <c r="E3917" s="7">
        <f>SUM(D$2:D3917)</f>
        <v>1175.8422737672597</v>
      </c>
      <c r="F3917">
        <f t="shared" si="306"/>
        <v>1</v>
      </c>
      <c r="G3917">
        <f t="shared" si="307"/>
        <v>1</v>
      </c>
    </row>
    <row r="3918" spans="1:7" x14ac:dyDescent="0.25">
      <c r="A3918" s="7">
        <v>0.21714731655277794</v>
      </c>
      <c r="B3918" s="13">
        <f t="shared" si="308"/>
        <v>3917</v>
      </c>
      <c r="C3918" s="35">
        <f t="shared" si="309"/>
        <v>8.1298388035500047E-5</v>
      </c>
      <c r="D3918" s="7">
        <f t="shared" si="305"/>
        <v>0.31844578593505368</v>
      </c>
      <c r="E3918" s="7">
        <f>SUM(D$2:D3918)</f>
        <v>1176.1607195531947</v>
      </c>
      <c r="F3918">
        <f t="shared" si="306"/>
        <v>1</v>
      </c>
      <c r="G3918">
        <f t="shared" si="307"/>
        <v>1</v>
      </c>
    </row>
    <row r="3919" spans="1:7" x14ac:dyDescent="0.25">
      <c r="A3919" s="7">
        <v>0.21708969589657642</v>
      </c>
      <c r="B3919" s="13">
        <f t="shared" si="308"/>
        <v>3918</v>
      </c>
      <c r="C3919" s="35">
        <f t="shared" si="309"/>
        <v>5.7620656201518017E-5</v>
      </c>
      <c r="D3919" s="7">
        <f t="shared" si="305"/>
        <v>0.22575773099754759</v>
      </c>
      <c r="E3919" s="7">
        <f>SUM(D$2:D3919)</f>
        <v>1176.3864772841923</v>
      </c>
      <c r="F3919">
        <f t="shared" si="306"/>
        <v>1</v>
      </c>
      <c r="G3919">
        <f t="shared" si="307"/>
        <v>1</v>
      </c>
    </row>
    <row r="3920" spans="1:7" x14ac:dyDescent="0.25">
      <c r="A3920" s="7">
        <v>0.21703173629533848</v>
      </c>
      <c r="B3920" s="13">
        <f t="shared" si="308"/>
        <v>3919</v>
      </c>
      <c r="C3920" s="35">
        <f t="shared" si="309"/>
        <v>5.7959601237944636E-5</v>
      </c>
      <c r="D3920" s="7">
        <f t="shared" si="305"/>
        <v>0.22714367725150503</v>
      </c>
      <c r="E3920" s="7">
        <f>SUM(D$2:D3920)</f>
        <v>1176.6136209614438</v>
      </c>
      <c r="F3920">
        <f t="shared" si="306"/>
        <v>1</v>
      </c>
      <c r="G3920">
        <f t="shared" si="307"/>
        <v>1</v>
      </c>
    </row>
    <row r="3921" spans="1:7" x14ac:dyDescent="0.25">
      <c r="A3921" s="7">
        <v>0.21700665436263908</v>
      </c>
      <c r="B3921" s="13">
        <f t="shared" si="308"/>
        <v>3920</v>
      </c>
      <c r="C3921" s="35">
        <f t="shared" si="309"/>
        <v>2.5081932699400067E-5</v>
      </c>
      <c r="D3921" s="7">
        <f t="shared" si="305"/>
        <v>9.8321176181648262E-2</v>
      </c>
      <c r="E3921" s="7">
        <f>SUM(D$2:D3921)</f>
        <v>1176.7119421376253</v>
      </c>
      <c r="F3921">
        <f t="shared" si="306"/>
        <v>1</v>
      </c>
      <c r="G3921">
        <f t="shared" si="307"/>
        <v>1</v>
      </c>
    </row>
    <row r="3922" spans="1:7" x14ac:dyDescent="0.25">
      <c r="A3922" s="7">
        <v>0.21688957306289522</v>
      </c>
      <c r="B3922" s="13">
        <f t="shared" si="308"/>
        <v>3921</v>
      </c>
      <c r="C3922" s="35">
        <f t="shared" si="309"/>
        <v>1.1708129974385972E-4</v>
      </c>
      <c r="D3922" s="7">
        <f t="shared" si="305"/>
        <v>0.45907577629567398</v>
      </c>
      <c r="E3922" s="7">
        <f>SUM(D$2:D3922)</f>
        <v>1177.1710179139211</v>
      </c>
      <c r="F3922">
        <f t="shared" si="306"/>
        <v>1</v>
      </c>
      <c r="G3922">
        <f t="shared" si="307"/>
        <v>1</v>
      </c>
    </row>
    <row r="3923" spans="1:7" x14ac:dyDescent="0.25">
      <c r="A3923" s="7">
        <v>0.21684589757390893</v>
      </c>
      <c r="B3923" s="13">
        <f t="shared" si="308"/>
        <v>3922</v>
      </c>
      <c r="C3923" s="35">
        <f t="shared" si="309"/>
        <v>4.3675488986288924E-5</v>
      </c>
      <c r="D3923" s="7">
        <f t="shared" si="305"/>
        <v>0.17129526780422516</v>
      </c>
      <c r="E3923" s="7">
        <f>SUM(D$2:D3923)</f>
        <v>1177.3423131817253</v>
      </c>
      <c r="F3923">
        <f t="shared" si="306"/>
        <v>1</v>
      </c>
      <c r="G3923">
        <f t="shared" si="307"/>
        <v>1</v>
      </c>
    </row>
    <row r="3924" spans="1:7" x14ac:dyDescent="0.25">
      <c r="A3924" s="7">
        <v>0.21675520556629096</v>
      </c>
      <c r="B3924" s="13">
        <f t="shared" si="308"/>
        <v>3923</v>
      </c>
      <c r="C3924" s="35">
        <f t="shared" si="309"/>
        <v>9.0692007617965142E-5</v>
      </c>
      <c r="D3924" s="7">
        <f t="shared" si="305"/>
        <v>0.35578474588527725</v>
      </c>
      <c r="E3924" s="7">
        <f>SUM(D$2:D3924)</f>
        <v>1177.6980979276107</v>
      </c>
      <c r="F3924">
        <f t="shared" si="306"/>
        <v>1</v>
      </c>
      <c r="G3924">
        <f t="shared" si="307"/>
        <v>1</v>
      </c>
    </row>
    <row r="3925" spans="1:7" x14ac:dyDescent="0.25">
      <c r="A3925" s="7">
        <v>0.21664531474339246</v>
      </c>
      <c r="B3925" s="13">
        <f t="shared" si="308"/>
        <v>3924</v>
      </c>
      <c r="C3925" s="35">
        <f t="shared" si="309"/>
        <v>1.0989082289850072E-4</v>
      </c>
      <c r="D3925" s="7">
        <f t="shared" si="305"/>
        <v>0.43121158905371682</v>
      </c>
      <c r="E3925" s="7">
        <f>SUM(D$2:D3925)</f>
        <v>1178.1293095166643</v>
      </c>
      <c r="F3925">
        <f t="shared" si="306"/>
        <v>1</v>
      </c>
      <c r="G3925">
        <f t="shared" si="307"/>
        <v>1</v>
      </c>
    </row>
    <row r="3926" spans="1:7" x14ac:dyDescent="0.25">
      <c r="A3926" s="7">
        <v>0.2165975234932489</v>
      </c>
      <c r="B3926" s="13">
        <f t="shared" si="308"/>
        <v>3925</v>
      </c>
      <c r="C3926" s="35">
        <f t="shared" si="309"/>
        <v>4.7791250143564001E-5</v>
      </c>
      <c r="D3926" s="7">
        <f t="shared" si="305"/>
        <v>0.18758065681348871</v>
      </c>
      <c r="E3926" s="7">
        <f>SUM(D$2:D3926)</f>
        <v>1178.3168901734778</v>
      </c>
      <c r="F3926">
        <f t="shared" si="306"/>
        <v>1</v>
      </c>
      <c r="G3926">
        <f t="shared" si="307"/>
        <v>1</v>
      </c>
    </row>
    <row r="3927" spans="1:7" x14ac:dyDescent="0.25">
      <c r="A3927" s="7">
        <v>0.21652438399644861</v>
      </c>
      <c r="B3927" s="13">
        <f t="shared" si="308"/>
        <v>3926</v>
      </c>
      <c r="C3927" s="35">
        <f t="shared" si="309"/>
        <v>7.313949680029519E-5</v>
      </c>
      <c r="D3927" s="7">
        <f t="shared" si="305"/>
        <v>0.28714566443795891</v>
      </c>
      <c r="E3927" s="7">
        <f>SUM(D$2:D3927)</f>
        <v>1178.6040358379157</v>
      </c>
      <c r="F3927">
        <f t="shared" si="306"/>
        <v>1</v>
      </c>
      <c r="G3927">
        <f t="shared" si="307"/>
        <v>1</v>
      </c>
    </row>
    <row r="3928" spans="1:7" x14ac:dyDescent="0.25">
      <c r="A3928" s="7">
        <v>0.21632297801370076</v>
      </c>
      <c r="B3928" s="13">
        <f t="shared" si="308"/>
        <v>3927</v>
      </c>
      <c r="C3928" s="35">
        <f t="shared" si="309"/>
        <v>2.0140598274784316E-4</v>
      </c>
      <c r="D3928" s="7">
        <f t="shared" si="305"/>
        <v>0.79092129425078006</v>
      </c>
      <c r="E3928" s="7">
        <f>SUM(D$2:D3928)</f>
        <v>1179.3949571321666</v>
      </c>
      <c r="F3928">
        <f t="shared" si="306"/>
        <v>1</v>
      </c>
      <c r="G3928">
        <f t="shared" si="307"/>
        <v>1</v>
      </c>
    </row>
    <row r="3929" spans="1:7" x14ac:dyDescent="0.25">
      <c r="A3929" s="7">
        <v>0.21628046462198233</v>
      </c>
      <c r="B3929" s="13">
        <f t="shared" si="308"/>
        <v>3928</v>
      </c>
      <c r="C3929" s="35">
        <f t="shared" si="309"/>
        <v>4.2513391718429494E-5</v>
      </c>
      <c r="D3929" s="7">
        <f t="shared" si="305"/>
        <v>0.16699260266999105</v>
      </c>
      <c r="E3929" s="7">
        <f>SUM(D$2:D3929)</f>
        <v>1179.5619497348366</v>
      </c>
      <c r="F3929">
        <f t="shared" si="306"/>
        <v>1</v>
      </c>
      <c r="G3929">
        <f t="shared" si="307"/>
        <v>1</v>
      </c>
    </row>
    <row r="3930" spans="1:7" x14ac:dyDescent="0.25">
      <c r="A3930" s="7">
        <v>0.21606002929647211</v>
      </c>
      <c r="B3930" s="13">
        <f t="shared" si="308"/>
        <v>3929</v>
      </c>
      <c r="C3930" s="35">
        <f t="shared" si="309"/>
        <v>2.2043532551022094E-4</v>
      </c>
      <c r="D3930" s="7">
        <f t="shared" si="305"/>
        <v>0.86609039392965803</v>
      </c>
      <c r="E3930" s="7">
        <f>SUM(D$2:D3930)</f>
        <v>1180.4280401287663</v>
      </c>
      <c r="F3930">
        <f t="shared" si="306"/>
        <v>1</v>
      </c>
      <c r="G3930">
        <f t="shared" si="307"/>
        <v>1</v>
      </c>
    </row>
    <row r="3931" spans="1:7" x14ac:dyDescent="0.25">
      <c r="A3931" s="7">
        <v>0.21594057538147296</v>
      </c>
      <c r="B3931" s="13">
        <f t="shared" si="308"/>
        <v>3930</v>
      </c>
      <c r="C3931" s="35">
        <f t="shared" si="309"/>
        <v>1.1945391499915137E-4</v>
      </c>
      <c r="D3931" s="7">
        <f t="shared" si="305"/>
        <v>0.46945388594666487</v>
      </c>
      <c r="E3931" s="7">
        <f>SUM(D$2:D3931)</f>
        <v>1180.8974940147129</v>
      </c>
      <c r="F3931">
        <f t="shared" si="306"/>
        <v>1</v>
      </c>
      <c r="G3931">
        <f t="shared" si="307"/>
        <v>1</v>
      </c>
    </row>
    <row r="3932" spans="1:7" x14ac:dyDescent="0.25">
      <c r="A3932" s="7">
        <v>0.21583027298245872</v>
      </c>
      <c r="B3932" s="13">
        <f t="shared" si="308"/>
        <v>3931</v>
      </c>
      <c r="C3932" s="35">
        <f t="shared" si="309"/>
        <v>1.1030239901424488E-4</v>
      </c>
      <c r="D3932" s="7">
        <f t="shared" si="305"/>
        <v>0.43359873052499665</v>
      </c>
      <c r="E3932" s="7">
        <f>SUM(D$2:D3932)</f>
        <v>1181.331092745238</v>
      </c>
      <c r="F3932">
        <f t="shared" si="306"/>
        <v>1</v>
      </c>
      <c r="G3932">
        <f t="shared" si="307"/>
        <v>1</v>
      </c>
    </row>
    <row r="3933" spans="1:7" x14ac:dyDescent="0.25">
      <c r="A3933" s="7">
        <v>0.21581911200661466</v>
      </c>
      <c r="B3933" s="13">
        <f t="shared" si="308"/>
        <v>3932</v>
      </c>
      <c r="C3933" s="35">
        <f t="shared" si="309"/>
        <v>1.116097584405451E-5</v>
      </c>
      <c r="D3933" s="7">
        <f t="shared" si="305"/>
        <v>4.3884957018822335E-2</v>
      </c>
      <c r="E3933" s="7">
        <f>SUM(D$2:D3933)</f>
        <v>1181.374977702257</v>
      </c>
      <c r="F3933">
        <f t="shared" si="306"/>
        <v>1</v>
      </c>
      <c r="G3933">
        <f t="shared" si="307"/>
        <v>1</v>
      </c>
    </row>
    <row r="3934" spans="1:7" x14ac:dyDescent="0.25">
      <c r="A3934" s="7">
        <v>0.2157996226670171</v>
      </c>
      <c r="B3934" s="13">
        <f t="shared" si="308"/>
        <v>3933</v>
      </c>
      <c r="C3934" s="35">
        <f t="shared" si="309"/>
        <v>1.9489339597555944E-5</v>
      </c>
      <c r="D3934" s="7">
        <f t="shared" si="305"/>
        <v>7.6651572637187526E-2</v>
      </c>
      <c r="E3934" s="7">
        <f>SUM(D$2:D3934)</f>
        <v>1181.4516292748942</v>
      </c>
      <c r="F3934">
        <f t="shared" si="306"/>
        <v>1</v>
      </c>
      <c r="G3934">
        <f t="shared" si="307"/>
        <v>1</v>
      </c>
    </row>
    <row r="3935" spans="1:7" x14ac:dyDescent="0.25">
      <c r="A3935" s="7">
        <v>0.21572244004013885</v>
      </c>
      <c r="B3935" s="13">
        <f t="shared" si="308"/>
        <v>3934</v>
      </c>
      <c r="C3935" s="35">
        <f t="shared" si="309"/>
        <v>7.7182626878252725E-5</v>
      </c>
      <c r="D3935" s="7">
        <f t="shared" si="305"/>
        <v>0.30363645413904622</v>
      </c>
      <c r="E3935" s="7">
        <f>SUM(D$2:D3935)</f>
        <v>1181.7552657290332</v>
      </c>
      <c r="F3935">
        <f t="shared" si="306"/>
        <v>1</v>
      </c>
      <c r="G3935">
        <f t="shared" si="307"/>
        <v>1</v>
      </c>
    </row>
    <row r="3936" spans="1:7" x14ac:dyDescent="0.25">
      <c r="A3936" s="7">
        <v>0.21535889727815516</v>
      </c>
      <c r="B3936" s="13">
        <f t="shared" si="308"/>
        <v>3935</v>
      </c>
      <c r="C3936" s="35">
        <f t="shared" si="309"/>
        <v>3.6354276198369284E-4</v>
      </c>
      <c r="D3936" s="7">
        <f t="shared" si="305"/>
        <v>1.4305407684058313</v>
      </c>
      <c r="E3936" s="7">
        <f>SUM(D$2:D3936)</f>
        <v>1183.185806497439</v>
      </c>
      <c r="F3936">
        <f t="shared" si="306"/>
        <v>1</v>
      </c>
      <c r="G3936">
        <f t="shared" si="307"/>
        <v>1</v>
      </c>
    </row>
    <row r="3937" spans="1:7" x14ac:dyDescent="0.25">
      <c r="A3937" s="7">
        <v>0.2152182350880163</v>
      </c>
      <c r="B3937" s="13">
        <f t="shared" si="308"/>
        <v>3936</v>
      </c>
      <c r="C3937" s="35">
        <f t="shared" si="309"/>
        <v>1.4066219013886272E-4</v>
      </c>
      <c r="D3937" s="7">
        <f t="shared" si="305"/>
        <v>0.55364638038656366</v>
      </c>
      <c r="E3937" s="7">
        <f>SUM(D$2:D3937)</f>
        <v>1183.7394528778254</v>
      </c>
      <c r="F3937">
        <f t="shared" si="306"/>
        <v>1</v>
      </c>
      <c r="G3937">
        <f t="shared" si="307"/>
        <v>1</v>
      </c>
    </row>
    <row r="3938" spans="1:7" x14ac:dyDescent="0.25">
      <c r="A3938" s="7">
        <v>0.21499804186610352</v>
      </c>
      <c r="B3938" s="13">
        <f t="shared" si="308"/>
        <v>3937</v>
      </c>
      <c r="C3938" s="35">
        <f t="shared" si="309"/>
        <v>2.2019322191277335E-4</v>
      </c>
      <c r="D3938" s="7">
        <f t="shared" si="305"/>
        <v>0.86690071467058871</v>
      </c>
      <c r="E3938" s="7">
        <f>SUM(D$2:D3938)</f>
        <v>1184.6063535924961</v>
      </c>
      <c r="F3938">
        <f t="shared" si="306"/>
        <v>1</v>
      </c>
      <c r="G3938">
        <f t="shared" si="307"/>
        <v>1</v>
      </c>
    </row>
    <row r="3939" spans="1:7" x14ac:dyDescent="0.25">
      <c r="A3939" s="7">
        <v>0.21496668945022923</v>
      </c>
      <c r="B3939" s="13">
        <f t="shared" si="308"/>
        <v>3938</v>
      </c>
      <c r="C3939" s="35">
        <f t="shared" si="309"/>
        <v>3.1352415874291717E-5</v>
      </c>
      <c r="D3939" s="7">
        <f t="shared" si="305"/>
        <v>0.12346581371296078</v>
      </c>
      <c r="E3939" s="7">
        <f>SUM(D$2:D3939)</f>
        <v>1184.7298194062091</v>
      </c>
      <c r="F3939">
        <f t="shared" si="306"/>
        <v>1</v>
      </c>
      <c r="G3939">
        <f t="shared" si="307"/>
        <v>1</v>
      </c>
    </row>
    <row r="3940" spans="1:7" x14ac:dyDescent="0.25">
      <c r="A3940" s="7">
        <v>0.21490168463430451</v>
      </c>
      <c r="B3940" s="13">
        <f t="shared" si="308"/>
        <v>3939</v>
      </c>
      <c r="C3940" s="35">
        <f t="shared" si="309"/>
        <v>6.5004815924724069E-5</v>
      </c>
      <c r="D3940" s="7">
        <f t="shared" si="305"/>
        <v>0.25605396992748808</v>
      </c>
      <c r="E3940" s="7">
        <f>SUM(D$2:D3940)</f>
        <v>1184.9858733761366</v>
      </c>
      <c r="F3940">
        <f t="shared" si="306"/>
        <v>1</v>
      </c>
      <c r="G3940">
        <f t="shared" si="307"/>
        <v>1</v>
      </c>
    </row>
    <row r="3941" spans="1:7" x14ac:dyDescent="0.25">
      <c r="A3941" s="7">
        <v>0.21474153310456803</v>
      </c>
      <c r="B3941" s="13">
        <f t="shared" si="308"/>
        <v>3940</v>
      </c>
      <c r="C3941" s="35">
        <f t="shared" si="309"/>
        <v>1.6015152973647417E-4</v>
      </c>
      <c r="D3941" s="7">
        <f t="shared" si="305"/>
        <v>0.63099702716170825</v>
      </c>
      <c r="E3941" s="7">
        <f>SUM(D$2:D3941)</f>
        <v>1185.6168704032984</v>
      </c>
      <c r="F3941">
        <f t="shared" si="306"/>
        <v>1</v>
      </c>
      <c r="G3941">
        <f t="shared" si="307"/>
        <v>1</v>
      </c>
    </row>
    <row r="3942" spans="1:7" x14ac:dyDescent="0.25">
      <c r="A3942" s="7">
        <v>0.21461418661229084</v>
      </c>
      <c r="B3942" s="13">
        <f t="shared" si="308"/>
        <v>3941</v>
      </c>
      <c r="C3942" s="35">
        <f t="shared" si="309"/>
        <v>1.2734649227719164E-4</v>
      </c>
      <c r="D3942" s="7">
        <f t="shared" si="305"/>
        <v>0.50187252606441224</v>
      </c>
      <c r="E3942" s="7">
        <f>SUM(D$2:D3942)</f>
        <v>1186.118742929363</v>
      </c>
      <c r="F3942">
        <f t="shared" si="306"/>
        <v>1</v>
      </c>
      <c r="G3942">
        <f t="shared" si="307"/>
        <v>1</v>
      </c>
    </row>
    <row r="3943" spans="1:7" x14ac:dyDescent="0.25">
      <c r="A3943" s="7">
        <v>0.21431363920637272</v>
      </c>
      <c r="B3943" s="13">
        <f t="shared" si="308"/>
        <v>3942</v>
      </c>
      <c r="C3943" s="35">
        <f t="shared" si="309"/>
        <v>3.0054740591811679E-4</v>
      </c>
      <c r="D3943" s="7">
        <f t="shared" si="305"/>
        <v>1.1847578741292164</v>
      </c>
      <c r="E3943" s="7">
        <f>SUM(D$2:D3943)</f>
        <v>1187.3035008034922</v>
      </c>
      <c r="F3943">
        <f t="shared" si="306"/>
        <v>1</v>
      </c>
      <c r="G3943">
        <f t="shared" si="307"/>
        <v>1</v>
      </c>
    </row>
    <row r="3944" spans="1:7" x14ac:dyDescent="0.25">
      <c r="A3944" s="7">
        <v>0.21405783254527</v>
      </c>
      <c r="B3944" s="13">
        <f t="shared" si="308"/>
        <v>3943</v>
      </c>
      <c r="C3944" s="35">
        <f t="shared" si="309"/>
        <v>2.5580666110272543E-4</v>
      </c>
      <c r="D3944" s="7">
        <f t="shared" si="305"/>
        <v>1.0086456647280464</v>
      </c>
      <c r="E3944" s="7">
        <f>SUM(D$2:D3944)</f>
        <v>1188.3121464682201</v>
      </c>
      <c r="F3944">
        <f t="shared" si="306"/>
        <v>1</v>
      </c>
      <c r="G3944">
        <f t="shared" si="307"/>
        <v>1</v>
      </c>
    </row>
    <row r="3945" spans="1:7" x14ac:dyDescent="0.25">
      <c r="A3945" s="7">
        <v>0.21397897940356911</v>
      </c>
      <c r="B3945" s="13">
        <f t="shared" si="308"/>
        <v>3944</v>
      </c>
      <c r="C3945" s="35">
        <f t="shared" si="309"/>
        <v>7.8853141700890861E-5</v>
      </c>
      <c r="D3945" s="7">
        <f t="shared" si="305"/>
        <v>0.31099679086831356</v>
      </c>
      <c r="E3945" s="7">
        <f>SUM(D$2:D3945)</f>
        <v>1188.6231432590885</v>
      </c>
      <c r="F3945">
        <f t="shared" si="306"/>
        <v>1</v>
      </c>
      <c r="G3945">
        <f t="shared" si="307"/>
        <v>1</v>
      </c>
    </row>
    <row r="3946" spans="1:7" x14ac:dyDescent="0.25">
      <c r="A3946" s="7">
        <v>0.2139481596156092</v>
      </c>
      <c r="B3946" s="13">
        <f t="shared" si="308"/>
        <v>3945</v>
      </c>
      <c r="C3946" s="35">
        <f t="shared" si="309"/>
        <v>3.081978795990703E-5</v>
      </c>
      <c r="D3946" s="7">
        <f t="shared" si="305"/>
        <v>0.12158406350183323</v>
      </c>
      <c r="E3946" s="7">
        <f>SUM(D$2:D3946)</f>
        <v>1188.7447273225903</v>
      </c>
      <c r="F3946">
        <f t="shared" si="306"/>
        <v>1</v>
      </c>
      <c r="G3946">
        <f t="shared" si="307"/>
        <v>1</v>
      </c>
    </row>
    <row r="3947" spans="1:7" x14ac:dyDescent="0.25">
      <c r="A3947" s="7">
        <v>0.21387189698240139</v>
      </c>
      <c r="B3947" s="13">
        <f t="shared" si="308"/>
        <v>3946</v>
      </c>
      <c r="C3947" s="35">
        <f t="shared" si="309"/>
        <v>7.6262633207813124E-5</v>
      </c>
      <c r="D3947" s="7">
        <f t="shared" si="305"/>
        <v>0.30093235063803059</v>
      </c>
      <c r="E3947" s="7">
        <f>SUM(D$2:D3947)</f>
        <v>1189.0456596732283</v>
      </c>
      <c r="F3947">
        <f t="shared" si="306"/>
        <v>1</v>
      </c>
      <c r="G3947">
        <f t="shared" si="307"/>
        <v>1</v>
      </c>
    </row>
    <row r="3948" spans="1:7" x14ac:dyDescent="0.25">
      <c r="A3948" s="7">
        <v>0.21363076179930618</v>
      </c>
      <c r="B3948" s="13">
        <f t="shared" si="308"/>
        <v>3947</v>
      </c>
      <c r="C3948" s="35">
        <f t="shared" si="309"/>
        <v>2.4113518309520909E-4</v>
      </c>
      <c r="D3948" s="7">
        <f t="shared" si="305"/>
        <v>0.95176056767679029</v>
      </c>
      <c r="E3948" s="7">
        <f>SUM(D$2:D3948)</f>
        <v>1189.9974202409051</v>
      </c>
      <c r="F3948">
        <f t="shared" si="306"/>
        <v>1</v>
      </c>
      <c r="G3948">
        <f t="shared" si="307"/>
        <v>1</v>
      </c>
    </row>
    <row r="3949" spans="1:7" x14ac:dyDescent="0.25">
      <c r="A3949" s="7">
        <v>0.21361468612043316</v>
      </c>
      <c r="B3949" s="13">
        <f t="shared" si="308"/>
        <v>3948</v>
      </c>
      <c r="C3949" s="35">
        <f t="shared" si="309"/>
        <v>1.607567887301764E-5</v>
      </c>
      <c r="D3949" s="7">
        <f t="shared" si="305"/>
        <v>6.3466780190673644E-2</v>
      </c>
      <c r="E3949" s="7">
        <f>SUM(D$2:D3949)</f>
        <v>1190.0608870210958</v>
      </c>
      <c r="F3949">
        <f t="shared" si="306"/>
        <v>1</v>
      </c>
      <c r="G3949">
        <f t="shared" si="307"/>
        <v>1</v>
      </c>
    </row>
    <row r="3950" spans="1:7" x14ac:dyDescent="0.25">
      <c r="A3950" s="7">
        <v>0.2135917831201111</v>
      </c>
      <c r="B3950" s="13">
        <f t="shared" si="308"/>
        <v>3949</v>
      </c>
      <c r="C3950" s="35">
        <f t="shared" si="309"/>
        <v>2.2903000322066491E-5</v>
      </c>
      <c r="D3950" s="7">
        <f t="shared" si="305"/>
        <v>9.0443948271840574E-2</v>
      </c>
      <c r="E3950" s="7">
        <f>SUM(D$2:D3950)</f>
        <v>1190.1513309693676</v>
      </c>
      <c r="F3950">
        <f t="shared" si="306"/>
        <v>1</v>
      </c>
      <c r="G3950">
        <f t="shared" si="307"/>
        <v>1</v>
      </c>
    </row>
    <row r="3951" spans="1:7" x14ac:dyDescent="0.25">
      <c r="A3951" s="7">
        <v>0.21355038340494112</v>
      </c>
      <c r="B3951" s="13">
        <f t="shared" si="308"/>
        <v>3950</v>
      </c>
      <c r="C3951" s="35">
        <f t="shared" si="309"/>
        <v>4.1399715169976314E-5</v>
      </c>
      <c r="D3951" s="7">
        <f t="shared" si="305"/>
        <v>0.16352887492140644</v>
      </c>
      <c r="E3951" s="7">
        <f>SUM(D$2:D3951)</f>
        <v>1190.314859844289</v>
      </c>
      <c r="F3951">
        <f t="shared" si="306"/>
        <v>1</v>
      </c>
      <c r="G3951">
        <f t="shared" si="307"/>
        <v>1</v>
      </c>
    </row>
    <row r="3952" spans="1:7" x14ac:dyDescent="0.25">
      <c r="A3952" s="7">
        <v>0.21344836094896089</v>
      </c>
      <c r="B3952" s="13">
        <f t="shared" si="308"/>
        <v>3951</v>
      </c>
      <c r="C3952" s="35">
        <f t="shared" si="309"/>
        <v>1.0202245598023296E-4</v>
      </c>
      <c r="D3952" s="7">
        <f t="shared" si="305"/>
        <v>0.40309072357790043</v>
      </c>
      <c r="E3952" s="7">
        <f>SUM(D$2:D3952)</f>
        <v>1190.7179505678669</v>
      </c>
      <c r="F3952">
        <f t="shared" si="306"/>
        <v>1</v>
      </c>
      <c r="G3952">
        <f t="shared" si="307"/>
        <v>1</v>
      </c>
    </row>
    <row r="3953" spans="1:7" x14ac:dyDescent="0.25">
      <c r="A3953" s="7">
        <v>0.21301804601479074</v>
      </c>
      <c r="B3953" s="13">
        <f t="shared" si="308"/>
        <v>3952</v>
      </c>
      <c r="C3953" s="35">
        <f t="shared" si="309"/>
        <v>4.303149341701451E-4</v>
      </c>
      <c r="D3953" s="7">
        <f t="shared" si="305"/>
        <v>1.7006046198404134</v>
      </c>
      <c r="E3953" s="7">
        <f>SUM(D$2:D3953)</f>
        <v>1192.4185551877072</v>
      </c>
      <c r="F3953">
        <f t="shared" si="306"/>
        <v>1</v>
      </c>
      <c r="G3953">
        <f t="shared" si="307"/>
        <v>1</v>
      </c>
    </row>
    <row r="3954" spans="1:7" x14ac:dyDescent="0.25">
      <c r="A3954" s="7">
        <v>0.21298928410740955</v>
      </c>
      <c r="B3954" s="13">
        <f t="shared" si="308"/>
        <v>3953</v>
      </c>
      <c r="C3954" s="35">
        <f t="shared" si="309"/>
        <v>2.8761907381186225E-5</v>
      </c>
      <c r="D3954" s="7">
        <f t="shared" si="305"/>
        <v>0.11369581987782915</v>
      </c>
      <c r="E3954" s="7">
        <f>SUM(D$2:D3954)</f>
        <v>1192.532251007585</v>
      </c>
      <c r="F3954">
        <f t="shared" si="306"/>
        <v>1</v>
      </c>
      <c r="G3954">
        <f t="shared" si="307"/>
        <v>1</v>
      </c>
    </row>
    <row r="3955" spans="1:7" x14ac:dyDescent="0.25">
      <c r="A3955" s="7">
        <v>0.21279821594827422</v>
      </c>
      <c r="B3955" s="13">
        <f t="shared" si="308"/>
        <v>3954</v>
      </c>
      <c r="C3955" s="35">
        <f t="shared" si="309"/>
        <v>1.9106815913533248E-4</v>
      </c>
      <c r="D3955" s="7">
        <f t="shared" si="305"/>
        <v>0.75548350122110464</v>
      </c>
      <c r="E3955" s="7">
        <f>SUM(D$2:D3955)</f>
        <v>1193.2877345088061</v>
      </c>
      <c r="F3955">
        <f t="shared" si="306"/>
        <v>1</v>
      </c>
      <c r="G3955">
        <f t="shared" si="307"/>
        <v>1</v>
      </c>
    </row>
    <row r="3956" spans="1:7" x14ac:dyDescent="0.25">
      <c r="A3956" s="7">
        <v>0.21252810096456012</v>
      </c>
      <c r="B3956" s="13">
        <f t="shared" si="308"/>
        <v>3955</v>
      </c>
      <c r="C3956" s="35">
        <f t="shared" si="309"/>
        <v>2.7011498371409814E-4</v>
      </c>
      <c r="D3956" s="7">
        <f t="shared" si="305"/>
        <v>1.0683047605892582</v>
      </c>
      <c r="E3956" s="7">
        <f>SUM(D$2:D3956)</f>
        <v>1194.3560392693953</v>
      </c>
      <c r="F3956">
        <f t="shared" si="306"/>
        <v>1</v>
      </c>
      <c r="G3956">
        <f t="shared" si="307"/>
        <v>1</v>
      </c>
    </row>
    <row r="3957" spans="1:7" x14ac:dyDescent="0.25">
      <c r="A3957" s="7">
        <v>0.21206362521278485</v>
      </c>
      <c r="B3957" s="13">
        <f t="shared" si="308"/>
        <v>3956</v>
      </c>
      <c r="C3957" s="35">
        <f t="shared" si="309"/>
        <v>4.6447575177527289E-4</v>
      </c>
      <c r="D3957" s="7">
        <f t="shared" si="305"/>
        <v>1.8374660740229796</v>
      </c>
      <c r="E3957" s="7">
        <f>SUM(D$2:D3957)</f>
        <v>1196.1935053434183</v>
      </c>
      <c r="F3957">
        <f t="shared" si="306"/>
        <v>1</v>
      </c>
      <c r="G3957">
        <f t="shared" si="307"/>
        <v>1</v>
      </c>
    </row>
    <row r="3958" spans="1:7" x14ac:dyDescent="0.25">
      <c r="A3958" s="7">
        <v>0.21198968677411287</v>
      </c>
      <c r="B3958" s="13">
        <f t="shared" si="308"/>
        <v>3957</v>
      </c>
      <c r="C3958" s="35">
        <f t="shared" si="309"/>
        <v>7.3938438671983242E-5</v>
      </c>
      <c r="D3958" s="7">
        <f t="shared" si="305"/>
        <v>0.29257440182503769</v>
      </c>
      <c r="E3958" s="7">
        <f>SUM(D$2:D3958)</f>
        <v>1196.4860797452434</v>
      </c>
      <c r="F3958">
        <f t="shared" si="306"/>
        <v>1</v>
      </c>
      <c r="G3958">
        <f t="shared" si="307"/>
        <v>1</v>
      </c>
    </row>
    <row r="3959" spans="1:7" x14ac:dyDescent="0.25">
      <c r="A3959" s="7">
        <v>0.21179489021957632</v>
      </c>
      <c r="B3959" s="13">
        <f t="shared" si="308"/>
        <v>3958</v>
      </c>
      <c r="C3959" s="35">
        <f t="shared" si="309"/>
        <v>1.9479655453655265E-4</v>
      </c>
      <c r="D3959" s="7">
        <f t="shared" si="305"/>
        <v>0.77100476285567532</v>
      </c>
      <c r="E3959" s="7">
        <f>SUM(D$2:D3959)</f>
        <v>1197.2570845080991</v>
      </c>
      <c r="F3959">
        <f t="shared" si="306"/>
        <v>1</v>
      </c>
      <c r="G3959">
        <f t="shared" si="307"/>
        <v>1</v>
      </c>
    </row>
    <row r="3960" spans="1:7" x14ac:dyDescent="0.25">
      <c r="A3960" s="7">
        <v>0.21168206994314828</v>
      </c>
      <c r="B3960" s="13">
        <f t="shared" si="308"/>
        <v>3959</v>
      </c>
      <c r="C3960" s="35">
        <f t="shared" si="309"/>
        <v>1.1282027642803283E-4</v>
      </c>
      <c r="D3960" s="7">
        <f t="shared" si="305"/>
        <v>0.446655474378582</v>
      </c>
      <c r="E3960" s="7">
        <f>SUM(D$2:D3960)</f>
        <v>1197.7037399824776</v>
      </c>
      <c r="F3960">
        <f t="shared" si="306"/>
        <v>1</v>
      </c>
      <c r="G3960">
        <f t="shared" si="307"/>
        <v>1</v>
      </c>
    </row>
    <row r="3961" spans="1:7" x14ac:dyDescent="0.25">
      <c r="A3961" s="7">
        <v>0.21167078791550545</v>
      </c>
      <c r="B3961" s="13">
        <f t="shared" si="308"/>
        <v>3960</v>
      </c>
      <c r="C3961" s="35">
        <f t="shared" si="309"/>
        <v>1.1282027642833814E-5</v>
      </c>
      <c r="D3961" s="7">
        <f t="shared" si="305"/>
        <v>4.4676829465621903E-2</v>
      </c>
      <c r="E3961" s="7">
        <f>SUM(D$2:D3961)</f>
        <v>1197.7484168119431</v>
      </c>
      <c r="F3961">
        <f t="shared" si="306"/>
        <v>1</v>
      </c>
      <c r="G3961">
        <f t="shared" si="307"/>
        <v>1</v>
      </c>
    </row>
    <row r="3962" spans="1:7" x14ac:dyDescent="0.25">
      <c r="A3962" s="7">
        <v>0.21165652801361359</v>
      </c>
      <c r="B3962" s="13">
        <f t="shared" si="308"/>
        <v>3961</v>
      </c>
      <c r="C3962" s="35">
        <f t="shared" si="309"/>
        <v>1.4259901891855442E-5</v>
      </c>
      <c r="D3962" s="7">
        <f t="shared" si="305"/>
        <v>5.6483471393639406E-2</v>
      </c>
      <c r="E3962" s="7">
        <f>SUM(D$2:D3962)</f>
        <v>1197.8049002833368</v>
      </c>
      <c r="F3962">
        <f t="shared" si="306"/>
        <v>1</v>
      </c>
      <c r="G3962">
        <f t="shared" si="307"/>
        <v>1</v>
      </c>
    </row>
    <row r="3963" spans="1:7" x14ac:dyDescent="0.25">
      <c r="A3963" s="7">
        <v>0.21131988296131052</v>
      </c>
      <c r="B3963" s="13">
        <f t="shared" si="308"/>
        <v>3962</v>
      </c>
      <c r="C3963" s="35">
        <f t="shared" si="309"/>
        <v>3.3664505230307507E-4</v>
      </c>
      <c r="D3963" s="7">
        <f t="shared" si="305"/>
        <v>1.3337876972247833</v>
      </c>
      <c r="E3963" s="7">
        <f>SUM(D$2:D3963)</f>
        <v>1199.1386879805616</v>
      </c>
      <c r="F3963">
        <f t="shared" si="306"/>
        <v>1</v>
      </c>
      <c r="G3963">
        <f t="shared" si="307"/>
        <v>1</v>
      </c>
    </row>
    <row r="3964" spans="1:7" x14ac:dyDescent="0.25">
      <c r="A3964" s="7">
        <v>0.21106746575057247</v>
      </c>
      <c r="B3964" s="13">
        <f t="shared" si="308"/>
        <v>3963</v>
      </c>
      <c r="C3964" s="35">
        <f t="shared" si="309"/>
        <v>2.5241721073804291E-4</v>
      </c>
      <c r="D3964" s="7">
        <f t="shared" si="305"/>
        <v>1.000329406154864</v>
      </c>
      <c r="E3964" s="7">
        <f>SUM(D$2:D3964)</f>
        <v>1200.1390173867164</v>
      </c>
      <c r="F3964">
        <f t="shared" si="306"/>
        <v>1</v>
      </c>
      <c r="G3964">
        <f t="shared" si="307"/>
        <v>1</v>
      </c>
    </row>
    <row r="3965" spans="1:7" x14ac:dyDescent="0.25">
      <c r="A3965" s="7">
        <v>0.21075723420075504</v>
      </c>
      <c r="B3965" s="13">
        <f t="shared" si="308"/>
        <v>3964</v>
      </c>
      <c r="C3965" s="35">
        <f t="shared" si="309"/>
        <v>3.1023154981743573E-4</v>
      </c>
      <c r="D3965" s="7">
        <f t="shared" si="305"/>
        <v>1.2297578634763151</v>
      </c>
      <c r="E3965" s="7">
        <f>SUM(D$2:D3965)</f>
        <v>1201.3687752501928</v>
      </c>
      <c r="F3965">
        <f t="shared" si="306"/>
        <v>1</v>
      </c>
      <c r="G3965">
        <f t="shared" si="307"/>
        <v>1</v>
      </c>
    </row>
    <row r="3966" spans="1:7" x14ac:dyDescent="0.25">
      <c r="A3966" s="7">
        <v>0.21071820710084041</v>
      </c>
      <c r="B3966" s="13">
        <f t="shared" si="308"/>
        <v>3965</v>
      </c>
      <c r="C3966" s="35">
        <f t="shared" si="309"/>
        <v>3.902709991462916E-5</v>
      </c>
      <c r="D3966" s="7">
        <f t="shared" si="305"/>
        <v>0.15474245116150462</v>
      </c>
      <c r="E3966" s="7">
        <f>SUM(D$2:D3966)</f>
        <v>1201.5235177013544</v>
      </c>
      <c r="F3966">
        <f t="shared" si="306"/>
        <v>1</v>
      </c>
      <c r="G3966">
        <f t="shared" si="307"/>
        <v>1</v>
      </c>
    </row>
    <row r="3967" spans="1:7" x14ac:dyDescent="0.25">
      <c r="A3967" s="7">
        <v>0.21065506648261634</v>
      </c>
      <c r="B3967" s="13">
        <f t="shared" si="308"/>
        <v>3966</v>
      </c>
      <c r="C3967" s="35">
        <f t="shared" si="309"/>
        <v>6.3140618224072353E-5</v>
      </c>
      <c r="D3967" s="7">
        <f t="shared" si="305"/>
        <v>0.25041569187667095</v>
      </c>
      <c r="E3967" s="7">
        <f>SUM(D$2:D3967)</f>
        <v>1201.7739333932311</v>
      </c>
      <c r="F3967">
        <f t="shared" si="306"/>
        <v>1</v>
      </c>
      <c r="G3967">
        <f t="shared" si="307"/>
        <v>1</v>
      </c>
    </row>
    <row r="3968" spans="1:7" x14ac:dyDescent="0.25">
      <c r="A3968" s="7">
        <v>0.21061807305292057</v>
      </c>
      <c r="B3968" s="13">
        <f t="shared" si="308"/>
        <v>3967</v>
      </c>
      <c r="C3968" s="35">
        <f t="shared" si="309"/>
        <v>3.6993429695764135E-5</v>
      </c>
      <c r="D3968" s="7">
        <f t="shared" si="305"/>
        <v>0.14675293560309632</v>
      </c>
      <c r="E3968" s="7">
        <f>SUM(D$2:D3968)</f>
        <v>1201.9206863288341</v>
      </c>
      <c r="F3968">
        <f t="shared" si="306"/>
        <v>1</v>
      </c>
      <c r="G3968">
        <f t="shared" si="307"/>
        <v>1</v>
      </c>
    </row>
    <row r="3969" spans="1:7" x14ac:dyDescent="0.25">
      <c r="A3969" s="7">
        <v>0.21047022038593638</v>
      </c>
      <c r="B3969" s="13">
        <f t="shared" si="308"/>
        <v>3968</v>
      </c>
      <c r="C3969" s="35">
        <f t="shared" si="309"/>
        <v>1.4785266698419397E-4</v>
      </c>
      <c r="D3969" s="7">
        <f t="shared" si="305"/>
        <v>0.58667938259328167</v>
      </c>
      <c r="E3969" s="7">
        <f>SUM(D$2:D3969)</f>
        <v>1202.5073657114274</v>
      </c>
      <c r="F3969">
        <f t="shared" si="306"/>
        <v>1</v>
      </c>
      <c r="G3969">
        <f t="shared" si="307"/>
        <v>1</v>
      </c>
    </row>
    <row r="3970" spans="1:7" x14ac:dyDescent="0.25">
      <c r="A3970" s="7">
        <v>0.21045634784980052</v>
      </c>
      <c r="B3970" s="13">
        <f t="shared" si="308"/>
        <v>3969</v>
      </c>
      <c r="C3970" s="35">
        <f t="shared" si="309"/>
        <v>1.387253613585604E-5</v>
      </c>
      <c r="D3970" s="7">
        <f t="shared" ref="D3970:D4033" si="310">C3970*B3970</f>
        <v>5.5060095923212621E-2</v>
      </c>
      <c r="E3970" s="7">
        <f>SUM(D$2:D3970)</f>
        <v>1202.5624258073506</v>
      </c>
      <c r="F3970">
        <f t="shared" ref="F3970:F4033" si="311">IF(E3970&gt;I$15,1,0)</f>
        <v>1</v>
      </c>
      <c r="G3970">
        <f t="shared" ref="G3970:G4033" si="312">IF(E3970&gt;M$15,1,0)</f>
        <v>1</v>
      </c>
    </row>
    <row r="3971" spans="1:7" x14ac:dyDescent="0.25">
      <c r="A3971" s="7">
        <v>0.21036110429454979</v>
      </c>
      <c r="B3971" s="13">
        <f t="shared" ref="B3971:B4034" si="313">ROW(B3971)-1</f>
        <v>3970</v>
      </c>
      <c r="C3971" s="35">
        <f t="shared" si="309"/>
        <v>9.5243555250729139E-5</v>
      </c>
      <c r="D3971" s="7">
        <f t="shared" si="310"/>
        <v>0.37811691434539468</v>
      </c>
      <c r="E3971" s="7">
        <f>SUM(D$2:D3971)</f>
        <v>1202.9405427216959</v>
      </c>
      <c r="F3971">
        <f t="shared" si="311"/>
        <v>1</v>
      </c>
      <c r="G3971">
        <f t="shared" si="312"/>
        <v>1</v>
      </c>
    </row>
    <row r="3972" spans="1:7" x14ac:dyDescent="0.25">
      <c r="A3972" s="7">
        <v>0.21025377976978463</v>
      </c>
      <c r="B3972" s="13">
        <f t="shared" si="313"/>
        <v>3971</v>
      </c>
      <c r="C3972" s="35">
        <f t="shared" ref="C3972:C4035" si="314">IF(A3971-A3972=0,0,A3971-A3972)</f>
        <v>1.0732452476516774E-4</v>
      </c>
      <c r="D3972" s="7">
        <f t="shared" si="310"/>
        <v>0.42618568784248112</v>
      </c>
      <c r="E3972" s="7">
        <f>SUM(D$2:D3972)</f>
        <v>1203.3667284095384</v>
      </c>
      <c r="F3972">
        <f t="shared" si="311"/>
        <v>1</v>
      </c>
      <c r="G3972">
        <f t="shared" si="312"/>
        <v>1</v>
      </c>
    </row>
    <row r="3973" spans="1:7" x14ac:dyDescent="0.25">
      <c r="A3973" s="7">
        <v>0.21010868708381178</v>
      </c>
      <c r="B3973" s="13">
        <f t="shared" si="313"/>
        <v>3972</v>
      </c>
      <c r="C3973" s="35">
        <f t="shared" si="314"/>
        <v>1.4509268597284741E-4</v>
      </c>
      <c r="D3973" s="7">
        <f t="shared" si="310"/>
        <v>0.57630814868414992</v>
      </c>
      <c r="E3973" s="7">
        <f>SUM(D$2:D3973)</f>
        <v>1203.9430365582225</v>
      </c>
      <c r="F3973">
        <f t="shared" si="311"/>
        <v>1</v>
      </c>
      <c r="G3973">
        <f t="shared" si="312"/>
        <v>1</v>
      </c>
    </row>
    <row r="3974" spans="1:7" x14ac:dyDescent="0.25">
      <c r="A3974" s="7">
        <v>0.20995335341566534</v>
      </c>
      <c r="B3974" s="13">
        <f t="shared" si="313"/>
        <v>3973</v>
      </c>
      <c r="C3974" s="35">
        <f t="shared" si="314"/>
        <v>1.5533366814643457E-4</v>
      </c>
      <c r="D3974" s="7">
        <f t="shared" si="310"/>
        <v>0.61714066354578456</v>
      </c>
      <c r="E3974" s="7">
        <f>SUM(D$2:D3974)</f>
        <v>1204.5601772217683</v>
      </c>
      <c r="F3974">
        <f t="shared" si="311"/>
        <v>1</v>
      </c>
      <c r="G3974">
        <f t="shared" si="312"/>
        <v>1</v>
      </c>
    </row>
    <row r="3975" spans="1:7" x14ac:dyDescent="0.25">
      <c r="A3975" s="7">
        <v>0.20993335565851309</v>
      </c>
      <c r="B3975" s="13">
        <f t="shared" si="313"/>
        <v>3974</v>
      </c>
      <c r="C3975" s="35">
        <f t="shared" si="314"/>
        <v>1.9997757152251383E-5</v>
      </c>
      <c r="D3975" s="7">
        <f t="shared" si="310"/>
        <v>7.9471086923046996E-2</v>
      </c>
      <c r="E3975" s="7">
        <f>SUM(D$2:D3975)</f>
        <v>1204.6396483086914</v>
      </c>
      <c r="F3975">
        <f t="shared" si="311"/>
        <v>1</v>
      </c>
      <c r="G3975">
        <f t="shared" si="312"/>
        <v>1</v>
      </c>
    </row>
    <row r="3976" spans="1:7" x14ac:dyDescent="0.25">
      <c r="A3976" s="7">
        <v>0.20984970886558196</v>
      </c>
      <c r="B3976" s="13">
        <f t="shared" si="313"/>
        <v>3975</v>
      </c>
      <c r="C3976" s="35">
        <f t="shared" si="314"/>
        <v>8.3646792931130198E-5</v>
      </c>
      <c r="D3976" s="7">
        <f t="shared" si="310"/>
        <v>0.33249600190124251</v>
      </c>
      <c r="E3976" s="7">
        <f>SUM(D$2:D3976)</f>
        <v>1204.9721443105927</v>
      </c>
      <c r="F3976">
        <f t="shared" si="311"/>
        <v>1</v>
      </c>
      <c r="G3976">
        <f t="shared" si="312"/>
        <v>1</v>
      </c>
    </row>
    <row r="3977" spans="1:7" x14ac:dyDescent="0.25">
      <c r="A3977" s="7">
        <v>0.20983288266555675</v>
      </c>
      <c r="B3977" s="13">
        <f t="shared" si="313"/>
        <v>3976</v>
      </c>
      <c r="C3977" s="35">
        <f t="shared" si="314"/>
        <v>1.6826200025216176E-5</v>
      </c>
      <c r="D3977" s="7">
        <f t="shared" si="310"/>
        <v>6.6900971300259515E-2</v>
      </c>
      <c r="E3977" s="7">
        <f>SUM(D$2:D3977)</f>
        <v>1205.0390452818931</v>
      </c>
      <c r="F3977">
        <f t="shared" si="311"/>
        <v>1</v>
      </c>
      <c r="G3977">
        <f t="shared" si="312"/>
        <v>1</v>
      </c>
    </row>
    <row r="3978" spans="1:7" x14ac:dyDescent="0.25">
      <c r="A3978" s="7">
        <v>0.20979269346837415</v>
      </c>
      <c r="B3978" s="13">
        <f t="shared" si="313"/>
        <v>3977</v>
      </c>
      <c r="C3978" s="35">
        <f t="shared" si="314"/>
        <v>4.0189197182599612E-5</v>
      </c>
      <c r="D3978" s="7">
        <f t="shared" si="310"/>
        <v>0.15983243719519866</v>
      </c>
      <c r="E3978" s="7">
        <f>SUM(D$2:D3978)</f>
        <v>1205.1988777190884</v>
      </c>
      <c r="F3978">
        <f t="shared" si="311"/>
        <v>1</v>
      </c>
      <c r="G3978">
        <f t="shared" si="312"/>
        <v>1</v>
      </c>
    </row>
    <row r="3979" spans="1:7" x14ac:dyDescent="0.25">
      <c r="A3979" s="7">
        <v>0.20978867454865596</v>
      </c>
      <c r="B3979" s="13">
        <f t="shared" si="313"/>
        <v>3978</v>
      </c>
      <c r="C3979" s="35">
        <f t="shared" si="314"/>
        <v>4.0189197181850211E-6</v>
      </c>
      <c r="D3979" s="7">
        <f t="shared" si="310"/>
        <v>1.5987262638940014E-2</v>
      </c>
      <c r="E3979" s="7">
        <f>SUM(D$2:D3979)</f>
        <v>1205.2148649817273</v>
      </c>
      <c r="F3979">
        <f t="shared" si="311"/>
        <v>1</v>
      </c>
      <c r="G3979">
        <f t="shared" si="312"/>
        <v>1</v>
      </c>
    </row>
    <row r="3980" spans="1:7" x14ac:dyDescent="0.25">
      <c r="A3980" s="7">
        <v>0.20966815537782785</v>
      </c>
      <c r="B3980" s="13">
        <f t="shared" si="313"/>
        <v>3979</v>
      </c>
      <c r="C3980" s="35">
        <f t="shared" si="314"/>
        <v>1.2051917082811503E-4</v>
      </c>
      <c r="D3980" s="7">
        <f t="shared" si="310"/>
        <v>0.4795457807250697</v>
      </c>
      <c r="E3980" s="7">
        <f>SUM(D$2:D3980)</f>
        <v>1205.6944107624524</v>
      </c>
      <c r="F3980">
        <f t="shared" si="311"/>
        <v>1</v>
      </c>
      <c r="G3980">
        <f t="shared" si="312"/>
        <v>1</v>
      </c>
    </row>
    <row r="3981" spans="1:7" x14ac:dyDescent="0.25">
      <c r="A3981" s="7">
        <v>0.20958501700245141</v>
      </c>
      <c r="B3981" s="13">
        <f t="shared" si="313"/>
        <v>3980</v>
      </c>
      <c r="C3981" s="35">
        <f t="shared" si="314"/>
        <v>8.3138375376434759E-5</v>
      </c>
      <c r="D3981" s="7">
        <f t="shared" si="310"/>
        <v>0.33089073399821034</v>
      </c>
      <c r="E3981" s="7">
        <f>SUM(D$2:D3981)</f>
        <v>1206.0253014964505</v>
      </c>
      <c r="F3981">
        <f t="shared" si="311"/>
        <v>1</v>
      </c>
      <c r="G3981">
        <f t="shared" si="312"/>
        <v>1</v>
      </c>
    </row>
    <row r="3982" spans="1:7" x14ac:dyDescent="0.25">
      <c r="A3982" s="7">
        <v>0.20953330367402861</v>
      </c>
      <c r="B3982" s="13">
        <f t="shared" si="313"/>
        <v>3981</v>
      </c>
      <c r="C3982" s="35">
        <f t="shared" si="314"/>
        <v>5.1713328422797744E-5</v>
      </c>
      <c r="D3982" s="7">
        <f t="shared" si="310"/>
        <v>0.20587076045115782</v>
      </c>
      <c r="E3982" s="7">
        <f>SUM(D$2:D3982)</f>
        <v>1206.2311722569018</v>
      </c>
      <c r="F3982">
        <f t="shared" si="311"/>
        <v>1</v>
      </c>
      <c r="G3982">
        <f t="shared" si="312"/>
        <v>1</v>
      </c>
    </row>
    <row r="3983" spans="1:7" x14ac:dyDescent="0.25">
      <c r="A3983" s="7">
        <v>0.20952502373099466</v>
      </c>
      <c r="B3983" s="13">
        <f t="shared" si="313"/>
        <v>3982</v>
      </c>
      <c r="C3983" s="35">
        <f t="shared" si="314"/>
        <v>8.2799430339564051E-6</v>
      </c>
      <c r="D3983" s="7">
        <f t="shared" si="310"/>
        <v>3.2970733161214405E-2</v>
      </c>
      <c r="E3983" s="7">
        <f>SUM(D$2:D3983)</f>
        <v>1206.264142990063</v>
      </c>
      <c r="F3983">
        <f t="shared" si="311"/>
        <v>1</v>
      </c>
      <c r="G3983">
        <f t="shared" si="312"/>
        <v>1</v>
      </c>
    </row>
    <row r="3984" spans="1:7" x14ac:dyDescent="0.25">
      <c r="A3984" s="7">
        <v>0.2095244184720009</v>
      </c>
      <c r="B3984" s="13">
        <f t="shared" si="313"/>
        <v>3983</v>
      </c>
      <c r="C3984" s="35">
        <f t="shared" si="314"/>
        <v>6.0525899375774017E-7</v>
      </c>
      <c r="D3984" s="7">
        <f t="shared" si="310"/>
        <v>2.4107465721370791E-3</v>
      </c>
      <c r="E3984" s="7">
        <f>SUM(D$2:D3984)</f>
        <v>1206.2665537366352</v>
      </c>
      <c r="F3984">
        <f t="shared" si="311"/>
        <v>1</v>
      </c>
      <c r="G3984">
        <f t="shared" si="312"/>
        <v>1</v>
      </c>
    </row>
    <row r="3985" spans="1:7" x14ac:dyDescent="0.25">
      <c r="A3985" s="7">
        <v>0.20947117989091396</v>
      </c>
      <c r="B3985" s="13">
        <f t="shared" si="313"/>
        <v>3984</v>
      </c>
      <c r="C3985" s="35">
        <f t="shared" si="314"/>
        <v>5.3238581086939574E-5</v>
      </c>
      <c r="D3985" s="7">
        <f t="shared" si="310"/>
        <v>0.21210250705036726</v>
      </c>
      <c r="E3985" s="7">
        <f>SUM(D$2:D3985)</f>
        <v>1206.4786562436855</v>
      </c>
      <c r="F3985">
        <f t="shared" si="311"/>
        <v>1</v>
      </c>
      <c r="G3985">
        <f t="shared" si="312"/>
        <v>1</v>
      </c>
    </row>
    <row r="3986" spans="1:7" x14ac:dyDescent="0.25">
      <c r="A3986" s="7">
        <v>0.20946173785061201</v>
      </c>
      <c r="B3986" s="13">
        <f t="shared" si="313"/>
        <v>3985</v>
      </c>
      <c r="C3986" s="35">
        <f t="shared" si="314"/>
        <v>9.4420403019546129E-6</v>
      </c>
      <c r="D3986" s="7">
        <f t="shared" si="310"/>
        <v>3.7626530603289132E-2</v>
      </c>
      <c r="E3986" s="7">
        <f>SUM(D$2:D3986)</f>
        <v>1206.5162827742888</v>
      </c>
      <c r="F3986">
        <f t="shared" si="311"/>
        <v>1</v>
      </c>
      <c r="G3986">
        <f t="shared" si="312"/>
        <v>1</v>
      </c>
    </row>
    <row r="3987" spans="1:7" x14ac:dyDescent="0.25">
      <c r="A3987" s="7">
        <v>0.20929318532604285</v>
      </c>
      <c r="B3987" s="13">
        <f t="shared" si="313"/>
        <v>3986</v>
      </c>
      <c r="C3987" s="35">
        <f t="shared" si="314"/>
        <v>1.6855252456915437E-4</v>
      </c>
      <c r="D3987" s="7">
        <f t="shared" si="310"/>
        <v>0.67185036293264933</v>
      </c>
      <c r="E3987" s="7">
        <f>SUM(D$2:D3987)</f>
        <v>1207.1881331372215</v>
      </c>
      <c r="F3987">
        <f t="shared" si="311"/>
        <v>1</v>
      </c>
      <c r="G3987">
        <f t="shared" si="312"/>
        <v>1</v>
      </c>
    </row>
    <row r="3988" spans="1:7" x14ac:dyDescent="0.25">
      <c r="A3988" s="7">
        <v>0.20919368074747646</v>
      </c>
      <c r="B3988" s="13">
        <f t="shared" si="313"/>
        <v>3987</v>
      </c>
      <c r="C3988" s="35">
        <f t="shared" si="314"/>
        <v>9.9504578566389501E-5</v>
      </c>
      <c r="D3988" s="7">
        <f t="shared" si="310"/>
        <v>0.39672475474419494</v>
      </c>
      <c r="E3988" s="7">
        <f>SUM(D$2:D3988)</f>
        <v>1207.5848578919656</v>
      </c>
      <c r="F3988">
        <f t="shared" si="311"/>
        <v>1</v>
      </c>
      <c r="G3988">
        <f t="shared" si="312"/>
        <v>1</v>
      </c>
    </row>
    <row r="3989" spans="1:7" x14ac:dyDescent="0.25">
      <c r="A3989" s="7">
        <v>0.20911843494937804</v>
      </c>
      <c r="B3989" s="13">
        <f t="shared" si="313"/>
        <v>3988</v>
      </c>
      <c r="C3989" s="35">
        <f t="shared" si="314"/>
        <v>7.5245798098422245E-5</v>
      </c>
      <c r="D3989" s="7">
        <f t="shared" si="310"/>
        <v>0.30008024281650791</v>
      </c>
      <c r="E3989" s="7">
        <f>SUM(D$2:D3989)</f>
        <v>1207.884938134782</v>
      </c>
      <c r="F3989">
        <f t="shared" si="311"/>
        <v>1</v>
      </c>
      <c r="G3989">
        <f t="shared" si="312"/>
        <v>1</v>
      </c>
    </row>
    <row r="3990" spans="1:7" x14ac:dyDescent="0.25">
      <c r="A3990" s="7">
        <v>0.20902081877887208</v>
      </c>
      <c r="B3990" s="13">
        <f t="shared" si="313"/>
        <v>3989</v>
      </c>
      <c r="C3990" s="35">
        <f t="shared" si="314"/>
        <v>9.7616170505965272E-5</v>
      </c>
      <c r="D3990" s="7">
        <f t="shared" si="310"/>
        <v>0.38939090414829547</v>
      </c>
      <c r="E3990" s="7">
        <f>SUM(D$2:D3990)</f>
        <v>1208.2743290389303</v>
      </c>
      <c r="F3990">
        <f t="shared" si="311"/>
        <v>1</v>
      </c>
      <c r="G3990">
        <f t="shared" si="312"/>
        <v>1</v>
      </c>
    </row>
    <row r="3991" spans="1:7" x14ac:dyDescent="0.25">
      <c r="A3991" s="7">
        <v>0.20867877481634511</v>
      </c>
      <c r="B3991" s="13">
        <f t="shared" si="313"/>
        <v>3990</v>
      </c>
      <c r="C3991" s="35">
        <f t="shared" si="314"/>
        <v>3.4204396252696112E-4</v>
      </c>
      <c r="D3991" s="7">
        <f t="shared" si="310"/>
        <v>1.3647554104825748</v>
      </c>
      <c r="E3991" s="7">
        <f>SUM(D$2:D3991)</f>
        <v>1209.6390844494128</v>
      </c>
      <c r="F3991">
        <f t="shared" si="311"/>
        <v>1</v>
      </c>
      <c r="G3991">
        <f t="shared" si="312"/>
        <v>1</v>
      </c>
    </row>
    <row r="3992" spans="1:7" x14ac:dyDescent="0.25">
      <c r="A3992" s="7">
        <v>0.20864730134867202</v>
      </c>
      <c r="B3992" s="13">
        <f t="shared" si="313"/>
        <v>3991</v>
      </c>
      <c r="C3992" s="35">
        <f t="shared" si="314"/>
        <v>3.1473467673098776E-5</v>
      </c>
      <c r="D3992" s="7">
        <f t="shared" si="310"/>
        <v>0.12561060948333722</v>
      </c>
      <c r="E3992" s="7">
        <f>SUM(D$2:D3992)</f>
        <v>1209.7646950588962</v>
      </c>
      <c r="F3992">
        <f t="shared" si="311"/>
        <v>1</v>
      </c>
      <c r="G3992">
        <f t="shared" si="312"/>
        <v>1</v>
      </c>
    </row>
    <row r="3993" spans="1:7" x14ac:dyDescent="0.25">
      <c r="A3993" s="7">
        <v>0.20864221717312478</v>
      </c>
      <c r="B3993" s="13">
        <f t="shared" si="313"/>
        <v>3992</v>
      </c>
      <c r="C3993" s="35">
        <f t="shared" si="314"/>
        <v>5.0841755472319505E-6</v>
      </c>
      <c r="D3993" s="7">
        <f t="shared" si="310"/>
        <v>2.0296028784549947E-2</v>
      </c>
      <c r="E3993" s="7">
        <f>SUM(D$2:D3993)</f>
        <v>1209.7849910876807</v>
      </c>
      <c r="F3993">
        <f t="shared" si="311"/>
        <v>1</v>
      </c>
      <c r="G3993">
        <f t="shared" si="312"/>
        <v>1</v>
      </c>
    </row>
    <row r="3994" spans="1:7" x14ac:dyDescent="0.25">
      <c r="A3994" s="7">
        <v>0.2085669229543069</v>
      </c>
      <c r="B3994" s="13">
        <f t="shared" si="313"/>
        <v>3993</v>
      </c>
      <c r="C3994" s="35">
        <f t="shared" si="314"/>
        <v>7.5294218817884007E-5</v>
      </c>
      <c r="D3994" s="7">
        <f t="shared" si="310"/>
        <v>0.30064981573981087</v>
      </c>
      <c r="E3994" s="7">
        <f>SUM(D$2:D3994)</f>
        <v>1210.0856409034207</v>
      </c>
      <c r="F3994">
        <f t="shared" si="311"/>
        <v>1</v>
      </c>
      <c r="G3994">
        <f t="shared" si="312"/>
        <v>1</v>
      </c>
    </row>
    <row r="3995" spans="1:7" x14ac:dyDescent="0.25">
      <c r="A3995" s="7">
        <v>0.20844216697052284</v>
      </c>
      <c r="B3995" s="13">
        <f t="shared" si="313"/>
        <v>3994</v>
      </c>
      <c r="C3995" s="35">
        <f t="shared" si="314"/>
        <v>1.2475598378405839E-4</v>
      </c>
      <c r="D3995" s="7">
        <f t="shared" si="310"/>
        <v>0.4982753992335292</v>
      </c>
      <c r="E3995" s="7">
        <f>SUM(D$2:D3995)</f>
        <v>1210.5839163026542</v>
      </c>
      <c r="F3995">
        <f t="shared" si="311"/>
        <v>1</v>
      </c>
      <c r="G3995">
        <f t="shared" si="312"/>
        <v>1</v>
      </c>
    </row>
    <row r="3996" spans="1:7" x14ac:dyDescent="0.25">
      <c r="A3996" s="7">
        <v>0.2083438971203036</v>
      </c>
      <c r="B3996" s="13">
        <f t="shared" si="313"/>
        <v>3995</v>
      </c>
      <c r="C3996" s="35">
        <f t="shared" si="314"/>
        <v>9.8269850219240285E-5</v>
      </c>
      <c r="D3996" s="7">
        <f t="shared" si="310"/>
        <v>0.39258805162586496</v>
      </c>
      <c r="E3996" s="7">
        <f>SUM(D$2:D3996)</f>
        <v>1210.97650435428</v>
      </c>
      <c r="F3996">
        <f t="shared" si="311"/>
        <v>1</v>
      </c>
      <c r="G3996">
        <f t="shared" si="312"/>
        <v>1</v>
      </c>
    </row>
    <row r="3997" spans="1:7" x14ac:dyDescent="0.25">
      <c r="A3997" s="7">
        <v>0.20834176660864573</v>
      </c>
      <c r="B3997" s="13">
        <f t="shared" si="313"/>
        <v>3996</v>
      </c>
      <c r="C3997" s="35">
        <f t="shared" si="314"/>
        <v>2.1305116578718142E-6</v>
      </c>
      <c r="D3997" s="7">
        <f t="shared" si="310"/>
        <v>8.5135245848557695E-3</v>
      </c>
      <c r="E3997" s="7">
        <f>SUM(D$2:D3997)</f>
        <v>1210.9850178788649</v>
      </c>
      <c r="F3997">
        <f t="shared" si="311"/>
        <v>1</v>
      </c>
      <c r="G3997">
        <f t="shared" si="312"/>
        <v>1</v>
      </c>
    </row>
    <row r="3998" spans="1:7" x14ac:dyDescent="0.25">
      <c r="A3998" s="7">
        <v>0.20830293319160909</v>
      </c>
      <c r="B3998" s="13">
        <f t="shared" si="313"/>
        <v>3997</v>
      </c>
      <c r="C3998" s="35">
        <f t="shared" si="314"/>
        <v>3.8833417036643336E-5</v>
      </c>
      <c r="D3998" s="7">
        <f t="shared" si="310"/>
        <v>0.15521716789546341</v>
      </c>
      <c r="E3998" s="7">
        <f>SUM(D$2:D3998)</f>
        <v>1211.1402350467604</v>
      </c>
      <c r="F3998">
        <f t="shared" si="311"/>
        <v>1</v>
      </c>
      <c r="G3998">
        <f t="shared" si="312"/>
        <v>1</v>
      </c>
    </row>
    <row r="3999" spans="1:7" x14ac:dyDescent="0.25">
      <c r="A3999" s="7">
        <v>0.2081650309824816</v>
      </c>
      <c r="B3999" s="13">
        <f t="shared" si="313"/>
        <v>3998</v>
      </c>
      <c r="C3999" s="35">
        <f t="shared" si="314"/>
        <v>1.3790220912748841E-4</v>
      </c>
      <c r="D3999" s="7">
        <f t="shared" si="310"/>
        <v>0.5513330320916987</v>
      </c>
      <c r="E3999" s="7">
        <f>SUM(D$2:D3999)</f>
        <v>1211.691568078852</v>
      </c>
      <c r="F3999">
        <f t="shared" si="311"/>
        <v>1</v>
      </c>
      <c r="G3999">
        <f t="shared" si="312"/>
        <v>1</v>
      </c>
    </row>
    <row r="4000" spans="1:7" x14ac:dyDescent="0.25">
      <c r="A4000" s="7">
        <v>0.20811980603047134</v>
      </c>
      <c r="B4000" s="13">
        <f t="shared" si="313"/>
        <v>3999</v>
      </c>
      <c r="C4000" s="35">
        <f t="shared" si="314"/>
        <v>4.5224952010258779E-5</v>
      </c>
      <c r="D4000" s="7">
        <f t="shared" si="310"/>
        <v>0.18085458308902486</v>
      </c>
      <c r="E4000" s="7">
        <f>SUM(D$2:D4000)</f>
        <v>1211.8724226619411</v>
      </c>
      <c r="F4000">
        <f t="shared" si="311"/>
        <v>1</v>
      </c>
      <c r="G4000">
        <f t="shared" si="312"/>
        <v>1</v>
      </c>
    </row>
    <row r="4001" spans="1:7" x14ac:dyDescent="0.25">
      <c r="A4001" s="7">
        <v>0.20805986117973405</v>
      </c>
      <c r="B4001" s="13">
        <f t="shared" si="313"/>
        <v>4000</v>
      </c>
      <c r="C4001" s="35">
        <f t="shared" si="314"/>
        <v>5.9944850737292388E-5</v>
      </c>
      <c r="D4001" s="7">
        <f t="shared" si="310"/>
        <v>0.23977940294916955</v>
      </c>
      <c r="E4001" s="7">
        <f>SUM(D$2:D4001)</f>
        <v>1212.1122020648902</v>
      </c>
      <c r="F4001">
        <f t="shared" si="311"/>
        <v>1</v>
      </c>
      <c r="G4001">
        <f t="shared" si="312"/>
        <v>1</v>
      </c>
    </row>
    <row r="4002" spans="1:7" x14ac:dyDescent="0.25">
      <c r="A4002" s="7">
        <v>0.20801625832182696</v>
      </c>
      <c r="B4002" s="13">
        <f t="shared" si="313"/>
        <v>4001</v>
      </c>
      <c r="C4002" s="35">
        <f t="shared" si="314"/>
        <v>4.3602857907082404E-5</v>
      </c>
      <c r="D4002" s="7">
        <f t="shared" si="310"/>
        <v>0.1744550344862367</v>
      </c>
      <c r="E4002" s="7">
        <f>SUM(D$2:D4002)</f>
        <v>1212.2866570993765</v>
      </c>
      <c r="F4002">
        <f t="shared" si="311"/>
        <v>1</v>
      </c>
      <c r="G4002">
        <f t="shared" si="312"/>
        <v>1</v>
      </c>
    </row>
    <row r="4003" spans="1:7" x14ac:dyDescent="0.25">
      <c r="A4003" s="7">
        <v>0.20799914159748475</v>
      </c>
      <c r="B4003" s="13">
        <f t="shared" si="313"/>
        <v>4002</v>
      </c>
      <c r="C4003" s="35">
        <f t="shared" si="314"/>
        <v>1.7116724342208789E-5</v>
      </c>
      <c r="D4003" s="7">
        <f t="shared" si="310"/>
        <v>6.8501130817519573E-2</v>
      </c>
      <c r="E4003" s="7">
        <f>SUM(D$2:D4003)</f>
        <v>1212.3551582301941</v>
      </c>
      <c r="F4003">
        <f t="shared" si="311"/>
        <v>1</v>
      </c>
      <c r="G4003">
        <f t="shared" si="312"/>
        <v>1</v>
      </c>
    </row>
    <row r="4004" spans="1:7" x14ac:dyDescent="0.25">
      <c r="A4004" s="7">
        <v>0.2078175154786514</v>
      </c>
      <c r="B4004" s="13">
        <f t="shared" si="313"/>
        <v>4003</v>
      </c>
      <c r="C4004" s="35">
        <f t="shared" si="314"/>
        <v>1.8162611883335011E-4</v>
      </c>
      <c r="D4004" s="7">
        <f t="shared" si="310"/>
        <v>0.72704935368990053</v>
      </c>
      <c r="E4004" s="7">
        <f>SUM(D$2:D4004)</f>
        <v>1213.0822075838839</v>
      </c>
      <c r="F4004">
        <f t="shared" si="311"/>
        <v>1</v>
      </c>
      <c r="G4004">
        <f t="shared" si="312"/>
        <v>1</v>
      </c>
    </row>
    <row r="4005" spans="1:7" x14ac:dyDescent="0.25">
      <c r="A4005" s="7">
        <v>0.20778231361557709</v>
      </c>
      <c r="B4005" s="13">
        <f t="shared" si="313"/>
        <v>4004</v>
      </c>
      <c r="C4005" s="35">
        <f t="shared" si="314"/>
        <v>3.520186307431894E-5</v>
      </c>
      <c r="D4005" s="7">
        <f t="shared" si="310"/>
        <v>0.14094825974957303</v>
      </c>
      <c r="E4005" s="7">
        <f>SUM(D$2:D4005)</f>
        <v>1213.2231558436335</v>
      </c>
      <c r="F4005">
        <f t="shared" si="311"/>
        <v>1</v>
      </c>
      <c r="G4005">
        <f t="shared" si="312"/>
        <v>1</v>
      </c>
    </row>
    <row r="4006" spans="1:7" x14ac:dyDescent="0.25">
      <c r="A4006" s="7">
        <v>0.20772115824685231</v>
      </c>
      <c r="B4006" s="13">
        <f t="shared" si="313"/>
        <v>4005</v>
      </c>
      <c r="C4006" s="35">
        <f t="shared" si="314"/>
        <v>6.1155368724780113E-5</v>
      </c>
      <c r="D4006" s="7">
        <f t="shared" si="310"/>
        <v>0.24492725174274435</v>
      </c>
      <c r="E4006" s="7">
        <f>SUM(D$2:D4006)</f>
        <v>1213.4680830953762</v>
      </c>
      <c r="F4006">
        <f t="shared" si="311"/>
        <v>1</v>
      </c>
      <c r="G4006">
        <f t="shared" si="312"/>
        <v>1</v>
      </c>
    </row>
    <row r="4007" spans="1:7" x14ac:dyDescent="0.25">
      <c r="A4007" s="7">
        <v>0.20763400095175766</v>
      </c>
      <c r="B4007" s="13">
        <f t="shared" si="313"/>
        <v>4006</v>
      </c>
      <c r="C4007" s="35">
        <f t="shared" si="314"/>
        <v>8.7157295094647536E-5</v>
      </c>
      <c r="D4007" s="7">
        <f t="shared" si="310"/>
        <v>0.34915212414915803</v>
      </c>
      <c r="E4007" s="7">
        <f>SUM(D$2:D4007)</f>
        <v>1213.8172352195254</v>
      </c>
      <c r="F4007">
        <f t="shared" si="311"/>
        <v>1</v>
      </c>
      <c r="G4007">
        <f t="shared" si="312"/>
        <v>1</v>
      </c>
    </row>
    <row r="4008" spans="1:7" x14ac:dyDescent="0.25">
      <c r="A4008" s="7">
        <v>0.2075337216416793</v>
      </c>
      <c r="B4008" s="13">
        <f t="shared" si="313"/>
        <v>4007</v>
      </c>
      <c r="C4008" s="35">
        <f t="shared" si="314"/>
        <v>1.0027931007836055E-4</v>
      </c>
      <c r="D4008" s="7">
        <f t="shared" si="310"/>
        <v>0.4018191954839907</v>
      </c>
      <c r="E4008" s="7">
        <f>SUM(D$2:D4008)</f>
        <v>1214.2190544150094</v>
      </c>
      <c r="F4008">
        <f t="shared" si="311"/>
        <v>1</v>
      </c>
      <c r="G4008">
        <f t="shared" si="312"/>
        <v>1</v>
      </c>
    </row>
    <row r="4009" spans="1:7" x14ac:dyDescent="0.25">
      <c r="A4009" s="7">
        <v>0.20737887218072779</v>
      </c>
      <c r="B4009" s="13">
        <f t="shared" si="313"/>
        <v>4008</v>
      </c>
      <c r="C4009" s="35">
        <f t="shared" si="314"/>
        <v>1.5484946095151164E-4</v>
      </c>
      <c r="D4009" s="7">
        <f t="shared" si="310"/>
        <v>0.62063663949365866</v>
      </c>
      <c r="E4009" s="7">
        <f>SUM(D$2:D4009)</f>
        <v>1214.839691054503</v>
      </c>
      <c r="F4009">
        <f t="shared" si="311"/>
        <v>1</v>
      </c>
      <c r="G4009">
        <f t="shared" si="312"/>
        <v>1</v>
      </c>
    </row>
    <row r="4010" spans="1:7" x14ac:dyDescent="0.25">
      <c r="A4010" s="7">
        <v>0.20736415228200078</v>
      </c>
      <c r="B4010" s="13">
        <f t="shared" si="313"/>
        <v>4009</v>
      </c>
      <c r="C4010" s="35">
        <f t="shared" si="314"/>
        <v>1.4719898727005853E-5</v>
      </c>
      <c r="D4010" s="7">
        <f t="shared" si="310"/>
        <v>5.9012073996566466E-2</v>
      </c>
      <c r="E4010" s="7">
        <f>SUM(D$2:D4010)</f>
        <v>1214.8987031284996</v>
      </c>
      <c r="F4010">
        <f t="shared" si="311"/>
        <v>1</v>
      </c>
      <c r="G4010">
        <f t="shared" si="312"/>
        <v>1</v>
      </c>
    </row>
    <row r="4011" spans="1:7" x14ac:dyDescent="0.25">
      <c r="A4011" s="7">
        <v>0.20732686832798802</v>
      </c>
      <c r="B4011" s="13">
        <f t="shared" si="313"/>
        <v>4010</v>
      </c>
      <c r="C4011" s="35">
        <f t="shared" si="314"/>
        <v>3.7283954012756748E-5</v>
      </c>
      <c r="D4011" s="7">
        <f t="shared" si="310"/>
        <v>0.14950865559115456</v>
      </c>
      <c r="E4011" s="7">
        <f>SUM(D$2:D4011)</f>
        <v>1215.0482117840909</v>
      </c>
      <c r="F4011">
        <f t="shared" si="311"/>
        <v>1</v>
      </c>
      <c r="G4011">
        <f t="shared" si="312"/>
        <v>1</v>
      </c>
    </row>
    <row r="4012" spans="1:7" x14ac:dyDescent="0.25">
      <c r="A4012" s="7">
        <v>0.20732105784164834</v>
      </c>
      <c r="B4012" s="13">
        <f t="shared" si="313"/>
        <v>4011</v>
      </c>
      <c r="C4012" s="35">
        <f t="shared" si="314"/>
        <v>5.8104863396857276E-6</v>
      </c>
      <c r="D4012" s="7">
        <f t="shared" si="310"/>
        <v>2.3305860708479453E-2</v>
      </c>
      <c r="E4012" s="7">
        <f>SUM(D$2:D4012)</f>
        <v>1215.0715176447993</v>
      </c>
      <c r="F4012">
        <f t="shared" si="311"/>
        <v>1</v>
      </c>
      <c r="G4012">
        <f t="shared" si="312"/>
        <v>1</v>
      </c>
    </row>
    <row r="4013" spans="1:7" x14ac:dyDescent="0.25">
      <c r="A4013" s="7">
        <v>0.20722058484869205</v>
      </c>
      <c r="B4013" s="13">
        <f t="shared" si="313"/>
        <v>4012</v>
      </c>
      <c r="C4013" s="35">
        <f t="shared" si="314"/>
        <v>1.0047299295629086E-4</v>
      </c>
      <c r="D4013" s="7">
        <f t="shared" si="310"/>
        <v>0.40309764774063894</v>
      </c>
      <c r="E4013" s="7">
        <f>SUM(D$2:D4013)</f>
        <v>1215.47461529254</v>
      </c>
      <c r="F4013">
        <f t="shared" si="311"/>
        <v>1</v>
      </c>
      <c r="G4013">
        <f t="shared" si="312"/>
        <v>1</v>
      </c>
    </row>
    <row r="4014" spans="1:7" x14ac:dyDescent="0.25">
      <c r="A4014" s="7">
        <v>0.20713887488454077</v>
      </c>
      <c r="B4014" s="13">
        <f t="shared" si="313"/>
        <v>4013</v>
      </c>
      <c r="C4014" s="35">
        <f t="shared" si="314"/>
        <v>8.1709964151271963E-5</v>
      </c>
      <c r="D4014" s="7">
        <f t="shared" si="310"/>
        <v>0.32790208613905436</v>
      </c>
      <c r="E4014" s="7">
        <f>SUM(D$2:D4014)</f>
        <v>1215.8025173786791</v>
      </c>
      <c r="F4014">
        <f t="shared" si="311"/>
        <v>1</v>
      </c>
      <c r="G4014">
        <f t="shared" si="312"/>
        <v>1</v>
      </c>
    </row>
    <row r="4015" spans="1:7" x14ac:dyDescent="0.25">
      <c r="A4015" s="7">
        <v>0.20713793068051062</v>
      </c>
      <c r="B4015" s="13">
        <f t="shared" si="313"/>
        <v>4014</v>
      </c>
      <c r="C4015" s="35">
        <f t="shared" si="314"/>
        <v>9.4420403015660348E-7</v>
      </c>
      <c r="D4015" s="7">
        <f t="shared" si="310"/>
        <v>3.7900349770486064E-3</v>
      </c>
      <c r="E4015" s="7">
        <f>SUM(D$2:D4015)</f>
        <v>1215.8063074136562</v>
      </c>
      <c r="F4015">
        <f t="shared" si="311"/>
        <v>1</v>
      </c>
      <c r="G4015">
        <f t="shared" si="312"/>
        <v>1</v>
      </c>
    </row>
    <row r="4016" spans="1:7" x14ac:dyDescent="0.25">
      <c r="A4016" s="7">
        <v>0.207123065519625</v>
      </c>
      <c r="B4016" s="13">
        <f t="shared" si="313"/>
        <v>4015</v>
      </c>
      <c r="C4016" s="35">
        <f t="shared" si="314"/>
        <v>1.4865160885613182E-5</v>
      </c>
      <c r="D4016" s="7">
        <f t="shared" si="310"/>
        <v>5.9683620955736927E-2</v>
      </c>
      <c r="E4016" s="7">
        <f>SUM(D$2:D4016)</f>
        <v>1215.8659910346119</v>
      </c>
      <c r="F4016">
        <f t="shared" si="311"/>
        <v>1</v>
      </c>
      <c r="G4016">
        <f t="shared" si="312"/>
        <v>1</v>
      </c>
    </row>
    <row r="4017" spans="1:7" x14ac:dyDescent="0.25">
      <c r="A4017" s="7">
        <v>0.20710873298665383</v>
      </c>
      <c r="B4017" s="13">
        <f t="shared" si="313"/>
        <v>4016</v>
      </c>
      <c r="C4017" s="35">
        <f t="shared" si="314"/>
        <v>1.4332532971172984E-5</v>
      </c>
      <c r="D4017" s="7">
        <f t="shared" si="310"/>
        <v>5.7559452412230705E-2</v>
      </c>
      <c r="E4017" s="7">
        <f>SUM(D$2:D4017)</f>
        <v>1215.9235504870242</v>
      </c>
      <c r="F4017">
        <f t="shared" si="311"/>
        <v>1</v>
      </c>
      <c r="G4017">
        <f t="shared" si="312"/>
        <v>1</v>
      </c>
    </row>
    <row r="4018" spans="1:7" x14ac:dyDescent="0.25">
      <c r="A4018" s="7">
        <v>0.20710812772766019</v>
      </c>
      <c r="B4018" s="13">
        <f t="shared" si="313"/>
        <v>4017</v>
      </c>
      <c r="C4018" s="35">
        <f t="shared" si="314"/>
        <v>6.0525899364671787E-7</v>
      </c>
      <c r="D4018" s="7">
        <f t="shared" si="310"/>
        <v>2.4313253774788657E-3</v>
      </c>
      <c r="E4018" s="7">
        <f>SUM(D$2:D4018)</f>
        <v>1215.9259818124017</v>
      </c>
      <c r="F4018">
        <f t="shared" si="311"/>
        <v>1</v>
      </c>
      <c r="G4018">
        <f t="shared" si="312"/>
        <v>1</v>
      </c>
    </row>
    <row r="4019" spans="1:7" x14ac:dyDescent="0.25">
      <c r="A4019" s="7">
        <v>0.20698078123538302</v>
      </c>
      <c r="B4019" s="13">
        <f t="shared" si="313"/>
        <v>4018</v>
      </c>
      <c r="C4019" s="35">
        <f t="shared" si="314"/>
        <v>1.2734649227716388E-4</v>
      </c>
      <c r="D4019" s="7">
        <f t="shared" si="310"/>
        <v>0.51167820596964453</v>
      </c>
      <c r="E4019" s="7">
        <f>SUM(D$2:D4019)</f>
        <v>1216.4376600183714</v>
      </c>
      <c r="F4019">
        <f t="shared" si="311"/>
        <v>1</v>
      </c>
      <c r="G4019">
        <f t="shared" si="312"/>
        <v>1</v>
      </c>
    </row>
    <row r="4020" spans="1:7" x14ac:dyDescent="0.25">
      <c r="A4020" s="7">
        <v>0.2069303994767463</v>
      </c>
      <c r="B4020" s="13">
        <f t="shared" si="313"/>
        <v>4019</v>
      </c>
      <c r="C4020" s="35">
        <f t="shared" si="314"/>
        <v>5.0381758636725005E-5</v>
      </c>
      <c r="D4020" s="7">
        <f t="shared" si="310"/>
        <v>0.20248428796099779</v>
      </c>
      <c r="E4020" s="7">
        <f>SUM(D$2:D4020)</f>
        <v>1216.6401443063323</v>
      </c>
      <c r="F4020">
        <f t="shared" si="311"/>
        <v>1</v>
      </c>
      <c r="G4020">
        <f t="shared" si="312"/>
        <v>1</v>
      </c>
    </row>
    <row r="4021" spans="1:7" x14ac:dyDescent="0.25">
      <c r="A4021" s="7">
        <v>0.20691916586982304</v>
      </c>
      <c r="B4021" s="13">
        <f t="shared" si="313"/>
        <v>4020</v>
      </c>
      <c r="C4021" s="35">
        <f t="shared" si="314"/>
        <v>1.123360692326103E-5</v>
      </c>
      <c r="D4021" s="7">
        <f t="shared" si="310"/>
        <v>4.5159099831509342E-2</v>
      </c>
      <c r="E4021" s="7">
        <f>SUM(D$2:D4021)</f>
        <v>1216.6853034061639</v>
      </c>
      <c r="F4021">
        <f t="shared" si="311"/>
        <v>1</v>
      </c>
      <c r="G4021">
        <f t="shared" si="312"/>
        <v>1</v>
      </c>
    </row>
    <row r="4022" spans="1:7" x14ac:dyDescent="0.25">
      <c r="A4022" s="7">
        <v>0.20686679886168699</v>
      </c>
      <c r="B4022" s="13">
        <f t="shared" si="313"/>
        <v>4021</v>
      </c>
      <c r="C4022" s="35">
        <f t="shared" si="314"/>
        <v>5.2367008136045001E-5</v>
      </c>
      <c r="D4022" s="7">
        <f t="shared" si="310"/>
        <v>0.21056773971503695</v>
      </c>
      <c r="E4022" s="7">
        <f>SUM(D$2:D4022)</f>
        <v>1216.895871145879</v>
      </c>
      <c r="F4022">
        <f t="shared" si="311"/>
        <v>1</v>
      </c>
      <c r="G4022">
        <f t="shared" si="312"/>
        <v>1</v>
      </c>
    </row>
    <row r="4023" spans="1:7" x14ac:dyDescent="0.25">
      <c r="A4023" s="7">
        <v>0.20670248315007383</v>
      </c>
      <c r="B4023" s="13">
        <f t="shared" si="313"/>
        <v>4022</v>
      </c>
      <c r="C4023" s="35">
        <f t="shared" si="314"/>
        <v>1.643157116131555E-4</v>
      </c>
      <c r="D4023" s="7">
        <f t="shared" si="310"/>
        <v>0.66087779210811148</v>
      </c>
      <c r="E4023" s="7">
        <f>SUM(D$2:D4023)</f>
        <v>1217.5567489379871</v>
      </c>
      <c r="F4023">
        <f t="shared" si="311"/>
        <v>1</v>
      </c>
      <c r="G4023">
        <f t="shared" si="312"/>
        <v>1</v>
      </c>
    </row>
    <row r="4024" spans="1:7" x14ac:dyDescent="0.25">
      <c r="A4024" s="7">
        <v>0.20636479705230162</v>
      </c>
      <c r="B4024" s="13">
        <f t="shared" si="313"/>
        <v>4023</v>
      </c>
      <c r="C4024" s="35">
        <f t="shared" si="314"/>
        <v>3.376860977722107E-4</v>
      </c>
      <c r="D4024" s="7">
        <f t="shared" si="310"/>
        <v>1.3585111713376037</v>
      </c>
      <c r="E4024" s="7">
        <f>SUM(D$2:D4024)</f>
        <v>1218.9152601093247</v>
      </c>
      <c r="F4024">
        <f t="shared" si="311"/>
        <v>1</v>
      </c>
      <c r="G4024">
        <f t="shared" si="312"/>
        <v>1</v>
      </c>
    </row>
    <row r="4025" spans="1:7" x14ac:dyDescent="0.25">
      <c r="A4025" s="7">
        <v>0.20634431508795428</v>
      </c>
      <c r="B4025" s="13">
        <f t="shared" si="313"/>
        <v>4024</v>
      </c>
      <c r="C4025" s="35">
        <f t="shared" si="314"/>
        <v>2.0481964347340842E-5</v>
      </c>
      <c r="D4025" s="7">
        <f t="shared" si="310"/>
        <v>8.2419424533699548E-2</v>
      </c>
      <c r="E4025" s="7">
        <f>SUM(D$2:D4025)</f>
        <v>1218.9976795338584</v>
      </c>
      <c r="F4025">
        <f t="shared" si="311"/>
        <v>1</v>
      </c>
      <c r="G4025">
        <f t="shared" si="312"/>
        <v>1</v>
      </c>
    </row>
    <row r="4026" spans="1:7" x14ac:dyDescent="0.25">
      <c r="A4026" s="7">
        <v>0.20627613871490244</v>
      </c>
      <c r="B4026" s="13">
        <f t="shared" si="313"/>
        <v>4025</v>
      </c>
      <c r="C4026" s="35">
        <f t="shared" si="314"/>
        <v>6.8176373051842543E-5</v>
      </c>
      <c r="D4026" s="7">
        <f t="shared" si="310"/>
        <v>0.27440990153366623</v>
      </c>
      <c r="E4026" s="7">
        <f>SUM(D$2:D4026)</f>
        <v>1219.2720894353922</v>
      </c>
      <c r="F4026">
        <f t="shared" si="311"/>
        <v>1</v>
      </c>
      <c r="G4026">
        <f t="shared" si="312"/>
        <v>1</v>
      </c>
    </row>
    <row r="4027" spans="1:7" x14ac:dyDescent="0.25">
      <c r="A4027" s="7">
        <v>0.20616694999243665</v>
      </c>
      <c r="B4027" s="13">
        <f t="shared" si="313"/>
        <v>4026</v>
      </c>
      <c r="C4027" s="35">
        <f t="shared" si="314"/>
        <v>1.091887224657917E-4</v>
      </c>
      <c r="D4027" s="7">
        <f t="shared" si="310"/>
        <v>0.43959379664727738</v>
      </c>
      <c r="E4027" s="7">
        <f>SUM(D$2:D4027)</f>
        <v>1219.7116832320396</v>
      </c>
      <c r="F4027">
        <f t="shared" si="311"/>
        <v>1</v>
      </c>
      <c r="G4027">
        <f t="shared" si="312"/>
        <v>1</v>
      </c>
    </row>
    <row r="4028" spans="1:7" x14ac:dyDescent="0.25">
      <c r="A4028" s="7">
        <v>0.20612598606374222</v>
      </c>
      <c r="B4028" s="13">
        <f t="shared" si="313"/>
        <v>4027</v>
      </c>
      <c r="C4028" s="35">
        <f t="shared" si="314"/>
        <v>4.0963928694431884E-5</v>
      </c>
      <c r="D4028" s="7">
        <f t="shared" si="310"/>
        <v>0.1649617408524772</v>
      </c>
      <c r="E4028" s="7">
        <f>SUM(D$2:D4028)</f>
        <v>1219.8766449728921</v>
      </c>
      <c r="F4028">
        <f t="shared" si="311"/>
        <v>1</v>
      </c>
      <c r="G4028">
        <f t="shared" si="312"/>
        <v>1</v>
      </c>
    </row>
    <row r="4029" spans="1:7" x14ac:dyDescent="0.25">
      <c r="A4029" s="7">
        <v>0.20609296313304531</v>
      </c>
      <c r="B4029" s="13">
        <f t="shared" si="313"/>
        <v>4028</v>
      </c>
      <c r="C4029" s="35">
        <f t="shared" si="314"/>
        <v>3.3022930696902097E-5</v>
      </c>
      <c r="D4029" s="7">
        <f t="shared" si="310"/>
        <v>0.13301636484712165</v>
      </c>
      <c r="E4029" s="7">
        <f>SUM(D$2:D4029)</f>
        <v>1220.0096613377393</v>
      </c>
      <c r="F4029">
        <f t="shared" si="311"/>
        <v>1</v>
      </c>
      <c r="G4029">
        <f t="shared" si="312"/>
        <v>1</v>
      </c>
    </row>
    <row r="4030" spans="1:7" x14ac:dyDescent="0.25">
      <c r="A4030" s="7">
        <v>0.20579386834871211</v>
      </c>
      <c r="B4030" s="13">
        <f t="shared" si="313"/>
        <v>4029</v>
      </c>
      <c r="C4030" s="35">
        <f t="shared" si="314"/>
        <v>2.9909478433320924E-4</v>
      </c>
      <c r="D4030" s="7">
        <f t="shared" si="310"/>
        <v>1.2050528860785001</v>
      </c>
      <c r="E4030" s="7">
        <f>SUM(D$2:D4030)</f>
        <v>1221.2147142238177</v>
      </c>
      <c r="F4030">
        <f t="shared" si="311"/>
        <v>1</v>
      </c>
      <c r="G4030">
        <f t="shared" si="312"/>
        <v>1</v>
      </c>
    </row>
    <row r="4031" spans="1:7" x14ac:dyDescent="0.25">
      <c r="A4031" s="7">
        <v>0.20577595268249821</v>
      </c>
      <c r="B4031" s="13">
        <f t="shared" si="313"/>
        <v>4030</v>
      </c>
      <c r="C4031" s="35">
        <f t="shared" si="314"/>
        <v>1.7915666213896841E-5</v>
      </c>
      <c r="D4031" s="7">
        <f t="shared" si="310"/>
        <v>7.2200134842004271E-2</v>
      </c>
      <c r="E4031" s="7">
        <f>SUM(D$2:D4031)</f>
        <v>1221.2869143586597</v>
      </c>
      <c r="F4031">
        <f t="shared" si="311"/>
        <v>1</v>
      </c>
      <c r="G4031">
        <f t="shared" si="312"/>
        <v>1</v>
      </c>
    </row>
    <row r="4032" spans="1:7" x14ac:dyDescent="0.25">
      <c r="A4032" s="7">
        <v>0.20574099292302134</v>
      </c>
      <c r="B4032" s="13">
        <f t="shared" si="313"/>
        <v>4031</v>
      </c>
      <c r="C4032" s="35">
        <f t="shared" si="314"/>
        <v>3.4959759476871355E-5</v>
      </c>
      <c r="D4032" s="7">
        <f t="shared" si="310"/>
        <v>0.14092279045126843</v>
      </c>
      <c r="E4032" s="7">
        <f>SUM(D$2:D4032)</f>
        <v>1221.4278371491109</v>
      </c>
      <c r="F4032">
        <f t="shared" si="311"/>
        <v>1</v>
      </c>
      <c r="G4032">
        <f t="shared" si="312"/>
        <v>1</v>
      </c>
    </row>
    <row r="4033" spans="1:7" x14ac:dyDescent="0.25">
      <c r="A4033" s="7">
        <v>0.20560309071389379</v>
      </c>
      <c r="B4033" s="13">
        <f t="shared" si="313"/>
        <v>4032</v>
      </c>
      <c r="C4033" s="35">
        <f t="shared" si="314"/>
        <v>1.3790220912754392E-4</v>
      </c>
      <c r="D4033" s="7">
        <f t="shared" si="310"/>
        <v>0.55602170720225708</v>
      </c>
      <c r="E4033" s="7">
        <f>SUM(D$2:D4033)</f>
        <v>1221.9838588563132</v>
      </c>
      <c r="F4033">
        <f t="shared" si="311"/>
        <v>1</v>
      </c>
      <c r="G4033">
        <f t="shared" si="312"/>
        <v>1</v>
      </c>
    </row>
    <row r="4034" spans="1:7" x14ac:dyDescent="0.25">
      <c r="A4034" s="7">
        <v>0.20558689398322205</v>
      </c>
      <c r="B4034" s="13">
        <f t="shared" si="313"/>
        <v>4033</v>
      </c>
      <c r="C4034" s="35">
        <f t="shared" si="314"/>
        <v>1.6196730671741433E-5</v>
      </c>
      <c r="D4034" s="7">
        <f t="shared" ref="D4034:D4097" si="315">C4034*B4034</f>
        <v>6.5321414799133198E-2</v>
      </c>
      <c r="E4034" s="7">
        <f>SUM(D$2:D4034)</f>
        <v>1222.0491802711124</v>
      </c>
      <c r="F4034">
        <f t="shared" ref="F4034:F4097" si="316">IF(E4034&gt;I$15,1,0)</f>
        <v>1</v>
      </c>
      <c r="G4034">
        <f t="shared" ref="G4034:G4097" si="317">IF(E4034&gt;M$15,1,0)</f>
        <v>1</v>
      </c>
    </row>
    <row r="4035" spans="1:7" x14ac:dyDescent="0.25">
      <c r="A4035" s="7">
        <v>0.20549244936984307</v>
      </c>
      <c r="B4035" s="13">
        <f t="shared" ref="B4035:B4098" si="318">ROW(B4035)-1</f>
        <v>4034</v>
      </c>
      <c r="C4035" s="35">
        <f t="shared" si="314"/>
        <v>9.4444613378985576E-5</v>
      </c>
      <c r="D4035" s="7">
        <f t="shared" si="315"/>
        <v>0.38098957037082781</v>
      </c>
      <c r="E4035" s="7">
        <f>SUM(D$2:D4035)</f>
        <v>1222.4301698414831</v>
      </c>
      <c r="F4035">
        <f t="shared" si="316"/>
        <v>1</v>
      </c>
      <c r="G4035">
        <f t="shared" si="317"/>
        <v>1</v>
      </c>
    </row>
    <row r="4036" spans="1:7" x14ac:dyDescent="0.25">
      <c r="A4036" s="7">
        <v>0.20542514456974223</v>
      </c>
      <c r="B4036" s="13">
        <f t="shared" si="318"/>
        <v>4035</v>
      </c>
      <c r="C4036" s="35">
        <f t="shared" ref="C4036:C4099" si="319">IF(A4035-A4036=0,0,A4035-A4036)</f>
        <v>6.7304800100836948E-5</v>
      </c>
      <c r="D4036" s="7">
        <f t="shared" si="315"/>
        <v>0.27157486840687706</v>
      </c>
      <c r="E4036" s="7">
        <f>SUM(D$2:D4036)</f>
        <v>1222.7017447098899</v>
      </c>
      <c r="F4036">
        <f t="shared" si="316"/>
        <v>1</v>
      </c>
      <c r="G4036">
        <f t="shared" si="317"/>
        <v>1</v>
      </c>
    </row>
    <row r="4037" spans="1:7" x14ac:dyDescent="0.25">
      <c r="A4037" s="7">
        <v>0.20537188177829543</v>
      </c>
      <c r="B4037" s="13">
        <f t="shared" si="318"/>
        <v>4036</v>
      </c>
      <c r="C4037" s="35">
        <f t="shared" si="319"/>
        <v>5.3262791446795354E-5</v>
      </c>
      <c r="D4037" s="7">
        <f t="shared" si="315"/>
        <v>0.21496862627926605</v>
      </c>
      <c r="E4037" s="7">
        <f>SUM(D$2:D4037)</f>
        <v>1222.9167133361691</v>
      </c>
      <c r="F4037">
        <f t="shared" si="316"/>
        <v>1</v>
      </c>
      <c r="G4037">
        <f t="shared" si="317"/>
        <v>1</v>
      </c>
    </row>
    <row r="4038" spans="1:7" x14ac:dyDescent="0.25">
      <c r="A4038" s="7">
        <v>0.20531004851949775</v>
      </c>
      <c r="B4038" s="13">
        <f t="shared" si="318"/>
        <v>4037</v>
      </c>
      <c r="C4038" s="35">
        <f t="shared" si="319"/>
        <v>6.1833258797688861E-5</v>
      </c>
      <c r="D4038" s="7">
        <f t="shared" si="315"/>
        <v>0.24962086576626993</v>
      </c>
      <c r="E4038" s="7">
        <f>SUM(D$2:D4038)</f>
        <v>1223.1663342019353</v>
      </c>
      <c r="F4038">
        <f t="shared" si="316"/>
        <v>1</v>
      </c>
      <c r="G4038">
        <f t="shared" si="317"/>
        <v>1</v>
      </c>
    </row>
    <row r="4039" spans="1:7" x14ac:dyDescent="0.25">
      <c r="A4039" s="7">
        <v>0.2053080632699984</v>
      </c>
      <c r="B4039" s="13">
        <f t="shared" si="318"/>
        <v>4038</v>
      </c>
      <c r="C4039" s="35">
        <f t="shared" si="319"/>
        <v>1.9852494993477521E-6</v>
      </c>
      <c r="D4039" s="7">
        <f t="shared" si="315"/>
        <v>8.0164374783662229E-3</v>
      </c>
      <c r="E4039" s="7">
        <f>SUM(D$2:D4039)</f>
        <v>1223.1743506394137</v>
      </c>
      <c r="F4039">
        <f t="shared" si="316"/>
        <v>1</v>
      </c>
      <c r="G4039">
        <f t="shared" si="317"/>
        <v>1</v>
      </c>
    </row>
    <row r="4040" spans="1:7" x14ac:dyDescent="0.25">
      <c r="A4040" s="7">
        <v>0.20527140878533909</v>
      </c>
      <c r="B4040" s="13">
        <f t="shared" si="318"/>
        <v>4039</v>
      </c>
      <c r="C4040" s="35">
        <f t="shared" si="319"/>
        <v>3.6654484659309761E-5</v>
      </c>
      <c r="D4040" s="7">
        <f t="shared" si="315"/>
        <v>0.14804746353895212</v>
      </c>
      <c r="E4040" s="7">
        <f>SUM(D$2:D4040)</f>
        <v>1223.3223981029525</v>
      </c>
      <c r="F4040">
        <f t="shared" si="316"/>
        <v>1</v>
      </c>
      <c r="G4040">
        <f t="shared" si="317"/>
        <v>1</v>
      </c>
    </row>
    <row r="4041" spans="1:7" x14ac:dyDescent="0.25">
      <c r="A4041" s="7">
        <v>0.2052670024998649</v>
      </c>
      <c r="B4041" s="13">
        <f t="shared" si="318"/>
        <v>4040</v>
      </c>
      <c r="C4041" s="35">
        <f t="shared" si="319"/>
        <v>4.4062854741844237E-6</v>
      </c>
      <c r="D4041" s="7">
        <f t="shared" si="315"/>
        <v>1.7801393315705072E-2</v>
      </c>
      <c r="E4041" s="7">
        <f>SUM(D$2:D4041)</f>
        <v>1223.3401994962683</v>
      </c>
      <c r="F4041">
        <f t="shared" si="316"/>
        <v>1</v>
      </c>
      <c r="G4041">
        <f t="shared" si="317"/>
        <v>1</v>
      </c>
    </row>
    <row r="4042" spans="1:7" x14ac:dyDescent="0.25">
      <c r="A4042" s="7">
        <v>0.20520662186265209</v>
      </c>
      <c r="B4042" s="13">
        <f t="shared" si="318"/>
        <v>4041</v>
      </c>
      <c r="C4042" s="35">
        <f t="shared" si="319"/>
        <v>6.0380637212809063E-5</v>
      </c>
      <c r="D4042" s="7">
        <f t="shared" si="315"/>
        <v>0.24399815497696142</v>
      </c>
      <c r="E4042" s="7">
        <f>SUM(D$2:D4042)</f>
        <v>1223.5841976512452</v>
      </c>
      <c r="F4042">
        <f t="shared" si="316"/>
        <v>1</v>
      </c>
      <c r="G4042">
        <f t="shared" si="317"/>
        <v>1</v>
      </c>
    </row>
    <row r="4043" spans="1:7" x14ac:dyDescent="0.25">
      <c r="A4043" s="7">
        <v>0.20507046279942648</v>
      </c>
      <c r="B4043" s="13">
        <f t="shared" si="318"/>
        <v>4042</v>
      </c>
      <c r="C4043" s="35">
        <f t="shared" si="319"/>
        <v>1.3615906322561599E-4</v>
      </c>
      <c r="D4043" s="7">
        <f t="shared" si="315"/>
        <v>0.55035493355793985</v>
      </c>
      <c r="E4043" s="7">
        <f>SUM(D$2:D4043)</f>
        <v>1224.134552584803</v>
      </c>
      <c r="F4043">
        <f t="shared" si="316"/>
        <v>1</v>
      </c>
      <c r="G4043">
        <f t="shared" si="317"/>
        <v>1</v>
      </c>
    </row>
    <row r="4044" spans="1:7" x14ac:dyDescent="0.25">
      <c r="A4044" s="7">
        <v>0.20492716168007502</v>
      </c>
      <c r="B4044" s="13">
        <f t="shared" si="318"/>
        <v>4043</v>
      </c>
      <c r="C4044" s="35">
        <f t="shared" si="319"/>
        <v>1.4330111935145773E-4</v>
      </c>
      <c r="D4044" s="7">
        <f t="shared" si="315"/>
        <v>0.5793664255379436</v>
      </c>
      <c r="E4044" s="7">
        <f>SUM(D$2:D4044)</f>
        <v>1224.713919010341</v>
      </c>
      <c r="F4044">
        <f t="shared" si="316"/>
        <v>1</v>
      </c>
      <c r="G4044">
        <f t="shared" si="317"/>
        <v>1</v>
      </c>
    </row>
    <row r="4045" spans="1:7" x14ac:dyDescent="0.25">
      <c r="A4045" s="7">
        <v>0.20483864860483447</v>
      </c>
      <c r="B4045" s="13">
        <f t="shared" si="318"/>
        <v>4044</v>
      </c>
      <c r="C4045" s="35">
        <f t="shared" si="319"/>
        <v>8.85130752405483E-5</v>
      </c>
      <c r="D4045" s="7">
        <f t="shared" si="315"/>
        <v>0.35794687627277733</v>
      </c>
      <c r="E4045" s="7">
        <f>SUM(D$2:D4045)</f>
        <v>1225.0718658866138</v>
      </c>
      <c r="F4045">
        <f t="shared" si="316"/>
        <v>1</v>
      </c>
      <c r="G4045">
        <f t="shared" si="317"/>
        <v>1</v>
      </c>
    </row>
    <row r="4046" spans="1:7" x14ac:dyDescent="0.25">
      <c r="A4046" s="7">
        <v>0.20483039287216018</v>
      </c>
      <c r="B4046" s="13">
        <f t="shared" si="318"/>
        <v>4045</v>
      </c>
      <c r="C4046" s="35">
        <f t="shared" si="319"/>
        <v>8.2557326742949133E-6</v>
      </c>
      <c r="D4046" s="7">
        <f t="shared" si="315"/>
        <v>3.3394438667522924E-2</v>
      </c>
      <c r="E4046" s="7">
        <f>SUM(D$2:D4046)</f>
        <v>1225.1052603252813</v>
      </c>
      <c r="F4046">
        <f t="shared" si="316"/>
        <v>1</v>
      </c>
      <c r="G4046">
        <f t="shared" si="317"/>
        <v>1</v>
      </c>
    </row>
    <row r="4047" spans="1:7" x14ac:dyDescent="0.25">
      <c r="A4047" s="7">
        <v>0.20481698033285953</v>
      </c>
      <c r="B4047" s="13">
        <f t="shared" si="318"/>
        <v>4046</v>
      </c>
      <c r="C4047" s="35">
        <f t="shared" si="319"/>
        <v>1.3412539300650117E-5</v>
      </c>
      <c r="D4047" s="7">
        <f t="shared" si="315"/>
        <v>5.4267134010430373E-2</v>
      </c>
      <c r="E4047" s="7">
        <f>SUM(D$2:D4047)</f>
        <v>1225.1595274592917</v>
      </c>
      <c r="F4047">
        <f t="shared" si="316"/>
        <v>1</v>
      </c>
      <c r="G4047">
        <f t="shared" si="317"/>
        <v>1</v>
      </c>
    </row>
    <row r="4048" spans="1:7" x14ac:dyDescent="0.25">
      <c r="A4048" s="7">
        <v>0.20480923301773998</v>
      </c>
      <c r="B4048" s="13">
        <f t="shared" si="318"/>
        <v>4047</v>
      </c>
      <c r="C4048" s="35">
        <f t="shared" si="319"/>
        <v>7.7473151195439627E-6</v>
      </c>
      <c r="D4048" s="7">
        <f t="shared" si="315"/>
        <v>3.1353384288794417E-2</v>
      </c>
      <c r="E4048" s="7">
        <f>SUM(D$2:D4048)</f>
        <v>1225.1908808435805</v>
      </c>
      <c r="F4048">
        <f t="shared" si="316"/>
        <v>1</v>
      </c>
      <c r="G4048">
        <f t="shared" si="317"/>
        <v>1</v>
      </c>
    </row>
    <row r="4049" spans="1:7" x14ac:dyDescent="0.25">
      <c r="A4049" s="7">
        <v>0.20474894922196615</v>
      </c>
      <c r="B4049" s="13">
        <f t="shared" si="318"/>
        <v>4048</v>
      </c>
      <c r="C4049" s="35">
        <f t="shared" si="319"/>
        <v>6.0283795773830029E-5</v>
      </c>
      <c r="D4049" s="7">
        <f t="shared" si="315"/>
        <v>0.24402880529246396</v>
      </c>
      <c r="E4049" s="7">
        <f>SUM(D$2:D4049)</f>
        <v>1225.4349096488729</v>
      </c>
      <c r="F4049">
        <f t="shared" si="316"/>
        <v>1</v>
      </c>
      <c r="G4049">
        <f t="shared" si="317"/>
        <v>1</v>
      </c>
    </row>
    <row r="4050" spans="1:7" x14ac:dyDescent="0.25">
      <c r="A4050" s="7">
        <v>0.20474120190684666</v>
      </c>
      <c r="B4050" s="13">
        <f t="shared" si="318"/>
        <v>4049</v>
      </c>
      <c r="C4050" s="35">
        <f t="shared" si="319"/>
        <v>7.7473151194884515E-6</v>
      </c>
      <c r="D4050" s="7">
        <f t="shared" si="315"/>
        <v>3.136887891880874E-2</v>
      </c>
      <c r="E4050" s="7">
        <f>SUM(D$2:D4050)</f>
        <v>1225.4662785277917</v>
      </c>
      <c r="F4050">
        <f t="shared" si="316"/>
        <v>1</v>
      </c>
      <c r="G4050">
        <f t="shared" si="317"/>
        <v>1</v>
      </c>
    </row>
    <row r="4051" spans="1:7" x14ac:dyDescent="0.25">
      <c r="A4051" s="7">
        <v>0.20468789069468044</v>
      </c>
      <c r="B4051" s="13">
        <f t="shared" si="318"/>
        <v>4050</v>
      </c>
      <c r="C4051" s="35">
        <f t="shared" si="319"/>
        <v>5.331121216622936E-5</v>
      </c>
      <c r="D4051" s="7">
        <f t="shared" si="315"/>
        <v>0.21591040927322891</v>
      </c>
      <c r="E4051" s="7">
        <f>SUM(D$2:D4051)</f>
        <v>1225.6821889370649</v>
      </c>
      <c r="F4051">
        <f t="shared" si="316"/>
        <v>1</v>
      </c>
      <c r="G4051">
        <f t="shared" si="317"/>
        <v>1</v>
      </c>
    </row>
    <row r="4052" spans="1:7" x14ac:dyDescent="0.25">
      <c r="A4052" s="7">
        <v>0.20464847622900989</v>
      </c>
      <c r="B4052" s="13">
        <f t="shared" si="318"/>
        <v>4051</v>
      </c>
      <c r="C4052" s="35">
        <f t="shared" si="319"/>
        <v>3.9414465670545296E-5</v>
      </c>
      <c r="D4052" s="7">
        <f t="shared" si="315"/>
        <v>0.15966800043137899</v>
      </c>
      <c r="E4052" s="7">
        <f>SUM(D$2:D4052)</f>
        <v>1225.8418569374962</v>
      </c>
      <c r="F4052">
        <f t="shared" si="316"/>
        <v>1</v>
      </c>
      <c r="G4052">
        <f t="shared" si="317"/>
        <v>1</v>
      </c>
    </row>
    <row r="4053" spans="1:7" x14ac:dyDescent="0.25">
      <c r="A4053" s="7">
        <v>0.20452197709932388</v>
      </c>
      <c r="B4053" s="13">
        <f t="shared" si="318"/>
        <v>4052</v>
      </c>
      <c r="C4053" s="35">
        <f t="shared" si="319"/>
        <v>1.2649912968601407E-4</v>
      </c>
      <c r="D4053" s="7">
        <f t="shared" si="315"/>
        <v>0.512574473487729</v>
      </c>
      <c r="E4053" s="7">
        <f>SUM(D$2:D4053)</f>
        <v>1226.354431410984</v>
      </c>
      <c r="F4053">
        <f t="shared" si="316"/>
        <v>1</v>
      </c>
      <c r="G4053">
        <f t="shared" si="317"/>
        <v>1</v>
      </c>
    </row>
    <row r="4054" spans="1:7" x14ac:dyDescent="0.25">
      <c r="A4054" s="7">
        <v>0.20441051260304172</v>
      </c>
      <c r="B4054" s="13">
        <f t="shared" si="318"/>
        <v>4053</v>
      </c>
      <c r="C4054" s="35">
        <f t="shared" si="319"/>
        <v>1.1146449628215982E-4</v>
      </c>
      <c r="D4054" s="7">
        <f t="shared" si="315"/>
        <v>0.45176560343159378</v>
      </c>
      <c r="E4054" s="7">
        <f>SUM(D$2:D4054)</f>
        <v>1226.8061970144156</v>
      </c>
      <c r="F4054">
        <f t="shared" si="316"/>
        <v>1</v>
      </c>
      <c r="G4054">
        <f t="shared" si="317"/>
        <v>1</v>
      </c>
    </row>
    <row r="4055" spans="1:7" x14ac:dyDescent="0.25">
      <c r="A4055" s="7">
        <v>0.20438264647897117</v>
      </c>
      <c r="B4055" s="13">
        <f t="shared" si="318"/>
        <v>4054</v>
      </c>
      <c r="C4055" s="35">
        <f t="shared" si="319"/>
        <v>2.7866124070546894E-5</v>
      </c>
      <c r="D4055" s="7">
        <f t="shared" si="315"/>
        <v>0.11296926698199711</v>
      </c>
      <c r="E4055" s="7">
        <f>SUM(D$2:D4055)</f>
        <v>1226.9191662813976</v>
      </c>
      <c r="F4055">
        <f t="shared" si="316"/>
        <v>1</v>
      </c>
      <c r="G4055">
        <f t="shared" si="317"/>
        <v>1</v>
      </c>
    </row>
    <row r="4056" spans="1:7" x14ac:dyDescent="0.25">
      <c r="A4056" s="7">
        <v>0.20428677345436705</v>
      </c>
      <c r="B4056" s="13">
        <f t="shared" si="318"/>
        <v>4055</v>
      </c>
      <c r="C4056" s="35">
        <f t="shared" si="319"/>
        <v>9.5873024604120616E-5</v>
      </c>
      <c r="D4056" s="7">
        <f t="shared" si="315"/>
        <v>0.3887651147697091</v>
      </c>
      <c r="E4056" s="7">
        <f>SUM(D$2:D4056)</f>
        <v>1227.3079313961673</v>
      </c>
      <c r="F4056">
        <f t="shared" si="316"/>
        <v>1</v>
      </c>
      <c r="G4056">
        <f t="shared" si="317"/>
        <v>1</v>
      </c>
    </row>
    <row r="4057" spans="1:7" x14ac:dyDescent="0.25">
      <c r="A4057" s="7">
        <v>0.20424331585861852</v>
      </c>
      <c r="B4057" s="13">
        <f t="shared" si="318"/>
        <v>4056</v>
      </c>
      <c r="C4057" s="35">
        <f t="shared" si="319"/>
        <v>4.3457595748530586E-5</v>
      </c>
      <c r="D4057" s="7">
        <f t="shared" si="315"/>
        <v>0.17626400835604006</v>
      </c>
      <c r="E4057" s="7">
        <f>SUM(D$2:D4057)</f>
        <v>1227.4841954045232</v>
      </c>
      <c r="F4057">
        <f t="shared" si="316"/>
        <v>1</v>
      </c>
      <c r="G4057">
        <f t="shared" si="317"/>
        <v>1</v>
      </c>
    </row>
    <row r="4058" spans="1:7" x14ac:dyDescent="0.25">
      <c r="A4058" s="7">
        <v>0.2042038529722284</v>
      </c>
      <c r="B4058" s="13">
        <f t="shared" si="318"/>
        <v>4057</v>
      </c>
      <c r="C4058" s="35">
        <f t="shared" si="319"/>
        <v>3.9462886390118079E-5</v>
      </c>
      <c r="D4058" s="7">
        <f t="shared" si="315"/>
        <v>0.16010093008470905</v>
      </c>
      <c r="E4058" s="7">
        <f>SUM(D$2:D4058)</f>
        <v>1227.644296334608</v>
      </c>
      <c r="F4058">
        <f t="shared" si="316"/>
        <v>1</v>
      </c>
      <c r="G4058">
        <f t="shared" si="317"/>
        <v>1</v>
      </c>
    </row>
    <row r="4059" spans="1:7" x14ac:dyDescent="0.25">
      <c r="A4059" s="7">
        <v>0.20411996407569979</v>
      </c>
      <c r="B4059" s="13">
        <f t="shared" si="318"/>
        <v>4058</v>
      </c>
      <c r="C4059" s="35">
        <f t="shared" si="319"/>
        <v>8.3888896528605539E-5</v>
      </c>
      <c r="D4059" s="7">
        <f t="shared" si="315"/>
        <v>0.34042114211308128</v>
      </c>
      <c r="E4059" s="7">
        <f>SUM(D$2:D4059)</f>
        <v>1227.984717476721</v>
      </c>
      <c r="F4059">
        <f t="shared" si="316"/>
        <v>1</v>
      </c>
      <c r="G4059">
        <f t="shared" si="317"/>
        <v>1</v>
      </c>
    </row>
    <row r="4060" spans="1:7" x14ac:dyDescent="0.25">
      <c r="A4060" s="7">
        <v>0.20402842470549065</v>
      </c>
      <c r="B4060" s="13">
        <f t="shared" si="318"/>
        <v>4059</v>
      </c>
      <c r="C4060" s="35">
        <f t="shared" si="319"/>
        <v>9.1539370209142712E-5</v>
      </c>
      <c r="D4060" s="7">
        <f t="shared" si="315"/>
        <v>0.3715583036789103</v>
      </c>
      <c r="E4060" s="7">
        <f>SUM(D$2:D4060)</f>
        <v>1228.3562757804</v>
      </c>
      <c r="F4060">
        <f t="shared" si="316"/>
        <v>1</v>
      </c>
      <c r="G4060">
        <f t="shared" si="317"/>
        <v>1</v>
      </c>
    </row>
    <row r="4061" spans="1:7" x14ac:dyDescent="0.25">
      <c r="A4061" s="7">
        <v>0.20396525987690678</v>
      </c>
      <c r="B4061" s="13">
        <f t="shared" si="318"/>
        <v>4060</v>
      </c>
      <c r="C4061" s="35">
        <f t="shared" si="319"/>
        <v>6.3164828583872623E-5</v>
      </c>
      <c r="D4061" s="7">
        <f t="shared" si="315"/>
        <v>0.25644920405052285</v>
      </c>
      <c r="E4061" s="7">
        <f>SUM(D$2:D4061)</f>
        <v>1228.6127249844506</v>
      </c>
      <c r="F4061">
        <f t="shared" si="316"/>
        <v>1</v>
      </c>
      <c r="G4061">
        <f t="shared" si="317"/>
        <v>1</v>
      </c>
    </row>
    <row r="4062" spans="1:7" x14ac:dyDescent="0.25">
      <c r="A4062" s="7">
        <v>0.20392507067972426</v>
      </c>
      <c r="B4062" s="13">
        <f t="shared" si="318"/>
        <v>4061</v>
      </c>
      <c r="C4062" s="35">
        <f t="shared" si="319"/>
        <v>4.0189197182516345E-5</v>
      </c>
      <c r="D4062" s="7">
        <f t="shared" si="315"/>
        <v>0.16320832975819888</v>
      </c>
      <c r="E4062" s="7">
        <f>SUM(D$2:D4062)</f>
        <v>1228.7759333142087</v>
      </c>
      <c r="F4062">
        <f t="shared" si="316"/>
        <v>1</v>
      </c>
      <c r="G4062">
        <f t="shared" si="317"/>
        <v>1</v>
      </c>
    </row>
    <row r="4063" spans="1:7" x14ac:dyDescent="0.25">
      <c r="A4063" s="7">
        <v>0.20384469228535915</v>
      </c>
      <c r="B4063" s="13">
        <f t="shared" si="318"/>
        <v>4062</v>
      </c>
      <c r="C4063" s="35">
        <f t="shared" si="319"/>
        <v>8.0378394365115957E-5</v>
      </c>
      <c r="D4063" s="7">
        <f t="shared" si="315"/>
        <v>0.32649703791110102</v>
      </c>
      <c r="E4063" s="7">
        <f>SUM(D$2:D4063)</f>
        <v>1229.1024303521199</v>
      </c>
      <c r="F4063">
        <f t="shared" si="316"/>
        <v>1</v>
      </c>
      <c r="G4063">
        <f t="shared" si="317"/>
        <v>1</v>
      </c>
    </row>
    <row r="4064" spans="1:7" x14ac:dyDescent="0.25">
      <c r="A4064" s="7">
        <v>0.20380450308817663</v>
      </c>
      <c r="B4064" s="13">
        <f t="shared" si="318"/>
        <v>4063</v>
      </c>
      <c r="C4064" s="35">
        <f t="shared" si="319"/>
        <v>4.0189197182516345E-5</v>
      </c>
      <c r="D4064" s="7">
        <f t="shared" si="315"/>
        <v>0.16328870815256391</v>
      </c>
      <c r="E4064" s="7">
        <f>SUM(D$2:D4064)</f>
        <v>1229.2657190602724</v>
      </c>
      <c r="F4064">
        <f t="shared" si="316"/>
        <v>1</v>
      </c>
      <c r="G4064">
        <f t="shared" si="317"/>
        <v>1</v>
      </c>
    </row>
    <row r="4065" spans="1:7" x14ac:dyDescent="0.25">
      <c r="A4065" s="7">
        <v>0.2037575349902645</v>
      </c>
      <c r="B4065" s="13">
        <f t="shared" si="318"/>
        <v>4064</v>
      </c>
      <c r="C4065" s="35">
        <f t="shared" si="319"/>
        <v>4.696809791213119E-5</v>
      </c>
      <c r="D4065" s="7">
        <f t="shared" si="315"/>
        <v>0.19087834991490116</v>
      </c>
      <c r="E4065" s="7">
        <f>SUM(D$2:D4065)</f>
        <v>1229.4565974101874</v>
      </c>
      <c r="F4065">
        <f t="shared" si="316"/>
        <v>1</v>
      </c>
      <c r="G4065">
        <f t="shared" si="317"/>
        <v>1</v>
      </c>
    </row>
    <row r="4066" spans="1:7" x14ac:dyDescent="0.25">
      <c r="A4066" s="7">
        <v>0.20370117327276996</v>
      </c>
      <c r="B4066" s="13">
        <f t="shared" si="318"/>
        <v>4065</v>
      </c>
      <c r="C4066" s="35">
        <f t="shared" si="319"/>
        <v>5.6361717494540775E-5</v>
      </c>
      <c r="D4066" s="7">
        <f t="shared" si="315"/>
        <v>0.22911038161530825</v>
      </c>
      <c r="E4066" s="7">
        <f>SUM(D$2:D4066)</f>
        <v>1229.6857077918028</v>
      </c>
      <c r="F4066">
        <f t="shared" si="316"/>
        <v>1</v>
      </c>
      <c r="G4066">
        <f t="shared" si="317"/>
        <v>1</v>
      </c>
    </row>
    <row r="4067" spans="1:7" x14ac:dyDescent="0.25">
      <c r="A4067" s="7">
        <v>0.20368393549662905</v>
      </c>
      <c r="B4067" s="13">
        <f t="shared" si="318"/>
        <v>4066</v>
      </c>
      <c r="C4067" s="35">
        <f t="shared" si="319"/>
        <v>1.7237776140904826E-5</v>
      </c>
      <c r="D4067" s="7">
        <f t="shared" si="315"/>
        <v>7.0088797788919022E-2</v>
      </c>
      <c r="E4067" s="7">
        <f>SUM(D$2:D4067)</f>
        <v>1229.7557965895917</v>
      </c>
      <c r="F4067">
        <f t="shared" si="316"/>
        <v>1</v>
      </c>
      <c r="G4067">
        <f t="shared" si="317"/>
        <v>1</v>
      </c>
    </row>
    <row r="4068" spans="1:7" x14ac:dyDescent="0.25">
      <c r="A4068" s="7">
        <v>0.20363580530144898</v>
      </c>
      <c r="B4068" s="13">
        <f t="shared" si="318"/>
        <v>4067</v>
      </c>
      <c r="C4068" s="35">
        <f t="shared" si="319"/>
        <v>4.8130195180073887E-5</v>
      </c>
      <c r="D4068" s="7">
        <f t="shared" si="315"/>
        <v>0.1957455037973605</v>
      </c>
      <c r="E4068" s="7">
        <f>SUM(D$2:D4068)</f>
        <v>1229.951542093389</v>
      </c>
      <c r="F4068">
        <f t="shared" si="316"/>
        <v>1</v>
      </c>
      <c r="G4068">
        <f t="shared" si="317"/>
        <v>1</v>
      </c>
    </row>
    <row r="4069" spans="1:7" x14ac:dyDescent="0.25">
      <c r="A4069" s="7">
        <v>0.20358646458828156</v>
      </c>
      <c r="B4069" s="13">
        <f t="shared" si="318"/>
        <v>4068</v>
      </c>
      <c r="C4069" s="35">
        <f t="shared" si="319"/>
        <v>4.9340713167422834E-5</v>
      </c>
      <c r="D4069" s="7">
        <f t="shared" si="315"/>
        <v>0.20071802116507609</v>
      </c>
      <c r="E4069" s="7">
        <f>SUM(D$2:D4069)</f>
        <v>1230.1522601145541</v>
      </c>
      <c r="F4069">
        <f t="shared" si="316"/>
        <v>1</v>
      </c>
      <c r="G4069">
        <f t="shared" si="317"/>
        <v>1</v>
      </c>
    </row>
    <row r="4070" spans="1:7" x14ac:dyDescent="0.25">
      <c r="A4070" s="7">
        <v>0.20351911136746112</v>
      </c>
      <c r="B4070" s="13">
        <f t="shared" si="318"/>
        <v>4069</v>
      </c>
      <c r="C4070" s="35">
        <f t="shared" si="319"/>
        <v>6.7353220820437487E-5</v>
      </c>
      <c r="D4070" s="7">
        <f t="shared" si="315"/>
        <v>0.27406025551836011</v>
      </c>
      <c r="E4070" s="7">
        <f>SUM(D$2:D4070)</f>
        <v>1230.4263203700725</v>
      </c>
      <c r="F4070">
        <f t="shared" si="316"/>
        <v>1</v>
      </c>
      <c r="G4070">
        <f t="shared" si="317"/>
        <v>1</v>
      </c>
    </row>
    <row r="4071" spans="1:7" x14ac:dyDescent="0.25">
      <c r="A4071" s="7">
        <v>0.20334760517900266</v>
      </c>
      <c r="B4071" s="13">
        <f t="shared" si="318"/>
        <v>4070</v>
      </c>
      <c r="C4071" s="35">
        <f t="shared" si="319"/>
        <v>1.71506188458459E-4</v>
      </c>
      <c r="D4071" s="7">
        <f t="shared" si="315"/>
        <v>0.69803018702592812</v>
      </c>
      <c r="E4071" s="7">
        <f>SUM(D$2:D4071)</f>
        <v>1231.1243505570985</v>
      </c>
      <c r="F4071">
        <f t="shared" si="316"/>
        <v>1</v>
      </c>
      <c r="G4071">
        <f t="shared" si="317"/>
        <v>1</v>
      </c>
    </row>
    <row r="4072" spans="1:7" x14ac:dyDescent="0.25">
      <c r="A4072" s="7">
        <v>0.20331046648714846</v>
      </c>
      <c r="B4072" s="13">
        <f t="shared" si="318"/>
        <v>4071</v>
      </c>
      <c r="C4072" s="35">
        <f t="shared" si="319"/>
        <v>3.713869185420493E-5</v>
      </c>
      <c r="D4072" s="7">
        <f t="shared" si="315"/>
        <v>0.15119161453846827</v>
      </c>
      <c r="E4072" s="7">
        <f>SUM(D$2:D4072)</f>
        <v>1231.275542171637</v>
      </c>
      <c r="F4072">
        <f t="shared" si="316"/>
        <v>1</v>
      </c>
      <c r="G4072">
        <f t="shared" si="317"/>
        <v>1</v>
      </c>
    </row>
    <row r="4073" spans="1:7" x14ac:dyDescent="0.25">
      <c r="A4073" s="7">
        <v>0.20315145284432026</v>
      </c>
      <c r="B4073" s="13">
        <f t="shared" si="318"/>
        <v>4072</v>
      </c>
      <c r="C4073" s="35">
        <f t="shared" si="319"/>
        <v>1.5901364282819297E-4</v>
      </c>
      <c r="D4073" s="7">
        <f t="shared" si="315"/>
        <v>0.64750355359640177</v>
      </c>
      <c r="E4073" s="7">
        <f>SUM(D$2:D4073)</f>
        <v>1231.9230457252334</v>
      </c>
      <c r="F4073">
        <f t="shared" si="316"/>
        <v>1</v>
      </c>
      <c r="G4073">
        <f t="shared" si="317"/>
        <v>1</v>
      </c>
    </row>
    <row r="4074" spans="1:7" x14ac:dyDescent="0.25">
      <c r="A4074" s="7">
        <v>0.20313690241811139</v>
      </c>
      <c r="B4074" s="13">
        <f t="shared" si="318"/>
        <v>4073</v>
      </c>
      <c r="C4074" s="35">
        <f t="shared" si="319"/>
        <v>1.4550426208875811E-5</v>
      </c>
      <c r="D4074" s="7">
        <f t="shared" si="315"/>
        <v>5.9263885948751177E-2</v>
      </c>
      <c r="E4074" s="7">
        <f>SUM(D$2:D4074)</f>
        <v>1231.982309611182</v>
      </c>
      <c r="F4074">
        <f t="shared" si="316"/>
        <v>1</v>
      </c>
      <c r="G4074">
        <f t="shared" si="317"/>
        <v>1</v>
      </c>
    </row>
    <row r="4075" spans="1:7" x14ac:dyDescent="0.25">
      <c r="A4075" s="7">
        <v>0.20308833643645582</v>
      </c>
      <c r="B4075" s="13">
        <f t="shared" si="318"/>
        <v>4074</v>
      </c>
      <c r="C4075" s="35">
        <f t="shared" si="319"/>
        <v>4.8565981655562807E-5</v>
      </c>
      <c r="D4075" s="7">
        <f t="shared" si="315"/>
        <v>0.19785780926476287</v>
      </c>
      <c r="E4075" s="7">
        <f>SUM(D$2:D4075)</f>
        <v>1232.1801674204469</v>
      </c>
      <c r="F4075">
        <f t="shared" si="316"/>
        <v>1</v>
      </c>
      <c r="G4075">
        <f t="shared" si="317"/>
        <v>1</v>
      </c>
    </row>
    <row r="4076" spans="1:7" x14ac:dyDescent="0.25">
      <c r="A4076" s="7">
        <v>0.20297348248980887</v>
      </c>
      <c r="B4076" s="13">
        <f t="shared" si="318"/>
        <v>4075</v>
      </c>
      <c r="C4076" s="35">
        <f t="shared" si="319"/>
        <v>1.1485394664695336E-4</v>
      </c>
      <c r="D4076" s="7">
        <f t="shared" si="315"/>
        <v>0.46802983258633496</v>
      </c>
      <c r="E4076" s="7">
        <f>SUM(D$2:D4076)</f>
        <v>1232.6481972530332</v>
      </c>
      <c r="F4076">
        <f t="shared" si="316"/>
        <v>1</v>
      </c>
      <c r="G4076">
        <f t="shared" si="317"/>
        <v>1</v>
      </c>
    </row>
    <row r="4077" spans="1:7" x14ac:dyDescent="0.25">
      <c r="A4077" s="7">
        <v>0.20294392164055594</v>
      </c>
      <c r="B4077" s="13">
        <f t="shared" si="318"/>
        <v>4076</v>
      </c>
      <c r="C4077" s="35">
        <f t="shared" si="319"/>
        <v>2.9560849252929788E-5</v>
      </c>
      <c r="D4077" s="7">
        <f t="shared" si="315"/>
        <v>0.12049002155494182</v>
      </c>
      <c r="E4077" s="7">
        <f>SUM(D$2:D4077)</f>
        <v>1232.7686872745883</v>
      </c>
      <c r="F4077">
        <f t="shared" si="316"/>
        <v>1</v>
      </c>
      <c r="G4077">
        <f t="shared" si="317"/>
        <v>1</v>
      </c>
    </row>
    <row r="4078" spans="1:7" x14ac:dyDescent="0.25">
      <c r="A4078" s="7">
        <v>0.20290574190323254</v>
      </c>
      <c r="B4078" s="13">
        <f t="shared" si="318"/>
        <v>4077</v>
      </c>
      <c r="C4078" s="35">
        <f t="shared" si="319"/>
        <v>3.8179737323396079E-5</v>
      </c>
      <c r="D4078" s="7">
        <f t="shared" si="315"/>
        <v>0.15565878906748581</v>
      </c>
      <c r="E4078" s="7">
        <f>SUM(D$2:D4078)</f>
        <v>1232.9243460636558</v>
      </c>
      <c r="F4078">
        <f t="shared" si="316"/>
        <v>1</v>
      </c>
      <c r="G4078">
        <f t="shared" si="317"/>
        <v>1</v>
      </c>
    </row>
    <row r="4079" spans="1:7" x14ac:dyDescent="0.25">
      <c r="A4079" s="7">
        <v>0.20280037841760701</v>
      </c>
      <c r="B4079" s="13">
        <f t="shared" si="318"/>
        <v>4078</v>
      </c>
      <c r="C4079" s="35">
        <f t="shared" si="319"/>
        <v>1.0536348562553699E-4</v>
      </c>
      <c r="D4079" s="7">
        <f t="shared" si="315"/>
        <v>0.42967229438093985</v>
      </c>
      <c r="E4079" s="7">
        <f>SUM(D$2:D4079)</f>
        <v>1233.3540183580367</v>
      </c>
      <c r="F4079">
        <f t="shared" si="316"/>
        <v>1</v>
      </c>
      <c r="G4079">
        <f t="shared" si="317"/>
        <v>1</v>
      </c>
    </row>
    <row r="4080" spans="1:7" x14ac:dyDescent="0.25">
      <c r="A4080" s="7">
        <v>0.20271082429689724</v>
      </c>
      <c r="B4080" s="13">
        <f t="shared" si="318"/>
        <v>4079</v>
      </c>
      <c r="C4080" s="35">
        <f t="shared" si="319"/>
        <v>8.9554120709767204E-5</v>
      </c>
      <c r="D4080" s="7">
        <f t="shared" si="315"/>
        <v>0.36529125837514043</v>
      </c>
      <c r="E4080" s="7">
        <f>SUM(D$2:D4080)</f>
        <v>1233.7193096164119</v>
      </c>
      <c r="F4080">
        <f t="shared" si="316"/>
        <v>1</v>
      </c>
      <c r="G4080">
        <f t="shared" si="317"/>
        <v>1</v>
      </c>
    </row>
    <row r="4081" spans="1:7" x14ac:dyDescent="0.25">
      <c r="A4081" s="7">
        <v>0.20264918472097754</v>
      </c>
      <c r="B4081" s="13">
        <f t="shared" si="318"/>
        <v>4080</v>
      </c>
      <c r="C4081" s="35">
        <f t="shared" si="319"/>
        <v>6.1639575919703038E-5</v>
      </c>
      <c r="D4081" s="7">
        <f t="shared" si="315"/>
        <v>0.25148946975238839</v>
      </c>
      <c r="E4081" s="7">
        <f>SUM(D$2:D4081)</f>
        <v>1233.9707990861643</v>
      </c>
      <c r="F4081">
        <f t="shared" si="316"/>
        <v>1</v>
      </c>
      <c r="G4081">
        <f t="shared" si="317"/>
        <v>1</v>
      </c>
    </row>
    <row r="4082" spans="1:7" x14ac:dyDescent="0.25">
      <c r="A4082" s="7">
        <v>0.20264918472097754</v>
      </c>
      <c r="B4082" s="13">
        <f t="shared" si="318"/>
        <v>4081</v>
      </c>
      <c r="C4082" s="35">
        <f t="shared" si="319"/>
        <v>0</v>
      </c>
      <c r="D4082" s="7">
        <f t="shared" si="315"/>
        <v>0</v>
      </c>
      <c r="E4082" s="7">
        <f>SUM(D$2:D4082)</f>
        <v>1233.9707990861643</v>
      </c>
      <c r="F4082">
        <f t="shared" si="316"/>
        <v>1</v>
      </c>
      <c r="G4082">
        <f t="shared" si="317"/>
        <v>1</v>
      </c>
    </row>
    <row r="4083" spans="1:7" x14ac:dyDescent="0.25">
      <c r="A4083" s="7">
        <v>0.20260778500580762</v>
      </c>
      <c r="B4083" s="13">
        <f t="shared" si="318"/>
        <v>4082</v>
      </c>
      <c r="C4083" s="35">
        <f t="shared" si="319"/>
        <v>4.1399715169920803E-5</v>
      </c>
      <c r="D4083" s="7">
        <f t="shared" si="315"/>
        <v>0.16899363732361672</v>
      </c>
      <c r="E4083" s="7">
        <f>SUM(D$2:D4083)</f>
        <v>1234.139792723488</v>
      </c>
      <c r="F4083">
        <f t="shared" si="316"/>
        <v>1</v>
      </c>
      <c r="G4083">
        <f t="shared" si="317"/>
        <v>1</v>
      </c>
    </row>
    <row r="4084" spans="1:7" x14ac:dyDescent="0.25">
      <c r="A4084" s="7">
        <v>0.20249910470089655</v>
      </c>
      <c r="B4084" s="13">
        <f t="shared" si="318"/>
        <v>4083</v>
      </c>
      <c r="C4084" s="35">
        <f t="shared" si="319"/>
        <v>1.086803049110685E-4</v>
      </c>
      <c r="D4084" s="7">
        <f t="shared" si="315"/>
        <v>0.4437416849518927</v>
      </c>
      <c r="E4084" s="7">
        <f>SUM(D$2:D4084)</f>
        <v>1234.5835344084398</v>
      </c>
      <c r="F4084">
        <f t="shared" si="316"/>
        <v>1</v>
      </c>
      <c r="G4084">
        <f t="shared" si="317"/>
        <v>1</v>
      </c>
    </row>
    <row r="4085" spans="1:7" x14ac:dyDescent="0.25">
      <c r="A4085" s="7">
        <v>0.2023451510232557</v>
      </c>
      <c r="B4085" s="13">
        <f t="shared" si="318"/>
        <v>4084</v>
      </c>
      <c r="C4085" s="35">
        <f t="shared" si="319"/>
        <v>1.5395367764084456E-4</v>
      </c>
      <c r="D4085" s="7">
        <f t="shared" si="315"/>
        <v>0.62874681948520916</v>
      </c>
      <c r="E4085" s="7">
        <f>SUM(D$2:D4085)</f>
        <v>1235.2122812279251</v>
      </c>
      <c r="F4085">
        <f t="shared" si="316"/>
        <v>1</v>
      </c>
      <c r="G4085">
        <f t="shared" si="317"/>
        <v>1</v>
      </c>
    </row>
    <row r="4086" spans="1:7" x14ac:dyDescent="0.25">
      <c r="A4086" s="7">
        <v>0.20230016817484303</v>
      </c>
      <c r="B4086" s="13">
        <f t="shared" si="318"/>
        <v>4085</v>
      </c>
      <c r="C4086" s="35">
        <f t="shared" si="319"/>
        <v>4.4982848412672416E-5</v>
      </c>
      <c r="D4086" s="7">
        <f t="shared" si="315"/>
        <v>0.18375493576576682</v>
      </c>
      <c r="E4086" s="7">
        <f>SUM(D$2:D4086)</f>
        <v>1235.396036163691</v>
      </c>
      <c r="F4086">
        <f t="shared" si="316"/>
        <v>1</v>
      </c>
      <c r="G4086">
        <f t="shared" si="317"/>
        <v>1</v>
      </c>
    </row>
    <row r="4087" spans="1:7" x14ac:dyDescent="0.25">
      <c r="A4087" s="7">
        <v>0.20227586097365546</v>
      </c>
      <c r="B4087" s="13">
        <f t="shared" si="318"/>
        <v>4086</v>
      </c>
      <c r="C4087" s="35">
        <f t="shared" si="319"/>
        <v>2.4307201187567795E-5</v>
      </c>
      <c r="D4087" s="7">
        <f t="shared" si="315"/>
        <v>9.9319224052402011E-2</v>
      </c>
      <c r="E4087" s="7">
        <f>SUM(D$2:D4087)</f>
        <v>1235.4953553877433</v>
      </c>
      <c r="F4087">
        <f t="shared" si="316"/>
        <v>1</v>
      </c>
      <c r="G4087">
        <f t="shared" si="317"/>
        <v>1</v>
      </c>
    </row>
    <row r="4088" spans="1:7" x14ac:dyDescent="0.25">
      <c r="A4088" s="7">
        <v>0.20217625955365012</v>
      </c>
      <c r="B4088" s="13">
        <f t="shared" si="318"/>
        <v>4087</v>
      </c>
      <c r="C4088" s="35">
        <f t="shared" si="319"/>
        <v>9.9601420005340779E-5</v>
      </c>
      <c r="D4088" s="7">
        <f t="shared" si="315"/>
        <v>0.40707100356182779</v>
      </c>
      <c r="E4088" s="7">
        <f>SUM(D$2:D4088)</f>
        <v>1235.9024263913052</v>
      </c>
      <c r="F4088">
        <f t="shared" si="316"/>
        <v>1</v>
      </c>
      <c r="G4088">
        <f t="shared" si="317"/>
        <v>1</v>
      </c>
    </row>
    <row r="4089" spans="1:7" x14ac:dyDescent="0.25">
      <c r="A4089" s="7">
        <v>0.20203133634019549</v>
      </c>
      <c r="B4089" s="13">
        <f t="shared" si="318"/>
        <v>4088</v>
      </c>
      <c r="C4089" s="35">
        <f t="shared" si="319"/>
        <v>1.449232134546341E-4</v>
      </c>
      <c r="D4089" s="7">
        <f t="shared" si="315"/>
        <v>0.59244609660254421</v>
      </c>
      <c r="E4089" s="7">
        <f>SUM(D$2:D4089)</f>
        <v>1236.4948724879077</v>
      </c>
      <c r="F4089">
        <f t="shared" si="316"/>
        <v>1</v>
      </c>
      <c r="G4089">
        <f t="shared" si="317"/>
        <v>1</v>
      </c>
    </row>
    <row r="4090" spans="1:7" x14ac:dyDescent="0.25">
      <c r="A4090" s="7">
        <v>0.20197923564601661</v>
      </c>
      <c r="B4090" s="13">
        <f t="shared" si="318"/>
        <v>4089</v>
      </c>
      <c r="C4090" s="35">
        <f t="shared" si="319"/>
        <v>5.2100694178880413E-5</v>
      </c>
      <c r="D4090" s="7">
        <f t="shared" si="315"/>
        <v>0.21303973849744201</v>
      </c>
      <c r="E4090" s="7">
        <f>SUM(D$2:D4090)</f>
        <v>1236.7079122264051</v>
      </c>
      <c r="F4090">
        <f t="shared" si="316"/>
        <v>1</v>
      </c>
      <c r="G4090">
        <f t="shared" si="317"/>
        <v>1</v>
      </c>
    </row>
    <row r="4091" spans="1:7" x14ac:dyDescent="0.25">
      <c r="A4091" s="7">
        <v>0.20190171407410193</v>
      </c>
      <c r="B4091" s="13">
        <f t="shared" si="318"/>
        <v>4090</v>
      </c>
      <c r="C4091" s="35">
        <f t="shared" si="319"/>
        <v>7.7521571914679344E-5</v>
      </c>
      <c r="D4091" s="7">
        <f t="shared" si="315"/>
        <v>0.31706322913103852</v>
      </c>
      <c r="E4091" s="7">
        <f>SUM(D$2:D4091)</f>
        <v>1237.0249754555362</v>
      </c>
      <c r="F4091">
        <f t="shared" si="316"/>
        <v>1</v>
      </c>
      <c r="G4091">
        <f t="shared" si="317"/>
        <v>1</v>
      </c>
    </row>
    <row r="4092" spans="1:7" x14ac:dyDescent="0.25">
      <c r="A4092" s="7">
        <v>0.20187225006628798</v>
      </c>
      <c r="B4092" s="13">
        <f t="shared" si="318"/>
        <v>4091</v>
      </c>
      <c r="C4092" s="35">
        <f t="shared" si="319"/>
        <v>2.9464007813950754E-5</v>
      </c>
      <c r="D4092" s="7">
        <f t="shared" si="315"/>
        <v>0.12053725596687254</v>
      </c>
      <c r="E4092" s="7">
        <f>SUM(D$2:D4092)</f>
        <v>1237.145512711503</v>
      </c>
      <c r="F4092">
        <f t="shared" si="316"/>
        <v>1</v>
      </c>
      <c r="G4092">
        <f t="shared" si="317"/>
        <v>1</v>
      </c>
    </row>
    <row r="4093" spans="1:7" x14ac:dyDescent="0.25">
      <c r="A4093" s="7">
        <v>0.20182801773902742</v>
      </c>
      <c r="B4093" s="13">
        <f t="shared" si="318"/>
        <v>4092</v>
      </c>
      <c r="C4093" s="35">
        <f t="shared" si="319"/>
        <v>4.4232327260557147E-5</v>
      </c>
      <c r="D4093" s="7">
        <f t="shared" si="315"/>
        <v>0.18099868315019985</v>
      </c>
      <c r="E4093" s="7">
        <f>SUM(D$2:D4093)</f>
        <v>1237.3265113946532</v>
      </c>
      <c r="F4093">
        <f t="shared" si="316"/>
        <v>1</v>
      </c>
      <c r="G4093">
        <f t="shared" si="317"/>
        <v>1</v>
      </c>
    </row>
    <row r="4094" spans="1:7" x14ac:dyDescent="0.25">
      <c r="A4094" s="7">
        <v>0.20178451172255937</v>
      </c>
      <c r="B4094" s="13">
        <f t="shared" si="318"/>
        <v>4093</v>
      </c>
      <c r="C4094" s="35">
        <f t="shared" si="319"/>
        <v>4.3506016468047859E-5</v>
      </c>
      <c r="D4094" s="7">
        <f t="shared" si="315"/>
        <v>0.17807012540371989</v>
      </c>
      <c r="E4094" s="7">
        <f>SUM(D$2:D4094)</f>
        <v>1237.5045815200569</v>
      </c>
      <c r="F4094">
        <f t="shared" si="316"/>
        <v>1</v>
      </c>
      <c r="G4094">
        <f t="shared" si="317"/>
        <v>1</v>
      </c>
    </row>
    <row r="4095" spans="1:7" x14ac:dyDescent="0.25">
      <c r="A4095" s="7">
        <v>0.20164300216982928</v>
      </c>
      <c r="B4095" s="13">
        <f t="shared" si="318"/>
        <v>4094</v>
      </c>
      <c r="C4095" s="35">
        <f t="shared" si="319"/>
        <v>1.415095527300958E-4</v>
      </c>
      <c r="D4095" s="7">
        <f t="shared" si="315"/>
        <v>0.57934010887701226</v>
      </c>
      <c r="E4095" s="7">
        <f>SUM(D$2:D4095)</f>
        <v>1238.0839216289339</v>
      </c>
      <c r="F4095">
        <f t="shared" si="316"/>
        <v>1</v>
      </c>
      <c r="G4095">
        <f t="shared" si="317"/>
        <v>1</v>
      </c>
    </row>
    <row r="4096" spans="1:7" x14ac:dyDescent="0.25">
      <c r="A4096" s="7">
        <v>0.20163007383772355</v>
      </c>
      <c r="B4096" s="13">
        <f t="shared" si="318"/>
        <v>4095</v>
      </c>
      <c r="C4096" s="35">
        <f t="shared" si="319"/>
        <v>1.2928332105727192E-5</v>
      </c>
      <c r="D4096" s="7">
        <f t="shared" si="315"/>
        <v>5.294151997295285E-2</v>
      </c>
      <c r="E4096" s="7">
        <f>SUM(D$2:D4096)</f>
        <v>1238.136863148907</v>
      </c>
      <c r="F4096">
        <f t="shared" si="316"/>
        <v>1</v>
      </c>
      <c r="G4096">
        <f t="shared" si="317"/>
        <v>1</v>
      </c>
    </row>
    <row r="4097" spans="1:7" x14ac:dyDescent="0.25">
      <c r="A4097" s="7">
        <v>0.2015960340719172</v>
      </c>
      <c r="B4097" s="13">
        <f t="shared" si="318"/>
        <v>4096</v>
      </c>
      <c r="C4097" s="35">
        <f t="shared" si="319"/>
        <v>3.4039765806348488E-5</v>
      </c>
      <c r="D4097" s="7">
        <f t="shared" si="315"/>
        <v>0.13942688074280341</v>
      </c>
      <c r="E4097" s="7">
        <f>SUM(D$2:D4097)</f>
        <v>1238.2762900296498</v>
      </c>
      <c r="F4097">
        <f t="shared" si="316"/>
        <v>1</v>
      </c>
      <c r="G4097">
        <f t="shared" si="317"/>
        <v>1</v>
      </c>
    </row>
    <row r="4098" spans="1:7" x14ac:dyDescent="0.25">
      <c r="A4098" s="7">
        <v>0.20131773598660799</v>
      </c>
      <c r="B4098" s="13">
        <f t="shared" si="318"/>
        <v>4097</v>
      </c>
      <c r="C4098" s="35">
        <f t="shared" si="319"/>
        <v>2.7829808530921429E-4</v>
      </c>
      <c r="D4098" s="7">
        <f t="shared" ref="D4098:D4161" si="320">C4098*B4098</f>
        <v>1.1401872555118509</v>
      </c>
      <c r="E4098" s="7">
        <f>SUM(D$2:D4098)</f>
        <v>1239.4164772851616</v>
      </c>
      <c r="F4098">
        <f t="shared" ref="F4098:F4161" si="321">IF(E4098&gt;I$15,1,0)</f>
        <v>1</v>
      </c>
      <c r="G4098">
        <f t="shared" ref="G4098:G4161" si="322">IF(E4098&gt;M$15,1,0)</f>
        <v>1</v>
      </c>
    </row>
    <row r="4099" spans="1:7" x14ac:dyDescent="0.25">
      <c r="A4099" s="7">
        <v>0.2010867933649669</v>
      </c>
      <c r="B4099" s="13">
        <f t="shared" ref="B4099:B4162" si="323">ROW(B4099)-1</f>
        <v>4098</v>
      </c>
      <c r="C4099" s="35">
        <f t="shared" si="319"/>
        <v>2.309426216410837E-4</v>
      </c>
      <c r="D4099" s="7">
        <f t="shared" si="320"/>
        <v>0.94640286348516101</v>
      </c>
      <c r="E4099" s="7">
        <f>SUM(D$2:D4099)</f>
        <v>1240.3628801486468</v>
      </c>
      <c r="F4099">
        <f t="shared" si="321"/>
        <v>1</v>
      </c>
      <c r="G4099">
        <f t="shared" si="322"/>
        <v>1</v>
      </c>
    </row>
    <row r="4100" spans="1:7" x14ac:dyDescent="0.25">
      <c r="A4100" s="7">
        <v>0.20103144848258178</v>
      </c>
      <c r="B4100" s="13">
        <f t="shared" si="323"/>
        <v>4099</v>
      </c>
      <c r="C4100" s="35">
        <f t="shared" ref="C4100:C4163" si="324">IF(A4099-A4100=0,0,A4099-A4100)</f>
        <v>5.5344882385122141E-5</v>
      </c>
      <c r="D4100" s="7">
        <f t="shared" si="320"/>
        <v>0.22685867289661565</v>
      </c>
      <c r="E4100" s="7">
        <f>SUM(D$2:D4100)</f>
        <v>1240.5897388215435</v>
      </c>
      <c r="F4100">
        <f t="shared" si="321"/>
        <v>1</v>
      </c>
      <c r="G4100">
        <f t="shared" si="322"/>
        <v>1</v>
      </c>
    </row>
    <row r="4101" spans="1:7" x14ac:dyDescent="0.25">
      <c r="A4101" s="7">
        <v>0.20102713903854649</v>
      </c>
      <c r="B4101" s="13">
        <f t="shared" si="323"/>
        <v>4100</v>
      </c>
      <c r="C4101" s="35">
        <f t="shared" si="324"/>
        <v>4.3094440352886565E-6</v>
      </c>
      <c r="D4101" s="7">
        <f t="shared" si="320"/>
        <v>1.7668720544683492E-2</v>
      </c>
      <c r="E4101" s="7">
        <f>SUM(D$2:D4101)</f>
        <v>1240.6074075420881</v>
      </c>
      <c r="F4101">
        <f t="shared" si="321"/>
        <v>1</v>
      </c>
      <c r="G4101">
        <f t="shared" si="322"/>
        <v>1</v>
      </c>
    </row>
    <row r="4102" spans="1:7" x14ac:dyDescent="0.25">
      <c r="A4102" s="7">
        <v>0.2010166801631352</v>
      </c>
      <c r="B4102" s="13">
        <f t="shared" si="323"/>
        <v>4101</v>
      </c>
      <c r="C4102" s="35">
        <f t="shared" si="324"/>
        <v>1.0458875411289981E-5</v>
      </c>
      <c r="D4102" s="7">
        <f t="shared" si="320"/>
        <v>4.2891848061700211E-2</v>
      </c>
      <c r="E4102" s="7">
        <f>SUM(D$2:D4102)</f>
        <v>1240.6502993901499</v>
      </c>
      <c r="F4102">
        <f t="shared" si="321"/>
        <v>1</v>
      </c>
      <c r="G4102">
        <f t="shared" si="322"/>
        <v>1</v>
      </c>
    </row>
    <row r="4103" spans="1:7" x14ac:dyDescent="0.25">
      <c r="A4103" s="7">
        <v>0.20098336670812125</v>
      </c>
      <c r="B4103" s="13">
        <f t="shared" si="323"/>
        <v>4102</v>
      </c>
      <c r="C4103" s="35">
        <f t="shared" si="324"/>
        <v>3.3313455013950222E-5</v>
      </c>
      <c r="D4103" s="7">
        <f t="shared" si="320"/>
        <v>0.13665179246722381</v>
      </c>
      <c r="E4103" s="7">
        <f>SUM(D$2:D4103)</f>
        <v>1240.7869511826173</v>
      </c>
      <c r="F4103">
        <f t="shared" si="321"/>
        <v>1</v>
      </c>
      <c r="G4103">
        <f t="shared" si="322"/>
        <v>1</v>
      </c>
    </row>
    <row r="4104" spans="1:7" x14ac:dyDescent="0.25">
      <c r="A4104" s="7">
        <v>0.20080154690640989</v>
      </c>
      <c r="B4104" s="13">
        <f t="shared" si="323"/>
        <v>4103</v>
      </c>
      <c r="C4104" s="35">
        <f t="shared" si="324"/>
        <v>1.8181980171136369E-4</v>
      </c>
      <c r="D4104" s="7">
        <f t="shared" si="320"/>
        <v>0.74600664642172521</v>
      </c>
      <c r="E4104" s="7">
        <f>SUM(D$2:D4104)</f>
        <v>1241.5329578290389</v>
      </c>
      <c r="F4104">
        <f t="shared" si="321"/>
        <v>1</v>
      </c>
      <c r="G4104">
        <f t="shared" si="322"/>
        <v>1</v>
      </c>
    </row>
    <row r="4105" spans="1:7" x14ac:dyDescent="0.25">
      <c r="A4105" s="7">
        <v>0.20074758201453047</v>
      </c>
      <c r="B4105" s="13">
        <f t="shared" si="323"/>
        <v>4104</v>
      </c>
      <c r="C4105" s="35">
        <f t="shared" si="324"/>
        <v>5.3964891879421106E-5</v>
      </c>
      <c r="D4105" s="7">
        <f t="shared" si="320"/>
        <v>0.22147191627314422</v>
      </c>
      <c r="E4105" s="7">
        <f>SUM(D$2:D4105)</f>
        <v>1241.7544297453121</v>
      </c>
      <c r="F4105">
        <f t="shared" si="321"/>
        <v>1</v>
      </c>
      <c r="G4105">
        <f t="shared" si="322"/>
        <v>1</v>
      </c>
    </row>
    <row r="4106" spans="1:7" x14ac:dyDescent="0.25">
      <c r="A4106" s="7">
        <v>0.20066732467196413</v>
      </c>
      <c r="B4106" s="13">
        <f t="shared" si="323"/>
        <v>4105</v>
      </c>
      <c r="C4106" s="35">
        <f t="shared" si="324"/>
        <v>8.0257342566336654E-5</v>
      </c>
      <c r="D4106" s="7">
        <f t="shared" si="320"/>
        <v>0.32945639123481196</v>
      </c>
      <c r="E4106" s="7">
        <f>SUM(D$2:D4106)</f>
        <v>1242.0838861365469</v>
      </c>
      <c r="F4106">
        <f t="shared" si="321"/>
        <v>1</v>
      </c>
      <c r="G4106">
        <f t="shared" si="322"/>
        <v>1</v>
      </c>
    </row>
    <row r="4107" spans="1:7" x14ac:dyDescent="0.25">
      <c r="A4107" s="7">
        <v>0.20047487652232315</v>
      </c>
      <c r="B4107" s="13">
        <f t="shared" si="323"/>
        <v>4106</v>
      </c>
      <c r="C4107" s="35">
        <f t="shared" si="324"/>
        <v>1.9244814964097801E-4</v>
      </c>
      <c r="D4107" s="7">
        <f t="shared" si="320"/>
        <v>0.79019210242585569</v>
      </c>
      <c r="E4107" s="7">
        <f>SUM(D$2:D4107)</f>
        <v>1242.8740782389727</v>
      </c>
      <c r="F4107">
        <f t="shared" si="321"/>
        <v>1</v>
      </c>
      <c r="G4107">
        <f t="shared" si="322"/>
        <v>1</v>
      </c>
    </row>
    <row r="4108" spans="1:7" x14ac:dyDescent="0.25">
      <c r="A4108" s="7">
        <v>0.20047352074217725</v>
      </c>
      <c r="B4108" s="13">
        <f t="shared" si="323"/>
        <v>4107</v>
      </c>
      <c r="C4108" s="35">
        <f t="shared" si="324"/>
        <v>1.3557801459007646E-6</v>
      </c>
      <c r="D4108" s="7">
        <f t="shared" si="320"/>
        <v>5.5681890592144401E-3</v>
      </c>
      <c r="E4108" s="7">
        <f>SUM(D$2:D4108)</f>
        <v>1242.8796464280319</v>
      </c>
      <c r="F4108">
        <f t="shared" si="321"/>
        <v>1</v>
      </c>
      <c r="G4108">
        <f t="shared" si="322"/>
        <v>1</v>
      </c>
    </row>
    <row r="4109" spans="1:7" x14ac:dyDescent="0.25">
      <c r="A4109" s="7">
        <v>0.20045054511077598</v>
      </c>
      <c r="B4109" s="13">
        <f t="shared" si="323"/>
        <v>4108</v>
      </c>
      <c r="C4109" s="35">
        <f t="shared" si="324"/>
        <v>2.2975631401273011E-5</v>
      </c>
      <c r="D4109" s="7">
        <f t="shared" si="320"/>
        <v>9.438389379642953E-2</v>
      </c>
      <c r="E4109" s="7">
        <f>SUM(D$2:D4109)</f>
        <v>1242.9740303218284</v>
      </c>
      <c r="F4109">
        <f t="shared" si="321"/>
        <v>1</v>
      </c>
      <c r="G4109">
        <f t="shared" si="322"/>
        <v>1</v>
      </c>
    </row>
    <row r="4110" spans="1:7" x14ac:dyDescent="0.25">
      <c r="A4110" s="7">
        <v>0.20042788421405128</v>
      </c>
      <c r="B4110" s="13">
        <f t="shared" si="323"/>
        <v>4109</v>
      </c>
      <c r="C4110" s="35">
        <f t="shared" si="324"/>
        <v>2.2660896724702173E-5</v>
      </c>
      <c r="D4110" s="7">
        <f t="shared" si="320"/>
        <v>9.3113624641801229E-2</v>
      </c>
      <c r="E4110" s="7">
        <f>SUM(D$2:D4110)</f>
        <v>1243.0671439464702</v>
      </c>
      <c r="F4110">
        <f t="shared" si="321"/>
        <v>1</v>
      </c>
      <c r="G4110">
        <f t="shared" si="322"/>
        <v>1</v>
      </c>
    </row>
    <row r="4111" spans="1:7" x14ac:dyDescent="0.25">
      <c r="A4111" s="7">
        <v>0.20036571201021716</v>
      </c>
      <c r="B4111" s="13">
        <f t="shared" si="323"/>
        <v>4110</v>
      </c>
      <c r="C4111" s="35">
        <f t="shared" si="324"/>
        <v>6.217220383411548E-5</v>
      </c>
      <c r="D4111" s="7">
        <f t="shared" si="320"/>
        <v>0.25552775775821462</v>
      </c>
      <c r="E4111" s="7">
        <f>SUM(D$2:D4111)</f>
        <v>1243.3226717042285</v>
      </c>
      <c r="F4111">
        <f t="shared" si="321"/>
        <v>1</v>
      </c>
      <c r="G4111">
        <f t="shared" si="322"/>
        <v>1</v>
      </c>
    </row>
    <row r="4112" spans="1:7" x14ac:dyDescent="0.25">
      <c r="A4112" s="7">
        <v>0.20030765556754021</v>
      </c>
      <c r="B4112" s="13">
        <f t="shared" si="323"/>
        <v>4111</v>
      </c>
      <c r="C4112" s="35">
        <f t="shared" si="324"/>
        <v>5.8056442676951425E-5</v>
      </c>
      <c r="D4112" s="7">
        <f t="shared" si="320"/>
        <v>0.23867003584494731</v>
      </c>
      <c r="E4112" s="7">
        <f>SUM(D$2:D4112)</f>
        <v>1243.5613417400734</v>
      </c>
      <c r="F4112">
        <f t="shared" si="321"/>
        <v>1</v>
      </c>
      <c r="G4112">
        <f t="shared" si="322"/>
        <v>1</v>
      </c>
    </row>
    <row r="4113" spans="1:7" x14ac:dyDescent="0.25">
      <c r="A4113" s="7">
        <v>0.20024504757723055</v>
      </c>
      <c r="B4113" s="13">
        <f t="shared" si="323"/>
        <v>4112</v>
      </c>
      <c r="C4113" s="35">
        <f t="shared" si="324"/>
        <v>6.2607990309659911E-5</v>
      </c>
      <c r="D4113" s="7">
        <f t="shared" si="320"/>
        <v>0.25744405615332155</v>
      </c>
      <c r="E4113" s="7">
        <f>SUM(D$2:D4113)</f>
        <v>1243.8187857962268</v>
      </c>
      <c r="F4113">
        <f t="shared" si="321"/>
        <v>1</v>
      </c>
      <c r="G4113">
        <f t="shared" si="322"/>
        <v>1</v>
      </c>
    </row>
    <row r="4114" spans="1:7" x14ac:dyDescent="0.25">
      <c r="A4114" s="7">
        <v>0.20008966548836457</v>
      </c>
      <c r="B4114" s="13">
        <f t="shared" si="323"/>
        <v>4113</v>
      </c>
      <c r="C4114" s="35">
        <f t="shared" si="324"/>
        <v>1.553820888659796E-4</v>
      </c>
      <c r="D4114" s="7">
        <f t="shared" si="320"/>
        <v>0.6390865315057741</v>
      </c>
      <c r="E4114" s="7">
        <f>SUM(D$2:D4114)</f>
        <v>1244.4578723277327</v>
      </c>
      <c r="F4114">
        <f t="shared" si="321"/>
        <v>1</v>
      </c>
      <c r="G4114">
        <f t="shared" si="322"/>
        <v>1</v>
      </c>
    </row>
    <row r="4115" spans="1:7" x14ac:dyDescent="0.25">
      <c r="A4115" s="7">
        <v>0.20004681315160971</v>
      </c>
      <c r="B4115" s="13">
        <f t="shared" si="323"/>
        <v>4114</v>
      </c>
      <c r="C4115" s="35">
        <f t="shared" si="324"/>
        <v>4.2852336754856113E-5</v>
      </c>
      <c r="D4115" s="7">
        <f t="shared" si="320"/>
        <v>0.17629451340947805</v>
      </c>
      <c r="E4115" s="7">
        <f>SUM(D$2:D4115)</f>
        <v>1244.6341668411421</v>
      </c>
      <c r="F4115">
        <f t="shared" si="321"/>
        <v>1</v>
      </c>
      <c r="G4115">
        <f t="shared" si="322"/>
        <v>1</v>
      </c>
    </row>
    <row r="4116" spans="1:7" x14ac:dyDescent="0.25">
      <c r="A4116" s="7">
        <v>0.20001805124422847</v>
      </c>
      <c r="B4116" s="13">
        <f t="shared" si="323"/>
        <v>4115</v>
      </c>
      <c r="C4116" s="35">
        <f t="shared" si="324"/>
        <v>2.8761907381241736E-5</v>
      </c>
      <c r="D4116" s="7">
        <f t="shared" si="320"/>
        <v>0.11835524887380974</v>
      </c>
      <c r="E4116" s="7">
        <f>SUM(D$2:D4116)</f>
        <v>1244.7525220900159</v>
      </c>
      <c r="F4116">
        <f t="shared" si="321"/>
        <v>1</v>
      </c>
      <c r="G4116">
        <f t="shared" si="322"/>
        <v>1</v>
      </c>
    </row>
    <row r="4117" spans="1:7" x14ac:dyDescent="0.25">
      <c r="A4117" s="7">
        <v>0.19996435266630633</v>
      </c>
      <c r="B4117" s="13">
        <f t="shared" si="323"/>
        <v>4116</v>
      </c>
      <c r="C4117" s="35">
        <f t="shared" si="324"/>
        <v>5.3698577922145496E-5</v>
      </c>
      <c r="D4117" s="7">
        <f t="shared" si="320"/>
        <v>0.22102334672755086</v>
      </c>
      <c r="E4117" s="7">
        <f>SUM(D$2:D4117)</f>
        <v>1244.9735454367435</v>
      </c>
      <c r="F4117">
        <f t="shared" si="321"/>
        <v>1</v>
      </c>
      <c r="G4117">
        <f t="shared" si="322"/>
        <v>1</v>
      </c>
    </row>
    <row r="4118" spans="1:7" x14ac:dyDescent="0.25">
      <c r="A4118" s="7">
        <v>0.19993941599576531</v>
      </c>
      <c r="B4118" s="13">
        <f t="shared" si="323"/>
        <v>4117</v>
      </c>
      <c r="C4118" s="35">
        <f t="shared" si="324"/>
        <v>2.4936670541014783E-5</v>
      </c>
      <c r="D4118" s="7">
        <f t="shared" si="320"/>
        <v>0.10266427261735786</v>
      </c>
      <c r="E4118" s="7">
        <f>SUM(D$2:D4118)</f>
        <v>1245.0762097093609</v>
      </c>
      <c r="F4118">
        <f t="shared" si="321"/>
        <v>1</v>
      </c>
      <c r="G4118">
        <f t="shared" si="322"/>
        <v>1</v>
      </c>
    </row>
    <row r="4119" spans="1:7" x14ac:dyDescent="0.25">
      <c r="A4119" s="7">
        <v>0.19985545446815747</v>
      </c>
      <c r="B4119" s="13">
        <f t="shared" si="323"/>
        <v>4118</v>
      </c>
      <c r="C4119" s="35">
        <f t="shared" si="324"/>
        <v>8.3961527607839814E-5</v>
      </c>
      <c r="D4119" s="7">
        <f t="shared" si="320"/>
        <v>0.34575357068908436</v>
      </c>
      <c r="E4119" s="7">
        <f>SUM(D$2:D4119)</f>
        <v>1245.42196328005</v>
      </c>
      <c r="F4119">
        <f t="shared" si="321"/>
        <v>1</v>
      </c>
      <c r="G4119">
        <f t="shared" si="322"/>
        <v>1</v>
      </c>
    </row>
    <row r="4120" spans="1:7" x14ac:dyDescent="0.25">
      <c r="A4120" s="7">
        <v>0.19958899524876531</v>
      </c>
      <c r="B4120" s="13">
        <f t="shared" si="323"/>
        <v>4119</v>
      </c>
      <c r="C4120" s="35">
        <f t="shared" si="324"/>
        <v>2.6645921939216777E-4</v>
      </c>
      <c r="D4120" s="7">
        <f t="shared" si="320"/>
        <v>1.097545524676339</v>
      </c>
      <c r="E4120" s="7">
        <f>SUM(D$2:D4120)</f>
        <v>1246.5195088047265</v>
      </c>
      <c r="F4120">
        <f t="shared" si="321"/>
        <v>1</v>
      </c>
      <c r="G4120">
        <f t="shared" si="322"/>
        <v>1</v>
      </c>
    </row>
    <row r="4121" spans="1:7" x14ac:dyDescent="0.25">
      <c r="A4121" s="7">
        <v>0.19958710684070494</v>
      </c>
      <c r="B4121" s="13">
        <f t="shared" si="323"/>
        <v>4120</v>
      </c>
      <c r="C4121" s="35">
        <f t="shared" si="324"/>
        <v>1.8884080603687181E-6</v>
      </c>
      <c r="D4121" s="7">
        <f t="shared" si="320"/>
        <v>7.7802412087191186E-3</v>
      </c>
      <c r="E4121" s="7">
        <f>SUM(D$2:D4121)</f>
        <v>1246.5272890459353</v>
      </c>
      <c r="F4121">
        <f t="shared" si="321"/>
        <v>1</v>
      </c>
      <c r="G4121">
        <f t="shared" si="322"/>
        <v>1</v>
      </c>
    </row>
    <row r="4122" spans="1:7" x14ac:dyDescent="0.25">
      <c r="A4122" s="7">
        <v>0.19955282497130103</v>
      </c>
      <c r="B4122" s="13">
        <f t="shared" si="323"/>
        <v>4121</v>
      </c>
      <c r="C4122" s="35">
        <f t="shared" si="324"/>
        <v>3.4281869403907095E-5</v>
      </c>
      <c r="D4122" s="7">
        <f t="shared" si="320"/>
        <v>0.14127558381350114</v>
      </c>
      <c r="E4122" s="7">
        <f>SUM(D$2:D4122)</f>
        <v>1246.6685646297487</v>
      </c>
      <c r="F4122">
        <f t="shared" si="321"/>
        <v>1</v>
      </c>
      <c r="G4122">
        <f t="shared" si="322"/>
        <v>1</v>
      </c>
    </row>
    <row r="4123" spans="1:7" x14ac:dyDescent="0.25">
      <c r="A4123" s="7">
        <v>0.1995502586731677</v>
      </c>
      <c r="B4123" s="13">
        <f t="shared" si="323"/>
        <v>4122</v>
      </c>
      <c r="C4123" s="35">
        <f t="shared" si="324"/>
        <v>2.5662981333329782E-6</v>
      </c>
      <c r="D4123" s="7">
        <f t="shared" si="320"/>
        <v>1.0578280905598536E-2</v>
      </c>
      <c r="E4123" s="7">
        <f>SUM(D$2:D4123)</f>
        <v>1246.6791429106543</v>
      </c>
      <c r="F4123">
        <f t="shared" si="321"/>
        <v>1</v>
      </c>
      <c r="G4123">
        <f t="shared" si="322"/>
        <v>1</v>
      </c>
    </row>
    <row r="4124" spans="1:7" x14ac:dyDescent="0.25">
      <c r="A4124" s="7">
        <v>0.19942949739874213</v>
      </c>
      <c r="B4124" s="13">
        <f t="shared" si="323"/>
        <v>4123</v>
      </c>
      <c r="C4124" s="35">
        <f t="shared" si="324"/>
        <v>1.2076127442556261E-4</v>
      </c>
      <c r="D4124" s="7">
        <f t="shared" si="320"/>
        <v>0.49789873445659466</v>
      </c>
      <c r="E4124" s="7">
        <f>SUM(D$2:D4124)</f>
        <v>1247.1770416451109</v>
      </c>
      <c r="F4124">
        <f t="shared" si="321"/>
        <v>1</v>
      </c>
      <c r="G4124">
        <f t="shared" si="322"/>
        <v>1</v>
      </c>
    </row>
    <row r="4125" spans="1:7" x14ac:dyDescent="0.25">
      <c r="A4125" s="7">
        <v>0.19934577797473171</v>
      </c>
      <c r="B4125" s="13">
        <f t="shared" si="323"/>
        <v>4124</v>
      </c>
      <c r="C4125" s="35">
        <f t="shared" si="324"/>
        <v>8.3719424010419985E-5</v>
      </c>
      <c r="D4125" s="7">
        <f t="shared" si="320"/>
        <v>0.34525890461897202</v>
      </c>
      <c r="E4125" s="7">
        <f>SUM(D$2:D4125)</f>
        <v>1247.5223005497298</v>
      </c>
      <c r="F4125">
        <f t="shared" si="321"/>
        <v>1</v>
      </c>
      <c r="G4125">
        <f t="shared" si="322"/>
        <v>1</v>
      </c>
    </row>
    <row r="4126" spans="1:7" x14ac:dyDescent="0.25">
      <c r="A4126" s="7">
        <v>0.19928321840514157</v>
      </c>
      <c r="B4126" s="13">
        <f t="shared" si="323"/>
        <v>4125</v>
      </c>
      <c r="C4126" s="35">
        <f t="shared" si="324"/>
        <v>6.2559569590142639E-5</v>
      </c>
      <c r="D4126" s="7">
        <f t="shared" si="320"/>
        <v>0.25805822455933836</v>
      </c>
      <c r="E4126" s="7">
        <f>SUM(D$2:D4126)</f>
        <v>1247.7803587742892</v>
      </c>
      <c r="F4126">
        <f t="shared" si="321"/>
        <v>1</v>
      </c>
      <c r="G4126">
        <f t="shared" si="322"/>
        <v>1</v>
      </c>
    </row>
    <row r="4127" spans="1:7" x14ac:dyDescent="0.25">
      <c r="A4127" s="7">
        <v>0.19928321840514157</v>
      </c>
      <c r="B4127" s="13">
        <f t="shared" si="323"/>
        <v>4126</v>
      </c>
      <c r="C4127" s="35">
        <f t="shared" si="324"/>
        <v>0</v>
      </c>
      <c r="D4127" s="7">
        <f t="shared" si="320"/>
        <v>0</v>
      </c>
      <c r="E4127" s="7">
        <f>SUM(D$2:D4127)</f>
        <v>1247.7803587742892</v>
      </c>
      <c r="F4127">
        <f t="shared" si="321"/>
        <v>1</v>
      </c>
      <c r="G4127">
        <f t="shared" si="322"/>
        <v>1</v>
      </c>
    </row>
    <row r="4128" spans="1:7" x14ac:dyDescent="0.25">
      <c r="A4128" s="7">
        <v>0.19918937905075634</v>
      </c>
      <c r="B4128" s="13">
        <f t="shared" si="323"/>
        <v>4127</v>
      </c>
      <c r="C4128" s="35">
        <f t="shared" si="324"/>
        <v>9.3839354385227836E-5</v>
      </c>
      <c r="D4128" s="7">
        <f t="shared" si="320"/>
        <v>0.38727501554783528</v>
      </c>
      <c r="E4128" s="7">
        <f>SUM(D$2:D4128)</f>
        <v>1248.1676337898371</v>
      </c>
      <c r="F4128">
        <f t="shared" si="321"/>
        <v>1</v>
      </c>
      <c r="G4128">
        <f t="shared" si="322"/>
        <v>1</v>
      </c>
    </row>
    <row r="4129" spans="1:7" x14ac:dyDescent="0.25">
      <c r="A4129" s="7">
        <v>0.19916395817302046</v>
      </c>
      <c r="B4129" s="13">
        <f t="shared" si="323"/>
        <v>4128</v>
      </c>
      <c r="C4129" s="35">
        <f t="shared" si="324"/>
        <v>2.5420877735882197E-5</v>
      </c>
      <c r="D4129" s="7">
        <f t="shared" si="320"/>
        <v>0.10493738329372171</v>
      </c>
      <c r="E4129" s="7">
        <f>SUM(D$2:D4129)</f>
        <v>1248.2725711731307</v>
      </c>
      <c r="F4129">
        <f t="shared" si="321"/>
        <v>1</v>
      </c>
      <c r="G4129">
        <f t="shared" si="322"/>
        <v>1</v>
      </c>
    </row>
    <row r="4130" spans="1:7" x14ac:dyDescent="0.25">
      <c r="A4130" s="7">
        <v>0.19916395817302046</v>
      </c>
      <c r="B4130" s="13">
        <f t="shared" si="323"/>
        <v>4129</v>
      </c>
      <c r="C4130" s="35">
        <f t="shared" si="324"/>
        <v>0</v>
      </c>
      <c r="D4130" s="7">
        <f t="shared" si="320"/>
        <v>0</v>
      </c>
      <c r="E4130" s="7">
        <f>SUM(D$2:D4130)</f>
        <v>1248.2725711731307</v>
      </c>
      <c r="F4130">
        <f t="shared" si="321"/>
        <v>1</v>
      </c>
      <c r="G4130">
        <f t="shared" si="322"/>
        <v>1</v>
      </c>
    </row>
    <row r="4131" spans="1:7" x14ac:dyDescent="0.25">
      <c r="A4131" s="7">
        <v>0.19898107311548008</v>
      </c>
      <c r="B4131" s="13">
        <f t="shared" si="323"/>
        <v>4130</v>
      </c>
      <c r="C4131" s="35">
        <f t="shared" si="324"/>
        <v>1.8288505754038287E-4</v>
      </c>
      <c r="D4131" s="7">
        <f t="shared" si="320"/>
        <v>0.75531528764178124</v>
      </c>
      <c r="E4131" s="7">
        <f>SUM(D$2:D4131)</f>
        <v>1249.0278864607724</v>
      </c>
      <c r="F4131">
        <f t="shared" si="321"/>
        <v>1</v>
      </c>
      <c r="G4131">
        <f t="shared" si="322"/>
        <v>1</v>
      </c>
    </row>
    <row r="4132" spans="1:7" x14ac:dyDescent="0.25">
      <c r="A4132" s="7">
        <v>0.19896424691545489</v>
      </c>
      <c r="B4132" s="13">
        <f t="shared" si="323"/>
        <v>4131</v>
      </c>
      <c r="C4132" s="35">
        <f t="shared" si="324"/>
        <v>1.682620002518842E-5</v>
      </c>
      <c r="D4132" s="7">
        <f t="shared" si="320"/>
        <v>6.9509032304053364E-2</v>
      </c>
      <c r="E4132" s="7">
        <f>SUM(D$2:D4132)</f>
        <v>1249.0973954930764</v>
      </c>
      <c r="F4132">
        <f t="shared" si="321"/>
        <v>1</v>
      </c>
      <c r="G4132">
        <f t="shared" si="322"/>
        <v>1</v>
      </c>
    </row>
    <row r="4133" spans="1:7" x14ac:dyDescent="0.25">
      <c r="A4133" s="7">
        <v>0.19879126389505178</v>
      </c>
      <c r="B4133" s="13">
        <f t="shared" si="323"/>
        <v>4132</v>
      </c>
      <c r="C4133" s="35">
        <f t="shared" si="324"/>
        <v>1.7298302040311131E-4</v>
      </c>
      <c r="D4133" s="7">
        <f t="shared" si="320"/>
        <v>0.71476584030565593</v>
      </c>
      <c r="E4133" s="7">
        <f>SUM(D$2:D4133)</f>
        <v>1249.8121613333822</v>
      </c>
      <c r="F4133">
        <f t="shared" si="321"/>
        <v>1</v>
      </c>
      <c r="G4133">
        <f t="shared" si="322"/>
        <v>1</v>
      </c>
    </row>
    <row r="4134" spans="1:7" x14ac:dyDescent="0.25">
      <c r="A4134" s="7">
        <v>0.1987596935859397</v>
      </c>
      <c r="B4134" s="13">
        <f t="shared" si="323"/>
        <v>4133</v>
      </c>
      <c r="C4134" s="35">
        <f t="shared" si="324"/>
        <v>3.157030911207781E-5</v>
      </c>
      <c r="D4134" s="7">
        <f t="shared" si="320"/>
        <v>0.13048008756021759</v>
      </c>
      <c r="E4134" s="7">
        <f>SUM(D$2:D4134)</f>
        <v>1249.9426414209424</v>
      </c>
      <c r="F4134">
        <f t="shared" si="321"/>
        <v>1</v>
      </c>
      <c r="G4134">
        <f t="shared" si="322"/>
        <v>1</v>
      </c>
    </row>
    <row r="4135" spans="1:7" x14ac:dyDescent="0.25">
      <c r="A4135" s="7">
        <v>0.19872521803365784</v>
      </c>
      <c r="B4135" s="13">
        <f t="shared" si="323"/>
        <v>4134</v>
      </c>
      <c r="C4135" s="35">
        <f t="shared" si="324"/>
        <v>3.4475552281865163E-5</v>
      </c>
      <c r="D4135" s="7">
        <f t="shared" si="320"/>
        <v>0.14252193313323058</v>
      </c>
      <c r="E4135" s="7">
        <f>SUM(D$2:D4135)</f>
        <v>1250.0851633540756</v>
      </c>
      <c r="F4135">
        <f t="shared" si="321"/>
        <v>1</v>
      </c>
      <c r="G4135">
        <f t="shared" si="322"/>
        <v>1</v>
      </c>
    </row>
    <row r="4136" spans="1:7" x14ac:dyDescent="0.25">
      <c r="A4136" s="7">
        <v>0.1987079802575169</v>
      </c>
      <c r="B4136" s="13">
        <f t="shared" si="323"/>
        <v>4135</v>
      </c>
      <c r="C4136" s="35">
        <f t="shared" si="324"/>
        <v>1.7237776140932581E-5</v>
      </c>
      <c r="D4136" s="7">
        <f t="shared" si="320"/>
        <v>7.1278204342756224E-2</v>
      </c>
      <c r="E4136" s="7">
        <f>SUM(D$2:D4136)</f>
        <v>1250.1564415584182</v>
      </c>
      <c r="F4136">
        <f t="shared" si="321"/>
        <v>1</v>
      </c>
      <c r="G4136">
        <f t="shared" si="322"/>
        <v>1</v>
      </c>
    </row>
    <row r="4137" spans="1:7" x14ac:dyDescent="0.25">
      <c r="A4137" s="7">
        <v>0.19865701745024628</v>
      </c>
      <c r="B4137" s="13">
        <f t="shared" si="323"/>
        <v>4136</v>
      </c>
      <c r="C4137" s="35">
        <f t="shared" si="324"/>
        <v>5.0962807270626964E-5</v>
      </c>
      <c r="D4137" s="7">
        <f t="shared" si="320"/>
        <v>0.21078217087131312</v>
      </c>
      <c r="E4137" s="7">
        <f>SUM(D$2:D4137)</f>
        <v>1250.3672237292897</v>
      </c>
      <c r="F4137">
        <f t="shared" si="321"/>
        <v>1</v>
      </c>
      <c r="G4137">
        <f t="shared" si="322"/>
        <v>1</v>
      </c>
    </row>
    <row r="4138" spans="1:7" x14ac:dyDescent="0.25">
      <c r="A4138" s="7">
        <v>0.19863801231784367</v>
      </c>
      <c r="B4138" s="13">
        <f t="shared" si="323"/>
        <v>4137</v>
      </c>
      <c r="C4138" s="35">
        <f t="shared" si="324"/>
        <v>1.9005132402605263E-5</v>
      </c>
      <c r="D4138" s="7">
        <f t="shared" si="320"/>
        <v>7.8624232749577971E-2</v>
      </c>
      <c r="E4138" s="7">
        <f>SUM(D$2:D4138)</f>
        <v>1250.4458479620394</v>
      </c>
      <c r="F4138">
        <f t="shared" si="321"/>
        <v>1</v>
      </c>
      <c r="G4138">
        <f t="shared" si="322"/>
        <v>1</v>
      </c>
    </row>
    <row r="4139" spans="1:7" x14ac:dyDescent="0.25">
      <c r="A4139" s="7">
        <v>0.19856269388866599</v>
      </c>
      <c r="B4139" s="13">
        <f t="shared" si="323"/>
        <v>4138</v>
      </c>
      <c r="C4139" s="35">
        <f t="shared" si="324"/>
        <v>7.5318429177684276E-5</v>
      </c>
      <c r="D4139" s="7">
        <f t="shared" si="320"/>
        <v>0.31166765993725754</v>
      </c>
      <c r="E4139" s="7">
        <f>SUM(D$2:D4139)</f>
        <v>1250.7575156219766</v>
      </c>
      <c r="F4139">
        <f t="shared" si="321"/>
        <v>1</v>
      </c>
      <c r="G4139">
        <f t="shared" si="322"/>
        <v>1</v>
      </c>
    </row>
    <row r="4140" spans="1:7" x14ac:dyDescent="0.25">
      <c r="A4140" s="7">
        <v>0.19853076042415777</v>
      </c>
      <c r="B4140" s="13">
        <f t="shared" si="323"/>
        <v>4139</v>
      </c>
      <c r="C4140" s="35">
        <f t="shared" si="324"/>
        <v>3.1933464508221432E-5</v>
      </c>
      <c r="D4140" s="7">
        <f t="shared" si="320"/>
        <v>0.13217260959952851</v>
      </c>
      <c r="E4140" s="7">
        <f>SUM(D$2:D4140)</f>
        <v>1250.8896882315762</v>
      </c>
      <c r="F4140">
        <f t="shared" si="321"/>
        <v>1</v>
      </c>
      <c r="G4140">
        <f t="shared" si="322"/>
        <v>1</v>
      </c>
    </row>
    <row r="4141" spans="1:7" x14ac:dyDescent="0.25">
      <c r="A4141" s="7">
        <v>0.19836516156347794</v>
      </c>
      <c r="B4141" s="13">
        <f t="shared" si="323"/>
        <v>4140</v>
      </c>
      <c r="C4141" s="35">
        <f t="shared" si="324"/>
        <v>1.6559886067982199E-4</v>
      </c>
      <c r="D4141" s="7">
        <f t="shared" si="320"/>
        <v>0.68557928321446304</v>
      </c>
      <c r="E4141" s="7">
        <f>SUM(D$2:D4141)</f>
        <v>1251.5752675147908</v>
      </c>
      <c r="F4141">
        <f t="shared" si="321"/>
        <v>1</v>
      </c>
      <c r="G4141">
        <f t="shared" si="322"/>
        <v>1</v>
      </c>
    </row>
    <row r="4142" spans="1:7" x14ac:dyDescent="0.25">
      <c r="A4142" s="7">
        <v>0.19830366724971671</v>
      </c>
      <c r="B4142" s="13">
        <f t="shared" si="323"/>
        <v>4141</v>
      </c>
      <c r="C4142" s="35">
        <f t="shared" si="324"/>
        <v>6.1494313761234487E-5</v>
      </c>
      <c r="D4142" s="7">
        <f t="shared" si="320"/>
        <v>0.25464795328527201</v>
      </c>
      <c r="E4142" s="7">
        <f>SUM(D$2:D4142)</f>
        <v>1251.829915468076</v>
      </c>
      <c r="F4142">
        <f t="shared" si="321"/>
        <v>1</v>
      </c>
      <c r="G4142">
        <f t="shared" si="322"/>
        <v>1</v>
      </c>
    </row>
    <row r="4143" spans="1:7" x14ac:dyDescent="0.25">
      <c r="A4143" s="7">
        <v>0.19817801548262187</v>
      </c>
      <c r="B4143" s="13">
        <f t="shared" si="323"/>
        <v>4142</v>
      </c>
      <c r="C4143" s="35">
        <f t="shared" si="324"/>
        <v>1.256517670948365E-4</v>
      </c>
      <c r="D4143" s="7">
        <f t="shared" si="320"/>
        <v>0.52044961930681277</v>
      </c>
      <c r="E4143" s="7">
        <f>SUM(D$2:D4143)</f>
        <v>1252.3503650873829</v>
      </c>
      <c r="F4143">
        <f t="shared" si="321"/>
        <v>1</v>
      </c>
      <c r="G4143">
        <f t="shared" si="322"/>
        <v>1</v>
      </c>
    </row>
    <row r="4144" spans="1:7" x14ac:dyDescent="0.25">
      <c r="A4144" s="7">
        <v>0.19816385242216902</v>
      </c>
      <c r="B4144" s="13">
        <f t="shared" si="323"/>
        <v>4143</v>
      </c>
      <c r="C4144" s="35">
        <f t="shared" si="324"/>
        <v>1.4163060452848653E-5</v>
      </c>
      <c r="D4144" s="7">
        <f t="shared" si="320"/>
        <v>5.8677559456151968E-2</v>
      </c>
      <c r="E4144" s="7">
        <f>SUM(D$2:D4144)</f>
        <v>1252.409042646839</v>
      </c>
      <c r="F4144">
        <f t="shared" si="321"/>
        <v>1</v>
      </c>
      <c r="G4144">
        <f t="shared" si="322"/>
        <v>1</v>
      </c>
    </row>
    <row r="4145" spans="1:7" x14ac:dyDescent="0.25">
      <c r="A4145" s="7">
        <v>0.19815888929842057</v>
      </c>
      <c r="B4145" s="13">
        <f t="shared" si="323"/>
        <v>4144</v>
      </c>
      <c r="C4145" s="35">
        <f t="shared" si="324"/>
        <v>4.9631237484526469E-6</v>
      </c>
      <c r="D4145" s="7">
        <f t="shared" si="320"/>
        <v>2.0567184813587769E-2</v>
      </c>
      <c r="E4145" s="7">
        <f>SUM(D$2:D4145)</f>
        <v>1252.4296098316527</v>
      </c>
      <c r="F4145">
        <f t="shared" si="321"/>
        <v>1</v>
      </c>
      <c r="G4145">
        <f t="shared" si="322"/>
        <v>1</v>
      </c>
    </row>
    <row r="4146" spans="1:7" x14ac:dyDescent="0.25">
      <c r="A4146" s="7">
        <v>0.19809763708825684</v>
      </c>
      <c r="B4146" s="13">
        <f t="shared" si="323"/>
        <v>4145</v>
      </c>
      <c r="C4146" s="35">
        <f t="shared" si="324"/>
        <v>6.1252210163731391E-5</v>
      </c>
      <c r="D4146" s="7">
        <f t="shared" si="320"/>
        <v>0.25389041112866662</v>
      </c>
      <c r="E4146" s="7">
        <f>SUM(D$2:D4146)</f>
        <v>1252.6835002427813</v>
      </c>
      <c r="F4146">
        <f t="shared" si="321"/>
        <v>1</v>
      </c>
      <c r="G4146">
        <f t="shared" si="322"/>
        <v>1</v>
      </c>
    </row>
    <row r="4147" spans="1:7" x14ac:dyDescent="0.25">
      <c r="A4147" s="7">
        <v>0.19807018254030201</v>
      </c>
      <c r="B4147" s="13">
        <f t="shared" si="323"/>
        <v>4146</v>
      </c>
      <c r="C4147" s="35">
        <f t="shared" si="324"/>
        <v>2.7454547954830488E-5</v>
      </c>
      <c r="D4147" s="7">
        <f t="shared" si="320"/>
        <v>0.1138265558207272</v>
      </c>
      <c r="E4147" s="7">
        <f>SUM(D$2:D4147)</f>
        <v>1252.7973267986019</v>
      </c>
      <c r="F4147">
        <f t="shared" si="321"/>
        <v>1</v>
      </c>
      <c r="G4147">
        <f t="shared" si="322"/>
        <v>1</v>
      </c>
    </row>
    <row r="4148" spans="1:7" x14ac:dyDescent="0.25">
      <c r="A4148" s="7">
        <v>0.19796162328718969</v>
      </c>
      <c r="B4148" s="13">
        <f t="shared" si="323"/>
        <v>4147</v>
      </c>
      <c r="C4148" s="35">
        <f t="shared" si="324"/>
        <v>1.0855925311231696E-4</v>
      </c>
      <c r="D4148" s="7">
        <f t="shared" si="320"/>
        <v>0.45019522265677842</v>
      </c>
      <c r="E4148" s="7">
        <f>SUM(D$2:D4148)</f>
        <v>1253.2475220212586</v>
      </c>
      <c r="F4148">
        <f t="shared" si="321"/>
        <v>1</v>
      </c>
      <c r="G4148">
        <f t="shared" si="322"/>
        <v>1</v>
      </c>
    </row>
    <row r="4149" spans="1:7" x14ac:dyDescent="0.25">
      <c r="A4149" s="7">
        <v>0.19793869607650785</v>
      </c>
      <c r="B4149" s="13">
        <f t="shared" si="323"/>
        <v>4148</v>
      </c>
      <c r="C4149" s="35">
        <f t="shared" si="324"/>
        <v>2.2927210681839005E-5</v>
      </c>
      <c r="D4149" s="7">
        <f t="shared" si="320"/>
        <v>9.5102069908268194E-2</v>
      </c>
      <c r="E4149" s="7">
        <f>SUM(D$2:D4149)</f>
        <v>1253.342624091167</v>
      </c>
      <c r="F4149">
        <f t="shared" si="321"/>
        <v>1</v>
      </c>
      <c r="G4149">
        <f t="shared" si="322"/>
        <v>1</v>
      </c>
    </row>
    <row r="4150" spans="1:7" x14ac:dyDescent="0.25">
      <c r="A4150" s="7">
        <v>0.1978576640024296</v>
      </c>
      <c r="B4150" s="13">
        <f t="shared" si="323"/>
        <v>4149</v>
      </c>
      <c r="C4150" s="35">
        <f t="shared" si="324"/>
        <v>8.1032074078252192E-5</v>
      </c>
      <c r="D4150" s="7">
        <f t="shared" si="320"/>
        <v>0.33620207535066837</v>
      </c>
      <c r="E4150" s="7">
        <f>SUM(D$2:D4150)</f>
        <v>1253.6788261665176</v>
      </c>
      <c r="F4150">
        <f t="shared" si="321"/>
        <v>1</v>
      </c>
      <c r="G4150">
        <f t="shared" si="322"/>
        <v>1</v>
      </c>
    </row>
    <row r="4151" spans="1:7" x14ac:dyDescent="0.25">
      <c r="A4151" s="7">
        <v>0.19784609145046975</v>
      </c>
      <c r="B4151" s="13">
        <f t="shared" si="323"/>
        <v>4150</v>
      </c>
      <c r="C4151" s="35">
        <f t="shared" si="324"/>
        <v>1.1572551959854183E-5</v>
      </c>
      <c r="D4151" s="7">
        <f t="shared" si="320"/>
        <v>4.8026090633394858E-2</v>
      </c>
      <c r="E4151" s="7">
        <f>SUM(D$2:D4151)</f>
        <v>1253.726852257151</v>
      </c>
      <c r="F4151">
        <f t="shared" si="321"/>
        <v>1</v>
      </c>
      <c r="G4151">
        <f t="shared" si="322"/>
        <v>1</v>
      </c>
    </row>
    <row r="4152" spans="1:7" x14ac:dyDescent="0.25">
      <c r="A4152" s="7">
        <v>0.19776295307509331</v>
      </c>
      <c r="B4152" s="13">
        <f t="shared" si="323"/>
        <v>4151</v>
      </c>
      <c r="C4152" s="35">
        <f t="shared" si="324"/>
        <v>8.3138375376434759E-5</v>
      </c>
      <c r="D4152" s="7">
        <f t="shared" si="320"/>
        <v>0.34510739618758068</v>
      </c>
      <c r="E4152" s="7">
        <f>SUM(D$2:D4152)</f>
        <v>1254.0719596533386</v>
      </c>
      <c r="F4152">
        <f t="shared" si="321"/>
        <v>1</v>
      </c>
      <c r="G4152">
        <f t="shared" si="322"/>
        <v>1</v>
      </c>
    </row>
    <row r="4153" spans="1:7" x14ac:dyDescent="0.25">
      <c r="A4153" s="7">
        <v>0.1975654933809845</v>
      </c>
      <c r="B4153" s="13">
        <f t="shared" si="323"/>
        <v>4152</v>
      </c>
      <c r="C4153" s="35">
        <f t="shared" si="324"/>
        <v>1.9745969410880915E-4</v>
      </c>
      <c r="D4153" s="7">
        <f t="shared" si="320"/>
        <v>0.81985264993977558</v>
      </c>
      <c r="E4153" s="7">
        <f>SUM(D$2:D4153)</f>
        <v>1254.8918123032784</v>
      </c>
      <c r="F4153">
        <f t="shared" si="321"/>
        <v>1</v>
      </c>
      <c r="G4153">
        <f t="shared" si="322"/>
        <v>1</v>
      </c>
    </row>
    <row r="4154" spans="1:7" x14ac:dyDescent="0.25">
      <c r="A4154" s="7">
        <v>0.19756283024141211</v>
      </c>
      <c r="B4154" s="13">
        <f t="shared" si="323"/>
        <v>4153</v>
      </c>
      <c r="C4154" s="35">
        <f t="shared" si="324"/>
        <v>2.6631395723952789E-6</v>
      </c>
      <c r="D4154" s="7">
        <f t="shared" si="320"/>
        <v>1.1060018644157593E-2</v>
      </c>
      <c r="E4154" s="7">
        <f>SUM(D$2:D4154)</f>
        <v>1254.9028723219226</v>
      </c>
      <c r="F4154">
        <f t="shared" si="321"/>
        <v>1</v>
      </c>
      <c r="G4154">
        <f t="shared" si="322"/>
        <v>1</v>
      </c>
    </row>
    <row r="4155" spans="1:7" x14ac:dyDescent="0.25">
      <c r="A4155" s="7">
        <v>0.19748782654691127</v>
      </c>
      <c r="B4155" s="13">
        <f t="shared" si="323"/>
        <v>4154</v>
      </c>
      <c r="C4155" s="35">
        <f t="shared" si="324"/>
        <v>7.5003694500835882E-5</v>
      </c>
      <c r="D4155" s="7">
        <f t="shared" si="320"/>
        <v>0.31156534695647226</v>
      </c>
      <c r="E4155" s="7">
        <f>SUM(D$2:D4155)</f>
        <v>1255.2144376688791</v>
      </c>
      <c r="F4155">
        <f t="shared" si="321"/>
        <v>1</v>
      </c>
      <c r="G4155">
        <f t="shared" si="322"/>
        <v>1</v>
      </c>
    </row>
    <row r="4156" spans="1:7" x14ac:dyDescent="0.25">
      <c r="A4156" s="7">
        <v>0.19748409815150997</v>
      </c>
      <c r="B4156" s="13">
        <f t="shared" si="323"/>
        <v>4155</v>
      </c>
      <c r="C4156" s="35">
        <f t="shared" si="324"/>
        <v>3.7283954013034304E-6</v>
      </c>
      <c r="D4156" s="7">
        <f t="shared" si="320"/>
        <v>1.5491482892415753E-2</v>
      </c>
      <c r="E4156" s="7">
        <f>SUM(D$2:D4156)</f>
        <v>1255.2299291517716</v>
      </c>
      <c r="F4156">
        <f t="shared" si="321"/>
        <v>1</v>
      </c>
      <c r="G4156">
        <f t="shared" si="322"/>
        <v>1</v>
      </c>
    </row>
    <row r="4157" spans="1:7" x14ac:dyDescent="0.25">
      <c r="A4157" s="7">
        <v>0.19746535933306469</v>
      </c>
      <c r="B4157" s="13">
        <f t="shared" si="323"/>
        <v>4156</v>
      </c>
      <c r="C4157" s="35">
        <f t="shared" si="324"/>
        <v>1.8738818445274141E-5</v>
      </c>
      <c r="D4157" s="7">
        <f t="shared" si="320"/>
        <v>7.7878529458559331E-2</v>
      </c>
      <c r="E4157" s="7">
        <f>SUM(D$2:D4157)</f>
        <v>1255.3078076812301</v>
      </c>
      <c r="F4157">
        <f t="shared" si="321"/>
        <v>1</v>
      </c>
      <c r="G4157">
        <f t="shared" si="322"/>
        <v>1</v>
      </c>
    </row>
    <row r="4158" spans="1:7" x14ac:dyDescent="0.25">
      <c r="A4158" s="7">
        <v>0.19733128236077735</v>
      </c>
      <c r="B4158" s="13">
        <f t="shared" si="323"/>
        <v>4157</v>
      </c>
      <c r="C4158" s="35">
        <f t="shared" si="324"/>
        <v>1.3407697228734472E-4</v>
      </c>
      <c r="D4158" s="7">
        <f t="shared" si="320"/>
        <v>0.55735797379849195</v>
      </c>
      <c r="E4158" s="7">
        <f>SUM(D$2:D4158)</f>
        <v>1255.8651656550285</v>
      </c>
      <c r="F4158">
        <f t="shared" si="321"/>
        <v>1</v>
      </c>
      <c r="G4158">
        <f t="shared" si="322"/>
        <v>1</v>
      </c>
    </row>
    <row r="4159" spans="1:7" x14ac:dyDescent="0.25">
      <c r="A4159" s="7">
        <v>0.19721817156003232</v>
      </c>
      <c r="B4159" s="13">
        <f t="shared" si="323"/>
        <v>4158</v>
      </c>
      <c r="C4159" s="35">
        <f t="shared" si="324"/>
        <v>1.1311080074502544E-4</v>
      </c>
      <c r="D4159" s="7">
        <f t="shared" si="320"/>
        <v>0.47031470949781579</v>
      </c>
      <c r="E4159" s="7">
        <f>SUM(D$2:D4159)</f>
        <v>1256.3354803645263</v>
      </c>
      <c r="F4159">
        <f t="shared" si="321"/>
        <v>1</v>
      </c>
      <c r="G4159">
        <f t="shared" si="322"/>
        <v>1</v>
      </c>
    </row>
    <row r="4160" spans="1:7" x14ac:dyDescent="0.25">
      <c r="A4160" s="7">
        <v>0.19717381818097299</v>
      </c>
      <c r="B4160" s="13">
        <f t="shared" si="323"/>
        <v>4159</v>
      </c>
      <c r="C4160" s="35">
        <f t="shared" si="324"/>
        <v>4.4353379059336451E-5</v>
      </c>
      <c r="D4160" s="7">
        <f t="shared" si="320"/>
        <v>0.1844657035077803</v>
      </c>
      <c r="E4160" s="7">
        <f>SUM(D$2:D4160)</f>
        <v>1256.5199460680342</v>
      </c>
      <c r="F4160">
        <f t="shared" si="321"/>
        <v>1</v>
      </c>
      <c r="G4160">
        <f t="shared" si="322"/>
        <v>1</v>
      </c>
    </row>
    <row r="4161" spans="1:7" x14ac:dyDescent="0.25">
      <c r="A4161" s="7">
        <v>0.19715161728108363</v>
      </c>
      <c r="B4161" s="13">
        <f t="shared" si="323"/>
        <v>4160</v>
      </c>
      <c r="C4161" s="35">
        <f t="shared" si="324"/>
        <v>2.2200899889357473E-5</v>
      </c>
      <c r="D4161" s="7">
        <f t="shared" si="320"/>
        <v>9.2355743539727086E-2</v>
      </c>
      <c r="E4161" s="7">
        <f>SUM(D$2:D4161)</f>
        <v>1256.6123018115738</v>
      </c>
      <c r="F4161">
        <f t="shared" si="321"/>
        <v>1</v>
      </c>
      <c r="G4161">
        <f t="shared" si="322"/>
        <v>1</v>
      </c>
    </row>
    <row r="4162" spans="1:7" x14ac:dyDescent="0.25">
      <c r="A4162" s="7">
        <v>0.19693248931499982</v>
      </c>
      <c r="B4162" s="13">
        <f t="shared" si="323"/>
        <v>4161</v>
      </c>
      <c r="C4162" s="35">
        <f t="shared" si="324"/>
        <v>2.1912796608380969E-4</v>
      </c>
      <c r="D4162" s="7">
        <f t="shared" ref="D4162:D4225" si="325">C4162*B4162</f>
        <v>0.91179146687473211</v>
      </c>
      <c r="E4162" s="7">
        <f>SUM(D$2:D4162)</f>
        <v>1257.5240932784486</v>
      </c>
      <c r="F4162">
        <f t="shared" ref="F4162:F4225" si="326">IF(E4162&gt;I$15,1,0)</f>
        <v>1</v>
      </c>
      <c r="G4162">
        <f t="shared" ref="G4162:G4225" si="327">IF(E4162&gt;M$15,1,0)</f>
        <v>1</v>
      </c>
    </row>
    <row r="4163" spans="1:7" x14ac:dyDescent="0.25">
      <c r="A4163" s="7">
        <v>0.19683034580722089</v>
      </c>
      <c r="B4163" s="13">
        <f t="shared" ref="B4163:B4226" si="328">ROW(B4163)-1</f>
        <v>4162</v>
      </c>
      <c r="C4163" s="35">
        <f t="shared" si="324"/>
        <v>1.02143507778929E-4</v>
      </c>
      <c r="D4163" s="7">
        <f t="shared" si="325"/>
        <v>0.42512127937590249</v>
      </c>
      <c r="E4163" s="7">
        <f>SUM(D$2:D4163)</f>
        <v>1257.9492145578245</v>
      </c>
      <c r="F4163">
        <f t="shared" si="326"/>
        <v>1</v>
      </c>
      <c r="G4163">
        <f t="shared" si="327"/>
        <v>1</v>
      </c>
    </row>
    <row r="4164" spans="1:7" x14ac:dyDescent="0.25">
      <c r="A4164" s="7">
        <v>0.19667392267288569</v>
      </c>
      <c r="B4164" s="13">
        <f t="shared" si="328"/>
        <v>4163</v>
      </c>
      <c r="C4164" s="35">
        <f t="shared" ref="C4164:C4227" si="329">IF(A4163-A4164=0,0,A4163-A4164)</f>
        <v>1.564231343351985E-4</v>
      </c>
      <c r="D4164" s="7">
        <f t="shared" si="325"/>
        <v>0.65118950823743138</v>
      </c>
      <c r="E4164" s="7">
        <f>SUM(D$2:D4164)</f>
        <v>1258.6004040660619</v>
      </c>
      <c r="F4164">
        <f t="shared" si="326"/>
        <v>1</v>
      </c>
      <c r="G4164">
        <f t="shared" si="327"/>
        <v>1</v>
      </c>
    </row>
    <row r="4165" spans="1:7" x14ac:dyDescent="0.25">
      <c r="A4165" s="7">
        <v>0.1966566848967447</v>
      </c>
      <c r="B4165" s="13">
        <f t="shared" si="328"/>
        <v>4164</v>
      </c>
      <c r="C4165" s="35">
        <f t="shared" si="329"/>
        <v>1.7237776140988093E-5</v>
      </c>
      <c r="D4165" s="7">
        <f t="shared" si="325"/>
        <v>7.1778099851074417E-2</v>
      </c>
      <c r="E4165" s="7">
        <f>SUM(D$2:D4165)</f>
        <v>1258.672182165913</v>
      </c>
      <c r="F4165">
        <f t="shared" si="326"/>
        <v>1</v>
      </c>
      <c r="G4165">
        <f t="shared" si="327"/>
        <v>1</v>
      </c>
    </row>
    <row r="4166" spans="1:7" x14ac:dyDescent="0.25">
      <c r="A4166" s="7">
        <v>0.19665186703515475</v>
      </c>
      <c r="B4166" s="13">
        <f t="shared" si="328"/>
        <v>4165</v>
      </c>
      <c r="C4166" s="35">
        <f t="shared" si="329"/>
        <v>4.8178615899563404E-6</v>
      </c>
      <c r="D4166" s="7">
        <f t="shared" si="325"/>
        <v>2.0066393522168158E-2</v>
      </c>
      <c r="E4166" s="7">
        <f>SUM(D$2:D4166)</f>
        <v>1258.6922485594353</v>
      </c>
      <c r="F4166">
        <f t="shared" si="326"/>
        <v>1</v>
      </c>
      <c r="G4166">
        <f t="shared" si="327"/>
        <v>1</v>
      </c>
    </row>
    <row r="4167" spans="1:7" x14ac:dyDescent="0.25">
      <c r="A4167" s="7">
        <v>0.19665082598968558</v>
      </c>
      <c r="B4167" s="13">
        <f t="shared" si="328"/>
        <v>4166</v>
      </c>
      <c r="C4167" s="35">
        <f t="shared" si="329"/>
        <v>1.041045469163393E-6</v>
      </c>
      <c r="D4167" s="7">
        <f t="shared" si="325"/>
        <v>4.3369954245346953E-3</v>
      </c>
      <c r="E4167" s="7">
        <f>SUM(D$2:D4167)</f>
        <v>1258.6965855548599</v>
      </c>
      <c r="F4167">
        <f t="shared" si="326"/>
        <v>1</v>
      </c>
      <c r="G4167">
        <f t="shared" si="327"/>
        <v>1</v>
      </c>
    </row>
    <row r="4168" spans="1:7" x14ac:dyDescent="0.25">
      <c r="A4168" s="7">
        <v>0.19660322842242003</v>
      </c>
      <c r="B4168" s="13">
        <f t="shared" si="328"/>
        <v>4167</v>
      </c>
      <c r="C4168" s="35">
        <f t="shared" si="329"/>
        <v>4.7597567265550422E-5</v>
      </c>
      <c r="D4168" s="7">
        <f t="shared" si="325"/>
        <v>0.19833906279554861</v>
      </c>
      <c r="E4168" s="7">
        <f>SUM(D$2:D4168)</f>
        <v>1258.8949246176555</v>
      </c>
      <c r="F4168">
        <f t="shared" si="326"/>
        <v>1</v>
      </c>
      <c r="G4168">
        <f t="shared" si="327"/>
        <v>1</v>
      </c>
    </row>
    <row r="4169" spans="1:7" x14ac:dyDescent="0.25">
      <c r="A4169" s="7">
        <v>0.19638959620799915</v>
      </c>
      <c r="B4169" s="13">
        <f t="shared" si="328"/>
        <v>4168</v>
      </c>
      <c r="C4169" s="35">
        <f t="shared" si="329"/>
        <v>2.1363221442088909E-4</v>
      </c>
      <c r="D4169" s="7">
        <f t="shared" si="325"/>
        <v>0.89041906970626572</v>
      </c>
      <c r="E4169" s="7">
        <f>SUM(D$2:D4169)</f>
        <v>1259.7853436873618</v>
      </c>
      <c r="F4169">
        <f t="shared" si="326"/>
        <v>1</v>
      </c>
      <c r="G4169">
        <f t="shared" si="327"/>
        <v>1</v>
      </c>
    </row>
    <row r="4170" spans="1:7" x14ac:dyDescent="0.25">
      <c r="A4170" s="7">
        <v>0.19628399061877613</v>
      </c>
      <c r="B4170" s="13">
        <f t="shared" si="328"/>
        <v>4169</v>
      </c>
      <c r="C4170" s="35">
        <f t="shared" si="329"/>
        <v>1.0560558922301233E-4</v>
      </c>
      <c r="D4170" s="7">
        <f t="shared" si="325"/>
        <v>0.44026970147073841</v>
      </c>
      <c r="E4170" s="7">
        <f>SUM(D$2:D4170)</f>
        <v>1260.2256133888325</v>
      </c>
      <c r="F4170">
        <f t="shared" si="326"/>
        <v>1</v>
      </c>
      <c r="G4170">
        <f t="shared" si="327"/>
        <v>1</v>
      </c>
    </row>
    <row r="4171" spans="1:7" x14ac:dyDescent="0.25">
      <c r="A4171" s="7">
        <v>0.19618809338381224</v>
      </c>
      <c r="B4171" s="13">
        <f t="shared" si="328"/>
        <v>4170</v>
      </c>
      <c r="C4171" s="35">
        <f t="shared" si="329"/>
        <v>9.589723496389313E-5</v>
      </c>
      <c r="D4171" s="7">
        <f t="shared" si="325"/>
        <v>0.39989146979943435</v>
      </c>
      <c r="E4171" s="7">
        <f>SUM(D$2:D4171)</f>
        <v>1260.625504858632</v>
      </c>
      <c r="F4171">
        <f t="shared" si="326"/>
        <v>1</v>
      </c>
      <c r="G4171">
        <f t="shared" si="327"/>
        <v>1</v>
      </c>
    </row>
    <row r="4172" spans="1:7" x14ac:dyDescent="0.25">
      <c r="A4172" s="7">
        <v>0.19614942943929387</v>
      </c>
      <c r="B4172" s="13">
        <f t="shared" si="328"/>
        <v>4171</v>
      </c>
      <c r="C4172" s="35">
        <f t="shared" si="329"/>
        <v>3.8663944518374516E-5</v>
      </c>
      <c r="D4172" s="7">
        <f t="shared" si="325"/>
        <v>0.1612673125861401</v>
      </c>
      <c r="E4172" s="7">
        <f>SUM(D$2:D4172)</f>
        <v>1260.7867721712182</v>
      </c>
      <c r="F4172">
        <f t="shared" si="326"/>
        <v>1</v>
      </c>
      <c r="G4172">
        <f t="shared" si="327"/>
        <v>1</v>
      </c>
    </row>
    <row r="4173" spans="1:7" x14ac:dyDescent="0.25">
      <c r="A4173" s="7">
        <v>0.19603646390070734</v>
      </c>
      <c r="B4173" s="13">
        <f t="shared" si="328"/>
        <v>4172</v>
      </c>
      <c r="C4173" s="35">
        <f t="shared" si="329"/>
        <v>1.1296553858652914E-4</v>
      </c>
      <c r="D4173" s="7">
        <f t="shared" si="325"/>
        <v>0.47129222698299955</v>
      </c>
      <c r="E4173" s="7">
        <f>SUM(D$2:D4173)</f>
        <v>1261.2580643982012</v>
      </c>
      <c r="F4173">
        <f t="shared" si="326"/>
        <v>1</v>
      </c>
      <c r="G4173">
        <f t="shared" si="327"/>
        <v>1</v>
      </c>
    </row>
    <row r="4174" spans="1:7" x14ac:dyDescent="0.25">
      <c r="A4174" s="7">
        <v>0.1959624286205964</v>
      </c>
      <c r="B4174" s="13">
        <f t="shared" si="328"/>
        <v>4173</v>
      </c>
      <c r="C4174" s="35">
        <f t="shared" si="329"/>
        <v>7.403528011093452E-5</v>
      </c>
      <c r="D4174" s="7">
        <f t="shared" si="325"/>
        <v>0.30894922390292978</v>
      </c>
      <c r="E4174" s="7">
        <f>SUM(D$2:D4174)</f>
        <v>1261.5670136221042</v>
      </c>
      <c r="F4174">
        <f t="shared" si="326"/>
        <v>1</v>
      </c>
      <c r="G4174">
        <f t="shared" si="327"/>
        <v>1</v>
      </c>
    </row>
    <row r="4175" spans="1:7" x14ac:dyDescent="0.25">
      <c r="A4175" s="7">
        <v>0.1957017072564646</v>
      </c>
      <c r="B4175" s="13">
        <f t="shared" si="328"/>
        <v>4174</v>
      </c>
      <c r="C4175" s="35">
        <f t="shared" si="329"/>
        <v>2.6072136413179958E-4</v>
      </c>
      <c r="D4175" s="7">
        <f t="shared" si="325"/>
        <v>1.0882509738861315</v>
      </c>
      <c r="E4175" s="7">
        <f>SUM(D$2:D4175)</f>
        <v>1262.6552645959903</v>
      </c>
      <c r="F4175">
        <f t="shared" si="326"/>
        <v>1</v>
      </c>
      <c r="G4175">
        <f t="shared" si="327"/>
        <v>1</v>
      </c>
    </row>
    <row r="4176" spans="1:7" x14ac:dyDescent="0.25">
      <c r="A4176" s="7">
        <v>0.19567413165671105</v>
      </c>
      <c r="B4176" s="13">
        <f t="shared" si="328"/>
        <v>4175</v>
      </c>
      <c r="C4176" s="35">
        <f t="shared" si="329"/>
        <v>2.7575599753554281E-5</v>
      </c>
      <c r="D4176" s="7">
        <f t="shared" si="325"/>
        <v>0.11512812897108912</v>
      </c>
      <c r="E4176" s="7">
        <f>SUM(D$2:D4176)</f>
        <v>1262.7703927249613</v>
      </c>
      <c r="F4176">
        <f t="shared" si="326"/>
        <v>1</v>
      </c>
      <c r="G4176">
        <f t="shared" si="327"/>
        <v>1</v>
      </c>
    </row>
    <row r="4177" spans="1:7" x14ac:dyDescent="0.25">
      <c r="A4177" s="7">
        <v>0.19560518055214723</v>
      </c>
      <c r="B4177" s="13">
        <f t="shared" si="328"/>
        <v>4176</v>
      </c>
      <c r="C4177" s="35">
        <f t="shared" si="329"/>
        <v>6.8951104563813592E-5</v>
      </c>
      <c r="D4177" s="7">
        <f t="shared" si="325"/>
        <v>0.28793981265848556</v>
      </c>
      <c r="E4177" s="7">
        <f>SUM(D$2:D4177)</f>
        <v>1263.0583325376199</v>
      </c>
      <c r="F4177">
        <f t="shared" si="326"/>
        <v>1</v>
      </c>
      <c r="G4177">
        <f t="shared" si="327"/>
        <v>1</v>
      </c>
    </row>
    <row r="4178" spans="1:7" x14ac:dyDescent="0.25">
      <c r="A4178" s="7">
        <v>0.19560033848019756</v>
      </c>
      <c r="B4178" s="13">
        <f t="shared" si="328"/>
        <v>4177</v>
      </c>
      <c r="C4178" s="35">
        <f t="shared" si="329"/>
        <v>4.8420719496733433E-6</v>
      </c>
      <c r="D4178" s="7">
        <f t="shared" si="325"/>
        <v>2.0225334533785555E-2</v>
      </c>
      <c r="E4178" s="7">
        <f>SUM(D$2:D4178)</f>
        <v>1263.0785578721536</v>
      </c>
      <c r="F4178">
        <f t="shared" si="326"/>
        <v>1</v>
      </c>
      <c r="G4178">
        <f t="shared" si="327"/>
        <v>1</v>
      </c>
    </row>
    <row r="4179" spans="1:7" x14ac:dyDescent="0.25">
      <c r="A4179" s="7">
        <v>0.1955879427760063</v>
      </c>
      <c r="B4179" s="13">
        <f t="shared" si="328"/>
        <v>4178</v>
      </c>
      <c r="C4179" s="35">
        <f t="shared" si="329"/>
        <v>1.2395704191259238E-5</v>
      </c>
      <c r="D4179" s="7">
        <f t="shared" si="325"/>
        <v>5.1789252111081097E-2</v>
      </c>
      <c r="E4179" s="7">
        <f>SUM(D$2:D4179)</f>
        <v>1263.1303471242647</v>
      </c>
      <c r="F4179">
        <f t="shared" si="326"/>
        <v>1</v>
      </c>
      <c r="G4179">
        <f t="shared" si="327"/>
        <v>1</v>
      </c>
    </row>
    <row r="4180" spans="1:7" x14ac:dyDescent="0.25">
      <c r="A4180" s="7">
        <v>0.19551899167144257</v>
      </c>
      <c r="B4180" s="13">
        <f t="shared" si="328"/>
        <v>4179</v>
      </c>
      <c r="C4180" s="35">
        <f t="shared" si="329"/>
        <v>6.8951104563730325E-5</v>
      </c>
      <c r="D4180" s="7">
        <f t="shared" si="325"/>
        <v>0.28814666597182903</v>
      </c>
      <c r="E4180" s="7">
        <f>SUM(D$2:D4180)</f>
        <v>1263.4184937902367</v>
      </c>
      <c r="F4180">
        <f t="shared" si="326"/>
        <v>1</v>
      </c>
      <c r="G4180">
        <f t="shared" si="327"/>
        <v>1</v>
      </c>
    </row>
    <row r="4181" spans="1:7" x14ac:dyDescent="0.25">
      <c r="A4181" s="7">
        <v>0.19541023873545221</v>
      </c>
      <c r="B4181" s="13">
        <f t="shared" si="328"/>
        <v>4180</v>
      </c>
      <c r="C4181" s="35">
        <f t="shared" si="329"/>
        <v>1.0875293599035829E-4</v>
      </c>
      <c r="D4181" s="7">
        <f t="shared" si="325"/>
        <v>0.45458727243969765</v>
      </c>
      <c r="E4181" s="7">
        <f>SUM(D$2:D4181)</f>
        <v>1263.8730810626764</v>
      </c>
      <c r="F4181">
        <f t="shared" si="326"/>
        <v>1</v>
      </c>
      <c r="G4181">
        <f t="shared" si="327"/>
        <v>1</v>
      </c>
    </row>
    <row r="4182" spans="1:7" x14ac:dyDescent="0.25">
      <c r="A4182" s="7">
        <v>0.19539082202693392</v>
      </c>
      <c r="B4182" s="13">
        <f t="shared" si="328"/>
        <v>4181</v>
      </c>
      <c r="C4182" s="35">
        <f t="shared" si="329"/>
        <v>1.9416708518293913E-5</v>
      </c>
      <c r="D4182" s="7">
        <f t="shared" si="325"/>
        <v>8.1181258314986848E-2</v>
      </c>
      <c r="E4182" s="7">
        <f>SUM(D$2:D4182)</f>
        <v>1263.9542623209913</v>
      </c>
      <c r="F4182">
        <f t="shared" si="326"/>
        <v>1</v>
      </c>
      <c r="G4182">
        <f t="shared" si="327"/>
        <v>1</v>
      </c>
    </row>
    <row r="4183" spans="1:7" x14ac:dyDescent="0.25">
      <c r="A4183" s="7">
        <v>0.19534661391003313</v>
      </c>
      <c r="B4183" s="13">
        <f t="shared" si="328"/>
        <v>4182</v>
      </c>
      <c r="C4183" s="35">
        <f t="shared" si="329"/>
        <v>4.4208116900784633E-5</v>
      </c>
      <c r="D4183" s="7">
        <f t="shared" si="325"/>
        <v>0.18487834487908134</v>
      </c>
      <c r="E4183" s="7">
        <f>SUM(D$2:D4183)</f>
        <v>1264.1391406658704</v>
      </c>
      <c r="F4183">
        <f t="shared" si="326"/>
        <v>1</v>
      </c>
      <c r="G4183">
        <f t="shared" si="327"/>
        <v>1</v>
      </c>
    </row>
    <row r="4184" spans="1:7" x14ac:dyDescent="0.25">
      <c r="A4184" s="7">
        <v>0.19534445918801549</v>
      </c>
      <c r="B4184" s="13">
        <f t="shared" si="328"/>
        <v>4183</v>
      </c>
      <c r="C4184" s="35">
        <f t="shared" si="329"/>
        <v>2.1547220176443282E-6</v>
      </c>
      <c r="D4184" s="7">
        <f t="shared" si="325"/>
        <v>9.0132021998062251E-3</v>
      </c>
      <c r="E4184" s="7">
        <f>SUM(D$2:D4184)</f>
        <v>1264.1481538680703</v>
      </c>
      <c r="F4184">
        <f t="shared" si="326"/>
        <v>1</v>
      </c>
      <c r="G4184">
        <f t="shared" si="327"/>
        <v>1</v>
      </c>
    </row>
    <row r="4185" spans="1:7" x14ac:dyDescent="0.25">
      <c r="A4185" s="7">
        <v>0.19529829003197513</v>
      </c>
      <c r="B4185" s="13">
        <f t="shared" si="328"/>
        <v>4184</v>
      </c>
      <c r="C4185" s="35">
        <f t="shared" si="329"/>
        <v>4.6169156040359871E-5</v>
      </c>
      <c r="D4185" s="7">
        <f t="shared" si="325"/>
        <v>0.1931717488728657</v>
      </c>
      <c r="E4185" s="7">
        <f>SUM(D$2:D4185)</f>
        <v>1264.3413256169431</v>
      </c>
      <c r="F4185">
        <f t="shared" si="326"/>
        <v>1</v>
      </c>
      <c r="G4185">
        <f t="shared" si="327"/>
        <v>1</v>
      </c>
    </row>
    <row r="4186" spans="1:7" x14ac:dyDescent="0.25">
      <c r="A4186" s="7">
        <v>0.19526042502932842</v>
      </c>
      <c r="B4186" s="13">
        <f t="shared" si="328"/>
        <v>4185</v>
      </c>
      <c r="C4186" s="35">
        <f t="shared" si="329"/>
        <v>3.7865002646714219E-5</v>
      </c>
      <c r="D4186" s="7">
        <f t="shared" si="325"/>
        <v>0.15846503607649901</v>
      </c>
      <c r="E4186" s="7">
        <f>SUM(D$2:D4186)</f>
        <v>1264.4997906530195</v>
      </c>
      <c r="F4186">
        <f t="shared" si="326"/>
        <v>1</v>
      </c>
      <c r="G4186">
        <f t="shared" si="327"/>
        <v>1</v>
      </c>
    </row>
    <row r="4187" spans="1:7" x14ac:dyDescent="0.25">
      <c r="A4187" s="7">
        <v>0.19517423614862373</v>
      </c>
      <c r="B4187" s="13">
        <f t="shared" si="328"/>
        <v>4186</v>
      </c>
      <c r="C4187" s="35">
        <f t="shared" si="329"/>
        <v>8.6188880704690662E-5</v>
      </c>
      <c r="D4187" s="7">
        <f t="shared" si="325"/>
        <v>0.36078665462983511</v>
      </c>
      <c r="E4187" s="7">
        <f>SUM(D$2:D4187)</f>
        <v>1264.8605773076495</v>
      </c>
      <c r="F4187">
        <f t="shared" si="326"/>
        <v>1</v>
      </c>
      <c r="G4187">
        <f t="shared" si="327"/>
        <v>1</v>
      </c>
    </row>
    <row r="4188" spans="1:7" x14ac:dyDescent="0.25">
      <c r="A4188" s="7">
        <v>0.19515486786082495</v>
      </c>
      <c r="B4188" s="13">
        <f t="shared" si="328"/>
        <v>4187</v>
      </c>
      <c r="C4188" s="35">
        <f t="shared" si="329"/>
        <v>1.936828779877664E-5</v>
      </c>
      <c r="D4188" s="7">
        <f t="shared" si="325"/>
        <v>8.1095021013477792E-2</v>
      </c>
      <c r="E4188" s="7">
        <f>SUM(D$2:D4188)</f>
        <v>1264.9416723286629</v>
      </c>
      <c r="F4188">
        <f t="shared" si="326"/>
        <v>1</v>
      </c>
      <c r="G4188">
        <f t="shared" si="327"/>
        <v>1</v>
      </c>
    </row>
    <row r="4189" spans="1:7" x14ac:dyDescent="0.25">
      <c r="A4189" s="7">
        <v>0.19513976059634183</v>
      </c>
      <c r="B4189" s="13">
        <f t="shared" si="328"/>
        <v>4188</v>
      </c>
      <c r="C4189" s="35">
        <f t="shared" si="329"/>
        <v>1.5107264483116278E-5</v>
      </c>
      <c r="D4189" s="7">
        <f t="shared" si="325"/>
        <v>6.3269223655290974E-2</v>
      </c>
      <c r="E4189" s="7">
        <f>SUM(D$2:D4189)</f>
        <v>1265.0049415523181</v>
      </c>
      <c r="F4189">
        <f t="shared" si="326"/>
        <v>1</v>
      </c>
      <c r="G4189">
        <f t="shared" si="327"/>
        <v>1</v>
      </c>
    </row>
    <row r="4190" spans="1:7" x14ac:dyDescent="0.25">
      <c r="A4190" s="7">
        <v>0.19510528504405991</v>
      </c>
      <c r="B4190" s="13">
        <f t="shared" si="328"/>
        <v>4189</v>
      </c>
      <c r="C4190" s="35">
        <f t="shared" si="329"/>
        <v>3.4475552281920674E-5</v>
      </c>
      <c r="D4190" s="7">
        <f t="shared" si="325"/>
        <v>0.1444180885089657</v>
      </c>
      <c r="E4190" s="7">
        <f>SUM(D$2:D4190)</f>
        <v>1265.149359640827</v>
      </c>
      <c r="F4190">
        <f t="shared" si="326"/>
        <v>1</v>
      </c>
      <c r="G4190">
        <f t="shared" si="327"/>
        <v>1</v>
      </c>
    </row>
    <row r="4191" spans="1:7" x14ac:dyDescent="0.25">
      <c r="A4191" s="7">
        <v>0.19491300636693726</v>
      </c>
      <c r="B4191" s="13">
        <f t="shared" si="328"/>
        <v>4190</v>
      </c>
      <c r="C4191" s="35">
        <f t="shared" si="329"/>
        <v>1.9227867712265367E-4</v>
      </c>
      <c r="D4191" s="7">
        <f t="shared" si="325"/>
        <v>0.80564765714391884</v>
      </c>
      <c r="E4191" s="7">
        <f>SUM(D$2:D4191)</f>
        <v>1265.955007297971</v>
      </c>
      <c r="F4191">
        <f t="shared" si="326"/>
        <v>1</v>
      </c>
      <c r="G4191">
        <f t="shared" si="327"/>
        <v>1</v>
      </c>
    </row>
    <row r="4192" spans="1:7" x14ac:dyDescent="0.25">
      <c r="A4192" s="7">
        <v>0.19484671840194581</v>
      </c>
      <c r="B4192" s="13">
        <f t="shared" si="328"/>
        <v>4191</v>
      </c>
      <c r="C4192" s="35">
        <f t="shared" si="329"/>
        <v>6.6287964991446069E-5</v>
      </c>
      <c r="D4192" s="7">
        <f t="shared" si="325"/>
        <v>0.2778128612791505</v>
      </c>
      <c r="E4192" s="7">
        <f>SUM(D$2:D4192)</f>
        <v>1266.2328201592502</v>
      </c>
      <c r="F4192">
        <f t="shared" si="326"/>
        <v>1</v>
      </c>
      <c r="G4192">
        <f t="shared" si="327"/>
        <v>1</v>
      </c>
    </row>
    <row r="4193" spans="1:7" x14ac:dyDescent="0.25">
      <c r="A4193" s="7">
        <v>0.19479970188331427</v>
      </c>
      <c r="B4193" s="13">
        <f t="shared" si="328"/>
        <v>4192</v>
      </c>
      <c r="C4193" s="35">
        <f t="shared" si="329"/>
        <v>4.7016518631537441E-5</v>
      </c>
      <c r="D4193" s="7">
        <f t="shared" si="325"/>
        <v>0.19709324610340495</v>
      </c>
      <c r="E4193" s="7">
        <f>SUM(D$2:D4193)</f>
        <v>1266.4299134053535</v>
      </c>
      <c r="F4193">
        <f t="shared" si="326"/>
        <v>1</v>
      </c>
      <c r="G4193">
        <f t="shared" si="327"/>
        <v>1</v>
      </c>
    </row>
    <row r="4194" spans="1:7" x14ac:dyDescent="0.25">
      <c r="A4194" s="7">
        <v>0.1947966997987054</v>
      </c>
      <c r="B4194" s="13">
        <f t="shared" si="328"/>
        <v>4193</v>
      </c>
      <c r="C4194" s="35">
        <f t="shared" si="329"/>
        <v>3.0020846088774089E-6</v>
      </c>
      <c r="D4194" s="7">
        <f t="shared" si="325"/>
        <v>1.2587740765022976E-2</v>
      </c>
      <c r="E4194" s="7">
        <f>SUM(D$2:D4194)</f>
        <v>1266.4425011461185</v>
      </c>
      <c r="F4194">
        <f t="shared" si="326"/>
        <v>1</v>
      </c>
      <c r="G4194">
        <f t="shared" si="327"/>
        <v>1</v>
      </c>
    </row>
    <row r="4195" spans="1:7" x14ac:dyDescent="0.25">
      <c r="A4195" s="7">
        <v>0.19477287680471275</v>
      </c>
      <c r="B4195" s="13">
        <f t="shared" si="328"/>
        <v>4194</v>
      </c>
      <c r="C4195" s="35">
        <f t="shared" si="329"/>
        <v>2.382299399264487E-5</v>
      </c>
      <c r="D4195" s="7">
        <f t="shared" si="325"/>
        <v>9.9913636805152584E-2</v>
      </c>
      <c r="E4195" s="7">
        <f>SUM(D$2:D4195)</f>
        <v>1266.5424147829237</v>
      </c>
      <c r="F4195">
        <f t="shared" si="326"/>
        <v>1</v>
      </c>
      <c r="G4195">
        <f t="shared" si="327"/>
        <v>1</v>
      </c>
    </row>
    <row r="4196" spans="1:7" x14ac:dyDescent="0.25">
      <c r="A4196" s="7">
        <v>0.1947569221776386</v>
      </c>
      <c r="B4196" s="13">
        <f t="shared" si="328"/>
        <v>4195</v>
      </c>
      <c r="C4196" s="35">
        <f t="shared" si="329"/>
        <v>1.595462707415507E-5</v>
      </c>
      <c r="D4196" s="7">
        <f t="shared" si="325"/>
        <v>6.6929660576080519E-2</v>
      </c>
      <c r="E4196" s="7">
        <f>SUM(D$2:D4196)</f>
        <v>1266.6093444434998</v>
      </c>
      <c r="F4196">
        <f t="shared" si="326"/>
        <v>1</v>
      </c>
      <c r="G4196">
        <f t="shared" si="327"/>
        <v>1</v>
      </c>
    </row>
    <row r="4197" spans="1:7" x14ac:dyDescent="0.25">
      <c r="A4197" s="7">
        <v>0.19475336325475553</v>
      </c>
      <c r="B4197" s="13">
        <f t="shared" si="328"/>
        <v>4196</v>
      </c>
      <c r="C4197" s="35">
        <f t="shared" si="329"/>
        <v>3.5589228830623654E-6</v>
      </c>
      <c r="D4197" s="7">
        <f t="shared" si="325"/>
        <v>1.4933240417329685E-2</v>
      </c>
      <c r="E4197" s="7">
        <f>SUM(D$2:D4197)</f>
        <v>1266.6242776839172</v>
      </c>
      <c r="F4197">
        <f t="shared" si="326"/>
        <v>1</v>
      </c>
      <c r="G4197">
        <f t="shared" si="327"/>
        <v>1</v>
      </c>
    </row>
    <row r="4198" spans="1:7" x14ac:dyDescent="0.25">
      <c r="A4198" s="7">
        <v>0.19474183912351523</v>
      </c>
      <c r="B4198" s="13">
        <f t="shared" si="328"/>
        <v>4197</v>
      </c>
      <c r="C4198" s="35">
        <f t="shared" si="329"/>
        <v>1.1524131240309154E-5</v>
      </c>
      <c r="D4198" s="7">
        <f t="shared" si="325"/>
        <v>4.8366778815577521E-2</v>
      </c>
      <c r="E4198" s="7">
        <f>SUM(D$2:D4198)</f>
        <v>1266.6726444627327</v>
      </c>
      <c r="F4198">
        <f t="shared" si="326"/>
        <v>1</v>
      </c>
      <c r="G4198">
        <f t="shared" si="327"/>
        <v>1</v>
      </c>
    </row>
    <row r="4199" spans="1:7" x14ac:dyDescent="0.25">
      <c r="A4199" s="7">
        <v>0.19455590356064664</v>
      </c>
      <c r="B4199" s="13">
        <f t="shared" si="328"/>
        <v>4198</v>
      </c>
      <c r="C4199" s="35">
        <f t="shared" si="329"/>
        <v>1.8593556286858326E-4</v>
      </c>
      <c r="D4199" s="7">
        <f t="shared" si="325"/>
        <v>0.78055749292231247</v>
      </c>
      <c r="E4199" s="7">
        <f>SUM(D$2:D4199)</f>
        <v>1267.453201955655</v>
      </c>
      <c r="F4199">
        <f t="shared" si="326"/>
        <v>1</v>
      </c>
      <c r="G4199">
        <f t="shared" si="327"/>
        <v>1</v>
      </c>
    </row>
    <row r="4200" spans="1:7" x14ac:dyDescent="0.25">
      <c r="A4200" s="7">
        <v>0.19454839834912457</v>
      </c>
      <c r="B4200" s="13">
        <f t="shared" si="328"/>
        <v>4199</v>
      </c>
      <c r="C4200" s="35">
        <f t="shared" si="329"/>
        <v>7.5052115220686222E-6</v>
      </c>
      <c r="D4200" s="7">
        <f t="shared" si="325"/>
        <v>3.1514383181166145E-2</v>
      </c>
      <c r="E4200" s="7">
        <f>SUM(D$2:D4200)</f>
        <v>1267.4847163388363</v>
      </c>
      <c r="F4200">
        <f t="shared" si="326"/>
        <v>1</v>
      </c>
      <c r="G4200">
        <f t="shared" si="327"/>
        <v>1</v>
      </c>
    </row>
    <row r="4201" spans="1:7" x14ac:dyDescent="0.25">
      <c r="A4201" s="7">
        <v>0.19451026703252075</v>
      </c>
      <c r="B4201" s="13">
        <f t="shared" si="328"/>
        <v>4200</v>
      </c>
      <c r="C4201" s="35">
        <f t="shared" si="329"/>
        <v>3.8131316603823295E-5</v>
      </c>
      <c r="D4201" s="7">
        <f t="shared" si="325"/>
        <v>0.16015152973605784</v>
      </c>
      <c r="E4201" s="7">
        <f>SUM(D$2:D4201)</f>
        <v>1267.6448678685724</v>
      </c>
      <c r="F4201">
        <f t="shared" si="326"/>
        <v>1</v>
      </c>
      <c r="G4201">
        <f t="shared" si="327"/>
        <v>1</v>
      </c>
    </row>
    <row r="4202" spans="1:7" x14ac:dyDescent="0.25">
      <c r="A4202" s="7">
        <v>0.19450833020374084</v>
      </c>
      <c r="B4202" s="13">
        <f t="shared" si="328"/>
        <v>4201</v>
      </c>
      <c r="C4202" s="35">
        <f t="shared" si="329"/>
        <v>1.9368287799137462E-6</v>
      </c>
      <c r="D4202" s="7">
        <f t="shared" si="325"/>
        <v>8.136617704417648E-3</v>
      </c>
      <c r="E4202" s="7">
        <f>SUM(D$2:D4202)</f>
        <v>1267.6530044862768</v>
      </c>
      <c r="F4202">
        <f t="shared" si="326"/>
        <v>1</v>
      </c>
      <c r="G4202">
        <f t="shared" si="327"/>
        <v>1</v>
      </c>
    </row>
    <row r="4203" spans="1:7" x14ac:dyDescent="0.25">
      <c r="A4203" s="7">
        <v>0.19447261992311177</v>
      </c>
      <c r="B4203" s="13">
        <f t="shared" si="328"/>
        <v>4202</v>
      </c>
      <c r="C4203" s="35">
        <f t="shared" si="329"/>
        <v>3.571028062906989E-5</v>
      </c>
      <c r="D4203" s="7">
        <f t="shared" si="325"/>
        <v>0.15005459920335168</v>
      </c>
      <c r="E4203" s="7">
        <f>SUM(D$2:D4203)</f>
        <v>1267.8030590854801</v>
      </c>
      <c r="F4203">
        <f t="shared" si="326"/>
        <v>1</v>
      </c>
      <c r="G4203">
        <f t="shared" si="327"/>
        <v>1</v>
      </c>
    </row>
    <row r="4204" spans="1:7" x14ac:dyDescent="0.25">
      <c r="A4204" s="7">
        <v>0.19420732280098754</v>
      </c>
      <c r="B4204" s="13">
        <f t="shared" si="328"/>
        <v>4203</v>
      </c>
      <c r="C4204" s="35">
        <f t="shared" si="329"/>
        <v>2.6529712212422507E-4</v>
      </c>
      <c r="D4204" s="7">
        <f t="shared" si="325"/>
        <v>1.1150438042881179</v>
      </c>
      <c r="E4204" s="7">
        <f>SUM(D$2:D4204)</f>
        <v>1268.9181028897681</v>
      </c>
      <c r="F4204">
        <f t="shared" si="326"/>
        <v>1</v>
      </c>
      <c r="G4204">
        <f t="shared" si="327"/>
        <v>1</v>
      </c>
    </row>
    <row r="4205" spans="1:7" x14ac:dyDescent="0.25">
      <c r="A4205" s="7">
        <v>0.19412704124806149</v>
      </c>
      <c r="B4205" s="13">
        <f t="shared" si="328"/>
        <v>4204</v>
      </c>
      <c r="C4205" s="35">
        <f t="shared" si="329"/>
        <v>8.0281552926053656E-5</v>
      </c>
      <c r="D4205" s="7">
        <f t="shared" si="325"/>
        <v>0.33750364850112957</v>
      </c>
      <c r="E4205" s="7">
        <f>SUM(D$2:D4205)</f>
        <v>1269.2556065382691</v>
      </c>
      <c r="F4205">
        <f t="shared" si="326"/>
        <v>1</v>
      </c>
      <c r="G4205">
        <f t="shared" si="327"/>
        <v>1</v>
      </c>
    </row>
    <row r="4206" spans="1:7" x14ac:dyDescent="0.25">
      <c r="A4206" s="7">
        <v>0.19401930514718058</v>
      </c>
      <c r="B4206" s="13">
        <f t="shared" si="328"/>
        <v>4205</v>
      </c>
      <c r="C4206" s="35">
        <f t="shared" si="329"/>
        <v>1.077361008809119E-4</v>
      </c>
      <c r="D4206" s="7">
        <f t="shared" si="325"/>
        <v>0.45303030420423451</v>
      </c>
      <c r="E4206" s="7">
        <f>SUM(D$2:D4206)</f>
        <v>1269.7086368424734</v>
      </c>
      <c r="F4206">
        <f t="shared" si="326"/>
        <v>1</v>
      </c>
      <c r="G4206">
        <f t="shared" si="327"/>
        <v>1</v>
      </c>
    </row>
    <row r="4207" spans="1:7" x14ac:dyDescent="0.25">
      <c r="A4207" s="7">
        <v>0.19400623155291641</v>
      </c>
      <c r="B4207" s="13">
        <f t="shared" si="328"/>
        <v>4206</v>
      </c>
      <c r="C4207" s="35">
        <f t="shared" si="329"/>
        <v>1.3073594264167987E-5</v>
      </c>
      <c r="D4207" s="7">
        <f t="shared" si="325"/>
        <v>5.4987537475090553E-2</v>
      </c>
      <c r="E4207" s="7">
        <f>SUM(D$2:D4207)</f>
        <v>1269.7636243799486</v>
      </c>
      <c r="F4207">
        <f t="shared" si="326"/>
        <v>1</v>
      </c>
      <c r="G4207">
        <f t="shared" si="327"/>
        <v>1</v>
      </c>
    </row>
    <row r="4208" spans="1:7" x14ac:dyDescent="0.25">
      <c r="A4208" s="7">
        <v>0.19383608114460379</v>
      </c>
      <c r="B4208" s="13">
        <f t="shared" si="328"/>
        <v>4207</v>
      </c>
      <c r="C4208" s="35">
        <f t="shared" si="329"/>
        <v>1.7015040831261374E-4</v>
      </c>
      <c r="D4208" s="7">
        <f t="shared" si="325"/>
        <v>0.71582276777116605</v>
      </c>
      <c r="E4208" s="7">
        <f>SUM(D$2:D4208)</f>
        <v>1270.4794471477198</v>
      </c>
      <c r="F4208">
        <f t="shared" si="326"/>
        <v>1</v>
      </c>
      <c r="G4208">
        <f t="shared" si="327"/>
        <v>1</v>
      </c>
    </row>
    <row r="4209" spans="1:7" x14ac:dyDescent="0.25">
      <c r="A4209" s="7">
        <v>0.19379935402886536</v>
      </c>
      <c r="B4209" s="13">
        <f t="shared" si="328"/>
        <v>4208</v>
      </c>
      <c r="C4209" s="35">
        <f t="shared" si="329"/>
        <v>3.6727115738433014E-5</v>
      </c>
      <c r="D4209" s="7">
        <f t="shared" si="325"/>
        <v>0.15454770302732612</v>
      </c>
      <c r="E4209" s="7">
        <f>SUM(D$2:D4209)</f>
        <v>1270.6339948507471</v>
      </c>
      <c r="F4209">
        <f t="shared" si="326"/>
        <v>1</v>
      </c>
      <c r="G4209">
        <f t="shared" si="327"/>
        <v>1</v>
      </c>
    </row>
    <row r="4210" spans="1:7" x14ac:dyDescent="0.25">
      <c r="A4210" s="7">
        <v>0.19379351933216596</v>
      </c>
      <c r="B4210" s="13">
        <f t="shared" si="328"/>
        <v>4209</v>
      </c>
      <c r="C4210" s="35">
        <f t="shared" si="329"/>
        <v>5.8346966994027305E-6</v>
      </c>
      <c r="D4210" s="7">
        <f t="shared" si="325"/>
        <v>2.4558238407786093E-2</v>
      </c>
      <c r="E4210" s="7">
        <f>SUM(D$2:D4210)</f>
        <v>1270.6585530891548</v>
      </c>
      <c r="F4210">
        <f t="shared" si="326"/>
        <v>1</v>
      </c>
      <c r="G4210">
        <f t="shared" si="327"/>
        <v>1</v>
      </c>
    </row>
    <row r="4211" spans="1:7" x14ac:dyDescent="0.25">
      <c r="A4211" s="7">
        <v>0.19377729839113447</v>
      </c>
      <c r="B4211" s="13">
        <f t="shared" si="328"/>
        <v>4210</v>
      </c>
      <c r="C4211" s="35">
        <f t="shared" si="329"/>
        <v>1.6220941031486191E-5</v>
      </c>
      <c r="D4211" s="7">
        <f t="shared" si="325"/>
        <v>6.8290161742556865E-2</v>
      </c>
      <c r="E4211" s="7">
        <f>SUM(D$2:D4211)</f>
        <v>1270.7268432508974</v>
      </c>
      <c r="F4211">
        <f t="shared" si="326"/>
        <v>1</v>
      </c>
      <c r="G4211">
        <f t="shared" si="327"/>
        <v>1</v>
      </c>
    </row>
    <row r="4212" spans="1:7" x14ac:dyDescent="0.25">
      <c r="A4212" s="7">
        <v>0.19366564021197433</v>
      </c>
      <c r="B4212" s="13">
        <f t="shared" si="328"/>
        <v>4211</v>
      </c>
      <c r="C4212" s="35">
        <f t="shared" si="329"/>
        <v>1.1165817916014564E-4</v>
      </c>
      <c r="D4212" s="7">
        <f t="shared" si="325"/>
        <v>0.4701925924433733</v>
      </c>
      <c r="E4212" s="7">
        <f>SUM(D$2:D4212)</f>
        <v>1271.1970358433409</v>
      </c>
      <c r="F4212">
        <f t="shared" si="326"/>
        <v>1</v>
      </c>
      <c r="G4212">
        <f t="shared" si="327"/>
        <v>1</v>
      </c>
    </row>
    <row r="4213" spans="1:7" x14ac:dyDescent="0.25">
      <c r="A4213" s="7">
        <v>0.19365266345914905</v>
      </c>
      <c r="B4213" s="13">
        <f t="shared" si="328"/>
        <v>4212</v>
      </c>
      <c r="C4213" s="35">
        <f t="shared" si="329"/>
        <v>1.297675282527222E-5</v>
      </c>
      <c r="D4213" s="7">
        <f t="shared" si="325"/>
        <v>5.465808290004659E-2</v>
      </c>
      <c r="E4213" s="7">
        <f>SUM(D$2:D4213)</f>
        <v>1271.2516939262409</v>
      </c>
      <c r="F4213">
        <f t="shared" si="326"/>
        <v>1</v>
      </c>
      <c r="G4213">
        <f t="shared" si="327"/>
        <v>1</v>
      </c>
    </row>
    <row r="4214" spans="1:7" x14ac:dyDescent="0.25">
      <c r="A4214" s="7">
        <v>0.19351940963909325</v>
      </c>
      <c r="B4214" s="13">
        <f t="shared" si="328"/>
        <v>4213</v>
      </c>
      <c r="C4214" s="35">
        <f t="shared" si="329"/>
        <v>1.3325382005580089E-4</v>
      </c>
      <c r="D4214" s="7">
        <f t="shared" si="325"/>
        <v>0.56139834389508914</v>
      </c>
      <c r="E4214" s="7">
        <f>SUM(D$2:D4214)</f>
        <v>1271.8130922701359</v>
      </c>
      <c r="F4214">
        <f t="shared" si="326"/>
        <v>1</v>
      </c>
      <c r="G4214">
        <f t="shared" si="327"/>
        <v>1</v>
      </c>
    </row>
    <row r="4215" spans="1:7" x14ac:dyDescent="0.25">
      <c r="A4215" s="7">
        <v>0.19347987412162393</v>
      </c>
      <c r="B4215" s="13">
        <f t="shared" si="328"/>
        <v>4214</v>
      </c>
      <c r="C4215" s="35">
        <f t="shared" si="329"/>
        <v>3.9535517469324599E-5</v>
      </c>
      <c r="D4215" s="7">
        <f t="shared" si="325"/>
        <v>0.16660267061573386</v>
      </c>
      <c r="E4215" s="7">
        <f>SUM(D$2:D4215)</f>
        <v>1271.9796949407516</v>
      </c>
      <c r="F4215">
        <f t="shared" si="326"/>
        <v>1</v>
      </c>
      <c r="G4215">
        <f t="shared" si="327"/>
        <v>1</v>
      </c>
    </row>
    <row r="4216" spans="1:7" x14ac:dyDescent="0.25">
      <c r="A4216" s="7">
        <v>0.19343322075838854</v>
      </c>
      <c r="B4216" s="13">
        <f t="shared" si="328"/>
        <v>4215</v>
      </c>
      <c r="C4216" s="35">
        <f t="shared" si="329"/>
        <v>4.6653363235393819E-5</v>
      </c>
      <c r="D4216" s="7">
        <f t="shared" si="325"/>
        <v>0.19664392603718495</v>
      </c>
      <c r="E4216" s="7">
        <f>SUM(D$2:D4216)</f>
        <v>1272.1763388667889</v>
      </c>
      <c r="F4216">
        <f t="shared" si="326"/>
        <v>1</v>
      </c>
      <c r="G4216">
        <f t="shared" si="327"/>
        <v>1</v>
      </c>
    </row>
    <row r="4217" spans="1:7" x14ac:dyDescent="0.25">
      <c r="A4217" s="7">
        <v>0.19340610515547019</v>
      </c>
      <c r="B4217" s="13">
        <f t="shared" si="328"/>
        <v>4216</v>
      </c>
      <c r="C4217" s="35">
        <f t="shared" si="329"/>
        <v>2.7115602918348358E-5</v>
      </c>
      <c r="D4217" s="7">
        <f t="shared" si="325"/>
        <v>0.11431938190375668</v>
      </c>
      <c r="E4217" s="7">
        <f>SUM(D$2:D4217)</f>
        <v>1272.2906582486926</v>
      </c>
      <c r="F4217">
        <f t="shared" si="326"/>
        <v>1</v>
      </c>
      <c r="G4217">
        <f t="shared" si="327"/>
        <v>1</v>
      </c>
    </row>
    <row r="4218" spans="1:7" x14ac:dyDescent="0.25">
      <c r="A4218" s="7">
        <v>0.19321464963057894</v>
      </c>
      <c r="B4218" s="13">
        <f t="shared" si="328"/>
        <v>4217</v>
      </c>
      <c r="C4218" s="35">
        <f t="shared" si="329"/>
        <v>1.9145552489124862E-4</v>
      </c>
      <c r="D4218" s="7">
        <f t="shared" si="325"/>
        <v>0.80736794846639537</v>
      </c>
      <c r="E4218" s="7">
        <f>SUM(D$2:D4218)</f>
        <v>1273.098026197159</v>
      </c>
      <c r="F4218">
        <f t="shared" si="326"/>
        <v>1</v>
      </c>
      <c r="G4218">
        <f t="shared" si="327"/>
        <v>1</v>
      </c>
    </row>
    <row r="4219" spans="1:7" x14ac:dyDescent="0.25">
      <c r="A4219" s="7">
        <v>0.1932122285946041</v>
      </c>
      <c r="B4219" s="13">
        <f t="shared" si="328"/>
        <v>4218</v>
      </c>
      <c r="C4219" s="35">
        <f t="shared" si="329"/>
        <v>2.4210359748366717E-6</v>
      </c>
      <c r="D4219" s="7">
        <f t="shared" si="325"/>
        <v>1.0211929741861081E-2</v>
      </c>
      <c r="E4219" s="7">
        <f>SUM(D$2:D4219)</f>
        <v>1273.1082381269009</v>
      </c>
      <c r="F4219">
        <f t="shared" si="326"/>
        <v>1</v>
      </c>
      <c r="G4219">
        <f t="shared" si="327"/>
        <v>1</v>
      </c>
    </row>
    <row r="4220" spans="1:7" x14ac:dyDescent="0.25">
      <c r="A4220" s="7">
        <v>0.19313848383881013</v>
      </c>
      <c r="B4220" s="13">
        <f t="shared" si="328"/>
        <v>4219</v>
      </c>
      <c r="C4220" s="35">
        <f t="shared" si="329"/>
        <v>7.3744755793969663E-5</v>
      </c>
      <c r="D4220" s="7">
        <f t="shared" si="325"/>
        <v>0.31112912469475801</v>
      </c>
      <c r="E4220" s="7">
        <f>SUM(D$2:D4220)</f>
        <v>1273.4193672515958</v>
      </c>
      <c r="F4220">
        <f t="shared" si="326"/>
        <v>1</v>
      </c>
      <c r="G4220">
        <f t="shared" si="327"/>
        <v>1</v>
      </c>
    </row>
    <row r="4221" spans="1:7" x14ac:dyDescent="0.25">
      <c r="A4221" s="7">
        <v>0.19297109341150895</v>
      </c>
      <c r="B4221" s="13">
        <f t="shared" si="328"/>
        <v>4220</v>
      </c>
      <c r="C4221" s="35">
        <f t="shared" si="329"/>
        <v>1.6739042730118392E-4</v>
      </c>
      <c r="D4221" s="7">
        <f t="shared" si="325"/>
        <v>0.70638760321099614</v>
      </c>
      <c r="E4221" s="7">
        <f>SUM(D$2:D4221)</f>
        <v>1274.1257548548067</v>
      </c>
      <c r="F4221">
        <f t="shared" si="326"/>
        <v>1</v>
      </c>
      <c r="G4221">
        <f t="shared" si="327"/>
        <v>1</v>
      </c>
    </row>
    <row r="4222" spans="1:7" x14ac:dyDescent="0.25">
      <c r="A4222" s="7">
        <v>0.19294431675362705</v>
      </c>
      <c r="B4222" s="13">
        <f t="shared" si="328"/>
        <v>4221</v>
      </c>
      <c r="C4222" s="35">
        <f t="shared" si="329"/>
        <v>2.6776657881893984E-5</v>
      </c>
      <c r="D4222" s="7">
        <f t="shared" si="325"/>
        <v>0.11302427291947451</v>
      </c>
      <c r="E4222" s="7">
        <f>SUM(D$2:D4222)</f>
        <v>1274.2387791277263</v>
      </c>
      <c r="F4222">
        <f t="shared" si="326"/>
        <v>1</v>
      </c>
      <c r="G4222">
        <f t="shared" si="327"/>
        <v>1</v>
      </c>
    </row>
    <row r="4223" spans="1:7" x14ac:dyDescent="0.25">
      <c r="A4223" s="7">
        <v>0.1928452721718959</v>
      </c>
      <c r="B4223" s="13">
        <f t="shared" si="328"/>
        <v>4222</v>
      </c>
      <c r="C4223" s="35">
        <f t="shared" si="329"/>
        <v>9.9044581731155823E-5</v>
      </c>
      <c r="D4223" s="7">
        <f t="shared" si="325"/>
        <v>0.41816622406893988</v>
      </c>
      <c r="E4223" s="7">
        <f>SUM(D$2:D4223)</f>
        <v>1274.6569453517952</v>
      </c>
      <c r="F4223">
        <f t="shared" si="326"/>
        <v>1</v>
      </c>
      <c r="G4223">
        <f t="shared" si="327"/>
        <v>1</v>
      </c>
    </row>
    <row r="4224" spans="1:7" x14ac:dyDescent="0.25">
      <c r="A4224" s="7">
        <v>0.19280467139859758</v>
      </c>
      <c r="B4224" s="13">
        <f t="shared" si="328"/>
        <v>4223</v>
      </c>
      <c r="C4224" s="35">
        <f t="shared" si="329"/>
        <v>4.0600773298316017E-5</v>
      </c>
      <c r="D4224" s="7">
        <f t="shared" si="325"/>
        <v>0.17145706563878854</v>
      </c>
      <c r="E4224" s="7">
        <f>SUM(D$2:D4224)</f>
        <v>1274.8284024174341</v>
      </c>
      <c r="F4224">
        <f t="shared" si="326"/>
        <v>1</v>
      </c>
      <c r="G4224">
        <f t="shared" si="327"/>
        <v>1</v>
      </c>
    </row>
    <row r="4225" spans="1:7" x14ac:dyDescent="0.25">
      <c r="A4225" s="7">
        <v>0.19253811533776644</v>
      </c>
      <c r="B4225" s="13">
        <f t="shared" si="328"/>
        <v>4224</v>
      </c>
      <c r="C4225" s="35">
        <f t="shared" si="329"/>
        <v>2.665560608311468E-4</v>
      </c>
      <c r="D4225" s="7">
        <f t="shared" si="325"/>
        <v>1.1259328009507641</v>
      </c>
      <c r="E4225" s="7">
        <f>SUM(D$2:D4225)</f>
        <v>1275.9543352183848</v>
      </c>
      <c r="F4225">
        <f t="shared" si="326"/>
        <v>1</v>
      </c>
      <c r="G4225">
        <f t="shared" si="327"/>
        <v>1</v>
      </c>
    </row>
    <row r="4226" spans="1:7" x14ac:dyDescent="0.25">
      <c r="A4226" s="7">
        <v>0.19234559455704631</v>
      </c>
      <c r="B4226" s="13">
        <f t="shared" si="328"/>
        <v>4225</v>
      </c>
      <c r="C4226" s="35">
        <f t="shared" si="329"/>
        <v>1.9252078072012901E-4</v>
      </c>
      <c r="D4226" s="7">
        <f t="shared" ref="D4226:D4289" si="330">C4226*B4226</f>
        <v>0.81340029854254503</v>
      </c>
      <c r="E4226" s="7">
        <f>SUM(D$2:D4226)</f>
        <v>1276.7677355169274</v>
      </c>
      <c r="F4226">
        <f t="shared" ref="F4226:F4289" si="331">IF(E4226&gt;I$15,1,0)</f>
        <v>1</v>
      </c>
      <c r="G4226">
        <f t="shared" ref="G4226:G4289" si="332">IF(E4226&gt;M$15,1,0)</f>
        <v>1</v>
      </c>
    </row>
    <row r="4227" spans="1:7" x14ac:dyDescent="0.25">
      <c r="A4227" s="7">
        <v>0.19197033398094426</v>
      </c>
      <c r="B4227" s="13">
        <f t="shared" ref="B4227:B4290" si="333">ROW(B4227)-1</f>
        <v>4226</v>
      </c>
      <c r="C4227" s="35">
        <f t="shared" si="329"/>
        <v>3.7526057610204333E-4</v>
      </c>
      <c r="D4227" s="7">
        <f t="shared" si="330"/>
        <v>1.5858511946072351</v>
      </c>
      <c r="E4227" s="7">
        <f>SUM(D$2:D4227)</f>
        <v>1278.3535867115345</v>
      </c>
      <c r="F4227">
        <f t="shared" si="331"/>
        <v>1</v>
      </c>
      <c r="G4227">
        <f t="shared" si="332"/>
        <v>1</v>
      </c>
    </row>
    <row r="4228" spans="1:7" x14ac:dyDescent="0.25">
      <c r="A4228" s="7">
        <v>0.19196800978640846</v>
      </c>
      <c r="B4228" s="13">
        <f t="shared" si="333"/>
        <v>4227</v>
      </c>
      <c r="C4228" s="35">
        <f t="shared" ref="C4228:C4291" si="334">IF(A4227-A4228=0,0,A4227-A4228)</f>
        <v>2.3241945358021265E-6</v>
      </c>
      <c r="D4228" s="7">
        <f t="shared" si="330"/>
        <v>9.8243703028355889E-3</v>
      </c>
      <c r="E4228" s="7">
        <f>SUM(D$2:D4228)</f>
        <v>1278.3634110818373</v>
      </c>
      <c r="F4228">
        <f t="shared" si="331"/>
        <v>1</v>
      </c>
      <c r="G4228">
        <f t="shared" si="332"/>
        <v>1</v>
      </c>
    </row>
    <row r="4229" spans="1:7" x14ac:dyDescent="0.25">
      <c r="A4229" s="7">
        <v>0.1919507720102675</v>
      </c>
      <c r="B4229" s="13">
        <f t="shared" si="333"/>
        <v>4228</v>
      </c>
      <c r="C4229" s="35">
        <f t="shared" si="334"/>
        <v>1.7237776140960337E-5</v>
      </c>
      <c r="D4229" s="7">
        <f t="shared" si="330"/>
        <v>7.2881317523980305E-2</v>
      </c>
      <c r="E4229" s="7">
        <f>SUM(D$2:D4229)</f>
        <v>1278.4362923993613</v>
      </c>
      <c r="F4229">
        <f t="shared" si="331"/>
        <v>1</v>
      </c>
      <c r="G4229">
        <f t="shared" si="332"/>
        <v>1</v>
      </c>
    </row>
    <row r="4230" spans="1:7" x14ac:dyDescent="0.25">
      <c r="A4230" s="7">
        <v>0.19194868991932915</v>
      </c>
      <c r="B4230" s="13">
        <f t="shared" si="333"/>
        <v>4229</v>
      </c>
      <c r="C4230" s="35">
        <f t="shared" si="334"/>
        <v>2.0820909383545416E-6</v>
      </c>
      <c r="D4230" s="7">
        <f t="shared" si="330"/>
        <v>8.8051625783013565E-3</v>
      </c>
      <c r="E4230" s="7">
        <f>SUM(D$2:D4230)</f>
        <v>1278.4450975619395</v>
      </c>
      <c r="F4230">
        <f t="shared" si="331"/>
        <v>1</v>
      </c>
      <c r="G4230">
        <f t="shared" si="332"/>
        <v>1</v>
      </c>
    </row>
    <row r="4231" spans="1:7" x14ac:dyDescent="0.25">
      <c r="A4231" s="7">
        <v>0.19192791743066495</v>
      </c>
      <c r="B4231" s="13">
        <f t="shared" si="333"/>
        <v>4230</v>
      </c>
      <c r="C4231" s="35">
        <f t="shared" si="334"/>
        <v>2.0772488664194677E-5</v>
      </c>
      <c r="D4231" s="7">
        <f t="shared" si="330"/>
        <v>8.7867627049543484E-2</v>
      </c>
      <c r="E4231" s="7">
        <f>SUM(D$2:D4231)</f>
        <v>1278.532965188989</v>
      </c>
      <c r="F4231">
        <f t="shared" si="331"/>
        <v>1</v>
      </c>
      <c r="G4231">
        <f t="shared" si="332"/>
        <v>1</v>
      </c>
    </row>
    <row r="4232" spans="1:7" x14ac:dyDescent="0.25">
      <c r="A4232" s="7">
        <v>0.19175137548737878</v>
      </c>
      <c r="B4232" s="13">
        <f t="shared" si="333"/>
        <v>4231</v>
      </c>
      <c r="C4232" s="35">
        <f t="shared" si="334"/>
        <v>1.7654194328617367E-4</v>
      </c>
      <c r="D4232" s="7">
        <f t="shared" si="330"/>
        <v>0.74694896204380079</v>
      </c>
      <c r="E4232" s="7">
        <f>SUM(D$2:D4232)</f>
        <v>1279.2799141510327</v>
      </c>
      <c r="F4232">
        <f t="shared" si="331"/>
        <v>1</v>
      </c>
      <c r="G4232">
        <f t="shared" si="332"/>
        <v>1</v>
      </c>
    </row>
    <row r="4233" spans="1:7" x14ac:dyDescent="0.25">
      <c r="A4233" s="7">
        <v>0.19172508303669189</v>
      </c>
      <c r="B4233" s="13">
        <f t="shared" si="333"/>
        <v>4232</v>
      </c>
      <c r="C4233" s="35">
        <f t="shared" si="334"/>
        <v>2.6292450686887792E-5</v>
      </c>
      <c r="D4233" s="7">
        <f t="shared" si="330"/>
        <v>0.11126965130690913</v>
      </c>
      <c r="E4233" s="7">
        <f>SUM(D$2:D4233)</f>
        <v>1279.3911838023396</v>
      </c>
      <c r="F4233">
        <f t="shared" si="331"/>
        <v>1</v>
      </c>
      <c r="G4233">
        <f t="shared" si="332"/>
        <v>1</v>
      </c>
    </row>
    <row r="4234" spans="1:7" x14ac:dyDescent="0.25">
      <c r="A4234" s="7">
        <v>0.19134234145942761</v>
      </c>
      <c r="B4234" s="13">
        <f t="shared" si="333"/>
        <v>4233</v>
      </c>
      <c r="C4234" s="35">
        <f t="shared" si="334"/>
        <v>3.8274157726428393E-4</v>
      </c>
      <c r="D4234" s="7">
        <f t="shared" si="330"/>
        <v>1.6201450965597139</v>
      </c>
      <c r="E4234" s="7">
        <f>SUM(D$2:D4234)</f>
        <v>1281.0113288988994</v>
      </c>
      <c r="F4234">
        <f t="shared" si="331"/>
        <v>1</v>
      </c>
      <c r="G4234">
        <f t="shared" si="332"/>
        <v>1</v>
      </c>
    </row>
    <row r="4235" spans="1:7" x14ac:dyDescent="0.25">
      <c r="A4235" s="7">
        <v>0.19121618127477805</v>
      </c>
      <c r="B4235" s="13">
        <f t="shared" si="333"/>
        <v>4234</v>
      </c>
      <c r="C4235" s="35">
        <f t="shared" si="334"/>
        <v>1.2616018464955969E-4</v>
      </c>
      <c r="D4235" s="7">
        <f t="shared" si="330"/>
        <v>0.53416222180623574</v>
      </c>
      <c r="E4235" s="7">
        <f>SUM(D$2:D4235)</f>
        <v>1281.5454911207055</v>
      </c>
      <c r="F4235">
        <f t="shared" si="331"/>
        <v>1</v>
      </c>
      <c r="G4235">
        <f t="shared" si="332"/>
        <v>1</v>
      </c>
    </row>
    <row r="4236" spans="1:7" x14ac:dyDescent="0.25">
      <c r="A4236" s="7">
        <v>0.19103687935048061</v>
      </c>
      <c r="B4236" s="13">
        <f t="shared" si="333"/>
        <v>4235</v>
      </c>
      <c r="C4236" s="35">
        <f t="shared" si="334"/>
        <v>1.7930192429743697E-4</v>
      </c>
      <c r="D4236" s="7">
        <f t="shared" si="330"/>
        <v>0.75934364939964549</v>
      </c>
      <c r="E4236" s="7">
        <f>SUM(D$2:D4236)</f>
        <v>1282.3048347701051</v>
      </c>
      <c r="F4236">
        <f t="shared" si="331"/>
        <v>1</v>
      </c>
      <c r="G4236">
        <f t="shared" si="332"/>
        <v>1</v>
      </c>
    </row>
    <row r="4237" spans="1:7" x14ac:dyDescent="0.25">
      <c r="A4237" s="7">
        <v>0.19096318301540607</v>
      </c>
      <c r="B4237" s="13">
        <f t="shared" si="333"/>
        <v>4236</v>
      </c>
      <c r="C4237" s="35">
        <f t="shared" si="334"/>
        <v>7.3696335074535657E-5</v>
      </c>
      <c r="D4237" s="7">
        <f t="shared" si="330"/>
        <v>0.31217767537573304</v>
      </c>
      <c r="E4237" s="7">
        <f>SUM(D$2:D4237)</f>
        <v>1282.6170124454809</v>
      </c>
      <c r="F4237">
        <f t="shared" si="331"/>
        <v>1</v>
      </c>
      <c r="G4237">
        <f t="shared" si="332"/>
        <v>1</v>
      </c>
    </row>
    <row r="4238" spans="1:7" x14ac:dyDescent="0.25">
      <c r="A4238" s="7">
        <v>0.19093374321795192</v>
      </c>
      <c r="B4238" s="13">
        <f t="shared" si="333"/>
        <v>4237</v>
      </c>
      <c r="C4238" s="35">
        <f t="shared" si="334"/>
        <v>2.9439797454150485E-5</v>
      </c>
      <c r="D4238" s="7">
        <f t="shared" si="330"/>
        <v>0.1247364218132356</v>
      </c>
      <c r="E4238" s="7">
        <f>SUM(D$2:D4238)</f>
        <v>1282.7417488672941</v>
      </c>
      <c r="F4238">
        <f t="shared" si="331"/>
        <v>1</v>
      </c>
      <c r="G4238">
        <f t="shared" si="332"/>
        <v>1</v>
      </c>
    </row>
    <row r="4239" spans="1:7" x14ac:dyDescent="0.25">
      <c r="A4239" s="7">
        <v>0.19088570986421086</v>
      </c>
      <c r="B4239" s="13">
        <f t="shared" si="333"/>
        <v>4238</v>
      </c>
      <c r="C4239" s="35">
        <f t="shared" si="334"/>
        <v>4.8033353741067097E-5</v>
      </c>
      <c r="D4239" s="7">
        <f t="shared" si="330"/>
        <v>0.20356535315464236</v>
      </c>
      <c r="E4239" s="7">
        <f>SUM(D$2:D4239)</f>
        <v>1282.9453142204486</v>
      </c>
      <c r="F4239">
        <f t="shared" si="331"/>
        <v>1</v>
      </c>
      <c r="G4239">
        <f t="shared" si="332"/>
        <v>1</v>
      </c>
    </row>
    <row r="4240" spans="1:7" x14ac:dyDescent="0.25">
      <c r="A4240" s="7">
        <v>0.19086944050245991</v>
      </c>
      <c r="B4240" s="13">
        <f t="shared" si="333"/>
        <v>4239</v>
      </c>
      <c r="C4240" s="35">
        <f t="shared" si="334"/>
        <v>1.6269361750947953E-5</v>
      </c>
      <c r="D4240" s="7">
        <f t="shared" si="330"/>
        <v>6.8965824462268371E-2</v>
      </c>
      <c r="E4240" s="7">
        <f>SUM(D$2:D4240)</f>
        <v>1283.0142800449109</v>
      </c>
      <c r="F4240">
        <f t="shared" si="331"/>
        <v>1</v>
      </c>
      <c r="G4240">
        <f t="shared" si="332"/>
        <v>1</v>
      </c>
    </row>
    <row r="4241" spans="1:7" x14ac:dyDescent="0.25">
      <c r="A4241" s="7">
        <v>0.1908475543372472</v>
      </c>
      <c r="B4241" s="13">
        <f t="shared" si="333"/>
        <v>4240</v>
      </c>
      <c r="C4241" s="35">
        <f t="shared" si="334"/>
        <v>2.1886165212703368E-5</v>
      </c>
      <c r="D4241" s="7">
        <f t="shared" si="330"/>
        <v>9.279734050186228E-2</v>
      </c>
      <c r="E4241" s="7">
        <f>SUM(D$2:D4241)</f>
        <v>1283.1070773854128</v>
      </c>
      <c r="F4241">
        <f t="shared" si="331"/>
        <v>1</v>
      </c>
      <c r="G4241">
        <f t="shared" si="332"/>
        <v>1</v>
      </c>
    </row>
    <row r="4242" spans="1:7" x14ac:dyDescent="0.25">
      <c r="A4242" s="7">
        <v>0.19069241435197873</v>
      </c>
      <c r="B4242" s="13">
        <f t="shared" si="333"/>
        <v>4241</v>
      </c>
      <c r="C4242" s="35">
        <f t="shared" si="334"/>
        <v>1.551399852684765E-4</v>
      </c>
      <c r="D4242" s="7">
        <f t="shared" si="330"/>
        <v>0.65794867752360886</v>
      </c>
      <c r="E4242" s="7">
        <f>SUM(D$2:D4242)</f>
        <v>1283.7650260629364</v>
      </c>
      <c r="F4242">
        <f t="shared" si="331"/>
        <v>1</v>
      </c>
      <c r="G4242">
        <f t="shared" si="332"/>
        <v>1</v>
      </c>
    </row>
    <row r="4243" spans="1:7" x14ac:dyDescent="0.25">
      <c r="A4243" s="7">
        <v>0.1904338477098646</v>
      </c>
      <c r="B4243" s="13">
        <f t="shared" si="333"/>
        <v>4242</v>
      </c>
      <c r="C4243" s="35">
        <f t="shared" si="334"/>
        <v>2.585666421141275E-4</v>
      </c>
      <c r="D4243" s="7">
        <f t="shared" si="330"/>
        <v>1.0968396958481288</v>
      </c>
      <c r="E4243" s="7">
        <f>SUM(D$2:D4243)</f>
        <v>1284.8618657587845</v>
      </c>
      <c r="F4243">
        <f t="shared" si="331"/>
        <v>1</v>
      </c>
      <c r="G4243">
        <f t="shared" si="332"/>
        <v>1</v>
      </c>
    </row>
    <row r="4244" spans="1:7" x14ac:dyDescent="0.25">
      <c r="A4244" s="7">
        <v>0.19042171831963059</v>
      </c>
      <c r="B4244" s="13">
        <f t="shared" si="333"/>
        <v>4243</v>
      </c>
      <c r="C4244" s="35">
        <f t="shared" si="334"/>
        <v>1.2129390234011383E-5</v>
      </c>
      <c r="D4244" s="7">
        <f t="shared" si="330"/>
        <v>5.14650027629103E-2</v>
      </c>
      <c r="E4244" s="7">
        <f>SUM(D$2:D4244)</f>
        <v>1284.9133307615473</v>
      </c>
      <c r="F4244">
        <f t="shared" si="331"/>
        <v>1</v>
      </c>
      <c r="G4244">
        <f t="shared" si="332"/>
        <v>1</v>
      </c>
    </row>
    <row r="4245" spans="1:7" x14ac:dyDescent="0.25">
      <c r="A4245" s="7">
        <v>0.19031962323257107</v>
      </c>
      <c r="B4245" s="13">
        <f t="shared" si="333"/>
        <v>4244</v>
      </c>
      <c r="C4245" s="35">
        <f t="shared" si="334"/>
        <v>1.0209508705952275E-4</v>
      </c>
      <c r="D4245" s="7">
        <f t="shared" si="330"/>
        <v>0.43329154948061455</v>
      </c>
      <c r="E4245" s="7">
        <f>SUM(D$2:D4245)</f>
        <v>1285.3466223110279</v>
      </c>
      <c r="F4245">
        <f t="shared" si="331"/>
        <v>1</v>
      </c>
      <c r="G4245">
        <f t="shared" si="332"/>
        <v>1</v>
      </c>
    </row>
    <row r="4246" spans="1:7" x14ac:dyDescent="0.25">
      <c r="A4246" s="7">
        <v>0.19031318327687802</v>
      </c>
      <c r="B4246" s="13">
        <f t="shared" si="333"/>
        <v>4245</v>
      </c>
      <c r="C4246" s="35">
        <f t="shared" si="334"/>
        <v>6.4399556930494484E-6</v>
      </c>
      <c r="D4246" s="7">
        <f t="shared" si="330"/>
        <v>2.7337611916994908E-2</v>
      </c>
      <c r="E4246" s="7">
        <f>SUM(D$2:D4246)</f>
        <v>1285.3739599229448</v>
      </c>
      <c r="F4246">
        <f t="shared" si="331"/>
        <v>1</v>
      </c>
      <c r="G4246">
        <f t="shared" si="332"/>
        <v>1</v>
      </c>
    </row>
    <row r="4247" spans="1:7" x14ac:dyDescent="0.25">
      <c r="A4247" s="7">
        <v>0.19003159258264304</v>
      </c>
      <c r="B4247" s="13">
        <f t="shared" si="333"/>
        <v>4246</v>
      </c>
      <c r="C4247" s="35">
        <f t="shared" si="334"/>
        <v>2.8159069423497329E-4</v>
      </c>
      <c r="D4247" s="7">
        <f t="shared" si="330"/>
        <v>1.1956340877216967</v>
      </c>
      <c r="E4247" s="7">
        <f>SUM(D$2:D4247)</f>
        <v>1286.5695940106664</v>
      </c>
      <c r="F4247">
        <f t="shared" si="331"/>
        <v>1</v>
      </c>
      <c r="G4247">
        <f t="shared" si="332"/>
        <v>1</v>
      </c>
    </row>
    <row r="4248" spans="1:7" x14ac:dyDescent="0.25">
      <c r="A4248" s="7">
        <v>0.19003159258264304</v>
      </c>
      <c r="B4248" s="13">
        <f t="shared" si="333"/>
        <v>4247</v>
      </c>
      <c r="C4248" s="35">
        <f t="shared" si="334"/>
        <v>0</v>
      </c>
      <c r="D4248" s="7">
        <f t="shared" si="330"/>
        <v>0</v>
      </c>
      <c r="E4248" s="7">
        <f>SUM(D$2:D4248)</f>
        <v>1286.5695940106664</v>
      </c>
      <c r="F4248">
        <f t="shared" si="331"/>
        <v>1</v>
      </c>
      <c r="G4248">
        <f t="shared" si="332"/>
        <v>1</v>
      </c>
    </row>
    <row r="4249" spans="1:7" x14ac:dyDescent="0.25">
      <c r="A4249" s="7">
        <v>0.18999951385597627</v>
      </c>
      <c r="B4249" s="13">
        <f t="shared" si="333"/>
        <v>4248</v>
      </c>
      <c r="C4249" s="35">
        <f t="shared" si="334"/>
        <v>3.207872666677325E-5</v>
      </c>
      <c r="D4249" s="7">
        <f t="shared" si="330"/>
        <v>0.13627043088045276</v>
      </c>
      <c r="E4249" s="7">
        <f>SUM(D$2:D4249)</f>
        <v>1286.7058644415467</v>
      </c>
      <c r="F4249">
        <f t="shared" si="331"/>
        <v>1</v>
      </c>
      <c r="G4249">
        <f t="shared" si="332"/>
        <v>1</v>
      </c>
    </row>
    <row r="4250" spans="1:7" x14ac:dyDescent="0.25">
      <c r="A4250" s="7">
        <v>0.18997869294659253</v>
      </c>
      <c r="B4250" s="13">
        <f t="shared" si="333"/>
        <v>4249</v>
      </c>
      <c r="C4250" s="35">
        <f t="shared" si="334"/>
        <v>2.0820909383739705E-5</v>
      </c>
      <c r="D4250" s="7">
        <f t="shared" si="330"/>
        <v>8.8468043971510008E-2</v>
      </c>
      <c r="E4250" s="7">
        <f>SUM(D$2:D4250)</f>
        <v>1286.7943324855182</v>
      </c>
      <c r="F4250">
        <f t="shared" si="331"/>
        <v>1</v>
      </c>
      <c r="G4250">
        <f t="shared" si="332"/>
        <v>1</v>
      </c>
    </row>
    <row r="4251" spans="1:7" x14ac:dyDescent="0.25">
      <c r="A4251" s="7">
        <v>0.18991368813066772</v>
      </c>
      <c r="B4251" s="13">
        <f t="shared" si="333"/>
        <v>4250</v>
      </c>
      <c r="C4251" s="35">
        <f t="shared" si="334"/>
        <v>6.5004815924807335E-5</v>
      </c>
      <c r="D4251" s="7">
        <f t="shared" si="330"/>
        <v>0.27627046768043118</v>
      </c>
      <c r="E4251" s="7">
        <f>SUM(D$2:D4251)</f>
        <v>1287.0706029531987</v>
      </c>
      <c r="F4251">
        <f t="shared" si="331"/>
        <v>1</v>
      </c>
      <c r="G4251">
        <f t="shared" si="332"/>
        <v>1</v>
      </c>
    </row>
    <row r="4252" spans="1:7" x14ac:dyDescent="0.25">
      <c r="A4252" s="7">
        <v>0.18988223887335445</v>
      </c>
      <c r="B4252" s="13">
        <f t="shared" si="333"/>
        <v>4251</v>
      </c>
      <c r="C4252" s="35">
        <f t="shared" si="334"/>
        <v>3.1449257313270751E-5</v>
      </c>
      <c r="D4252" s="7">
        <f t="shared" si="330"/>
        <v>0.13369079283871396</v>
      </c>
      <c r="E4252" s="7">
        <f>SUM(D$2:D4252)</f>
        <v>1287.2042937460374</v>
      </c>
      <c r="F4252">
        <f t="shared" si="331"/>
        <v>1</v>
      </c>
      <c r="G4252">
        <f t="shared" si="332"/>
        <v>1</v>
      </c>
    </row>
    <row r="4253" spans="1:7" x14ac:dyDescent="0.25">
      <c r="A4253" s="7">
        <v>0.18986439583821979</v>
      </c>
      <c r="B4253" s="13">
        <f t="shared" si="333"/>
        <v>4252</v>
      </c>
      <c r="C4253" s="35">
        <f t="shared" si="334"/>
        <v>1.7843035134662566E-5</v>
      </c>
      <c r="D4253" s="7">
        <f t="shared" si="330"/>
        <v>7.586858539258523E-2</v>
      </c>
      <c r="E4253" s="7">
        <f>SUM(D$2:D4253)</f>
        <v>1287.2801623314299</v>
      </c>
      <c r="F4253">
        <f t="shared" si="331"/>
        <v>1</v>
      </c>
      <c r="G4253">
        <f t="shared" si="332"/>
        <v>1</v>
      </c>
    </row>
    <row r="4254" spans="1:7" x14ac:dyDescent="0.25">
      <c r="A4254" s="7">
        <v>0.18949690678759712</v>
      </c>
      <c r="B4254" s="13">
        <f t="shared" si="333"/>
        <v>4253</v>
      </c>
      <c r="C4254" s="35">
        <f t="shared" si="334"/>
        <v>3.6748905062267134E-4</v>
      </c>
      <c r="D4254" s="7">
        <f t="shared" si="330"/>
        <v>1.5629309322982212</v>
      </c>
      <c r="E4254" s="7">
        <f>SUM(D$2:D4254)</f>
        <v>1288.8430932637282</v>
      </c>
      <c r="F4254">
        <f t="shared" si="331"/>
        <v>1</v>
      </c>
      <c r="G4254">
        <f t="shared" si="332"/>
        <v>1</v>
      </c>
    </row>
    <row r="4255" spans="1:7" x14ac:dyDescent="0.25">
      <c r="A4255" s="7">
        <v>0.18940921686458803</v>
      </c>
      <c r="B4255" s="13">
        <f t="shared" si="333"/>
        <v>4254</v>
      </c>
      <c r="C4255" s="35">
        <f t="shared" si="334"/>
        <v>8.7689923009087734E-5</v>
      </c>
      <c r="D4255" s="7">
        <f t="shared" si="330"/>
        <v>0.37303293248065922</v>
      </c>
      <c r="E4255" s="7">
        <f>SUM(D$2:D4255)</f>
        <v>1289.2161261962087</v>
      </c>
      <c r="F4255">
        <f t="shared" si="331"/>
        <v>1</v>
      </c>
      <c r="G4255">
        <f t="shared" si="332"/>
        <v>1</v>
      </c>
    </row>
    <row r="4256" spans="1:7" x14ac:dyDescent="0.25">
      <c r="A4256" s="7">
        <v>0.18922575075841369</v>
      </c>
      <c r="B4256" s="13">
        <f t="shared" si="333"/>
        <v>4255</v>
      </c>
      <c r="C4256" s="35">
        <f t="shared" si="334"/>
        <v>1.8346610617434034E-4</v>
      </c>
      <c r="D4256" s="7">
        <f t="shared" si="330"/>
        <v>0.78064828177181811</v>
      </c>
      <c r="E4256" s="7">
        <f>SUM(D$2:D4256)</f>
        <v>1289.9967744779806</v>
      </c>
      <c r="F4256">
        <f t="shared" si="331"/>
        <v>1</v>
      </c>
      <c r="G4256">
        <f t="shared" si="332"/>
        <v>1</v>
      </c>
    </row>
    <row r="4257" spans="1:7" x14ac:dyDescent="0.25">
      <c r="A4257" s="7">
        <v>0.18907278970552258</v>
      </c>
      <c r="B4257" s="13">
        <f t="shared" si="333"/>
        <v>4256</v>
      </c>
      <c r="C4257" s="35">
        <f t="shared" si="334"/>
        <v>1.5296105289111517E-4</v>
      </c>
      <c r="D4257" s="7">
        <f t="shared" si="330"/>
        <v>0.65100224110458615</v>
      </c>
      <c r="E4257" s="7">
        <f>SUM(D$2:D4257)</f>
        <v>1290.6477767190852</v>
      </c>
      <c r="F4257">
        <f t="shared" si="331"/>
        <v>1</v>
      </c>
      <c r="G4257">
        <f t="shared" si="332"/>
        <v>1</v>
      </c>
    </row>
    <row r="4258" spans="1:7" x14ac:dyDescent="0.25">
      <c r="A4258" s="7">
        <v>0.18895827470391213</v>
      </c>
      <c r="B4258" s="13">
        <f t="shared" si="333"/>
        <v>4257</v>
      </c>
      <c r="C4258" s="35">
        <f t="shared" si="334"/>
        <v>1.1451500161044348E-4</v>
      </c>
      <c r="D4258" s="7">
        <f t="shared" si="330"/>
        <v>0.48749036185565786</v>
      </c>
      <c r="E4258" s="7">
        <f>SUM(D$2:D4258)</f>
        <v>1291.1352670809408</v>
      </c>
      <c r="F4258">
        <f t="shared" si="331"/>
        <v>1</v>
      </c>
      <c r="G4258">
        <f t="shared" si="332"/>
        <v>1</v>
      </c>
    </row>
    <row r="4259" spans="1:7" x14ac:dyDescent="0.25">
      <c r="A4259" s="7">
        <v>0.18869670597718921</v>
      </c>
      <c r="B4259" s="13">
        <f t="shared" si="333"/>
        <v>4258</v>
      </c>
      <c r="C4259" s="35">
        <f t="shared" si="334"/>
        <v>2.6156872672292164E-4</v>
      </c>
      <c r="D4259" s="7">
        <f t="shared" si="330"/>
        <v>1.1137596383862003</v>
      </c>
      <c r="E4259" s="7">
        <f>SUM(D$2:D4259)</f>
        <v>1292.249026719327</v>
      </c>
      <c r="F4259">
        <f t="shared" si="331"/>
        <v>1</v>
      </c>
      <c r="G4259">
        <f t="shared" si="332"/>
        <v>1</v>
      </c>
    </row>
    <row r="4260" spans="1:7" x14ac:dyDescent="0.25">
      <c r="A4260" s="7">
        <v>0.18866840406664323</v>
      </c>
      <c r="B4260" s="13">
        <f t="shared" si="333"/>
        <v>4259</v>
      </c>
      <c r="C4260" s="35">
        <f t="shared" si="334"/>
        <v>2.8301910545980302E-5</v>
      </c>
      <c r="D4260" s="7">
        <f t="shared" si="330"/>
        <v>0.12053783701533011</v>
      </c>
      <c r="E4260" s="7">
        <f>SUM(D$2:D4260)</f>
        <v>1292.3695645563423</v>
      </c>
      <c r="F4260">
        <f t="shared" si="331"/>
        <v>1</v>
      </c>
      <c r="G4260">
        <f t="shared" si="332"/>
        <v>1</v>
      </c>
    </row>
    <row r="4261" spans="1:7" x14ac:dyDescent="0.25">
      <c r="A4261" s="7">
        <v>0.18859787928869579</v>
      </c>
      <c r="B4261" s="13">
        <f t="shared" si="333"/>
        <v>4260</v>
      </c>
      <c r="C4261" s="35">
        <f t="shared" si="334"/>
        <v>7.0524777947444939E-5</v>
      </c>
      <c r="D4261" s="7">
        <f t="shared" si="330"/>
        <v>0.30043555405611544</v>
      </c>
      <c r="E4261" s="7">
        <f>SUM(D$2:D4261)</f>
        <v>1292.6700001103984</v>
      </c>
      <c r="F4261">
        <f t="shared" si="331"/>
        <v>1</v>
      </c>
      <c r="G4261">
        <f t="shared" si="332"/>
        <v>1</v>
      </c>
    </row>
    <row r="4262" spans="1:7" x14ac:dyDescent="0.25">
      <c r="A4262" s="7">
        <v>0.18854810278905282</v>
      </c>
      <c r="B4262" s="13">
        <f t="shared" si="333"/>
        <v>4261</v>
      </c>
      <c r="C4262" s="35">
        <f t="shared" si="334"/>
        <v>4.9776499642967265E-5</v>
      </c>
      <c r="D4262" s="7">
        <f t="shared" si="330"/>
        <v>0.21209766497868351</v>
      </c>
      <c r="E4262" s="7">
        <f>SUM(D$2:D4262)</f>
        <v>1292.8820977753771</v>
      </c>
      <c r="F4262">
        <f t="shared" si="331"/>
        <v>1</v>
      </c>
      <c r="G4262">
        <f t="shared" si="332"/>
        <v>1</v>
      </c>
    </row>
    <row r="4263" spans="1:7" x14ac:dyDescent="0.25">
      <c r="A4263" s="7">
        <v>0.18844298140702476</v>
      </c>
      <c r="B4263" s="13">
        <f t="shared" si="333"/>
        <v>4262</v>
      </c>
      <c r="C4263" s="35">
        <f t="shared" si="334"/>
        <v>1.0512138202806165E-4</v>
      </c>
      <c r="D4263" s="7">
        <f t="shared" si="330"/>
        <v>0.44802733020359875</v>
      </c>
      <c r="E4263" s="7">
        <f>SUM(D$2:D4263)</f>
        <v>1293.3301251055807</v>
      </c>
      <c r="F4263">
        <f t="shared" si="331"/>
        <v>1</v>
      </c>
      <c r="G4263">
        <f t="shared" si="332"/>
        <v>1</v>
      </c>
    </row>
    <row r="4264" spans="1:7" x14ac:dyDescent="0.25">
      <c r="A4264" s="7">
        <v>0.18819032209268927</v>
      </c>
      <c r="B4264" s="13">
        <f t="shared" si="333"/>
        <v>4263</v>
      </c>
      <c r="C4264" s="35">
        <f t="shared" si="334"/>
        <v>2.5265931433549049E-4</v>
      </c>
      <c r="D4264" s="7">
        <f t="shared" si="330"/>
        <v>1.077086657012196</v>
      </c>
      <c r="E4264" s="7">
        <f>SUM(D$2:D4264)</f>
        <v>1294.4072117625929</v>
      </c>
      <c r="F4264">
        <f t="shared" si="331"/>
        <v>1</v>
      </c>
      <c r="G4264">
        <f t="shared" si="332"/>
        <v>1</v>
      </c>
    </row>
    <row r="4265" spans="1:7" x14ac:dyDescent="0.25">
      <c r="A4265" s="7">
        <v>0.18794163327735253</v>
      </c>
      <c r="B4265" s="13">
        <f t="shared" si="333"/>
        <v>4264</v>
      </c>
      <c r="C4265" s="35">
        <f t="shared" si="334"/>
        <v>2.4868881533673948E-4</v>
      </c>
      <c r="D4265" s="7">
        <f t="shared" si="330"/>
        <v>1.0604091085958571</v>
      </c>
      <c r="E4265" s="7">
        <f>SUM(D$2:D4265)</f>
        <v>1295.4676208711887</v>
      </c>
      <c r="F4265">
        <f t="shared" si="331"/>
        <v>1</v>
      </c>
      <c r="G4265">
        <f t="shared" si="332"/>
        <v>1</v>
      </c>
    </row>
    <row r="4266" spans="1:7" x14ac:dyDescent="0.25">
      <c r="A4266" s="7">
        <v>0.18793165860913616</v>
      </c>
      <c r="B4266" s="13">
        <f t="shared" si="333"/>
        <v>4265</v>
      </c>
      <c r="C4266" s="35">
        <f t="shared" si="334"/>
        <v>9.9746682163670553E-6</v>
      </c>
      <c r="D4266" s="7">
        <f t="shared" si="330"/>
        <v>4.2541959942805491E-2</v>
      </c>
      <c r="E4266" s="7">
        <f>SUM(D$2:D4266)</f>
        <v>1295.5101628311315</v>
      </c>
      <c r="F4266">
        <f t="shared" si="331"/>
        <v>1</v>
      </c>
      <c r="G4266">
        <f t="shared" si="332"/>
        <v>1</v>
      </c>
    </row>
    <row r="4267" spans="1:7" x14ac:dyDescent="0.25">
      <c r="A4267" s="7">
        <v>0.18791442083299523</v>
      </c>
      <c r="B4267" s="13">
        <f t="shared" si="333"/>
        <v>4266</v>
      </c>
      <c r="C4267" s="35">
        <f t="shared" si="334"/>
        <v>1.7237776140932581E-5</v>
      </c>
      <c r="D4267" s="7">
        <f t="shared" si="330"/>
        <v>7.3536353017218392E-2</v>
      </c>
      <c r="E4267" s="7">
        <f>SUM(D$2:D4267)</f>
        <v>1295.5836991841488</v>
      </c>
      <c r="F4267">
        <f t="shared" si="331"/>
        <v>1</v>
      </c>
      <c r="G4267">
        <f t="shared" si="332"/>
        <v>1</v>
      </c>
    </row>
    <row r="4268" spans="1:7" x14ac:dyDescent="0.25">
      <c r="A4268" s="7">
        <v>0.18787336006286179</v>
      </c>
      <c r="B4268" s="13">
        <f t="shared" si="333"/>
        <v>4267</v>
      </c>
      <c r="C4268" s="35">
        <f t="shared" si="334"/>
        <v>4.1060770133438673E-5</v>
      </c>
      <c r="D4268" s="7">
        <f t="shared" si="330"/>
        <v>0.17520630615938282</v>
      </c>
      <c r="E4268" s="7">
        <f>SUM(D$2:D4268)</f>
        <v>1295.7589054903083</v>
      </c>
      <c r="F4268">
        <f t="shared" si="331"/>
        <v>1</v>
      </c>
      <c r="G4268">
        <f t="shared" si="332"/>
        <v>1</v>
      </c>
    </row>
    <row r="4269" spans="1:7" x14ac:dyDescent="0.25">
      <c r="A4269" s="7">
        <v>0.18785694543895229</v>
      </c>
      <c r="B4269" s="13">
        <f t="shared" si="333"/>
        <v>4268</v>
      </c>
      <c r="C4269" s="35">
        <f t="shared" si="334"/>
        <v>1.641462390949977E-5</v>
      </c>
      <c r="D4269" s="7">
        <f t="shared" si="330"/>
        <v>7.005761484574502E-2</v>
      </c>
      <c r="E4269" s="7">
        <f>SUM(D$2:D4269)</f>
        <v>1295.8289631051541</v>
      </c>
      <c r="F4269">
        <f t="shared" si="331"/>
        <v>1</v>
      </c>
      <c r="G4269">
        <f t="shared" si="332"/>
        <v>1</v>
      </c>
    </row>
    <row r="4270" spans="1:7" x14ac:dyDescent="0.25">
      <c r="A4270" s="7">
        <v>0.18783982871461002</v>
      </c>
      <c r="B4270" s="13">
        <f t="shared" si="333"/>
        <v>4269</v>
      </c>
      <c r="C4270" s="35">
        <f t="shared" si="334"/>
        <v>1.71167243422643E-5</v>
      </c>
      <c r="D4270" s="7">
        <f t="shared" si="330"/>
        <v>7.3071296217126297E-2</v>
      </c>
      <c r="E4270" s="7">
        <f>SUM(D$2:D4270)</f>
        <v>1295.9020344013713</v>
      </c>
      <c r="F4270">
        <f t="shared" si="331"/>
        <v>1</v>
      </c>
      <c r="G4270">
        <f t="shared" si="332"/>
        <v>1</v>
      </c>
    </row>
    <row r="4271" spans="1:7" x14ac:dyDescent="0.25">
      <c r="A4271" s="7">
        <v>0.18774419779360349</v>
      </c>
      <c r="B4271" s="13">
        <f t="shared" si="333"/>
        <v>4270</v>
      </c>
      <c r="C4271" s="35">
        <f t="shared" si="334"/>
        <v>9.5630921006534253E-5</v>
      </c>
      <c r="D4271" s="7">
        <f t="shared" si="330"/>
        <v>0.40834403269790126</v>
      </c>
      <c r="E4271" s="7">
        <f>SUM(D$2:D4271)</f>
        <v>1296.3103784340692</v>
      </c>
      <c r="F4271">
        <f t="shared" si="331"/>
        <v>1</v>
      </c>
      <c r="G4271">
        <f t="shared" si="332"/>
        <v>1</v>
      </c>
    </row>
    <row r="4272" spans="1:7" x14ac:dyDescent="0.25">
      <c r="A4272" s="7">
        <v>0.18774068729143986</v>
      </c>
      <c r="B4272" s="13">
        <f t="shared" si="333"/>
        <v>4271</v>
      </c>
      <c r="C4272" s="35">
        <f t="shared" si="334"/>
        <v>3.5105021636283595E-6</v>
      </c>
      <c r="D4272" s="7">
        <f t="shared" si="330"/>
        <v>1.4993354740856724E-2</v>
      </c>
      <c r="E4272" s="7">
        <f>SUM(D$2:D4272)</f>
        <v>1296.3253717888101</v>
      </c>
      <c r="F4272">
        <f t="shared" si="331"/>
        <v>1</v>
      </c>
      <c r="G4272">
        <f t="shared" si="332"/>
        <v>1</v>
      </c>
    </row>
    <row r="4273" spans="1:7" x14ac:dyDescent="0.25">
      <c r="A4273" s="7">
        <v>0.18767502879580197</v>
      </c>
      <c r="B4273" s="13">
        <f t="shared" si="333"/>
        <v>4272</v>
      </c>
      <c r="C4273" s="35">
        <f t="shared" si="334"/>
        <v>6.5658495637888059E-5</v>
      </c>
      <c r="D4273" s="7">
        <f t="shared" si="330"/>
        <v>0.28049309336505779</v>
      </c>
      <c r="E4273" s="7">
        <f>SUM(D$2:D4273)</f>
        <v>1296.6058648821752</v>
      </c>
      <c r="F4273">
        <f t="shared" si="331"/>
        <v>1</v>
      </c>
      <c r="G4273">
        <f t="shared" si="332"/>
        <v>1</v>
      </c>
    </row>
    <row r="4274" spans="1:7" x14ac:dyDescent="0.25">
      <c r="A4274" s="7">
        <v>0.18750790468245787</v>
      </c>
      <c r="B4274" s="13">
        <f t="shared" si="333"/>
        <v>4273</v>
      </c>
      <c r="C4274" s="35">
        <f t="shared" si="334"/>
        <v>1.671241133441026E-4</v>
      </c>
      <c r="D4274" s="7">
        <f t="shared" si="330"/>
        <v>0.71412133631935037</v>
      </c>
      <c r="E4274" s="7">
        <f>SUM(D$2:D4274)</f>
        <v>1297.3199862184945</v>
      </c>
      <c r="F4274">
        <f t="shared" si="331"/>
        <v>1</v>
      </c>
      <c r="G4274">
        <f t="shared" si="332"/>
        <v>1</v>
      </c>
    </row>
    <row r="4275" spans="1:7" x14ac:dyDescent="0.25">
      <c r="A4275" s="7">
        <v>0.18743447466134064</v>
      </c>
      <c r="B4275" s="13">
        <f t="shared" si="333"/>
        <v>4274</v>
      </c>
      <c r="C4275" s="35">
        <f t="shared" si="334"/>
        <v>7.3430021117232291E-5</v>
      </c>
      <c r="D4275" s="7">
        <f t="shared" si="330"/>
        <v>0.31383991025505081</v>
      </c>
      <c r="E4275" s="7">
        <f>SUM(D$2:D4275)</f>
        <v>1297.6338261287494</v>
      </c>
      <c r="F4275">
        <f t="shared" si="331"/>
        <v>1</v>
      </c>
      <c r="G4275">
        <f t="shared" si="332"/>
        <v>1</v>
      </c>
    </row>
    <row r="4276" spans="1:7" x14ac:dyDescent="0.25">
      <c r="A4276" s="7">
        <v>0.1873843107959417</v>
      </c>
      <c r="B4276" s="13">
        <f t="shared" si="333"/>
        <v>4275</v>
      </c>
      <c r="C4276" s="35">
        <f t="shared" si="334"/>
        <v>5.0163865398938912E-5</v>
      </c>
      <c r="D4276" s="7">
        <f t="shared" si="330"/>
        <v>0.21445052458046385</v>
      </c>
      <c r="E4276" s="7">
        <f>SUM(D$2:D4276)</f>
        <v>1297.84827665333</v>
      </c>
      <c r="F4276">
        <f t="shared" si="331"/>
        <v>1</v>
      </c>
      <c r="G4276">
        <f t="shared" si="332"/>
        <v>1</v>
      </c>
    </row>
    <row r="4277" spans="1:7" x14ac:dyDescent="0.25">
      <c r="A4277" s="7">
        <v>0.1872972019215666</v>
      </c>
      <c r="B4277" s="13">
        <f t="shared" si="333"/>
        <v>4276</v>
      </c>
      <c r="C4277" s="35">
        <f t="shared" si="334"/>
        <v>8.7108874375102507E-5</v>
      </c>
      <c r="D4277" s="7">
        <f t="shared" si="330"/>
        <v>0.37247754682793832</v>
      </c>
      <c r="E4277" s="7">
        <f>SUM(D$2:D4277)</f>
        <v>1298.2207542001579</v>
      </c>
      <c r="F4277">
        <f t="shared" si="331"/>
        <v>1</v>
      </c>
      <c r="G4277">
        <f t="shared" si="332"/>
        <v>1</v>
      </c>
    </row>
    <row r="4278" spans="1:7" x14ac:dyDescent="0.25">
      <c r="A4278" s="7">
        <v>0.18716469862266297</v>
      </c>
      <c r="B4278" s="13">
        <f t="shared" si="333"/>
        <v>4277</v>
      </c>
      <c r="C4278" s="35">
        <f t="shared" si="334"/>
        <v>1.3250329890363011E-4</v>
      </c>
      <c r="D4278" s="7">
        <f t="shared" si="330"/>
        <v>0.56671660941082602</v>
      </c>
      <c r="E4278" s="7">
        <f>SUM(D$2:D4278)</f>
        <v>1298.7874708095687</v>
      </c>
      <c r="F4278">
        <f t="shared" si="331"/>
        <v>1</v>
      </c>
      <c r="G4278">
        <f t="shared" si="332"/>
        <v>1</v>
      </c>
    </row>
    <row r="4279" spans="1:7" x14ac:dyDescent="0.25">
      <c r="A4279" s="7">
        <v>0.18712065997828042</v>
      </c>
      <c r="B4279" s="13">
        <f t="shared" si="333"/>
        <v>4278</v>
      </c>
      <c r="C4279" s="35">
        <f t="shared" si="334"/>
        <v>4.4038644382543568E-5</v>
      </c>
      <c r="D4279" s="7">
        <f t="shared" si="330"/>
        <v>0.18839732066852138</v>
      </c>
      <c r="E4279" s="7">
        <f>SUM(D$2:D4279)</f>
        <v>1298.9758681302374</v>
      </c>
      <c r="F4279">
        <f t="shared" si="331"/>
        <v>1</v>
      </c>
      <c r="G4279">
        <f t="shared" si="332"/>
        <v>1</v>
      </c>
    </row>
    <row r="4280" spans="1:7" x14ac:dyDescent="0.25">
      <c r="A4280" s="7">
        <v>0.18710589165883382</v>
      </c>
      <c r="B4280" s="13">
        <f t="shared" si="333"/>
        <v>4279</v>
      </c>
      <c r="C4280" s="35">
        <f t="shared" si="334"/>
        <v>1.4768319446606393E-5</v>
      </c>
      <c r="D4280" s="7">
        <f t="shared" si="330"/>
        <v>6.3193638912028754E-2</v>
      </c>
      <c r="E4280" s="7">
        <f>SUM(D$2:D4280)</f>
        <v>1299.0390617691494</v>
      </c>
      <c r="F4280">
        <f t="shared" si="331"/>
        <v>1</v>
      </c>
      <c r="G4280">
        <f t="shared" si="332"/>
        <v>1</v>
      </c>
    </row>
    <row r="4281" spans="1:7" x14ac:dyDescent="0.25">
      <c r="A4281" s="7">
        <v>0.18706400773646886</v>
      </c>
      <c r="B4281" s="13">
        <f t="shared" si="333"/>
        <v>4280</v>
      </c>
      <c r="C4281" s="35">
        <f t="shared" si="334"/>
        <v>4.1883922364954751E-5</v>
      </c>
      <c r="D4281" s="7">
        <f t="shared" si="330"/>
        <v>0.17926318772200633</v>
      </c>
      <c r="E4281" s="7">
        <f>SUM(D$2:D4281)</f>
        <v>1299.2183249568714</v>
      </c>
      <c r="F4281">
        <f t="shared" si="331"/>
        <v>1</v>
      </c>
      <c r="G4281">
        <f t="shared" si="332"/>
        <v>1</v>
      </c>
    </row>
    <row r="4282" spans="1:7" x14ac:dyDescent="0.25">
      <c r="A4282" s="7">
        <v>0.18684630818161016</v>
      </c>
      <c r="B4282" s="13">
        <f t="shared" si="333"/>
        <v>4281</v>
      </c>
      <c r="C4282" s="35">
        <f t="shared" si="334"/>
        <v>2.176995548587024E-4</v>
      </c>
      <c r="D4282" s="7">
        <f t="shared" si="330"/>
        <v>0.93197179435010502</v>
      </c>
      <c r="E4282" s="7">
        <f>SUM(D$2:D4282)</f>
        <v>1300.1502967512215</v>
      </c>
      <c r="F4282">
        <f t="shared" si="331"/>
        <v>1</v>
      </c>
      <c r="G4282">
        <f t="shared" si="332"/>
        <v>1</v>
      </c>
    </row>
    <row r="4283" spans="1:7" x14ac:dyDescent="0.25">
      <c r="A4283" s="7">
        <v>0.18679290012800506</v>
      </c>
      <c r="B4283" s="13">
        <f t="shared" si="333"/>
        <v>4282</v>
      </c>
      <c r="C4283" s="35">
        <f t="shared" si="334"/>
        <v>5.3408053605097372E-5</v>
      </c>
      <c r="D4283" s="7">
        <f t="shared" si="330"/>
        <v>0.22869328553702695</v>
      </c>
      <c r="E4283" s="7">
        <f>SUM(D$2:D4283)</f>
        <v>1300.3789900367585</v>
      </c>
      <c r="F4283">
        <f t="shared" si="331"/>
        <v>1</v>
      </c>
      <c r="G4283">
        <f t="shared" si="332"/>
        <v>1</v>
      </c>
    </row>
    <row r="4284" spans="1:7" x14ac:dyDescent="0.25">
      <c r="A4284" s="7">
        <v>0.18667853038855306</v>
      </c>
      <c r="B4284" s="13">
        <f t="shared" si="333"/>
        <v>4283</v>
      </c>
      <c r="C4284" s="35">
        <f t="shared" si="334"/>
        <v>1.1436973945200268E-4</v>
      </c>
      <c r="D4284" s="7">
        <f t="shared" si="330"/>
        <v>0.48984559407292749</v>
      </c>
      <c r="E4284" s="7">
        <f>SUM(D$2:D4284)</f>
        <v>1300.8688356308314</v>
      </c>
      <c r="F4284">
        <f t="shared" si="331"/>
        <v>1</v>
      </c>
      <c r="G4284">
        <f t="shared" si="332"/>
        <v>1</v>
      </c>
    </row>
    <row r="4285" spans="1:7" x14ac:dyDescent="0.25">
      <c r="A4285" s="7">
        <v>0.18665981578046742</v>
      </c>
      <c r="B4285" s="13">
        <f t="shared" si="333"/>
        <v>4284</v>
      </c>
      <c r="C4285" s="35">
        <f t="shared" si="334"/>
        <v>1.8714608085640405E-5</v>
      </c>
      <c r="D4285" s="7">
        <f t="shared" si="330"/>
        <v>8.0173381038883496E-2</v>
      </c>
      <c r="E4285" s="7">
        <f>SUM(D$2:D4285)</f>
        <v>1300.9490090118702</v>
      </c>
      <c r="F4285">
        <f t="shared" si="331"/>
        <v>1</v>
      </c>
      <c r="G4285">
        <f t="shared" si="332"/>
        <v>1</v>
      </c>
    </row>
    <row r="4286" spans="1:7" x14ac:dyDescent="0.25">
      <c r="A4286" s="7">
        <v>0.18657471636595141</v>
      </c>
      <c r="B4286" s="13">
        <f t="shared" si="333"/>
        <v>4285</v>
      </c>
      <c r="C4286" s="35">
        <f t="shared" si="334"/>
        <v>8.5099414516009997E-5</v>
      </c>
      <c r="D4286" s="7">
        <f t="shared" si="330"/>
        <v>0.36465099120110284</v>
      </c>
      <c r="E4286" s="7">
        <f>SUM(D$2:D4286)</f>
        <v>1301.3136600030714</v>
      </c>
      <c r="F4286">
        <f t="shared" si="331"/>
        <v>1</v>
      </c>
      <c r="G4286">
        <f t="shared" si="332"/>
        <v>1</v>
      </c>
    </row>
    <row r="4287" spans="1:7" x14ac:dyDescent="0.25">
      <c r="A4287" s="7">
        <v>0.18652046094975497</v>
      </c>
      <c r="B4287" s="13">
        <f t="shared" si="333"/>
        <v>4286</v>
      </c>
      <c r="C4287" s="35">
        <f t="shared" si="334"/>
        <v>5.4255416196441475E-5</v>
      </c>
      <c r="D4287" s="7">
        <f t="shared" si="330"/>
        <v>0.23253871381794816</v>
      </c>
      <c r="E4287" s="7">
        <f>SUM(D$2:D4287)</f>
        <v>1301.5461987168894</v>
      </c>
      <c r="F4287">
        <f t="shared" si="331"/>
        <v>1</v>
      </c>
      <c r="G4287">
        <f t="shared" si="332"/>
        <v>1</v>
      </c>
    </row>
    <row r="4288" spans="1:7" x14ac:dyDescent="0.25">
      <c r="A4288" s="7">
        <v>0.1864461109349673</v>
      </c>
      <c r="B4288" s="13">
        <f t="shared" si="333"/>
        <v>4287</v>
      </c>
      <c r="C4288" s="35">
        <f t="shared" si="334"/>
        <v>7.4350014787671892E-5</v>
      </c>
      <c r="D4288" s="7">
        <f t="shared" si="330"/>
        <v>0.3187385133947494</v>
      </c>
      <c r="E4288" s="7">
        <f>SUM(D$2:D4288)</f>
        <v>1301.8649372302841</v>
      </c>
      <c r="F4288">
        <f t="shared" si="331"/>
        <v>1</v>
      </c>
      <c r="G4288">
        <f t="shared" si="332"/>
        <v>1</v>
      </c>
    </row>
    <row r="4289" spans="1:7" x14ac:dyDescent="0.25">
      <c r="A4289" s="7">
        <v>0.18636524833340717</v>
      </c>
      <c r="B4289" s="13">
        <f t="shared" si="333"/>
        <v>4288</v>
      </c>
      <c r="C4289" s="35">
        <f t="shared" si="334"/>
        <v>8.0862601560122149E-5</v>
      </c>
      <c r="D4289" s="7">
        <f t="shared" si="330"/>
        <v>0.34673883548980378</v>
      </c>
      <c r="E4289" s="7">
        <f>SUM(D$2:D4289)</f>
        <v>1302.2116760657739</v>
      </c>
      <c r="F4289">
        <f t="shared" si="331"/>
        <v>1</v>
      </c>
      <c r="G4289">
        <f t="shared" si="332"/>
        <v>1</v>
      </c>
    </row>
    <row r="4290" spans="1:7" x14ac:dyDescent="0.25">
      <c r="A4290" s="7">
        <v>0.18633079699148516</v>
      </c>
      <c r="B4290" s="13">
        <f t="shared" si="333"/>
        <v>4289</v>
      </c>
      <c r="C4290" s="35">
        <f t="shared" si="334"/>
        <v>3.4451341922009382E-5</v>
      </c>
      <c r="D4290" s="7">
        <f t="shared" ref="D4290:D4353" si="335">C4290*B4290</f>
        <v>0.14776180550349824</v>
      </c>
      <c r="E4290" s="7">
        <f>SUM(D$2:D4290)</f>
        <v>1302.3594378712774</v>
      </c>
      <c r="F4290">
        <f t="shared" ref="F4290:F4353" si="336">IF(E4290&gt;I$15,1,0)</f>
        <v>1</v>
      </c>
      <c r="G4290">
        <f t="shared" ref="G4290:G4353" si="337">IF(E4290&gt;M$15,1,0)</f>
        <v>1</v>
      </c>
    </row>
    <row r="4291" spans="1:7" x14ac:dyDescent="0.25">
      <c r="A4291" s="7">
        <v>0.18625562382446598</v>
      </c>
      <c r="B4291" s="13">
        <f t="shared" ref="B4291:B4354" si="338">ROW(B4291)-1</f>
        <v>4290</v>
      </c>
      <c r="C4291" s="35">
        <f t="shared" si="334"/>
        <v>7.517316701918797E-5</v>
      </c>
      <c r="D4291" s="7">
        <f t="shared" si="335"/>
        <v>0.32249288651231639</v>
      </c>
      <c r="E4291" s="7">
        <f>SUM(D$2:D4291)</f>
        <v>1302.6819307577896</v>
      </c>
      <c r="F4291">
        <f t="shared" si="336"/>
        <v>1</v>
      </c>
      <c r="G4291">
        <f t="shared" si="337"/>
        <v>1</v>
      </c>
    </row>
    <row r="4292" spans="1:7" x14ac:dyDescent="0.25">
      <c r="A4292" s="7">
        <v>0.18625470383079554</v>
      </c>
      <c r="B4292" s="13">
        <f t="shared" si="338"/>
        <v>4291</v>
      </c>
      <c r="C4292" s="35">
        <f t="shared" ref="C4292:C4355" si="339">IF(A4291-A4292=0,0,A4291-A4292)</f>
        <v>9.1999367043960056E-7</v>
      </c>
      <c r="D4292" s="7">
        <f t="shared" si="335"/>
        <v>3.947692839856326E-3</v>
      </c>
      <c r="E4292" s="7">
        <f>SUM(D$2:D4292)</f>
        <v>1302.6858784506294</v>
      </c>
      <c r="F4292">
        <f t="shared" si="336"/>
        <v>1</v>
      </c>
      <c r="G4292">
        <f t="shared" si="337"/>
        <v>1</v>
      </c>
    </row>
    <row r="4293" spans="1:7" x14ac:dyDescent="0.25">
      <c r="A4293" s="7">
        <v>0.18624782808862697</v>
      </c>
      <c r="B4293" s="13">
        <f t="shared" si="338"/>
        <v>4292</v>
      </c>
      <c r="C4293" s="35">
        <f t="shared" si="339"/>
        <v>6.8757421685661235E-6</v>
      </c>
      <c r="D4293" s="7">
        <f t="shared" si="335"/>
        <v>2.9510685387485802E-2</v>
      </c>
      <c r="E4293" s="7">
        <f>SUM(D$2:D4293)</f>
        <v>1302.7153891360169</v>
      </c>
      <c r="F4293">
        <f t="shared" si="336"/>
        <v>1</v>
      </c>
      <c r="G4293">
        <f t="shared" si="337"/>
        <v>1</v>
      </c>
    </row>
    <row r="4294" spans="1:7" x14ac:dyDescent="0.25">
      <c r="A4294" s="7">
        <v>0.18607269034620622</v>
      </c>
      <c r="B4294" s="13">
        <f t="shared" si="338"/>
        <v>4293</v>
      </c>
      <c r="C4294" s="35">
        <f t="shared" si="339"/>
        <v>1.7513774242075564E-4</v>
      </c>
      <c r="D4294" s="7">
        <f t="shared" si="335"/>
        <v>0.75186632821230392</v>
      </c>
      <c r="E4294" s="7">
        <f>SUM(D$2:D4294)</f>
        <v>1303.4672554642293</v>
      </c>
      <c r="F4294">
        <f t="shared" si="336"/>
        <v>1</v>
      </c>
      <c r="G4294">
        <f t="shared" si="337"/>
        <v>1</v>
      </c>
    </row>
    <row r="4295" spans="1:7" x14ac:dyDescent="0.25">
      <c r="A4295" s="7">
        <v>0.18594510175033155</v>
      </c>
      <c r="B4295" s="13">
        <f t="shared" si="338"/>
        <v>4294</v>
      </c>
      <c r="C4295" s="35">
        <f t="shared" si="339"/>
        <v>1.2758859587466698E-4</v>
      </c>
      <c r="D4295" s="7">
        <f t="shared" si="335"/>
        <v>0.54786543068581994</v>
      </c>
      <c r="E4295" s="7">
        <f>SUM(D$2:D4295)</f>
        <v>1304.0151208949151</v>
      </c>
      <c r="F4295">
        <f t="shared" si="336"/>
        <v>1</v>
      </c>
      <c r="G4295">
        <f t="shared" si="337"/>
        <v>1</v>
      </c>
    </row>
    <row r="4296" spans="1:7" x14ac:dyDescent="0.25">
      <c r="A4296" s="7">
        <v>0.18582419521374746</v>
      </c>
      <c r="B4296" s="13">
        <f t="shared" si="338"/>
        <v>4295</v>
      </c>
      <c r="C4296" s="35">
        <f t="shared" si="339"/>
        <v>1.2090653658408668E-4</v>
      </c>
      <c r="D4296" s="7">
        <f t="shared" si="335"/>
        <v>0.51929357462865222</v>
      </c>
      <c r="E4296" s="7">
        <f>SUM(D$2:D4296)</f>
        <v>1304.5344144695437</v>
      </c>
      <c r="F4296">
        <f t="shared" si="336"/>
        <v>1</v>
      </c>
      <c r="G4296">
        <f t="shared" si="337"/>
        <v>1</v>
      </c>
    </row>
    <row r="4297" spans="1:7" x14ac:dyDescent="0.25">
      <c r="A4297" s="7">
        <v>0.18565121219334429</v>
      </c>
      <c r="B4297" s="13">
        <f t="shared" si="338"/>
        <v>4296</v>
      </c>
      <c r="C4297" s="35">
        <f t="shared" si="339"/>
        <v>1.7298302040316682E-4</v>
      </c>
      <c r="D4297" s="7">
        <f t="shared" si="335"/>
        <v>0.74313505565200466</v>
      </c>
      <c r="E4297" s="7">
        <f>SUM(D$2:D4297)</f>
        <v>1305.2775495251956</v>
      </c>
      <c r="F4297">
        <f t="shared" si="336"/>
        <v>1</v>
      </c>
      <c r="G4297">
        <f t="shared" si="337"/>
        <v>1</v>
      </c>
    </row>
    <row r="4298" spans="1:7" x14ac:dyDescent="0.25">
      <c r="A4298" s="7">
        <v>0.18553149196438792</v>
      </c>
      <c r="B4298" s="13">
        <f t="shared" si="338"/>
        <v>4297</v>
      </c>
      <c r="C4298" s="35">
        <f t="shared" si="339"/>
        <v>1.1972022895637147E-4</v>
      </c>
      <c r="D4298" s="7">
        <f t="shared" si="335"/>
        <v>0.51443782382552816</v>
      </c>
      <c r="E4298" s="7">
        <f>SUM(D$2:D4298)</f>
        <v>1305.7919873490212</v>
      </c>
      <c r="F4298">
        <f t="shared" si="336"/>
        <v>1</v>
      </c>
      <c r="G4298">
        <f t="shared" si="337"/>
        <v>1</v>
      </c>
    </row>
    <row r="4299" spans="1:7" x14ac:dyDescent="0.25">
      <c r="A4299" s="7">
        <v>0.18533812382107651</v>
      </c>
      <c r="B4299" s="13">
        <f t="shared" si="338"/>
        <v>4298</v>
      </c>
      <c r="C4299" s="35">
        <f t="shared" si="339"/>
        <v>1.9336814331141761E-4</v>
      </c>
      <c r="D4299" s="7">
        <f t="shared" si="335"/>
        <v>0.83109627995247282</v>
      </c>
      <c r="E4299" s="7">
        <f>SUM(D$2:D4299)</f>
        <v>1306.6230836289735</v>
      </c>
      <c r="F4299">
        <f t="shared" si="336"/>
        <v>1</v>
      </c>
      <c r="G4299">
        <f t="shared" si="337"/>
        <v>1</v>
      </c>
    </row>
    <row r="4300" spans="1:7" x14ac:dyDescent="0.25">
      <c r="A4300" s="7">
        <v>0.18532318602911171</v>
      </c>
      <c r="B4300" s="13">
        <f t="shared" si="338"/>
        <v>4299</v>
      </c>
      <c r="C4300" s="35">
        <f t="shared" si="339"/>
        <v>1.4937791964791947E-5</v>
      </c>
      <c r="D4300" s="7">
        <f t="shared" si="335"/>
        <v>6.4217567656640578E-2</v>
      </c>
      <c r="E4300" s="7">
        <f>SUM(D$2:D4300)</f>
        <v>1306.6873011966302</v>
      </c>
      <c r="F4300">
        <f t="shared" si="336"/>
        <v>1</v>
      </c>
      <c r="G4300">
        <f t="shared" si="337"/>
        <v>1</v>
      </c>
    </row>
    <row r="4301" spans="1:7" x14ac:dyDescent="0.25">
      <c r="A4301" s="7">
        <v>0.18523975712941826</v>
      </c>
      <c r="B4301" s="13">
        <f t="shared" si="338"/>
        <v>4300</v>
      </c>
      <c r="C4301" s="35">
        <f t="shared" si="339"/>
        <v>8.3428899693455127E-5</v>
      </c>
      <c r="D4301" s="7">
        <f t="shared" si="335"/>
        <v>0.35874426868185705</v>
      </c>
      <c r="E4301" s="7">
        <f>SUM(D$2:D4301)</f>
        <v>1307.0460454653121</v>
      </c>
      <c r="F4301">
        <f t="shared" si="336"/>
        <v>1</v>
      </c>
      <c r="G4301">
        <f t="shared" si="337"/>
        <v>1</v>
      </c>
    </row>
    <row r="4302" spans="1:7" x14ac:dyDescent="0.25">
      <c r="A4302" s="7">
        <v>0.18510543805353358</v>
      </c>
      <c r="B4302" s="13">
        <f t="shared" si="338"/>
        <v>4301</v>
      </c>
      <c r="C4302" s="35">
        <f t="shared" si="339"/>
        <v>1.3431907588468128E-4</v>
      </c>
      <c r="D4302" s="7">
        <f t="shared" si="335"/>
        <v>0.5777063453800142</v>
      </c>
      <c r="E4302" s="7">
        <f>SUM(D$2:D4302)</f>
        <v>1307.6237518106921</v>
      </c>
      <c r="F4302">
        <f t="shared" si="336"/>
        <v>1</v>
      </c>
      <c r="G4302">
        <f t="shared" si="337"/>
        <v>1</v>
      </c>
    </row>
    <row r="4303" spans="1:7" x14ac:dyDescent="0.25">
      <c r="A4303" s="7">
        <v>0.18507795929521903</v>
      </c>
      <c r="B4303" s="13">
        <f t="shared" si="338"/>
        <v>4302</v>
      </c>
      <c r="C4303" s="35">
        <f t="shared" si="339"/>
        <v>2.7478758314547491E-5</v>
      </c>
      <c r="D4303" s="7">
        <f t="shared" si="335"/>
        <v>0.11821361826918331</v>
      </c>
      <c r="E4303" s="7">
        <f>SUM(D$2:D4303)</f>
        <v>1307.7419654289613</v>
      </c>
      <c r="F4303">
        <f t="shared" si="336"/>
        <v>1</v>
      </c>
      <c r="G4303">
        <f t="shared" si="337"/>
        <v>1</v>
      </c>
    </row>
    <row r="4304" spans="1:7" x14ac:dyDescent="0.25">
      <c r="A4304" s="7">
        <v>0.18505624260252457</v>
      </c>
      <c r="B4304" s="13">
        <f t="shared" si="338"/>
        <v>4303</v>
      </c>
      <c r="C4304" s="35">
        <f t="shared" si="339"/>
        <v>2.1716692694462303E-5</v>
      </c>
      <c r="D4304" s="7">
        <f t="shared" si="335"/>
        <v>9.3446928664271289E-2</v>
      </c>
      <c r="E4304" s="7">
        <f>SUM(D$2:D4304)</f>
        <v>1307.8354123576255</v>
      </c>
      <c r="F4304">
        <f t="shared" si="336"/>
        <v>1</v>
      </c>
      <c r="G4304">
        <f t="shared" si="337"/>
        <v>1</v>
      </c>
    </row>
    <row r="4305" spans="1:7" x14ac:dyDescent="0.25">
      <c r="A4305" s="7">
        <v>0.18497487158340981</v>
      </c>
      <c r="B4305" s="13">
        <f t="shared" si="338"/>
        <v>4304</v>
      </c>
      <c r="C4305" s="35">
        <f t="shared" si="339"/>
        <v>8.1371019114762078E-5</v>
      </c>
      <c r="D4305" s="7">
        <f t="shared" si="335"/>
        <v>0.35022086626993598</v>
      </c>
      <c r="E4305" s="7">
        <f>SUM(D$2:D4305)</f>
        <v>1308.1856332238954</v>
      </c>
      <c r="F4305">
        <f t="shared" si="336"/>
        <v>1</v>
      </c>
      <c r="G4305">
        <f t="shared" si="337"/>
        <v>1</v>
      </c>
    </row>
    <row r="4306" spans="1:7" x14ac:dyDescent="0.25">
      <c r="A4306" s="7">
        <v>0.18491151307194797</v>
      </c>
      <c r="B4306" s="13">
        <f t="shared" si="338"/>
        <v>4305</v>
      </c>
      <c r="C4306" s="35">
        <f t="shared" si="339"/>
        <v>6.3358511461830691E-5</v>
      </c>
      <c r="D4306" s="7">
        <f t="shared" si="335"/>
        <v>0.27275839184318112</v>
      </c>
      <c r="E4306" s="7">
        <f>SUM(D$2:D4306)</f>
        <v>1308.4583916157385</v>
      </c>
      <c r="F4306">
        <f t="shared" si="336"/>
        <v>1</v>
      </c>
      <c r="G4306">
        <f t="shared" si="337"/>
        <v>1</v>
      </c>
    </row>
    <row r="4307" spans="1:7" x14ac:dyDescent="0.25">
      <c r="A4307" s="7">
        <v>0.18479709491177651</v>
      </c>
      <c r="B4307" s="13">
        <f t="shared" si="338"/>
        <v>4306</v>
      </c>
      <c r="C4307" s="35">
        <f t="shared" si="339"/>
        <v>1.1441816017146444E-4</v>
      </c>
      <c r="D4307" s="7">
        <f t="shared" si="335"/>
        <v>0.4926845976983259</v>
      </c>
      <c r="E4307" s="7">
        <f>SUM(D$2:D4307)</f>
        <v>1308.9510762134369</v>
      </c>
      <c r="F4307">
        <f t="shared" si="336"/>
        <v>1</v>
      </c>
      <c r="G4307">
        <f t="shared" si="337"/>
        <v>1</v>
      </c>
    </row>
    <row r="4308" spans="1:7" x14ac:dyDescent="0.25">
      <c r="A4308" s="7">
        <v>0.18479283388846071</v>
      </c>
      <c r="B4308" s="13">
        <f t="shared" si="338"/>
        <v>4307</v>
      </c>
      <c r="C4308" s="35">
        <f t="shared" si="339"/>
        <v>4.2610233157991395E-6</v>
      </c>
      <c r="D4308" s="7">
        <f t="shared" si="335"/>
        <v>1.8352227421146894E-2</v>
      </c>
      <c r="E4308" s="7">
        <f>SUM(D$2:D4308)</f>
        <v>1308.9694284408581</v>
      </c>
      <c r="F4308">
        <f t="shared" si="336"/>
        <v>1</v>
      </c>
      <c r="G4308">
        <f t="shared" si="337"/>
        <v>1</v>
      </c>
    </row>
    <row r="4309" spans="1:7" x14ac:dyDescent="0.25">
      <c r="A4309" s="7">
        <v>0.18471700704172839</v>
      </c>
      <c r="B4309" s="13">
        <f t="shared" si="338"/>
        <v>4308</v>
      </c>
      <c r="C4309" s="35">
        <f t="shared" si="339"/>
        <v>7.5826846732324205E-5</v>
      </c>
      <c r="D4309" s="7">
        <f t="shared" si="335"/>
        <v>0.32666205572285267</v>
      </c>
      <c r="E4309" s="7">
        <f>SUM(D$2:D4309)</f>
        <v>1309.296090496581</v>
      </c>
      <c r="F4309">
        <f t="shared" si="336"/>
        <v>1</v>
      </c>
      <c r="G4309">
        <f t="shared" si="337"/>
        <v>1</v>
      </c>
    </row>
    <row r="4310" spans="1:7" x14ac:dyDescent="0.25">
      <c r="A4310" s="7">
        <v>0.18460772147782359</v>
      </c>
      <c r="B4310" s="13">
        <f t="shared" si="338"/>
        <v>4309</v>
      </c>
      <c r="C4310" s="35">
        <f t="shared" si="339"/>
        <v>1.0928556390479849E-4</v>
      </c>
      <c r="D4310" s="7">
        <f t="shared" si="335"/>
        <v>0.47091149486577666</v>
      </c>
      <c r="E4310" s="7">
        <f>SUM(D$2:D4310)</f>
        <v>1309.7670019914467</v>
      </c>
      <c r="F4310">
        <f t="shared" si="336"/>
        <v>1</v>
      </c>
      <c r="G4310">
        <f t="shared" si="337"/>
        <v>1</v>
      </c>
    </row>
    <row r="4311" spans="1:7" x14ac:dyDescent="0.25">
      <c r="A4311" s="7">
        <v>0.18460747937422611</v>
      </c>
      <c r="B4311" s="13">
        <f t="shared" si="338"/>
        <v>4310</v>
      </c>
      <c r="C4311" s="35">
        <f t="shared" si="339"/>
        <v>2.4210359747534049E-7</v>
      </c>
      <c r="D4311" s="7">
        <f t="shared" si="335"/>
        <v>1.0434665051187175E-3</v>
      </c>
      <c r="E4311" s="7">
        <f>SUM(D$2:D4311)</f>
        <v>1309.7680454579518</v>
      </c>
      <c r="F4311">
        <f t="shared" si="336"/>
        <v>1</v>
      </c>
      <c r="G4311">
        <f t="shared" si="337"/>
        <v>1</v>
      </c>
    </row>
    <row r="4312" spans="1:7" x14ac:dyDescent="0.25">
      <c r="A4312" s="7">
        <v>0.18454685663341583</v>
      </c>
      <c r="B4312" s="13">
        <f t="shared" si="338"/>
        <v>4311</v>
      </c>
      <c r="C4312" s="35">
        <f t="shared" si="339"/>
        <v>6.0622740810284403E-5</v>
      </c>
      <c r="D4312" s="7">
        <f t="shared" si="335"/>
        <v>0.26134463563313604</v>
      </c>
      <c r="E4312" s="7">
        <f>SUM(D$2:D4312)</f>
        <v>1310.0293900935849</v>
      </c>
      <c r="F4312">
        <f t="shared" si="336"/>
        <v>1</v>
      </c>
      <c r="G4312">
        <f t="shared" si="337"/>
        <v>1</v>
      </c>
    </row>
    <row r="4313" spans="1:7" x14ac:dyDescent="0.25">
      <c r="A4313" s="7">
        <v>0.18443401214662802</v>
      </c>
      <c r="B4313" s="13">
        <f t="shared" si="338"/>
        <v>4312</v>
      </c>
      <c r="C4313" s="35">
        <f t="shared" si="339"/>
        <v>1.1284448678780534E-4</v>
      </c>
      <c r="D4313" s="7">
        <f t="shared" si="335"/>
        <v>0.48658542702901664</v>
      </c>
      <c r="E4313" s="7">
        <f>SUM(D$2:D4313)</f>
        <v>1310.5159755206139</v>
      </c>
      <c r="F4313">
        <f t="shared" si="336"/>
        <v>1</v>
      </c>
      <c r="G4313">
        <f t="shared" si="337"/>
        <v>1</v>
      </c>
    </row>
    <row r="4314" spans="1:7" x14ac:dyDescent="0.25">
      <c r="A4314" s="7">
        <v>0.18442996901655001</v>
      </c>
      <c r="B4314" s="13">
        <f t="shared" si="338"/>
        <v>4313</v>
      </c>
      <c r="C4314" s="35">
        <f t="shared" si="339"/>
        <v>4.0431300780130464E-6</v>
      </c>
      <c r="D4314" s="7">
        <f t="shared" si="335"/>
        <v>1.7438020026470269E-2</v>
      </c>
      <c r="E4314" s="7">
        <f>SUM(D$2:D4314)</f>
        <v>1310.5334135406404</v>
      </c>
      <c r="F4314">
        <f t="shared" si="336"/>
        <v>1</v>
      </c>
      <c r="G4314">
        <f t="shared" si="337"/>
        <v>1</v>
      </c>
    </row>
    <row r="4315" spans="1:7" x14ac:dyDescent="0.25">
      <c r="A4315" s="7">
        <v>0.18437806200524917</v>
      </c>
      <c r="B4315" s="13">
        <f t="shared" si="338"/>
        <v>4314</v>
      </c>
      <c r="C4315" s="35">
        <f t="shared" si="339"/>
        <v>5.1907011300839079E-5</v>
      </c>
      <c r="D4315" s="7">
        <f t="shared" si="335"/>
        <v>0.22392684675181979</v>
      </c>
      <c r="E4315" s="7">
        <f>SUM(D$2:D4315)</f>
        <v>1310.7573403873921</v>
      </c>
      <c r="F4315">
        <f t="shared" si="336"/>
        <v>1</v>
      </c>
      <c r="G4315">
        <f t="shared" si="337"/>
        <v>1</v>
      </c>
    </row>
    <row r="4316" spans="1:7" x14ac:dyDescent="0.25">
      <c r="A4316" s="7">
        <v>0.18426330490004125</v>
      </c>
      <c r="B4316" s="13">
        <f t="shared" si="338"/>
        <v>4315</v>
      </c>
      <c r="C4316" s="35">
        <f t="shared" si="339"/>
        <v>1.1475710520791882E-4</v>
      </c>
      <c r="D4316" s="7">
        <f t="shared" si="335"/>
        <v>0.4951769089721697</v>
      </c>
      <c r="E4316" s="7">
        <f>SUM(D$2:D4316)</f>
        <v>1311.2525172963642</v>
      </c>
      <c r="F4316">
        <f t="shared" si="336"/>
        <v>1</v>
      </c>
      <c r="G4316">
        <f t="shared" si="337"/>
        <v>1</v>
      </c>
    </row>
    <row r="4317" spans="1:7" x14ac:dyDescent="0.25">
      <c r="A4317" s="7">
        <v>0.18416820660694913</v>
      </c>
      <c r="B4317" s="13">
        <f t="shared" si="338"/>
        <v>4316</v>
      </c>
      <c r="C4317" s="35">
        <f t="shared" si="339"/>
        <v>9.5098293092121811E-5</v>
      </c>
      <c r="D4317" s="7">
        <f t="shared" si="335"/>
        <v>0.41044423298559773</v>
      </c>
      <c r="E4317" s="7">
        <f>SUM(D$2:D4317)</f>
        <v>1311.6629615293498</v>
      </c>
      <c r="F4317">
        <f t="shared" si="336"/>
        <v>1</v>
      </c>
      <c r="G4317">
        <f t="shared" si="337"/>
        <v>1</v>
      </c>
    </row>
    <row r="4318" spans="1:7" x14ac:dyDescent="0.25">
      <c r="A4318" s="7">
        <v>0.18415305092174655</v>
      </c>
      <c r="B4318" s="13">
        <f t="shared" si="338"/>
        <v>4317</v>
      </c>
      <c r="C4318" s="35">
        <f t="shared" si="339"/>
        <v>1.515568520257804E-5</v>
      </c>
      <c r="D4318" s="7">
        <f t="shared" si="335"/>
        <v>6.5427093019529398E-2</v>
      </c>
      <c r="E4318" s="7">
        <f>SUM(D$2:D4318)</f>
        <v>1311.7283886223693</v>
      </c>
      <c r="F4318">
        <f t="shared" si="336"/>
        <v>1</v>
      </c>
      <c r="G4318">
        <f t="shared" si="337"/>
        <v>1</v>
      </c>
    </row>
    <row r="4319" spans="1:7" x14ac:dyDescent="0.25">
      <c r="A4319" s="7">
        <v>0.18415174356232009</v>
      </c>
      <c r="B4319" s="13">
        <f t="shared" si="338"/>
        <v>4318</v>
      </c>
      <c r="C4319" s="35">
        <f t="shared" si="339"/>
        <v>1.3073594264667587E-6</v>
      </c>
      <c r="D4319" s="7">
        <f t="shared" si="335"/>
        <v>5.6451780034834642E-3</v>
      </c>
      <c r="E4319" s="7">
        <f>SUM(D$2:D4319)</f>
        <v>1311.7340338003728</v>
      </c>
      <c r="F4319">
        <f t="shared" si="336"/>
        <v>1</v>
      </c>
      <c r="G4319">
        <f t="shared" si="337"/>
        <v>1</v>
      </c>
    </row>
    <row r="4320" spans="1:7" x14ac:dyDescent="0.25">
      <c r="A4320" s="7">
        <v>0.18413334368891118</v>
      </c>
      <c r="B4320" s="13">
        <f t="shared" si="338"/>
        <v>4319</v>
      </c>
      <c r="C4320" s="35">
        <f t="shared" si="339"/>
        <v>1.8399873408903034E-5</v>
      </c>
      <c r="D4320" s="7">
        <f t="shared" si="335"/>
        <v>7.9469053253052202E-2</v>
      </c>
      <c r="E4320" s="7">
        <f>SUM(D$2:D4320)</f>
        <v>1311.8135028536258</v>
      </c>
      <c r="F4320">
        <f t="shared" si="336"/>
        <v>1</v>
      </c>
      <c r="G4320">
        <f t="shared" si="337"/>
        <v>1</v>
      </c>
    </row>
    <row r="4321" spans="1:7" x14ac:dyDescent="0.25">
      <c r="A4321" s="7">
        <v>0.18409947339562305</v>
      </c>
      <c r="B4321" s="13">
        <f t="shared" si="338"/>
        <v>4320</v>
      </c>
      <c r="C4321" s="35">
        <f t="shared" si="339"/>
        <v>3.3870293288135178E-5</v>
      </c>
      <c r="D4321" s="7">
        <f t="shared" si="335"/>
        <v>0.14631966700474397</v>
      </c>
      <c r="E4321" s="7">
        <f>SUM(D$2:D4321)</f>
        <v>1311.9598225206305</v>
      </c>
      <c r="F4321">
        <f t="shared" si="336"/>
        <v>1</v>
      </c>
      <c r="G4321">
        <f t="shared" si="337"/>
        <v>1</v>
      </c>
    </row>
    <row r="4322" spans="1:7" x14ac:dyDescent="0.25">
      <c r="A4322" s="7">
        <v>0.18407790196508708</v>
      </c>
      <c r="B4322" s="13">
        <f t="shared" si="338"/>
        <v>4321</v>
      </c>
      <c r="C4322" s="35">
        <f t="shared" si="339"/>
        <v>2.1571430535965996E-5</v>
      </c>
      <c r="D4322" s="7">
        <f t="shared" si="335"/>
        <v>9.321015134590907E-2</v>
      </c>
      <c r="E4322" s="7">
        <f>SUM(D$2:D4322)</f>
        <v>1312.0530326719763</v>
      </c>
      <c r="F4322">
        <f t="shared" si="336"/>
        <v>1</v>
      </c>
      <c r="G4322">
        <f t="shared" si="337"/>
        <v>1</v>
      </c>
    </row>
    <row r="4323" spans="1:7" x14ac:dyDescent="0.25">
      <c r="A4323" s="7">
        <v>0.18397863949011825</v>
      </c>
      <c r="B4323" s="13">
        <f t="shared" si="338"/>
        <v>4322</v>
      </c>
      <c r="C4323" s="35">
        <f t="shared" si="339"/>
        <v>9.9262474968830894E-5</v>
      </c>
      <c r="D4323" s="7">
        <f t="shared" si="335"/>
        <v>0.42901241681528712</v>
      </c>
      <c r="E4323" s="7">
        <f>SUM(D$2:D4323)</f>
        <v>1312.4820450887917</v>
      </c>
      <c r="F4323">
        <f t="shared" si="336"/>
        <v>1</v>
      </c>
      <c r="G4323">
        <f t="shared" si="337"/>
        <v>1</v>
      </c>
    </row>
    <row r="4324" spans="1:7" x14ac:dyDescent="0.25">
      <c r="A4324" s="7">
        <v>0.18397113427859615</v>
      </c>
      <c r="B4324" s="13">
        <f t="shared" si="338"/>
        <v>4323</v>
      </c>
      <c r="C4324" s="35">
        <f t="shared" si="339"/>
        <v>7.5052115220963778E-6</v>
      </c>
      <c r="D4324" s="7">
        <f t="shared" si="335"/>
        <v>3.2445029410022641E-2</v>
      </c>
      <c r="E4324" s="7">
        <f>SUM(D$2:D4324)</f>
        <v>1312.5144901182016</v>
      </c>
      <c r="F4324">
        <f t="shared" si="336"/>
        <v>1</v>
      </c>
      <c r="G4324">
        <f t="shared" si="337"/>
        <v>1</v>
      </c>
    </row>
    <row r="4325" spans="1:7" x14ac:dyDescent="0.25">
      <c r="A4325" s="7">
        <v>0.18394326815452558</v>
      </c>
      <c r="B4325" s="13">
        <f t="shared" si="338"/>
        <v>4324</v>
      </c>
      <c r="C4325" s="35">
        <f t="shared" si="339"/>
        <v>2.7866124070574649E-5</v>
      </c>
      <c r="D4325" s="7">
        <f t="shared" si="335"/>
        <v>0.12049312048116478</v>
      </c>
      <c r="E4325" s="7">
        <f>SUM(D$2:D4325)</f>
        <v>1312.6349832386827</v>
      </c>
      <c r="F4325">
        <f t="shared" si="336"/>
        <v>1</v>
      </c>
      <c r="G4325">
        <f t="shared" si="337"/>
        <v>1</v>
      </c>
    </row>
    <row r="4326" spans="1:7" x14ac:dyDescent="0.25">
      <c r="A4326" s="7">
        <v>0.1839215514618312</v>
      </c>
      <c r="B4326" s="13">
        <f t="shared" si="338"/>
        <v>4325</v>
      </c>
      <c r="C4326" s="35">
        <f t="shared" si="339"/>
        <v>2.1716692694379036E-5</v>
      </c>
      <c r="D4326" s="7">
        <f t="shared" si="335"/>
        <v>9.3924695903189331E-2</v>
      </c>
      <c r="E4326" s="7">
        <f>SUM(D$2:D4326)</f>
        <v>1312.728907934586</v>
      </c>
      <c r="F4326">
        <f t="shared" si="336"/>
        <v>1</v>
      </c>
      <c r="G4326">
        <f t="shared" si="337"/>
        <v>1</v>
      </c>
    </row>
    <row r="4327" spans="1:7" x14ac:dyDescent="0.25">
      <c r="A4327" s="7">
        <v>0.18383662151983343</v>
      </c>
      <c r="B4327" s="13">
        <f t="shared" si="338"/>
        <v>4326</v>
      </c>
      <c r="C4327" s="35">
        <f t="shared" si="339"/>
        <v>8.4929941997768932E-5</v>
      </c>
      <c r="D4327" s="7">
        <f t="shared" si="335"/>
        <v>0.3674069290823484</v>
      </c>
      <c r="E4327" s="7">
        <f>SUM(D$2:D4327)</f>
        <v>1313.0963148636683</v>
      </c>
      <c r="F4327">
        <f t="shared" si="336"/>
        <v>1</v>
      </c>
      <c r="G4327">
        <f t="shared" si="337"/>
        <v>1</v>
      </c>
    </row>
    <row r="4328" spans="1:7" x14ac:dyDescent="0.25">
      <c r="A4328" s="7">
        <v>0.18379711021272385</v>
      </c>
      <c r="B4328" s="13">
        <f t="shared" si="338"/>
        <v>4327</v>
      </c>
      <c r="C4328" s="35">
        <f t="shared" si="339"/>
        <v>3.9511307109579841E-5</v>
      </c>
      <c r="D4328" s="7">
        <f t="shared" si="335"/>
        <v>0.17096542586315197</v>
      </c>
      <c r="E4328" s="7">
        <f>SUM(D$2:D4328)</f>
        <v>1313.2672802895315</v>
      </c>
      <c r="F4328">
        <f t="shared" si="336"/>
        <v>1</v>
      </c>
      <c r="G4328">
        <f t="shared" si="337"/>
        <v>1</v>
      </c>
    </row>
    <row r="4329" spans="1:7" x14ac:dyDescent="0.25">
      <c r="A4329" s="7">
        <v>0.18370138245027823</v>
      </c>
      <c r="B4329" s="13">
        <f t="shared" si="338"/>
        <v>4328</v>
      </c>
      <c r="C4329" s="35">
        <f t="shared" si="339"/>
        <v>9.5727762445624309E-5</v>
      </c>
      <c r="D4329" s="7">
        <f t="shared" si="335"/>
        <v>0.41430975586466201</v>
      </c>
      <c r="E4329" s="7">
        <f>SUM(D$2:D4329)</f>
        <v>1313.6815900453962</v>
      </c>
      <c r="F4329">
        <f t="shared" si="336"/>
        <v>1</v>
      </c>
      <c r="G4329">
        <f t="shared" si="337"/>
        <v>1</v>
      </c>
    </row>
    <row r="4330" spans="1:7" x14ac:dyDescent="0.25">
      <c r="A4330" s="7">
        <v>0.18358013696865766</v>
      </c>
      <c r="B4330" s="13">
        <f t="shared" si="338"/>
        <v>4329</v>
      </c>
      <c r="C4330" s="35">
        <f t="shared" si="339"/>
        <v>1.2124548162056881E-4</v>
      </c>
      <c r="D4330" s="7">
        <f t="shared" si="335"/>
        <v>0.52487168993544242</v>
      </c>
      <c r="E4330" s="7">
        <f>SUM(D$2:D4330)</f>
        <v>1314.2064617353317</v>
      </c>
      <c r="F4330">
        <f t="shared" si="336"/>
        <v>1</v>
      </c>
      <c r="G4330">
        <f t="shared" si="337"/>
        <v>1</v>
      </c>
    </row>
    <row r="4331" spans="1:7" x14ac:dyDescent="0.25">
      <c r="A4331" s="7">
        <v>0.18345351678717295</v>
      </c>
      <c r="B4331" s="13">
        <f t="shared" si="338"/>
        <v>4330</v>
      </c>
      <c r="C4331" s="35">
        <f t="shared" si="339"/>
        <v>1.266201814847101E-4</v>
      </c>
      <c r="D4331" s="7">
        <f t="shared" si="335"/>
        <v>0.54826538582879469</v>
      </c>
      <c r="E4331" s="7">
        <f>SUM(D$2:D4331)</f>
        <v>1314.7547271211604</v>
      </c>
      <c r="F4331">
        <f t="shared" si="336"/>
        <v>1</v>
      </c>
      <c r="G4331">
        <f t="shared" si="337"/>
        <v>1</v>
      </c>
    </row>
    <row r="4332" spans="1:7" x14ac:dyDescent="0.25">
      <c r="A4332" s="7">
        <v>0.18339533929269725</v>
      </c>
      <c r="B4332" s="13">
        <f t="shared" si="338"/>
        <v>4331</v>
      </c>
      <c r="C4332" s="35">
        <f t="shared" si="339"/>
        <v>5.8177494475702973E-5</v>
      </c>
      <c r="D4332" s="7">
        <f t="shared" si="335"/>
        <v>0.25196672857426961</v>
      </c>
      <c r="E4332" s="7">
        <f>SUM(D$2:D4332)</f>
        <v>1315.0066938497346</v>
      </c>
      <c r="F4332">
        <f t="shared" si="336"/>
        <v>1</v>
      </c>
      <c r="G4332">
        <f t="shared" si="337"/>
        <v>1</v>
      </c>
    </row>
    <row r="4333" spans="1:7" x14ac:dyDescent="0.25">
      <c r="A4333" s="7">
        <v>0.18326486966401254</v>
      </c>
      <c r="B4333" s="13">
        <f t="shared" si="338"/>
        <v>4332</v>
      </c>
      <c r="C4333" s="35">
        <f t="shared" si="339"/>
        <v>1.3046962868470957E-4</v>
      </c>
      <c r="D4333" s="7">
        <f t="shared" si="335"/>
        <v>0.56519443146216186</v>
      </c>
      <c r="E4333" s="7">
        <f>SUM(D$2:D4333)</f>
        <v>1315.5718882811968</v>
      </c>
      <c r="F4333">
        <f t="shared" si="336"/>
        <v>1</v>
      </c>
      <c r="G4333">
        <f t="shared" si="337"/>
        <v>1</v>
      </c>
    </row>
    <row r="4334" spans="1:7" x14ac:dyDescent="0.25">
      <c r="A4334" s="7">
        <v>0.18321359212206517</v>
      </c>
      <c r="B4334" s="13">
        <f t="shared" si="338"/>
        <v>4333</v>
      </c>
      <c r="C4334" s="35">
        <f t="shared" si="339"/>
        <v>5.1277541947364336E-5</v>
      </c>
      <c r="D4334" s="7">
        <f t="shared" si="335"/>
        <v>0.22218558925792967</v>
      </c>
      <c r="E4334" s="7">
        <f>SUM(D$2:D4334)</f>
        <v>1315.7940738704547</v>
      </c>
      <c r="F4334">
        <f t="shared" si="336"/>
        <v>1</v>
      </c>
      <c r="G4334">
        <f t="shared" si="337"/>
        <v>1</v>
      </c>
    </row>
    <row r="4335" spans="1:7" x14ac:dyDescent="0.25">
      <c r="A4335" s="7">
        <v>0.18317652606129017</v>
      </c>
      <c r="B4335" s="13">
        <f t="shared" si="338"/>
        <v>4334</v>
      </c>
      <c r="C4335" s="35">
        <f t="shared" si="339"/>
        <v>3.7066060774998411E-5</v>
      </c>
      <c r="D4335" s="7">
        <f t="shared" si="335"/>
        <v>0.16064430739884311</v>
      </c>
      <c r="E4335" s="7">
        <f>SUM(D$2:D4335)</f>
        <v>1315.9547181778535</v>
      </c>
      <c r="F4335">
        <f t="shared" si="336"/>
        <v>1</v>
      </c>
      <c r="G4335">
        <f t="shared" si="337"/>
        <v>1</v>
      </c>
    </row>
    <row r="4336" spans="1:7" x14ac:dyDescent="0.25">
      <c r="A4336" s="7">
        <v>0.18271858710664701</v>
      </c>
      <c r="B4336" s="13">
        <f t="shared" si="338"/>
        <v>4335</v>
      </c>
      <c r="C4336" s="35">
        <f t="shared" si="339"/>
        <v>4.5793895464316114E-4</v>
      </c>
      <c r="D4336" s="7">
        <f t="shared" si="335"/>
        <v>1.9851653683781036</v>
      </c>
      <c r="E4336" s="7">
        <f>SUM(D$2:D4336)</f>
        <v>1317.9398835462316</v>
      </c>
      <c r="F4336">
        <f t="shared" si="336"/>
        <v>1</v>
      </c>
      <c r="G4336">
        <f t="shared" si="337"/>
        <v>1</v>
      </c>
    </row>
    <row r="4337" spans="1:7" x14ac:dyDescent="0.25">
      <c r="A4337" s="7">
        <v>0.18269079361365573</v>
      </c>
      <c r="B4337" s="13">
        <f t="shared" si="338"/>
        <v>4336</v>
      </c>
      <c r="C4337" s="35">
        <f t="shared" si="339"/>
        <v>2.7793492991284863E-5</v>
      </c>
      <c r="D4337" s="7">
        <f t="shared" si="335"/>
        <v>0.12051258561021116</v>
      </c>
      <c r="E4337" s="7">
        <f>SUM(D$2:D4337)</f>
        <v>1318.0603961318418</v>
      </c>
      <c r="F4337">
        <f t="shared" si="336"/>
        <v>1</v>
      </c>
      <c r="G4337">
        <f t="shared" si="337"/>
        <v>1</v>
      </c>
    </row>
    <row r="4338" spans="1:7" x14ac:dyDescent="0.25">
      <c r="A4338" s="7">
        <v>0.18265106441330842</v>
      </c>
      <c r="B4338" s="13">
        <f t="shared" si="338"/>
        <v>4337</v>
      </c>
      <c r="C4338" s="35">
        <f t="shared" si="339"/>
        <v>3.9729200347310423E-5</v>
      </c>
      <c r="D4338" s="7">
        <f t="shared" si="335"/>
        <v>0.1723055419062853</v>
      </c>
      <c r="E4338" s="7">
        <f>SUM(D$2:D4338)</f>
        <v>1318.2327016737481</v>
      </c>
      <c r="F4338">
        <f t="shared" si="336"/>
        <v>1</v>
      </c>
      <c r="G4338">
        <f t="shared" si="337"/>
        <v>1</v>
      </c>
    </row>
    <row r="4339" spans="1:7" x14ac:dyDescent="0.25">
      <c r="A4339" s="7">
        <v>0.18249890230228902</v>
      </c>
      <c r="B4339" s="13">
        <f t="shared" si="338"/>
        <v>4338</v>
      </c>
      <c r="C4339" s="35">
        <f t="shared" si="339"/>
        <v>1.5216211101939936E-4</v>
      </c>
      <c r="D4339" s="7">
        <f t="shared" si="335"/>
        <v>0.66007923760215448</v>
      </c>
      <c r="E4339" s="7">
        <f>SUM(D$2:D4339)</f>
        <v>1318.8927809113502</v>
      </c>
      <c r="F4339">
        <f t="shared" si="336"/>
        <v>1</v>
      </c>
      <c r="G4339">
        <f t="shared" si="337"/>
        <v>1</v>
      </c>
    </row>
    <row r="4340" spans="1:7" x14ac:dyDescent="0.25">
      <c r="A4340" s="7">
        <v>0.18235932957833881</v>
      </c>
      <c r="B4340" s="13">
        <f t="shared" si="338"/>
        <v>4339</v>
      </c>
      <c r="C4340" s="35">
        <f t="shared" si="339"/>
        <v>1.3957272395020981E-4</v>
      </c>
      <c r="D4340" s="7">
        <f t="shared" si="335"/>
        <v>0.60560604921996042</v>
      </c>
      <c r="E4340" s="7">
        <f>SUM(D$2:D4340)</f>
        <v>1319.4983869605701</v>
      </c>
      <c r="F4340">
        <f t="shared" si="336"/>
        <v>1</v>
      </c>
      <c r="G4340">
        <f t="shared" si="337"/>
        <v>1</v>
      </c>
    </row>
    <row r="4341" spans="1:7" x14ac:dyDescent="0.25">
      <c r="A4341" s="7">
        <v>0.18219787068917603</v>
      </c>
      <c r="B4341" s="13">
        <f t="shared" si="338"/>
        <v>4340</v>
      </c>
      <c r="C4341" s="35">
        <f t="shared" si="339"/>
        <v>1.614588891627744E-4</v>
      </c>
      <c r="D4341" s="7">
        <f t="shared" si="335"/>
        <v>0.70073157896644089</v>
      </c>
      <c r="E4341" s="7">
        <f>SUM(D$2:D4341)</f>
        <v>1320.1991185395366</v>
      </c>
      <c r="F4341">
        <f t="shared" si="336"/>
        <v>1</v>
      </c>
      <c r="G4341">
        <f t="shared" si="337"/>
        <v>1</v>
      </c>
    </row>
    <row r="4342" spans="1:7" x14ac:dyDescent="0.25">
      <c r="A4342" s="7">
        <v>0.18213434270519591</v>
      </c>
      <c r="B4342" s="13">
        <f t="shared" si="338"/>
        <v>4341</v>
      </c>
      <c r="C4342" s="35">
        <f t="shared" si="339"/>
        <v>6.3527983980127267E-5</v>
      </c>
      <c r="D4342" s="7">
        <f t="shared" si="335"/>
        <v>0.27577497845773247</v>
      </c>
      <c r="E4342" s="7">
        <f>SUM(D$2:D4342)</f>
        <v>1320.4748935179944</v>
      </c>
      <c r="F4342">
        <f t="shared" si="336"/>
        <v>1</v>
      </c>
      <c r="G4342">
        <f t="shared" si="337"/>
        <v>1</v>
      </c>
    </row>
    <row r="4343" spans="1:7" x14ac:dyDescent="0.25">
      <c r="A4343" s="7">
        <v>0.18212201963208388</v>
      </c>
      <c r="B4343" s="13">
        <f t="shared" si="338"/>
        <v>4342</v>
      </c>
      <c r="C4343" s="35">
        <f t="shared" si="339"/>
        <v>1.2323073112024963E-5</v>
      </c>
      <c r="D4343" s="7">
        <f t="shared" si="335"/>
        <v>5.3506783452412388E-2</v>
      </c>
      <c r="E4343" s="7">
        <f>SUM(D$2:D4343)</f>
        <v>1320.5284003014467</v>
      </c>
      <c r="F4343">
        <f t="shared" si="336"/>
        <v>1</v>
      </c>
      <c r="G4343">
        <f t="shared" si="337"/>
        <v>1</v>
      </c>
    </row>
    <row r="4344" spans="1:7" x14ac:dyDescent="0.25">
      <c r="A4344" s="7">
        <v>0.18205222116492892</v>
      </c>
      <c r="B4344" s="13">
        <f t="shared" si="338"/>
        <v>4343</v>
      </c>
      <c r="C4344" s="35">
        <f t="shared" si="339"/>
        <v>6.9798467154963406E-5</v>
      </c>
      <c r="D4344" s="7">
        <f t="shared" si="335"/>
        <v>0.3031347428540061</v>
      </c>
      <c r="E4344" s="7">
        <f>SUM(D$2:D4344)</f>
        <v>1320.8315350443006</v>
      </c>
      <c r="F4344">
        <f t="shared" si="336"/>
        <v>1</v>
      </c>
      <c r="G4344">
        <f t="shared" si="337"/>
        <v>1</v>
      </c>
    </row>
    <row r="4345" spans="1:7" x14ac:dyDescent="0.25">
      <c r="A4345" s="7">
        <v>0.18183219741553441</v>
      </c>
      <c r="B4345" s="13">
        <f t="shared" si="338"/>
        <v>4344</v>
      </c>
      <c r="C4345" s="35">
        <f t="shared" si="339"/>
        <v>2.2002374939450453E-4</v>
      </c>
      <c r="D4345" s="7">
        <f t="shared" si="335"/>
        <v>0.95578316736972768</v>
      </c>
      <c r="E4345" s="7">
        <f>SUM(D$2:D4345)</f>
        <v>1321.7873182116703</v>
      </c>
      <c r="F4345">
        <f t="shared" si="336"/>
        <v>1</v>
      </c>
      <c r="G4345">
        <f t="shared" si="337"/>
        <v>1</v>
      </c>
    </row>
    <row r="4346" spans="1:7" x14ac:dyDescent="0.25">
      <c r="A4346" s="7">
        <v>0.18180362919103119</v>
      </c>
      <c r="B4346" s="13">
        <f t="shared" si="338"/>
        <v>4345</v>
      </c>
      <c r="C4346" s="35">
        <f t="shared" si="339"/>
        <v>2.8568224503228157E-5</v>
      </c>
      <c r="D4346" s="7">
        <f t="shared" si="335"/>
        <v>0.12412893546652634</v>
      </c>
      <c r="E4346" s="7">
        <f>SUM(D$2:D4346)</f>
        <v>1321.9114471471369</v>
      </c>
      <c r="F4346">
        <f t="shared" si="336"/>
        <v>1</v>
      </c>
      <c r="G4346">
        <f t="shared" si="337"/>
        <v>1</v>
      </c>
    </row>
    <row r="4347" spans="1:7" x14ac:dyDescent="0.25">
      <c r="A4347" s="7">
        <v>0.18179423557144872</v>
      </c>
      <c r="B4347" s="13">
        <f t="shared" si="338"/>
        <v>4346</v>
      </c>
      <c r="C4347" s="35">
        <f t="shared" si="339"/>
        <v>9.3936195824650959E-6</v>
      </c>
      <c r="D4347" s="7">
        <f t="shared" si="335"/>
        <v>4.0824670705393307E-2</v>
      </c>
      <c r="E4347" s="7">
        <f>SUM(D$2:D4347)</f>
        <v>1321.9522718178423</v>
      </c>
      <c r="F4347">
        <f t="shared" si="336"/>
        <v>1</v>
      </c>
      <c r="G4347">
        <f t="shared" si="337"/>
        <v>1</v>
      </c>
    </row>
    <row r="4348" spans="1:7" x14ac:dyDescent="0.25">
      <c r="A4348" s="7">
        <v>0.18178058092855059</v>
      </c>
      <c r="B4348" s="13">
        <f t="shared" si="338"/>
        <v>4347</v>
      </c>
      <c r="C4348" s="35">
        <f t="shared" si="339"/>
        <v>1.3654642898125458E-5</v>
      </c>
      <c r="D4348" s="7">
        <f t="shared" si="335"/>
        <v>5.9356732678151364E-2</v>
      </c>
      <c r="E4348" s="7">
        <f>SUM(D$2:D4348)</f>
        <v>1322.0116285505205</v>
      </c>
      <c r="F4348">
        <f t="shared" si="336"/>
        <v>1</v>
      </c>
      <c r="G4348">
        <f t="shared" si="337"/>
        <v>1</v>
      </c>
    </row>
    <row r="4349" spans="1:7" x14ac:dyDescent="0.25">
      <c r="A4349" s="7">
        <v>0.18172145923004471</v>
      </c>
      <c r="B4349" s="13">
        <f t="shared" si="338"/>
        <v>4348</v>
      </c>
      <c r="C4349" s="35">
        <f t="shared" si="339"/>
        <v>5.9121698505887332E-5</v>
      </c>
      <c r="D4349" s="7">
        <f t="shared" si="335"/>
        <v>0.25706114510359812</v>
      </c>
      <c r="E4349" s="7">
        <f>SUM(D$2:D4349)</f>
        <v>1322.2686896956241</v>
      </c>
      <c r="F4349">
        <f t="shared" si="336"/>
        <v>1</v>
      </c>
      <c r="G4349">
        <f t="shared" si="337"/>
        <v>1</v>
      </c>
    </row>
    <row r="4350" spans="1:7" x14ac:dyDescent="0.25">
      <c r="A4350" s="7">
        <v>0.18164001557985068</v>
      </c>
      <c r="B4350" s="13">
        <f t="shared" si="338"/>
        <v>4349</v>
      </c>
      <c r="C4350" s="35">
        <f t="shared" si="339"/>
        <v>8.1443650194024109E-5</v>
      </c>
      <c r="D4350" s="7">
        <f t="shared" si="335"/>
        <v>0.35419843469381085</v>
      </c>
      <c r="E4350" s="7">
        <f>SUM(D$2:D4350)</f>
        <v>1322.622888130318</v>
      </c>
      <c r="F4350">
        <f t="shared" si="336"/>
        <v>1</v>
      </c>
      <c r="G4350">
        <f t="shared" si="337"/>
        <v>1</v>
      </c>
    </row>
    <row r="4351" spans="1:7" x14ac:dyDescent="0.25">
      <c r="A4351" s="7">
        <v>0.18163522192862053</v>
      </c>
      <c r="B4351" s="13">
        <f t="shared" si="338"/>
        <v>4350</v>
      </c>
      <c r="C4351" s="35">
        <f t="shared" si="339"/>
        <v>4.7936512301560708E-6</v>
      </c>
      <c r="D4351" s="7">
        <f t="shared" si="335"/>
        <v>2.0852382851178908E-2</v>
      </c>
      <c r="E4351" s="7">
        <f>SUM(D$2:D4351)</f>
        <v>1322.6437405131692</v>
      </c>
      <c r="F4351">
        <f t="shared" si="336"/>
        <v>1</v>
      </c>
      <c r="G4351">
        <f t="shared" si="337"/>
        <v>1</v>
      </c>
    </row>
    <row r="4352" spans="1:7" x14ac:dyDescent="0.25">
      <c r="A4352" s="7">
        <v>0.18147519145068283</v>
      </c>
      <c r="B4352" s="13">
        <f t="shared" si="338"/>
        <v>4351</v>
      </c>
      <c r="C4352" s="35">
        <f t="shared" si="339"/>
        <v>1.6003047793769487E-4</v>
      </c>
      <c r="D4352" s="7">
        <f t="shared" si="335"/>
        <v>0.69629260950691041</v>
      </c>
      <c r="E4352" s="7">
        <f>SUM(D$2:D4352)</f>
        <v>1323.340033122676</v>
      </c>
      <c r="F4352">
        <f t="shared" si="336"/>
        <v>1</v>
      </c>
      <c r="G4352">
        <f t="shared" si="337"/>
        <v>1</v>
      </c>
    </row>
    <row r="4353" spans="1:7" x14ac:dyDescent="0.25">
      <c r="A4353" s="7">
        <v>0.18137893106032274</v>
      </c>
      <c r="B4353" s="13">
        <f t="shared" si="338"/>
        <v>4352</v>
      </c>
      <c r="C4353" s="35">
        <f t="shared" si="339"/>
        <v>9.6260390360092263E-5</v>
      </c>
      <c r="D4353" s="7">
        <f t="shared" si="335"/>
        <v>0.41892521884712153</v>
      </c>
      <c r="E4353" s="7">
        <f>SUM(D$2:D4353)</f>
        <v>1323.7589583415231</v>
      </c>
      <c r="F4353">
        <f t="shared" si="336"/>
        <v>1</v>
      </c>
      <c r="G4353">
        <f t="shared" si="337"/>
        <v>1</v>
      </c>
    </row>
    <row r="4354" spans="1:7" x14ac:dyDescent="0.25">
      <c r="A4354" s="7">
        <v>0.18130775260266213</v>
      </c>
      <c r="B4354" s="13">
        <f t="shared" si="338"/>
        <v>4353</v>
      </c>
      <c r="C4354" s="35">
        <f t="shared" si="339"/>
        <v>7.1178457660608929E-5</v>
      </c>
      <c r="D4354" s="7">
        <f t="shared" ref="D4354:D4417" si="340">C4354*B4354</f>
        <v>0.30983982619663064</v>
      </c>
      <c r="E4354" s="7">
        <f>SUM(D$2:D4354)</f>
        <v>1324.0687981677197</v>
      </c>
      <c r="F4354">
        <f t="shared" ref="F4354:F4417" si="341">IF(E4354&gt;I$15,1,0)</f>
        <v>1</v>
      </c>
      <c r="G4354">
        <f t="shared" ref="G4354:G4417" si="342">IF(E4354&gt;M$15,1,0)</f>
        <v>1</v>
      </c>
    </row>
    <row r="4355" spans="1:7" x14ac:dyDescent="0.25">
      <c r="A4355" s="7">
        <v>0.18105870063192914</v>
      </c>
      <c r="B4355" s="13">
        <f t="shared" ref="B4355:B4418" si="343">ROW(B4355)-1</f>
        <v>4354</v>
      </c>
      <c r="C4355" s="35">
        <f t="shared" si="339"/>
        <v>2.4905197073299412E-4</v>
      </c>
      <c r="D4355" s="7">
        <f t="shared" si="340"/>
        <v>1.0843722805714564</v>
      </c>
      <c r="E4355" s="7">
        <f>SUM(D$2:D4355)</f>
        <v>1325.1531704482911</v>
      </c>
      <c r="F4355">
        <f t="shared" si="341"/>
        <v>1</v>
      </c>
      <c r="G4355">
        <f t="shared" si="342"/>
        <v>1</v>
      </c>
    </row>
    <row r="4356" spans="1:7" x14ac:dyDescent="0.25">
      <c r="A4356" s="7">
        <v>0.18102579875303082</v>
      </c>
      <c r="B4356" s="13">
        <f t="shared" si="343"/>
        <v>4355</v>
      </c>
      <c r="C4356" s="35">
        <f t="shared" ref="C4356:C4419" si="344">IF(A4355-A4356=0,0,A4355-A4356)</f>
        <v>3.2901878898317083E-5</v>
      </c>
      <c r="D4356" s="7">
        <f t="shared" si="340"/>
        <v>0.1432876826021709</v>
      </c>
      <c r="E4356" s="7">
        <f>SUM(D$2:D4356)</f>
        <v>1325.2964581308934</v>
      </c>
      <c r="F4356">
        <f t="shared" si="341"/>
        <v>1</v>
      </c>
      <c r="G4356">
        <f t="shared" si="342"/>
        <v>1</v>
      </c>
    </row>
    <row r="4357" spans="1:7" x14ac:dyDescent="0.25">
      <c r="A4357" s="7">
        <v>0.18100478416076918</v>
      </c>
      <c r="B4357" s="13">
        <f t="shared" si="343"/>
        <v>4356</v>
      </c>
      <c r="C4357" s="35">
        <f t="shared" si="344"/>
        <v>2.1014592261642262E-5</v>
      </c>
      <c r="D4357" s="7">
        <f t="shared" si="340"/>
        <v>9.1539563891713693E-2</v>
      </c>
      <c r="E4357" s="7">
        <f>SUM(D$2:D4357)</f>
        <v>1325.3879976947851</v>
      </c>
      <c r="F4357">
        <f t="shared" si="341"/>
        <v>1</v>
      </c>
      <c r="G4357">
        <f t="shared" si="342"/>
        <v>1</v>
      </c>
    </row>
    <row r="4358" spans="1:7" x14ac:dyDescent="0.25">
      <c r="A4358" s="7">
        <v>0.18098590008016532</v>
      </c>
      <c r="B4358" s="13">
        <f t="shared" si="343"/>
        <v>4357</v>
      </c>
      <c r="C4358" s="35">
        <f t="shared" si="344"/>
        <v>1.8884080603853715E-5</v>
      </c>
      <c r="D4358" s="7">
        <f t="shared" si="340"/>
        <v>8.2277939190990634E-2</v>
      </c>
      <c r="E4358" s="7">
        <f>SUM(D$2:D4358)</f>
        <v>1325.4702756339761</v>
      </c>
      <c r="F4358">
        <f t="shared" si="341"/>
        <v>1</v>
      </c>
      <c r="G4358">
        <f t="shared" si="342"/>
        <v>1</v>
      </c>
    </row>
    <row r="4359" spans="1:7" x14ac:dyDescent="0.25">
      <c r="A4359" s="7">
        <v>0.18092413945244684</v>
      </c>
      <c r="B4359" s="13">
        <f t="shared" si="343"/>
        <v>4358</v>
      </c>
      <c r="C4359" s="35">
        <f t="shared" si="344"/>
        <v>6.1760627718482342E-5</v>
      </c>
      <c r="D4359" s="7">
        <f t="shared" si="340"/>
        <v>0.26915281559714604</v>
      </c>
      <c r="E4359" s="7">
        <f>SUM(D$2:D4359)</f>
        <v>1325.7394284495733</v>
      </c>
      <c r="F4359">
        <f t="shared" si="341"/>
        <v>1</v>
      </c>
      <c r="G4359">
        <f t="shared" si="342"/>
        <v>1</v>
      </c>
    </row>
    <row r="4360" spans="1:7" x14ac:dyDescent="0.25">
      <c r="A4360" s="7">
        <v>0.1808517746871586</v>
      </c>
      <c r="B4360" s="13">
        <f t="shared" si="343"/>
        <v>4359</v>
      </c>
      <c r="C4360" s="35">
        <f t="shared" si="344"/>
        <v>7.2364765288240873E-5</v>
      </c>
      <c r="D4360" s="7">
        <f t="shared" si="340"/>
        <v>0.31543801189144194</v>
      </c>
      <c r="E4360" s="7">
        <f>SUM(D$2:D4360)</f>
        <v>1326.0548664614648</v>
      </c>
      <c r="F4360">
        <f t="shared" si="341"/>
        <v>1</v>
      </c>
      <c r="G4360">
        <f t="shared" si="342"/>
        <v>1</v>
      </c>
    </row>
    <row r="4361" spans="1:7" x14ac:dyDescent="0.25">
      <c r="A4361" s="7">
        <v>0.18075599850399346</v>
      </c>
      <c r="B4361" s="13">
        <f t="shared" si="343"/>
        <v>4360</v>
      </c>
      <c r="C4361" s="35">
        <f t="shared" si="344"/>
        <v>9.5776183165141582E-5</v>
      </c>
      <c r="D4361" s="7">
        <f t="shared" si="340"/>
        <v>0.4175841586000173</v>
      </c>
      <c r="E4361" s="7">
        <f>SUM(D$2:D4361)</f>
        <v>1326.4724506200648</v>
      </c>
      <c r="F4361">
        <f t="shared" si="341"/>
        <v>1</v>
      </c>
      <c r="G4361">
        <f t="shared" si="342"/>
        <v>1</v>
      </c>
    </row>
    <row r="4362" spans="1:7" x14ac:dyDescent="0.25">
      <c r="A4362" s="7">
        <v>0.18071917454681596</v>
      </c>
      <c r="B4362" s="13">
        <f t="shared" si="343"/>
        <v>4361</v>
      </c>
      <c r="C4362" s="35">
        <f t="shared" si="344"/>
        <v>3.6823957177495314E-5</v>
      </c>
      <c r="D4362" s="7">
        <f t="shared" si="340"/>
        <v>0.16058927725105707</v>
      </c>
      <c r="E4362" s="7">
        <f>SUM(D$2:D4362)</f>
        <v>1326.6330398973159</v>
      </c>
      <c r="F4362">
        <f t="shared" si="341"/>
        <v>1</v>
      </c>
      <c r="G4362">
        <f t="shared" si="342"/>
        <v>1</v>
      </c>
    </row>
    <row r="4363" spans="1:7" x14ac:dyDescent="0.25">
      <c r="A4363" s="7">
        <v>0.18068239901035796</v>
      </c>
      <c r="B4363" s="13">
        <f t="shared" si="343"/>
        <v>4362</v>
      </c>
      <c r="C4363" s="35">
        <f t="shared" si="344"/>
        <v>3.6775536458005798E-5</v>
      </c>
      <c r="D4363" s="7">
        <f t="shared" si="340"/>
        <v>0.16041489002982129</v>
      </c>
      <c r="E4363" s="7">
        <f>SUM(D$2:D4363)</f>
        <v>1326.7934547873458</v>
      </c>
      <c r="F4363">
        <f t="shared" si="341"/>
        <v>1</v>
      </c>
      <c r="G4363">
        <f t="shared" si="342"/>
        <v>1</v>
      </c>
    </row>
    <row r="4364" spans="1:7" x14ac:dyDescent="0.25">
      <c r="A4364" s="7">
        <v>0.18066680753867995</v>
      </c>
      <c r="B4364" s="13">
        <f t="shared" si="343"/>
        <v>4363</v>
      </c>
      <c r="C4364" s="35">
        <f t="shared" si="344"/>
        <v>1.5591471678011448E-5</v>
      </c>
      <c r="D4364" s="7">
        <f t="shared" si="340"/>
        <v>6.8025590931163948E-2</v>
      </c>
      <c r="E4364" s="7">
        <f>SUM(D$2:D4364)</f>
        <v>1326.8614803782771</v>
      </c>
      <c r="F4364">
        <f t="shared" si="341"/>
        <v>1</v>
      </c>
      <c r="G4364">
        <f t="shared" si="342"/>
        <v>1</v>
      </c>
    </row>
    <row r="4365" spans="1:7" x14ac:dyDescent="0.25">
      <c r="A4365" s="7">
        <v>0.1806462771536132</v>
      </c>
      <c r="B4365" s="13">
        <f t="shared" si="343"/>
        <v>4364</v>
      </c>
      <c r="C4365" s="35">
        <f t="shared" si="344"/>
        <v>2.0530385066747092E-5</v>
      </c>
      <c r="D4365" s="7">
        <f t="shared" si="340"/>
        <v>8.959460043128431E-2</v>
      </c>
      <c r="E4365" s="7">
        <f>SUM(D$2:D4365)</f>
        <v>1326.9510749787084</v>
      </c>
      <c r="F4365">
        <f t="shared" si="341"/>
        <v>1</v>
      </c>
      <c r="G4365">
        <f t="shared" si="342"/>
        <v>1</v>
      </c>
    </row>
    <row r="4366" spans="1:7" x14ac:dyDescent="0.25">
      <c r="A4366" s="7">
        <v>0.18054512627058389</v>
      </c>
      <c r="B4366" s="13">
        <f t="shared" si="343"/>
        <v>4365</v>
      </c>
      <c r="C4366" s="35">
        <f t="shared" si="344"/>
        <v>1.0115088302931063E-4</v>
      </c>
      <c r="D4366" s="7">
        <f t="shared" si="340"/>
        <v>0.44152360442294092</v>
      </c>
      <c r="E4366" s="7">
        <f>SUM(D$2:D4366)</f>
        <v>1327.3925985831313</v>
      </c>
      <c r="F4366">
        <f t="shared" si="341"/>
        <v>1</v>
      </c>
      <c r="G4366">
        <f t="shared" si="342"/>
        <v>1</v>
      </c>
    </row>
    <row r="4367" spans="1:7" x14ac:dyDescent="0.25">
      <c r="A4367" s="7">
        <v>0.18050924651743658</v>
      </c>
      <c r="B4367" s="13">
        <f t="shared" si="343"/>
        <v>4366</v>
      </c>
      <c r="C4367" s="35">
        <f t="shared" si="344"/>
        <v>3.5879753147310955E-5</v>
      </c>
      <c r="D4367" s="7">
        <f t="shared" si="340"/>
        <v>0.15665100224115963</v>
      </c>
      <c r="E4367" s="7">
        <f>SUM(D$2:D4367)</f>
        <v>1327.5492495853725</v>
      </c>
      <c r="F4367">
        <f t="shared" si="341"/>
        <v>1</v>
      </c>
      <c r="G4367">
        <f t="shared" si="342"/>
        <v>1</v>
      </c>
    </row>
    <row r="4368" spans="1:7" x14ac:dyDescent="0.25">
      <c r="A4368" s="7">
        <v>0.18047527938270949</v>
      </c>
      <c r="B4368" s="13">
        <f t="shared" si="343"/>
        <v>4367</v>
      </c>
      <c r="C4368" s="35">
        <f t="shared" si="344"/>
        <v>3.3967134727086457E-5</v>
      </c>
      <c r="D4368" s="7">
        <f t="shared" si="340"/>
        <v>0.14833447735318656</v>
      </c>
      <c r="E4368" s="7">
        <f>SUM(D$2:D4368)</f>
        <v>1327.6975840627258</v>
      </c>
      <c r="F4368">
        <f t="shared" si="341"/>
        <v>1</v>
      </c>
      <c r="G4368">
        <f t="shared" si="342"/>
        <v>1</v>
      </c>
    </row>
    <row r="4369" spans="1:7" x14ac:dyDescent="0.25">
      <c r="A4369" s="7">
        <v>0.18043041758609543</v>
      </c>
      <c r="B4369" s="13">
        <f t="shared" si="343"/>
        <v>4368</v>
      </c>
      <c r="C4369" s="35">
        <f t="shared" si="344"/>
        <v>4.4861796614059646E-5</v>
      </c>
      <c r="D4369" s="7">
        <f t="shared" si="340"/>
        <v>0.19595632761021253</v>
      </c>
      <c r="E4369" s="7">
        <f>SUM(D$2:D4369)</f>
        <v>1327.8935403903361</v>
      </c>
      <c r="F4369">
        <f t="shared" si="341"/>
        <v>1</v>
      </c>
      <c r="G4369">
        <f t="shared" si="342"/>
        <v>1</v>
      </c>
    </row>
    <row r="4370" spans="1:7" x14ac:dyDescent="0.25">
      <c r="A4370" s="7">
        <v>0.18027617338413765</v>
      </c>
      <c r="B4370" s="13">
        <f t="shared" si="343"/>
        <v>4369</v>
      </c>
      <c r="C4370" s="35">
        <f t="shared" si="344"/>
        <v>1.5424420195778166E-4</v>
      </c>
      <c r="D4370" s="7">
        <f t="shared" si="340"/>
        <v>0.67389291835354803</v>
      </c>
      <c r="E4370" s="7">
        <f>SUM(D$2:D4370)</f>
        <v>1328.5674333086897</v>
      </c>
      <c r="F4370">
        <f t="shared" si="341"/>
        <v>1</v>
      </c>
      <c r="G4370">
        <f t="shared" si="342"/>
        <v>1</v>
      </c>
    </row>
    <row r="4371" spans="1:7" x14ac:dyDescent="0.25">
      <c r="A4371" s="7">
        <v>0.18009699251163894</v>
      </c>
      <c r="B4371" s="13">
        <f t="shared" si="343"/>
        <v>4370</v>
      </c>
      <c r="C4371" s="35">
        <f t="shared" si="344"/>
        <v>1.7918087249871317E-4</v>
      </c>
      <c r="D4371" s="7">
        <f t="shared" si="340"/>
        <v>0.78302041281937651</v>
      </c>
      <c r="E4371" s="7">
        <f>SUM(D$2:D4371)</f>
        <v>1329.350453721509</v>
      </c>
      <c r="F4371">
        <f t="shared" si="341"/>
        <v>1</v>
      </c>
      <c r="G4371">
        <f t="shared" si="342"/>
        <v>1</v>
      </c>
    </row>
    <row r="4372" spans="1:7" x14ac:dyDescent="0.25">
      <c r="A4372" s="7">
        <v>0.1800775031720413</v>
      </c>
      <c r="B4372" s="13">
        <f t="shared" si="343"/>
        <v>4371</v>
      </c>
      <c r="C4372" s="35">
        <f t="shared" si="344"/>
        <v>1.948933959763921E-5</v>
      </c>
      <c r="D4372" s="7">
        <f t="shared" si="340"/>
        <v>8.5187903381280988E-2</v>
      </c>
      <c r="E4372" s="7">
        <f>SUM(D$2:D4372)</f>
        <v>1329.4356416248902</v>
      </c>
      <c r="F4372">
        <f t="shared" si="341"/>
        <v>1</v>
      </c>
      <c r="G4372">
        <f t="shared" si="342"/>
        <v>1</v>
      </c>
    </row>
    <row r="4373" spans="1:7" x14ac:dyDescent="0.25">
      <c r="A4373" s="7">
        <v>0.18006176643820482</v>
      </c>
      <c r="B4373" s="13">
        <f t="shared" si="343"/>
        <v>4372</v>
      </c>
      <c r="C4373" s="35">
        <f t="shared" si="344"/>
        <v>1.5736733836479999E-5</v>
      </c>
      <c r="D4373" s="7">
        <f t="shared" si="340"/>
        <v>6.8801000333090556E-2</v>
      </c>
      <c r="E4373" s="7">
        <f>SUM(D$2:D4373)</f>
        <v>1329.5044426252232</v>
      </c>
      <c r="F4373">
        <f t="shared" si="341"/>
        <v>1</v>
      </c>
      <c r="G4373">
        <f t="shared" si="342"/>
        <v>1</v>
      </c>
    </row>
    <row r="4374" spans="1:7" x14ac:dyDescent="0.25">
      <c r="A4374" s="7">
        <v>0.17998942588327624</v>
      </c>
      <c r="B4374" s="13">
        <f t="shared" si="343"/>
        <v>4373</v>
      </c>
      <c r="C4374" s="35">
        <f t="shared" si="344"/>
        <v>7.2340554928579381E-5</v>
      </c>
      <c r="D4374" s="7">
        <f t="shared" si="340"/>
        <v>0.31634524670267761</v>
      </c>
      <c r="E4374" s="7">
        <f>SUM(D$2:D4374)</f>
        <v>1329.8207878719259</v>
      </c>
      <c r="F4374">
        <f t="shared" si="341"/>
        <v>1</v>
      </c>
      <c r="G4374">
        <f t="shared" si="342"/>
        <v>1</v>
      </c>
    </row>
    <row r="4375" spans="1:7" x14ac:dyDescent="0.25">
      <c r="A4375" s="7">
        <v>0.17966362707214048</v>
      </c>
      <c r="B4375" s="13">
        <f t="shared" si="343"/>
        <v>4374</v>
      </c>
      <c r="C4375" s="35">
        <f t="shared" si="344"/>
        <v>3.2579881113575793E-4</v>
      </c>
      <c r="D4375" s="7">
        <f t="shared" si="340"/>
        <v>1.4250439999078051</v>
      </c>
      <c r="E4375" s="7">
        <f>SUM(D$2:D4375)</f>
        <v>1331.2458318718336</v>
      </c>
      <c r="F4375">
        <f t="shared" si="341"/>
        <v>1</v>
      </c>
      <c r="G4375">
        <f t="shared" si="342"/>
        <v>1</v>
      </c>
    </row>
    <row r="4376" spans="1:7" x14ac:dyDescent="0.25">
      <c r="A4376" s="7">
        <v>0.17955681096493004</v>
      </c>
      <c r="B4376" s="13">
        <f t="shared" si="343"/>
        <v>4375</v>
      </c>
      <c r="C4376" s="35">
        <f t="shared" si="344"/>
        <v>1.0681610721044454E-4</v>
      </c>
      <c r="D4376" s="7">
        <f t="shared" si="340"/>
        <v>0.46732046904569491</v>
      </c>
      <c r="E4376" s="7">
        <f>SUM(D$2:D4376)</f>
        <v>1331.7131523408793</v>
      </c>
      <c r="F4376">
        <f t="shared" si="341"/>
        <v>1</v>
      </c>
      <c r="G4376">
        <f t="shared" si="342"/>
        <v>1</v>
      </c>
    </row>
    <row r="4377" spans="1:7" x14ac:dyDescent="0.25">
      <c r="A4377" s="7">
        <v>0.17953540900691237</v>
      </c>
      <c r="B4377" s="13">
        <f t="shared" si="343"/>
        <v>4376</v>
      </c>
      <c r="C4377" s="35">
        <f t="shared" si="344"/>
        <v>2.140195801766942E-5</v>
      </c>
      <c r="D4377" s="7">
        <f t="shared" si="340"/>
        <v>9.3654968285321383E-2</v>
      </c>
      <c r="E4377" s="7">
        <f>SUM(D$2:D4377)</f>
        <v>1331.8068073091647</v>
      </c>
      <c r="F4377">
        <f t="shared" si="341"/>
        <v>1</v>
      </c>
      <c r="G4377">
        <f t="shared" si="342"/>
        <v>1</v>
      </c>
    </row>
    <row r="4378" spans="1:7" x14ac:dyDescent="0.25">
      <c r="A4378" s="7">
        <v>0.17943014236272581</v>
      </c>
      <c r="B4378" s="13">
        <f t="shared" si="343"/>
        <v>4377</v>
      </c>
      <c r="C4378" s="35">
        <f t="shared" si="344"/>
        <v>1.0526664418655796E-4</v>
      </c>
      <c r="D4378" s="7">
        <f t="shared" si="340"/>
        <v>0.46075210160456415</v>
      </c>
      <c r="E4378" s="7">
        <f>SUM(D$2:D4378)</f>
        <v>1332.2675594107693</v>
      </c>
      <c r="F4378">
        <f t="shared" si="341"/>
        <v>1</v>
      </c>
      <c r="G4378">
        <f t="shared" si="342"/>
        <v>1</v>
      </c>
    </row>
    <row r="4379" spans="1:7" x14ac:dyDescent="0.25">
      <c r="A4379" s="7">
        <v>0.17920992493045332</v>
      </c>
      <c r="B4379" s="13">
        <f t="shared" si="343"/>
        <v>4378</v>
      </c>
      <c r="C4379" s="35">
        <f t="shared" si="344"/>
        <v>2.2021743227249035E-4</v>
      </c>
      <c r="D4379" s="7">
        <f t="shared" si="340"/>
        <v>0.96411191848896283</v>
      </c>
      <c r="E4379" s="7">
        <f>SUM(D$2:D4379)</f>
        <v>1333.2316713292582</v>
      </c>
      <c r="F4379">
        <f t="shared" si="341"/>
        <v>1</v>
      </c>
      <c r="G4379">
        <f t="shared" si="342"/>
        <v>1</v>
      </c>
    </row>
    <row r="4380" spans="1:7" x14ac:dyDescent="0.25">
      <c r="A4380" s="7">
        <v>0.17894496675336555</v>
      </c>
      <c r="B4380" s="13">
        <f t="shared" si="343"/>
        <v>4379</v>
      </c>
      <c r="C4380" s="35">
        <f t="shared" si="344"/>
        <v>2.649581770877707E-4</v>
      </c>
      <c r="D4380" s="7">
        <f t="shared" si="340"/>
        <v>1.1602518574673479</v>
      </c>
      <c r="E4380" s="7">
        <f>SUM(D$2:D4380)</f>
        <v>1334.3919231867255</v>
      </c>
      <c r="F4380">
        <f t="shared" si="341"/>
        <v>1</v>
      </c>
      <c r="G4380">
        <f t="shared" si="342"/>
        <v>1</v>
      </c>
    </row>
    <row r="4381" spans="1:7" x14ac:dyDescent="0.25">
      <c r="A4381" s="7">
        <v>0.17894087520256807</v>
      </c>
      <c r="B4381" s="13">
        <f t="shared" si="343"/>
        <v>4380</v>
      </c>
      <c r="C4381" s="35">
        <f t="shared" si="344"/>
        <v>4.0915507974748078E-6</v>
      </c>
      <c r="D4381" s="7">
        <f t="shared" si="340"/>
        <v>1.7920992492939658E-2</v>
      </c>
      <c r="E4381" s="7">
        <f>SUM(D$2:D4381)</f>
        <v>1334.4098441792185</v>
      </c>
      <c r="F4381">
        <f t="shared" si="341"/>
        <v>1</v>
      </c>
      <c r="G4381">
        <f t="shared" si="342"/>
        <v>1</v>
      </c>
    </row>
    <row r="4382" spans="1:7" x14ac:dyDescent="0.25">
      <c r="A4382" s="7">
        <v>0.17888720083500564</v>
      </c>
      <c r="B4382" s="13">
        <f t="shared" si="343"/>
        <v>4381</v>
      </c>
      <c r="C4382" s="35">
        <f t="shared" si="344"/>
        <v>5.3674367562428493E-5</v>
      </c>
      <c r="D4382" s="7">
        <f t="shared" si="340"/>
        <v>0.23514740429099923</v>
      </c>
      <c r="E4382" s="7">
        <f>SUM(D$2:D4382)</f>
        <v>1334.6449915835094</v>
      </c>
      <c r="F4382">
        <f t="shared" si="341"/>
        <v>1</v>
      </c>
      <c r="G4382">
        <f t="shared" si="342"/>
        <v>1</v>
      </c>
    </row>
    <row r="4383" spans="1:7" x14ac:dyDescent="0.25">
      <c r="A4383" s="7">
        <v>0.17885996418028863</v>
      </c>
      <c r="B4383" s="13">
        <f t="shared" si="343"/>
        <v>4382</v>
      </c>
      <c r="C4383" s="35">
        <f t="shared" si="344"/>
        <v>2.723665471701664E-5</v>
      </c>
      <c r="D4383" s="7">
        <f t="shared" si="340"/>
        <v>0.11935102096996691</v>
      </c>
      <c r="E4383" s="7">
        <f>SUM(D$2:D4383)</f>
        <v>1334.7643426044795</v>
      </c>
      <c r="F4383">
        <f t="shared" si="341"/>
        <v>1</v>
      </c>
      <c r="G4383">
        <f t="shared" si="342"/>
        <v>1</v>
      </c>
    </row>
    <row r="4384" spans="1:7" x14ac:dyDescent="0.25">
      <c r="A4384" s="7">
        <v>0.17872220723331941</v>
      </c>
      <c r="B4384" s="13">
        <f t="shared" si="343"/>
        <v>4383</v>
      </c>
      <c r="C4384" s="35">
        <f t="shared" si="344"/>
        <v>1.3775694696921414E-4</v>
      </c>
      <c r="D4384" s="7">
        <f t="shared" si="340"/>
        <v>0.60378869856606565</v>
      </c>
      <c r="E4384" s="7">
        <f>SUM(D$2:D4384)</f>
        <v>1335.3681313030456</v>
      </c>
      <c r="F4384">
        <f t="shared" si="341"/>
        <v>1</v>
      </c>
      <c r="G4384">
        <f t="shared" si="342"/>
        <v>1</v>
      </c>
    </row>
    <row r="4385" spans="1:7" x14ac:dyDescent="0.25">
      <c r="A4385" s="7">
        <v>0.17863662361160854</v>
      </c>
      <c r="B4385" s="13">
        <f t="shared" si="343"/>
        <v>4384</v>
      </c>
      <c r="C4385" s="35">
        <f t="shared" si="344"/>
        <v>8.5583621710877411E-5</v>
      </c>
      <c r="D4385" s="7">
        <f t="shared" si="340"/>
        <v>0.37519859758048657</v>
      </c>
      <c r="E4385" s="7">
        <f>SUM(D$2:D4385)</f>
        <v>1335.7433299006261</v>
      </c>
      <c r="F4385">
        <f t="shared" si="341"/>
        <v>1</v>
      </c>
      <c r="G4385">
        <f t="shared" si="342"/>
        <v>1</v>
      </c>
    </row>
    <row r="4386" spans="1:7" x14ac:dyDescent="0.25">
      <c r="A4386" s="7">
        <v>0.17831673212825142</v>
      </c>
      <c r="B4386" s="13">
        <f t="shared" si="343"/>
        <v>4385</v>
      </c>
      <c r="C4386" s="35">
        <f t="shared" si="344"/>
        <v>3.1989148335712092E-4</v>
      </c>
      <c r="D4386" s="7">
        <f t="shared" si="340"/>
        <v>1.4027241545209752</v>
      </c>
      <c r="E4386" s="7">
        <f>SUM(D$2:D4386)</f>
        <v>1337.146054055147</v>
      </c>
      <c r="F4386">
        <f t="shared" si="341"/>
        <v>1</v>
      </c>
      <c r="G4386">
        <f t="shared" si="342"/>
        <v>1</v>
      </c>
    </row>
    <row r="4387" spans="1:7" x14ac:dyDescent="0.25">
      <c r="A4387" s="7">
        <v>0.17820415395542077</v>
      </c>
      <c r="B4387" s="13">
        <f t="shared" si="343"/>
        <v>4386</v>
      </c>
      <c r="C4387" s="35">
        <f t="shared" si="344"/>
        <v>1.1257817283064075E-4</v>
      </c>
      <c r="D4387" s="7">
        <f t="shared" si="340"/>
        <v>0.49376786603519035</v>
      </c>
      <c r="E4387" s="7">
        <f>SUM(D$2:D4387)</f>
        <v>1337.6398219211821</v>
      </c>
      <c r="F4387">
        <f t="shared" si="341"/>
        <v>1</v>
      </c>
      <c r="G4387">
        <f t="shared" si="342"/>
        <v>1</v>
      </c>
    </row>
    <row r="4388" spans="1:7" x14ac:dyDescent="0.25">
      <c r="A4388" s="7">
        <v>0.17803209092868813</v>
      </c>
      <c r="B4388" s="13">
        <f t="shared" si="343"/>
        <v>4387</v>
      </c>
      <c r="C4388" s="35">
        <f t="shared" si="344"/>
        <v>1.7206302673264395E-4</v>
      </c>
      <c r="D4388" s="7">
        <f t="shared" si="340"/>
        <v>0.754840498276109</v>
      </c>
      <c r="E4388" s="7">
        <f>SUM(D$2:D4388)</f>
        <v>1338.3946624194582</v>
      </c>
      <c r="F4388">
        <f t="shared" si="341"/>
        <v>1</v>
      </c>
      <c r="G4388">
        <f t="shared" si="342"/>
        <v>1</v>
      </c>
    </row>
    <row r="4389" spans="1:7" x14ac:dyDescent="0.25">
      <c r="A4389" s="7">
        <v>0.17800182797900246</v>
      </c>
      <c r="B4389" s="13">
        <f t="shared" si="343"/>
        <v>4388</v>
      </c>
      <c r="C4389" s="35">
        <f t="shared" si="344"/>
        <v>3.0262949685666563E-5</v>
      </c>
      <c r="D4389" s="7">
        <f t="shared" si="340"/>
        <v>0.13279382322070488</v>
      </c>
      <c r="E4389" s="7">
        <f>SUM(D$2:D4389)</f>
        <v>1338.5274562426789</v>
      </c>
      <c r="F4389">
        <f t="shared" si="341"/>
        <v>1</v>
      </c>
      <c r="G4389">
        <f t="shared" si="342"/>
        <v>1</v>
      </c>
    </row>
    <row r="4390" spans="1:7" x14ac:dyDescent="0.25">
      <c r="A4390" s="7">
        <v>0.17795960511160105</v>
      </c>
      <c r="B4390" s="13">
        <f t="shared" si="343"/>
        <v>4389</v>
      </c>
      <c r="C4390" s="35">
        <f t="shared" si="344"/>
        <v>4.2222867401409125E-5</v>
      </c>
      <c r="D4390" s="7">
        <f t="shared" si="340"/>
        <v>0.18531616502478465</v>
      </c>
      <c r="E4390" s="7">
        <f>SUM(D$2:D4390)</f>
        <v>1338.7127724077036</v>
      </c>
      <c r="F4390">
        <f t="shared" si="341"/>
        <v>1</v>
      </c>
      <c r="G4390">
        <f t="shared" si="342"/>
        <v>1</v>
      </c>
    </row>
    <row r="4391" spans="1:7" x14ac:dyDescent="0.25">
      <c r="A4391" s="7">
        <v>0.17794808098036075</v>
      </c>
      <c r="B4391" s="13">
        <f t="shared" si="343"/>
        <v>4390</v>
      </c>
      <c r="C4391" s="35">
        <f t="shared" si="344"/>
        <v>1.1524131240309154E-5</v>
      </c>
      <c r="D4391" s="7">
        <f t="shared" si="340"/>
        <v>5.0590936144957188E-2</v>
      </c>
      <c r="E4391" s="7">
        <f>SUM(D$2:D4391)</f>
        <v>1338.7633633438486</v>
      </c>
      <c r="F4391">
        <f t="shared" si="341"/>
        <v>1</v>
      </c>
      <c r="G4391">
        <f t="shared" si="342"/>
        <v>1</v>
      </c>
    </row>
    <row r="4392" spans="1:7" x14ac:dyDescent="0.25">
      <c r="A4392" s="7">
        <v>0.17778199791248595</v>
      </c>
      <c r="B4392" s="13">
        <f t="shared" si="343"/>
        <v>4391</v>
      </c>
      <c r="C4392" s="35">
        <f t="shared" si="344"/>
        <v>1.6608306787480043E-4</v>
      </c>
      <c r="D4392" s="7">
        <f t="shared" si="340"/>
        <v>0.72927075103824868</v>
      </c>
      <c r="E4392" s="7">
        <f>SUM(D$2:D4392)</f>
        <v>1339.4926340948869</v>
      </c>
      <c r="F4392">
        <f t="shared" si="341"/>
        <v>1</v>
      </c>
      <c r="G4392">
        <f t="shared" si="342"/>
        <v>1</v>
      </c>
    </row>
    <row r="4393" spans="1:7" x14ac:dyDescent="0.25">
      <c r="A4393" s="7">
        <v>0.17750067353220822</v>
      </c>
      <c r="B4393" s="13">
        <f t="shared" si="343"/>
        <v>4392</v>
      </c>
      <c r="C4393" s="35">
        <f t="shared" si="344"/>
        <v>2.8132438027772544E-4</v>
      </c>
      <c r="D4393" s="7">
        <f t="shared" si="340"/>
        <v>1.2355766781797701</v>
      </c>
      <c r="E4393" s="7">
        <f>SUM(D$2:D4393)</f>
        <v>1340.7282107730666</v>
      </c>
      <c r="F4393">
        <f t="shared" si="341"/>
        <v>1</v>
      </c>
      <c r="G4393">
        <f t="shared" si="342"/>
        <v>1</v>
      </c>
    </row>
    <row r="4394" spans="1:7" x14ac:dyDescent="0.25">
      <c r="A4394" s="7">
        <v>0.17739308269348583</v>
      </c>
      <c r="B4394" s="13">
        <f t="shared" si="343"/>
        <v>4393</v>
      </c>
      <c r="C4394" s="35">
        <f t="shared" si="344"/>
        <v>1.0759083872238784E-4</v>
      </c>
      <c r="D4394" s="7">
        <f t="shared" si="340"/>
        <v>0.47264655450744975</v>
      </c>
      <c r="E4394" s="7">
        <f>SUM(D$2:D4394)</f>
        <v>1341.2008573275741</v>
      </c>
      <c r="F4394">
        <f t="shared" si="341"/>
        <v>1</v>
      </c>
      <c r="G4394">
        <f t="shared" si="342"/>
        <v>1</v>
      </c>
    </row>
    <row r="4395" spans="1:7" x14ac:dyDescent="0.25">
      <c r="A4395" s="7">
        <v>0.17710904675291625</v>
      </c>
      <c r="B4395" s="13">
        <f t="shared" si="343"/>
        <v>4394</v>
      </c>
      <c r="C4395" s="35">
        <f t="shared" si="344"/>
        <v>2.8403594056958248E-4</v>
      </c>
      <c r="D4395" s="7">
        <f t="shared" si="340"/>
        <v>1.2480539228627454</v>
      </c>
      <c r="E4395" s="7">
        <f>SUM(D$2:D4395)</f>
        <v>1342.4489112504368</v>
      </c>
      <c r="F4395">
        <f t="shared" si="341"/>
        <v>1</v>
      </c>
      <c r="G4395">
        <f t="shared" si="342"/>
        <v>1</v>
      </c>
    </row>
    <row r="4396" spans="1:7" x14ac:dyDescent="0.25">
      <c r="A4396" s="7">
        <v>0.17685856637095806</v>
      </c>
      <c r="B4396" s="13">
        <f t="shared" si="343"/>
        <v>4395</v>
      </c>
      <c r="C4396" s="35">
        <f t="shared" si="344"/>
        <v>2.5048038195818467E-4</v>
      </c>
      <c r="D4396" s="7">
        <f t="shared" si="340"/>
        <v>1.1008612787062217</v>
      </c>
      <c r="E4396" s="7">
        <f>SUM(D$2:D4396)</f>
        <v>1343.549772529143</v>
      </c>
      <c r="F4396">
        <f t="shared" si="341"/>
        <v>1</v>
      </c>
      <c r="G4396">
        <f t="shared" si="342"/>
        <v>1</v>
      </c>
    </row>
    <row r="4397" spans="1:7" x14ac:dyDescent="0.25">
      <c r="A4397" s="7">
        <v>0.17664403837322654</v>
      </c>
      <c r="B4397" s="13">
        <f t="shared" si="343"/>
        <v>4396</v>
      </c>
      <c r="C4397" s="35">
        <f t="shared" si="344"/>
        <v>2.1452799773152842E-4</v>
      </c>
      <c r="D4397" s="7">
        <f t="shared" si="340"/>
        <v>0.94306507802779893</v>
      </c>
      <c r="E4397" s="7">
        <f>SUM(D$2:D4397)</f>
        <v>1344.4928376071707</v>
      </c>
      <c r="F4397">
        <f t="shared" si="341"/>
        <v>1</v>
      </c>
      <c r="G4397">
        <f t="shared" si="342"/>
        <v>1</v>
      </c>
    </row>
    <row r="4398" spans="1:7" x14ac:dyDescent="0.25">
      <c r="A4398" s="7">
        <v>0.17645953122158306</v>
      </c>
      <c r="B4398" s="13">
        <f t="shared" si="343"/>
        <v>4397</v>
      </c>
      <c r="C4398" s="35">
        <f t="shared" si="344"/>
        <v>1.8450715164347598E-4</v>
      </c>
      <c r="D4398" s="7">
        <f t="shared" si="340"/>
        <v>0.81127794577636392</v>
      </c>
      <c r="E4398" s="7">
        <f>SUM(D$2:D4398)</f>
        <v>1345.304115552947</v>
      </c>
      <c r="F4398">
        <f t="shared" si="341"/>
        <v>1</v>
      </c>
      <c r="G4398">
        <f t="shared" si="342"/>
        <v>1</v>
      </c>
    </row>
    <row r="4399" spans="1:7" x14ac:dyDescent="0.25">
      <c r="A4399" s="7">
        <v>0.17639571271328602</v>
      </c>
      <c r="B4399" s="13">
        <f t="shared" si="343"/>
        <v>4398</v>
      </c>
      <c r="C4399" s="35">
        <f t="shared" si="344"/>
        <v>6.3818508297036614E-5</v>
      </c>
      <c r="D4399" s="7">
        <f t="shared" si="340"/>
        <v>0.28067379949036703</v>
      </c>
      <c r="E4399" s="7">
        <f>SUM(D$2:D4399)</f>
        <v>1345.5847893524374</v>
      </c>
      <c r="F4399">
        <f t="shared" si="341"/>
        <v>1</v>
      </c>
      <c r="G4399">
        <f t="shared" si="342"/>
        <v>1</v>
      </c>
    </row>
    <row r="4400" spans="1:7" x14ac:dyDescent="0.25">
      <c r="A4400" s="7">
        <v>0.17629872601213348</v>
      </c>
      <c r="B4400" s="13">
        <f t="shared" si="343"/>
        <v>4399</v>
      </c>
      <c r="C4400" s="35">
        <f t="shared" si="344"/>
        <v>9.698670115254604E-5</v>
      </c>
      <c r="D4400" s="7">
        <f t="shared" si="340"/>
        <v>0.42664449837005003</v>
      </c>
      <c r="E4400" s="7">
        <f>SUM(D$2:D4400)</f>
        <v>1346.0114338508074</v>
      </c>
      <c r="F4400">
        <f t="shared" si="341"/>
        <v>1</v>
      </c>
      <c r="G4400">
        <f t="shared" si="342"/>
        <v>1</v>
      </c>
    </row>
    <row r="4401" spans="1:7" x14ac:dyDescent="0.25">
      <c r="A4401" s="7">
        <v>0.17628606399398497</v>
      </c>
      <c r="B4401" s="13">
        <f t="shared" si="343"/>
        <v>4400</v>
      </c>
      <c r="C4401" s="35">
        <f t="shared" si="344"/>
        <v>1.2662018148507093E-5</v>
      </c>
      <c r="D4401" s="7">
        <f t="shared" si="340"/>
        <v>5.5712879853431208E-2</v>
      </c>
      <c r="E4401" s="7">
        <f>SUM(D$2:D4401)</f>
        <v>1346.0671467306609</v>
      </c>
      <c r="F4401">
        <f t="shared" si="341"/>
        <v>1</v>
      </c>
      <c r="G4401">
        <f t="shared" si="342"/>
        <v>1</v>
      </c>
    </row>
    <row r="4402" spans="1:7" x14ac:dyDescent="0.25">
      <c r="A4402" s="7">
        <v>0.17623471382095837</v>
      </c>
      <c r="B4402" s="13">
        <f t="shared" si="343"/>
        <v>4401</v>
      </c>
      <c r="C4402" s="35">
        <f t="shared" si="344"/>
        <v>5.1350173026598611E-5</v>
      </c>
      <c r="D4402" s="7">
        <f t="shared" si="340"/>
        <v>0.22599211149006049</v>
      </c>
      <c r="E4402" s="7">
        <f>SUM(D$2:D4402)</f>
        <v>1346.2931388421509</v>
      </c>
      <c r="F4402">
        <f t="shared" si="341"/>
        <v>1</v>
      </c>
      <c r="G4402">
        <f t="shared" si="342"/>
        <v>1</v>
      </c>
    </row>
    <row r="4403" spans="1:7" x14ac:dyDescent="0.25">
      <c r="A4403" s="7">
        <v>0.17587395525034577</v>
      </c>
      <c r="B4403" s="13">
        <f t="shared" si="343"/>
        <v>4402</v>
      </c>
      <c r="C4403" s="35">
        <f t="shared" si="344"/>
        <v>3.6075857061260153E-4</v>
      </c>
      <c r="D4403" s="7">
        <f t="shared" si="340"/>
        <v>1.5880592278366719</v>
      </c>
      <c r="E4403" s="7">
        <f>SUM(D$2:D4403)</f>
        <v>1347.8811980699877</v>
      </c>
      <c r="F4403">
        <f t="shared" si="341"/>
        <v>1</v>
      </c>
      <c r="G4403">
        <f t="shared" si="342"/>
        <v>1</v>
      </c>
    </row>
    <row r="4404" spans="1:7" x14ac:dyDescent="0.25">
      <c r="A4404" s="7">
        <v>0.17585679010528407</v>
      </c>
      <c r="B4404" s="13">
        <f t="shared" si="343"/>
        <v>4403</v>
      </c>
      <c r="C4404" s="35">
        <f t="shared" si="344"/>
        <v>1.7165145061698306E-5</v>
      </c>
      <c r="D4404" s="7">
        <f t="shared" si="340"/>
        <v>7.5578133706657641E-2</v>
      </c>
      <c r="E4404" s="7">
        <f>SUM(D$2:D4404)</f>
        <v>1347.9567762036943</v>
      </c>
      <c r="F4404">
        <f t="shared" si="341"/>
        <v>1</v>
      </c>
      <c r="G4404">
        <f t="shared" si="342"/>
        <v>1</v>
      </c>
    </row>
    <row r="4405" spans="1:7" x14ac:dyDescent="0.25">
      <c r="A4405" s="7">
        <v>0.17577132753537186</v>
      </c>
      <c r="B4405" s="13">
        <f t="shared" si="343"/>
        <v>4404</v>
      </c>
      <c r="C4405" s="35">
        <f t="shared" si="344"/>
        <v>8.546256991220913E-5</v>
      </c>
      <c r="D4405" s="7">
        <f t="shared" si="340"/>
        <v>0.37637715789336901</v>
      </c>
      <c r="E4405" s="7">
        <f>SUM(D$2:D4405)</f>
        <v>1348.3331533615876</v>
      </c>
      <c r="F4405">
        <f t="shared" si="341"/>
        <v>1</v>
      </c>
      <c r="G4405">
        <f t="shared" si="342"/>
        <v>1</v>
      </c>
    </row>
    <row r="4406" spans="1:7" x14ac:dyDescent="0.25">
      <c r="A4406" s="7">
        <v>0.17553595441789677</v>
      </c>
      <c r="B4406" s="13">
        <f t="shared" si="343"/>
        <v>4405</v>
      </c>
      <c r="C4406" s="35">
        <f t="shared" si="344"/>
        <v>2.3537311747509615E-4</v>
      </c>
      <c r="D4406" s="7">
        <f t="shared" si="340"/>
        <v>1.0368185824777985</v>
      </c>
      <c r="E4406" s="7">
        <f>SUM(D$2:D4406)</f>
        <v>1349.3699719440654</v>
      </c>
      <c r="F4406">
        <f t="shared" si="341"/>
        <v>1</v>
      </c>
      <c r="G4406">
        <f t="shared" si="342"/>
        <v>1</v>
      </c>
    </row>
    <row r="4407" spans="1:7" x14ac:dyDescent="0.25">
      <c r="A4407" s="7">
        <v>0.17536628821677919</v>
      </c>
      <c r="B4407" s="13">
        <f t="shared" si="343"/>
        <v>4406</v>
      </c>
      <c r="C4407" s="35">
        <f t="shared" si="344"/>
        <v>1.696662011175798E-4</v>
      </c>
      <c r="D4407" s="7">
        <f t="shared" si="340"/>
        <v>0.74754928212405658</v>
      </c>
      <c r="E4407" s="7">
        <f>SUM(D$2:D4407)</f>
        <v>1350.1175212261894</v>
      </c>
      <c r="F4407">
        <f t="shared" si="341"/>
        <v>1</v>
      </c>
      <c r="G4407">
        <f t="shared" si="342"/>
        <v>1</v>
      </c>
    </row>
    <row r="4408" spans="1:7" x14ac:dyDescent="0.25">
      <c r="A4408" s="7">
        <v>0.17536328613217037</v>
      </c>
      <c r="B4408" s="13">
        <f t="shared" si="343"/>
        <v>4407</v>
      </c>
      <c r="C4408" s="35">
        <f t="shared" si="344"/>
        <v>3.0020846088218978E-6</v>
      </c>
      <c r="D4408" s="7">
        <f t="shared" si="340"/>
        <v>1.3230186871078103E-2</v>
      </c>
      <c r="E4408" s="7">
        <f>SUM(D$2:D4408)</f>
        <v>1350.1307514130606</v>
      </c>
      <c r="F4408">
        <f t="shared" si="341"/>
        <v>1</v>
      </c>
      <c r="G4408">
        <f t="shared" si="342"/>
        <v>1</v>
      </c>
    </row>
    <row r="4409" spans="1:7" x14ac:dyDescent="0.25">
      <c r="A4409" s="7">
        <v>0.17529041294932735</v>
      </c>
      <c r="B4409" s="13">
        <f t="shared" si="343"/>
        <v>4408</v>
      </c>
      <c r="C4409" s="35">
        <f t="shared" si="344"/>
        <v>7.2873182843019579E-5</v>
      </c>
      <c r="D4409" s="7">
        <f t="shared" si="340"/>
        <v>0.32122498997203031</v>
      </c>
      <c r="E4409" s="7">
        <f>SUM(D$2:D4409)</f>
        <v>1350.4519764030326</v>
      </c>
      <c r="F4409">
        <f t="shared" si="341"/>
        <v>1</v>
      </c>
      <c r="G4409">
        <f t="shared" si="342"/>
        <v>1</v>
      </c>
    </row>
    <row r="4410" spans="1:7" x14ac:dyDescent="0.25">
      <c r="A4410" s="7">
        <v>0.17521686187641133</v>
      </c>
      <c r="B4410" s="13">
        <f t="shared" si="343"/>
        <v>4409</v>
      </c>
      <c r="C4410" s="35">
        <f t="shared" si="344"/>
        <v>7.3551072916011595E-5</v>
      </c>
      <c r="D4410" s="7">
        <f t="shared" si="340"/>
        <v>0.32428668048669512</v>
      </c>
      <c r="E4410" s="7">
        <f>SUM(D$2:D4410)</f>
        <v>1350.7762630835193</v>
      </c>
      <c r="F4410">
        <f t="shared" si="341"/>
        <v>1</v>
      </c>
      <c r="G4410">
        <f t="shared" si="342"/>
        <v>1</v>
      </c>
    </row>
    <row r="4411" spans="1:7" x14ac:dyDescent="0.25">
      <c r="A4411" s="7">
        <v>0.17519826832012453</v>
      </c>
      <c r="B4411" s="13">
        <f t="shared" si="343"/>
        <v>4410</v>
      </c>
      <c r="C4411" s="35">
        <f t="shared" si="344"/>
        <v>1.859355628680559E-5</v>
      </c>
      <c r="D4411" s="7">
        <f t="shared" si="340"/>
        <v>8.1997583224812653E-2</v>
      </c>
      <c r="E4411" s="7">
        <f>SUM(D$2:D4411)</f>
        <v>1350.8582606667442</v>
      </c>
      <c r="F4411">
        <f t="shared" si="341"/>
        <v>1</v>
      </c>
      <c r="G4411">
        <f t="shared" si="342"/>
        <v>1</v>
      </c>
    </row>
    <row r="4412" spans="1:7" x14ac:dyDescent="0.25">
      <c r="A4412" s="7">
        <v>0.17517139482080357</v>
      </c>
      <c r="B4412" s="13">
        <f t="shared" si="343"/>
        <v>4411</v>
      </c>
      <c r="C4412" s="35">
        <f t="shared" si="344"/>
        <v>2.6873499320956284E-5</v>
      </c>
      <c r="D4412" s="7">
        <f t="shared" si="340"/>
        <v>0.11853900550473817</v>
      </c>
      <c r="E4412" s="7">
        <f>SUM(D$2:D4412)</f>
        <v>1350.9767996722489</v>
      </c>
      <c r="F4412">
        <f t="shared" si="341"/>
        <v>1</v>
      </c>
      <c r="G4412">
        <f t="shared" si="342"/>
        <v>1</v>
      </c>
    </row>
    <row r="4413" spans="1:7" x14ac:dyDescent="0.25">
      <c r="A4413" s="7">
        <v>0.175092226944426</v>
      </c>
      <c r="B4413" s="13">
        <f t="shared" si="343"/>
        <v>4412</v>
      </c>
      <c r="C4413" s="35">
        <f t="shared" si="344"/>
        <v>7.9167876377572721E-5</v>
      </c>
      <c r="D4413" s="7">
        <f t="shared" si="340"/>
        <v>0.34928867057785085</v>
      </c>
      <c r="E4413" s="7">
        <f>SUM(D$2:D4413)</f>
        <v>1351.3260883428268</v>
      </c>
      <c r="F4413">
        <f t="shared" si="341"/>
        <v>1</v>
      </c>
      <c r="G4413">
        <f t="shared" si="342"/>
        <v>1</v>
      </c>
    </row>
    <row r="4414" spans="1:7" x14ac:dyDescent="0.25">
      <c r="A4414" s="7">
        <v>0.17503160420361574</v>
      </c>
      <c r="B4414" s="13">
        <f t="shared" si="343"/>
        <v>4413</v>
      </c>
      <c r="C4414" s="35">
        <f t="shared" si="344"/>
        <v>6.0622740810256648E-5</v>
      </c>
      <c r="D4414" s="7">
        <f t="shared" si="340"/>
        <v>0.26752815519566259</v>
      </c>
      <c r="E4414" s="7">
        <f>SUM(D$2:D4414)</f>
        <v>1351.5936164980224</v>
      </c>
      <c r="F4414">
        <f t="shared" si="341"/>
        <v>1</v>
      </c>
      <c r="G4414">
        <f t="shared" si="342"/>
        <v>1</v>
      </c>
    </row>
    <row r="4415" spans="1:7" x14ac:dyDescent="0.25">
      <c r="A4415" s="7">
        <v>0.17500603806372125</v>
      </c>
      <c r="B4415" s="13">
        <f t="shared" si="343"/>
        <v>4414</v>
      </c>
      <c r="C4415" s="35">
        <f t="shared" si="344"/>
        <v>2.5566139894489526E-5</v>
      </c>
      <c r="D4415" s="7">
        <f t="shared" si="340"/>
        <v>0.11284894149427677</v>
      </c>
      <c r="E4415" s="7">
        <f>SUM(D$2:D4415)</f>
        <v>1351.7064654395167</v>
      </c>
      <c r="F4415">
        <f t="shared" si="341"/>
        <v>1</v>
      </c>
      <c r="G4415">
        <f t="shared" si="342"/>
        <v>1</v>
      </c>
    </row>
    <row r="4416" spans="1:7" x14ac:dyDescent="0.25">
      <c r="A4416" s="7">
        <v>0.17490261140687563</v>
      </c>
      <c r="B4416" s="13">
        <f t="shared" si="343"/>
        <v>4415</v>
      </c>
      <c r="C4416" s="35">
        <f t="shared" si="344"/>
        <v>1.0342665684562324E-4</v>
      </c>
      <c r="D4416" s="7">
        <f t="shared" si="340"/>
        <v>0.45662868997342665</v>
      </c>
      <c r="E4416" s="7">
        <f>SUM(D$2:D4416)</f>
        <v>1352.1630941294902</v>
      </c>
      <c r="F4416">
        <f t="shared" si="341"/>
        <v>1</v>
      </c>
      <c r="G4416">
        <f t="shared" si="342"/>
        <v>1</v>
      </c>
    </row>
    <row r="4417" spans="1:7" x14ac:dyDescent="0.25">
      <c r="A4417" s="7">
        <v>0.17481477622170799</v>
      </c>
      <c r="B4417" s="13">
        <f t="shared" si="343"/>
        <v>4416</v>
      </c>
      <c r="C4417" s="35">
        <f t="shared" si="344"/>
        <v>8.7835185167639551E-5</v>
      </c>
      <c r="D4417" s="7">
        <f t="shared" si="340"/>
        <v>0.38788017770029626</v>
      </c>
      <c r="E4417" s="7">
        <f>SUM(D$2:D4417)</f>
        <v>1352.5509743071905</v>
      </c>
      <c r="F4417">
        <f t="shared" si="341"/>
        <v>1</v>
      </c>
      <c r="G4417">
        <f t="shared" si="342"/>
        <v>1</v>
      </c>
    </row>
    <row r="4418" spans="1:7" x14ac:dyDescent="0.25">
      <c r="A4418" s="7">
        <v>0.17470849274241207</v>
      </c>
      <c r="B4418" s="13">
        <f t="shared" si="343"/>
        <v>4417</v>
      </c>
      <c r="C4418" s="35">
        <f t="shared" si="344"/>
        <v>1.0628347929592108E-4</v>
      </c>
      <c r="D4418" s="7">
        <f t="shared" ref="D4418:D4481" si="345">C4418*B4418</f>
        <v>0.46945412805008341</v>
      </c>
      <c r="E4418" s="7">
        <f>SUM(D$2:D4418)</f>
        <v>1353.0204284352405</v>
      </c>
      <c r="F4418">
        <f t="shared" ref="F4418:F4481" si="346">IF(E4418&gt;I$15,1,0)</f>
        <v>1</v>
      </c>
      <c r="G4418">
        <f t="shared" ref="G4418:G4481" si="347">IF(E4418&gt;M$15,1,0)</f>
        <v>1</v>
      </c>
    </row>
    <row r="4419" spans="1:7" x14ac:dyDescent="0.25">
      <c r="A4419" s="7">
        <v>0.17469081917979568</v>
      </c>
      <c r="B4419" s="13">
        <f t="shared" ref="B4419:B4482" si="348">ROW(B4419)-1</f>
        <v>4418</v>
      </c>
      <c r="C4419" s="35">
        <f t="shared" si="344"/>
        <v>1.7673562616393745E-5</v>
      </c>
      <c r="D4419" s="7">
        <f t="shared" si="345"/>
        <v>7.8081799639227567E-2</v>
      </c>
      <c r="E4419" s="7">
        <f>SUM(D$2:D4419)</f>
        <v>1353.0985102348798</v>
      </c>
      <c r="F4419">
        <f t="shared" si="346"/>
        <v>1</v>
      </c>
      <c r="G4419">
        <f t="shared" si="347"/>
        <v>1</v>
      </c>
    </row>
    <row r="4420" spans="1:7" x14ac:dyDescent="0.25">
      <c r="A4420" s="7">
        <v>0.17456405373615244</v>
      </c>
      <c r="B4420" s="13">
        <f t="shared" si="348"/>
        <v>4419</v>
      </c>
      <c r="C4420" s="35">
        <f t="shared" ref="C4420:C4483" si="349">IF(A4419-A4420=0,0,A4419-A4420)</f>
        <v>1.2676544364323417E-4</v>
      </c>
      <c r="D4420" s="7">
        <f t="shared" si="345"/>
        <v>0.56017649545945181</v>
      </c>
      <c r="E4420" s="7">
        <f>SUM(D$2:D4420)</f>
        <v>1353.6586867303392</v>
      </c>
      <c r="F4420">
        <f t="shared" si="346"/>
        <v>1</v>
      </c>
      <c r="G4420">
        <f t="shared" si="347"/>
        <v>1</v>
      </c>
    </row>
    <row r="4421" spans="1:7" x14ac:dyDescent="0.25">
      <c r="A4421" s="7">
        <v>0.17453756760258754</v>
      </c>
      <c r="B4421" s="13">
        <f t="shared" si="348"/>
        <v>4420</v>
      </c>
      <c r="C4421" s="35">
        <f t="shared" si="349"/>
        <v>2.6486133564901371E-5</v>
      </c>
      <c r="D4421" s="7">
        <f t="shared" si="345"/>
        <v>0.11706871035686406</v>
      </c>
      <c r="E4421" s="7">
        <f>SUM(D$2:D4421)</f>
        <v>1353.775755440696</v>
      </c>
      <c r="F4421">
        <f t="shared" si="346"/>
        <v>1</v>
      </c>
      <c r="G4421">
        <f t="shared" si="347"/>
        <v>1</v>
      </c>
    </row>
    <row r="4422" spans="1:7" x14ac:dyDescent="0.25">
      <c r="A4422" s="7">
        <v>0.17452536558127432</v>
      </c>
      <c r="B4422" s="13">
        <f t="shared" si="348"/>
        <v>4421</v>
      </c>
      <c r="C4422" s="35">
        <f t="shared" si="349"/>
        <v>1.2202021313217903E-5</v>
      </c>
      <c r="D4422" s="7">
        <f t="shared" si="345"/>
        <v>5.3945136225736351E-2</v>
      </c>
      <c r="E4422" s="7">
        <f>SUM(D$2:D4422)</f>
        <v>1353.8297005769218</v>
      </c>
      <c r="F4422">
        <f t="shared" si="346"/>
        <v>1</v>
      </c>
      <c r="G4422">
        <f t="shared" si="347"/>
        <v>1</v>
      </c>
    </row>
    <row r="4423" spans="1:7" x14ac:dyDescent="0.25">
      <c r="A4423" s="7">
        <v>0.17442174524155066</v>
      </c>
      <c r="B4423" s="13">
        <f t="shared" si="348"/>
        <v>4422</v>
      </c>
      <c r="C4423" s="35">
        <f t="shared" si="349"/>
        <v>1.0362033972366458E-4</v>
      </c>
      <c r="D4423" s="7">
        <f t="shared" si="345"/>
        <v>0.45820914225804477</v>
      </c>
      <c r="E4423" s="7">
        <f>SUM(D$2:D4423)</f>
        <v>1354.2879097191799</v>
      </c>
      <c r="F4423">
        <f t="shared" si="346"/>
        <v>1</v>
      </c>
      <c r="G4423">
        <f t="shared" si="347"/>
        <v>1</v>
      </c>
    </row>
    <row r="4424" spans="1:7" x14ac:dyDescent="0.25">
      <c r="A4424" s="7">
        <v>0.17418947105012339</v>
      </c>
      <c r="B4424" s="13">
        <f t="shared" si="348"/>
        <v>4423</v>
      </c>
      <c r="C4424" s="35">
        <f t="shared" si="349"/>
        <v>2.3227419142726746E-4</v>
      </c>
      <c r="D4424" s="7">
        <f t="shared" si="345"/>
        <v>1.0273487486828039</v>
      </c>
      <c r="E4424" s="7">
        <f>SUM(D$2:D4424)</f>
        <v>1355.3152584678626</v>
      </c>
      <c r="F4424">
        <f t="shared" si="346"/>
        <v>1</v>
      </c>
      <c r="G4424">
        <f t="shared" si="347"/>
        <v>1</v>
      </c>
    </row>
    <row r="4425" spans="1:7" x14ac:dyDescent="0.25">
      <c r="A4425" s="7">
        <v>0.17409161277601984</v>
      </c>
      <c r="B4425" s="13">
        <f t="shared" si="348"/>
        <v>4424</v>
      </c>
      <c r="C4425" s="35">
        <f t="shared" si="349"/>
        <v>9.7858274103551635E-5</v>
      </c>
      <c r="D4425" s="7">
        <f t="shared" si="345"/>
        <v>0.43292500463411243</v>
      </c>
      <c r="E4425" s="7">
        <f>SUM(D$2:D4425)</f>
        <v>1355.7481834724967</v>
      </c>
      <c r="F4425">
        <f t="shared" si="346"/>
        <v>1</v>
      </c>
      <c r="G4425">
        <f t="shared" si="347"/>
        <v>1</v>
      </c>
    </row>
    <row r="4426" spans="1:7" x14ac:dyDescent="0.25">
      <c r="A4426" s="7">
        <v>0.17385769228012973</v>
      </c>
      <c r="B4426" s="13">
        <f t="shared" si="348"/>
        <v>4425</v>
      </c>
      <c r="C4426" s="35">
        <f t="shared" si="349"/>
        <v>2.3392049589010533E-4</v>
      </c>
      <c r="D4426" s="7">
        <f t="shared" si="345"/>
        <v>1.0350981943137161</v>
      </c>
      <c r="E4426" s="7">
        <f>SUM(D$2:D4426)</f>
        <v>1356.7832816668104</v>
      </c>
      <c r="F4426">
        <f t="shared" si="346"/>
        <v>1</v>
      </c>
      <c r="G4426">
        <f t="shared" si="347"/>
        <v>1</v>
      </c>
    </row>
    <row r="4427" spans="1:7" x14ac:dyDescent="0.25">
      <c r="A4427" s="7">
        <v>0.17374995617924888</v>
      </c>
      <c r="B4427" s="13">
        <f t="shared" si="348"/>
        <v>4426</v>
      </c>
      <c r="C4427" s="35">
        <f t="shared" si="349"/>
        <v>1.0773610088085639E-4</v>
      </c>
      <c r="D4427" s="7">
        <f t="shared" si="345"/>
        <v>0.47683998249867038</v>
      </c>
      <c r="E4427" s="7">
        <f>SUM(D$2:D4427)</f>
        <v>1357.260121649309</v>
      </c>
      <c r="F4427">
        <f t="shared" si="346"/>
        <v>1</v>
      </c>
      <c r="G4427">
        <f t="shared" si="347"/>
        <v>1</v>
      </c>
    </row>
    <row r="4428" spans="1:7" x14ac:dyDescent="0.25">
      <c r="A4428" s="7">
        <v>0.173690543956426</v>
      </c>
      <c r="B4428" s="13">
        <f t="shared" si="348"/>
        <v>4427</v>
      </c>
      <c r="C4428" s="35">
        <f t="shared" si="349"/>
        <v>5.9412222822879945E-5</v>
      </c>
      <c r="D4428" s="7">
        <f t="shared" si="345"/>
        <v>0.26301791043688949</v>
      </c>
      <c r="E4428" s="7">
        <f>SUM(D$2:D4428)</f>
        <v>1357.5231395597459</v>
      </c>
      <c r="F4428">
        <f t="shared" si="346"/>
        <v>1</v>
      </c>
      <c r="G4428">
        <f t="shared" si="347"/>
        <v>1</v>
      </c>
    </row>
    <row r="4429" spans="1:7" x14ac:dyDescent="0.25">
      <c r="A4429" s="7">
        <v>0.17367044935783474</v>
      </c>
      <c r="B4429" s="13">
        <f t="shared" si="348"/>
        <v>4428</v>
      </c>
      <c r="C4429" s="35">
        <f t="shared" si="349"/>
        <v>2.0094598591258173E-5</v>
      </c>
      <c r="D4429" s="7">
        <f t="shared" si="345"/>
        <v>8.8978882562091188E-2</v>
      </c>
      <c r="E4429" s="7">
        <f>SUM(D$2:D4429)</f>
        <v>1357.612118442308</v>
      </c>
      <c r="F4429">
        <f t="shared" si="346"/>
        <v>1</v>
      </c>
      <c r="G4429">
        <f t="shared" si="347"/>
        <v>1</v>
      </c>
    </row>
    <row r="4430" spans="1:7" x14ac:dyDescent="0.25">
      <c r="A4430" s="7">
        <v>0.17366352519494666</v>
      </c>
      <c r="B4430" s="13">
        <f t="shared" si="348"/>
        <v>4429</v>
      </c>
      <c r="C4430" s="35">
        <f t="shared" si="349"/>
        <v>6.9241628880833961E-6</v>
      </c>
      <c r="D4430" s="7">
        <f t="shared" si="345"/>
        <v>3.0667117431321361E-2</v>
      </c>
      <c r="E4430" s="7">
        <f>SUM(D$2:D4430)</f>
        <v>1357.6427855597392</v>
      </c>
      <c r="F4430">
        <f t="shared" si="346"/>
        <v>1</v>
      </c>
      <c r="G4430">
        <f t="shared" si="347"/>
        <v>1</v>
      </c>
    </row>
    <row r="4431" spans="1:7" x14ac:dyDescent="0.25">
      <c r="A4431" s="7">
        <v>0.17351371148882283</v>
      </c>
      <c r="B4431" s="13">
        <f t="shared" si="348"/>
        <v>4430</v>
      </c>
      <c r="C4431" s="35">
        <f t="shared" si="349"/>
        <v>1.4981370612382472E-4</v>
      </c>
      <c r="D4431" s="7">
        <f t="shared" si="345"/>
        <v>0.66367471812854351</v>
      </c>
      <c r="E4431" s="7">
        <f>SUM(D$2:D4431)</f>
        <v>1358.3064602778677</v>
      </c>
      <c r="F4431">
        <f t="shared" si="346"/>
        <v>1</v>
      </c>
      <c r="G4431">
        <f t="shared" si="347"/>
        <v>1</v>
      </c>
    </row>
    <row r="4432" spans="1:7" x14ac:dyDescent="0.25">
      <c r="A4432" s="7">
        <v>0.17336489040744879</v>
      </c>
      <c r="B4432" s="13">
        <f t="shared" si="348"/>
        <v>4431</v>
      </c>
      <c r="C4432" s="35">
        <f t="shared" si="349"/>
        <v>1.4882108137403982E-4</v>
      </c>
      <c r="D4432" s="7">
        <f t="shared" si="345"/>
        <v>0.65942621156837045</v>
      </c>
      <c r="E4432" s="7">
        <f>SUM(D$2:D4432)</f>
        <v>1358.9658864894361</v>
      </c>
      <c r="F4432">
        <f t="shared" si="346"/>
        <v>1</v>
      </c>
      <c r="G4432">
        <f t="shared" si="347"/>
        <v>1</v>
      </c>
    </row>
    <row r="4433" spans="1:7" x14ac:dyDescent="0.25">
      <c r="A4433" s="7">
        <v>0.1732593816596647</v>
      </c>
      <c r="B4433" s="13">
        <f t="shared" si="348"/>
        <v>4432</v>
      </c>
      <c r="C4433" s="35">
        <f t="shared" si="349"/>
        <v>1.0550874778408881E-4</v>
      </c>
      <c r="D4433" s="7">
        <f t="shared" si="345"/>
        <v>0.4676147701790816</v>
      </c>
      <c r="E4433" s="7">
        <f>SUM(D$2:D4433)</f>
        <v>1359.4335012596152</v>
      </c>
      <c r="F4433">
        <f t="shared" si="346"/>
        <v>1</v>
      </c>
      <c r="G4433">
        <f t="shared" si="347"/>
        <v>1</v>
      </c>
    </row>
    <row r="4434" spans="1:7" x14ac:dyDescent="0.25">
      <c r="A4434" s="7">
        <v>0.17314682769719383</v>
      </c>
      <c r="B4434" s="13">
        <f t="shared" si="348"/>
        <v>4433</v>
      </c>
      <c r="C4434" s="35">
        <f t="shared" si="349"/>
        <v>1.1255396247086824E-4</v>
      </c>
      <c r="D4434" s="7">
        <f t="shared" si="345"/>
        <v>0.49895171563335894</v>
      </c>
      <c r="E4434" s="7">
        <f>SUM(D$2:D4434)</f>
        <v>1359.9324529752487</v>
      </c>
      <c r="F4434">
        <f t="shared" si="346"/>
        <v>1</v>
      </c>
      <c r="G4434">
        <f t="shared" si="347"/>
        <v>1</v>
      </c>
    </row>
    <row r="4435" spans="1:7" x14ac:dyDescent="0.25">
      <c r="A4435" s="7">
        <v>0.17314648875215735</v>
      </c>
      <c r="B4435" s="13">
        <f t="shared" si="348"/>
        <v>4434</v>
      </c>
      <c r="C4435" s="35">
        <f t="shared" si="349"/>
        <v>3.3894503648213004E-7</v>
      </c>
      <c r="D4435" s="7">
        <f t="shared" si="345"/>
        <v>1.5028822917617646E-3</v>
      </c>
      <c r="E4435" s="7">
        <f>SUM(D$2:D4435)</f>
        <v>1359.9339558575405</v>
      </c>
      <c r="F4435">
        <f t="shared" si="346"/>
        <v>1</v>
      </c>
      <c r="G4435">
        <f t="shared" si="347"/>
        <v>1</v>
      </c>
    </row>
    <row r="4436" spans="1:7" x14ac:dyDescent="0.25">
      <c r="A4436" s="7">
        <v>0.17311036689541265</v>
      </c>
      <c r="B4436" s="13">
        <f t="shared" si="348"/>
        <v>4435</v>
      </c>
      <c r="C4436" s="35">
        <f t="shared" si="349"/>
        <v>3.6121856744703029E-5</v>
      </c>
      <c r="D4436" s="7">
        <f t="shared" si="345"/>
        <v>0.16020043466275793</v>
      </c>
      <c r="E4436" s="7">
        <f>SUM(D$2:D4436)</f>
        <v>1360.0941562922033</v>
      </c>
      <c r="F4436">
        <f t="shared" si="346"/>
        <v>1</v>
      </c>
      <c r="G4436">
        <f t="shared" si="347"/>
        <v>1</v>
      </c>
    </row>
    <row r="4437" spans="1:7" x14ac:dyDescent="0.25">
      <c r="A4437" s="7">
        <v>0.17307187242341249</v>
      </c>
      <c r="B4437" s="13">
        <f t="shared" si="348"/>
        <v>4436</v>
      </c>
      <c r="C4437" s="35">
        <f t="shared" si="349"/>
        <v>3.8494472000161206E-5</v>
      </c>
      <c r="D4437" s="7">
        <f t="shared" si="345"/>
        <v>0.17076147779271511</v>
      </c>
      <c r="E4437" s="7">
        <f>SUM(D$2:D4437)</f>
        <v>1360.2649177699959</v>
      </c>
      <c r="F4437">
        <f t="shared" si="346"/>
        <v>1</v>
      </c>
      <c r="G4437">
        <f t="shared" si="347"/>
        <v>1</v>
      </c>
    </row>
    <row r="4438" spans="1:7" x14ac:dyDescent="0.25">
      <c r="A4438" s="7">
        <v>0.17298800773724363</v>
      </c>
      <c r="B4438" s="13">
        <f t="shared" si="348"/>
        <v>4437</v>
      </c>
      <c r="C4438" s="35">
        <f t="shared" si="349"/>
        <v>8.386468616886078E-5</v>
      </c>
      <c r="D4438" s="7">
        <f t="shared" si="345"/>
        <v>0.37210761253123525</v>
      </c>
      <c r="E4438" s="7">
        <f>SUM(D$2:D4438)</f>
        <v>1360.6370253825271</v>
      </c>
      <c r="F4438">
        <f t="shared" si="346"/>
        <v>1</v>
      </c>
      <c r="G4438">
        <f t="shared" si="347"/>
        <v>1</v>
      </c>
    </row>
    <row r="4439" spans="1:7" x14ac:dyDescent="0.25">
      <c r="A4439" s="7">
        <v>0.1729766772888813</v>
      </c>
      <c r="B4439" s="13">
        <f t="shared" si="348"/>
        <v>4438</v>
      </c>
      <c r="C4439" s="35">
        <f t="shared" si="349"/>
        <v>1.1330448362323331E-5</v>
      </c>
      <c r="D4439" s="7">
        <f t="shared" si="345"/>
        <v>5.0284529831990943E-2</v>
      </c>
      <c r="E4439" s="7">
        <f>SUM(D$2:D4439)</f>
        <v>1360.6873099123591</v>
      </c>
      <c r="F4439">
        <f t="shared" si="346"/>
        <v>1</v>
      </c>
      <c r="G4439">
        <f t="shared" si="347"/>
        <v>1</v>
      </c>
    </row>
    <row r="4440" spans="1:7" x14ac:dyDescent="0.25">
      <c r="A4440" s="7">
        <v>0.17293353442780945</v>
      </c>
      <c r="B4440" s="13">
        <f t="shared" si="348"/>
        <v>4439</v>
      </c>
      <c r="C4440" s="35">
        <f t="shared" si="349"/>
        <v>4.3142861071848726E-5</v>
      </c>
      <c r="D4440" s="7">
        <f t="shared" si="345"/>
        <v>0.19151116029793649</v>
      </c>
      <c r="E4440" s="7">
        <f>SUM(D$2:D4440)</f>
        <v>1360.878821072657</v>
      </c>
      <c r="F4440">
        <f t="shared" si="346"/>
        <v>1</v>
      </c>
      <c r="G4440">
        <f t="shared" si="347"/>
        <v>1</v>
      </c>
    </row>
    <row r="4441" spans="1:7" x14ac:dyDescent="0.25">
      <c r="A4441" s="7">
        <v>0.172819697316272</v>
      </c>
      <c r="B4441" s="13">
        <f t="shared" si="348"/>
        <v>4440</v>
      </c>
      <c r="C4441" s="35">
        <f t="shared" si="349"/>
        <v>1.1383711153745146E-4</v>
      </c>
      <c r="D4441" s="7">
        <f t="shared" si="345"/>
        <v>0.5054367752262845</v>
      </c>
      <c r="E4441" s="7">
        <f>SUM(D$2:D4441)</f>
        <v>1361.3842578478834</v>
      </c>
      <c r="F4441">
        <f t="shared" si="346"/>
        <v>1</v>
      </c>
      <c r="G4441">
        <f t="shared" si="347"/>
        <v>1</v>
      </c>
    </row>
    <row r="4442" spans="1:7" x14ac:dyDescent="0.25">
      <c r="A4442" s="7">
        <v>0.17270610230833194</v>
      </c>
      <c r="B4442" s="13">
        <f t="shared" si="348"/>
        <v>4441</v>
      </c>
      <c r="C4442" s="35">
        <f t="shared" si="349"/>
        <v>1.1359500794005939E-4</v>
      </c>
      <c r="D4442" s="7">
        <f t="shared" si="345"/>
        <v>0.50447543026180375</v>
      </c>
      <c r="E4442" s="7">
        <f>SUM(D$2:D4442)</f>
        <v>1361.8887332781453</v>
      </c>
      <c r="F4442">
        <f t="shared" si="346"/>
        <v>1</v>
      </c>
      <c r="G4442">
        <f t="shared" si="347"/>
        <v>1</v>
      </c>
    </row>
    <row r="4443" spans="1:7" x14ac:dyDescent="0.25">
      <c r="A4443" s="7">
        <v>0.17269268976903121</v>
      </c>
      <c r="B4443" s="13">
        <f t="shared" si="348"/>
        <v>4442</v>
      </c>
      <c r="C4443" s="35">
        <f t="shared" si="349"/>
        <v>1.3412539300733384E-5</v>
      </c>
      <c r="D4443" s="7">
        <f t="shared" si="345"/>
        <v>5.9578499573857691E-2</v>
      </c>
      <c r="E4443" s="7">
        <f>SUM(D$2:D4443)</f>
        <v>1361.9483117777193</v>
      </c>
      <c r="F4443">
        <f t="shared" si="346"/>
        <v>1</v>
      </c>
      <c r="G4443">
        <f t="shared" si="347"/>
        <v>1</v>
      </c>
    </row>
    <row r="4444" spans="1:7" x14ac:dyDescent="0.25">
      <c r="A4444" s="7">
        <v>0.17241920954531201</v>
      </c>
      <c r="B4444" s="13">
        <f t="shared" si="348"/>
        <v>4443</v>
      </c>
      <c r="C4444" s="35">
        <f t="shared" si="349"/>
        <v>2.7348022371920244E-4</v>
      </c>
      <c r="D4444" s="7">
        <f t="shared" si="345"/>
        <v>1.2150726339844165</v>
      </c>
      <c r="E4444" s="7">
        <f>SUM(D$2:D4444)</f>
        <v>1363.1633844117036</v>
      </c>
      <c r="F4444">
        <f t="shared" si="346"/>
        <v>1</v>
      </c>
      <c r="G4444">
        <f t="shared" si="347"/>
        <v>1</v>
      </c>
    </row>
    <row r="4445" spans="1:7" x14ac:dyDescent="0.25">
      <c r="A4445" s="7">
        <v>0.17238192559129931</v>
      </c>
      <c r="B4445" s="13">
        <f t="shared" si="348"/>
        <v>4444</v>
      </c>
      <c r="C4445" s="35">
        <f t="shared" si="349"/>
        <v>3.7283954012701237E-5</v>
      </c>
      <c r="D4445" s="7">
        <f t="shared" si="345"/>
        <v>0.1656898916324443</v>
      </c>
      <c r="E4445" s="7">
        <f>SUM(D$2:D4445)</f>
        <v>1363.329074303336</v>
      </c>
      <c r="F4445">
        <f t="shared" si="346"/>
        <v>1</v>
      </c>
      <c r="G4445">
        <f t="shared" si="347"/>
        <v>1</v>
      </c>
    </row>
    <row r="4446" spans="1:7" x14ac:dyDescent="0.25">
      <c r="A4446" s="7">
        <v>0.17224799388117051</v>
      </c>
      <c r="B4446" s="13">
        <f t="shared" si="348"/>
        <v>4445</v>
      </c>
      <c r="C4446" s="35">
        <f t="shared" si="349"/>
        <v>1.339317101287929E-4</v>
      </c>
      <c r="D4446" s="7">
        <f t="shared" si="345"/>
        <v>0.59532645152248442</v>
      </c>
      <c r="E4446" s="7">
        <f>SUM(D$2:D4446)</f>
        <v>1363.9244007548584</v>
      </c>
      <c r="F4446">
        <f t="shared" si="346"/>
        <v>1</v>
      </c>
      <c r="G4446">
        <f t="shared" si="347"/>
        <v>1</v>
      </c>
    </row>
    <row r="4447" spans="1:7" x14ac:dyDescent="0.25">
      <c r="A4447" s="7">
        <v>0.17224690441498183</v>
      </c>
      <c r="B4447" s="13">
        <f t="shared" si="348"/>
        <v>4446</v>
      </c>
      <c r="C4447" s="35">
        <f t="shared" si="349"/>
        <v>1.0894661886806656E-6</v>
      </c>
      <c r="D4447" s="7">
        <f t="shared" si="345"/>
        <v>4.8437666748742392E-3</v>
      </c>
      <c r="E4447" s="7">
        <f>SUM(D$2:D4447)</f>
        <v>1363.9292445215333</v>
      </c>
      <c r="F4447">
        <f t="shared" si="346"/>
        <v>1</v>
      </c>
      <c r="G4447">
        <f t="shared" si="347"/>
        <v>1</v>
      </c>
    </row>
    <row r="4448" spans="1:7" x14ac:dyDescent="0.25">
      <c r="A4448" s="7">
        <v>0.17219565108339427</v>
      </c>
      <c r="B4448" s="13">
        <f t="shared" si="348"/>
        <v>4447</v>
      </c>
      <c r="C4448" s="35">
        <f t="shared" si="349"/>
        <v>5.1253331587564066E-5</v>
      </c>
      <c r="D4448" s="7">
        <f t="shared" si="345"/>
        <v>0.2279235655698974</v>
      </c>
      <c r="E4448" s="7">
        <f>SUM(D$2:D4448)</f>
        <v>1364.1571680871032</v>
      </c>
      <c r="F4448">
        <f t="shared" si="346"/>
        <v>1</v>
      </c>
      <c r="G4448">
        <f t="shared" si="347"/>
        <v>1</v>
      </c>
    </row>
    <row r="4449" spans="1:7" x14ac:dyDescent="0.25">
      <c r="A4449" s="7">
        <v>0.17212810417969585</v>
      </c>
      <c r="B4449" s="13">
        <f t="shared" si="348"/>
        <v>4448</v>
      </c>
      <c r="C4449" s="35">
        <f t="shared" si="349"/>
        <v>6.7546903698423311E-5</v>
      </c>
      <c r="D4449" s="7">
        <f t="shared" si="345"/>
        <v>0.30044862765058689</v>
      </c>
      <c r="E4449" s="7">
        <f>SUM(D$2:D4449)</f>
        <v>1364.4576167147538</v>
      </c>
      <c r="F4449">
        <f t="shared" si="346"/>
        <v>1</v>
      </c>
      <c r="G4449">
        <f t="shared" si="347"/>
        <v>1</v>
      </c>
    </row>
    <row r="4450" spans="1:7" x14ac:dyDescent="0.25">
      <c r="A4450" s="7">
        <v>0.17206723933528809</v>
      </c>
      <c r="B4450" s="13">
        <f t="shared" si="348"/>
        <v>4449</v>
      </c>
      <c r="C4450" s="35">
        <f t="shared" si="349"/>
        <v>6.0864844407759744E-5</v>
      </c>
      <c r="D4450" s="7">
        <f t="shared" si="345"/>
        <v>0.2707876927701231</v>
      </c>
      <c r="E4450" s="7">
        <f>SUM(D$2:D4450)</f>
        <v>1364.7284044075241</v>
      </c>
      <c r="F4450">
        <f t="shared" si="346"/>
        <v>1</v>
      </c>
      <c r="G4450">
        <f t="shared" si="347"/>
        <v>1</v>
      </c>
    </row>
    <row r="4451" spans="1:7" x14ac:dyDescent="0.25">
      <c r="A4451" s="7">
        <v>0.17204578895655093</v>
      </c>
      <c r="B4451" s="13">
        <f t="shared" si="348"/>
        <v>4450</v>
      </c>
      <c r="C4451" s="35">
        <f t="shared" si="349"/>
        <v>2.1450378737158937E-5</v>
      </c>
      <c r="D4451" s="7">
        <f t="shared" si="345"/>
        <v>9.545418538035727E-2</v>
      </c>
      <c r="E4451" s="7">
        <f>SUM(D$2:D4451)</f>
        <v>1364.8238585929043</v>
      </c>
      <c r="F4451">
        <f t="shared" si="346"/>
        <v>1</v>
      </c>
      <c r="G4451">
        <f t="shared" si="347"/>
        <v>1</v>
      </c>
    </row>
    <row r="4452" spans="1:7" x14ac:dyDescent="0.25">
      <c r="A4452" s="7">
        <v>0.17198046940594947</v>
      </c>
      <c r="B4452" s="13">
        <f t="shared" si="348"/>
        <v>4451</v>
      </c>
      <c r="C4452" s="35">
        <f t="shared" si="349"/>
        <v>6.531955060146144E-5</v>
      </c>
      <c r="D4452" s="7">
        <f t="shared" si="345"/>
        <v>0.29073731972710487</v>
      </c>
      <c r="E4452" s="7">
        <f>SUM(D$2:D4452)</f>
        <v>1365.1145959126316</v>
      </c>
      <c r="F4452">
        <f t="shared" si="346"/>
        <v>1</v>
      </c>
      <c r="G4452">
        <f t="shared" si="347"/>
        <v>1</v>
      </c>
    </row>
    <row r="4453" spans="1:7" x14ac:dyDescent="0.25">
      <c r="A4453" s="7">
        <v>0.17181157793634383</v>
      </c>
      <c r="B4453" s="13">
        <f t="shared" si="348"/>
        <v>4452</v>
      </c>
      <c r="C4453" s="35">
        <f t="shared" si="349"/>
        <v>1.688914696056365E-4</v>
      </c>
      <c r="D4453" s="7">
        <f t="shared" si="345"/>
        <v>0.75190482268429371</v>
      </c>
      <c r="E4453" s="7">
        <f>SUM(D$2:D4453)</f>
        <v>1365.8665007353159</v>
      </c>
      <c r="F4453">
        <f t="shared" si="346"/>
        <v>1</v>
      </c>
      <c r="G4453">
        <f t="shared" si="347"/>
        <v>1</v>
      </c>
    </row>
    <row r="4454" spans="1:7" x14ac:dyDescent="0.25">
      <c r="A4454" s="7">
        <v>0.1717574919926656</v>
      </c>
      <c r="B4454" s="13">
        <f t="shared" si="348"/>
        <v>4453</v>
      </c>
      <c r="C4454" s="35">
        <f t="shared" si="349"/>
        <v>5.4085943678228166E-5</v>
      </c>
      <c r="D4454" s="7">
        <f t="shared" si="345"/>
        <v>0.24084470719915002</v>
      </c>
      <c r="E4454" s="7">
        <f>SUM(D$2:D4454)</f>
        <v>1366.107345442515</v>
      </c>
      <c r="F4454">
        <f t="shared" si="346"/>
        <v>1</v>
      </c>
      <c r="G4454">
        <f t="shared" si="347"/>
        <v>1</v>
      </c>
    </row>
    <row r="4455" spans="1:7" x14ac:dyDescent="0.25">
      <c r="A4455" s="7">
        <v>0.17173693739723916</v>
      </c>
      <c r="B4455" s="13">
        <f t="shared" si="348"/>
        <v>4454</v>
      </c>
      <c r="C4455" s="35">
        <f t="shared" si="349"/>
        <v>2.055459542643634E-5</v>
      </c>
      <c r="D4455" s="7">
        <f t="shared" si="345"/>
        <v>9.1550168029347456E-2</v>
      </c>
      <c r="E4455" s="7">
        <f>SUM(D$2:D4455)</f>
        <v>1366.1988956105442</v>
      </c>
      <c r="F4455">
        <f t="shared" si="346"/>
        <v>1</v>
      </c>
      <c r="G4455">
        <f t="shared" si="347"/>
        <v>1</v>
      </c>
    </row>
    <row r="4456" spans="1:7" x14ac:dyDescent="0.25">
      <c r="A4456" s="7">
        <v>0.17163372863363124</v>
      </c>
      <c r="B4456" s="13">
        <f t="shared" si="348"/>
        <v>4455</v>
      </c>
      <c r="C4456" s="35">
        <f t="shared" si="349"/>
        <v>1.0320876360792042E-4</v>
      </c>
      <c r="D4456" s="7">
        <f t="shared" si="345"/>
        <v>0.45979504187328546</v>
      </c>
      <c r="E4456" s="7">
        <f>SUM(D$2:D4456)</f>
        <v>1366.6586906524176</v>
      </c>
      <c r="F4456">
        <f t="shared" si="346"/>
        <v>1</v>
      </c>
      <c r="G4456">
        <f t="shared" si="347"/>
        <v>1</v>
      </c>
    </row>
    <row r="4457" spans="1:7" x14ac:dyDescent="0.25">
      <c r="A4457" s="7">
        <v>0.17161547402238084</v>
      </c>
      <c r="B4457" s="13">
        <f t="shared" si="348"/>
        <v>4456</v>
      </c>
      <c r="C4457" s="35">
        <f t="shared" si="349"/>
        <v>1.8254611250406727E-5</v>
      </c>
      <c r="D4457" s="7">
        <f t="shared" si="345"/>
        <v>8.1342547731812376E-2</v>
      </c>
      <c r="E4457" s="7">
        <f>SUM(D$2:D4457)</f>
        <v>1366.7400332001494</v>
      </c>
      <c r="F4457">
        <f t="shared" si="346"/>
        <v>1</v>
      </c>
      <c r="G4457">
        <f t="shared" si="347"/>
        <v>1</v>
      </c>
    </row>
    <row r="4458" spans="1:7" x14ac:dyDescent="0.25">
      <c r="A4458" s="7">
        <v>0.17152400728325093</v>
      </c>
      <c r="B4458" s="13">
        <f t="shared" si="348"/>
        <v>4457</v>
      </c>
      <c r="C4458" s="35">
        <f t="shared" si="349"/>
        <v>9.1466739129908436E-5</v>
      </c>
      <c r="D4458" s="7">
        <f t="shared" si="345"/>
        <v>0.4076672563020019</v>
      </c>
      <c r="E4458" s="7">
        <f>SUM(D$2:D4458)</f>
        <v>1367.1477004564513</v>
      </c>
      <c r="F4458">
        <f t="shared" si="346"/>
        <v>1</v>
      </c>
      <c r="G4458">
        <f t="shared" si="347"/>
        <v>1</v>
      </c>
    </row>
    <row r="4459" spans="1:7" x14ac:dyDescent="0.25">
      <c r="A4459" s="7">
        <v>0.17150885159804838</v>
      </c>
      <c r="B4459" s="13">
        <f t="shared" si="348"/>
        <v>4458</v>
      </c>
      <c r="C4459" s="35">
        <f t="shared" si="349"/>
        <v>1.5155685202550284E-5</v>
      </c>
      <c r="D4459" s="7">
        <f t="shared" si="345"/>
        <v>6.7564044632969167E-2</v>
      </c>
      <c r="E4459" s="7">
        <f>SUM(D$2:D4459)</f>
        <v>1367.2152645010842</v>
      </c>
      <c r="F4459">
        <f t="shared" si="346"/>
        <v>1</v>
      </c>
      <c r="G4459">
        <f t="shared" si="347"/>
        <v>1</v>
      </c>
    </row>
    <row r="4460" spans="1:7" x14ac:dyDescent="0.25">
      <c r="A4460" s="7">
        <v>0.17146490979510484</v>
      </c>
      <c r="B4460" s="13">
        <f t="shared" si="348"/>
        <v>4459</v>
      </c>
      <c r="C4460" s="35">
        <f t="shared" si="349"/>
        <v>4.3941802943536779E-5</v>
      </c>
      <c r="D4460" s="7">
        <f t="shared" si="345"/>
        <v>0.1959364993252305</v>
      </c>
      <c r="E4460" s="7">
        <f>SUM(D$2:D4460)</f>
        <v>1367.4112010004094</v>
      </c>
      <c r="F4460">
        <f t="shared" si="346"/>
        <v>1</v>
      </c>
      <c r="G4460">
        <f t="shared" si="347"/>
        <v>1</v>
      </c>
    </row>
    <row r="4461" spans="1:7" x14ac:dyDescent="0.25">
      <c r="A4461" s="7">
        <v>0.17128800469642244</v>
      </c>
      <c r="B4461" s="13">
        <f t="shared" si="348"/>
        <v>4460</v>
      </c>
      <c r="C4461" s="35">
        <f t="shared" si="349"/>
        <v>1.7690509868240056E-4</v>
      </c>
      <c r="D4461" s="7">
        <f t="shared" si="345"/>
        <v>0.78899674012350651</v>
      </c>
      <c r="E4461" s="7">
        <f>SUM(D$2:D4461)</f>
        <v>1368.200197740533</v>
      </c>
      <c r="F4461">
        <f t="shared" si="346"/>
        <v>1</v>
      </c>
      <c r="G4461">
        <f t="shared" si="347"/>
        <v>1</v>
      </c>
    </row>
    <row r="4462" spans="1:7" x14ac:dyDescent="0.25">
      <c r="A4462" s="7">
        <v>0.17128313841411294</v>
      </c>
      <c r="B4462" s="13">
        <f t="shared" si="348"/>
        <v>4461</v>
      </c>
      <c r="C4462" s="35">
        <f t="shared" si="349"/>
        <v>4.8662823095013685E-6</v>
      </c>
      <c r="D4462" s="7">
        <f t="shared" si="345"/>
        <v>2.1708485382685605E-2</v>
      </c>
      <c r="E4462" s="7">
        <f>SUM(D$2:D4462)</f>
        <v>1368.2219062259157</v>
      </c>
      <c r="F4462">
        <f t="shared" si="346"/>
        <v>1</v>
      </c>
      <c r="G4462">
        <f t="shared" si="347"/>
        <v>1</v>
      </c>
    </row>
    <row r="4463" spans="1:7" x14ac:dyDescent="0.25">
      <c r="A4463" s="7">
        <v>0.17124820286499584</v>
      </c>
      <c r="B4463" s="13">
        <f t="shared" si="348"/>
        <v>4462</v>
      </c>
      <c r="C4463" s="35">
        <f t="shared" si="349"/>
        <v>3.4935549117098841E-5</v>
      </c>
      <c r="D4463" s="7">
        <f t="shared" si="345"/>
        <v>0.15588242016049503</v>
      </c>
      <c r="E4463" s="7">
        <f>SUM(D$2:D4463)</f>
        <v>1368.3777886460762</v>
      </c>
      <c r="F4463">
        <f t="shared" si="346"/>
        <v>1</v>
      </c>
      <c r="G4463">
        <f t="shared" si="347"/>
        <v>1</v>
      </c>
    </row>
    <row r="4464" spans="1:7" x14ac:dyDescent="0.25">
      <c r="A4464" s="7">
        <v>0.17124362710700336</v>
      </c>
      <c r="B4464" s="13">
        <f t="shared" si="348"/>
        <v>4463</v>
      </c>
      <c r="C4464" s="35">
        <f t="shared" si="349"/>
        <v>4.5757579924809999E-6</v>
      </c>
      <c r="D4464" s="7">
        <f t="shared" si="345"/>
        <v>2.0421607920442703E-2</v>
      </c>
      <c r="E4464" s="7">
        <f>SUM(D$2:D4464)</f>
        <v>1368.3982102539967</v>
      </c>
      <c r="F4464">
        <f t="shared" si="346"/>
        <v>1</v>
      </c>
      <c r="G4464">
        <f t="shared" si="347"/>
        <v>1</v>
      </c>
    </row>
    <row r="4465" spans="1:7" x14ac:dyDescent="0.25">
      <c r="A4465" s="7">
        <v>0.17109194920317897</v>
      </c>
      <c r="B4465" s="13">
        <f t="shared" si="348"/>
        <v>4464</v>
      </c>
      <c r="C4465" s="35">
        <f t="shared" si="349"/>
        <v>1.5167790382439317E-4</v>
      </c>
      <c r="D4465" s="7">
        <f t="shared" si="345"/>
        <v>0.6770901626720911</v>
      </c>
      <c r="E4465" s="7">
        <f>SUM(D$2:D4465)</f>
        <v>1369.0753004166688</v>
      </c>
      <c r="F4465">
        <f t="shared" si="346"/>
        <v>1</v>
      </c>
      <c r="G4465">
        <f t="shared" si="347"/>
        <v>1</v>
      </c>
    </row>
    <row r="4466" spans="1:7" x14ac:dyDescent="0.25">
      <c r="A4466" s="7">
        <v>0.1710695304100518</v>
      </c>
      <c r="B4466" s="13">
        <f t="shared" si="348"/>
        <v>4465</v>
      </c>
      <c r="C4466" s="35">
        <f t="shared" si="349"/>
        <v>2.2418793127171321E-5</v>
      </c>
      <c r="D4466" s="7">
        <f t="shared" si="345"/>
        <v>0.10009991131281995</v>
      </c>
      <c r="E4466" s="7">
        <f>SUM(D$2:D4466)</f>
        <v>1369.1754003279816</v>
      </c>
      <c r="F4466">
        <f t="shared" si="346"/>
        <v>1</v>
      </c>
      <c r="G4466">
        <f t="shared" si="347"/>
        <v>1</v>
      </c>
    </row>
    <row r="4467" spans="1:7" x14ac:dyDescent="0.25">
      <c r="A4467" s="7">
        <v>0.17095525751203888</v>
      </c>
      <c r="B4467" s="13">
        <f t="shared" si="348"/>
        <v>4466</v>
      </c>
      <c r="C4467" s="35">
        <f t="shared" si="349"/>
        <v>1.1427289801291263E-4</v>
      </c>
      <c r="D4467" s="7">
        <f t="shared" si="345"/>
        <v>0.51034276252566779</v>
      </c>
      <c r="E4467" s="7">
        <f>SUM(D$2:D4467)</f>
        <v>1369.6857430905072</v>
      </c>
      <c r="F4467">
        <f t="shared" si="346"/>
        <v>1</v>
      </c>
      <c r="G4467">
        <f t="shared" si="347"/>
        <v>1</v>
      </c>
    </row>
    <row r="4468" spans="1:7" x14ac:dyDescent="0.25">
      <c r="A4468" s="7">
        <v>0.17084209829057428</v>
      </c>
      <c r="B4468" s="13">
        <f t="shared" si="348"/>
        <v>4467</v>
      </c>
      <c r="C4468" s="35">
        <f t="shared" si="349"/>
        <v>1.1315922146459823E-4</v>
      </c>
      <c r="D4468" s="7">
        <f t="shared" si="345"/>
        <v>0.50548224228236027</v>
      </c>
      <c r="E4468" s="7">
        <f>SUM(D$2:D4468)</f>
        <v>1370.1912253327896</v>
      </c>
      <c r="F4468">
        <f t="shared" si="346"/>
        <v>1</v>
      </c>
      <c r="G4468">
        <f t="shared" si="347"/>
        <v>1</v>
      </c>
    </row>
    <row r="4469" spans="1:7" x14ac:dyDescent="0.25">
      <c r="A4469" s="7">
        <v>0.17078036187321557</v>
      </c>
      <c r="B4469" s="13">
        <f t="shared" si="348"/>
        <v>4468</v>
      </c>
      <c r="C4469" s="35">
        <f t="shared" si="349"/>
        <v>6.1736417358709827E-5</v>
      </c>
      <c r="D4469" s="7">
        <f t="shared" si="345"/>
        <v>0.27583831275871551</v>
      </c>
      <c r="E4469" s="7">
        <f>SUM(D$2:D4469)</f>
        <v>1370.4670636455483</v>
      </c>
      <c r="F4469">
        <f t="shared" si="346"/>
        <v>1</v>
      </c>
      <c r="G4469">
        <f t="shared" si="347"/>
        <v>1</v>
      </c>
    </row>
    <row r="4470" spans="1:7" x14ac:dyDescent="0.25">
      <c r="A4470" s="7">
        <v>0.1705568518320173</v>
      </c>
      <c r="B4470" s="13">
        <f t="shared" si="348"/>
        <v>4469</v>
      </c>
      <c r="C4470" s="35">
        <f t="shared" si="349"/>
        <v>2.2351004119827711E-4</v>
      </c>
      <c r="D4470" s="7">
        <f t="shared" si="345"/>
        <v>0.99886637411510037</v>
      </c>
      <c r="E4470" s="7">
        <f>SUM(D$2:D4470)</f>
        <v>1371.4659300196633</v>
      </c>
      <c r="F4470">
        <f t="shared" si="346"/>
        <v>1</v>
      </c>
      <c r="G4470">
        <f t="shared" si="347"/>
        <v>1</v>
      </c>
    </row>
    <row r="4471" spans="1:7" x14ac:dyDescent="0.25">
      <c r="A4471" s="7">
        <v>0.17050046590416304</v>
      </c>
      <c r="B4471" s="13">
        <f t="shared" si="348"/>
        <v>4470</v>
      </c>
      <c r="C4471" s="35">
        <f t="shared" si="349"/>
        <v>5.6385927854257778E-5</v>
      </c>
      <c r="D4471" s="7">
        <f t="shared" si="345"/>
        <v>0.25204509750853227</v>
      </c>
      <c r="E4471" s="7">
        <f>SUM(D$2:D4471)</f>
        <v>1371.7179751171718</v>
      </c>
      <c r="F4471">
        <f t="shared" si="346"/>
        <v>1</v>
      </c>
      <c r="G4471">
        <f t="shared" si="347"/>
        <v>1</v>
      </c>
    </row>
    <row r="4472" spans="1:7" x14ac:dyDescent="0.25">
      <c r="A4472" s="7">
        <v>0.17040912021683183</v>
      </c>
      <c r="B4472" s="13">
        <f t="shared" si="348"/>
        <v>4471</v>
      </c>
      <c r="C4472" s="35">
        <f t="shared" si="349"/>
        <v>9.13456873312124E-5</v>
      </c>
      <c r="D4472" s="7">
        <f t="shared" si="345"/>
        <v>0.40840656805785064</v>
      </c>
      <c r="E4472" s="7">
        <f>SUM(D$2:D4472)</f>
        <v>1372.1263816852297</v>
      </c>
      <c r="F4472">
        <f t="shared" si="346"/>
        <v>1</v>
      </c>
      <c r="G4472">
        <f t="shared" si="347"/>
        <v>1</v>
      </c>
    </row>
    <row r="4473" spans="1:7" x14ac:dyDescent="0.25">
      <c r="A4473" s="7">
        <v>0.17039391611090979</v>
      </c>
      <c r="B4473" s="13">
        <f t="shared" si="348"/>
        <v>4472</v>
      </c>
      <c r="C4473" s="35">
        <f t="shared" si="349"/>
        <v>1.5204105922039801E-5</v>
      </c>
      <c r="D4473" s="7">
        <f t="shared" si="345"/>
        <v>6.7992761683361991E-2</v>
      </c>
      <c r="E4473" s="7">
        <f>SUM(D$2:D4473)</f>
        <v>1372.1943744469131</v>
      </c>
      <c r="F4473">
        <f t="shared" si="346"/>
        <v>1</v>
      </c>
      <c r="G4473">
        <f t="shared" si="347"/>
        <v>1</v>
      </c>
    </row>
    <row r="4474" spans="1:7" x14ac:dyDescent="0.25">
      <c r="A4474" s="7">
        <v>0.17038338460441921</v>
      </c>
      <c r="B4474" s="13">
        <f t="shared" si="348"/>
        <v>4473</v>
      </c>
      <c r="C4474" s="35">
        <f t="shared" si="349"/>
        <v>1.0531506490579767E-5</v>
      </c>
      <c r="D4474" s="7">
        <f t="shared" si="345"/>
        <v>4.7107428532363299E-2</v>
      </c>
      <c r="E4474" s="7">
        <f>SUM(D$2:D4474)</f>
        <v>1372.2414818754455</v>
      </c>
      <c r="F4474">
        <f t="shared" si="346"/>
        <v>1</v>
      </c>
      <c r="G4474">
        <f t="shared" si="347"/>
        <v>1</v>
      </c>
    </row>
    <row r="4475" spans="1:7" x14ac:dyDescent="0.25">
      <c r="A4475" s="7">
        <v>0.17022914040246148</v>
      </c>
      <c r="B4475" s="13">
        <f t="shared" si="348"/>
        <v>4474</v>
      </c>
      <c r="C4475" s="35">
        <f t="shared" si="349"/>
        <v>1.5424420195772615E-4</v>
      </c>
      <c r="D4475" s="7">
        <f t="shared" si="345"/>
        <v>0.69008855955886683</v>
      </c>
      <c r="E4475" s="7">
        <f>SUM(D$2:D4475)</f>
        <v>1372.9315704350045</v>
      </c>
      <c r="F4475">
        <f t="shared" si="346"/>
        <v>1</v>
      </c>
      <c r="G4475">
        <f t="shared" si="347"/>
        <v>1</v>
      </c>
    </row>
    <row r="4476" spans="1:7" x14ac:dyDescent="0.25">
      <c r="A4476" s="7">
        <v>0.17016866292380961</v>
      </c>
      <c r="B4476" s="13">
        <f t="shared" si="348"/>
        <v>4475</v>
      </c>
      <c r="C4476" s="35">
        <f t="shared" si="349"/>
        <v>6.0477478651871364E-5</v>
      </c>
      <c r="D4476" s="7">
        <f t="shared" si="345"/>
        <v>0.27063671696712432</v>
      </c>
      <c r="E4476" s="7">
        <f>SUM(D$2:D4476)</f>
        <v>1373.2022071519716</v>
      </c>
      <c r="F4476">
        <f t="shared" si="346"/>
        <v>1</v>
      </c>
      <c r="G4476">
        <f t="shared" si="347"/>
        <v>1</v>
      </c>
    </row>
    <row r="4477" spans="1:7" x14ac:dyDescent="0.25">
      <c r="A4477" s="7">
        <v>0.1699504307410365</v>
      </c>
      <c r="B4477" s="13">
        <f t="shared" si="348"/>
        <v>4476</v>
      </c>
      <c r="C4477" s="35">
        <f t="shared" si="349"/>
        <v>2.1823218277311485E-4</v>
      </c>
      <c r="D4477" s="7">
        <f t="shared" si="345"/>
        <v>0.97680725009246205</v>
      </c>
      <c r="E4477" s="7">
        <f>SUM(D$2:D4477)</f>
        <v>1374.179014402064</v>
      </c>
      <c r="F4477">
        <f t="shared" si="346"/>
        <v>1</v>
      </c>
      <c r="G4477">
        <f t="shared" si="347"/>
        <v>1</v>
      </c>
    </row>
    <row r="4478" spans="1:7" x14ac:dyDescent="0.25">
      <c r="A4478" s="7">
        <v>0.16987039129170792</v>
      </c>
      <c r="B4478" s="13">
        <f t="shared" si="348"/>
        <v>4477</v>
      </c>
      <c r="C4478" s="35">
        <f t="shared" si="349"/>
        <v>8.0039449328578316E-5</v>
      </c>
      <c r="D4478" s="7">
        <f t="shared" si="345"/>
        <v>0.35833661464404509</v>
      </c>
      <c r="E4478" s="7">
        <f>SUM(D$2:D4478)</f>
        <v>1374.537351016708</v>
      </c>
      <c r="F4478">
        <f t="shared" si="346"/>
        <v>1</v>
      </c>
      <c r="G4478">
        <f t="shared" si="347"/>
        <v>1</v>
      </c>
    </row>
    <row r="4479" spans="1:7" x14ac:dyDescent="0.25">
      <c r="A4479" s="7">
        <v>0.16961717513909821</v>
      </c>
      <c r="B4479" s="13">
        <f t="shared" si="348"/>
        <v>4478</v>
      </c>
      <c r="C4479" s="35">
        <f t="shared" si="349"/>
        <v>2.532161526097032E-4</v>
      </c>
      <c r="D4479" s="7">
        <f t="shared" si="345"/>
        <v>1.1339019313862511</v>
      </c>
      <c r="E4479" s="7">
        <f>SUM(D$2:D4479)</f>
        <v>1375.6712529480942</v>
      </c>
      <c r="F4479">
        <f t="shared" si="346"/>
        <v>1</v>
      </c>
      <c r="G4479">
        <f t="shared" si="347"/>
        <v>1</v>
      </c>
    </row>
    <row r="4480" spans="1:7" x14ac:dyDescent="0.25">
      <c r="A4480" s="7">
        <v>0.16957093335197856</v>
      </c>
      <c r="B4480" s="13">
        <f t="shared" si="348"/>
        <v>4479</v>
      </c>
      <c r="C4480" s="35">
        <f t="shared" si="349"/>
        <v>4.6241787119649658E-5</v>
      </c>
      <c r="D4480" s="7">
        <f t="shared" si="345"/>
        <v>0.20711696450891082</v>
      </c>
      <c r="E4480" s="7">
        <f>SUM(D$2:D4480)</f>
        <v>1375.8783699126031</v>
      </c>
      <c r="F4480">
        <f t="shared" si="346"/>
        <v>1</v>
      </c>
      <c r="G4480">
        <f t="shared" si="347"/>
        <v>1</v>
      </c>
    </row>
    <row r="4481" spans="1:7" x14ac:dyDescent="0.25">
      <c r="A4481" s="7">
        <v>0.16939625560639301</v>
      </c>
      <c r="B4481" s="13">
        <f t="shared" si="348"/>
        <v>4480</v>
      </c>
      <c r="C4481" s="35">
        <f t="shared" si="349"/>
        <v>1.7467774558554972E-4</v>
      </c>
      <c r="D4481" s="7">
        <f t="shared" si="345"/>
        <v>0.78255630022326272</v>
      </c>
      <c r="E4481" s="7">
        <f>SUM(D$2:D4481)</f>
        <v>1376.6609262128263</v>
      </c>
      <c r="F4481">
        <f t="shared" si="346"/>
        <v>1</v>
      </c>
      <c r="G4481">
        <f t="shared" si="347"/>
        <v>1</v>
      </c>
    </row>
    <row r="4482" spans="1:7" x14ac:dyDescent="0.25">
      <c r="A4482" s="7">
        <v>0.16924736189393963</v>
      </c>
      <c r="B4482" s="13">
        <f t="shared" si="348"/>
        <v>4481</v>
      </c>
      <c r="C4482" s="35">
        <f t="shared" si="349"/>
        <v>1.4889371245338512E-4</v>
      </c>
      <c r="D4482" s="7">
        <f t="shared" ref="D4482:D4545" si="350">C4482*B4482</f>
        <v>0.66719272550361874</v>
      </c>
      <c r="E4482" s="7">
        <f>SUM(D$2:D4482)</f>
        <v>1377.3281189383299</v>
      </c>
      <c r="F4482">
        <f t="shared" ref="F4482:F4545" si="351">IF(E4482&gt;I$15,1,0)</f>
        <v>1</v>
      </c>
      <c r="G4482">
        <f t="shared" ref="G4482:G4545" si="352">IF(E4482&gt;M$15,1,0)</f>
        <v>1</v>
      </c>
    </row>
    <row r="4483" spans="1:7" x14ac:dyDescent="0.25">
      <c r="A4483" s="7">
        <v>0.16919630224523002</v>
      </c>
      <c r="B4483" s="13">
        <f t="shared" ref="B4483:B4546" si="353">ROW(B4483)-1</f>
        <v>4482</v>
      </c>
      <c r="C4483" s="35">
        <f t="shared" si="349"/>
        <v>5.1059648709605998E-5</v>
      </c>
      <c r="D4483" s="7">
        <f t="shared" si="350"/>
        <v>0.22884934551645408</v>
      </c>
      <c r="E4483" s="7">
        <f>SUM(D$2:D4483)</f>
        <v>1377.5569682838463</v>
      </c>
      <c r="F4483">
        <f t="shared" si="351"/>
        <v>1</v>
      </c>
      <c r="G4483">
        <f t="shared" si="352"/>
        <v>1</v>
      </c>
    </row>
    <row r="4484" spans="1:7" x14ac:dyDescent="0.25">
      <c r="A4484" s="7">
        <v>0.16904835273680682</v>
      </c>
      <c r="B4484" s="13">
        <f t="shared" si="353"/>
        <v>4483</v>
      </c>
      <c r="C4484" s="35">
        <f t="shared" ref="C4484:C4547" si="354">IF(A4483-A4484=0,0,A4483-A4484)</f>
        <v>1.4794950842320076E-4</v>
      </c>
      <c r="D4484" s="7">
        <f t="shared" si="350"/>
        <v>0.66325764626120898</v>
      </c>
      <c r="E4484" s="7">
        <f>SUM(D$2:D4484)</f>
        <v>1378.2202259301075</v>
      </c>
      <c r="F4484">
        <f t="shared" si="351"/>
        <v>1</v>
      </c>
      <c r="G4484">
        <f t="shared" si="352"/>
        <v>1</v>
      </c>
    </row>
    <row r="4485" spans="1:7" x14ac:dyDescent="0.25">
      <c r="A4485" s="7">
        <v>0.16904690011522189</v>
      </c>
      <c r="B4485" s="13">
        <f t="shared" si="353"/>
        <v>4484</v>
      </c>
      <c r="C4485" s="35">
        <f t="shared" si="354"/>
        <v>1.4526215849353097E-6</v>
      </c>
      <c r="D4485" s="7">
        <f t="shared" si="350"/>
        <v>6.5135551868499286E-3</v>
      </c>
      <c r="E4485" s="7">
        <f>SUM(D$2:D4485)</f>
        <v>1378.2267394852943</v>
      </c>
      <c r="F4485">
        <f t="shared" si="351"/>
        <v>1</v>
      </c>
      <c r="G4485">
        <f t="shared" si="352"/>
        <v>1</v>
      </c>
    </row>
    <row r="4486" spans="1:7" x14ac:dyDescent="0.25">
      <c r="A4486" s="7">
        <v>0.16899387942737268</v>
      </c>
      <c r="B4486" s="13">
        <f t="shared" si="353"/>
        <v>4485</v>
      </c>
      <c r="C4486" s="35">
        <f t="shared" si="354"/>
        <v>5.3020687849208992E-5</v>
      </c>
      <c r="D4486" s="7">
        <f t="shared" si="350"/>
        <v>0.23779778500370233</v>
      </c>
      <c r="E4486" s="7">
        <f>SUM(D$2:D4486)</f>
        <v>1378.464537270298</v>
      </c>
      <c r="F4486">
        <f t="shared" si="351"/>
        <v>1</v>
      </c>
      <c r="G4486">
        <f t="shared" si="352"/>
        <v>1</v>
      </c>
    </row>
    <row r="4487" spans="1:7" x14ac:dyDescent="0.25">
      <c r="A4487" s="7">
        <v>0.16897998268087702</v>
      </c>
      <c r="B4487" s="13">
        <f t="shared" si="353"/>
        <v>4486</v>
      </c>
      <c r="C4487" s="35">
        <f t="shared" si="354"/>
        <v>1.3896746495656309E-5</v>
      </c>
      <c r="D4487" s="7">
        <f t="shared" si="350"/>
        <v>6.2340804779514203E-2</v>
      </c>
      <c r="E4487" s="7">
        <f>SUM(D$2:D4487)</f>
        <v>1378.5268780750775</v>
      </c>
      <c r="F4487">
        <f t="shared" si="351"/>
        <v>1</v>
      </c>
      <c r="G4487">
        <f t="shared" si="352"/>
        <v>1</v>
      </c>
    </row>
    <row r="4488" spans="1:7" x14ac:dyDescent="0.25">
      <c r="A4488" s="7">
        <v>0.16897354272518397</v>
      </c>
      <c r="B4488" s="13">
        <f t="shared" si="353"/>
        <v>4487</v>
      </c>
      <c r="C4488" s="35">
        <f t="shared" si="354"/>
        <v>6.4399556930494484E-6</v>
      </c>
      <c r="D4488" s="7">
        <f t="shared" si="350"/>
        <v>2.8896081194712875E-2</v>
      </c>
      <c r="E4488" s="7">
        <f>SUM(D$2:D4488)</f>
        <v>1378.5557741562723</v>
      </c>
      <c r="F4488">
        <f t="shared" si="351"/>
        <v>1</v>
      </c>
      <c r="G4488">
        <f t="shared" si="352"/>
        <v>1</v>
      </c>
    </row>
    <row r="4489" spans="1:7" x14ac:dyDescent="0.25">
      <c r="A4489" s="7">
        <v>0.16889544010463525</v>
      </c>
      <c r="B4489" s="13">
        <f t="shared" si="353"/>
        <v>4488</v>
      </c>
      <c r="C4489" s="35">
        <f t="shared" si="354"/>
        <v>7.8102620548720081E-5</v>
      </c>
      <c r="D4489" s="7">
        <f t="shared" si="350"/>
        <v>0.35052456102265572</v>
      </c>
      <c r="E4489" s="7">
        <f>SUM(D$2:D4489)</f>
        <v>1378.9062987172949</v>
      </c>
      <c r="F4489">
        <f t="shared" si="351"/>
        <v>1</v>
      </c>
      <c r="G4489">
        <f t="shared" si="352"/>
        <v>1</v>
      </c>
    </row>
    <row r="4490" spans="1:7" x14ac:dyDescent="0.25">
      <c r="A4490" s="7">
        <v>0.16872722652510252</v>
      </c>
      <c r="B4490" s="13">
        <f t="shared" si="353"/>
        <v>4489</v>
      </c>
      <c r="C4490" s="35">
        <f t="shared" si="354"/>
        <v>1.6821357953272775E-4</v>
      </c>
      <c r="D4490" s="7">
        <f t="shared" si="350"/>
        <v>0.75511075852241483</v>
      </c>
      <c r="E4490" s="7">
        <f>SUM(D$2:D4490)</f>
        <v>1379.6614094758174</v>
      </c>
      <c r="F4490">
        <f t="shared" si="351"/>
        <v>1</v>
      </c>
      <c r="G4490">
        <f t="shared" si="352"/>
        <v>1</v>
      </c>
    </row>
    <row r="4491" spans="1:7" x14ac:dyDescent="0.25">
      <c r="A4491" s="7">
        <v>0.16853799835330821</v>
      </c>
      <c r="B4491" s="13">
        <f t="shared" si="353"/>
        <v>4490</v>
      </c>
      <c r="C4491" s="35">
        <f t="shared" si="354"/>
        <v>1.892281717943145E-4</v>
      </c>
      <c r="D4491" s="7">
        <f t="shared" si="350"/>
        <v>0.84963449135647218</v>
      </c>
      <c r="E4491" s="7">
        <f>SUM(D$2:D4491)</f>
        <v>1380.5110439671739</v>
      </c>
      <c r="F4491">
        <f t="shared" si="351"/>
        <v>1</v>
      </c>
      <c r="G4491">
        <f t="shared" si="352"/>
        <v>1</v>
      </c>
    </row>
    <row r="4492" spans="1:7" x14ac:dyDescent="0.25">
      <c r="A4492" s="7">
        <v>0.16845984731203995</v>
      </c>
      <c r="B4492" s="13">
        <f t="shared" si="353"/>
        <v>4491</v>
      </c>
      <c r="C4492" s="35">
        <f t="shared" si="354"/>
        <v>7.8151041268265109E-5</v>
      </c>
      <c r="D4492" s="7">
        <f t="shared" si="350"/>
        <v>0.35097632633577858</v>
      </c>
      <c r="E4492" s="7">
        <f>SUM(D$2:D4492)</f>
        <v>1380.8620202935097</v>
      </c>
      <c r="F4492">
        <f t="shared" si="351"/>
        <v>1</v>
      </c>
      <c r="G4492">
        <f t="shared" si="352"/>
        <v>1</v>
      </c>
    </row>
    <row r="4493" spans="1:7" x14ac:dyDescent="0.25">
      <c r="A4493" s="7">
        <v>0.16843800956754681</v>
      </c>
      <c r="B4493" s="13">
        <f t="shared" si="353"/>
        <v>4492</v>
      </c>
      <c r="C4493" s="35">
        <f t="shared" si="354"/>
        <v>2.1837744493130584E-5</v>
      </c>
      <c r="D4493" s="7">
        <f t="shared" si="350"/>
        <v>9.8095148263142584E-2</v>
      </c>
      <c r="E4493" s="7">
        <f>SUM(D$2:D4493)</f>
        <v>1380.9601154417728</v>
      </c>
      <c r="F4493">
        <f t="shared" si="351"/>
        <v>1</v>
      </c>
      <c r="G4493">
        <f t="shared" si="352"/>
        <v>1</v>
      </c>
    </row>
    <row r="4494" spans="1:7" x14ac:dyDescent="0.25">
      <c r="A4494" s="7">
        <v>0.16839782037036427</v>
      </c>
      <c r="B4494" s="13">
        <f t="shared" si="353"/>
        <v>4493</v>
      </c>
      <c r="C4494" s="35">
        <f t="shared" si="354"/>
        <v>4.0189197182544101E-5</v>
      </c>
      <c r="D4494" s="7">
        <f t="shared" si="350"/>
        <v>0.18057006294117064</v>
      </c>
      <c r="E4494" s="7">
        <f>SUM(D$2:D4494)</f>
        <v>1381.1406855047139</v>
      </c>
      <c r="F4494">
        <f t="shared" si="351"/>
        <v>1</v>
      </c>
      <c r="G4494">
        <f t="shared" si="352"/>
        <v>1</v>
      </c>
    </row>
    <row r="4495" spans="1:7" x14ac:dyDescent="0.25">
      <c r="A4495" s="7">
        <v>0.16821474162994601</v>
      </c>
      <c r="B4495" s="13">
        <f t="shared" si="353"/>
        <v>4494</v>
      </c>
      <c r="C4495" s="35">
        <f t="shared" si="354"/>
        <v>1.8307874041825767E-4</v>
      </c>
      <c r="D4495" s="7">
        <f t="shared" si="350"/>
        <v>0.82275585943965002</v>
      </c>
      <c r="E4495" s="7">
        <f>SUM(D$2:D4495)</f>
        <v>1381.9634413641536</v>
      </c>
      <c r="F4495">
        <f t="shared" si="351"/>
        <v>1</v>
      </c>
      <c r="G4495">
        <f t="shared" si="352"/>
        <v>1</v>
      </c>
    </row>
    <row r="4496" spans="1:7" x14ac:dyDescent="0.25">
      <c r="A4496" s="7">
        <v>0.16810318029222485</v>
      </c>
      <c r="B4496" s="13">
        <f t="shared" si="353"/>
        <v>4495</v>
      </c>
      <c r="C4496" s="35">
        <f t="shared" si="354"/>
        <v>1.1156133772116661E-4</v>
      </c>
      <c r="D4496" s="7">
        <f t="shared" si="350"/>
        <v>0.50146821305664391</v>
      </c>
      <c r="E4496" s="7">
        <f>SUM(D$2:D4496)</f>
        <v>1382.4649095772102</v>
      </c>
      <c r="F4496">
        <f t="shared" si="351"/>
        <v>1</v>
      </c>
      <c r="G4496">
        <f t="shared" si="352"/>
        <v>1</v>
      </c>
    </row>
    <row r="4497" spans="1:7" x14ac:dyDescent="0.25">
      <c r="A4497" s="7">
        <v>0.16800173888487857</v>
      </c>
      <c r="B4497" s="13">
        <f t="shared" si="353"/>
        <v>4496</v>
      </c>
      <c r="C4497" s="35">
        <f t="shared" si="354"/>
        <v>1.0144140734627549E-4</v>
      </c>
      <c r="D4497" s="7">
        <f t="shared" si="350"/>
        <v>0.45608056742885461</v>
      </c>
      <c r="E4497" s="7">
        <f>SUM(D$2:D4497)</f>
        <v>1382.9209901446391</v>
      </c>
      <c r="F4497">
        <f t="shared" si="351"/>
        <v>1</v>
      </c>
      <c r="G4497">
        <f t="shared" si="352"/>
        <v>1</v>
      </c>
    </row>
    <row r="4498" spans="1:7" x14ac:dyDescent="0.25">
      <c r="A4498" s="7">
        <v>0.16797074962440048</v>
      </c>
      <c r="B4498" s="13">
        <f t="shared" si="353"/>
        <v>4497</v>
      </c>
      <c r="C4498" s="35">
        <f t="shared" si="354"/>
        <v>3.0989260478092584E-5</v>
      </c>
      <c r="D4498" s="7">
        <f t="shared" si="350"/>
        <v>0.13935870436998235</v>
      </c>
      <c r="E4498" s="7">
        <f>SUM(D$2:D4498)</f>
        <v>1383.060348849009</v>
      </c>
      <c r="F4498">
        <f t="shared" si="351"/>
        <v>1</v>
      </c>
      <c r="G4498">
        <f t="shared" si="352"/>
        <v>1</v>
      </c>
    </row>
    <row r="4499" spans="1:7" x14ac:dyDescent="0.25">
      <c r="A4499" s="7">
        <v>0.16792213522202545</v>
      </c>
      <c r="B4499" s="13">
        <f t="shared" si="353"/>
        <v>4498</v>
      </c>
      <c r="C4499" s="35">
        <f t="shared" si="354"/>
        <v>4.8614402375024568E-5</v>
      </c>
      <c r="D4499" s="7">
        <f t="shared" si="350"/>
        <v>0.21866758188286051</v>
      </c>
      <c r="E4499" s="7">
        <f>SUM(D$2:D4499)</f>
        <v>1383.2790164308917</v>
      </c>
      <c r="F4499">
        <f t="shared" si="351"/>
        <v>1</v>
      </c>
      <c r="G4499">
        <f t="shared" si="352"/>
        <v>1</v>
      </c>
    </row>
    <row r="4500" spans="1:7" x14ac:dyDescent="0.25">
      <c r="A4500" s="7">
        <v>0.16789823959695369</v>
      </c>
      <c r="B4500" s="13">
        <f t="shared" si="353"/>
        <v>4499</v>
      </c>
      <c r="C4500" s="35">
        <f t="shared" si="354"/>
        <v>2.3895625071768123E-5</v>
      </c>
      <c r="D4500" s="7">
        <f t="shared" si="350"/>
        <v>0.10750641719788478</v>
      </c>
      <c r="E4500" s="7">
        <f>SUM(D$2:D4500)</f>
        <v>1383.3865228480895</v>
      </c>
      <c r="F4500">
        <f t="shared" si="351"/>
        <v>1</v>
      </c>
      <c r="G4500">
        <f t="shared" si="352"/>
        <v>1</v>
      </c>
    </row>
    <row r="4501" spans="1:7" x14ac:dyDescent="0.25">
      <c r="A4501" s="7">
        <v>0.1678003329021307</v>
      </c>
      <c r="B4501" s="13">
        <f t="shared" si="353"/>
        <v>4500</v>
      </c>
      <c r="C4501" s="35">
        <f t="shared" si="354"/>
        <v>9.790669482298564E-5</v>
      </c>
      <c r="D4501" s="7">
        <f t="shared" si="350"/>
        <v>0.44058012670343538</v>
      </c>
      <c r="E4501" s="7">
        <f>SUM(D$2:D4501)</f>
        <v>1383.827102974793</v>
      </c>
      <c r="F4501">
        <f t="shared" si="351"/>
        <v>1</v>
      </c>
      <c r="G4501">
        <f t="shared" si="352"/>
        <v>1</v>
      </c>
    </row>
    <row r="4502" spans="1:7" x14ac:dyDescent="0.25">
      <c r="A4502" s="7">
        <v>0.16731961199896417</v>
      </c>
      <c r="B4502" s="13">
        <f t="shared" si="353"/>
        <v>4501</v>
      </c>
      <c r="C4502" s="35">
        <f t="shared" si="354"/>
        <v>4.807209031665316E-4</v>
      </c>
      <c r="D4502" s="7">
        <f t="shared" si="350"/>
        <v>2.1637247851525587</v>
      </c>
      <c r="E4502" s="7">
        <f>SUM(D$2:D4502)</f>
        <v>1385.9908277599454</v>
      </c>
      <c r="F4502">
        <f t="shared" si="351"/>
        <v>1</v>
      </c>
      <c r="G4502">
        <f t="shared" si="352"/>
        <v>1</v>
      </c>
    </row>
    <row r="4503" spans="1:7" x14ac:dyDescent="0.25">
      <c r="A4503" s="7">
        <v>0.16726995655111998</v>
      </c>
      <c r="B4503" s="13">
        <f t="shared" si="353"/>
        <v>4502</v>
      </c>
      <c r="C4503" s="35">
        <f t="shared" si="354"/>
        <v>4.9655447844187961E-5</v>
      </c>
      <c r="D4503" s="7">
        <f t="shared" si="350"/>
        <v>0.2235488261945342</v>
      </c>
      <c r="E4503" s="7">
        <f>SUM(D$2:D4503)</f>
        <v>1386.2143765861399</v>
      </c>
      <c r="F4503">
        <f t="shared" si="351"/>
        <v>1</v>
      </c>
      <c r="G4503">
        <f t="shared" si="352"/>
        <v>1</v>
      </c>
    </row>
    <row r="4504" spans="1:7" x14ac:dyDescent="0.25">
      <c r="A4504" s="7">
        <v>0.16724758617871235</v>
      </c>
      <c r="B4504" s="13">
        <f t="shared" si="353"/>
        <v>4503</v>
      </c>
      <c r="C4504" s="35">
        <f t="shared" si="354"/>
        <v>2.2370372407626293E-5</v>
      </c>
      <c r="D4504" s="7">
        <f t="shared" si="350"/>
        <v>0.1007337869515412</v>
      </c>
      <c r="E4504" s="7">
        <f>SUM(D$2:D4504)</f>
        <v>1386.3151103730916</v>
      </c>
      <c r="F4504">
        <f t="shared" si="351"/>
        <v>1</v>
      </c>
      <c r="G4504">
        <f t="shared" si="352"/>
        <v>1</v>
      </c>
    </row>
    <row r="4505" spans="1:7" x14ac:dyDescent="0.25">
      <c r="A4505" s="7">
        <v>0.16716551305916488</v>
      </c>
      <c r="B4505" s="13">
        <f t="shared" si="353"/>
        <v>4504</v>
      </c>
      <c r="C4505" s="35">
        <f t="shared" si="354"/>
        <v>8.2073119547471096E-5</v>
      </c>
      <c r="D4505" s="7">
        <f t="shared" si="350"/>
        <v>0.36965733044180982</v>
      </c>
      <c r="E4505" s="7">
        <f>SUM(D$2:D4505)</f>
        <v>1386.6847677035335</v>
      </c>
      <c r="F4505">
        <f t="shared" si="351"/>
        <v>1</v>
      </c>
      <c r="G4505">
        <f t="shared" si="352"/>
        <v>1</v>
      </c>
    </row>
    <row r="4506" spans="1:7" x14ac:dyDescent="0.25">
      <c r="A4506" s="7">
        <v>0.16716551305916488</v>
      </c>
      <c r="B4506" s="13">
        <f t="shared" si="353"/>
        <v>4505</v>
      </c>
      <c r="C4506" s="35">
        <f t="shared" si="354"/>
        <v>0</v>
      </c>
      <c r="D4506" s="7">
        <f t="shared" si="350"/>
        <v>0</v>
      </c>
      <c r="E4506" s="7">
        <f>SUM(D$2:D4506)</f>
        <v>1386.6847677035335</v>
      </c>
      <c r="F4506">
        <f t="shared" si="351"/>
        <v>1</v>
      </c>
      <c r="G4506">
        <f t="shared" si="352"/>
        <v>1</v>
      </c>
    </row>
    <row r="4507" spans="1:7" x14ac:dyDescent="0.25">
      <c r="A4507" s="7">
        <v>0.16714459530834219</v>
      </c>
      <c r="B4507" s="13">
        <f t="shared" si="353"/>
        <v>4506</v>
      </c>
      <c r="C4507" s="35">
        <f t="shared" si="354"/>
        <v>2.0917750822690984E-5</v>
      </c>
      <c r="D4507" s="7">
        <f t="shared" si="350"/>
        <v>9.4255385207045572E-2</v>
      </c>
      <c r="E4507" s="7">
        <f>SUM(D$2:D4507)</f>
        <v>1386.7790230887406</v>
      </c>
      <c r="F4507">
        <f t="shared" si="351"/>
        <v>1</v>
      </c>
      <c r="G4507">
        <f t="shared" si="352"/>
        <v>1</v>
      </c>
    </row>
    <row r="4508" spans="1:7" x14ac:dyDescent="0.25">
      <c r="A4508" s="7">
        <v>0.16689922331229098</v>
      </c>
      <c r="B4508" s="13">
        <f t="shared" si="353"/>
        <v>4507</v>
      </c>
      <c r="C4508" s="35">
        <f t="shared" si="354"/>
        <v>2.4537199605120796E-4</v>
      </c>
      <c r="D4508" s="7">
        <f t="shared" si="350"/>
        <v>1.1058915862027943</v>
      </c>
      <c r="E4508" s="7">
        <f>SUM(D$2:D4508)</f>
        <v>1387.8849146749433</v>
      </c>
      <c r="F4508">
        <f t="shared" si="351"/>
        <v>1</v>
      </c>
      <c r="G4508">
        <f t="shared" si="352"/>
        <v>1</v>
      </c>
    </row>
    <row r="4509" spans="1:7" x14ac:dyDescent="0.25">
      <c r="A4509" s="7">
        <v>0.16681034708165418</v>
      </c>
      <c r="B4509" s="13">
        <f t="shared" si="353"/>
        <v>4508</v>
      </c>
      <c r="C4509" s="35">
        <f t="shared" si="354"/>
        <v>8.8876230636802944E-5</v>
      </c>
      <c r="D4509" s="7">
        <f t="shared" si="350"/>
        <v>0.40065404771070767</v>
      </c>
      <c r="E4509" s="7">
        <f>SUM(D$2:D4509)</f>
        <v>1388.285568722654</v>
      </c>
      <c r="F4509">
        <f t="shared" si="351"/>
        <v>1</v>
      </c>
      <c r="G4509">
        <f t="shared" si="352"/>
        <v>1</v>
      </c>
    </row>
    <row r="4510" spans="1:7" x14ac:dyDescent="0.25">
      <c r="A4510" s="7">
        <v>0.1667631368801446</v>
      </c>
      <c r="B4510" s="13">
        <f t="shared" si="353"/>
        <v>4509</v>
      </c>
      <c r="C4510" s="35">
        <f t="shared" si="354"/>
        <v>4.7210201509578775E-5</v>
      </c>
      <c r="D4510" s="7">
        <f t="shared" si="350"/>
        <v>0.2128707986066907</v>
      </c>
      <c r="E4510" s="7">
        <f>SUM(D$2:D4510)</f>
        <v>1388.4984395212607</v>
      </c>
      <c r="F4510">
        <f t="shared" si="351"/>
        <v>1</v>
      </c>
      <c r="G4510">
        <f t="shared" si="352"/>
        <v>1</v>
      </c>
    </row>
    <row r="4511" spans="1:7" x14ac:dyDescent="0.25">
      <c r="A4511" s="7">
        <v>0.16671287617330666</v>
      </c>
      <c r="B4511" s="13">
        <f t="shared" si="353"/>
        <v>4510</v>
      </c>
      <c r="C4511" s="35">
        <f t="shared" si="354"/>
        <v>5.0260706837945701E-5</v>
      </c>
      <c r="D4511" s="7">
        <f t="shared" si="350"/>
        <v>0.22667578783913511</v>
      </c>
      <c r="E4511" s="7">
        <f>SUM(D$2:D4511)</f>
        <v>1388.7251153090999</v>
      </c>
      <c r="F4511">
        <f t="shared" si="351"/>
        <v>1</v>
      </c>
      <c r="G4511">
        <f t="shared" si="352"/>
        <v>1</v>
      </c>
    </row>
    <row r="4512" spans="1:7" x14ac:dyDescent="0.25">
      <c r="A4512" s="7">
        <v>0.16648326512145173</v>
      </c>
      <c r="B4512" s="13">
        <f t="shared" si="353"/>
        <v>4511</v>
      </c>
      <c r="C4512" s="35">
        <f t="shared" si="354"/>
        <v>2.2961105185492769E-4</v>
      </c>
      <c r="D4512" s="7">
        <f t="shared" si="350"/>
        <v>1.0357754549175788</v>
      </c>
      <c r="E4512" s="7">
        <f>SUM(D$2:D4512)</f>
        <v>1389.7608907640174</v>
      </c>
      <c r="F4512">
        <f t="shared" si="351"/>
        <v>1</v>
      </c>
      <c r="G4512">
        <f t="shared" si="352"/>
        <v>1</v>
      </c>
    </row>
    <row r="4513" spans="1:7" x14ac:dyDescent="0.25">
      <c r="A4513" s="7">
        <v>0.16645242112313216</v>
      </c>
      <c r="B4513" s="13">
        <f t="shared" si="353"/>
        <v>4512</v>
      </c>
      <c r="C4513" s="35">
        <f t="shared" si="354"/>
        <v>3.0843998319568522E-5</v>
      </c>
      <c r="D4513" s="7">
        <f t="shared" si="350"/>
        <v>0.13916812041789317</v>
      </c>
      <c r="E4513" s="7">
        <f>SUM(D$2:D4513)</f>
        <v>1389.9000588844353</v>
      </c>
      <c r="F4513">
        <f t="shared" si="351"/>
        <v>1</v>
      </c>
      <c r="G4513">
        <f t="shared" si="352"/>
        <v>1</v>
      </c>
    </row>
    <row r="4514" spans="1:7" x14ac:dyDescent="0.25">
      <c r="A4514" s="7">
        <v>0.16638225950058094</v>
      </c>
      <c r="B4514" s="13">
        <f t="shared" si="353"/>
        <v>4513</v>
      </c>
      <c r="C4514" s="35">
        <f t="shared" si="354"/>
        <v>7.016162255121805E-5</v>
      </c>
      <c r="D4514" s="7">
        <f t="shared" si="350"/>
        <v>0.31663940257364709</v>
      </c>
      <c r="E4514" s="7">
        <f>SUM(D$2:D4514)</f>
        <v>1390.216698287009</v>
      </c>
      <c r="F4514">
        <f t="shared" si="351"/>
        <v>1</v>
      </c>
      <c r="G4514">
        <f t="shared" si="352"/>
        <v>1</v>
      </c>
    </row>
    <row r="4515" spans="1:7" x14ac:dyDescent="0.25">
      <c r="A4515" s="7">
        <v>0.16630645686420836</v>
      </c>
      <c r="B4515" s="13">
        <f t="shared" si="353"/>
        <v>4514</v>
      </c>
      <c r="C4515" s="35">
        <f t="shared" si="354"/>
        <v>7.5802636372579446E-5</v>
      </c>
      <c r="D4515" s="7">
        <f t="shared" si="350"/>
        <v>0.34217310058582362</v>
      </c>
      <c r="E4515" s="7">
        <f>SUM(D$2:D4515)</f>
        <v>1390.5588713875948</v>
      </c>
      <c r="F4515">
        <f t="shared" si="351"/>
        <v>1</v>
      </c>
      <c r="G4515">
        <f t="shared" si="352"/>
        <v>1</v>
      </c>
    </row>
    <row r="4516" spans="1:7" x14ac:dyDescent="0.25">
      <c r="A4516" s="7">
        <v>0.16627977704776548</v>
      </c>
      <c r="B4516" s="13">
        <f t="shared" si="353"/>
        <v>4515</v>
      </c>
      <c r="C4516" s="35">
        <f t="shared" si="354"/>
        <v>2.6679816442887194E-5</v>
      </c>
      <c r="D4516" s="7">
        <f t="shared" si="350"/>
        <v>0.12045937123963568</v>
      </c>
      <c r="E4516" s="7">
        <f>SUM(D$2:D4516)</f>
        <v>1390.6793307588343</v>
      </c>
      <c r="F4516">
        <f t="shared" si="351"/>
        <v>1</v>
      </c>
      <c r="G4516">
        <f t="shared" si="352"/>
        <v>1</v>
      </c>
    </row>
    <row r="4517" spans="1:7" x14ac:dyDescent="0.25">
      <c r="A4517" s="7">
        <v>0.1662476983210987</v>
      </c>
      <c r="B4517" s="13">
        <f t="shared" si="353"/>
        <v>4516</v>
      </c>
      <c r="C4517" s="35">
        <f t="shared" si="354"/>
        <v>3.207872666677325E-5</v>
      </c>
      <c r="D4517" s="7">
        <f t="shared" si="350"/>
        <v>0.144867529627148</v>
      </c>
      <c r="E4517" s="7">
        <f>SUM(D$2:D4517)</f>
        <v>1390.8241982884615</v>
      </c>
      <c r="F4517">
        <f t="shared" si="351"/>
        <v>1</v>
      </c>
      <c r="G4517">
        <f t="shared" si="352"/>
        <v>1</v>
      </c>
    </row>
    <row r="4518" spans="1:7" x14ac:dyDescent="0.25">
      <c r="A4518" s="7">
        <v>0.16597170021996566</v>
      </c>
      <c r="B4518" s="13">
        <f t="shared" si="353"/>
        <v>4517</v>
      </c>
      <c r="C4518" s="35">
        <f t="shared" si="354"/>
        <v>2.759981011330459E-4</v>
      </c>
      <c r="D4518" s="7">
        <f t="shared" si="350"/>
        <v>1.2466834228179684</v>
      </c>
      <c r="E4518" s="7">
        <f>SUM(D$2:D4518)</f>
        <v>1392.0708817112795</v>
      </c>
      <c r="F4518">
        <f t="shared" si="351"/>
        <v>1</v>
      </c>
      <c r="G4518">
        <f t="shared" si="352"/>
        <v>1</v>
      </c>
    </row>
    <row r="4519" spans="1:7" x14ac:dyDescent="0.25">
      <c r="A4519" s="7">
        <v>0.1657148767237534</v>
      </c>
      <c r="B4519" s="13">
        <f t="shared" si="353"/>
        <v>4518</v>
      </c>
      <c r="C4519" s="35">
        <f t="shared" si="354"/>
        <v>2.5682349621225509E-4</v>
      </c>
      <c r="D4519" s="7">
        <f t="shared" si="350"/>
        <v>1.1603285558869685</v>
      </c>
      <c r="E4519" s="7">
        <f>SUM(D$2:D4519)</f>
        <v>1393.2312102671665</v>
      </c>
      <c r="F4519">
        <f t="shared" si="351"/>
        <v>1</v>
      </c>
      <c r="G4519">
        <f t="shared" si="352"/>
        <v>1</v>
      </c>
    </row>
    <row r="4520" spans="1:7" x14ac:dyDescent="0.25">
      <c r="A4520" s="7">
        <v>0.16552550328980048</v>
      </c>
      <c r="B4520" s="13">
        <f t="shared" si="353"/>
        <v>4519</v>
      </c>
      <c r="C4520" s="35">
        <f t="shared" si="354"/>
        <v>1.8937343395292183E-4</v>
      </c>
      <c r="D4520" s="7">
        <f t="shared" si="350"/>
        <v>0.85577854803325382</v>
      </c>
      <c r="E4520" s="7">
        <f>SUM(D$2:D4520)</f>
        <v>1394.0869888151997</v>
      </c>
      <c r="F4520">
        <f t="shared" si="351"/>
        <v>1</v>
      </c>
      <c r="G4520">
        <f t="shared" si="352"/>
        <v>1</v>
      </c>
    </row>
    <row r="4521" spans="1:7" x14ac:dyDescent="0.25">
      <c r="A4521" s="7">
        <v>0.16550867708977532</v>
      </c>
      <c r="B4521" s="13">
        <f t="shared" si="353"/>
        <v>4520</v>
      </c>
      <c r="C4521" s="35">
        <f t="shared" si="354"/>
        <v>1.6826200025160665E-5</v>
      </c>
      <c r="D4521" s="7">
        <f t="shared" si="350"/>
        <v>7.6054424113726204E-2</v>
      </c>
      <c r="E4521" s="7">
        <f>SUM(D$2:D4521)</f>
        <v>1394.1630432393133</v>
      </c>
      <c r="F4521">
        <f t="shared" si="351"/>
        <v>1</v>
      </c>
      <c r="G4521">
        <f t="shared" si="352"/>
        <v>1</v>
      </c>
    </row>
    <row r="4522" spans="1:7" x14ac:dyDescent="0.25">
      <c r="A4522" s="7">
        <v>0.1653653033393446</v>
      </c>
      <c r="B4522" s="13">
        <f t="shared" si="353"/>
        <v>4521</v>
      </c>
      <c r="C4522" s="35">
        <f t="shared" si="354"/>
        <v>1.4337375043071976E-4</v>
      </c>
      <c r="D4522" s="7">
        <f t="shared" si="350"/>
        <v>0.64819272569728403</v>
      </c>
      <c r="E4522" s="7">
        <f>SUM(D$2:D4522)</f>
        <v>1394.8112359650106</v>
      </c>
      <c r="F4522">
        <f t="shared" si="351"/>
        <v>1</v>
      </c>
      <c r="G4522">
        <f t="shared" si="352"/>
        <v>1</v>
      </c>
    </row>
    <row r="4523" spans="1:7" x14ac:dyDescent="0.25">
      <c r="A4523" s="7">
        <v>0.16521270544184977</v>
      </c>
      <c r="B4523" s="13">
        <f t="shared" si="353"/>
        <v>4522</v>
      </c>
      <c r="C4523" s="35">
        <f t="shared" si="354"/>
        <v>1.5259789749483277E-4</v>
      </c>
      <c r="D4523" s="7">
        <f t="shared" si="350"/>
        <v>0.69004769247163378</v>
      </c>
      <c r="E4523" s="7">
        <f>SUM(D$2:D4523)</f>
        <v>1395.5012836574822</v>
      </c>
      <c r="F4523">
        <f t="shared" si="351"/>
        <v>1</v>
      </c>
      <c r="G4523">
        <f t="shared" si="352"/>
        <v>1</v>
      </c>
    </row>
    <row r="4524" spans="1:7" x14ac:dyDescent="0.25">
      <c r="A4524" s="7">
        <v>0.16497597654422877</v>
      </c>
      <c r="B4524" s="13">
        <f t="shared" si="353"/>
        <v>4523</v>
      </c>
      <c r="C4524" s="35">
        <f t="shared" si="354"/>
        <v>2.3672889762099691E-4</v>
      </c>
      <c r="D4524" s="7">
        <f t="shared" si="350"/>
        <v>1.070724803939769</v>
      </c>
      <c r="E4524" s="7">
        <f>SUM(D$2:D4524)</f>
        <v>1396.572008461422</v>
      </c>
      <c r="F4524">
        <f t="shared" si="351"/>
        <v>1</v>
      </c>
      <c r="G4524">
        <f t="shared" si="352"/>
        <v>1</v>
      </c>
    </row>
    <row r="4525" spans="1:7" x14ac:dyDescent="0.25">
      <c r="A4525" s="7">
        <v>0.16493172000660844</v>
      </c>
      <c r="B4525" s="13">
        <f t="shared" si="353"/>
        <v>4524</v>
      </c>
      <c r="C4525" s="35">
        <f t="shared" si="354"/>
        <v>4.4256537620329661E-5</v>
      </c>
      <c r="D4525" s="7">
        <f t="shared" si="350"/>
        <v>0.20021657619437139</v>
      </c>
      <c r="E4525" s="7">
        <f>SUM(D$2:D4525)</f>
        <v>1396.7722250376164</v>
      </c>
      <c r="F4525">
        <f t="shared" si="351"/>
        <v>1</v>
      </c>
      <c r="G4525">
        <f t="shared" si="352"/>
        <v>1</v>
      </c>
    </row>
    <row r="4526" spans="1:7" x14ac:dyDescent="0.25">
      <c r="A4526" s="7">
        <v>0.16481275029880429</v>
      </c>
      <c r="B4526" s="13">
        <f t="shared" si="353"/>
        <v>4525</v>
      </c>
      <c r="C4526" s="35">
        <f t="shared" si="354"/>
        <v>1.1896970780414517E-4</v>
      </c>
      <c r="D4526" s="7">
        <f t="shared" si="350"/>
        <v>0.53833792781375689</v>
      </c>
      <c r="E4526" s="7">
        <f>SUM(D$2:D4526)</f>
        <v>1397.3105629654301</v>
      </c>
      <c r="F4526">
        <f t="shared" si="351"/>
        <v>1</v>
      </c>
      <c r="G4526">
        <f t="shared" si="352"/>
        <v>1</v>
      </c>
    </row>
    <row r="4527" spans="1:7" x14ac:dyDescent="0.25">
      <c r="A4527" s="7">
        <v>0.16460495278108278</v>
      </c>
      <c r="B4527" s="13">
        <f t="shared" si="353"/>
        <v>4526</v>
      </c>
      <c r="C4527" s="35">
        <f t="shared" si="354"/>
        <v>2.0779751772151411E-4</v>
      </c>
      <c r="D4527" s="7">
        <f t="shared" si="350"/>
        <v>0.94049156520757293</v>
      </c>
      <c r="E4527" s="7">
        <f>SUM(D$2:D4527)</f>
        <v>1398.2510545306377</v>
      </c>
      <c r="F4527">
        <f t="shared" si="351"/>
        <v>1</v>
      </c>
      <c r="G4527">
        <f t="shared" si="352"/>
        <v>1</v>
      </c>
    </row>
    <row r="4528" spans="1:7" x14ac:dyDescent="0.25">
      <c r="A4528" s="7">
        <v>0.16448271467471251</v>
      </c>
      <c r="B4528" s="13">
        <f t="shared" si="353"/>
        <v>4527</v>
      </c>
      <c r="C4528" s="35">
        <f t="shared" si="354"/>
        <v>1.2223810637027044E-4</v>
      </c>
      <c r="D4528" s="7">
        <f t="shared" si="350"/>
        <v>0.5533719075382143</v>
      </c>
      <c r="E4528" s="7">
        <f>SUM(D$2:D4528)</f>
        <v>1398.8044264381758</v>
      </c>
      <c r="F4528">
        <f t="shared" si="351"/>
        <v>1</v>
      </c>
      <c r="G4528">
        <f t="shared" si="352"/>
        <v>1</v>
      </c>
    </row>
    <row r="4529" spans="1:7" x14ac:dyDescent="0.25">
      <c r="A4529" s="7">
        <v>0.16446683267871753</v>
      </c>
      <c r="B4529" s="13">
        <f t="shared" si="353"/>
        <v>4528</v>
      </c>
      <c r="C4529" s="35">
        <f t="shared" si="354"/>
        <v>1.5881995994976306E-5</v>
      </c>
      <c r="D4529" s="7">
        <f t="shared" si="350"/>
        <v>7.1913677865252712E-2</v>
      </c>
      <c r="E4529" s="7">
        <f>SUM(D$2:D4529)</f>
        <v>1398.8763401160411</v>
      </c>
      <c r="F4529">
        <f t="shared" si="351"/>
        <v>1</v>
      </c>
      <c r="G4529">
        <f t="shared" si="352"/>
        <v>1</v>
      </c>
    </row>
    <row r="4530" spans="1:7" x14ac:dyDescent="0.25">
      <c r="A4530" s="7">
        <v>0.16442516664959031</v>
      </c>
      <c r="B4530" s="13">
        <f t="shared" si="353"/>
        <v>4529</v>
      </c>
      <c r="C4530" s="35">
        <f t="shared" si="354"/>
        <v>4.1666029127224169E-5</v>
      </c>
      <c r="D4530" s="7">
        <f t="shared" si="350"/>
        <v>0.18870544591719826</v>
      </c>
      <c r="E4530" s="7">
        <f>SUM(D$2:D4530)</f>
        <v>1399.0650455619582</v>
      </c>
      <c r="F4530">
        <f t="shared" si="351"/>
        <v>1</v>
      </c>
      <c r="G4530">
        <f t="shared" si="352"/>
        <v>1</v>
      </c>
    </row>
    <row r="4531" spans="1:7" x14ac:dyDescent="0.25">
      <c r="A4531" s="7">
        <v>0.16420015556608758</v>
      </c>
      <c r="B4531" s="13">
        <f t="shared" si="353"/>
        <v>4530</v>
      </c>
      <c r="C4531" s="35">
        <f t="shared" si="354"/>
        <v>2.2501108350272969E-4</v>
      </c>
      <c r="D4531" s="7">
        <f t="shared" si="350"/>
        <v>1.0193002082673654</v>
      </c>
      <c r="E4531" s="7">
        <f>SUM(D$2:D4531)</f>
        <v>1400.0843457702256</v>
      </c>
      <c r="F4531">
        <f t="shared" si="351"/>
        <v>1</v>
      </c>
      <c r="G4531">
        <f t="shared" si="352"/>
        <v>1</v>
      </c>
    </row>
    <row r="4532" spans="1:7" x14ac:dyDescent="0.25">
      <c r="A4532" s="7">
        <v>0.16406005021422299</v>
      </c>
      <c r="B4532" s="13">
        <f t="shared" si="353"/>
        <v>4531</v>
      </c>
      <c r="C4532" s="35">
        <f t="shared" si="354"/>
        <v>1.401053518645945E-4</v>
      </c>
      <c r="D4532" s="7">
        <f t="shared" si="350"/>
        <v>0.63481734929847766</v>
      </c>
      <c r="E4532" s="7">
        <f>SUM(D$2:D4532)</f>
        <v>1400.719163119524</v>
      </c>
      <c r="F4532">
        <f t="shared" si="351"/>
        <v>1</v>
      </c>
      <c r="G4532">
        <f t="shared" si="352"/>
        <v>1</v>
      </c>
    </row>
    <row r="4533" spans="1:7" x14ac:dyDescent="0.25">
      <c r="A4533" s="7">
        <v>0.16403990719491218</v>
      </c>
      <c r="B4533" s="13">
        <f t="shared" si="353"/>
        <v>4532</v>
      </c>
      <c r="C4533" s="35">
        <f t="shared" si="354"/>
        <v>2.0143019310803201E-5</v>
      </c>
      <c r="D4533" s="7">
        <f t="shared" si="350"/>
        <v>9.1288163516560106E-2</v>
      </c>
      <c r="E4533" s="7">
        <f>SUM(D$2:D4533)</f>
        <v>1400.8104512830405</v>
      </c>
      <c r="F4533">
        <f t="shared" si="351"/>
        <v>1</v>
      </c>
      <c r="G4533">
        <f t="shared" si="352"/>
        <v>1</v>
      </c>
    </row>
    <row r="4534" spans="1:7" x14ac:dyDescent="0.25">
      <c r="A4534" s="7">
        <v>0.16391280280623249</v>
      </c>
      <c r="B4534" s="13">
        <f t="shared" si="353"/>
        <v>4533</v>
      </c>
      <c r="C4534" s="35">
        <f t="shared" si="354"/>
        <v>1.2710438867968854E-4</v>
      </c>
      <c r="D4534" s="7">
        <f t="shared" si="350"/>
        <v>0.57616419388502815</v>
      </c>
      <c r="E4534" s="7">
        <f>SUM(D$2:D4534)</f>
        <v>1401.3866154769255</v>
      </c>
      <c r="F4534">
        <f t="shared" si="351"/>
        <v>1</v>
      </c>
      <c r="G4534">
        <f t="shared" si="352"/>
        <v>1</v>
      </c>
    </row>
    <row r="4535" spans="1:7" x14ac:dyDescent="0.25">
      <c r="A4535" s="7">
        <v>0.16391103544997085</v>
      </c>
      <c r="B4535" s="13">
        <f t="shared" si="353"/>
        <v>4534</v>
      </c>
      <c r="C4535" s="35">
        <f t="shared" si="354"/>
        <v>1.7673562616449257E-6</v>
      </c>
      <c r="D4535" s="7">
        <f t="shared" si="350"/>
        <v>8.0131932902980929E-3</v>
      </c>
      <c r="E4535" s="7">
        <f>SUM(D$2:D4535)</f>
        <v>1401.3946286702158</v>
      </c>
      <c r="F4535">
        <f t="shared" si="351"/>
        <v>1</v>
      </c>
      <c r="G4535">
        <f t="shared" si="352"/>
        <v>1</v>
      </c>
    </row>
    <row r="4536" spans="1:7" x14ac:dyDescent="0.25">
      <c r="A4536" s="7">
        <v>0.16384990429160576</v>
      </c>
      <c r="B4536" s="13">
        <f t="shared" si="353"/>
        <v>4535</v>
      </c>
      <c r="C4536" s="35">
        <f t="shared" si="354"/>
        <v>6.1131158365090865E-5</v>
      </c>
      <c r="D4536" s="7">
        <f t="shared" si="350"/>
        <v>0.27722980318568707</v>
      </c>
      <c r="E4536" s="7">
        <f>SUM(D$2:D4536)</f>
        <v>1401.6718584734015</v>
      </c>
      <c r="F4536">
        <f t="shared" si="351"/>
        <v>1</v>
      </c>
      <c r="G4536">
        <f t="shared" si="352"/>
        <v>1</v>
      </c>
    </row>
    <row r="4537" spans="1:7" x14ac:dyDescent="0.25">
      <c r="A4537" s="7">
        <v>0.16371577889859906</v>
      </c>
      <c r="B4537" s="13">
        <f t="shared" si="353"/>
        <v>4536</v>
      </c>
      <c r="C4537" s="35">
        <f t="shared" si="354"/>
        <v>1.3412539300669546E-4</v>
      </c>
      <c r="D4537" s="7">
        <f t="shared" si="350"/>
        <v>0.6083927826783706</v>
      </c>
      <c r="E4537" s="7">
        <f>SUM(D$2:D4537)</f>
        <v>1402.2802512560797</v>
      </c>
      <c r="F4537">
        <f t="shared" si="351"/>
        <v>1</v>
      </c>
      <c r="G4537">
        <f t="shared" si="352"/>
        <v>1</v>
      </c>
    </row>
    <row r="4538" spans="1:7" x14ac:dyDescent="0.25">
      <c r="A4538" s="7">
        <v>0.1636956843000078</v>
      </c>
      <c r="B4538" s="13">
        <f t="shared" si="353"/>
        <v>4537</v>
      </c>
      <c r="C4538" s="35">
        <f t="shared" si="354"/>
        <v>2.0094598591258173E-5</v>
      </c>
      <c r="D4538" s="7">
        <f t="shared" si="350"/>
        <v>9.1169193808538329E-2</v>
      </c>
      <c r="E4538" s="7">
        <f>SUM(D$2:D4538)</f>
        <v>1402.3714204498883</v>
      </c>
      <c r="F4538">
        <f t="shared" si="351"/>
        <v>1</v>
      </c>
      <c r="G4538">
        <f t="shared" si="352"/>
        <v>1</v>
      </c>
    </row>
    <row r="4539" spans="1:7" x14ac:dyDescent="0.25">
      <c r="A4539" s="7">
        <v>0.16367723600587947</v>
      </c>
      <c r="B4539" s="13">
        <f t="shared" si="353"/>
        <v>4538</v>
      </c>
      <c r="C4539" s="35">
        <f t="shared" si="354"/>
        <v>1.8448294128337039E-5</v>
      </c>
      <c r="D4539" s="7">
        <f t="shared" si="350"/>
        <v>8.3718358754393485E-2</v>
      </c>
      <c r="E4539" s="7">
        <f>SUM(D$2:D4539)</f>
        <v>1402.4551388086427</v>
      </c>
      <c r="F4539">
        <f t="shared" si="351"/>
        <v>1</v>
      </c>
      <c r="G4539">
        <f t="shared" si="352"/>
        <v>1</v>
      </c>
    </row>
    <row r="4540" spans="1:7" x14ac:dyDescent="0.25">
      <c r="A4540" s="7">
        <v>0.16356489993664627</v>
      </c>
      <c r="B4540" s="13">
        <f t="shared" si="353"/>
        <v>4539</v>
      </c>
      <c r="C4540" s="35">
        <f t="shared" si="354"/>
        <v>1.1233606923319317E-4</v>
      </c>
      <c r="D4540" s="7">
        <f t="shared" si="350"/>
        <v>0.50989341824946377</v>
      </c>
      <c r="E4540" s="7">
        <f>SUM(D$2:D4540)</f>
        <v>1402.9650322268922</v>
      </c>
      <c r="F4540">
        <f t="shared" si="351"/>
        <v>1</v>
      </c>
      <c r="G4540">
        <f t="shared" si="352"/>
        <v>1</v>
      </c>
    </row>
    <row r="4541" spans="1:7" x14ac:dyDescent="0.25">
      <c r="A4541" s="7">
        <v>0.16349800671266121</v>
      </c>
      <c r="B4541" s="13">
        <f t="shared" si="353"/>
        <v>4540</v>
      </c>
      <c r="C4541" s="35">
        <f t="shared" si="354"/>
        <v>6.6893223985065031E-5</v>
      </c>
      <c r="D4541" s="7">
        <f t="shared" si="350"/>
        <v>0.30369523689219524</v>
      </c>
      <c r="E4541" s="7">
        <f>SUM(D$2:D4541)</f>
        <v>1403.2687274637844</v>
      </c>
      <c r="F4541">
        <f t="shared" si="351"/>
        <v>1</v>
      </c>
      <c r="G4541">
        <f t="shared" si="352"/>
        <v>1</v>
      </c>
    </row>
    <row r="4542" spans="1:7" x14ac:dyDescent="0.25">
      <c r="A4542" s="7">
        <v>0.16347464371550385</v>
      </c>
      <c r="B4542" s="13">
        <f t="shared" si="353"/>
        <v>4541</v>
      </c>
      <c r="C4542" s="35">
        <f t="shared" si="354"/>
        <v>2.336299715735568E-5</v>
      </c>
      <c r="D4542" s="7">
        <f t="shared" si="350"/>
        <v>0.10609137009155215</v>
      </c>
      <c r="E4542" s="7">
        <f>SUM(D$2:D4542)</f>
        <v>1403.3748188338759</v>
      </c>
      <c r="F4542">
        <f t="shared" si="351"/>
        <v>1</v>
      </c>
      <c r="G4542">
        <f t="shared" si="352"/>
        <v>1</v>
      </c>
    </row>
    <row r="4543" spans="1:7" x14ac:dyDescent="0.25">
      <c r="A4543" s="7">
        <v>0.16323094223427534</v>
      </c>
      <c r="B4543" s="13">
        <f t="shared" si="353"/>
        <v>4542</v>
      </c>
      <c r="C4543" s="35">
        <f t="shared" si="354"/>
        <v>2.4370148122851432E-4</v>
      </c>
      <c r="D4543" s="7">
        <f t="shared" si="350"/>
        <v>1.106892127739912</v>
      </c>
      <c r="E4543" s="7">
        <f>SUM(D$2:D4543)</f>
        <v>1404.4817109616158</v>
      </c>
      <c r="F4543">
        <f t="shared" si="351"/>
        <v>1</v>
      </c>
      <c r="G4543">
        <f t="shared" si="352"/>
        <v>1</v>
      </c>
    </row>
    <row r="4544" spans="1:7" x14ac:dyDescent="0.25">
      <c r="A4544" s="7">
        <v>0.16305929078365836</v>
      </c>
      <c r="B4544" s="13">
        <f t="shared" si="353"/>
        <v>4543</v>
      </c>
      <c r="C4544" s="35">
        <f t="shared" si="354"/>
        <v>1.7165145061698306E-4</v>
      </c>
      <c r="D4544" s="7">
        <f t="shared" si="350"/>
        <v>0.77981254015295409</v>
      </c>
      <c r="E4544" s="7">
        <f>SUM(D$2:D4544)</f>
        <v>1405.2615235017688</v>
      </c>
      <c r="F4544">
        <f t="shared" si="351"/>
        <v>1</v>
      </c>
      <c r="G4544">
        <f t="shared" si="352"/>
        <v>1</v>
      </c>
    </row>
    <row r="4545" spans="1:7" x14ac:dyDescent="0.25">
      <c r="A4545" s="7">
        <v>0.16300854586962546</v>
      </c>
      <c r="B4545" s="13">
        <f t="shared" si="353"/>
        <v>4544</v>
      </c>
      <c r="C4545" s="35">
        <f t="shared" si="354"/>
        <v>5.0744914032896382E-5</v>
      </c>
      <c r="D4545" s="7">
        <f t="shared" si="350"/>
        <v>0.23058488936548116</v>
      </c>
      <c r="E4545" s="7">
        <f>SUM(D$2:D4545)</f>
        <v>1405.4921083911343</v>
      </c>
      <c r="F4545">
        <f t="shared" si="351"/>
        <v>1</v>
      </c>
      <c r="G4545">
        <f t="shared" si="352"/>
        <v>1</v>
      </c>
    </row>
    <row r="4546" spans="1:7" x14ac:dyDescent="0.25">
      <c r="A4546" s="7">
        <v>0.16300145223421916</v>
      </c>
      <c r="B4546" s="13">
        <f t="shared" si="353"/>
        <v>4545</v>
      </c>
      <c r="C4546" s="35">
        <f t="shared" si="354"/>
        <v>7.0936354062967055E-6</v>
      </c>
      <c r="D4546" s="7">
        <f t="shared" ref="D4546:D4609" si="355">C4546*B4546</f>
        <v>3.2240572921618527E-2</v>
      </c>
      <c r="E4546" s="7">
        <f>SUM(D$2:D4546)</f>
        <v>1405.5243489640559</v>
      </c>
      <c r="F4546">
        <f t="shared" ref="F4546:F4609" si="356">IF(E4546&gt;I$15,1,0)</f>
        <v>1</v>
      </c>
      <c r="G4546">
        <f t="shared" ref="G4546:G4609" si="357">IF(E4546&gt;M$15,1,0)</f>
        <v>1</v>
      </c>
    </row>
    <row r="4547" spans="1:7" x14ac:dyDescent="0.25">
      <c r="A4547" s="7">
        <v>0.162930515880156</v>
      </c>
      <c r="B4547" s="13">
        <f t="shared" ref="B4547:B4610" si="358">ROW(B4547)-1</f>
        <v>4546</v>
      </c>
      <c r="C4547" s="35">
        <f t="shared" si="354"/>
        <v>7.0936354063161344E-5</v>
      </c>
      <c r="D4547" s="7">
        <f t="shared" si="355"/>
        <v>0.32247666557113147</v>
      </c>
      <c r="E4547" s="7">
        <f>SUM(D$2:D4547)</f>
        <v>1405.8468256296271</v>
      </c>
      <c r="F4547">
        <f t="shared" si="356"/>
        <v>1</v>
      </c>
      <c r="G4547">
        <f t="shared" si="357"/>
        <v>1</v>
      </c>
    </row>
    <row r="4548" spans="1:7" x14ac:dyDescent="0.25">
      <c r="A4548" s="7">
        <v>0.1629297653590038</v>
      </c>
      <c r="B4548" s="13">
        <f t="shared" si="358"/>
        <v>4547</v>
      </c>
      <c r="C4548" s="35">
        <f t="shared" ref="C4548:C4611" si="359">IF(A4547-A4548=0,0,A4547-A4548)</f>
        <v>7.5052115219853555E-7</v>
      </c>
      <c r="D4548" s="7">
        <f t="shared" si="355"/>
        <v>3.4126196790467411E-3</v>
      </c>
      <c r="E4548" s="7">
        <f>SUM(D$2:D4548)</f>
        <v>1405.8502382493061</v>
      </c>
      <c r="F4548">
        <f t="shared" si="356"/>
        <v>1</v>
      </c>
      <c r="G4548">
        <f t="shared" si="357"/>
        <v>1</v>
      </c>
    </row>
    <row r="4549" spans="1:7" x14ac:dyDescent="0.25">
      <c r="A4549" s="7">
        <v>0.16264120208116126</v>
      </c>
      <c r="B4549" s="13">
        <f t="shared" si="358"/>
        <v>4548</v>
      </c>
      <c r="C4549" s="35">
        <f t="shared" si="359"/>
        <v>2.8856327784254621E-4</v>
      </c>
      <c r="D4549" s="7">
        <f t="shared" si="355"/>
        <v>1.3123857876279001</v>
      </c>
      <c r="E4549" s="7">
        <f>SUM(D$2:D4549)</f>
        <v>1407.1626240369339</v>
      </c>
      <c r="F4549">
        <f t="shared" si="356"/>
        <v>1</v>
      </c>
      <c r="G4549">
        <f t="shared" si="357"/>
        <v>1</v>
      </c>
    </row>
    <row r="4550" spans="1:7" x14ac:dyDescent="0.25">
      <c r="A4550" s="7">
        <v>0.16262931479452472</v>
      </c>
      <c r="B4550" s="13">
        <f t="shared" si="358"/>
        <v>4549</v>
      </c>
      <c r="C4550" s="35">
        <f t="shared" si="359"/>
        <v>1.1887286636536043E-5</v>
      </c>
      <c r="D4550" s="7">
        <f t="shared" si="355"/>
        <v>5.407526690960246E-2</v>
      </c>
      <c r="E4550" s="7">
        <f>SUM(D$2:D4550)</f>
        <v>1407.2166993038436</v>
      </c>
      <c r="F4550">
        <f t="shared" si="356"/>
        <v>1</v>
      </c>
      <c r="G4550">
        <f t="shared" si="357"/>
        <v>1</v>
      </c>
    </row>
    <row r="4551" spans="1:7" x14ac:dyDescent="0.25">
      <c r="A4551" s="7">
        <v>0.16249751359605388</v>
      </c>
      <c r="B4551" s="13">
        <f t="shared" si="358"/>
        <v>4550</v>
      </c>
      <c r="C4551" s="35">
        <f t="shared" si="359"/>
        <v>1.3180119847083782E-4</v>
      </c>
      <c r="D4551" s="7">
        <f t="shared" si="355"/>
        <v>0.59969545304231209</v>
      </c>
      <c r="E4551" s="7">
        <f>SUM(D$2:D4551)</f>
        <v>1407.816394756886</v>
      </c>
      <c r="F4551">
        <f t="shared" si="356"/>
        <v>1</v>
      </c>
      <c r="G4551">
        <f t="shared" si="357"/>
        <v>1</v>
      </c>
    </row>
    <row r="4552" spans="1:7" x14ac:dyDescent="0.25">
      <c r="A4552" s="7">
        <v>0.1623326652565262</v>
      </c>
      <c r="B4552" s="13">
        <f t="shared" si="358"/>
        <v>4551</v>
      </c>
      <c r="C4552" s="35">
        <f t="shared" si="359"/>
        <v>1.6484833952767897E-4</v>
      </c>
      <c r="D4552" s="7">
        <f t="shared" si="355"/>
        <v>0.75022479319046698</v>
      </c>
      <c r="E4552" s="7">
        <f>SUM(D$2:D4552)</f>
        <v>1408.5666195500764</v>
      </c>
      <c r="F4552">
        <f t="shared" si="356"/>
        <v>1</v>
      </c>
      <c r="G4552">
        <f t="shared" si="357"/>
        <v>1</v>
      </c>
    </row>
    <row r="4553" spans="1:7" x14ac:dyDescent="0.25">
      <c r="A4553" s="7">
        <v>0.16225887208001274</v>
      </c>
      <c r="B4553" s="13">
        <f t="shared" si="358"/>
        <v>4552</v>
      </c>
      <c r="C4553" s="35">
        <f t="shared" si="359"/>
        <v>7.379317651345918E-5</v>
      </c>
      <c r="D4553" s="7">
        <f t="shared" si="355"/>
        <v>0.33590653948926619</v>
      </c>
      <c r="E4553" s="7">
        <f>SUM(D$2:D4553)</f>
        <v>1408.9025260895658</v>
      </c>
      <c r="F4553">
        <f t="shared" si="356"/>
        <v>1</v>
      </c>
      <c r="G4553">
        <f t="shared" si="357"/>
        <v>1</v>
      </c>
    </row>
    <row r="4554" spans="1:7" x14ac:dyDescent="0.25">
      <c r="A4554" s="7">
        <v>0.16215009493366267</v>
      </c>
      <c r="B4554" s="13">
        <f t="shared" si="358"/>
        <v>4553</v>
      </c>
      <c r="C4554" s="35">
        <f t="shared" si="359"/>
        <v>1.0877714635007529E-4</v>
      </c>
      <c r="D4554" s="7">
        <f t="shared" si="355"/>
        <v>0.49526234733189278</v>
      </c>
      <c r="E4554" s="7">
        <f>SUM(D$2:D4554)</f>
        <v>1409.3977884368976</v>
      </c>
      <c r="F4554">
        <f t="shared" si="356"/>
        <v>1</v>
      </c>
      <c r="G4554">
        <f t="shared" si="357"/>
        <v>1</v>
      </c>
    </row>
    <row r="4555" spans="1:7" x14ac:dyDescent="0.25">
      <c r="A4555" s="7">
        <v>0.16189394932752335</v>
      </c>
      <c r="B4555" s="13">
        <f t="shared" si="358"/>
        <v>4554</v>
      </c>
      <c r="C4555" s="35">
        <f t="shared" si="359"/>
        <v>2.5614560613931858E-4</v>
      </c>
      <c r="D4555" s="7">
        <f t="shared" si="355"/>
        <v>1.1664870903584568</v>
      </c>
      <c r="E4555" s="7">
        <f>SUM(D$2:D4555)</f>
        <v>1410.5642755272561</v>
      </c>
      <c r="F4555">
        <f t="shared" si="356"/>
        <v>1</v>
      </c>
      <c r="G4555">
        <f t="shared" si="357"/>
        <v>1</v>
      </c>
    </row>
    <row r="4556" spans="1:7" x14ac:dyDescent="0.25">
      <c r="A4556" s="7">
        <v>0.16180485520364882</v>
      </c>
      <c r="B4556" s="13">
        <f t="shared" si="358"/>
        <v>4555</v>
      </c>
      <c r="C4556" s="35">
        <f t="shared" si="359"/>
        <v>8.9094123874533526E-5</v>
      </c>
      <c r="D4556" s="7">
        <f t="shared" si="355"/>
        <v>0.40582373424850021</v>
      </c>
      <c r="E4556" s="7">
        <f>SUM(D$2:D4556)</f>
        <v>1410.9700992615046</v>
      </c>
      <c r="F4556">
        <f t="shared" si="356"/>
        <v>1</v>
      </c>
      <c r="G4556">
        <f t="shared" si="357"/>
        <v>1</v>
      </c>
    </row>
    <row r="4557" spans="1:7" x14ac:dyDescent="0.25">
      <c r="A4557" s="7">
        <v>0.16180267627127148</v>
      </c>
      <c r="B4557" s="13">
        <f t="shared" si="358"/>
        <v>4556</v>
      </c>
      <c r="C4557" s="35">
        <f t="shared" si="359"/>
        <v>2.1789323773335756E-6</v>
      </c>
      <c r="D4557" s="7">
        <f t="shared" si="355"/>
        <v>9.9272159111317704E-3</v>
      </c>
      <c r="E4557" s="7">
        <f>SUM(D$2:D4557)</f>
        <v>1410.9800264774158</v>
      </c>
      <c r="F4557">
        <f t="shared" si="356"/>
        <v>1</v>
      </c>
      <c r="G4557">
        <f t="shared" si="357"/>
        <v>1</v>
      </c>
    </row>
    <row r="4558" spans="1:7" x14ac:dyDescent="0.25">
      <c r="A4558" s="7">
        <v>0.16173665462023731</v>
      </c>
      <c r="B4558" s="13">
        <f t="shared" si="358"/>
        <v>4557</v>
      </c>
      <c r="C4558" s="35">
        <f t="shared" si="359"/>
        <v>6.6021651034170459E-5</v>
      </c>
      <c r="D4558" s="7">
        <f t="shared" si="355"/>
        <v>0.30086066376271481</v>
      </c>
      <c r="E4558" s="7">
        <f>SUM(D$2:D4558)</f>
        <v>1411.2808871411785</v>
      </c>
      <c r="F4558">
        <f t="shared" si="356"/>
        <v>1</v>
      </c>
      <c r="G4558">
        <f t="shared" si="357"/>
        <v>1</v>
      </c>
    </row>
    <row r="4559" spans="1:7" x14ac:dyDescent="0.25">
      <c r="A4559" s="7">
        <v>0.16150270991398735</v>
      </c>
      <c r="B4559" s="13">
        <f t="shared" si="358"/>
        <v>4558</v>
      </c>
      <c r="C4559" s="35">
        <f t="shared" si="359"/>
        <v>2.3394470624996111E-4</v>
      </c>
      <c r="D4559" s="7">
        <f t="shared" si="355"/>
        <v>1.0663199710873228</v>
      </c>
      <c r="E4559" s="7">
        <f>SUM(D$2:D4559)</f>
        <v>1412.3472071122658</v>
      </c>
      <c r="F4559">
        <f t="shared" si="356"/>
        <v>1</v>
      </c>
      <c r="G4559">
        <f t="shared" si="357"/>
        <v>1</v>
      </c>
    </row>
    <row r="4560" spans="1:7" x14ac:dyDescent="0.25">
      <c r="A4560" s="7">
        <v>0.16132452166623829</v>
      </c>
      <c r="B4560" s="13">
        <f t="shared" si="358"/>
        <v>4559</v>
      </c>
      <c r="C4560" s="35">
        <f t="shared" si="359"/>
        <v>1.7818824774906705E-4</v>
      </c>
      <c r="D4560" s="7">
        <f t="shared" si="355"/>
        <v>0.81236022148799669</v>
      </c>
      <c r="E4560" s="7">
        <f>SUM(D$2:D4560)</f>
        <v>1413.1595673337538</v>
      </c>
      <c r="F4560">
        <f t="shared" si="356"/>
        <v>1</v>
      </c>
      <c r="G4560">
        <f t="shared" si="357"/>
        <v>1</v>
      </c>
    </row>
    <row r="4561" spans="1:7" x14ac:dyDescent="0.25">
      <c r="A4561" s="7">
        <v>0.16128486509697018</v>
      </c>
      <c r="B4561" s="13">
        <f t="shared" si="358"/>
        <v>4560</v>
      </c>
      <c r="C4561" s="35">
        <f t="shared" si="359"/>
        <v>3.9656569268103903E-5</v>
      </c>
      <c r="D4561" s="7">
        <f t="shared" si="355"/>
        <v>0.1808339558625538</v>
      </c>
      <c r="E4561" s="7">
        <f>SUM(D$2:D4561)</f>
        <v>1413.3404012896162</v>
      </c>
      <c r="F4561">
        <f t="shared" si="356"/>
        <v>1</v>
      </c>
      <c r="G4561">
        <f t="shared" si="357"/>
        <v>1</v>
      </c>
    </row>
    <row r="4562" spans="1:7" x14ac:dyDescent="0.25">
      <c r="A4562" s="7">
        <v>0.16120438986116617</v>
      </c>
      <c r="B4562" s="13">
        <f t="shared" si="358"/>
        <v>4561</v>
      </c>
      <c r="C4562" s="35">
        <f t="shared" si="359"/>
        <v>8.0475235804011724E-5</v>
      </c>
      <c r="D4562" s="7">
        <f t="shared" si="355"/>
        <v>0.36704755050209747</v>
      </c>
      <c r="E4562" s="7">
        <f>SUM(D$2:D4562)</f>
        <v>1413.7074488401183</v>
      </c>
      <c r="F4562">
        <f t="shared" si="356"/>
        <v>1</v>
      </c>
      <c r="G4562">
        <f t="shared" si="357"/>
        <v>1</v>
      </c>
    </row>
    <row r="4563" spans="1:7" x14ac:dyDescent="0.25">
      <c r="A4563" s="7">
        <v>0.161117087303913</v>
      </c>
      <c r="B4563" s="13">
        <f t="shared" si="358"/>
        <v>4562</v>
      </c>
      <c r="C4563" s="35">
        <f t="shared" si="359"/>
        <v>8.7302557253171598E-5</v>
      </c>
      <c r="D4563" s="7">
        <f t="shared" si="355"/>
        <v>0.39827426618896883</v>
      </c>
      <c r="E4563" s="7">
        <f>SUM(D$2:D4563)</f>
        <v>1414.1057231063073</v>
      </c>
      <c r="F4563">
        <f t="shared" si="356"/>
        <v>1</v>
      </c>
      <c r="G4563">
        <f t="shared" si="357"/>
        <v>1</v>
      </c>
    </row>
    <row r="4564" spans="1:7" x14ac:dyDescent="0.25">
      <c r="A4564" s="7">
        <v>0.16108149807508271</v>
      </c>
      <c r="B4564" s="13">
        <f t="shared" si="358"/>
        <v>4563</v>
      </c>
      <c r="C4564" s="35">
        <f t="shared" si="359"/>
        <v>3.5589228830290587E-5</v>
      </c>
      <c r="D4564" s="7">
        <f t="shared" si="355"/>
        <v>0.16239365115261595</v>
      </c>
      <c r="E4564" s="7">
        <f>SUM(D$2:D4564)</f>
        <v>1414.2681167574599</v>
      </c>
      <c r="F4564">
        <f t="shared" si="356"/>
        <v>1</v>
      </c>
      <c r="G4564">
        <f t="shared" si="357"/>
        <v>1</v>
      </c>
    </row>
    <row r="4565" spans="1:7" x14ac:dyDescent="0.25">
      <c r="A4565" s="7">
        <v>0.16105539930727381</v>
      </c>
      <c r="B4565" s="13">
        <f t="shared" si="358"/>
        <v>4564</v>
      </c>
      <c r="C4565" s="35">
        <f t="shared" si="359"/>
        <v>2.6098767808901968E-5</v>
      </c>
      <c r="D4565" s="7">
        <f t="shared" si="355"/>
        <v>0.11911477627982858</v>
      </c>
      <c r="E4565" s="7">
        <f>SUM(D$2:D4565)</f>
        <v>1414.3872315337396</v>
      </c>
      <c r="F4565">
        <f t="shared" si="356"/>
        <v>1</v>
      </c>
      <c r="G4565">
        <f t="shared" si="357"/>
        <v>1</v>
      </c>
    </row>
    <row r="4566" spans="1:7" x14ac:dyDescent="0.25">
      <c r="A4566" s="7">
        <v>0.16100896383727617</v>
      </c>
      <c r="B4566" s="13">
        <f t="shared" si="358"/>
        <v>4565</v>
      </c>
      <c r="C4566" s="35">
        <f t="shared" si="359"/>
        <v>4.6435469997635481E-5</v>
      </c>
      <c r="D4566" s="7">
        <f t="shared" si="355"/>
        <v>0.21197792053920597</v>
      </c>
      <c r="E4566" s="7">
        <f>SUM(D$2:D4566)</f>
        <v>1414.5992094542789</v>
      </c>
      <c r="F4566">
        <f t="shared" si="356"/>
        <v>1</v>
      </c>
      <c r="G4566">
        <f t="shared" si="357"/>
        <v>1</v>
      </c>
    </row>
    <row r="4567" spans="1:7" x14ac:dyDescent="0.25">
      <c r="A4567" s="7">
        <v>0.16100300808877804</v>
      </c>
      <c r="B4567" s="13">
        <f t="shared" si="358"/>
        <v>4566</v>
      </c>
      <c r="C4567" s="35">
        <f t="shared" si="359"/>
        <v>5.955748498126523E-6</v>
      </c>
      <c r="D4567" s="7">
        <f t="shared" si="355"/>
        <v>2.7193947642445704E-2</v>
      </c>
      <c r="E4567" s="7">
        <f>SUM(D$2:D4567)</f>
        <v>1414.6264034019214</v>
      </c>
      <c r="F4567">
        <f t="shared" si="356"/>
        <v>1</v>
      </c>
      <c r="G4567">
        <f t="shared" si="357"/>
        <v>1</v>
      </c>
    </row>
    <row r="4568" spans="1:7" x14ac:dyDescent="0.25">
      <c r="A4568" s="7">
        <v>0.16091953076836515</v>
      </c>
      <c r="B4568" s="13">
        <f t="shared" si="358"/>
        <v>4567</v>
      </c>
      <c r="C4568" s="35">
        <f t="shared" si="359"/>
        <v>8.3477320412889133E-5</v>
      </c>
      <c r="D4568" s="7">
        <f t="shared" si="355"/>
        <v>0.38124092232566464</v>
      </c>
      <c r="E4568" s="7">
        <f>SUM(D$2:D4568)</f>
        <v>1415.0076443242469</v>
      </c>
      <c r="F4568">
        <f t="shared" si="356"/>
        <v>1</v>
      </c>
      <c r="G4568">
        <f t="shared" si="357"/>
        <v>1</v>
      </c>
    </row>
    <row r="4569" spans="1:7" x14ac:dyDescent="0.25">
      <c r="A4569" s="7">
        <v>0.16084515654321774</v>
      </c>
      <c r="B4569" s="13">
        <f t="shared" si="358"/>
        <v>4568</v>
      </c>
      <c r="C4569" s="35">
        <f t="shared" si="359"/>
        <v>7.437422514741665E-5</v>
      </c>
      <c r="D4569" s="7">
        <f t="shared" si="355"/>
        <v>0.33974146047339926</v>
      </c>
      <c r="E4569" s="7">
        <f>SUM(D$2:D4569)</f>
        <v>1415.3473857847202</v>
      </c>
      <c r="F4569">
        <f t="shared" si="356"/>
        <v>1</v>
      </c>
      <c r="G4569">
        <f t="shared" si="357"/>
        <v>1</v>
      </c>
    </row>
    <row r="4570" spans="1:7" x14ac:dyDescent="0.25">
      <c r="A4570" s="7">
        <v>0.16069161444169264</v>
      </c>
      <c r="B4570" s="13">
        <f t="shared" si="358"/>
        <v>4569</v>
      </c>
      <c r="C4570" s="35">
        <f t="shared" si="359"/>
        <v>1.5354210152510039E-4</v>
      </c>
      <c r="D4570" s="7">
        <f t="shared" si="355"/>
        <v>0.70153386186818367</v>
      </c>
      <c r="E4570" s="7">
        <f>SUM(D$2:D4570)</f>
        <v>1416.0489196465885</v>
      </c>
      <c r="F4570">
        <f t="shared" si="356"/>
        <v>1</v>
      </c>
      <c r="G4570">
        <f t="shared" si="357"/>
        <v>1</v>
      </c>
    </row>
    <row r="4571" spans="1:7" x14ac:dyDescent="0.25">
      <c r="A4571" s="7">
        <v>0.16063542219671631</v>
      </c>
      <c r="B4571" s="13">
        <f t="shared" si="358"/>
        <v>4570</v>
      </c>
      <c r="C4571" s="35">
        <f t="shared" si="359"/>
        <v>5.6192244976327466E-5</v>
      </c>
      <c r="D4571" s="7">
        <f t="shared" si="355"/>
        <v>0.25679855954181652</v>
      </c>
      <c r="E4571" s="7">
        <f>SUM(D$2:D4571)</f>
        <v>1416.3057182061302</v>
      </c>
      <c r="F4571">
        <f t="shared" si="356"/>
        <v>1</v>
      </c>
      <c r="G4571">
        <f t="shared" si="357"/>
        <v>1</v>
      </c>
    </row>
    <row r="4572" spans="1:7" x14ac:dyDescent="0.25">
      <c r="A4572" s="7">
        <v>0.16062779593339557</v>
      </c>
      <c r="B4572" s="13">
        <f t="shared" si="358"/>
        <v>4571</v>
      </c>
      <c r="C4572" s="35">
        <f t="shared" si="359"/>
        <v>7.6262633207369035E-6</v>
      </c>
      <c r="D4572" s="7">
        <f t="shared" si="355"/>
        <v>3.4859649639088386E-2</v>
      </c>
      <c r="E4572" s="7">
        <f>SUM(D$2:D4572)</f>
        <v>1416.3405778557694</v>
      </c>
      <c r="F4572">
        <f t="shared" si="356"/>
        <v>1</v>
      </c>
      <c r="G4572">
        <f t="shared" si="357"/>
        <v>1</v>
      </c>
    </row>
    <row r="4573" spans="1:7" x14ac:dyDescent="0.25">
      <c r="A4573" s="7">
        <v>0.16053419868260782</v>
      </c>
      <c r="B4573" s="13">
        <f t="shared" si="358"/>
        <v>4572</v>
      </c>
      <c r="C4573" s="35">
        <f t="shared" si="359"/>
        <v>9.3597250787752495E-5</v>
      </c>
      <c r="D4573" s="7">
        <f t="shared" si="355"/>
        <v>0.42792663060160441</v>
      </c>
      <c r="E4573" s="7">
        <f>SUM(D$2:D4573)</f>
        <v>1416.7685044863711</v>
      </c>
      <c r="F4573">
        <f t="shared" si="356"/>
        <v>1</v>
      </c>
      <c r="G4573">
        <f t="shared" si="357"/>
        <v>1</v>
      </c>
    </row>
    <row r="4574" spans="1:7" x14ac:dyDescent="0.25">
      <c r="A4574" s="7">
        <v>0.16040077539003375</v>
      </c>
      <c r="B4574" s="13">
        <f t="shared" si="358"/>
        <v>4573</v>
      </c>
      <c r="C4574" s="35">
        <f t="shared" si="359"/>
        <v>1.3342329257406971E-4</v>
      </c>
      <c r="D4574" s="7">
        <f t="shared" si="355"/>
        <v>0.61014471694122074</v>
      </c>
      <c r="E4574" s="7">
        <f>SUM(D$2:D4574)</f>
        <v>1417.3786492033123</v>
      </c>
      <c r="F4574">
        <f t="shared" si="356"/>
        <v>1</v>
      </c>
      <c r="G4574">
        <f t="shared" si="357"/>
        <v>1</v>
      </c>
    </row>
    <row r="4575" spans="1:7" x14ac:dyDescent="0.25">
      <c r="A4575" s="7">
        <v>0.16035160414938449</v>
      </c>
      <c r="B4575" s="13">
        <f t="shared" si="358"/>
        <v>4574</v>
      </c>
      <c r="C4575" s="35">
        <f t="shared" si="359"/>
        <v>4.9171240649265036E-5</v>
      </c>
      <c r="D4575" s="7">
        <f t="shared" si="355"/>
        <v>0.22490925472973827</v>
      </c>
      <c r="E4575" s="7">
        <f>SUM(D$2:D4575)</f>
        <v>1417.603558458042</v>
      </c>
      <c r="F4575">
        <f t="shared" si="356"/>
        <v>1</v>
      </c>
      <c r="G4575">
        <f t="shared" si="357"/>
        <v>1</v>
      </c>
    </row>
    <row r="4576" spans="1:7" x14ac:dyDescent="0.25">
      <c r="A4576" s="7">
        <v>0.15997450358594165</v>
      </c>
      <c r="B4576" s="13">
        <f t="shared" si="358"/>
        <v>4575</v>
      </c>
      <c r="C4576" s="35">
        <f t="shared" si="359"/>
        <v>3.7710056344283926E-4</v>
      </c>
      <c r="D4576" s="7">
        <f t="shared" si="355"/>
        <v>1.7252350777509897</v>
      </c>
      <c r="E4576" s="7">
        <f>SUM(D$2:D4576)</f>
        <v>1419.328793535793</v>
      </c>
      <c r="F4576">
        <f t="shared" si="356"/>
        <v>1</v>
      </c>
      <c r="G4576">
        <f t="shared" si="357"/>
        <v>1</v>
      </c>
    </row>
    <row r="4577" spans="1:7" x14ac:dyDescent="0.25">
      <c r="A4577" s="7">
        <v>0.1599574594926787</v>
      </c>
      <c r="B4577" s="13">
        <f t="shared" si="358"/>
        <v>4576</v>
      </c>
      <c r="C4577" s="35">
        <f t="shared" si="359"/>
        <v>1.7044093262946758E-5</v>
      </c>
      <c r="D4577" s="7">
        <f t="shared" si="355"/>
        <v>7.7993770771244364E-2</v>
      </c>
      <c r="E4577" s="7">
        <f>SUM(D$2:D4577)</f>
        <v>1419.4067873065642</v>
      </c>
      <c r="F4577">
        <f t="shared" si="356"/>
        <v>1</v>
      </c>
      <c r="G4577">
        <f t="shared" si="357"/>
        <v>1</v>
      </c>
    </row>
    <row r="4578" spans="1:7" x14ac:dyDescent="0.25">
      <c r="A4578" s="7">
        <v>0.1599234197268723</v>
      </c>
      <c r="B4578" s="13">
        <f t="shared" si="358"/>
        <v>4577</v>
      </c>
      <c r="C4578" s="35">
        <f t="shared" si="359"/>
        <v>3.4039765806403999E-5</v>
      </c>
      <c r="D4578" s="7">
        <f t="shared" si="355"/>
        <v>0.1558000080959111</v>
      </c>
      <c r="E4578" s="7">
        <f>SUM(D$2:D4578)</f>
        <v>1419.56258731466</v>
      </c>
      <c r="F4578">
        <f t="shared" si="356"/>
        <v>1</v>
      </c>
      <c r="G4578">
        <f t="shared" si="357"/>
        <v>1</v>
      </c>
    </row>
    <row r="4579" spans="1:7" x14ac:dyDescent="0.25">
      <c r="A4579" s="7">
        <v>0.15987262639211983</v>
      </c>
      <c r="B4579" s="13">
        <f t="shared" si="358"/>
        <v>4578</v>
      </c>
      <c r="C4579" s="35">
        <f t="shared" si="359"/>
        <v>5.0793334752469166E-5</v>
      </c>
      <c r="D4579" s="7">
        <f t="shared" si="355"/>
        <v>0.23253188649680384</v>
      </c>
      <c r="E4579" s="7">
        <f>SUM(D$2:D4579)</f>
        <v>1419.7951192011569</v>
      </c>
      <c r="F4579">
        <f t="shared" si="356"/>
        <v>1</v>
      </c>
      <c r="G4579">
        <f t="shared" si="357"/>
        <v>1</v>
      </c>
    </row>
    <row r="4580" spans="1:7" x14ac:dyDescent="0.25">
      <c r="A4580" s="7">
        <v>0.15977723757471077</v>
      </c>
      <c r="B4580" s="13">
        <f t="shared" si="358"/>
        <v>4579</v>
      </c>
      <c r="C4580" s="35">
        <f t="shared" si="359"/>
        <v>9.5388817409058912E-5</v>
      </c>
      <c r="D4580" s="7">
        <f t="shared" si="355"/>
        <v>0.43678539491608076</v>
      </c>
      <c r="E4580" s="7">
        <f>SUM(D$2:D4580)</f>
        <v>1420.231904596073</v>
      </c>
      <c r="F4580">
        <f t="shared" si="356"/>
        <v>1</v>
      </c>
      <c r="G4580">
        <f t="shared" si="357"/>
        <v>1</v>
      </c>
    </row>
    <row r="4581" spans="1:7" x14ac:dyDescent="0.25">
      <c r="A4581" s="7">
        <v>0.15974065572113072</v>
      </c>
      <c r="B4581" s="13">
        <f t="shared" si="358"/>
        <v>4580</v>
      </c>
      <c r="C4581" s="35">
        <f t="shared" si="359"/>
        <v>3.658185358004773E-5</v>
      </c>
      <c r="D4581" s="7">
        <f t="shared" si="355"/>
        <v>0.1675448893966186</v>
      </c>
      <c r="E4581" s="7">
        <f>SUM(D$2:D4581)</f>
        <v>1420.3994494854696</v>
      </c>
      <c r="F4581">
        <f t="shared" si="356"/>
        <v>1</v>
      </c>
      <c r="G4581">
        <f t="shared" si="357"/>
        <v>1</v>
      </c>
    </row>
    <row r="4582" spans="1:7" x14ac:dyDescent="0.25">
      <c r="A4582" s="7">
        <v>0.1597181642969244</v>
      </c>
      <c r="B4582" s="13">
        <f t="shared" si="358"/>
        <v>4581</v>
      </c>
      <c r="C4582" s="35">
        <f t="shared" si="359"/>
        <v>2.249142420632233E-5</v>
      </c>
      <c r="D4582" s="7">
        <f t="shared" si="355"/>
        <v>0.10303321428916259</v>
      </c>
      <c r="E4582" s="7">
        <f>SUM(D$2:D4582)</f>
        <v>1420.5024826997587</v>
      </c>
      <c r="F4582">
        <f t="shared" si="356"/>
        <v>1</v>
      </c>
      <c r="G4582">
        <f t="shared" si="357"/>
        <v>1</v>
      </c>
    </row>
    <row r="4583" spans="1:7" x14ac:dyDescent="0.25">
      <c r="A4583" s="7">
        <v>0.15969661707674823</v>
      </c>
      <c r="B4583" s="13">
        <f t="shared" si="358"/>
        <v>4582</v>
      </c>
      <c r="C4583" s="35">
        <f t="shared" si="359"/>
        <v>2.1547220176165727E-5</v>
      </c>
      <c r="D4583" s="7">
        <f t="shared" si="355"/>
        <v>9.872936284719136E-2</v>
      </c>
      <c r="E4583" s="7">
        <f>SUM(D$2:D4583)</f>
        <v>1420.601212062606</v>
      </c>
      <c r="F4583">
        <f t="shared" si="356"/>
        <v>1</v>
      </c>
      <c r="G4583">
        <f t="shared" si="357"/>
        <v>1</v>
      </c>
    </row>
    <row r="4584" spans="1:7" x14ac:dyDescent="0.25">
      <c r="A4584" s="7">
        <v>0.15966451413972169</v>
      </c>
      <c r="B4584" s="13">
        <f t="shared" si="358"/>
        <v>4583</v>
      </c>
      <c r="C4584" s="35">
        <f t="shared" si="359"/>
        <v>3.2102937026545764E-5</v>
      </c>
      <c r="D4584" s="7">
        <f t="shared" si="355"/>
        <v>0.14712776039265923</v>
      </c>
      <c r="E4584" s="7">
        <f>SUM(D$2:D4584)</f>
        <v>1420.7483398229986</v>
      </c>
      <c r="F4584">
        <f t="shared" si="356"/>
        <v>1</v>
      </c>
      <c r="G4584">
        <f t="shared" si="357"/>
        <v>1</v>
      </c>
    </row>
    <row r="4585" spans="1:7" x14ac:dyDescent="0.25">
      <c r="A4585" s="7">
        <v>0.15951591095158529</v>
      </c>
      <c r="B4585" s="13">
        <f t="shared" si="358"/>
        <v>4584</v>
      </c>
      <c r="C4585" s="35">
        <f t="shared" si="359"/>
        <v>1.4860318813639251E-4</v>
      </c>
      <c r="D4585" s="7">
        <f t="shared" si="355"/>
        <v>0.68119701441722325</v>
      </c>
      <c r="E4585" s="7">
        <f>SUM(D$2:D4585)</f>
        <v>1421.4295368374158</v>
      </c>
      <c r="F4585">
        <f t="shared" si="356"/>
        <v>1</v>
      </c>
      <c r="G4585">
        <f t="shared" si="357"/>
        <v>1</v>
      </c>
    </row>
    <row r="4586" spans="1:7" x14ac:dyDescent="0.25">
      <c r="A4586" s="7">
        <v>0.15928518622318194</v>
      </c>
      <c r="B4586" s="13">
        <f t="shared" si="358"/>
        <v>4585</v>
      </c>
      <c r="C4586" s="35">
        <f t="shared" si="359"/>
        <v>2.3072472840335312E-4</v>
      </c>
      <c r="D4586" s="7">
        <f t="shared" si="355"/>
        <v>1.0578728797293739</v>
      </c>
      <c r="E4586" s="7">
        <f>SUM(D$2:D4586)</f>
        <v>1422.4874097171451</v>
      </c>
      <c r="F4586">
        <f t="shared" si="356"/>
        <v>1</v>
      </c>
      <c r="G4586">
        <f t="shared" si="357"/>
        <v>1</v>
      </c>
    </row>
    <row r="4587" spans="1:7" x14ac:dyDescent="0.25">
      <c r="A4587" s="7">
        <v>0.15921240988177793</v>
      </c>
      <c r="B4587" s="13">
        <f t="shared" si="358"/>
        <v>4586</v>
      </c>
      <c r="C4587" s="35">
        <f t="shared" si="359"/>
        <v>7.277634140401279E-5</v>
      </c>
      <c r="D4587" s="7">
        <f t="shared" si="355"/>
        <v>0.33375230167880265</v>
      </c>
      <c r="E4587" s="7">
        <f>SUM(D$2:D4587)</f>
        <v>1422.8211620188238</v>
      </c>
      <c r="F4587">
        <f t="shared" si="356"/>
        <v>1</v>
      </c>
      <c r="G4587">
        <f t="shared" si="357"/>
        <v>1</v>
      </c>
    </row>
    <row r="4588" spans="1:7" x14ac:dyDescent="0.25">
      <c r="A4588" s="7">
        <v>0.15905383202542514</v>
      </c>
      <c r="B4588" s="13">
        <f t="shared" si="358"/>
        <v>4587</v>
      </c>
      <c r="C4588" s="35">
        <f t="shared" si="359"/>
        <v>1.5857785635278732E-4</v>
      </c>
      <c r="D4588" s="7">
        <f t="shared" si="355"/>
        <v>0.72739662709023545</v>
      </c>
      <c r="E4588" s="7">
        <f>SUM(D$2:D4588)</f>
        <v>1423.548558645914</v>
      </c>
      <c r="F4588">
        <f t="shared" si="356"/>
        <v>1</v>
      </c>
      <c r="G4588">
        <f t="shared" si="357"/>
        <v>1</v>
      </c>
    </row>
    <row r="4589" spans="1:7" x14ac:dyDescent="0.25">
      <c r="A4589" s="7">
        <v>0.15897398625897458</v>
      </c>
      <c r="B4589" s="13">
        <f t="shared" si="358"/>
        <v>4588</v>
      </c>
      <c r="C4589" s="35">
        <f t="shared" si="359"/>
        <v>7.9845766450564737E-5</v>
      </c>
      <c r="D4589" s="7">
        <f t="shared" si="355"/>
        <v>0.36633237647519101</v>
      </c>
      <c r="E4589" s="7">
        <f>SUM(D$2:D4589)</f>
        <v>1423.9148910223892</v>
      </c>
      <c r="F4589">
        <f t="shared" si="356"/>
        <v>1</v>
      </c>
      <c r="G4589">
        <f t="shared" si="357"/>
        <v>1</v>
      </c>
    </row>
    <row r="4590" spans="1:7" x14ac:dyDescent="0.25">
      <c r="A4590" s="7">
        <v>0.15884087770107722</v>
      </c>
      <c r="B4590" s="13">
        <f t="shared" si="358"/>
        <v>4589</v>
      </c>
      <c r="C4590" s="35">
        <f t="shared" si="359"/>
        <v>1.3310855789736009E-4</v>
      </c>
      <c r="D4590" s="7">
        <f t="shared" si="355"/>
        <v>0.61083517219098549</v>
      </c>
      <c r="E4590" s="7">
        <f>SUM(D$2:D4590)</f>
        <v>1424.5257261945801</v>
      </c>
      <c r="F4590">
        <f t="shared" si="356"/>
        <v>1</v>
      </c>
      <c r="G4590">
        <f t="shared" si="357"/>
        <v>1</v>
      </c>
    </row>
    <row r="4591" spans="1:7" x14ac:dyDescent="0.25">
      <c r="A4591" s="7">
        <v>0.15883760930251109</v>
      </c>
      <c r="B4591" s="13">
        <f t="shared" si="358"/>
        <v>4590</v>
      </c>
      <c r="C4591" s="35">
        <f t="shared" si="359"/>
        <v>3.2683985661252635E-6</v>
      </c>
      <c r="D4591" s="7">
        <f t="shared" si="355"/>
        <v>1.5001949418514959E-2</v>
      </c>
      <c r="E4591" s="7">
        <f>SUM(D$2:D4591)</f>
        <v>1424.5407281439986</v>
      </c>
      <c r="F4591">
        <f t="shared" si="356"/>
        <v>1</v>
      </c>
      <c r="G4591">
        <f t="shared" si="357"/>
        <v>1</v>
      </c>
    </row>
    <row r="4592" spans="1:7" x14ac:dyDescent="0.25">
      <c r="A4592" s="7">
        <v>0.15867634409622636</v>
      </c>
      <c r="B4592" s="13">
        <f t="shared" si="358"/>
        <v>4591</v>
      </c>
      <c r="C4592" s="35">
        <f t="shared" si="359"/>
        <v>1.6126520628473306E-4</v>
      </c>
      <c r="D4592" s="7">
        <f t="shared" si="355"/>
        <v>0.74036856205320944</v>
      </c>
      <c r="E4592" s="7">
        <f>SUM(D$2:D4592)</f>
        <v>1425.2810967060518</v>
      </c>
      <c r="F4592">
        <f t="shared" si="356"/>
        <v>1</v>
      </c>
      <c r="G4592">
        <f t="shared" si="357"/>
        <v>1</v>
      </c>
    </row>
    <row r="4593" spans="1:7" x14ac:dyDescent="0.25">
      <c r="A4593" s="7">
        <v>0.15851648309080685</v>
      </c>
      <c r="B4593" s="13">
        <f t="shared" si="358"/>
        <v>4592</v>
      </c>
      <c r="C4593" s="35">
        <f t="shared" si="359"/>
        <v>1.5986100541950932E-4</v>
      </c>
      <c r="D4593" s="7">
        <f t="shared" si="355"/>
        <v>0.73408173688638678</v>
      </c>
      <c r="E4593" s="7">
        <f>SUM(D$2:D4593)</f>
        <v>1426.0151784429381</v>
      </c>
      <c r="F4593">
        <f t="shared" si="356"/>
        <v>1</v>
      </c>
      <c r="G4593">
        <f t="shared" si="357"/>
        <v>1</v>
      </c>
    </row>
    <row r="4594" spans="1:7" x14ac:dyDescent="0.25">
      <c r="A4594" s="7">
        <v>0.15850725894374271</v>
      </c>
      <c r="B4594" s="13">
        <f t="shared" si="358"/>
        <v>4593</v>
      </c>
      <c r="C4594" s="35">
        <f t="shared" si="359"/>
        <v>9.2241470641407641E-6</v>
      </c>
      <c r="D4594" s="7">
        <f t="shared" si="355"/>
        <v>4.236650746559853E-2</v>
      </c>
      <c r="E4594" s="7">
        <f>SUM(D$2:D4594)</f>
        <v>1426.0575449504038</v>
      </c>
      <c r="F4594">
        <f t="shared" si="356"/>
        <v>1</v>
      </c>
      <c r="G4594">
        <f t="shared" si="357"/>
        <v>1</v>
      </c>
    </row>
    <row r="4595" spans="1:7" x14ac:dyDescent="0.25">
      <c r="A4595" s="7">
        <v>0.15845113932984556</v>
      </c>
      <c r="B4595" s="13">
        <f t="shared" si="358"/>
        <v>4594</v>
      </c>
      <c r="C4595" s="35">
        <f t="shared" si="359"/>
        <v>5.6119613897148701E-5</v>
      </c>
      <c r="D4595" s="7">
        <f t="shared" si="355"/>
        <v>0.25781350624350113</v>
      </c>
      <c r="E4595" s="7">
        <f>SUM(D$2:D4595)</f>
        <v>1426.3153584566473</v>
      </c>
      <c r="F4595">
        <f t="shared" si="356"/>
        <v>1</v>
      </c>
      <c r="G4595">
        <f t="shared" si="357"/>
        <v>1</v>
      </c>
    </row>
    <row r="4596" spans="1:7" x14ac:dyDescent="0.25">
      <c r="A4596" s="7">
        <v>0.15840857751740772</v>
      </c>
      <c r="B4596" s="13">
        <f t="shared" si="358"/>
        <v>4595</v>
      </c>
      <c r="C4596" s="35">
        <f t="shared" si="359"/>
        <v>4.2561812437835744E-5</v>
      </c>
      <c r="D4596" s="7">
        <f t="shared" si="355"/>
        <v>0.19557152815185525</v>
      </c>
      <c r="E4596" s="7">
        <f>SUM(D$2:D4596)</f>
        <v>1426.5109299847993</v>
      </c>
      <c r="F4596">
        <f t="shared" si="356"/>
        <v>1</v>
      </c>
      <c r="G4596">
        <f t="shared" si="357"/>
        <v>1</v>
      </c>
    </row>
    <row r="4597" spans="1:7" x14ac:dyDescent="0.25">
      <c r="A4597" s="7">
        <v>0.15802900749727053</v>
      </c>
      <c r="B4597" s="13">
        <f t="shared" si="358"/>
        <v>4596</v>
      </c>
      <c r="C4597" s="35">
        <f t="shared" si="359"/>
        <v>3.7957002013719321E-4</v>
      </c>
      <c r="D4597" s="7">
        <f t="shared" si="355"/>
        <v>1.7445038125505401</v>
      </c>
      <c r="E4597" s="7">
        <f>SUM(D$2:D4597)</f>
        <v>1428.25543379735</v>
      </c>
      <c r="F4597">
        <f t="shared" si="356"/>
        <v>1</v>
      </c>
      <c r="G4597">
        <f t="shared" si="357"/>
        <v>1</v>
      </c>
    </row>
    <row r="4598" spans="1:7" x14ac:dyDescent="0.25">
      <c r="A4598" s="7">
        <v>0.15801920230157235</v>
      </c>
      <c r="B4598" s="13">
        <f t="shared" si="358"/>
        <v>4597</v>
      </c>
      <c r="C4598" s="35">
        <f t="shared" si="359"/>
        <v>9.8051956981815014E-6</v>
      </c>
      <c r="D4598" s="7">
        <f t="shared" si="355"/>
        <v>4.5074484624540362E-2</v>
      </c>
      <c r="E4598" s="7">
        <f>SUM(D$2:D4598)</f>
        <v>1428.3005082819745</v>
      </c>
      <c r="F4598">
        <f t="shared" si="356"/>
        <v>1</v>
      </c>
      <c r="G4598">
        <f t="shared" si="357"/>
        <v>1</v>
      </c>
    </row>
    <row r="4599" spans="1:7" x14ac:dyDescent="0.25">
      <c r="A4599" s="7">
        <v>0.15800959078875221</v>
      </c>
      <c r="B4599" s="13">
        <f t="shared" si="358"/>
        <v>4598</v>
      </c>
      <c r="C4599" s="35">
        <f t="shared" si="359"/>
        <v>9.6115128201401667E-6</v>
      </c>
      <c r="D4599" s="7">
        <f t="shared" si="355"/>
        <v>4.4193735947004487E-2</v>
      </c>
      <c r="E4599" s="7">
        <f>SUM(D$2:D4599)</f>
        <v>1428.3447020179215</v>
      </c>
      <c r="F4599">
        <f t="shared" si="356"/>
        <v>1</v>
      </c>
      <c r="G4599">
        <f t="shared" si="357"/>
        <v>1</v>
      </c>
    </row>
    <row r="4600" spans="1:7" x14ac:dyDescent="0.25">
      <c r="A4600" s="7">
        <v>0.15786825070854041</v>
      </c>
      <c r="B4600" s="13">
        <f t="shared" si="358"/>
        <v>4599</v>
      </c>
      <c r="C4600" s="35">
        <f t="shared" si="359"/>
        <v>1.4134008021179922E-4</v>
      </c>
      <c r="D4600" s="7">
        <f t="shared" si="355"/>
        <v>0.6500230288940646</v>
      </c>
      <c r="E4600" s="7">
        <f>SUM(D$2:D4600)</f>
        <v>1428.9947250468156</v>
      </c>
      <c r="F4600">
        <f t="shared" si="356"/>
        <v>1</v>
      </c>
      <c r="G4600">
        <f t="shared" si="357"/>
        <v>1</v>
      </c>
    </row>
    <row r="4601" spans="1:7" x14ac:dyDescent="0.25">
      <c r="A4601" s="7">
        <v>0.15753589088991279</v>
      </c>
      <c r="B4601" s="13">
        <f t="shared" si="358"/>
        <v>4600</v>
      </c>
      <c r="C4601" s="35">
        <f t="shared" si="359"/>
        <v>3.3235981862761443E-4</v>
      </c>
      <c r="D4601" s="7">
        <f t="shared" si="355"/>
        <v>1.5288551656870264</v>
      </c>
      <c r="E4601" s="7">
        <f>SUM(D$2:D4601)</f>
        <v>1430.5235802125026</v>
      </c>
      <c r="F4601">
        <f t="shared" si="356"/>
        <v>1</v>
      </c>
      <c r="G4601">
        <f t="shared" si="357"/>
        <v>1</v>
      </c>
    </row>
    <row r="4602" spans="1:7" x14ac:dyDescent="0.25">
      <c r="A4602" s="7">
        <v>0.15745057358215903</v>
      </c>
      <c r="B4602" s="13">
        <f t="shared" si="358"/>
        <v>4601</v>
      </c>
      <c r="C4602" s="35">
        <f t="shared" si="359"/>
        <v>8.5317307753768334E-5</v>
      </c>
      <c r="D4602" s="7">
        <f t="shared" si="355"/>
        <v>0.39254493297508808</v>
      </c>
      <c r="E4602" s="7">
        <f>SUM(D$2:D4602)</f>
        <v>1430.9161251454777</v>
      </c>
      <c r="F4602">
        <f t="shared" si="356"/>
        <v>1</v>
      </c>
      <c r="G4602">
        <f t="shared" si="357"/>
        <v>1</v>
      </c>
    </row>
    <row r="4603" spans="1:7" x14ac:dyDescent="0.25">
      <c r="A4603" s="7">
        <v>0.15742350639996019</v>
      </c>
      <c r="B4603" s="13">
        <f t="shared" si="358"/>
        <v>4602</v>
      </c>
      <c r="C4603" s="35">
        <f t="shared" si="359"/>
        <v>2.7067182198831086E-5</v>
      </c>
      <c r="D4603" s="7">
        <f t="shared" si="355"/>
        <v>0.12456317247902066</v>
      </c>
      <c r="E4603" s="7">
        <f>SUM(D$2:D4603)</f>
        <v>1431.0406883179567</v>
      </c>
      <c r="F4603">
        <f t="shared" si="356"/>
        <v>1</v>
      </c>
      <c r="G4603">
        <f t="shared" si="357"/>
        <v>1</v>
      </c>
    </row>
    <row r="4604" spans="1:7" x14ac:dyDescent="0.25">
      <c r="A4604" s="7">
        <v>0.15723389086240983</v>
      </c>
      <c r="B4604" s="13">
        <f t="shared" si="358"/>
        <v>4603</v>
      </c>
      <c r="C4604" s="35">
        <f t="shared" si="359"/>
        <v>1.8961553755036942E-4</v>
      </c>
      <c r="D4604" s="7">
        <f t="shared" si="355"/>
        <v>0.87280031934435043</v>
      </c>
      <c r="E4604" s="7">
        <f>SUM(D$2:D4604)</f>
        <v>1431.913488637301</v>
      </c>
      <c r="F4604">
        <f t="shared" si="356"/>
        <v>1</v>
      </c>
      <c r="G4604">
        <f t="shared" si="357"/>
        <v>1</v>
      </c>
    </row>
    <row r="4605" spans="1:7" x14ac:dyDescent="0.25">
      <c r="A4605" s="7">
        <v>0.15714484515925478</v>
      </c>
      <c r="B4605" s="13">
        <f t="shared" si="358"/>
        <v>4604</v>
      </c>
      <c r="C4605" s="35">
        <f t="shared" si="359"/>
        <v>8.9045703155044009E-5</v>
      </c>
      <c r="D4605" s="7">
        <f t="shared" si="355"/>
        <v>0.40996641732582262</v>
      </c>
      <c r="E4605" s="7">
        <f>SUM(D$2:D4605)</f>
        <v>1432.3234550546269</v>
      </c>
      <c r="F4605">
        <f t="shared" si="356"/>
        <v>1</v>
      </c>
      <c r="G4605">
        <f t="shared" si="357"/>
        <v>1</v>
      </c>
    </row>
    <row r="4606" spans="1:7" x14ac:dyDescent="0.25">
      <c r="A4606" s="7">
        <v>0.15688913533959098</v>
      </c>
      <c r="B4606" s="13">
        <f t="shared" si="358"/>
        <v>4605</v>
      </c>
      <c r="C4606" s="35">
        <f t="shared" si="359"/>
        <v>2.5570981966380191E-4</v>
      </c>
      <c r="D4606" s="7">
        <f t="shared" si="355"/>
        <v>1.1775437195518077</v>
      </c>
      <c r="E4606" s="7">
        <f>SUM(D$2:D4606)</f>
        <v>1433.5009987741787</v>
      </c>
      <c r="F4606">
        <f t="shared" si="356"/>
        <v>1</v>
      </c>
      <c r="G4606">
        <f t="shared" si="357"/>
        <v>1</v>
      </c>
    </row>
    <row r="4607" spans="1:7" x14ac:dyDescent="0.25">
      <c r="A4607" s="7">
        <v>0.15680323698320323</v>
      </c>
      <c r="B4607" s="13">
        <f t="shared" si="358"/>
        <v>4606</v>
      </c>
      <c r="C4607" s="35">
        <f t="shared" si="359"/>
        <v>8.5898356387753561E-5</v>
      </c>
      <c r="D4607" s="7">
        <f t="shared" si="355"/>
        <v>0.3956478295219929</v>
      </c>
      <c r="E4607" s="7">
        <f>SUM(D$2:D4607)</f>
        <v>1433.8966466037007</v>
      </c>
      <c r="F4607">
        <f t="shared" si="356"/>
        <v>1</v>
      </c>
      <c r="G4607">
        <f t="shared" si="357"/>
        <v>1</v>
      </c>
    </row>
    <row r="4608" spans="1:7" x14ac:dyDescent="0.25">
      <c r="A4608" s="7">
        <v>0.15663056869747682</v>
      </c>
      <c r="B4608" s="13">
        <f t="shared" si="358"/>
        <v>4607</v>
      </c>
      <c r="C4608" s="35">
        <f t="shared" si="359"/>
        <v>1.7266828572640169E-4</v>
      </c>
      <c r="D4608" s="7">
        <f t="shared" si="355"/>
        <v>0.79548279234153263</v>
      </c>
      <c r="E4608" s="7">
        <f>SUM(D$2:D4608)</f>
        <v>1434.6921293960422</v>
      </c>
      <c r="F4608">
        <f t="shared" si="356"/>
        <v>1</v>
      </c>
      <c r="G4608">
        <f t="shared" si="357"/>
        <v>1</v>
      </c>
    </row>
    <row r="4609" spans="1:7" x14ac:dyDescent="0.25">
      <c r="A4609" s="7">
        <v>0.15654176509791934</v>
      </c>
      <c r="B4609" s="13">
        <f t="shared" si="358"/>
        <v>4608</v>
      </c>
      <c r="C4609" s="35">
        <f t="shared" si="359"/>
        <v>8.8803599557485402E-5</v>
      </c>
      <c r="D4609" s="7">
        <f t="shared" si="355"/>
        <v>0.40920698676089273</v>
      </c>
      <c r="E4609" s="7">
        <f>SUM(D$2:D4609)</f>
        <v>1435.1013363828031</v>
      </c>
      <c r="F4609">
        <f t="shared" si="356"/>
        <v>1</v>
      </c>
      <c r="G4609">
        <f t="shared" si="357"/>
        <v>1</v>
      </c>
    </row>
    <row r="4610" spans="1:7" x14ac:dyDescent="0.25">
      <c r="A4610" s="7">
        <v>0.15642833956249752</v>
      </c>
      <c r="B4610" s="13">
        <f t="shared" si="358"/>
        <v>4609</v>
      </c>
      <c r="C4610" s="35">
        <f t="shared" si="359"/>
        <v>1.1342553542181832E-4</v>
      </c>
      <c r="D4610" s="7">
        <f t="shared" ref="D4610:D4673" si="360">C4610*B4610</f>
        <v>0.52277829275916066</v>
      </c>
      <c r="E4610" s="7">
        <f>SUM(D$2:D4610)</f>
        <v>1435.6241146755622</v>
      </c>
      <c r="F4610">
        <f t="shared" ref="F4610:F4673" si="361">IF(E4610&gt;I$15,1,0)</f>
        <v>1</v>
      </c>
      <c r="G4610">
        <f t="shared" ref="G4610:G4673" si="362">IF(E4610&gt;M$15,1,0)</f>
        <v>1</v>
      </c>
    </row>
    <row r="4611" spans="1:7" x14ac:dyDescent="0.25">
      <c r="A4611" s="7">
        <v>0.15632617184435876</v>
      </c>
      <c r="B4611" s="13">
        <f t="shared" ref="B4611:B4674" si="363">ROW(B4611)-1</f>
        <v>4610</v>
      </c>
      <c r="C4611" s="35">
        <f t="shared" si="359"/>
        <v>1.0216771813875702E-4</v>
      </c>
      <c r="D4611" s="7">
        <f t="shared" si="360"/>
        <v>0.47099318061966988</v>
      </c>
      <c r="E4611" s="7">
        <f>SUM(D$2:D4611)</f>
        <v>1436.0951078561818</v>
      </c>
      <c r="F4611">
        <f t="shared" si="361"/>
        <v>1</v>
      </c>
      <c r="G4611">
        <f t="shared" si="362"/>
        <v>1</v>
      </c>
    </row>
    <row r="4612" spans="1:7" x14ac:dyDescent="0.25">
      <c r="A4612" s="7">
        <v>0.15632004662334237</v>
      </c>
      <c r="B4612" s="13">
        <f t="shared" si="363"/>
        <v>4611</v>
      </c>
      <c r="C4612" s="35">
        <f t="shared" ref="C4612:C4675" si="364">IF(A4611-A4612=0,0,A4611-A4612)</f>
        <v>6.1252210163953436E-6</v>
      </c>
      <c r="D4612" s="7">
        <f t="shared" si="360"/>
        <v>2.8243394106598929E-2</v>
      </c>
      <c r="E4612" s="7">
        <f>SUM(D$2:D4612)</f>
        <v>1436.1233512502884</v>
      </c>
      <c r="F4612">
        <f t="shared" si="361"/>
        <v>1</v>
      </c>
      <c r="G4612">
        <f t="shared" si="362"/>
        <v>1</v>
      </c>
    </row>
    <row r="4613" spans="1:7" x14ac:dyDescent="0.25">
      <c r="A4613" s="7">
        <v>0.15617270237391295</v>
      </c>
      <c r="B4613" s="13">
        <f t="shared" si="363"/>
        <v>4612</v>
      </c>
      <c r="C4613" s="35">
        <f t="shared" si="364"/>
        <v>1.4734424942941526E-4</v>
      </c>
      <c r="D4613" s="7">
        <f t="shared" si="360"/>
        <v>0.6795516783684632</v>
      </c>
      <c r="E4613" s="7">
        <f>SUM(D$2:D4613)</f>
        <v>1436.8029029286567</v>
      </c>
      <c r="F4613">
        <f t="shared" si="361"/>
        <v>1</v>
      </c>
      <c r="G4613">
        <f t="shared" si="362"/>
        <v>1</v>
      </c>
    </row>
    <row r="4614" spans="1:7" x14ac:dyDescent="0.25">
      <c r="A4614" s="7">
        <v>0.15612486270304984</v>
      </c>
      <c r="B4614" s="13">
        <f t="shared" si="363"/>
        <v>4613</v>
      </c>
      <c r="C4614" s="35">
        <f t="shared" si="364"/>
        <v>4.7839670863109029E-5</v>
      </c>
      <c r="D4614" s="7">
        <f t="shared" si="360"/>
        <v>0.22068440169152195</v>
      </c>
      <c r="E4614" s="7">
        <f>SUM(D$2:D4614)</f>
        <v>1437.0235873303482</v>
      </c>
      <c r="F4614">
        <f t="shared" si="361"/>
        <v>1</v>
      </c>
      <c r="G4614">
        <f t="shared" si="362"/>
        <v>1</v>
      </c>
    </row>
    <row r="4615" spans="1:7" x14ac:dyDescent="0.25">
      <c r="A4615" s="7">
        <v>0.15563077768130218</v>
      </c>
      <c r="B4615" s="13">
        <f t="shared" si="363"/>
        <v>4614</v>
      </c>
      <c r="C4615" s="35">
        <f t="shared" si="364"/>
        <v>4.9408502174766444E-4</v>
      </c>
      <c r="D4615" s="7">
        <f t="shared" si="360"/>
        <v>2.2797082903437236</v>
      </c>
      <c r="E4615" s="7">
        <f>SUM(D$2:D4615)</f>
        <v>1439.3032956206919</v>
      </c>
      <c r="F4615">
        <f t="shared" si="361"/>
        <v>1</v>
      </c>
      <c r="G4615">
        <f t="shared" si="362"/>
        <v>1</v>
      </c>
    </row>
    <row r="4616" spans="1:7" x14ac:dyDescent="0.25">
      <c r="A4616" s="7">
        <v>0.1555579529191787</v>
      </c>
      <c r="B4616" s="13">
        <f t="shared" si="363"/>
        <v>4615</v>
      </c>
      <c r="C4616" s="35">
        <f t="shared" si="364"/>
        <v>7.2824762123474551E-5</v>
      </c>
      <c r="D4616" s="7">
        <f t="shared" si="360"/>
        <v>0.33608627719983508</v>
      </c>
      <c r="E4616" s="7">
        <f>SUM(D$2:D4616)</f>
        <v>1439.6393818978918</v>
      </c>
      <c r="F4616">
        <f t="shared" si="361"/>
        <v>1</v>
      </c>
      <c r="G4616">
        <f t="shared" si="362"/>
        <v>1</v>
      </c>
    </row>
    <row r="4617" spans="1:7" x14ac:dyDescent="0.25">
      <c r="A4617" s="7">
        <v>0.15554458880059749</v>
      </c>
      <c r="B4617" s="13">
        <f t="shared" si="363"/>
        <v>4616</v>
      </c>
      <c r="C4617" s="35">
        <f t="shared" si="364"/>
        <v>1.3364118581216111E-5</v>
      </c>
      <c r="D4617" s="7">
        <f t="shared" si="360"/>
        <v>6.1688771370893569E-2</v>
      </c>
      <c r="E4617" s="7">
        <f>SUM(D$2:D4617)</f>
        <v>1439.7010706692627</v>
      </c>
      <c r="F4617">
        <f t="shared" si="361"/>
        <v>1</v>
      </c>
      <c r="G4617">
        <f t="shared" si="362"/>
        <v>1</v>
      </c>
    </row>
    <row r="4618" spans="1:7" x14ac:dyDescent="0.25">
      <c r="A4618" s="7">
        <v>0.15553255625180246</v>
      </c>
      <c r="B4618" s="13">
        <f t="shared" si="363"/>
        <v>4617</v>
      </c>
      <c r="C4618" s="35">
        <f t="shared" si="364"/>
        <v>1.203254879503235E-5</v>
      </c>
      <c r="D4618" s="7">
        <f t="shared" si="360"/>
        <v>5.5554277786664358E-2</v>
      </c>
      <c r="E4618" s="7">
        <f>SUM(D$2:D4618)</f>
        <v>1439.7566249470494</v>
      </c>
      <c r="F4618">
        <f t="shared" si="361"/>
        <v>1</v>
      </c>
      <c r="G4618">
        <f t="shared" si="362"/>
        <v>1</v>
      </c>
    </row>
    <row r="4619" spans="1:7" x14ac:dyDescent="0.25">
      <c r="A4619" s="7">
        <v>0.15545689887758835</v>
      </c>
      <c r="B4619" s="13">
        <f t="shared" si="363"/>
        <v>4618</v>
      </c>
      <c r="C4619" s="35">
        <f t="shared" si="364"/>
        <v>7.5657374214110895E-5</v>
      </c>
      <c r="D4619" s="7">
        <f t="shared" si="360"/>
        <v>0.34938575412076411</v>
      </c>
      <c r="E4619" s="7">
        <f>SUM(D$2:D4619)</f>
        <v>1440.1060107011701</v>
      </c>
      <c r="F4619">
        <f t="shared" si="361"/>
        <v>1</v>
      </c>
      <c r="G4619">
        <f t="shared" si="362"/>
        <v>1</v>
      </c>
    </row>
    <row r="4620" spans="1:7" x14ac:dyDescent="0.25">
      <c r="A4620" s="7">
        <v>0.15534112493727101</v>
      </c>
      <c r="B4620" s="13">
        <f t="shared" si="363"/>
        <v>4619</v>
      </c>
      <c r="C4620" s="35">
        <f t="shared" si="364"/>
        <v>1.1577394031733745E-4</v>
      </c>
      <c r="D4620" s="7">
        <f t="shared" si="360"/>
        <v>0.53475983032578167</v>
      </c>
      <c r="E4620" s="7">
        <f>SUM(D$2:D4620)</f>
        <v>1440.6407705314959</v>
      </c>
      <c r="F4620">
        <f t="shared" si="361"/>
        <v>1</v>
      </c>
      <c r="G4620">
        <f t="shared" si="362"/>
        <v>1</v>
      </c>
    </row>
    <row r="4621" spans="1:7" x14ac:dyDescent="0.25">
      <c r="A4621" s="7">
        <v>0.15516579351197221</v>
      </c>
      <c r="B4621" s="13">
        <f t="shared" si="363"/>
        <v>4620</v>
      </c>
      <c r="C4621" s="35">
        <f t="shared" si="364"/>
        <v>1.7533142529879697E-4</v>
      </c>
      <c r="D4621" s="7">
        <f t="shared" si="360"/>
        <v>0.81003118488044201</v>
      </c>
      <c r="E4621" s="7">
        <f>SUM(D$2:D4621)</f>
        <v>1441.4508017163764</v>
      </c>
      <c r="F4621">
        <f t="shared" si="361"/>
        <v>1</v>
      </c>
      <c r="G4621">
        <f t="shared" si="362"/>
        <v>1</v>
      </c>
    </row>
    <row r="4622" spans="1:7" x14ac:dyDescent="0.25">
      <c r="A4622" s="7">
        <v>0.15515511674332308</v>
      </c>
      <c r="B4622" s="13">
        <f t="shared" si="363"/>
        <v>4621</v>
      </c>
      <c r="C4622" s="35">
        <f t="shared" si="364"/>
        <v>1.0676768649131585E-5</v>
      </c>
      <c r="D4622" s="7">
        <f t="shared" si="360"/>
        <v>4.9337347927637054E-2</v>
      </c>
      <c r="E4622" s="7">
        <f>SUM(D$2:D4622)</f>
        <v>1441.500139064304</v>
      </c>
      <c r="F4622">
        <f t="shared" si="361"/>
        <v>1</v>
      </c>
      <c r="G4622">
        <f t="shared" si="362"/>
        <v>1</v>
      </c>
    </row>
    <row r="4623" spans="1:7" x14ac:dyDescent="0.25">
      <c r="A4623" s="7">
        <v>0.15512470853147903</v>
      </c>
      <c r="B4623" s="13">
        <f t="shared" si="363"/>
        <v>4622</v>
      </c>
      <c r="C4623" s="35">
        <f t="shared" si="364"/>
        <v>3.0408211844051847E-5</v>
      </c>
      <c r="D4623" s="7">
        <f t="shared" si="360"/>
        <v>0.14054675514320764</v>
      </c>
      <c r="E4623" s="7">
        <f>SUM(D$2:D4623)</f>
        <v>1441.6406858194473</v>
      </c>
      <c r="F4623">
        <f t="shared" si="361"/>
        <v>1</v>
      </c>
      <c r="G4623">
        <f t="shared" si="362"/>
        <v>1</v>
      </c>
    </row>
    <row r="4624" spans="1:7" x14ac:dyDescent="0.25">
      <c r="A4624" s="7">
        <v>0.15506614367124735</v>
      </c>
      <c r="B4624" s="13">
        <f t="shared" si="363"/>
        <v>4623</v>
      </c>
      <c r="C4624" s="35">
        <f t="shared" si="364"/>
        <v>5.856486023167462E-5</v>
      </c>
      <c r="D4624" s="7">
        <f t="shared" si="360"/>
        <v>0.27074534885103174</v>
      </c>
      <c r="E4624" s="7">
        <f>SUM(D$2:D4624)</f>
        <v>1441.9114311682983</v>
      </c>
      <c r="F4624">
        <f t="shared" si="361"/>
        <v>1</v>
      </c>
      <c r="G4624">
        <f t="shared" si="362"/>
        <v>1</v>
      </c>
    </row>
    <row r="4625" spans="1:7" x14ac:dyDescent="0.25">
      <c r="A4625" s="7">
        <v>0.15495942440547586</v>
      </c>
      <c r="B4625" s="13">
        <f t="shared" si="363"/>
        <v>4624</v>
      </c>
      <c r="C4625" s="35">
        <f t="shared" si="364"/>
        <v>1.0671926577149327E-4</v>
      </c>
      <c r="D4625" s="7">
        <f t="shared" si="360"/>
        <v>0.49346988492738486</v>
      </c>
      <c r="E4625" s="7">
        <f>SUM(D$2:D4625)</f>
        <v>1442.4049010532258</v>
      </c>
      <c r="F4625">
        <f t="shared" si="361"/>
        <v>1</v>
      </c>
      <c r="G4625">
        <f t="shared" si="362"/>
        <v>1</v>
      </c>
    </row>
    <row r="4626" spans="1:7" x14ac:dyDescent="0.25">
      <c r="A4626" s="7">
        <v>0.15495724547309853</v>
      </c>
      <c r="B4626" s="13">
        <f t="shared" si="363"/>
        <v>4625</v>
      </c>
      <c r="C4626" s="35">
        <f t="shared" si="364"/>
        <v>2.1789323773335756E-6</v>
      </c>
      <c r="D4626" s="7">
        <f t="shared" si="360"/>
        <v>1.0077562245167787E-2</v>
      </c>
      <c r="E4626" s="7">
        <f>SUM(D$2:D4626)</f>
        <v>1442.414978615471</v>
      </c>
      <c r="F4626">
        <f t="shared" si="361"/>
        <v>1</v>
      </c>
      <c r="G4626">
        <f t="shared" si="362"/>
        <v>1</v>
      </c>
    </row>
    <row r="4627" spans="1:7" x14ac:dyDescent="0.25">
      <c r="A4627" s="7">
        <v>0.15491976783620781</v>
      </c>
      <c r="B4627" s="13">
        <f t="shared" si="363"/>
        <v>4626</v>
      </c>
      <c r="C4627" s="35">
        <f t="shared" si="364"/>
        <v>3.7477636890714816E-5</v>
      </c>
      <c r="D4627" s="7">
        <f t="shared" si="360"/>
        <v>0.17337154825644674</v>
      </c>
      <c r="E4627" s="7">
        <f>SUM(D$2:D4627)</f>
        <v>1442.5883501637275</v>
      </c>
      <c r="F4627">
        <f t="shared" si="361"/>
        <v>1</v>
      </c>
      <c r="G4627">
        <f t="shared" si="362"/>
        <v>1</v>
      </c>
    </row>
    <row r="4628" spans="1:7" x14ac:dyDescent="0.25">
      <c r="A4628" s="7">
        <v>0.15486338190835353</v>
      </c>
      <c r="B4628" s="13">
        <f t="shared" si="363"/>
        <v>4627</v>
      </c>
      <c r="C4628" s="35">
        <f t="shared" si="364"/>
        <v>5.6385927854285534E-5</v>
      </c>
      <c r="D4628" s="7">
        <f t="shared" si="360"/>
        <v>0.26089768818177916</v>
      </c>
      <c r="E4628" s="7">
        <f>SUM(D$2:D4628)</f>
        <v>1442.8492478519092</v>
      </c>
      <c r="F4628">
        <f t="shared" si="361"/>
        <v>1</v>
      </c>
      <c r="G4628">
        <f t="shared" si="362"/>
        <v>1</v>
      </c>
    </row>
    <row r="4629" spans="1:7" x14ac:dyDescent="0.25">
      <c r="A4629" s="7">
        <v>0.15483667788155092</v>
      </c>
      <c r="B4629" s="13">
        <f t="shared" si="363"/>
        <v>4628</v>
      </c>
      <c r="C4629" s="35">
        <f t="shared" si="364"/>
        <v>2.6704026802604197E-5</v>
      </c>
      <c r="D4629" s="7">
        <f t="shared" si="360"/>
        <v>0.12358623604245222</v>
      </c>
      <c r="E4629" s="7">
        <f>SUM(D$2:D4629)</f>
        <v>1442.9728340879517</v>
      </c>
      <c r="F4629">
        <f t="shared" si="361"/>
        <v>1</v>
      </c>
      <c r="G4629">
        <f t="shared" si="362"/>
        <v>1</v>
      </c>
    </row>
    <row r="4630" spans="1:7" x14ac:dyDescent="0.25">
      <c r="A4630" s="7">
        <v>0.15470335143041578</v>
      </c>
      <c r="B4630" s="13">
        <f t="shared" si="363"/>
        <v>4629</v>
      </c>
      <c r="C4630" s="35">
        <f t="shared" si="364"/>
        <v>1.3332645113514618E-4</v>
      </c>
      <c r="D4630" s="7">
        <f t="shared" si="360"/>
        <v>0.61716814230459172</v>
      </c>
      <c r="E4630" s="7">
        <f>SUM(D$2:D4630)</f>
        <v>1443.5900022302562</v>
      </c>
      <c r="F4630">
        <f t="shared" si="361"/>
        <v>1</v>
      </c>
      <c r="G4630">
        <f t="shared" si="362"/>
        <v>1</v>
      </c>
    </row>
    <row r="4631" spans="1:7" x14ac:dyDescent="0.25">
      <c r="A4631" s="7">
        <v>0.15443023436209283</v>
      </c>
      <c r="B4631" s="13">
        <f t="shared" si="363"/>
        <v>4630</v>
      </c>
      <c r="C4631" s="35">
        <f t="shared" si="364"/>
        <v>2.731170683229478E-4</v>
      </c>
      <c r="D4631" s="7">
        <f t="shared" si="360"/>
        <v>1.2645320263352482</v>
      </c>
      <c r="E4631" s="7">
        <f>SUM(D$2:D4631)</f>
        <v>1444.8545342565915</v>
      </c>
      <c r="F4631">
        <f t="shared" si="361"/>
        <v>1</v>
      </c>
      <c r="G4631">
        <f t="shared" si="362"/>
        <v>1</v>
      </c>
    </row>
    <row r="4632" spans="1:7" x14ac:dyDescent="0.25">
      <c r="A4632" s="7">
        <v>0.15432688033632638</v>
      </c>
      <c r="B4632" s="13">
        <f t="shared" si="363"/>
        <v>4631</v>
      </c>
      <c r="C4632" s="35">
        <f t="shared" si="364"/>
        <v>1.0335402576644448E-4</v>
      </c>
      <c r="D4632" s="7">
        <f t="shared" si="360"/>
        <v>0.47863249332440438</v>
      </c>
      <c r="E4632" s="7">
        <f>SUM(D$2:D4632)</f>
        <v>1445.3331667499158</v>
      </c>
      <c r="F4632">
        <f t="shared" si="361"/>
        <v>1</v>
      </c>
      <c r="G4632">
        <f t="shared" si="362"/>
        <v>1</v>
      </c>
    </row>
    <row r="4633" spans="1:7" x14ac:dyDescent="0.25">
      <c r="A4633" s="7">
        <v>0.15430346891844965</v>
      </c>
      <c r="B4633" s="13">
        <f t="shared" si="363"/>
        <v>4632</v>
      </c>
      <c r="C4633" s="35">
        <f t="shared" si="364"/>
        <v>2.3411417876734175E-5</v>
      </c>
      <c r="D4633" s="7">
        <f t="shared" si="360"/>
        <v>0.1084416876050327</v>
      </c>
      <c r="E4633" s="7">
        <f>SUM(D$2:D4633)</f>
        <v>1445.4416084375209</v>
      </c>
      <c r="F4633">
        <f t="shared" si="361"/>
        <v>1</v>
      </c>
      <c r="G4633">
        <f t="shared" si="362"/>
        <v>1</v>
      </c>
    </row>
    <row r="4634" spans="1:7" x14ac:dyDescent="0.25">
      <c r="A4634" s="7">
        <v>0.15419093916633855</v>
      </c>
      <c r="B4634" s="13">
        <f t="shared" si="363"/>
        <v>4633</v>
      </c>
      <c r="C4634" s="35">
        <f t="shared" si="364"/>
        <v>1.1252975211109573E-4</v>
      </c>
      <c r="D4634" s="7">
        <f t="shared" si="360"/>
        <v>0.52135034153070647</v>
      </c>
      <c r="E4634" s="7">
        <f>SUM(D$2:D4634)</f>
        <v>1445.9629587790516</v>
      </c>
      <c r="F4634">
        <f t="shared" si="361"/>
        <v>1</v>
      </c>
      <c r="G4634">
        <f t="shared" si="362"/>
        <v>1</v>
      </c>
    </row>
    <row r="4635" spans="1:7" x14ac:dyDescent="0.25">
      <c r="A4635" s="7">
        <v>0.15418706550877878</v>
      </c>
      <c r="B4635" s="13">
        <f t="shared" si="363"/>
        <v>4634</v>
      </c>
      <c r="C4635" s="35">
        <f t="shared" si="364"/>
        <v>3.8736575597719813E-6</v>
      </c>
      <c r="D4635" s="7">
        <f t="shared" si="360"/>
        <v>1.7950529131983362E-2</v>
      </c>
      <c r="E4635" s="7">
        <f>SUM(D$2:D4635)</f>
        <v>1445.9809093081835</v>
      </c>
      <c r="F4635">
        <f t="shared" si="361"/>
        <v>1</v>
      </c>
      <c r="G4635">
        <f t="shared" si="362"/>
        <v>1</v>
      </c>
    </row>
    <row r="4636" spans="1:7" x14ac:dyDescent="0.25">
      <c r="A4636" s="7">
        <v>0.15414987839620506</v>
      </c>
      <c r="B4636" s="13">
        <f t="shared" si="363"/>
        <v>4635</v>
      </c>
      <c r="C4636" s="35">
        <f t="shared" si="364"/>
        <v>3.7187112573722203E-5</v>
      </c>
      <c r="D4636" s="7">
        <f t="shared" si="360"/>
        <v>0.17236226677920241</v>
      </c>
      <c r="E4636" s="7">
        <f>SUM(D$2:D4636)</f>
        <v>1446.1532715749627</v>
      </c>
      <c r="F4636">
        <f t="shared" si="361"/>
        <v>1</v>
      </c>
      <c r="G4636">
        <f t="shared" si="362"/>
        <v>1</v>
      </c>
    </row>
    <row r="4637" spans="1:7" x14ac:dyDescent="0.25">
      <c r="A4637" s="7">
        <v>0.15400292151253159</v>
      </c>
      <c r="B4637" s="13">
        <f t="shared" si="363"/>
        <v>4636</v>
      </c>
      <c r="C4637" s="35">
        <f t="shared" si="364"/>
        <v>1.4695688367347137E-4</v>
      </c>
      <c r="D4637" s="7">
        <f t="shared" si="360"/>
        <v>0.68129211271021328</v>
      </c>
      <c r="E4637" s="7">
        <f>SUM(D$2:D4637)</f>
        <v>1446.8345636876729</v>
      </c>
      <c r="F4637">
        <f t="shared" si="361"/>
        <v>1</v>
      </c>
      <c r="G4637">
        <f t="shared" si="362"/>
        <v>1</v>
      </c>
    </row>
    <row r="4638" spans="1:7" x14ac:dyDescent="0.25">
      <c r="A4638" s="7">
        <v>0.15388385496328844</v>
      </c>
      <c r="B4638" s="13">
        <f t="shared" si="363"/>
        <v>4637</v>
      </c>
      <c r="C4638" s="35">
        <f t="shared" si="364"/>
        <v>1.1906654924315196E-4</v>
      </c>
      <c r="D4638" s="7">
        <f t="shared" si="360"/>
        <v>0.55211158884049572</v>
      </c>
      <c r="E4638" s="7">
        <f>SUM(D$2:D4638)</f>
        <v>1447.3866752765134</v>
      </c>
      <c r="F4638">
        <f t="shared" si="361"/>
        <v>1</v>
      </c>
      <c r="G4638">
        <f t="shared" si="362"/>
        <v>1</v>
      </c>
    </row>
    <row r="4639" spans="1:7" x14ac:dyDescent="0.25">
      <c r="A4639" s="7">
        <v>0.15385848250627193</v>
      </c>
      <c r="B4639" s="13">
        <f t="shared" si="363"/>
        <v>4638</v>
      </c>
      <c r="C4639" s="35">
        <f t="shared" si="364"/>
        <v>2.5372457016503702E-5</v>
      </c>
      <c r="D4639" s="7">
        <f t="shared" si="360"/>
        <v>0.11767745564254417</v>
      </c>
      <c r="E4639" s="7">
        <f>SUM(D$2:D4639)</f>
        <v>1447.5043527321559</v>
      </c>
      <c r="F4639">
        <f t="shared" si="361"/>
        <v>1</v>
      </c>
      <c r="G4639">
        <f t="shared" si="362"/>
        <v>1</v>
      </c>
    </row>
    <row r="4640" spans="1:7" x14ac:dyDescent="0.25">
      <c r="A4640" s="7">
        <v>0.15376217369519235</v>
      </c>
      <c r="B4640" s="13">
        <f t="shared" si="363"/>
        <v>4639</v>
      </c>
      <c r="C4640" s="35">
        <f t="shared" si="364"/>
        <v>9.630881107958178E-5</v>
      </c>
      <c r="D4640" s="7">
        <f t="shared" si="360"/>
        <v>0.44677657459817988</v>
      </c>
      <c r="E4640" s="7">
        <f>SUM(D$2:D4640)</f>
        <v>1447.9511293067542</v>
      </c>
      <c r="F4640">
        <f t="shared" si="361"/>
        <v>1</v>
      </c>
      <c r="G4640">
        <f t="shared" si="362"/>
        <v>1</v>
      </c>
    </row>
    <row r="4641" spans="1:7" x14ac:dyDescent="0.25">
      <c r="A4641" s="7">
        <v>0.15376139896368038</v>
      </c>
      <c r="B4641" s="13">
        <f t="shared" si="363"/>
        <v>4640</v>
      </c>
      <c r="C4641" s="35">
        <f t="shared" si="364"/>
        <v>7.7473151197104961E-7</v>
      </c>
      <c r="D4641" s="7">
        <f t="shared" si="360"/>
        <v>3.5947542155456702E-3</v>
      </c>
      <c r="E4641" s="7">
        <f>SUM(D$2:D4641)</f>
        <v>1447.9547240609697</v>
      </c>
      <c r="F4641">
        <f t="shared" si="361"/>
        <v>1</v>
      </c>
      <c r="G4641">
        <f t="shared" si="362"/>
        <v>1</v>
      </c>
    </row>
    <row r="4642" spans="1:7" x14ac:dyDescent="0.25">
      <c r="A4642" s="7">
        <v>0.15375186008193947</v>
      </c>
      <c r="B4642" s="13">
        <f t="shared" si="363"/>
        <v>4641</v>
      </c>
      <c r="C4642" s="35">
        <f t="shared" si="364"/>
        <v>9.5388817409058912E-6</v>
      </c>
      <c r="D4642" s="7">
        <f t="shared" si="360"/>
        <v>4.4269950159544241E-2</v>
      </c>
      <c r="E4642" s="7">
        <f>SUM(D$2:D4642)</f>
        <v>1447.9989940111293</v>
      </c>
      <c r="F4642">
        <f t="shared" si="361"/>
        <v>1</v>
      </c>
      <c r="G4642">
        <f t="shared" si="362"/>
        <v>1</v>
      </c>
    </row>
    <row r="4643" spans="1:7" x14ac:dyDescent="0.25">
      <c r="A4643" s="7">
        <v>0.15361884836548112</v>
      </c>
      <c r="B4643" s="13">
        <f t="shared" si="363"/>
        <v>4642</v>
      </c>
      <c r="C4643" s="35">
        <f t="shared" si="364"/>
        <v>1.330117164583533E-4</v>
      </c>
      <c r="D4643" s="7">
        <f t="shared" si="360"/>
        <v>0.61744038779967603</v>
      </c>
      <c r="E4643" s="7">
        <f>SUM(D$2:D4643)</f>
        <v>1448.616434398929</v>
      </c>
      <c r="F4643">
        <f t="shared" si="361"/>
        <v>1</v>
      </c>
      <c r="G4643">
        <f t="shared" si="362"/>
        <v>1</v>
      </c>
    </row>
    <row r="4644" spans="1:7" x14ac:dyDescent="0.25">
      <c r="A4644" s="7">
        <v>0.15352781741282676</v>
      </c>
      <c r="B4644" s="13">
        <f t="shared" si="363"/>
        <v>4643</v>
      </c>
      <c r="C4644" s="35">
        <f t="shared" si="364"/>
        <v>9.1030952654364006E-5</v>
      </c>
      <c r="D4644" s="7">
        <f t="shared" si="360"/>
        <v>0.42265671317421205</v>
      </c>
      <c r="E4644" s="7">
        <f>SUM(D$2:D4644)</f>
        <v>1449.0390911121033</v>
      </c>
      <c r="F4644">
        <f t="shared" si="361"/>
        <v>1</v>
      </c>
      <c r="G4644">
        <f t="shared" si="362"/>
        <v>1</v>
      </c>
    </row>
    <row r="4645" spans="1:7" x14ac:dyDescent="0.25">
      <c r="A4645" s="7">
        <v>0.15327515809849124</v>
      </c>
      <c r="B4645" s="13">
        <f t="shared" si="363"/>
        <v>4644</v>
      </c>
      <c r="C4645" s="35">
        <f t="shared" si="364"/>
        <v>2.5265931433551825E-4</v>
      </c>
      <c r="D4645" s="7">
        <f t="shared" si="360"/>
        <v>1.1733498557741466</v>
      </c>
      <c r="E4645" s="7">
        <f>SUM(D$2:D4645)</f>
        <v>1450.2124409678775</v>
      </c>
      <c r="F4645">
        <f t="shared" si="361"/>
        <v>1</v>
      </c>
      <c r="G4645">
        <f t="shared" si="362"/>
        <v>1</v>
      </c>
    </row>
    <row r="4646" spans="1:7" x14ac:dyDescent="0.25">
      <c r="A4646" s="7">
        <v>0.15316635674178147</v>
      </c>
      <c r="B4646" s="13">
        <f t="shared" si="363"/>
        <v>4645</v>
      </c>
      <c r="C4646" s="35">
        <f t="shared" si="364"/>
        <v>1.0880135670976454E-4</v>
      </c>
      <c r="D4646" s="7">
        <f t="shared" si="360"/>
        <v>0.50538230191685629</v>
      </c>
      <c r="E4646" s="7">
        <f>SUM(D$2:D4646)</f>
        <v>1450.7178232697943</v>
      </c>
      <c r="F4646">
        <f t="shared" si="361"/>
        <v>1</v>
      </c>
      <c r="G4646">
        <f t="shared" si="362"/>
        <v>1</v>
      </c>
    </row>
    <row r="4647" spans="1:7" x14ac:dyDescent="0.25">
      <c r="A4647" s="7">
        <v>0.1531400642910945</v>
      </c>
      <c r="B4647" s="13">
        <f t="shared" si="363"/>
        <v>4646</v>
      </c>
      <c r="C4647" s="35">
        <f t="shared" si="364"/>
        <v>2.6292450686971058E-5</v>
      </c>
      <c r="D4647" s="7">
        <f t="shared" si="360"/>
        <v>0.12215472589166754</v>
      </c>
      <c r="E4647" s="7">
        <f>SUM(D$2:D4647)</f>
        <v>1450.839977995686</v>
      </c>
      <c r="F4647">
        <f t="shared" si="361"/>
        <v>1</v>
      </c>
      <c r="G4647">
        <f t="shared" si="362"/>
        <v>1</v>
      </c>
    </row>
    <row r="4648" spans="1:7" x14ac:dyDescent="0.25">
      <c r="A4648" s="7">
        <v>0.15293185519725733</v>
      </c>
      <c r="B4648" s="13">
        <f t="shared" si="363"/>
        <v>4647</v>
      </c>
      <c r="C4648" s="35">
        <f t="shared" si="364"/>
        <v>2.0820909383717501E-4</v>
      </c>
      <c r="D4648" s="7">
        <f t="shared" si="360"/>
        <v>0.96754765906135232</v>
      </c>
      <c r="E4648" s="7">
        <f>SUM(D$2:D4648)</f>
        <v>1451.8075256547475</v>
      </c>
      <c r="F4648">
        <f t="shared" si="361"/>
        <v>1</v>
      </c>
      <c r="G4648">
        <f t="shared" si="362"/>
        <v>1</v>
      </c>
    </row>
    <row r="4649" spans="1:7" x14ac:dyDescent="0.25">
      <c r="A4649" s="7">
        <v>0.15282784749177769</v>
      </c>
      <c r="B4649" s="13">
        <f t="shared" si="363"/>
        <v>4648</v>
      </c>
      <c r="C4649" s="35">
        <f t="shared" si="364"/>
        <v>1.0400770547963623E-4</v>
      </c>
      <c r="D4649" s="7">
        <f t="shared" si="360"/>
        <v>0.48342781506934918</v>
      </c>
      <c r="E4649" s="7">
        <f>SUM(D$2:D4649)</f>
        <v>1452.2909534698167</v>
      </c>
      <c r="F4649">
        <f t="shared" si="361"/>
        <v>1</v>
      </c>
      <c r="G4649">
        <f t="shared" si="362"/>
        <v>1</v>
      </c>
    </row>
    <row r="4650" spans="1:7" x14ac:dyDescent="0.25">
      <c r="A4650" s="7">
        <v>0.15282450646213239</v>
      </c>
      <c r="B4650" s="13">
        <f t="shared" si="363"/>
        <v>4649</v>
      </c>
      <c r="C4650" s="35">
        <f t="shared" si="364"/>
        <v>3.3410296453040278E-6</v>
      </c>
      <c r="D4650" s="7">
        <f t="shared" si="360"/>
        <v>1.5532446821018425E-2</v>
      </c>
      <c r="E4650" s="7">
        <f>SUM(D$2:D4650)</f>
        <v>1452.3064859166377</v>
      </c>
      <c r="F4650">
        <f t="shared" si="361"/>
        <v>1</v>
      </c>
      <c r="G4650">
        <f t="shared" si="362"/>
        <v>1</v>
      </c>
    </row>
    <row r="4651" spans="1:7" x14ac:dyDescent="0.25">
      <c r="A4651" s="7">
        <v>0.15272756818169933</v>
      </c>
      <c r="B4651" s="13">
        <f t="shared" si="363"/>
        <v>4650</v>
      </c>
      <c r="C4651" s="35">
        <f t="shared" si="364"/>
        <v>9.6938280433056523E-5</v>
      </c>
      <c r="D4651" s="7">
        <f t="shared" si="360"/>
        <v>0.45076300401371283</v>
      </c>
      <c r="E4651" s="7">
        <f>SUM(D$2:D4651)</f>
        <v>1452.7572489206514</v>
      </c>
      <c r="F4651">
        <f t="shared" si="361"/>
        <v>1</v>
      </c>
      <c r="G4651">
        <f t="shared" si="362"/>
        <v>1</v>
      </c>
    </row>
    <row r="4652" spans="1:7" x14ac:dyDescent="0.25">
      <c r="A4652" s="7">
        <v>0.15271289670369173</v>
      </c>
      <c r="B4652" s="13">
        <f t="shared" si="363"/>
        <v>4651</v>
      </c>
      <c r="C4652" s="35">
        <f t="shared" si="364"/>
        <v>1.4671478007599603E-5</v>
      </c>
      <c r="D4652" s="7">
        <f t="shared" si="360"/>
        <v>6.8237044213345754E-2</v>
      </c>
      <c r="E4652" s="7">
        <f>SUM(D$2:D4652)</f>
        <v>1452.8254859648648</v>
      </c>
      <c r="F4652">
        <f t="shared" si="361"/>
        <v>1</v>
      </c>
      <c r="G4652">
        <f t="shared" si="362"/>
        <v>1</v>
      </c>
    </row>
    <row r="4653" spans="1:7" x14ac:dyDescent="0.25">
      <c r="A4653" s="7">
        <v>0.15250735074942687</v>
      </c>
      <c r="B4653" s="13">
        <f t="shared" si="363"/>
        <v>4652</v>
      </c>
      <c r="C4653" s="35">
        <f t="shared" si="364"/>
        <v>2.05545954264863E-4</v>
      </c>
      <c r="D4653" s="7">
        <f t="shared" si="360"/>
        <v>0.95619977924014266</v>
      </c>
      <c r="E4653" s="7">
        <f>SUM(D$2:D4653)</f>
        <v>1453.7816857441051</v>
      </c>
      <c r="F4653">
        <f t="shared" si="361"/>
        <v>1</v>
      </c>
      <c r="G4653">
        <f t="shared" si="362"/>
        <v>1</v>
      </c>
    </row>
    <row r="4654" spans="1:7" x14ac:dyDescent="0.25">
      <c r="A4654" s="7">
        <v>0.15245239323279772</v>
      </c>
      <c r="B4654" s="13">
        <f t="shared" si="363"/>
        <v>4653</v>
      </c>
      <c r="C4654" s="35">
        <f t="shared" si="364"/>
        <v>5.4957516629150494E-5</v>
      </c>
      <c r="D4654" s="7">
        <f t="shared" si="360"/>
        <v>0.25571732487543725</v>
      </c>
      <c r="E4654" s="7">
        <f>SUM(D$2:D4654)</f>
        <v>1454.0374030689804</v>
      </c>
      <c r="F4654">
        <f t="shared" si="361"/>
        <v>1</v>
      </c>
      <c r="G4654">
        <f t="shared" si="362"/>
        <v>1</v>
      </c>
    </row>
    <row r="4655" spans="1:7" x14ac:dyDescent="0.25">
      <c r="A4655" s="7">
        <v>0.1520500654744969</v>
      </c>
      <c r="B4655" s="13">
        <f t="shared" si="363"/>
        <v>4654</v>
      </c>
      <c r="C4655" s="35">
        <f t="shared" si="364"/>
        <v>4.0232775830081891E-4</v>
      </c>
      <c r="D4655" s="7">
        <f t="shared" si="360"/>
        <v>1.8724333871320111</v>
      </c>
      <c r="E4655" s="7">
        <f>SUM(D$2:D4655)</f>
        <v>1455.9098364561125</v>
      </c>
      <c r="F4655">
        <f t="shared" si="361"/>
        <v>1</v>
      </c>
      <c r="G4655">
        <f t="shared" si="362"/>
        <v>1</v>
      </c>
    </row>
    <row r="4656" spans="1:7" x14ac:dyDescent="0.25">
      <c r="A4656" s="7">
        <v>0.15199999845053697</v>
      </c>
      <c r="B4656" s="13">
        <f t="shared" si="363"/>
        <v>4655</v>
      </c>
      <c r="C4656" s="35">
        <f t="shared" si="364"/>
        <v>5.0067023959932122E-5</v>
      </c>
      <c r="D4656" s="7">
        <f t="shared" si="360"/>
        <v>0.23306199653348403</v>
      </c>
      <c r="E4656" s="7">
        <f>SUM(D$2:D4656)</f>
        <v>1456.142898452646</v>
      </c>
      <c r="F4656">
        <f t="shared" si="361"/>
        <v>1</v>
      </c>
      <c r="G4656">
        <f t="shared" si="362"/>
        <v>1</v>
      </c>
    </row>
    <row r="4657" spans="1:7" x14ac:dyDescent="0.25">
      <c r="A4657" s="7">
        <v>0.15164686614324513</v>
      </c>
      <c r="B4657" s="13">
        <f t="shared" si="363"/>
        <v>4656</v>
      </c>
      <c r="C4657" s="35">
        <f t="shared" si="364"/>
        <v>3.5313230729183687E-4</v>
      </c>
      <c r="D4657" s="7">
        <f t="shared" si="360"/>
        <v>1.6441840227507925</v>
      </c>
      <c r="E4657" s="7">
        <f>SUM(D$2:D4657)</f>
        <v>1457.7870824753968</v>
      </c>
      <c r="F4657">
        <f t="shared" si="361"/>
        <v>1</v>
      </c>
      <c r="G4657">
        <f t="shared" si="362"/>
        <v>1</v>
      </c>
    </row>
    <row r="4658" spans="1:7" x14ac:dyDescent="0.25">
      <c r="A4658" s="7">
        <v>0.15157500979551156</v>
      </c>
      <c r="B4658" s="13">
        <f t="shared" si="363"/>
        <v>4657</v>
      </c>
      <c r="C4658" s="35">
        <f t="shared" si="364"/>
        <v>7.1856347733573189E-5</v>
      </c>
      <c r="D4658" s="7">
        <f t="shared" si="360"/>
        <v>0.33463501139525031</v>
      </c>
      <c r="E4658" s="7">
        <f>SUM(D$2:D4658)</f>
        <v>1458.121717486792</v>
      </c>
      <c r="F4658">
        <f t="shared" si="361"/>
        <v>1</v>
      </c>
      <c r="G4658">
        <f t="shared" si="362"/>
        <v>1</v>
      </c>
    </row>
    <row r="4659" spans="1:7" x14ac:dyDescent="0.25">
      <c r="A4659" s="7">
        <v>0.15153143114796419</v>
      </c>
      <c r="B4659" s="13">
        <f t="shared" si="363"/>
        <v>4658</v>
      </c>
      <c r="C4659" s="35">
        <f t="shared" si="364"/>
        <v>4.3578647547365401E-5</v>
      </c>
      <c r="D4659" s="7">
        <f t="shared" si="360"/>
        <v>0.20298934027562804</v>
      </c>
      <c r="E4659" s="7">
        <f>SUM(D$2:D4659)</f>
        <v>1458.3247068270678</v>
      </c>
      <c r="F4659">
        <f t="shared" si="361"/>
        <v>1</v>
      </c>
      <c r="G4659">
        <f t="shared" si="362"/>
        <v>1</v>
      </c>
    </row>
    <row r="4660" spans="1:7" x14ac:dyDescent="0.25">
      <c r="A4660" s="7">
        <v>0.15141197723296504</v>
      </c>
      <c r="B4660" s="13">
        <f t="shared" si="363"/>
        <v>4659</v>
      </c>
      <c r="C4660" s="35">
        <f t="shared" si="364"/>
        <v>1.1945391499915137E-4</v>
      </c>
      <c r="D4660" s="7">
        <f t="shared" si="360"/>
        <v>0.55653578998104625</v>
      </c>
      <c r="E4660" s="7">
        <f>SUM(D$2:D4660)</f>
        <v>1458.8812426170489</v>
      </c>
      <c r="F4660">
        <f t="shared" si="361"/>
        <v>1</v>
      </c>
      <c r="G4660">
        <f t="shared" si="362"/>
        <v>1</v>
      </c>
    </row>
    <row r="4661" spans="1:7" x14ac:dyDescent="0.25">
      <c r="A4661" s="7">
        <v>0.15139089000962411</v>
      </c>
      <c r="B4661" s="13">
        <f t="shared" si="363"/>
        <v>4660</v>
      </c>
      <c r="C4661" s="35">
        <f t="shared" si="364"/>
        <v>2.1087223340932049E-5</v>
      </c>
      <c r="D4661" s="7">
        <f t="shared" si="360"/>
        <v>9.8266460768743347E-2</v>
      </c>
      <c r="E4661" s="7">
        <f>SUM(D$2:D4661)</f>
        <v>1458.9795090778177</v>
      </c>
      <c r="F4661">
        <f t="shared" si="361"/>
        <v>1</v>
      </c>
      <c r="G4661">
        <f t="shared" si="362"/>
        <v>1</v>
      </c>
    </row>
    <row r="4662" spans="1:7" x14ac:dyDescent="0.25">
      <c r="A4662" s="7">
        <v>0.15137040804527685</v>
      </c>
      <c r="B4662" s="13">
        <f t="shared" si="363"/>
        <v>4661</v>
      </c>
      <c r="C4662" s="35">
        <f t="shared" si="364"/>
        <v>2.0481964347257575E-5</v>
      </c>
      <c r="D4662" s="7">
        <f t="shared" si="360"/>
        <v>9.5466435822567558E-2</v>
      </c>
      <c r="E4662" s="7">
        <f>SUM(D$2:D4662)</f>
        <v>1459.0749755136403</v>
      </c>
      <c r="F4662">
        <f t="shared" si="361"/>
        <v>1</v>
      </c>
      <c r="G4662">
        <f t="shared" si="362"/>
        <v>1</v>
      </c>
    </row>
    <row r="4663" spans="1:7" x14ac:dyDescent="0.25">
      <c r="A4663" s="7">
        <v>0.15135580919834848</v>
      </c>
      <c r="B4663" s="13">
        <f t="shared" si="363"/>
        <v>4662</v>
      </c>
      <c r="C4663" s="35">
        <f t="shared" si="364"/>
        <v>1.4598846928365328E-5</v>
      </c>
      <c r="D4663" s="7">
        <f t="shared" si="360"/>
        <v>6.8059824380039158E-2</v>
      </c>
      <c r="E4663" s="7">
        <f>SUM(D$2:D4663)</f>
        <v>1459.1430353380204</v>
      </c>
      <c r="F4663">
        <f t="shared" si="361"/>
        <v>1</v>
      </c>
      <c r="G4663">
        <f t="shared" si="362"/>
        <v>1</v>
      </c>
    </row>
    <row r="4664" spans="1:7" x14ac:dyDescent="0.25">
      <c r="A4664" s="7">
        <v>0.1512973169691961</v>
      </c>
      <c r="B4664" s="13">
        <f t="shared" si="363"/>
        <v>4663</v>
      </c>
      <c r="C4664" s="35">
        <f t="shared" si="364"/>
        <v>5.8492229152384834E-5</v>
      </c>
      <c r="D4664" s="7">
        <f t="shared" si="360"/>
        <v>0.27274926453757048</v>
      </c>
      <c r="E4664" s="7">
        <f>SUM(D$2:D4664)</f>
        <v>1459.415784602558</v>
      </c>
      <c r="F4664">
        <f t="shared" si="361"/>
        <v>1</v>
      </c>
      <c r="G4664">
        <f t="shared" si="362"/>
        <v>1</v>
      </c>
    </row>
    <row r="4665" spans="1:7" x14ac:dyDescent="0.25">
      <c r="A4665" s="7">
        <v>0.15127286450585012</v>
      </c>
      <c r="B4665" s="13">
        <f t="shared" si="363"/>
        <v>4664</v>
      </c>
      <c r="C4665" s="35">
        <f t="shared" si="364"/>
        <v>2.4452463345980835E-5</v>
      </c>
      <c r="D4665" s="7">
        <f t="shared" si="360"/>
        <v>0.11404628904565461</v>
      </c>
      <c r="E4665" s="7">
        <f>SUM(D$2:D4665)</f>
        <v>1459.5298308916038</v>
      </c>
      <c r="F4665">
        <f t="shared" si="361"/>
        <v>1</v>
      </c>
      <c r="G4665">
        <f t="shared" si="362"/>
        <v>1</v>
      </c>
    </row>
    <row r="4666" spans="1:7" x14ac:dyDescent="0.25">
      <c r="A4666" s="7">
        <v>0.15117897673074535</v>
      </c>
      <c r="B4666" s="13">
        <f t="shared" si="363"/>
        <v>4665</v>
      </c>
      <c r="C4666" s="35">
        <f t="shared" si="364"/>
        <v>9.3887775104772864E-5</v>
      </c>
      <c r="D4666" s="7">
        <f t="shared" si="360"/>
        <v>0.43798647086376541</v>
      </c>
      <c r="E4666" s="7">
        <f>SUM(D$2:D4666)</f>
        <v>1459.9678173624675</v>
      </c>
      <c r="F4666">
        <f t="shared" si="361"/>
        <v>1</v>
      </c>
      <c r="G4666">
        <f t="shared" si="362"/>
        <v>1</v>
      </c>
    </row>
    <row r="4667" spans="1:7" x14ac:dyDescent="0.25">
      <c r="A4667" s="7">
        <v>0.15106276700395249</v>
      </c>
      <c r="B4667" s="13">
        <f t="shared" si="363"/>
        <v>4666</v>
      </c>
      <c r="C4667" s="35">
        <f t="shared" si="364"/>
        <v>1.1620972679285413E-4</v>
      </c>
      <c r="D4667" s="7">
        <f t="shared" si="360"/>
        <v>0.54223458521545731</v>
      </c>
      <c r="E4667" s="7">
        <f>SUM(D$2:D4667)</f>
        <v>1460.510051947683</v>
      </c>
      <c r="F4667">
        <f t="shared" si="361"/>
        <v>1</v>
      </c>
      <c r="G4667">
        <f t="shared" si="362"/>
        <v>1</v>
      </c>
    </row>
    <row r="4668" spans="1:7" x14ac:dyDescent="0.25">
      <c r="A4668" s="7">
        <v>0.15101393470833974</v>
      </c>
      <c r="B4668" s="13">
        <f t="shared" si="363"/>
        <v>4667</v>
      </c>
      <c r="C4668" s="35">
        <f t="shared" si="364"/>
        <v>4.883229561275515E-5</v>
      </c>
      <c r="D4668" s="7">
        <f t="shared" si="360"/>
        <v>0.22790032362472828</v>
      </c>
      <c r="E4668" s="7">
        <f>SUM(D$2:D4668)</f>
        <v>1460.7379522713077</v>
      </c>
      <c r="F4668">
        <f t="shared" si="361"/>
        <v>1</v>
      </c>
      <c r="G4668">
        <f t="shared" si="362"/>
        <v>1</v>
      </c>
    </row>
    <row r="4669" spans="1:7" x14ac:dyDescent="0.25">
      <c r="A4669" s="7">
        <v>0.150997737977668</v>
      </c>
      <c r="B4669" s="13">
        <f t="shared" si="363"/>
        <v>4668</v>
      </c>
      <c r="C4669" s="35">
        <f t="shared" si="364"/>
        <v>1.6196730671741433E-5</v>
      </c>
      <c r="D4669" s="7">
        <f t="shared" si="360"/>
        <v>7.5606338775689008E-2</v>
      </c>
      <c r="E4669" s="7">
        <f>SUM(D$2:D4669)</f>
        <v>1460.8135586100834</v>
      </c>
      <c r="F4669">
        <f t="shared" si="361"/>
        <v>1</v>
      </c>
      <c r="G4669">
        <f t="shared" si="362"/>
        <v>1</v>
      </c>
    </row>
    <row r="4670" spans="1:7" x14ac:dyDescent="0.25">
      <c r="A4670" s="7">
        <v>0.15092486479482495</v>
      </c>
      <c r="B4670" s="13">
        <f t="shared" si="363"/>
        <v>4669</v>
      </c>
      <c r="C4670" s="35">
        <f t="shared" si="364"/>
        <v>7.2873182843047335E-5</v>
      </c>
      <c r="D4670" s="7">
        <f t="shared" si="360"/>
        <v>0.34024489069418801</v>
      </c>
      <c r="E4670" s="7">
        <f>SUM(D$2:D4670)</f>
        <v>1461.1538035007777</v>
      </c>
      <c r="F4670">
        <f t="shared" si="361"/>
        <v>1</v>
      </c>
      <c r="G4670">
        <f t="shared" si="362"/>
        <v>1</v>
      </c>
    </row>
    <row r="4671" spans="1:7" x14ac:dyDescent="0.25">
      <c r="A4671" s="7">
        <v>0.15090714281148904</v>
      </c>
      <c r="B4671" s="13">
        <f t="shared" si="363"/>
        <v>4670</v>
      </c>
      <c r="C4671" s="35">
        <f t="shared" si="364"/>
        <v>1.7721983335911018E-5</v>
      </c>
      <c r="D4671" s="7">
        <f t="shared" si="360"/>
        <v>8.2761662178704454E-2</v>
      </c>
      <c r="E4671" s="7">
        <f>SUM(D$2:D4671)</f>
        <v>1461.2365651629564</v>
      </c>
      <c r="F4671">
        <f t="shared" si="361"/>
        <v>1</v>
      </c>
      <c r="G4671">
        <f t="shared" si="362"/>
        <v>1</v>
      </c>
    </row>
    <row r="4672" spans="1:7" x14ac:dyDescent="0.25">
      <c r="A4672" s="7">
        <v>0.15089373027218833</v>
      </c>
      <c r="B4672" s="13">
        <f t="shared" si="363"/>
        <v>4671</v>
      </c>
      <c r="C4672" s="35">
        <f t="shared" si="364"/>
        <v>1.3412539300705628E-5</v>
      </c>
      <c r="D4672" s="7">
        <f t="shared" si="360"/>
        <v>6.2649971073595989E-2</v>
      </c>
      <c r="E4672" s="7">
        <f>SUM(D$2:D4672)</f>
        <v>1461.29921513403</v>
      </c>
      <c r="F4672">
        <f t="shared" si="361"/>
        <v>1</v>
      </c>
      <c r="G4672">
        <f t="shared" si="362"/>
        <v>1</v>
      </c>
    </row>
    <row r="4673" spans="1:7" x14ac:dyDescent="0.25">
      <c r="A4673" s="7">
        <v>0.15082109919294281</v>
      </c>
      <c r="B4673" s="13">
        <f t="shared" si="363"/>
        <v>4672</v>
      </c>
      <c r="C4673" s="35">
        <f t="shared" si="364"/>
        <v>7.2631079245516483E-5</v>
      </c>
      <c r="D4673" s="7">
        <f t="shared" si="360"/>
        <v>0.33933240223505301</v>
      </c>
      <c r="E4673" s="7">
        <f>SUM(D$2:D4673)</f>
        <v>1461.6385475362649</v>
      </c>
      <c r="F4673">
        <f t="shared" si="361"/>
        <v>1</v>
      </c>
      <c r="G4673">
        <f t="shared" si="362"/>
        <v>1</v>
      </c>
    </row>
    <row r="4674" spans="1:7" x14ac:dyDescent="0.25">
      <c r="A4674" s="7">
        <v>0.15049031304769883</v>
      </c>
      <c r="B4674" s="13">
        <f t="shared" si="363"/>
        <v>4673</v>
      </c>
      <c r="C4674" s="35">
        <f t="shared" si="364"/>
        <v>3.3078614524398309E-4</v>
      </c>
      <c r="D4674" s="7">
        <f t="shared" ref="D4674:D4737" si="365">C4674*B4674</f>
        <v>1.5457636567251329</v>
      </c>
      <c r="E4674" s="7">
        <f>SUM(D$2:D4674)</f>
        <v>1463.18431119299</v>
      </c>
      <c r="F4674">
        <f t="shared" ref="F4674:F4737" si="366">IF(E4674&gt;I$15,1,0)</f>
        <v>1</v>
      </c>
      <c r="G4674">
        <f t="shared" ref="G4674:G4737" si="367">IF(E4674&gt;M$15,1,0)</f>
        <v>1</v>
      </c>
    </row>
    <row r="4675" spans="1:7" x14ac:dyDescent="0.25">
      <c r="A4675" s="7">
        <v>0.15045469960850874</v>
      </c>
      <c r="B4675" s="13">
        <f t="shared" ref="B4675:B4738" si="368">ROW(B4675)-1</f>
        <v>4674</v>
      </c>
      <c r="C4675" s="35">
        <f t="shared" si="364"/>
        <v>3.5613439190090856E-5</v>
      </c>
      <c r="D4675" s="7">
        <f t="shared" si="365"/>
        <v>0.16645721477448466</v>
      </c>
      <c r="E4675" s="7">
        <f>SUM(D$2:D4675)</f>
        <v>1463.3507684077645</v>
      </c>
      <c r="F4675">
        <f t="shared" si="366"/>
        <v>1</v>
      </c>
      <c r="G4675">
        <f t="shared" si="367"/>
        <v>1</v>
      </c>
    </row>
    <row r="4676" spans="1:7" x14ac:dyDescent="0.25">
      <c r="A4676" s="7">
        <v>0.1503780980302645</v>
      </c>
      <c r="B4676" s="13">
        <f t="shared" si="368"/>
        <v>4675</v>
      </c>
      <c r="C4676" s="35">
        <f t="shared" ref="C4676:C4739" si="369">IF(A4675-A4676=0,0,A4675-A4676)</f>
        <v>7.6601578244239743E-5</v>
      </c>
      <c r="D4676" s="7">
        <f t="shared" si="365"/>
        <v>0.3581123782918208</v>
      </c>
      <c r="E4676" s="7">
        <f>SUM(D$2:D4676)</f>
        <v>1463.7088807860562</v>
      </c>
      <c r="F4676">
        <f t="shared" si="366"/>
        <v>1</v>
      </c>
      <c r="G4676">
        <f t="shared" si="367"/>
        <v>1</v>
      </c>
    </row>
    <row r="4677" spans="1:7" x14ac:dyDescent="0.25">
      <c r="A4677" s="7">
        <v>0.15025239784245017</v>
      </c>
      <c r="B4677" s="13">
        <f t="shared" si="368"/>
        <v>4676</v>
      </c>
      <c r="C4677" s="35">
        <f t="shared" si="369"/>
        <v>1.2570018781432601E-4</v>
      </c>
      <c r="D4677" s="7">
        <f t="shared" si="365"/>
        <v>0.58777407821978844</v>
      </c>
      <c r="E4677" s="7">
        <f>SUM(D$2:D4677)</f>
        <v>1464.296654864276</v>
      </c>
      <c r="F4677">
        <f t="shared" si="366"/>
        <v>1</v>
      </c>
      <c r="G4677">
        <f t="shared" si="367"/>
        <v>1</v>
      </c>
    </row>
    <row r="4678" spans="1:7" x14ac:dyDescent="0.25">
      <c r="A4678" s="7">
        <v>0.15019303404034687</v>
      </c>
      <c r="B4678" s="13">
        <f t="shared" si="368"/>
        <v>4677</v>
      </c>
      <c r="C4678" s="35">
        <f t="shared" si="369"/>
        <v>5.9363802103307162E-5</v>
      </c>
      <c r="D4678" s="7">
        <f t="shared" si="365"/>
        <v>0.2776445024371676</v>
      </c>
      <c r="E4678" s="7">
        <f>SUM(D$2:D4678)</f>
        <v>1464.5742993667131</v>
      </c>
      <c r="F4678">
        <f t="shared" si="366"/>
        <v>1</v>
      </c>
      <c r="G4678">
        <f t="shared" si="367"/>
        <v>1</v>
      </c>
    </row>
    <row r="4679" spans="1:7" x14ac:dyDescent="0.25">
      <c r="A4679" s="7">
        <v>0.14981031667344233</v>
      </c>
      <c r="B4679" s="13">
        <f t="shared" si="368"/>
        <v>4678</v>
      </c>
      <c r="C4679" s="35">
        <f t="shared" si="369"/>
        <v>3.8271736690453917E-4</v>
      </c>
      <c r="D4679" s="7">
        <f t="shared" si="365"/>
        <v>1.7903518423794342</v>
      </c>
      <c r="E4679" s="7">
        <f>SUM(D$2:D4679)</f>
        <v>1466.3646512090925</v>
      </c>
      <c r="F4679">
        <f t="shared" si="366"/>
        <v>1</v>
      </c>
      <c r="G4679">
        <f t="shared" si="367"/>
        <v>1</v>
      </c>
    </row>
    <row r="4680" spans="1:7" x14ac:dyDescent="0.25">
      <c r="A4680" s="7">
        <v>0.14970512266033506</v>
      </c>
      <c r="B4680" s="13">
        <f t="shared" si="368"/>
        <v>4679</v>
      </c>
      <c r="C4680" s="35">
        <f t="shared" si="369"/>
        <v>1.0519401310726817E-4</v>
      </c>
      <c r="D4680" s="7">
        <f t="shared" si="365"/>
        <v>0.49220278732890776</v>
      </c>
      <c r="E4680" s="7">
        <f>SUM(D$2:D4680)</f>
        <v>1466.8568539964215</v>
      </c>
      <c r="F4680">
        <f t="shared" si="366"/>
        <v>1</v>
      </c>
      <c r="G4680">
        <f t="shared" si="367"/>
        <v>1</v>
      </c>
    </row>
    <row r="4681" spans="1:7" x14ac:dyDescent="0.25">
      <c r="A4681" s="7">
        <v>0.14956303205897103</v>
      </c>
      <c r="B4681" s="13">
        <f t="shared" si="368"/>
        <v>4680</v>
      </c>
      <c r="C4681" s="35">
        <f t="shared" si="369"/>
        <v>1.4209060136402551E-4</v>
      </c>
      <c r="D4681" s="7">
        <f t="shared" si="365"/>
        <v>0.66498401438363941</v>
      </c>
      <c r="E4681" s="7">
        <f>SUM(D$2:D4681)</f>
        <v>1467.5218380108051</v>
      </c>
      <c r="F4681">
        <f t="shared" si="366"/>
        <v>1</v>
      </c>
      <c r="G4681">
        <f t="shared" si="367"/>
        <v>1</v>
      </c>
    </row>
    <row r="4682" spans="1:7" x14ac:dyDescent="0.25">
      <c r="A4682" s="7">
        <v>0.14954836058096341</v>
      </c>
      <c r="B4682" s="13">
        <f t="shared" si="368"/>
        <v>4681</v>
      </c>
      <c r="C4682" s="35">
        <f t="shared" si="369"/>
        <v>1.4671478007627359E-5</v>
      </c>
      <c r="D4682" s="7">
        <f t="shared" si="365"/>
        <v>6.8677188553703666E-2</v>
      </c>
      <c r="E4682" s="7">
        <f>SUM(D$2:D4682)</f>
        <v>1467.5905151993588</v>
      </c>
      <c r="F4682">
        <f t="shared" si="366"/>
        <v>1</v>
      </c>
      <c r="G4682">
        <f t="shared" si="367"/>
        <v>1</v>
      </c>
    </row>
    <row r="4683" spans="1:7" x14ac:dyDescent="0.25">
      <c r="A4683" s="7">
        <v>0.14950468509197706</v>
      </c>
      <c r="B4683" s="13">
        <f t="shared" si="368"/>
        <v>4682</v>
      </c>
      <c r="C4683" s="35">
        <f t="shared" si="369"/>
        <v>4.3675488986344435E-5</v>
      </c>
      <c r="D4683" s="7">
        <f t="shared" si="365"/>
        <v>0.20448863943406465</v>
      </c>
      <c r="E4683" s="7">
        <f>SUM(D$2:D4683)</f>
        <v>1467.7950038387928</v>
      </c>
      <c r="F4683">
        <f t="shared" si="366"/>
        <v>1</v>
      </c>
      <c r="G4683">
        <f t="shared" si="367"/>
        <v>1</v>
      </c>
    </row>
    <row r="4684" spans="1:7" x14ac:dyDescent="0.25">
      <c r="A4684" s="7">
        <v>0.14946398747723988</v>
      </c>
      <c r="B4684" s="13">
        <f t="shared" si="368"/>
        <v>4683</v>
      </c>
      <c r="C4684" s="35">
        <f t="shared" si="369"/>
        <v>4.0697614737184029E-5</v>
      </c>
      <c r="D4684" s="7">
        <f t="shared" si="365"/>
        <v>0.19058692981423281</v>
      </c>
      <c r="E4684" s="7">
        <f>SUM(D$2:D4684)</f>
        <v>1467.9855907686072</v>
      </c>
      <c r="F4684">
        <f t="shared" si="366"/>
        <v>1</v>
      </c>
      <c r="G4684">
        <f t="shared" si="367"/>
        <v>1</v>
      </c>
    </row>
    <row r="4685" spans="1:7" x14ac:dyDescent="0.25">
      <c r="A4685" s="7">
        <v>0.14940794049442202</v>
      </c>
      <c r="B4685" s="13">
        <f t="shared" si="368"/>
        <v>4684</v>
      </c>
      <c r="C4685" s="35">
        <f t="shared" si="369"/>
        <v>5.6046982817858915E-5</v>
      </c>
      <c r="D4685" s="7">
        <f t="shared" si="365"/>
        <v>0.26252406751885116</v>
      </c>
      <c r="E4685" s="7">
        <f>SUM(D$2:D4685)</f>
        <v>1468.248114836126</v>
      </c>
      <c r="F4685">
        <f t="shared" si="366"/>
        <v>1</v>
      </c>
      <c r="G4685">
        <f t="shared" si="367"/>
        <v>1</v>
      </c>
    </row>
    <row r="4686" spans="1:7" x14ac:dyDescent="0.25">
      <c r="A4686" s="7">
        <v>0.14932804630725194</v>
      </c>
      <c r="B4686" s="13">
        <f t="shared" si="368"/>
        <v>4685</v>
      </c>
      <c r="C4686" s="35">
        <f t="shared" si="369"/>
        <v>7.9894187170082009E-5</v>
      </c>
      <c r="D4686" s="7">
        <f t="shared" si="365"/>
        <v>0.37430426689183421</v>
      </c>
      <c r="E4686" s="7">
        <f>SUM(D$2:D4686)</f>
        <v>1468.6224191030178</v>
      </c>
      <c r="F4686">
        <f t="shared" si="366"/>
        <v>1</v>
      </c>
      <c r="G4686">
        <f t="shared" si="367"/>
        <v>1</v>
      </c>
    </row>
    <row r="4687" spans="1:7" x14ac:dyDescent="0.25">
      <c r="A4687" s="7">
        <v>0.14928964867669081</v>
      </c>
      <c r="B4687" s="13">
        <f t="shared" si="368"/>
        <v>4686</v>
      </c>
      <c r="C4687" s="35">
        <f t="shared" si="369"/>
        <v>3.8397630561126661E-5</v>
      </c>
      <c r="D4687" s="7">
        <f t="shared" si="365"/>
        <v>0.17993129680943953</v>
      </c>
      <c r="E4687" s="7">
        <f>SUM(D$2:D4687)</f>
        <v>1468.8023503998272</v>
      </c>
      <c r="F4687">
        <f t="shared" si="366"/>
        <v>1</v>
      </c>
      <c r="G4687">
        <f t="shared" si="367"/>
        <v>1</v>
      </c>
    </row>
    <row r="4688" spans="1:7" x14ac:dyDescent="0.25">
      <c r="A4688" s="7">
        <v>0.14919941666590805</v>
      </c>
      <c r="B4688" s="13">
        <f t="shared" si="368"/>
        <v>4687</v>
      </c>
      <c r="C4688" s="35">
        <f t="shared" si="369"/>
        <v>9.023201078275922E-5</v>
      </c>
      <c r="D4688" s="7">
        <f t="shared" si="365"/>
        <v>0.42291743453879249</v>
      </c>
      <c r="E4688" s="7">
        <f>SUM(D$2:D4688)</f>
        <v>1469.2252678343659</v>
      </c>
      <c r="F4688">
        <f t="shared" si="366"/>
        <v>1</v>
      </c>
      <c r="G4688">
        <f t="shared" si="367"/>
        <v>1</v>
      </c>
    </row>
    <row r="4689" spans="1:7" x14ac:dyDescent="0.25">
      <c r="A4689" s="7">
        <v>0.14912923083299712</v>
      </c>
      <c r="B4689" s="13">
        <f t="shared" si="368"/>
        <v>4688</v>
      </c>
      <c r="C4689" s="35">
        <f t="shared" si="369"/>
        <v>7.0185832910935053E-5</v>
      </c>
      <c r="D4689" s="7">
        <f t="shared" si="365"/>
        <v>0.32903118468646353</v>
      </c>
      <c r="E4689" s="7">
        <f>SUM(D$2:D4689)</f>
        <v>1469.5542990190525</v>
      </c>
      <c r="F4689">
        <f t="shared" si="366"/>
        <v>1</v>
      </c>
      <c r="G4689">
        <f t="shared" si="367"/>
        <v>1</v>
      </c>
    </row>
    <row r="4690" spans="1:7" x14ac:dyDescent="0.25">
      <c r="A4690" s="7">
        <v>0.14912119299356064</v>
      </c>
      <c r="B4690" s="13">
        <f t="shared" si="368"/>
        <v>4689</v>
      </c>
      <c r="C4690" s="35">
        <f t="shared" si="369"/>
        <v>8.0378394364810646E-6</v>
      </c>
      <c r="D4690" s="7">
        <f t="shared" si="365"/>
        <v>3.7689429117659712E-2</v>
      </c>
      <c r="E4690" s="7">
        <f>SUM(D$2:D4690)</f>
        <v>1469.59198844817</v>
      </c>
      <c r="F4690">
        <f t="shared" si="366"/>
        <v>1</v>
      </c>
      <c r="G4690">
        <f t="shared" si="367"/>
        <v>1</v>
      </c>
    </row>
    <row r="4691" spans="1:7" x14ac:dyDescent="0.25">
      <c r="A4691" s="7">
        <v>0.14912080562780464</v>
      </c>
      <c r="B4691" s="13">
        <f t="shared" si="368"/>
        <v>4690</v>
      </c>
      <c r="C4691" s="35">
        <f t="shared" si="369"/>
        <v>3.8736575599940259E-7</v>
      </c>
      <c r="D4691" s="7">
        <f t="shared" si="365"/>
        <v>1.8167453956371982E-3</v>
      </c>
      <c r="E4691" s="7">
        <f>SUM(D$2:D4691)</f>
        <v>1469.5938051935657</v>
      </c>
      <c r="F4691">
        <f t="shared" si="366"/>
        <v>1</v>
      </c>
      <c r="G4691">
        <f t="shared" si="367"/>
        <v>1</v>
      </c>
    </row>
    <row r="4692" spans="1:7" x14ac:dyDescent="0.25">
      <c r="A4692" s="7">
        <v>0.14902372208521311</v>
      </c>
      <c r="B4692" s="13">
        <f t="shared" si="368"/>
        <v>4691</v>
      </c>
      <c r="C4692" s="35">
        <f t="shared" si="369"/>
        <v>9.7083542591525074E-5</v>
      </c>
      <c r="D4692" s="7">
        <f t="shared" si="365"/>
        <v>0.45541889829684412</v>
      </c>
      <c r="E4692" s="7">
        <f>SUM(D$2:D4692)</f>
        <v>1470.0492240918625</v>
      </c>
      <c r="F4692">
        <f t="shared" si="366"/>
        <v>1</v>
      </c>
      <c r="G4692">
        <f t="shared" si="367"/>
        <v>1</v>
      </c>
    </row>
    <row r="4693" spans="1:7" x14ac:dyDescent="0.25">
      <c r="A4693" s="7">
        <v>0.14894334369084805</v>
      </c>
      <c r="B4693" s="13">
        <f t="shared" si="368"/>
        <v>4692</v>
      </c>
      <c r="C4693" s="35">
        <f t="shared" si="369"/>
        <v>8.0378394365060446E-5</v>
      </c>
      <c r="D4693" s="7">
        <f t="shared" si="365"/>
        <v>0.37713542636086361</v>
      </c>
      <c r="E4693" s="7">
        <f>SUM(D$2:D4693)</f>
        <v>1470.4263595182233</v>
      </c>
      <c r="F4693">
        <f t="shared" si="366"/>
        <v>1</v>
      </c>
      <c r="G4693">
        <f t="shared" si="367"/>
        <v>1</v>
      </c>
    </row>
    <row r="4694" spans="1:7" x14ac:dyDescent="0.25">
      <c r="A4694" s="7">
        <v>0.14887172944671193</v>
      </c>
      <c r="B4694" s="13">
        <f t="shared" si="368"/>
        <v>4693</v>
      </c>
      <c r="C4694" s="35">
        <f t="shared" si="369"/>
        <v>7.1614244136125604E-5</v>
      </c>
      <c r="D4694" s="7">
        <f t="shared" si="365"/>
        <v>0.33608564773083749</v>
      </c>
      <c r="E4694" s="7">
        <f>SUM(D$2:D4694)</f>
        <v>1470.7624451659542</v>
      </c>
      <c r="F4694">
        <f t="shared" si="366"/>
        <v>1</v>
      </c>
      <c r="G4694">
        <f t="shared" si="367"/>
        <v>1</v>
      </c>
    </row>
    <row r="4695" spans="1:7" x14ac:dyDescent="0.25">
      <c r="A4695" s="7">
        <v>0.14871189265165222</v>
      </c>
      <c r="B4695" s="13">
        <f t="shared" si="368"/>
        <v>4694</v>
      </c>
      <c r="C4695" s="35">
        <f t="shared" si="369"/>
        <v>1.5983679505970905E-4</v>
      </c>
      <c r="D4695" s="7">
        <f t="shared" si="365"/>
        <v>0.75027391601027427</v>
      </c>
      <c r="E4695" s="7">
        <f>SUM(D$2:D4695)</f>
        <v>1471.5127190819644</v>
      </c>
      <c r="F4695">
        <f t="shared" si="366"/>
        <v>1</v>
      </c>
      <c r="G4695">
        <f t="shared" si="367"/>
        <v>1</v>
      </c>
    </row>
    <row r="4696" spans="1:7" x14ac:dyDescent="0.25">
      <c r="A4696" s="7">
        <v>0.14870293481854535</v>
      </c>
      <c r="B4696" s="13">
        <f t="shared" si="368"/>
        <v>4695</v>
      </c>
      <c r="C4696" s="35">
        <f t="shared" si="369"/>
        <v>8.957833106865154E-6</v>
      </c>
      <c r="D4696" s="7">
        <f t="shared" si="365"/>
        <v>4.2057026436731898E-2</v>
      </c>
      <c r="E4696" s="7">
        <f>SUM(D$2:D4696)</f>
        <v>1471.554776108401</v>
      </c>
      <c r="F4696">
        <f t="shared" si="366"/>
        <v>1</v>
      </c>
      <c r="G4696">
        <f t="shared" si="367"/>
        <v>1</v>
      </c>
    </row>
    <row r="4697" spans="1:7" x14ac:dyDescent="0.25">
      <c r="A4697" s="7">
        <v>0.14867981392498542</v>
      </c>
      <c r="B4697" s="13">
        <f t="shared" si="368"/>
        <v>4696</v>
      </c>
      <c r="C4697" s="35">
        <f t="shared" si="369"/>
        <v>2.3120893559935851E-5</v>
      </c>
      <c r="D4697" s="7">
        <f t="shared" si="365"/>
        <v>0.10857571615745876</v>
      </c>
      <c r="E4697" s="7">
        <f>SUM(D$2:D4697)</f>
        <v>1471.6633518245585</v>
      </c>
      <c r="F4697">
        <f t="shared" si="366"/>
        <v>1</v>
      </c>
      <c r="G4697">
        <f t="shared" si="367"/>
        <v>1</v>
      </c>
    </row>
    <row r="4698" spans="1:7" x14ac:dyDescent="0.25">
      <c r="A4698" s="7">
        <v>0.1486605182682659</v>
      </c>
      <c r="B4698" s="13">
        <f t="shared" si="368"/>
        <v>4697</v>
      </c>
      <c r="C4698" s="35">
        <f t="shared" si="369"/>
        <v>1.9295656719514609E-5</v>
      </c>
      <c r="D4698" s="7">
        <f t="shared" si="365"/>
        <v>9.0631699611560118E-2</v>
      </c>
      <c r="E4698" s="7">
        <f>SUM(D$2:D4698)</f>
        <v>1471.7539835241701</v>
      </c>
      <c r="F4698">
        <f t="shared" si="366"/>
        <v>1</v>
      </c>
      <c r="G4698">
        <f t="shared" si="367"/>
        <v>1</v>
      </c>
    </row>
    <row r="4699" spans="1:7" x14ac:dyDescent="0.25">
      <c r="A4699" s="7">
        <v>0.14843226299655687</v>
      </c>
      <c r="B4699" s="13">
        <f t="shared" si="368"/>
        <v>4698</v>
      </c>
      <c r="C4699" s="35">
        <f t="shared" si="369"/>
        <v>2.2825527170902693E-4</v>
      </c>
      <c r="D4699" s="7">
        <f t="shared" si="365"/>
        <v>1.0723432664890085</v>
      </c>
      <c r="E4699" s="7">
        <f>SUM(D$2:D4699)</f>
        <v>1472.8263267906591</v>
      </c>
      <c r="F4699">
        <f t="shared" si="366"/>
        <v>1</v>
      </c>
      <c r="G4699">
        <f t="shared" si="367"/>
        <v>1</v>
      </c>
    </row>
    <row r="4700" spans="1:7" x14ac:dyDescent="0.25">
      <c r="A4700" s="7">
        <v>0.14840025690096936</v>
      </c>
      <c r="B4700" s="13">
        <f t="shared" si="368"/>
        <v>4699</v>
      </c>
      <c r="C4700" s="35">
        <f t="shared" si="369"/>
        <v>3.2006095587511219E-5</v>
      </c>
      <c r="D4700" s="7">
        <f t="shared" si="365"/>
        <v>0.15039664316571522</v>
      </c>
      <c r="E4700" s="7">
        <f>SUM(D$2:D4700)</f>
        <v>1472.9767234338249</v>
      </c>
      <c r="F4700">
        <f t="shared" si="366"/>
        <v>1</v>
      </c>
      <c r="G4700">
        <f t="shared" si="367"/>
        <v>1</v>
      </c>
    </row>
    <row r="4701" spans="1:7" x14ac:dyDescent="0.25">
      <c r="A4701" s="7">
        <v>0.14831556906256904</v>
      </c>
      <c r="B4701" s="13">
        <f t="shared" si="368"/>
        <v>4700</v>
      </c>
      <c r="C4701" s="35">
        <f t="shared" si="369"/>
        <v>8.4687838400321347E-5</v>
      </c>
      <c r="D4701" s="7">
        <f t="shared" si="365"/>
        <v>0.39803284048151033</v>
      </c>
      <c r="E4701" s="7">
        <f>SUM(D$2:D4701)</f>
        <v>1473.3747562743065</v>
      </c>
      <c r="F4701">
        <f t="shared" si="366"/>
        <v>1</v>
      </c>
      <c r="G4701">
        <f t="shared" si="367"/>
        <v>1</v>
      </c>
    </row>
    <row r="4702" spans="1:7" x14ac:dyDescent="0.25">
      <c r="A4702" s="7">
        <v>0.14828748504526076</v>
      </c>
      <c r="B4702" s="13">
        <f t="shared" si="368"/>
        <v>4701</v>
      </c>
      <c r="C4702" s="35">
        <f t="shared" si="369"/>
        <v>2.8084017308277476E-5</v>
      </c>
      <c r="D4702" s="7">
        <f t="shared" si="365"/>
        <v>0.13202296536621241</v>
      </c>
      <c r="E4702" s="7">
        <f>SUM(D$2:D4702)</f>
        <v>1473.5067792396726</v>
      </c>
      <c r="F4702">
        <f t="shared" si="366"/>
        <v>1</v>
      </c>
      <c r="G4702">
        <f t="shared" si="367"/>
        <v>1</v>
      </c>
    </row>
    <row r="4703" spans="1:7" x14ac:dyDescent="0.25">
      <c r="A4703" s="7">
        <v>0.14818589837575605</v>
      </c>
      <c r="B4703" s="13">
        <f t="shared" si="368"/>
        <v>4702</v>
      </c>
      <c r="C4703" s="35">
        <f t="shared" si="369"/>
        <v>1.0158666950471629E-4</v>
      </c>
      <c r="D4703" s="7">
        <f t="shared" si="365"/>
        <v>0.47766052001117598</v>
      </c>
      <c r="E4703" s="7">
        <f>SUM(D$2:D4703)</f>
        <v>1473.9844397596837</v>
      </c>
      <c r="F4703">
        <f t="shared" si="366"/>
        <v>1</v>
      </c>
      <c r="G4703">
        <f t="shared" si="367"/>
        <v>1</v>
      </c>
    </row>
    <row r="4704" spans="1:7" x14ac:dyDescent="0.25">
      <c r="A4704" s="7">
        <v>0.14810406735980602</v>
      </c>
      <c r="B4704" s="13">
        <f t="shared" si="368"/>
        <v>4703</v>
      </c>
      <c r="C4704" s="35">
        <f t="shared" si="369"/>
        <v>8.1831015950023511E-5</v>
      </c>
      <c r="D4704" s="7">
        <f t="shared" si="365"/>
        <v>0.38485126801296055</v>
      </c>
      <c r="E4704" s="7">
        <f>SUM(D$2:D4704)</f>
        <v>1474.3692910276966</v>
      </c>
      <c r="F4704">
        <f t="shared" si="366"/>
        <v>1</v>
      </c>
      <c r="G4704">
        <f t="shared" si="367"/>
        <v>1</v>
      </c>
    </row>
    <row r="4705" spans="1:7" x14ac:dyDescent="0.25">
      <c r="A4705" s="7">
        <v>0.14803685940114417</v>
      </c>
      <c r="B4705" s="13">
        <f t="shared" si="368"/>
        <v>4704</v>
      </c>
      <c r="C4705" s="35">
        <f t="shared" si="369"/>
        <v>6.7207958661857914E-5</v>
      </c>
      <c r="D4705" s="7">
        <f t="shared" si="365"/>
        <v>0.31614623754537963</v>
      </c>
      <c r="E4705" s="7">
        <f>SUM(D$2:D4705)</f>
        <v>1474.6854372652419</v>
      </c>
      <c r="F4705">
        <f t="shared" si="366"/>
        <v>1</v>
      </c>
      <c r="G4705">
        <f t="shared" si="367"/>
        <v>1</v>
      </c>
    </row>
    <row r="4706" spans="1:7" x14ac:dyDescent="0.25">
      <c r="A4706" s="7">
        <v>0.14783930286559629</v>
      </c>
      <c r="B4706" s="13">
        <f t="shared" si="368"/>
        <v>4705</v>
      </c>
      <c r="C4706" s="35">
        <f t="shared" si="369"/>
        <v>1.9755653554787145E-4</v>
      </c>
      <c r="D4706" s="7">
        <f t="shared" si="365"/>
        <v>0.92950349975273516</v>
      </c>
      <c r="E4706" s="7">
        <f>SUM(D$2:D4706)</f>
        <v>1475.6149407649946</v>
      </c>
      <c r="F4706">
        <f t="shared" si="366"/>
        <v>1</v>
      </c>
      <c r="G4706">
        <f t="shared" si="367"/>
        <v>1</v>
      </c>
    </row>
    <row r="4707" spans="1:7" x14ac:dyDescent="0.25">
      <c r="A4707" s="7">
        <v>0.14783262080630577</v>
      </c>
      <c r="B4707" s="13">
        <f t="shared" si="368"/>
        <v>4706</v>
      </c>
      <c r="C4707" s="35">
        <f t="shared" si="369"/>
        <v>6.6820592905247889E-6</v>
      </c>
      <c r="D4707" s="7">
        <f t="shared" si="365"/>
        <v>3.1445771021209656E-2</v>
      </c>
      <c r="E4707" s="7">
        <f>SUM(D$2:D4707)</f>
        <v>1475.6463865360158</v>
      </c>
      <c r="F4707">
        <f t="shared" si="366"/>
        <v>1</v>
      </c>
      <c r="G4707">
        <f t="shared" si="367"/>
        <v>1</v>
      </c>
    </row>
    <row r="4708" spans="1:7" x14ac:dyDescent="0.25">
      <c r="A4708" s="7">
        <v>0.14770098908035298</v>
      </c>
      <c r="B4708" s="13">
        <f t="shared" si="368"/>
        <v>4707</v>
      </c>
      <c r="C4708" s="35">
        <f t="shared" si="369"/>
        <v>1.3163172595279105E-4</v>
      </c>
      <c r="D4708" s="7">
        <f t="shared" si="365"/>
        <v>0.61959053405978748</v>
      </c>
      <c r="E4708" s="7">
        <f>SUM(D$2:D4708)</f>
        <v>1476.2659770700757</v>
      </c>
      <c r="F4708">
        <f t="shared" si="366"/>
        <v>1</v>
      </c>
      <c r="G4708">
        <f t="shared" si="367"/>
        <v>1</v>
      </c>
    </row>
    <row r="4709" spans="1:7" x14ac:dyDescent="0.25">
      <c r="A4709" s="7">
        <v>0.14764072949493898</v>
      </c>
      <c r="B4709" s="13">
        <f t="shared" si="368"/>
        <v>4708</v>
      </c>
      <c r="C4709" s="35">
        <f t="shared" si="369"/>
        <v>6.0259585414002004E-5</v>
      </c>
      <c r="D4709" s="7">
        <f t="shared" si="365"/>
        <v>0.28370212812912143</v>
      </c>
      <c r="E4709" s="7">
        <f>SUM(D$2:D4709)</f>
        <v>1476.5496791982048</v>
      </c>
      <c r="F4709">
        <f t="shared" si="366"/>
        <v>1</v>
      </c>
      <c r="G4709">
        <f t="shared" si="367"/>
        <v>1</v>
      </c>
    </row>
    <row r="4710" spans="1:7" x14ac:dyDescent="0.25">
      <c r="A4710" s="7">
        <v>0.14761935174728105</v>
      </c>
      <c r="B4710" s="13">
        <f t="shared" si="368"/>
        <v>4709</v>
      </c>
      <c r="C4710" s="35">
        <f t="shared" si="369"/>
        <v>2.1377747657924662E-5</v>
      </c>
      <c r="D4710" s="7">
        <f t="shared" si="365"/>
        <v>0.10066781372116723</v>
      </c>
      <c r="E4710" s="7">
        <f>SUM(D$2:D4710)</f>
        <v>1476.650347011926</v>
      </c>
      <c r="F4710">
        <f t="shared" si="366"/>
        <v>1</v>
      </c>
      <c r="G4710">
        <f t="shared" si="367"/>
        <v>1</v>
      </c>
    </row>
    <row r="4711" spans="1:7" x14ac:dyDescent="0.25">
      <c r="A4711" s="7">
        <v>0.14759797399962307</v>
      </c>
      <c r="B4711" s="13">
        <f t="shared" si="368"/>
        <v>4710</v>
      </c>
      <c r="C4711" s="35">
        <f t="shared" si="369"/>
        <v>2.1377747657980173E-5</v>
      </c>
      <c r="D4711" s="7">
        <f t="shared" si="365"/>
        <v>0.10068919146908661</v>
      </c>
      <c r="E4711" s="7">
        <f>SUM(D$2:D4711)</f>
        <v>1476.751036203395</v>
      </c>
      <c r="F4711">
        <f t="shared" si="366"/>
        <v>1</v>
      </c>
      <c r="G4711">
        <f t="shared" si="367"/>
        <v>1</v>
      </c>
    </row>
    <row r="4712" spans="1:7" x14ac:dyDescent="0.25">
      <c r="A4712" s="7">
        <v>0.14758073622348214</v>
      </c>
      <c r="B4712" s="13">
        <f t="shared" si="368"/>
        <v>4711</v>
      </c>
      <c r="C4712" s="35">
        <f t="shared" si="369"/>
        <v>1.7237776140932581E-5</v>
      </c>
      <c r="D4712" s="7">
        <f t="shared" si="365"/>
        <v>8.1207163399933391E-2</v>
      </c>
      <c r="E4712" s="7">
        <f>SUM(D$2:D4712)</f>
        <v>1476.832243366795</v>
      </c>
      <c r="F4712">
        <f t="shared" si="366"/>
        <v>1</v>
      </c>
      <c r="G4712">
        <f t="shared" si="367"/>
        <v>1</v>
      </c>
    </row>
    <row r="4713" spans="1:7" x14ac:dyDescent="0.25">
      <c r="A4713" s="7">
        <v>0.14748755054881013</v>
      </c>
      <c r="B4713" s="13">
        <f t="shared" si="368"/>
        <v>4712</v>
      </c>
      <c r="C4713" s="35">
        <f t="shared" si="369"/>
        <v>9.3185674672008334E-5</v>
      </c>
      <c r="D4713" s="7">
        <f t="shared" si="365"/>
        <v>0.43909089905450327</v>
      </c>
      <c r="E4713" s="7">
        <f>SUM(D$2:D4713)</f>
        <v>1477.2713342658494</v>
      </c>
      <c r="F4713">
        <f t="shared" si="366"/>
        <v>1</v>
      </c>
      <c r="G4713">
        <f t="shared" si="367"/>
        <v>1</v>
      </c>
    </row>
    <row r="4714" spans="1:7" x14ac:dyDescent="0.25">
      <c r="A4714" s="7">
        <v>0.14747038540374841</v>
      </c>
      <c r="B4714" s="13">
        <f t="shared" si="368"/>
        <v>4713</v>
      </c>
      <c r="C4714" s="35">
        <f t="shared" si="369"/>
        <v>1.7165145061726061E-5</v>
      </c>
      <c r="D4714" s="7">
        <f t="shared" si="365"/>
        <v>8.0899328675914928E-2</v>
      </c>
      <c r="E4714" s="7">
        <f>SUM(D$2:D4714)</f>
        <v>1477.3522335945254</v>
      </c>
      <c r="F4714">
        <f t="shared" si="366"/>
        <v>1</v>
      </c>
      <c r="G4714">
        <f t="shared" si="367"/>
        <v>1</v>
      </c>
    </row>
    <row r="4715" spans="1:7" x14ac:dyDescent="0.25">
      <c r="A4715" s="7">
        <v>0.14729868553241199</v>
      </c>
      <c r="B4715" s="13">
        <f t="shared" si="368"/>
        <v>4714</v>
      </c>
      <c r="C4715" s="35">
        <f t="shared" si="369"/>
        <v>1.7169987133641706E-4</v>
      </c>
      <c r="D4715" s="7">
        <f t="shared" si="365"/>
        <v>0.80939319347987004</v>
      </c>
      <c r="E4715" s="7">
        <f>SUM(D$2:D4715)</f>
        <v>1478.1616267880052</v>
      </c>
      <c r="F4715">
        <f t="shared" si="366"/>
        <v>1</v>
      </c>
      <c r="G4715">
        <f t="shared" si="367"/>
        <v>1</v>
      </c>
    </row>
    <row r="4716" spans="1:7" x14ac:dyDescent="0.25">
      <c r="A4716" s="7">
        <v>0.14728142354591126</v>
      </c>
      <c r="B4716" s="13">
        <f t="shared" si="368"/>
        <v>4715</v>
      </c>
      <c r="C4716" s="35">
        <f t="shared" si="369"/>
        <v>1.7261986500732851E-5</v>
      </c>
      <c r="D4716" s="7">
        <f t="shared" si="365"/>
        <v>8.1390266350955393E-2</v>
      </c>
      <c r="E4716" s="7">
        <f>SUM(D$2:D4716)</f>
        <v>1478.2430170543562</v>
      </c>
      <c r="F4716">
        <f t="shared" si="366"/>
        <v>1</v>
      </c>
      <c r="G4716">
        <f t="shared" si="367"/>
        <v>1</v>
      </c>
    </row>
    <row r="4717" spans="1:7" x14ac:dyDescent="0.25">
      <c r="A4717" s="7">
        <v>0.14705958401953559</v>
      </c>
      <c r="B4717" s="13">
        <f t="shared" si="368"/>
        <v>4716</v>
      </c>
      <c r="C4717" s="35">
        <f t="shared" si="369"/>
        <v>2.2183952637566673E-4</v>
      </c>
      <c r="D4717" s="7">
        <f t="shared" si="365"/>
        <v>1.0461952063876443</v>
      </c>
      <c r="E4717" s="7">
        <f>SUM(D$2:D4717)</f>
        <v>1479.2892122607439</v>
      </c>
      <c r="F4717">
        <f t="shared" si="366"/>
        <v>1</v>
      </c>
      <c r="G4717">
        <f t="shared" si="367"/>
        <v>1</v>
      </c>
    </row>
    <row r="4718" spans="1:7" x14ac:dyDescent="0.25">
      <c r="A4718" s="7">
        <v>0.14698569400158309</v>
      </c>
      <c r="B4718" s="13">
        <f t="shared" si="368"/>
        <v>4717</v>
      </c>
      <c r="C4718" s="35">
        <f t="shared" si="369"/>
        <v>7.3890017952493725E-5</v>
      </c>
      <c r="D4718" s="7">
        <f t="shared" si="365"/>
        <v>0.3485392146819129</v>
      </c>
      <c r="E4718" s="7">
        <f>SUM(D$2:D4718)</f>
        <v>1479.6377514754258</v>
      </c>
      <c r="F4718">
        <f t="shared" si="366"/>
        <v>1</v>
      </c>
      <c r="G4718">
        <f t="shared" si="367"/>
        <v>1</v>
      </c>
    </row>
    <row r="4719" spans="1:7" x14ac:dyDescent="0.25">
      <c r="A4719" s="7">
        <v>0.14691659763486092</v>
      </c>
      <c r="B4719" s="13">
        <f t="shared" si="368"/>
        <v>4718</v>
      </c>
      <c r="C4719" s="35">
        <f t="shared" si="369"/>
        <v>6.9096366722171121E-5</v>
      </c>
      <c r="D4719" s="7">
        <f t="shared" si="365"/>
        <v>0.32599665819520335</v>
      </c>
      <c r="E4719" s="7">
        <f>SUM(D$2:D4719)</f>
        <v>1479.963748133621</v>
      </c>
      <c r="F4719">
        <f t="shared" si="366"/>
        <v>1</v>
      </c>
      <c r="G4719">
        <f t="shared" si="367"/>
        <v>1</v>
      </c>
    </row>
    <row r="4720" spans="1:7" x14ac:dyDescent="0.25">
      <c r="A4720" s="7">
        <v>0.14683282979013104</v>
      </c>
      <c r="B4720" s="13">
        <f t="shared" si="368"/>
        <v>4719</v>
      </c>
      <c r="C4720" s="35">
        <f t="shared" si="369"/>
        <v>8.3767844729881746E-5</v>
      </c>
      <c r="D4720" s="7">
        <f t="shared" si="365"/>
        <v>0.39530045928031199</v>
      </c>
      <c r="E4720" s="7">
        <f>SUM(D$2:D4720)</f>
        <v>1480.3590485929014</v>
      </c>
      <c r="F4720">
        <f t="shared" si="366"/>
        <v>1</v>
      </c>
      <c r="G4720">
        <f t="shared" si="367"/>
        <v>1</v>
      </c>
    </row>
    <row r="4721" spans="1:7" x14ac:dyDescent="0.25">
      <c r="A4721" s="7">
        <v>0.14670286857900097</v>
      </c>
      <c r="B4721" s="13">
        <f t="shared" si="368"/>
        <v>4720</v>
      </c>
      <c r="C4721" s="35">
        <f t="shared" si="369"/>
        <v>1.2996121113006964E-4</v>
      </c>
      <c r="D4721" s="7">
        <f t="shared" si="365"/>
        <v>0.61341691653392871</v>
      </c>
      <c r="E4721" s="7">
        <f>SUM(D$2:D4721)</f>
        <v>1480.9724655094353</v>
      </c>
      <c r="F4721">
        <f t="shared" si="366"/>
        <v>1</v>
      </c>
      <c r="G4721">
        <f t="shared" si="367"/>
        <v>1</v>
      </c>
    </row>
    <row r="4722" spans="1:7" x14ac:dyDescent="0.25">
      <c r="A4722" s="7">
        <v>0.14670160964029411</v>
      </c>
      <c r="B4722" s="13">
        <f t="shared" si="368"/>
        <v>4721</v>
      </c>
      <c r="C4722" s="35">
        <f t="shared" si="369"/>
        <v>1.2589387068662194E-6</v>
      </c>
      <c r="D4722" s="7">
        <f t="shared" si="365"/>
        <v>5.943449635115422E-3</v>
      </c>
      <c r="E4722" s="7">
        <f>SUM(D$2:D4722)</f>
        <v>1480.9784089590705</v>
      </c>
      <c r="F4722">
        <f t="shared" si="366"/>
        <v>1</v>
      </c>
      <c r="G4722">
        <f t="shared" si="367"/>
        <v>1</v>
      </c>
    </row>
    <row r="4723" spans="1:7" x14ac:dyDescent="0.25">
      <c r="A4723" s="7">
        <v>0.14668969814329783</v>
      </c>
      <c r="B4723" s="13">
        <f t="shared" si="368"/>
        <v>4722</v>
      </c>
      <c r="C4723" s="35">
        <f t="shared" si="369"/>
        <v>1.1911496996280801E-5</v>
      </c>
      <c r="D4723" s="7">
        <f t="shared" si="365"/>
        <v>5.6246088816437945E-2</v>
      </c>
      <c r="E4723" s="7">
        <f>SUM(D$2:D4723)</f>
        <v>1481.0346550478869</v>
      </c>
      <c r="F4723">
        <f t="shared" si="366"/>
        <v>1</v>
      </c>
      <c r="G4723">
        <f t="shared" si="367"/>
        <v>1</v>
      </c>
    </row>
    <row r="4724" spans="1:7" x14ac:dyDescent="0.25">
      <c r="A4724" s="7">
        <v>0.14657508630024835</v>
      </c>
      <c r="B4724" s="13">
        <f t="shared" si="368"/>
        <v>4723</v>
      </c>
      <c r="C4724" s="35">
        <f t="shared" si="369"/>
        <v>1.1461184304947802E-4</v>
      </c>
      <c r="D4724" s="7">
        <f t="shared" si="365"/>
        <v>0.54131173472268468</v>
      </c>
      <c r="E4724" s="7">
        <f>SUM(D$2:D4724)</f>
        <v>1481.5759667826096</v>
      </c>
      <c r="F4724">
        <f t="shared" si="366"/>
        <v>1</v>
      </c>
      <c r="G4724">
        <f t="shared" si="367"/>
        <v>1</v>
      </c>
    </row>
    <row r="4725" spans="1:7" x14ac:dyDescent="0.25">
      <c r="A4725" s="7">
        <v>0.14651213936490215</v>
      </c>
      <c r="B4725" s="13">
        <f t="shared" si="368"/>
        <v>4724</v>
      </c>
      <c r="C4725" s="35">
        <f t="shared" si="369"/>
        <v>6.2946935346197552E-5</v>
      </c>
      <c r="D4725" s="7">
        <f t="shared" si="365"/>
        <v>0.29736132257543724</v>
      </c>
      <c r="E4725" s="7">
        <f>SUM(D$2:D4725)</f>
        <v>1481.873328105185</v>
      </c>
      <c r="F4725">
        <f t="shared" si="366"/>
        <v>1</v>
      </c>
      <c r="G4725">
        <f t="shared" si="367"/>
        <v>1</v>
      </c>
    </row>
    <row r="4726" spans="1:7" x14ac:dyDescent="0.25">
      <c r="A4726" s="7">
        <v>0.14617963428411607</v>
      </c>
      <c r="B4726" s="13">
        <f t="shared" si="368"/>
        <v>4725</v>
      </c>
      <c r="C4726" s="35">
        <f t="shared" si="369"/>
        <v>3.3250508078608298E-4</v>
      </c>
      <c r="D4726" s="7">
        <f t="shared" si="365"/>
        <v>1.5710865067142421</v>
      </c>
      <c r="E4726" s="7">
        <f>SUM(D$2:D4726)</f>
        <v>1483.4444146118992</v>
      </c>
      <c r="F4726">
        <f t="shared" si="366"/>
        <v>1</v>
      </c>
      <c r="G4726">
        <f t="shared" si="367"/>
        <v>1</v>
      </c>
    </row>
    <row r="4727" spans="1:7" x14ac:dyDescent="0.25">
      <c r="A4727" s="7">
        <v>0.14613881561758013</v>
      </c>
      <c r="B4727" s="13">
        <f t="shared" si="368"/>
        <v>4726</v>
      </c>
      <c r="C4727" s="35">
        <f t="shared" si="369"/>
        <v>4.0818666535935577E-5</v>
      </c>
      <c r="D4727" s="7">
        <f t="shared" si="365"/>
        <v>0.19290901804883154</v>
      </c>
      <c r="E4727" s="7">
        <f>SUM(D$2:D4727)</f>
        <v>1483.637323629948</v>
      </c>
      <c r="F4727">
        <f t="shared" si="366"/>
        <v>1</v>
      </c>
      <c r="G4727">
        <f t="shared" si="367"/>
        <v>1</v>
      </c>
    </row>
    <row r="4728" spans="1:7" x14ac:dyDescent="0.25">
      <c r="A4728" s="7">
        <v>0.14605884879933079</v>
      </c>
      <c r="B4728" s="13">
        <f t="shared" si="368"/>
        <v>4727</v>
      </c>
      <c r="C4728" s="35">
        <f t="shared" si="369"/>
        <v>7.996681824934404E-5</v>
      </c>
      <c r="D4728" s="7">
        <f t="shared" si="365"/>
        <v>0.37800314986464928</v>
      </c>
      <c r="E4728" s="7">
        <f>SUM(D$2:D4728)</f>
        <v>1484.0153267798128</v>
      </c>
      <c r="F4728">
        <f t="shared" si="366"/>
        <v>1</v>
      </c>
      <c r="G4728">
        <f t="shared" si="367"/>
        <v>1</v>
      </c>
    </row>
    <row r="4729" spans="1:7" x14ac:dyDescent="0.25">
      <c r="A4729" s="7">
        <v>0.14600984703119979</v>
      </c>
      <c r="B4729" s="13">
        <f t="shared" si="368"/>
        <v>4728</v>
      </c>
      <c r="C4729" s="35">
        <f t="shared" si="369"/>
        <v>4.9001768130996215E-5</v>
      </c>
      <c r="D4729" s="7">
        <f t="shared" si="365"/>
        <v>0.2316803597233501</v>
      </c>
      <c r="E4729" s="7">
        <f>SUM(D$2:D4729)</f>
        <v>1484.2470071395362</v>
      </c>
      <c r="F4729">
        <f t="shared" si="366"/>
        <v>1</v>
      </c>
      <c r="G4729">
        <f t="shared" si="367"/>
        <v>1</v>
      </c>
    </row>
    <row r="4730" spans="1:7" x14ac:dyDescent="0.25">
      <c r="A4730" s="7">
        <v>0.14597529884783866</v>
      </c>
      <c r="B4730" s="13">
        <f t="shared" si="368"/>
        <v>4729</v>
      </c>
      <c r="C4730" s="35">
        <f t="shared" si="369"/>
        <v>3.4548183361127194E-5</v>
      </c>
      <c r="D4730" s="7">
        <f t="shared" si="365"/>
        <v>0.1633783591147705</v>
      </c>
      <c r="E4730" s="7">
        <f>SUM(D$2:D4730)</f>
        <v>1484.4103854986511</v>
      </c>
      <c r="F4730">
        <f t="shared" si="366"/>
        <v>1</v>
      </c>
      <c r="G4730">
        <f t="shared" si="367"/>
        <v>1</v>
      </c>
    </row>
    <row r="4731" spans="1:7" x14ac:dyDescent="0.25">
      <c r="A4731" s="7">
        <v>0.14595694739514928</v>
      </c>
      <c r="B4731" s="13">
        <f t="shared" si="368"/>
        <v>4730</v>
      </c>
      <c r="C4731" s="35">
        <f t="shared" si="369"/>
        <v>1.8351452689385761E-5</v>
      </c>
      <c r="D4731" s="7">
        <f t="shared" si="365"/>
        <v>8.680237122079465E-2</v>
      </c>
      <c r="E4731" s="7">
        <f>SUM(D$2:D4731)</f>
        <v>1484.4971878698718</v>
      </c>
      <c r="F4731">
        <f t="shared" si="366"/>
        <v>1</v>
      </c>
      <c r="G4731">
        <f t="shared" si="367"/>
        <v>1</v>
      </c>
    </row>
    <row r="4732" spans="1:7" x14ac:dyDescent="0.25">
      <c r="A4732" s="7">
        <v>0.14592068027624602</v>
      </c>
      <c r="B4732" s="13">
        <f t="shared" si="368"/>
        <v>4731</v>
      </c>
      <c r="C4732" s="35">
        <f t="shared" si="369"/>
        <v>3.6267118903254847E-5</v>
      </c>
      <c r="D4732" s="7">
        <f t="shared" si="365"/>
        <v>0.17157973953129868</v>
      </c>
      <c r="E4732" s="7">
        <f>SUM(D$2:D4732)</f>
        <v>1484.6687676094032</v>
      </c>
      <c r="F4732">
        <f t="shared" si="366"/>
        <v>1</v>
      </c>
      <c r="G4732">
        <f t="shared" si="367"/>
        <v>1</v>
      </c>
    </row>
    <row r="4733" spans="1:7" x14ac:dyDescent="0.25">
      <c r="A4733" s="7">
        <v>0.14592068027624602</v>
      </c>
      <c r="B4733" s="13">
        <f t="shared" si="368"/>
        <v>4732</v>
      </c>
      <c r="C4733" s="35">
        <f t="shared" si="369"/>
        <v>0</v>
      </c>
      <c r="D4733" s="7">
        <f t="shared" si="365"/>
        <v>0</v>
      </c>
      <c r="E4733" s="7">
        <f>SUM(D$2:D4733)</f>
        <v>1484.6687676094032</v>
      </c>
      <c r="F4733">
        <f t="shared" si="366"/>
        <v>1</v>
      </c>
      <c r="G4733">
        <f t="shared" si="367"/>
        <v>1</v>
      </c>
    </row>
    <row r="4734" spans="1:7" x14ac:dyDescent="0.25">
      <c r="A4734" s="7">
        <v>0.14574333939108811</v>
      </c>
      <c r="B4734" s="13">
        <f t="shared" si="368"/>
        <v>4733</v>
      </c>
      <c r="C4734" s="35">
        <f t="shared" si="369"/>
        <v>1.7734088515791724E-4</v>
      </c>
      <c r="D4734" s="7">
        <f t="shared" si="365"/>
        <v>0.83935440945242235</v>
      </c>
      <c r="E4734" s="7">
        <f>SUM(D$2:D4734)</f>
        <v>1485.5081220188556</v>
      </c>
      <c r="F4734">
        <f t="shared" si="366"/>
        <v>1</v>
      </c>
      <c r="G4734">
        <f t="shared" si="367"/>
        <v>1</v>
      </c>
    </row>
    <row r="4735" spans="1:7" x14ac:dyDescent="0.25">
      <c r="A4735" s="7">
        <v>0.14568317664711308</v>
      </c>
      <c r="B4735" s="13">
        <f t="shared" si="368"/>
        <v>4734</v>
      </c>
      <c r="C4735" s="35">
        <f t="shared" si="369"/>
        <v>6.016274397502297E-5</v>
      </c>
      <c r="D4735" s="7">
        <f t="shared" si="365"/>
        <v>0.28481042997775874</v>
      </c>
      <c r="E4735" s="7">
        <f>SUM(D$2:D4735)</f>
        <v>1485.7929324488334</v>
      </c>
      <c r="F4735">
        <f t="shared" si="366"/>
        <v>1</v>
      </c>
      <c r="G4735">
        <f t="shared" si="367"/>
        <v>1</v>
      </c>
    </row>
    <row r="4736" spans="1:7" x14ac:dyDescent="0.25">
      <c r="A4736" s="7">
        <v>0.14556740270679569</v>
      </c>
      <c r="B4736" s="13">
        <f t="shared" si="368"/>
        <v>4735</v>
      </c>
      <c r="C4736" s="35">
        <f t="shared" si="369"/>
        <v>1.1577394031739296E-4</v>
      </c>
      <c r="D4736" s="7">
        <f t="shared" si="365"/>
        <v>0.54818960740285572</v>
      </c>
      <c r="E4736" s="7">
        <f>SUM(D$2:D4736)</f>
        <v>1486.3411220562364</v>
      </c>
      <c r="F4736">
        <f t="shared" si="366"/>
        <v>1</v>
      </c>
      <c r="G4736">
        <f t="shared" si="367"/>
        <v>1</v>
      </c>
    </row>
    <row r="4737" spans="1:7" x14ac:dyDescent="0.25">
      <c r="A4737" s="7">
        <v>0.14540451540640761</v>
      </c>
      <c r="B4737" s="13">
        <f t="shared" si="368"/>
        <v>4736</v>
      </c>
      <c r="C4737" s="35">
        <f t="shared" si="369"/>
        <v>1.6288730038807597E-4</v>
      </c>
      <c r="D4737" s="7">
        <f t="shared" si="365"/>
        <v>0.77143425463792781</v>
      </c>
      <c r="E4737" s="7">
        <f>SUM(D$2:D4737)</f>
        <v>1487.1125563108742</v>
      </c>
      <c r="F4737">
        <f t="shared" si="366"/>
        <v>1</v>
      </c>
      <c r="G4737">
        <f t="shared" si="367"/>
        <v>1</v>
      </c>
    </row>
    <row r="4738" spans="1:7" x14ac:dyDescent="0.25">
      <c r="A4738" s="7">
        <v>0.14523225869679701</v>
      </c>
      <c r="B4738" s="13">
        <f t="shared" si="368"/>
        <v>4737</v>
      </c>
      <c r="C4738" s="35">
        <f t="shared" si="369"/>
        <v>1.7225670961060202E-4</v>
      </c>
      <c r="D4738" s="7">
        <f t="shared" ref="D4738:D4801" si="370">C4738*B4738</f>
        <v>0.8159800334254218</v>
      </c>
      <c r="E4738" s="7">
        <f>SUM(D$2:D4738)</f>
        <v>1487.9285363442996</v>
      </c>
      <c r="F4738">
        <f t="shared" ref="F4738:F4801" si="371">IF(E4738&gt;I$15,1,0)</f>
        <v>1</v>
      </c>
      <c r="G4738">
        <f t="shared" ref="G4738:G4801" si="372">IF(E4738&gt;M$15,1,0)</f>
        <v>1</v>
      </c>
    </row>
    <row r="4739" spans="1:7" x14ac:dyDescent="0.25">
      <c r="A4739" s="7">
        <v>0.14513461831593116</v>
      </c>
      <c r="B4739" s="13">
        <f t="shared" ref="B4739:B4802" si="373">ROW(B4739)-1</f>
        <v>4738</v>
      </c>
      <c r="C4739" s="35">
        <f t="shared" si="369"/>
        <v>9.7640380865848808E-5</v>
      </c>
      <c r="D4739" s="7">
        <f t="shared" si="370"/>
        <v>0.46262012454239165</v>
      </c>
      <c r="E4739" s="7">
        <f>SUM(D$2:D4739)</f>
        <v>1488.3911564688419</v>
      </c>
      <c r="F4739">
        <f t="shared" si="371"/>
        <v>1</v>
      </c>
      <c r="G4739">
        <f t="shared" si="372"/>
        <v>1</v>
      </c>
    </row>
    <row r="4740" spans="1:7" x14ac:dyDescent="0.25">
      <c r="A4740" s="7">
        <v>0.14513091413088974</v>
      </c>
      <c r="B4740" s="13">
        <f t="shared" si="373"/>
        <v>4739</v>
      </c>
      <c r="C4740" s="35">
        <f t="shared" ref="C4740:C4803" si="374">IF(A4739-A4740=0,0,A4739-A4740)</f>
        <v>3.704185041419894E-6</v>
      </c>
      <c r="D4740" s="7">
        <f t="shared" si="370"/>
        <v>1.7554132911288878E-2</v>
      </c>
      <c r="E4740" s="7">
        <f>SUM(D$2:D4740)</f>
        <v>1488.4087106017532</v>
      </c>
      <c r="F4740">
        <f t="shared" si="371"/>
        <v>1</v>
      </c>
      <c r="G4740">
        <f t="shared" si="372"/>
        <v>1</v>
      </c>
    </row>
    <row r="4741" spans="1:7" x14ac:dyDescent="0.25">
      <c r="A4741" s="7">
        <v>0.1449865235453496</v>
      </c>
      <c r="B4741" s="13">
        <f t="shared" si="373"/>
        <v>4740</v>
      </c>
      <c r="C4741" s="35">
        <f t="shared" si="374"/>
        <v>1.4439058554013839E-4</v>
      </c>
      <c r="D4741" s="7">
        <f t="shared" si="370"/>
        <v>0.68441137546025599</v>
      </c>
      <c r="E4741" s="7">
        <f>SUM(D$2:D4741)</f>
        <v>1489.0931219772135</v>
      </c>
      <c r="F4741">
        <f t="shared" si="371"/>
        <v>1</v>
      </c>
      <c r="G4741">
        <f t="shared" si="372"/>
        <v>1</v>
      </c>
    </row>
    <row r="4742" spans="1:7" x14ac:dyDescent="0.25">
      <c r="A4742" s="7">
        <v>0.14475783248716506</v>
      </c>
      <c r="B4742" s="13">
        <f t="shared" si="373"/>
        <v>4741</v>
      </c>
      <c r="C4742" s="35">
        <f t="shared" si="374"/>
        <v>2.2869105818454361E-4</v>
      </c>
      <c r="D4742" s="7">
        <f t="shared" si="370"/>
        <v>1.0842243068529211</v>
      </c>
      <c r="E4742" s="7">
        <f>SUM(D$2:D4742)</f>
        <v>1490.1773462840665</v>
      </c>
      <c r="F4742">
        <f t="shared" si="371"/>
        <v>1</v>
      </c>
      <c r="G4742">
        <f t="shared" si="372"/>
        <v>1</v>
      </c>
    </row>
    <row r="4743" spans="1:7" x14ac:dyDescent="0.25">
      <c r="A4743" s="7">
        <v>0.14472832005863173</v>
      </c>
      <c r="B4743" s="13">
        <f t="shared" si="373"/>
        <v>4742</v>
      </c>
      <c r="C4743" s="35">
        <f t="shared" si="374"/>
        <v>2.9512428533329249E-5</v>
      </c>
      <c r="D4743" s="7">
        <f t="shared" si="370"/>
        <v>0.1399479361050473</v>
      </c>
      <c r="E4743" s="7">
        <f>SUM(D$2:D4743)</f>
        <v>1490.3172942201716</v>
      </c>
      <c r="F4743">
        <f t="shared" si="371"/>
        <v>1</v>
      </c>
      <c r="G4743">
        <f t="shared" si="372"/>
        <v>1</v>
      </c>
    </row>
    <row r="4744" spans="1:7" x14ac:dyDescent="0.25">
      <c r="A4744" s="7">
        <v>0.14471926538408575</v>
      </c>
      <c r="B4744" s="13">
        <f t="shared" si="373"/>
        <v>4743</v>
      </c>
      <c r="C4744" s="35">
        <f t="shared" si="374"/>
        <v>9.0546745459829658E-6</v>
      </c>
      <c r="D4744" s="7">
        <f t="shared" si="370"/>
        <v>4.2946321371597207E-2</v>
      </c>
      <c r="E4744" s="7">
        <f>SUM(D$2:D4744)</f>
        <v>1490.3602405415431</v>
      </c>
      <c r="F4744">
        <f t="shared" si="371"/>
        <v>1</v>
      </c>
      <c r="G4744">
        <f t="shared" si="372"/>
        <v>1</v>
      </c>
    </row>
    <row r="4745" spans="1:7" x14ac:dyDescent="0.25">
      <c r="A4745" s="7">
        <v>0.1446447943174993</v>
      </c>
      <c r="B4745" s="13">
        <f t="shared" si="373"/>
        <v>4744</v>
      </c>
      <c r="C4745" s="35">
        <f t="shared" si="374"/>
        <v>7.4471066586451196E-5</v>
      </c>
      <c r="D4745" s="7">
        <f t="shared" si="370"/>
        <v>0.35329073988612447</v>
      </c>
      <c r="E4745" s="7">
        <f>SUM(D$2:D4745)</f>
        <v>1490.7135312814294</v>
      </c>
      <c r="F4745">
        <f t="shared" si="371"/>
        <v>1</v>
      </c>
      <c r="G4745">
        <f t="shared" si="372"/>
        <v>1</v>
      </c>
    </row>
    <row r="4746" spans="1:7" x14ac:dyDescent="0.25">
      <c r="A4746" s="7">
        <v>0.14462419130135329</v>
      </c>
      <c r="B4746" s="13">
        <f t="shared" si="373"/>
        <v>4745</v>
      </c>
      <c r="C4746" s="35">
        <f t="shared" si="374"/>
        <v>2.0603016146009123E-5</v>
      </c>
      <c r="D4746" s="7">
        <f t="shared" si="370"/>
        <v>9.776131161281329E-2</v>
      </c>
      <c r="E4746" s="7">
        <f>SUM(D$2:D4746)</f>
        <v>1490.8112925930423</v>
      </c>
      <c r="F4746">
        <f t="shared" si="371"/>
        <v>1</v>
      </c>
      <c r="G4746">
        <f t="shared" si="372"/>
        <v>1</v>
      </c>
    </row>
    <row r="4747" spans="1:7" x14ac:dyDescent="0.25">
      <c r="A4747" s="7">
        <v>0.14431325765110317</v>
      </c>
      <c r="B4747" s="13">
        <f t="shared" si="373"/>
        <v>4746</v>
      </c>
      <c r="C4747" s="35">
        <f t="shared" si="374"/>
        <v>3.1093365025011699E-4</v>
      </c>
      <c r="D4747" s="7">
        <f t="shared" si="370"/>
        <v>1.4756911040870553</v>
      </c>
      <c r="E4747" s="7">
        <f>SUM(D$2:D4747)</f>
        <v>1492.2869836971292</v>
      </c>
      <c r="F4747">
        <f t="shared" si="371"/>
        <v>1</v>
      </c>
      <c r="G4747">
        <f t="shared" si="372"/>
        <v>1</v>
      </c>
    </row>
    <row r="4748" spans="1:7" x14ac:dyDescent="0.25">
      <c r="A4748" s="7">
        <v>0.14430233877885656</v>
      </c>
      <c r="B4748" s="13">
        <f t="shared" si="373"/>
        <v>4747</v>
      </c>
      <c r="C4748" s="35">
        <f t="shared" si="374"/>
        <v>1.0918872246606925E-5</v>
      </c>
      <c r="D4748" s="7">
        <f t="shared" si="370"/>
        <v>5.1831886554643075E-2</v>
      </c>
      <c r="E4748" s="7">
        <f>SUM(D$2:D4748)</f>
        <v>1492.338815583684</v>
      </c>
      <c r="F4748">
        <f t="shared" si="371"/>
        <v>1</v>
      </c>
      <c r="G4748">
        <f t="shared" si="372"/>
        <v>1</v>
      </c>
    </row>
    <row r="4749" spans="1:7" x14ac:dyDescent="0.25">
      <c r="A4749" s="7">
        <v>0.14410897063554517</v>
      </c>
      <c r="B4749" s="13">
        <f t="shared" si="373"/>
        <v>4748</v>
      </c>
      <c r="C4749" s="35">
        <f t="shared" si="374"/>
        <v>1.9336814331138985E-4</v>
      </c>
      <c r="D4749" s="7">
        <f t="shared" si="370"/>
        <v>0.91811194444247901</v>
      </c>
      <c r="E4749" s="7">
        <f>SUM(D$2:D4749)</f>
        <v>1493.2569275281264</v>
      </c>
      <c r="F4749">
        <f t="shared" si="371"/>
        <v>1</v>
      </c>
      <c r="G4749">
        <f t="shared" si="372"/>
        <v>1</v>
      </c>
    </row>
    <row r="4750" spans="1:7" x14ac:dyDescent="0.25">
      <c r="A4750" s="7">
        <v>0.14407258246484314</v>
      </c>
      <c r="B4750" s="13">
        <f t="shared" si="373"/>
        <v>4749</v>
      </c>
      <c r="C4750" s="35">
        <f t="shared" si="374"/>
        <v>3.638817070203415E-5</v>
      </c>
      <c r="D4750" s="7">
        <f t="shared" si="370"/>
        <v>0.17280742266396018</v>
      </c>
      <c r="E4750" s="7">
        <f>SUM(D$2:D4750)</f>
        <v>1493.4297349507904</v>
      </c>
      <c r="F4750">
        <f t="shared" si="371"/>
        <v>1</v>
      </c>
      <c r="G4750">
        <f t="shared" si="372"/>
        <v>1</v>
      </c>
    </row>
    <row r="4751" spans="1:7" x14ac:dyDescent="0.25">
      <c r="A4751" s="7">
        <v>0.14388241008901864</v>
      </c>
      <c r="B4751" s="13">
        <f t="shared" si="373"/>
        <v>4750</v>
      </c>
      <c r="C4751" s="35">
        <f t="shared" si="374"/>
        <v>1.9017237582449886E-4</v>
      </c>
      <c r="D4751" s="7">
        <f t="shared" si="370"/>
        <v>0.90331878516636954</v>
      </c>
      <c r="E4751" s="7">
        <f>SUM(D$2:D4751)</f>
        <v>1494.3330537359568</v>
      </c>
      <c r="F4751">
        <f t="shared" si="371"/>
        <v>1</v>
      </c>
      <c r="G4751">
        <f t="shared" si="372"/>
        <v>1</v>
      </c>
    </row>
    <row r="4752" spans="1:7" x14ac:dyDescent="0.25">
      <c r="A4752" s="7">
        <v>0.14376184249747101</v>
      </c>
      <c r="B4752" s="13">
        <f t="shared" si="373"/>
        <v>4751</v>
      </c>
      <c r="C4752" s="35">
        <f t="shared" si="374"/>
        <v>1.205675915476323E-4</v>
      </c>
      <c r="D4752" s="7">
        <f t="shared" si="370"/>
        <v>0.57281662744280104</v>
      </c>
      <c r="E4752" s="7">
        <f>SUM(D$2:D4752)</f>
        <v>1494.9058703633996</v>
      </c>
      <c r="F4752">
        <f t="shared" si="371"/>
        <v>1</v>
      </c>
      <c r="G4752">
        <f t="shared" si="372"/>
        <v>1</v>
      </c>
    </row>
    <row r="4753" spans="1:7" x14ac:dyDescent="0.25">
      <c r="A4753" s="7">
        <v>0.14375552359357663</v>
      </c>
      <c r="B4753" s="13">
        <f t="shared" si="373"/>
        <v>4752</v>
      </c>
      <c r="C4753" s="35">
        <f t="shared" si="374"/>
        <v>6.3189038943811671E-6</v>
      </c>
      <c r="D4753" s="7">
        <f t="shared" si="370"/>
        <v>3.0027431306099306E-2</v>
      </c>
      <c r="E4753" s="7">
        <f>SUM(D$2:D4753)</f>
        <v>1494.9358977947056</v>
      </c>
      <c r="F4753">
        <f t="shared" si="371"/>
        <v>1</v>
      </c>
      <c r="G4753">
        <f t="shared" si="372"/>
        <v>1</v>
      </c>
    </row>
    <row r="4754" spans="1:7" x14ac:dyDescent="0.25">
      <c r="A4754" s="7">
        <v>0.14361164142559121</v>
      </c>
      <c r="B4754" s="13">
        <f t="shared" si="373"/>
        <v>4753</v>
      </c>
      <c r="C4754" s="35">
        <f t="shared" si="374"/>
        <v>1.438821679854152E-4</v>
      </c>
      <c r="D4754" s="7">
        <f t="shared" si="370"/>
        <v>0.68387194443467847</v>
      </c>
      <c r="E4754" s="7">
        <f>SUM(D$2:D4754)</f>
        <v>1495.6197697391403</v>
      </c>
      <c r="F4754">
        <f t="shared" si="371"/>
        <v>1</v>
      </c>
      <c r="G4754">
        <f t="shared" si="372"/>
        <v>1</v>
      </c>
    </row>
    <row r="4755" spans="1:7" x14ac:dyDescent="0.25">
      <c r="A4755" s="7">
        <v>0.14360873618242143</v>
      </c>
      <c r="B4755" s="13">
        <f t="shared" si="373"/>
        <v>4754</v>
      </c>
      <c r="C4755" s="35">
        <f t="shared" si="374"/>
        <v>2.9052431697873526E-6</v>
      </c>
      <c r="D4755" s="7">
        <f t="shared" si="370"/>
        <v>1.3811526029169074E-2</v>
      </c>
      <c r="E4755" s="7">
        <f>SUM(D$2:D4755)</f>
        <v>1495.6335812651696</v>
      </c>
      <c r="F4755">
        <f t="shared" si="371"/>
        <v>1</v>
      </c>
      <c r="G4755">
        <f t="shared" si="372"/>
        <v>1</v>
      </c>
    </row>
    <row r="4756" spans="1:7" x14ac:dyDescent="0.25">
      <c r="A4756" s="7">
        <v>0.1434999590360713</v>
      </c>
      <c r="B4756" s="13">
        <f t="shared" si="373"/>
        <v>4755</v>
      </c>
      <c r="C4756" s="35">
        <f t="shared" si="374"/>
        <v>1.087771463501308E-4</v>
      </c>
      <c r="D4756" s="7">
        <f t="shared" si="370"/>
        <v>0.51723533089487195</v>
      </c>
      <c r="E4756" s="7">
        <f>SUM(D$2:D4756)</f>
        <v>1496.1508165960645</v>
      </c>
      <c r="F4756">
        <f t="shared" si="371"/>
        <v>1</v>
      </c>
      <c r="G4756">
        <f t="shared" si="372"/>
        <v>1</v>
      </c>
    </row>
    <row r="4757" spans="1:7" x14ac:dyDescent="0.25">
      <c r="A4757" s="7">
        <v>0.1434877328043983</v>
      </c>
      <c r="B4757" s="13">
        <f t="shared" si="373"/>
        <v>4756</v>
      </c>
      <c r="C4757" s="35">
        <f t="shared" si="374"/>
        <v>1.2226231672990417E-5</v>
      </c>
      <c r="D4757" s="7">
        <f t="shared" si="370"/>
        <v>5.8147957836742425E-2</v>
      </c>
      <c r="E4757" s="7">
        <f>SUM(D$2:D4757)</f>
        <v>1496.2089645539013</v>
      </c>
      <c r="F4757">
        <f t="shared" si="371"/>
        <v>1</v>
      </c>
      <c r="G4757">
        <f t="shared" si="372"/>
        <v>1</v>
      </c>
    </row>
    <row r="4758" spans="1:7" x14ac:dyDescent="0.25">
      <c r="A4758" s="7">
        <v>0.14347691077359073</v>
      </c>
      <c r="B4758" s="13">
        <f t="shared" si="373"/>
        <v>4757</v>
      </c>
      <c r="C4758" s="35">
        <f t="shared" si="374"/>
        <v>1.082203080757238E-5</v>
      </c>
      <c r="D4758" s="7">
        <f t="shared" si="370"/>
        <v>5.1480400551621813E-2</v>
      </c>
      <c r="E4758" s="7">
        <f>SUM(D$2:D4758)</f>
        <v>1496.2604449544529</v>
      </c>
      <c r="F4758">
        <f t="shared" si="371"/>
        <v>1</v>
      </c>
      <c r="G4758">
        <f t="shared" si="372"/>
        <v>1</v>
      </c>
    </row>
    <row r="4759" spans="1:7" x14ac:dyDescent="0.25">
      <c r="A4759" s="7">
        <v>0.14332959073452101</v>
      </c>
      <c r="B4759" s="13">
        <f t="shared" si="373"/>
        <v>4758</v>
      </c>
      <c r="C4759" s="35">
        <f t="shared" si="374"/>
        <v>1.4732003906972602E-4</v>
      </c>
      <c r="D4759" s="7">
        <f t="shared" si="370"/>
        <v>0.70094874589375644</v>
      </c>
      <c r="E4759" s="7">
        <f>SUM(D$2:D4759)</f>
        <v>1496.9613937003467</v>
      </c>
      <c r="F4759">
        <f t="shared" si="371"/>
        <v>1</v>
      </c>
      <c r="G4759">
        <f t="shared" si="372"/>
        <v>1</v>
      </c>
    </row>
    <row r="4760" spans="1:7" x14ac:dyDescent="0.25">
      <c r="A4760" s="7">
        <v>0.14323458928286781</v>
      </c>
      <c r="B4760" s="13">
        <f t="shared" si="373"/>
        <v>4759</v>
      </c>
      <c r="C4760" s="35">
        <f t="shared" si="374"/>
        <v>9.5001451653198288E-5</v>
      </c>
      <c r="D4760" s="7">
        <f t="shared" si="370"/>
        <v>0.45211190841757065</v>
      </c>
      <c r="E4760" s="7">
        <f>SUM(D$2:D4760)</f>
        <v>1497.4135056087641</v>
      </c>
      <c r="F4760">
        <f t="shared" si="371"/>
        <v>1</v>
      </c>
      <c r="G4760">
        <f t="shared" si="372"/>
        <v>1</v>
      </c>
    </row>
    <row r="4761" spans="1:7" x14ac:dyDescent="0.25">
      <c r="A4761" s="7">
        <v>0.14319406114064881</v>
      </c>
      <c r="B4761" s="13">
        <f t="shared" si="373"/>
        <v>4760</v>
      </c>
      <c r="C4761" s="35">
        <f t="shared" si="374"/>
        <v>4.0528142218998475E-5</v>
      </c>
      <c r="D4761" s="7">
        <f t="shared" si="370"/>
        <v>0.19291395696243274</v>
      </c>
      <c r="E4761" s="7">
        <f>SUM(D$2:D4761)</f>
        <v>1497.6064195657266</v>
      </c>
      <c r="F4761">
        <f t="shared" si="371"/>
        <v>1</v>
      </c>
      <c r="G4761">
        <f t="shared" si="372"/>
        <v>1</v>
      </c>
    </row>
    <row r="4762" spans="1:7" x14ac:dyDescent="0.25">
      <c r="A4762" s="7">
        <v>0.14299510040423546</v>
      </c>
      <c r="B4762" s="13">
        <f t="shared" si="373"/>
        <v>4761</v>
      </c>
      <c r="C4762" s="35">
        <f t="shared" si="374"/>
        <v>1.98960736413345E-4</v>
      </c>
      <c r="D4762" s="7">
        <f t="shared" si="370"/>
        <v>0.94725206606393553</v>
      </c>
      <c r="E4762" s="7">
        <f>SUM(D$2:D4762)</f>
        <v>1498.5536716317906</v>
      </c>
      <c r="F4762">
        <f t="shared" si="371"/>
        <v>1</v>
      </c>
      <c r="G4762">
        <f t="shared" si="372"/>
        <v>1</v>
      </c>
    </row>
    <row r="4763" spans="1:7" x14ac:dyDescent="0.25">
      <c r="A4763" s="7">
        <v>0.14294791441308566</v>
      </c>
      <c r="B4763" s="13">
        <f t="shared" si="373"/>
        <v>4762</v>
      </c>
      <c r="C4763" s="35">
        <f t="shared" si="374"/>
        <v>4.7185991149806261E-5</v>
      </c>
      <c r="D4763" s="7">
        <f t="shared" si="370"/>
        <v>0.22469968985537742</v>
      </c>
      <c r="E4763" s="7">
        <f>SUM(D$2:D4763)</f>
        <v>1498.7783713216461</v>
      </c>
      <c r="F4763">
        <f t="shared" si="371"/>
        <v>1</v>
      </c>
      <c r="G4763">
        <f t="shared" si="372"/>
        <v>1</v>
      </c>
    </row>
    <row r="4764" spans="1:7" x14ac:dyDescent="0.25">
      <c r="A4764" s="7">
        <v>0.1428579487162602</v>
      </c>
      <c r="B4764" s="13">
        <f t="shared" si="373"/>
        <v>4763</v>
      </c>
      <c r="C4764" s="35">
        <f t="shared" si="374"/>
        <v>8.9965696825455854E-5</v>
      </c>
      <c r="D4764" s="7">
        <f t="shared" si="370"/>
        <v>0.42850661397964623</v>
      </c>
      <c r="E4764" s="7">
        <f>SUM(D$2:D4764)</f>
        <v>1499.2068779356257</v>
      </c>
      <c r="F4764">
        <f t="shared" si="371"/>
        <v>1</v>
      </c>
      <c r="G4764">
        <f t="shared" si="372"/>
        <v>1</v>
      </c>
    </row>
    <row r="4765" spans="1:7" x14ac:dyDescent="0.25">
      <c r="A4765" s="7">
        <v>0.14280880168597071</v>
      </c>
      <c r="B4765" s="13">
        <f t="shared" si="373"/>
        <v>4764</v>
      </c>
      <c r="C4765" s="35">
        <f t="shared" si="374"/>
        <v>4.9147030289492522E-5</v>
      </c>
      <c r="D4765" s="7">
        <f t="shared" si="370"/>
        <v>0.23413645229914237</v>
      </c>
      <c r="E4765" s="7">
        <f>SUM(D$2:D4765)</f>
        <v>1499.441014387925</v>
      </c>
      <c r="F4765">
        <f t="shared" si="371"/>
        <v>1</v>
      </c>
      <c r="G4765">
        <f t="shared" si="372"/>
        <v>1</v>
      </c>
    </row>
    <row r="4766" spans="1:7" x14ac:dyDescent="0.25">
      <c r="A4766" s="7">
        <v>0.14271329181676284</v>
      </c>
      <c r="B4766" s="13">
        <f t="shared" si="373"/>
        <v>4765</v>
      </c>
      <c r="C4766" s="35">
        <f t="shared" si="374"/>
        <v>9.5509869207865972E-5</v>
      </c>
      <c r="D4766" s="7">
        <f t="shared" si="370"/>
        <v>0.45510452677548136</v>
      </c>
      <c r="E4766" s="7">
        <f>SUM(D$2:D4766)</f>
        <v>1499.8961189147005</v>
      </c>
      <c r="F4766">
        <f t="shared" si="371"/>
        <v>1</v>
      </c>
      <c r="G4766">
        <f t="shared" si="372"/>
        <v>1</v>
      </c>
    </row>
    <row r="4767" spans="1:7" x14ac:dyDescent="0.25">
      <c r="A4767" s="7">
        <v>0.14269387510824452</v>
      </c>
      <c r="B4767" s="13">
        <f t="shared" si="373"/>
        <v>4766</v>
      </c>
      <c r="C4767" s="35">
        <f t="shared" si="374"/>
        <v>1.9416708518321668E-5</v>
      </c>
      <c r="D4767" s="7">
        <f t="shared" si="370"/>
        <v>9.254003279832107E-2</v>
      </c>
      <c r="E4767" s="7">
        <f>SUM(D$2:D4767)</f>
        <v>1499.9886589474988</v>
      </c>
      <c r="F4767">
        <f t="shared" si="371"/>
        <v>1</v>
      </c>
      <c r="G4767">
        <f t="shared" si="372"/>
        <v>1</v>
      </c>
    </row>
    <row r="4768" spans="1:7" x14ac:dyDescent="0.25">
      <c r="A4768" s="7">
        <v>0.14267823521584699</v>
      </c>
      <c r="B4768" s="13">
        <f t="shared" si="373"/>
        <v>4767</v>
      </c>
      <c r="C4768" s="35">
        <f t="shared" si="374"/>
        <v>1.5639892397528721E-5</v>
      </c>
      <c r="D4768" s="7">
        <f t="shared" si="370"/>
        <v>7.4555367059019412E-2</v>
      </c>
      <c r="E4768" s="7">
        <f>SUM(D$2:D4768)</f>
        <v>1500.0632143145579</v>
      </c>
      <c r="F4768">
        <f t="shared" si="371"/>
        <v>1</v>
      </c>
      <c r="G4768">
        <f t="shared" si="372"/>
        <v>1</v>
      </c>
    </row>
    <row r="4769" spans="1:7" x14ac:dyDescent="0.25">
      <c r="A4769" s="7">
        <v>0.14261625669489081</v>
      </c>
      <c r="B4769" s="13">
        <f t="shared" si="373"/>
        <v>4768</v>
      </c>
      <c r="C4769" s="35">
        <f t="shared" si="374"/>
        <v>6.1978520956185168E-5</v>
      </c>
      <c r="D4769" s="7">
        <f t="shared" si="370"/>
        <v>0.29551358791909088</v>
      </c>
      <c r="E4769" s="7">
        <f>SUM(D$2:D4769)</f>
        <v>1500.3587279024769</v>
      </c>
      <c r="F4769">
        <f t="shared" si="371"/>
        <v>1</v>
      </c>
      <c r="G4769">
        <f t="shared" si="372"/>
        <v>1</v>
      </c>
    </row>
    <row r="4770" spans="1:7" x14ac:dyDescent="0.25">
      <c r="A4770" s="7">
        <v>0.14252408785532822</v>
      </c>
      <c r="B4770" s="13">
        <f t="shared" si="373"/>
        <v>4769</v>
      </c>
      <c r="C4770" s="35">
        <f t="shared" si="374"/>
        <v>9.2168839562589699E-5</v>
      </c>
      <c r="D4770" s="7">
        <f t="shared" si="370"/>
        <v>0.43955319587399028</v>
      </c>
      <c r="E4770" s="7">
        <f>SUM(D$2:D4770)</f>
        <v>1500.7982810983508</v>
      </c>
      <c r="F4770">
        <f t="shared" si="371"/>
        <v>1</v>
      </c>
      <c r="G4770">
        <f t="shared" si="372"/>
        <v>1</v>
      </c>
    </row>
    <row r="4771" spans="1:7" x14ac:dyDescent="0.25">
      <c r="A4771" s="7">
        <v>0.1424869733738337</v>
      </c>
      <c r="B4771" s="13">
        <f t="shared" si="373"/>
        <v>4770</v>
      </c>
      <c r="C4771" s="35">
        <f t="shared" si="374"/>
        <v>3.7114481494515683E-5</v>
      </c>
      <c r="D4771" s="7">
        <f t="shared" si="370"/>
        <v>0.17703607672883981</v>
      </c>
      <c r="E4771" s="7">
        <f>SUM(D$2:D4771)</f>
        <v>1500.9753171750797</v>
      </c>
      <c r="F4771">
        <f t="shared" si="371"/>
        <v>1</v>
      </c>
      <c r="G4771">
        <f t="shared" si="372"/>
        <v>1</v>
      </c>
    </row>
    <row r="4772" spans="1:7" x14ac:dyDescent="0.25">
      <c r="A4772" s="7">
        <v>0.1424865860080777</v>
      </c>
      <c r="B4772" s="13">
        <f t="shared" si="373"/>
        <v>4771</v>
      </c>
      <c r="C4772" s="35">
        <f t="shared" si="374"/>
        <v>3.8736575599940259E-7</v>
      </c>
      <c r="D4772" s="7">
        <f t="shared" si="370"/>
        <v>1.8481220218731498E-3</v>
      </c>
      <c r="E4772" s="7">
        <f>SUM(D$2:D4772)</f>
        <v>1500.9771652971015</v>
      </c>
      <c r="F4772">
        <f t="shared" si="371"/>
        <v>1</v>
      </c>
      <c r="G4772">
        <f t="shared" si="372"/>
        <v>1</v>
      </c>
    </row>
    <row r="4773" spans="1:7" x14ac:dyDescent="0.25">
      <c r="A4773" s="7">
        <v>0.14246666088200471</v>
      </c>
      <c r="B4773" s="13">
        <f t="shared" si="373"/>
        <v>4772</v>
      </c>
      <c r="C4773" s="35">
        <f t="shared" si="374"/>
        <v>1.9925126072989352E-5</v>
      </c>
      <c r="D4773" s="7">
        <f t="shared" si="370"/>
        <v>9.5082701620305188E-2</v>
      </c>
      <c r="E4773" s="7">
        <f>SUM(D$2:D4773)</f>
        <v>1501.0722479987219</v>
      </c>
      <c r="F4773">
        <f t="shared" si="371"/>
        <v>1</v>
      </c>
      <c r="G4773">
        <f t="shared" si="372"/>
        <v>1</v>
      </c>
    </row>
    <row r="4774" spans="1:7" x14ac:dyDescent="0.25">
      <c r="A4774" s="7">
        <v>0.1423896477276447</v>
      </c>
      <c r="B4774" s="13">
        <f t="shared" si="373"/>
        <v>4773</v>
      </c>
      <c r="C4774" s="35">
        <f t="shared" si="374"/>
        <v>7.701315436001166E-5</v>
      </c>
      <c r="D4774" s="7">
        <f t="shared" si="370"/>
        <v>0.36758378576033568</v>
      </c>
      <c r="E4774" s="7">
        <f>SUM(D$2:D4774)</f>
        <v>1501.4398317844823</v>
      </c>
      <c r="F4774">
        <f t="shared" si="371"/>
        <v>1</v>
      </c>
      <c r="G4774">
        <f t="shared" si="372"/>
        <v>1</v>
      </c>
    </row>
    <row r="4775" spans="1:7" x14ac:dyDescent="0.25">
      <c r="A4775" s="7">
        <v>0.14208527508488639</v>
      </c>
      <c r="B4775" s="13">
        <f t="shared" si="373"/>
        <v>4774</v>
      </c>
      <c r="C4775" s="35">
        <f t="shared" si="374"/>
        <v>3.0437264275831599E-4</v>
      </c>
      <c r="D4775" s="7">
        <f t="shared" si="370"/>
        <v>1.4530749965282006</v>
      </c>
      <c r="E4775" s="7">
        <f>SUM(D$2:D4775)</f>
        <v>1502.8929067810104</v>
      </c>
      <c r="F4775">
        <f t="shared" si="371"/>
        <v>1</v>
      </c>
      <c r="G4775">
        <f t="shared" si="372"/>
        <v>1</v>
      </c>
    </row>
    <row r="4776" spans="1:7" x14ac:dyDescent="0.25">
      <c r="A4776" s="7">
        <v>0.14192962668206319</v>
      </c>
      <c r="B4776" s="13">
        <f t="shared" si="373"/>
        <v>4775</v>
      </c>
      <c r="C4776" s="35">
        <f t="shared" si="374"/>
        <v>1.5564840282319969E-4</v>
      </c>
      <c r="D4776" s="7">
        <f t="shared" si="370"/>
        <v>0.74322112348077851</v>
      </c>
      <c r="E4776" s="7">
        <f>SUM(D$2:D4776)</f>
        <v>1503.6361279044911</v>
      </c>
      <c r="F4776">
        <f t="shared" si="371"/>
        <v>1</v>
      </c>
      <c r="G4776">
        <f t="shared" si="372"/>
        <v>1</v>
      </c>
    </row>
    <row r="4777" spans="1:7" x14ac:dyDescent="0.25">
      <c r="A4777" s="7">
        <v>0.14188951011595993</v>
      </c>
      <c r="B4777" s="13">
        <f t="shared" si="373"/>
        <v>4776</v>
      </c>
      <c r="C4777" s="35">
        <f t="shared" si="374"/>
        <v>4.0116566103254314E-5</v>
      </c>
      <c r="D4777" s="7">
        <f t="shared" si="370"/>
        <v>0.1915967197091426</v>
      </c>
      <c r="E4777" s="7">
        <f>SUM(D$2:D4777)</f>
        <v>1503.8277246242003</v>
      </c>
      <c r="F4777">
        <f t="shared" si="371"/>
        <v>1</v>
      </c>
      <c r="G4777">
        <f t="shared" si="372"/>
        <v>1</v>
      </c>
    </row>
    <row r="4778" spans="1:7" x14ac:dyDescent="0.25">
      <c r="A4778" s="7">
        <v>0.14155889344323416</v>
      </c>
      <c r="B4778" s="13">
        <f t="shared" si="373"/>
        <v>4777</v>
      </c>
      <c r="C4778" s="35">
        <f t="shared" si="374"/>
        <v>3.3061667272576978E-4</v>
      </c>
      <c r="D4778" s="7">
        <f t="shared" si="370"/>
        <v>1.5793558456110022</v>
      </c>
      <c r="E4778" s="7">
        <f>SUM(D$2:D4778)</f>
        <v>1505.4070804698113</v>
      </c>
      <c r="F4778">
        <f t="shared" si="371"/>
        <v>1</v>
      </c>
      <c r="G4778">
        <f t="shared" si="372"/>
        <v>1</v>
      </c>
    </row>
    <row r="4779" spans="1:7" x14ac:dyDescent="0.25">
      <c r="A4779" s="7">
        <v>0.14147706242728411</v>
      </c>
      <c r="B4779" s="13">
        <f t="shared" si="373"/>
        <v>4778</v>
      </c>
      <c r="C4779" s="35">
        <f t="shared" si="374"/>
        <v>8.1831015950051267E-5</v>
      </c>
      <c r="D4779" s="7">
        <f t="shared" si="370"/>
        <v>0.39098859420934495</v>
      </c>
      <c r="E4779" s="7">
        <f>SUM(D$2:D4779)</f>
        <v>1505.7980690640206</v>
      </c>
      <c r="F4779">
        <f t="shared" si="371"/>
        <v>1</v>
      </c>
      <c r="G4779">
        <f t="shared" si="372"/>
        <v>1</v>
      </c>
    </row>
    <row r="4780" spans="1:7" x14ac:dyDescent="0.25">
      <c r="A4780" s="7">
        <v>0.14143805953772934</v>
      </c>
      <c r="B4780" s="13">
        <f t="shared" si="373"/>
        <v>4779</v>
      </c>
      <c r="C4780" s="35">
        <f t="shared" si="374"/>
        <v>3.9002889554773379E-5</v>
      </c>
      <c r="D4780" s="7">
        <f t="shared" si="370"/>
        <v>0.18639480918226198</v>
      </c>
      <c r="E4780" s="7">
        <f>SUM(D$2:D4780)</f>
        <v>1505.9844638732029</v>
      </c>
      <c r="F4780">
        <f t="shared" si="371"/>
        <v>1</v>
      </c>
      <c r="G4780">
        <f t="shared" si="372"/>
        <v>1</v>
      </c>
    </row>
    <row r="4781" spans="1:7" x14ac:dyDescent="0.25">
      <c r="A4781" s="7">
        <v>0.14139295563751783</v>
      </c>
      <c r="B4781" s="13">
        <f t="shared" si="373"/>
        <v>4780</v>
      </c>
      <c r="C4781" s="35">
        <f t="shared" si="374"/>
        <v>4.5103900211507231E-5</v>
      </c>
      <c r="D4781" s="7">
        <f t="shared" si="370"/>
        <v>0.21559664301100456</v>
      </c>
      <c r="E4781" s="7">
        <f>SUM(D$2:D4781)</f>
        <v>1506.2000605162139</v>
      </c>
      <c r="F4781">
        <f t="shared" si="371"/>
        <v>1</v>
      </c>
      <c r="G4781">
        <f t="shared" si="372"/>
        <v>1</v>
      </c>
    </row>
    <row r="4782" spans="1:7" x14ac:dyDescent="0.25">
      <c r="A4782" s="7">
        <v>0.14133862759024218</v>
      </c>
      <c r="B4782" s="13">
        <f t="shared" si="373"/>
        <v>4781</v>
      </c>
      <c r="C4782" s="35">
        <f t="shared" si="374"/>
        <v>5.4328047275647995E-5</v>
      </c>
      <c r="D4782" s="7">
        <f t="shared" si="370"/>
        <v>0.25974239402487309</v>
      </c>
      <c r="E4782" s="7">
        <f>SUM(D$2:D4782)</f>
        <v>1506.4598029102387</v>
      </c>
      <c r="F4782">
        <f t="shared" si="371"/>
        <v>1</v>
      </c>
      <c r="G4782">
        <f t="shared" si="372"/>
        <v>1</v>
      </c>
    </row>
    <row r="4783" spans="1:7" x14ac:dyDescent="0.25">
      <c r="A4783" s="7">
        <v>0.14129587209492628</v>
      </c>
      <c r="B4783" s="13">
        <f t="shared" si="373"/>
        <v>4782</v>
      </c>
      <c r="C4783" s="35">
        <f t="shared" si="374"/>
        <v>4.2755495315904835E-5</v>
      </c>
      <c r="D4783" s="7">
        <f t="shared" si="370"/>
        <v>0.20445677860065692</v>
      </c>
      <c r="E4783" s="7">
        <f>SUM(D$2:D4783)</f>
        <v>1506.6642596888394</v>
      </c>
      <c r="F4783">
        <f t="shared" si="371"/>
        <v>1</v>
      </c>
      <c r="G4783">
        <f t="shared" si="372"/>
        <v>1</v>
      </c>
    </row>
    <row r="4784" spans="1:7" x14ac:dyDescent="0.25">
      <c r="A4784" s="7">
        <v>0.14118227708698627</v>
      </c>
      <c r="B4784" s="13">
        <f t="shared" si="373"/>
        <v>4783</v>
      </c>
      <c r="C4784" s="35">
        <f t="shared" si="374"/>
        <v>1.1359500794000388E-4</v>
      </c>
      <c r="D4784" s="7">
        <f t="shared" si="370"/>
        <v>0.54332492297703849</v>
      </c>
      <c r="E4784" s="7">
        <f>SUM(D$2:D4784)</f>
        <v>1507.2075846118164</v>
      </c>
      <c r="F4784">
        <f t="shared" si="371"/>
        <v>1</v>
      </c>
      <c r="G4784">
        <f t="shared" si="372"/>
        <v>1</v>
      </c>
    </row>
    <row r="4785" spans="1:7" x14ac:dyDescent="0.25">
      <c r="A4785" s="7">
        <v>0.14109933239448785</v>
      </c>
      <c r="B4785" s="13">
        <f t="shared" si="373"/>
        <v>4784</v>
      </c>
      <c r="C4785" s="35">
        <f t="shared" si="374"/>
        <v>8.294469249842118E-5</v>
      </c>
      <c r="D4785" s="7">
        <f t="shared" si="370"/>
        <v>0.39680740891244692</v>
      </c>
      <c r="E4785" s="7">
        <f>SUM(D$2:D4785)</f>
        <v>1507.6043920207289</v>
      </c>
      <c r="F4785">
        <f t="shared" si="371"/>
        <v>1</v>
      </c>
      <c r="G4785">
        <f t="shared" si="372"/>
        <v>1</v>
      </c>
    </row>
    <row r="4786" spans="1:7" x14ac:dyDescent="0.25">
      <c r="A4786" s="7">
        <v>0.14109901765981114</v>
      </c>
      <c r="B4786" s="13">
        <f t="shared" si="373"/>
        <v>4785</v>
      </c>
      <c r="C4786" s="35">
        <f t="shared" si="374"/>
        <v>3.1473467670961597E-7</v>
      </c>
      <c r="D4786" s="7">
        <f t="shared" si="370"/>
        <v>1.5060054280555124E-3</v>
      </c>
      <c r="E4786" s="7">
        <f>SUM(D$2:D4786)</f>
        <v>1507.6058980261571</v>
      </c>
      <c r="F4786">
        <f t="shared" si="371"/>
        <v>1</v>
      </c>
      <c r="G4786">
        <f t="shared" si="372"/>
        <v>1</v>
      </c>
    </row>
    <row r="4787" spans="1:7" x14ac:dyDescent="0.25">
      <c r="A4787" s="7">
        <v>0.14109705662067148</v>
      </c>
      <c r="B4787" s="13">
        <f t="shared" si="373"/>
        <v>4786</v>
      </c>
      <c r="C4787" s="35">
        <f t="shared" si="374"/>
        <v>1.9610391396585047E-6</v>
      </c>
      <c r="D4787" s="7">
        <f t="shared" si="370"/>
        <v>9.3855333224056037E-3</v>
      </c>
      <c r="E4787" s="7">
        <f>SUM(D$2:D4787)</f>
        <v>1507.6152835594794</v>
      </c>
      <c r="F4787">
        <f t="shared" si="371"/>
        <v>1</v>
      </c>
      <c r="G4787">
        <f t="shared" si="372"/>
        <v>1</v>
      </c>
    </row>
    <row r="4788" spans="1:7" x14ac:dyDescent="0.25">
      <c r="A4788" s="7">
        <v>0.14103854018115933</v>
      </c>
      <c r="B4788" s="13">
        <f t="shared" si="373"/>
        <v>4787</v>
      </c>
      <c r="C4788" s="35">
        <f t="shared" si="374"/>
        <v>5.8516439512157348E-5</v>
      </c>
      <c r="D4788" s="7">
        <f t="shared" si="370"/>
        <v>0.28011819594469722</v>
      </c>
      <c r="E4788" s="7">
        <f>SUM(D$2:D4788)</f>
        <v>1507.895401755424</v>
      </c>
      <c r="F4788">
        <f t="shared" si="371"/>
        <v>1</v>
      </c>
      <c r="G4788">
        <f t="shared" si="372"/>
        <v>1</v>
      </c>
    </row>
    <row r="4789" spans="1:7" x14ac:dyDescent="0.25">
      <c r="A4789" s="7">
        <v>0.14074605482503755</v>
      </c>
      <c r="B4789" s="13">
        <f t="shared" si="373"/>
        <v>4788</v>
      </c>
      <c r="C4789" s="35">
        <f t="shared" si="374"/>
        <v>2.9248535612177995E-4</v>
      </c>
      <c r="D4789" s="7">
        <f t="shared" si="370"/>
        <v>1.4004198851110825</v>
      </c>
      <c r="E4789" s="7">
        <f>SUM(D$2:D4789)</f>
        <v>1509.295821640535</v>
      </c>
      <c r="F4789">
        <f t="shared" si="371"/>
        <v>1</v>
      </c>
      <c r="G4789">
        <f t="shared" si="372"/>
        <v>1</v>
      </c>
    </row>
    <row r="4790" spans="1:7" x14ac:dyDescent="0.25">
      <c r="A4790" s="7">
        <v>0.1407079961395129</v>
      </c>
      <c r="B4790" s="13">
        <f t="shared" si="373"/>
        <v>4789</v>
      </c>
      <c r="C4790" s="35">
        <f t="shared" si="374"/>
        <v>3.8058685524644531E-5</v>
      </c>
      <c r="D4790" s="7">
        <f t="shared" si="370"/>
        <v>0.18226304497752266</v>
      </c>
      <c r="E4790" s="7">
        <f>SUM(D$2:D4790)</f>
        <v>1509.4780846855126</v>
      </c>
      <c r="F4790">
        <f t="shared" si="371"/>
        <v>1</v>
      </c>
      <c r="G4790">
        <f t="shared" si="372"/>
        <v>1</v>
      </c>
    </row>
    <row r="4791" spans="1:7" x14ac:dyDescent="0.25">
      <c r="A4791" s="7">
        <v>0.1406745374223404</v>
      </c>
      <c r="B4791" s="13">
        <f t="shared" si="373"/>
        <v>4790</v>
      </c>
      <c r="C4791" s="35">
        <f t="shared" si="374"/>
        <v>3.3458717172502039E-5</v>
      </c>
      <c r="D4791" s="7">
        <f t="shared" si="370"/>
        <v>0.16026725525628477</v>
      </c>
      <c r="E4791" s="7">
        <f>SUM(D$2:D4791)</f>
        <v>1509.6383519407689</v>
      </c>
      <c r="F4791">
        <f t="shared" si="371"/>
        <v>1</v>
      </c>
      <c r="G4791">
        <f t="shared" si="372"/>
        <v>1</v>
      </c>
    </row>
    <row r="4792" spans="1:7" x14ac:dyDescent="0.25">
      <c r="A4792" s="7">
        <v>0.14041822234368295</v>
      </c>
      <c r="B4792" s="13">
        <f t="shared" si="373"/>
        <v>4791</v>
      </c>
      <c r="C4792" s="35">
        <f t="shared" si="374"/>
        <v>2.5631507865744863E-4</v>
      </c>
      <c r="D4792" s="7">
        <f t="shared" si="370"/>
        <v>1.2280055418478364</v>
      </c>
      <c r="E4792" s="7">
        <f>SUM(D$2:D4792)</f>
        <v>1510.8663574826166</v>
      </c>
      <c r="F4792">
        <f t="shared" si="371"/>
        <v>1</v>
      </c>
      <c r="G4792">
        <f t="shared" si="372"/>
        <v>1</v>
      </c>
    </row>
    <row r="4793" spans="1:7" x14ac:dyDescent="0.25">
      <c r="A4793" s="7">
        <v>0.14033365555708133</v>
      </c>
      <c r="B4793" s="13">
        <f t="shared" si="373"/>
        <v>4792</v>
      </c>
      <c r="C4793" s="35">
        <f t="shared" si="374"/>
        <v>8.456678660162531E-5</v>
      </c>
      <c r="D4793" s="7">
        <f t="shared" si="370"/>
        <v>0.40524404139498849</v>
      </c>
      <c r="E4793" s="7">
        <f>SUM(D$2:D4793)</f>
        <v>1511.2716015240117</v>
      </c>
      <c r="F4793">
        <f t="shared" si="371"/>
        <v>1</v>
      </c>
      <c r="G4793">
        <f t="shared" si="372"/>
        <v>1</v>
      </c>
    </row>
    <row r="4794" spans="1:7" x14ac:dyDescent="0.25">
      <c r="A4794" s="7">
        <v>0.14030193998581084</v>
      </c>
      <c r="B4794" s="13">
        <f t="shared" si="373"/>
        <v>4793</v>
      </c>
      <c r="C4794" s="35">
        <f t="shared" si="374"/>
        <v>3.171557127049085E-5</v>
      </c>
      <c r="D4794" s="7">
        <f t="shared" si="370"/>
        <v>0.15201273309946264</v>
      </c>
      <c r="E4794" s="7">
        <f>SUM(D$2:D4794)</f>
        <v>1511.423614257111</v>
      </c>
      <c r="F4794">
        <f t="shared" si="371"/>
        <v>1</v>
      </c>
      <c r="G4794">
        <f t="shared" si="372"/>
        <v>1</v>
      </c>
    </row>
    <row r="4795" spans="1:7" x14ac:dyDescent="0.25">
      <c r="A4795" s="7">
        <v>0.14025913606977541</v>
      </c>
      <c r="B4795" s="13">
        <f t="shared" si="373"/>
        <v>4794</v>
      </c>
      <c r="C4795" s="35">
        <f t="shared" si="374"/>
        <v>4.2803916035422107E-5</v>
      </c>
      <c r="D4795" s="7">
        <f t="shared" si="370"/>
        <v>0.20520197347381358</v>
      </c>
      <c r="E4795" s="7">
        <f>SUM(D$2:D4795)</f>
        <v>1511.6288162305848</v>
      </c>
      <c r="F4795">
        <f t="shared" si="371"/>
        <v>1</v>
      </c>
      <c r="G4795">
        <f t="shared" si="372"/>
        <v>1</v>
      </c>
    </row>
    <row r="4796" spans="1:7" x14ac:dyDescent="0.25">
      <c r="A4796" s="7">
        <v>0.14008448253454969</v>
      </c>
      <c r="B4796" s="13">
        <f t="shared" si="373"/>
        <v>4795</v>
      </c>
      <c r="C4796" s="35">
        <f t="shared" si="374"/>
        <v>1.7465353522572169E-4</v>
      </c>
      <c r="D4796" s="7">
        <f t="shared" si="370"/>
        <v>0.8374637014073355</v>
      </c>
      <c r="E4796" s="7">
        <f>SUM(D$2:D4796)</f>
        <v>1512.4662799319922</v>
      </c>
      <c r="F4796">
        <f t="shared" si="371"/>
        <v>1</v>
      </c>
      <c r="G4796">
        <f t="shared" si="372"/>
        <v>1</v>
      </c>
    </row>
    <row r="4797" spans="1:7" x14ac:dyDescent="0.25">
      <c r="A4797" s="7">
        <v>0.14004911119895708</v>
      </c>
      <c r="B4797" s="13">
        <f t="shared" si="373"/>
        <v>4796</v>
      </c>
      <c r="C4797" s="35">
        <f t="shared" si="374"/>
        <v>3.5371335592615516E-5</v>
      </c>
      <c r="D4797" s="7">
        <f t="shared" si="370"/>
        <v>0.16964092550218401</v>
      </c>
      <c r="E4797" s="7">
        <f>SUM(D$2:D4797)</f>
        <v>1512.6359208574943</v>
      </c>
      <c r="F4797">
        <f t="shared" si="371"/>
        <v>1</v>
      </c>
      <c r="G4797">
        <f t="shared" si="372"/>
        <v>1</v>
      </c>
    </row>
    <row r="4798" spans="1:7" x14ac:dyDescent="0.25">
      <c r="A4798" s="7">
        <v>0.13965792020614054</v>
      </c>
      <c r="B4798" s="13">
        <f t="shared" si="373"/>
        <v>4797</v>
      </c>
      <c r="C4798" s="35">
        <f t="shared" si="374"/>
        <v>3.9119099281653691E-4</v>
      </c>
      <c r="D4798" s="7">
        <f t="shared" si="370"/>
        <v>1.8765431925409275</v>
      </c>
      <c r="E4798" s="7">
        <f>SUM(D$2:D4798)</f>
        <v>1514.5124640500353</v>
      </c>
      <c r="F4798">
        <f t="shared" si="371"/>
        <v>1</v>
      </c>
      <c r="G4798">
        <f t="shared" si="372"/>
        <v>1</v>
      </c>
    </row>
    <row r="4799" spans="1:7" x14ac:dyDescent="0.25">
      <c r="A4799" s="7">
        <v>0.13962269413270645</v>
      </c>
      <c r="B4799" s="13">
        <f t="shared" si="373"/>
        <v>4798</v>
      </c>
      <c r="C4799" s="35">
        <f t="shared" si="374"/>
        <v>3.5226073434091454E-5</v>
      </c>
      <c r="D4799" s="7">
        <f t="shared" si="370"/>
        <v>0.1690147003367708</v>
      </c>
      <c r="E4799" s="7">
        <f>SUM(D$2:D4799)</f>
        <v>1514.681478750372</v>
      </c>
      <c r="F4799">
        <f t="shared" si="371"/>
        <v>1</v>
      </c>
      <c r="G4799">
        <f t="shared" si="372"/>
        <v>1</v>
      </c>
    </row>
    <row r="4800" spans="1:7" x14ac:dyDescent="0.25">
      <c r="A4800" s="7">
        <v>0.13959596589554413</v>
      </c>
      <c r="B4800" s="13">
        <f t="shared" si="373"/>
        <v>4799</v>
      </c>
      <c r="C4800" s="35">
        <f t="shared" si="374"/>
        <v>2.67282371623212E-5</v>
      </c>
      <c r="D4800" s="7">
        <f t="shared" si="370"/>
        <v>0.12826881014197944</v>
      </c>
      <c r="E4800" s="7">
        <f>SUM(D$2:D4800)</f>
        <v>1514.8097475605139</v>
      </c>
      <c r="F4800">
        <f t="shared" si="371"/>
        <v>1</v>
      </c>
      <c r="G4800">
        <f t="shared" si="372"/>
        <v>1</v>
      </c>
    </row>
    <row r="4801" spans="1:7" x14ac:dyDescent="0.25">
      <c r="A4801" s="7">
        <v>0.13943898592293474</v>
      </c>
      <c r="B4801" s="13">
        <f t="shared" si="373"/>
        <v>4800</v>
      </c>
      <c r="C4801" s="35">
        <f t="shared" si="374"/>
        <v>1.5697997260938346E-4</v>
      </c>
      <c r="D4801" s="7">
        <f t="shared" si="370"/>
        <v>0.75350386852504059</v>
      </c>
      <c r="E4801" s="7">
        <f>SUM(D$2:D4801)</f>
        <v>1515.5632514290389</v>
      </c>
      <c r="F4801">
        <f t="shared" si="371"/>
        <v>1</v>
      </c>
      <c r="G4801">
        <f t="shared" si="372"/>
        <v>1</v>
      </c>
    </row>
    <row r="4802" spans="1:7" x14ac:dyDescent="0.25">
      <c r="A4802" s="7">
        <v>0.13932139620563619</v>
      </c>
      <c r="B4802" s="13">
        <f t="shared" si="373"/>
        <v>4801</v>
      </c>
      <c r="C4802" s="35">
        <f t="shared" si="374"/>
        <v>1.1758971729855516E-4</v>
      </c>
      <c r="D4802" s="7">
        <f t="shared" ref="D4802:D4865" si="375">C4802*B4802</f>
        <v>0.56454823275036337</v>
      </c>
      <c r="E4802" s="7">
        <f>SUM(D$2:D4802)</f>
        <v>1516.1277996617894</v>
      </c>
      <c r="F4802">
        <f t="shared" ref="F4802:F4865" si="376">IF(E4802&gt;I$15,1,0)</f>
        <v>1</v>
      </c>
      <c r="G4802">
        <f t="shared" ref="G4802:G4865" si="377">IF(E4802&gt;M$15,1,0)</f>
        <v>1</v>
      </c>
    </row>
    <row r="4803" spans="1:7" x14ac:dyDescent="0.25">
      <c r="A4803" s="7">
        <v>0.1391020261359549</v>
      </c>
      <c r="B4803" s="13">
        <f t="shared" ref="B4803:B4866" si="378">ROW(B4803)-1</f>
        <v>4802</v>
      </c>
      <c r="C4803" s="35">
        <f t="shared" si="374"/>
        <v>2.1937006968128503E-4</v>
      </c>
      <c r="D4803" s="7">
        <f t="shared" si="375"/>
        <v>1.0534150746095308</v>
      </c>
      <c r="E4803" s="7">
        <f>SUM(D$2:D4803)</f>
        <v>1517.1812147363989</v>
      </c>
      <c r="F4803">
        <f t="shared" si="376"/>
        <v>1</v>
      </c>
      <c r="G4803">
        <f t="shared" si="377"/>
        <v>1</v>
      </c>
    </row>
    <row r="4804" spans="1:7" x14ac:dyDescent="0.25">
      <c r="A4804" s="7">
        <v>0.1390241171982842</v>
      </c>
      <c r="B4804" s="13">
        <f t="shared" si="378"/>
        <v>4803</v>
      </c>
      <c r="C4804" s="35">
        <f t="shared" ref="C4804:C4867" si="379">IF(A4803-A4804=0,0,A4803-A4804)</f>
        <v>7.7908937670706502E-5</v>
      </c>
      <c r="D4804" s="7">
        <f t="shared" si="375"/>
        <v>0.37419662763240336</v>
      </c>
      <c r="E4804" s="7">
        <f>SUM(D$2:D4804)</f>
        <v>1517.5554113640314</v>
      </c>
      <c r="F4804">
        <f t="shared" si="376"/>
        <v>1</v>
      </c>
      <c r="G4804">
        <f t="shared" si="377"/>
        <v>1</v>
      </c>
    </row>
    <row r="4805" spans="1:7" x14ac:dyDescent="0.25">
      <c r="A4805" s="7">
        <v>0.13896581865200974</v>
      </c>
      <c r="B4805" s="13">
        <f t="shared" si="378"/>
        <v>4804</v>
      </c>
      <c r="C4805" s="35">
        <f t="shared" si="379"/>
        <v>5.8298546274454521E-5</v>
      </c>
      <c r="D4805" s="7">
        <f t="shared" si="375"/>
        <v>0.28006621630247952</v>
      </c>
      <c r="E4805" s="7">
        <f>SUM(D$2:D4805)</f>
        <v>1517.8354775803339</v>
      </c>
      <c r="F4805">
        <f t="shared" si="376"/>
        <v>1</v>
      </c>
      <c r="G4805">
        <f t="shared" si="377"/>
        <v>1</v>
      </c>
    </row>
    <row r="4806" spans="1:7" x14ac:dyDescent="0.25">
      <c r="A4806" s="7">
        <v>0.13887304455345353</v>
      </c>
      <c r="B4806" s="13">
        <f t="shared" si="378"/>
        <v>4805</v>
      </c>
      <c r="C4806" s="35">
        <f t="shared" si="379"/>
        <v>9.2774098556208662E-5</v>
      </c>
      <c r="D4806" s="7">
        <f t="shared" si="375"/>
        <v>0.44577954356258265</v>
      </c>
      <c r="E4806" s="7">
        <f>SUM(D$2:D4806)</f>
        <v>1518.2812571238965</v>
      </c>
      <c r="F4806">
        <f t="shared" si="376"/>
        <v>1</v>
      </c>
      <c r="G4806">
        <f t="shared" si="377"/>
        <v>1</v>
      </c>
    </row>
    <row r="4807" spans="1:7" x14ac:dyDescent="0.25">
      <c r="A4807" s="7">
        <v>0.13886127831861567</v>
      </c>
      <c r="B4807" s="13">
        <f t="shared" si="378"/>
        <v>4806</v>
      </c>
      <c r="C4807" s="35">
        <f t="shared" si="379"/>
        <v>1.1766234837867762E-5</v>
      </c>
      <c r="D4807" s="7">
        <f t="shared" si="375"/>
        <v>5.6548524630792463E-2</v>
      </c>
      <c r="E4807" s="7">
        <f>SUM(D$2:D4807)</f>
        <v>1518.3378056485274</v>
      </c>
      <c r="F4807">
        <f t="shared" si="376"/>
        <v>1</v>
      </c>
      <c r="G4807">
        <f t="shared" si="377"/>
        <v>1</v>
      </c>
    </row>
    <row r="4808" spans="1:7" x14ac:dyDescent="0.25">
      <c r="A4808" s="7">
        <v>0.13881140497753378</v>
      </c>
      <c r="B4808" s="13">
        <f t="shared" si="378"/>
        <v>4807</v>
      </c>
      <c r="C4808" s="35">
        <f t="shared" si="379"/>
        <v>4.9873341081890787E-5</v>
      </c>
      <c r="D4808" s="7">
        <f t="shared" si="375"/>
        <v>0.23974115058064902</v>
      </c>
      <c r="E4808" s="7">
        <f>SUM(D$2:D4808)</f>
        <v>1518.5775467991079</v>
      </c>
      <c r="F4808">
        <f t="shared" si="376"/>
        <v>1</v>
      </c>
      <c r="G4808">
        <f t="shared" si="377"/>
        <v>1</v>
      </c>
    </row>
    <row r="4809" spans="1:7" x14ac:dyDescent="0.25">
      <c r="A4809" s="7">
        <v>0.13879063248886955</v>
      </c>
      <c r="B4809" s="13">
        <f t="shared" si="378"/>
        <v>4808</v>
      </c>
      <c r="C4809" s="35">
        <f t="shared" si="379"/>
        <v>2.0772488664222433E-5</v>
      </c>
      <c r="D4809" s="7">
        <f t="shared" si="375"/>
        <v>9.9874125497581456E-2</v>
      </c>
      <c r="E4809" s="7">
        <f>SUM(D$2:D4809)</f>
        <v>1518.6774209246055</v>
      </c>
      <c r="F4809">
        <f t="shared" si="376"/>
        <v>1</v>
      </c>
      <c r="G4809">
        <f t="shared" si="377"/>
        <v>1</v>
      </c>
    </row>
    <row r="4810" spans="1:7" x14ac:dyDescent="0.25">
      <c r="A4810" s="7">
        <v>0.13873189815611964</v>
      </c>
      <c r="B4810" s="13">
        <f t="shared" si="378"/>
        <v>4809</v>
      </c>
      <c r="C4810" s="35">
        <f t="shared" si="379"/>
        <v>5.8734332749915685E-5</v>
      </c>
      <c r="D4810" s="7">
        <f t="shared" si="375"/>
        <v>0.28245340619434456</v>
      </c>
      <c r="E4810" s="7">
        <f>SUM(D$2:D4810)</f>
        <v>1518.9598743307997</v>
      </c>
      <c r="F4810">
        <f t="shared" si="376"/>
        <v>1</v>
      </c>
      <c r="G4810">
        <f t="shared" si="377"/>
        <v>1</v>
      </c>
    </row>
    <row r="4811" spans="1:7" x14ac:dyDescent="0.25">
      <c r="A4811" s="7">
        <v>0.13860370430125124</v>
      </c>
      <c r="B4811" s="13">
        <f t="shared" si="378"/>
        <v>4810</v>
      </c>
      <c r="C4811" s="35">
        <f t="shared" si="379"/>
        <v>1.2819385486839696E-4</v>
      </c>
      <c r="D4811" s="7">
        <f t="shared" si="375"/>
        <v>0.61661244191698938</v>
      </c>
      <c r="E4811" s="7">
        <f>SUM(D$2:D4811)</f>
        <v>1519.5764867727166</v>
      </c>
      <c r="F4811">
        <f t="shared" si="376"/>
        <v>1</v>
      </c>
      <c r="G4811">
        <f t="shared" si="377"/>
        <v>1</v>
      </c>
    </row>
    <row r="4812" spans="1:7" x14ac:dyDescent="0.25">
      <c r="A4812" s="7">
        <v>0.13851647437507736</v>
      </c>
      <c r="B4812" s="13">
        <f t="shared" si="378"/>
        <v>4811</v>
      </c>
      <c r="C4812" s="35">
        <f t="shared" si="379"/>
        <v>8.7229926173881811E-5</v>
      </c>
      <c r="D4812" s="7">
        <f t="shared" si="375"/>
        <v>0.41966317482254539</v>
      </c>
      <c r="E4812" s="7">
        <f>SUM(D$2:D4812)</f>
        <v>1519.9961499475392</v>
      </c>
      <c r="F4812">
        <f t="shared" si="376"/>
        <v>1</v>
      </c>
      <c r="G4812">
        <f t="shared" si="377"/>
        <v>1</v>
      </c>
    </row>
    <row r="4813" spans="1:7" x14ac:dyDescent="0.25">
      <c r="A4813" s="7">
        <v>0.13838941840711719</v>
      </c>
      <c r="B4813" s="13">
        <f t="shared" si="378"/>
        <v>4812</v>
      </c>
      <c r="C4813" s="35">
        <f t="shared" si="379"/>
        <v>1.2705596796017127E-4</v>
      </c>
      <c r="D4813" s="7">
        <f t="shared" si="375"/>
        <v>0.61139331782434414</v>
      </c>
      <c r="E4813" s="7">
        <f>SUM(D$2:D4813)</f>
        <v>1520.6075432653636</v>
      </c>
      <c r="F4813">
        <f t="shared" si="376"/>
        <v>1</v>
      </c>
      <c r="G4813">
        <f t="shared" si="377"/>
        <v>1</v>
      </c>
    </row>
    <row r="4814" spans="1:7" x14ac:dyDescent="0.25">
      <c r="A4814" s="7">
        <v>0.13836220596275983</v>
      </c>
      <c r="B4814" s="13">
        <f t="shared" si="378"/>
        <v>4813</v>
      </c>
      <c r="C4814" s="35">
        <f t="shared" si="379"/>
        <v>2.7212444357355148E-5</v>
      </c>
      <c r="D4814" s="7">
        <f t="shared" si="375"/>
        <v>0.13097349469195033</v>
      </c>
      <c r="E4814" s="7">
        <f>SUM(D$2:D4814)</f>
        <v>1520.7385167600555</v>
      </c>
      <c r="F4814">
        <f t="shared" si="376"/>
        <v>1</v>
      </c>
      <c r="G4814">
        <f t="shared" si="377"/>
        <v>1</v>
      </c>
    </row>
    <row r="4815" spans="1:7" x14ac:dyDescent="0.25">
      <c r="A4815" s="7">
        <v>0.13820779228828378</v>
      </c>
      <c r="B4815" s="13">
        <f t="shared" si="378"/>
        <v>4814</v>
      </c>
      <c r="C4815" s="35">
        <f t="shared" si="379"/>
        <v>1.5441367447605048E-4</v>
      </c>
      <c r="D4815" s="7">
        <f t="shared" si="375"/>
        <v>0.743347428927707</v>
      </c>
      <c r="E4815" s="7">
        <f>SUM(D$2:D4815)</f>
        <v>1521.4818641889833</v>
      </c>
      <c r="F4815">
        <f t="shared" si="376"/>
        <v>1</v>
      </c>
      <c r="G4815">
        <f t="shared" si="377"/>
        <v>1</v>
      </c>
    </row>
    <row r="4816" spans="1:7" x14ac:dyDescent="0.25">
      <c r="A4816" s="7">
        <v>0.13802931351621778</v>
      </c>
      <c r="B4816" s="13">
        <f t="shared" si="378"/>
        <v>4815</v>
      </c>
      <c r="C4816" s="35">
        <f t="shared" si="379"/>
        <v>1.7847877206600415E-4</v>
      </c>
      <c r="D4816" s="7">
        <f t="shared" si="375"/>
        <v>0.85937528749781</v>
      </c>
      <c r="E4816" s="7">
        <f>SUM(D$2:D4816)</f>
        <v>1522.3412394764812</v>
      </c>
      <c r="F4816">
        <f t="shared" si="376"/>
        <v>1</v>
      </c>
      <c r="G4816">
        <f t="shared" si="377"/>
        <v>1</v>
      </c>
    </row>
    <row r="4817" spans="1:7" x14ac:dyDescent="0.25">
      <c r="A4817" s="7">
        <v>0.13797767281887419</v>
      </c>
      <c r="B4817" s="13">
        <f t="shared" si="378"/>
        <v>4816</v>
      </c>
      <c r="C4817" s="35">
        <f t="shared" si="379"/>
        <v>5.1640697343591224E-5</v>
      </c>
      <c r="D4817" s="7">
        <f t="shared" si="375"/>
        <v>0.24870159840673534</v>
      </c>
      <c r="E4817" s="7">
        <f>SUM(D$2:D4817)</f>
        <v>1522.589941074888</v>
      </c>
      <c r="F4817">
        <f t="shared" si="376"/>
        <v>1</v>
      </c>
      <c r="G4817">
        <f t="shared" si="377"/>
        <v>1</v>
      </c>
    </row>
    <row r="4818" spans="1:7" x14ac:dyDescent="0.25">
      <c r="A4818" s="7">
        <v>0.13793753204241116</v>
      </c>
      <c r="B4818" s="13">
        <f t="shared" si="378"/>
        <v>4817</v>
      </c>
      <c r="C4818" s="35">
        <f t="shared" si="379"/>
        <v>4.0140776463026828E-5</v>
      </c>
      <c r="D4818" s="7">
        <f t="shared" si="375"/>
        <v>0.19335812022240023</v>
      </c>
      <c r="E4818" s="7">
        <f>SUM(D$2:D4818)</f>
        <v>1522.7832991951104</v>
      </c>
      <c r="F4818">
        <f t="shared" si="376"/>
        <v>1</v>
      </c>
      <c r="G4818">
        <f t="shared" si="377"/>
        <v>1</v>
      </c>
    </row>
    <row r="4819" spans="1:7" x14ac:dyDescent="0.25">
      <c r="A4819" s="7">
        <v>0.13792482160354316</v>
      </c>
      <c r="B4819" s="13">
        <f t="shared" si="378"/>
        <v>4818</v>
      </c>
      <c r="C4819" s="35">
        <f t="shared" si="379"/>
        <v>1.271043886799661E-5</v>
      </c>
      <c r="D4819" s="7">
        <f t="shared" si="375"/>
        <v>6.1238894466007665E-2</v>
      </c>
      <c r="E4819" s="7">
        <f>SUM(D$2:D4819)</f>
        <v>1522.8445380895764</v>
      </c>
      <c r="F4819">
        <f t="shared" si="376"/>
        <v>1</v>
      </c>
      <c r="G4819">
        <f t="shared" si="377"/>
        <v>1</v>
      </c>
    </row>
    <row r="4820" spans="1:7" x14ac:dyDescent="0.25">
      <c r="A4820" s="7">
        <v>0.13772450508698394</v>
      </c>
      <c r="B4820" s="13">
        <f t="shared" si="378"/>
        <v>4819</v>
      </c>
      <c r="C4820" s="35">
        <f t="shared" si="379"/>
        <v>2.0031651655921801E-4</v>
      </c>
      <c r="D4820" s="7">
        <f t="shared" si="375"/>
        <v>0.96532529329887162</v>
      </c>
      <c r="E4820" s="7">
        <f>SUM(D$2:D4820)</f>
        <v>1523.8098633828754</v>
      </c>
      <c r="F4820">
        <f t="shared" si="376"/>
        <v>1</v>
      </c>
      <c r="G4820">
        <f t="shared" si="377"/>
        <v>1</v>
      </c>
    </row>
    <row r="4821" spans="1:7" x14ac:dyDescent="0.25">
      <c r="A4821" s="7">
        <v>0.13769484739629204</v>
      </c>
      <c r="B4821" s="13">
        <f t="shared" si="378"/>
        <v>4820</v>
      </c>
      <c r="C4821" s="35">
        <f t="shared" si="379"/>
        <v>2.9657690691908822E-5</v>
      </c>
      <c r="D4821" s="7">
        <f t="shared" si="375"/>
        <v>0.14295006913500052</v>
      </c>
      <c r="E4821" s="7">
        <f>SUM(D$2:D4821)</f>
        <v>1523.9528134520103</v>
      </c>
      <c r="F4821">
        <f t="shared" si="376"/>
        <v>1</v>
      </c>
      <c r="G4821">
        <f t="shared" si="377"/>
        <v>1</v>
      </c>
    </row>
    <row r="4822" spans="1:7" x14ac:dyDescent="0.25">
      <c r="A4822" s="7">
        <v>0.13746167742155407</v>
      </c>
      <c r="B4822" s="13">
        <f t="shared" si="378"/>
        <v>4821</v>
      </c>
      <c r="C4822" s="35">
        <f t="shared" si="379"/>
        <v>2.331699747379623E-4</v>
      </c>
      <c r="D4822" s="7">
        <f t="shared" si="375"/>
        <v>1.1241124482117162</v>
      </c>
      <c r="E4822" s="7">
        <f>SUM(D$2:D4822)</f>
        <v>1525.076925900222</v>
      </c>
      <c r="F4822">
        <f t="shared" si="376"/>
        <v>1</v>
      </c>
      <c r="G4822">
        <f t="shared" si="377"/>
        <v>1</v>
      </c>
    </row>
    <row r="4823" spans="1:7" x14ac:dyDescent="0.25">
      <c r="A4823" s="7">
        <v>0.1373086679479435</v>
      </c>
      <c r="B4823" s="13">
        <f t="shared" si="378"/>
        <v>4822</v>
      </c>
      <c r="C4823" s="35">
        <f t="shared" si="379"/>
        <v>1.5300947361057693E-4</v>
      </c>
      <c r="D4823" s="7">
        <f t="shared" si="375"/>
        <v>0.73781168175020195</v>
      </c>
      <c r="E4823" s="7">
        <f>SUM(D$2:D4823)</f>
        <v>1525.8147375819722</v>
      </c>
      <c r="F4823">
        <f t="shared" si="376"/>
        <v>1</v>
      </c>
      <c r="G4823">
        <f t="shared" si="377"/>
        <v>1</v>
      </c>
    </row>
    <row r="4824" spans="1:7" x14ac:dyDescent="0.25">
      <c r="A4824" s="7">
        <v>0.13725315359304013</v>
      </c>
      <c r="B4824" s="13">
        <f t="shared" si="378"/>
        <v>4823</v>
      </c>
      <c r="C4824" s="35">
        <f t="shared" si="379"/>
        <v>5.5514354903363206E-5</v>
      </c>
      <c r="D4824" s="7">
        <f t="shared" si="375"/>
        <v>0.26774573369892074</v>
      </c>
      <c r="E4824" s="7">
        <f>SUM(D$2:D4824)</f>
        <v>1526.0824833156712</v>
      </c>
      <c r="F4824">
        <f t="shared" si="376"/>
        <v>1</v>
      </c>
      <c r="G4824">
        <f t="shared" si="377"/>
        <v>1</v>
      </c>
    </row>
    <row r="4825" spans="1:7" x14ac:dyDescent="0.25">
      <c r="A4825" s="7">
        <v>0.13719657398230783</v>
      </c>
      <c r="B4825" s="13">
        <f t="shared" si="378"/>
        <v>4824</v>
      </c>
      <c r="C4825" s="35">
        <f t="shared" si="379"/>
        <v>5.6579610732299113E-5</v>
      </c>
      <c r="D4825" s="7">
        <f t="shared" si="375"/>
        <v>0.27294004217261092</v>
      </c>
      <c r="E4825" s="7">
        <f>SUM(D$2:D4825)</f>
        <v>1526.3554233578438</v>
      </c>
      <c r="F4825">
        <f t="shared" si="376"/>
        <v>1</v>
      </c>
      <c r="G4825">
        <f t="shared" si="377"/>
        <v>1</v>
      </c>
    </row>
    <row r="4826" spans="1:7" x14ac:dyDescent="0.25">
      <c r="A4826" s="7">
        <v>0.13716846575463984</v>
      </c>
      <c r="B4826" s="13">
        <f t="shared" si="378"/>
        <v>4825</v>
      </c>
      <c r="C4826" s="35">
        <f t="shared" si="379"/>
        <v>2.8108227667994479E-5</v>
      </c>
      <c r="D4826" s="7">
        <f t="shared" si="375"/>
        <v>0.13562219849807336</v>
      </c>
      <c r="E4826" s="7">
        <f>SUM(D$2:D4826)</f>
        <v>1526.491045556342</v>
      </c>
      <c r="F4826">
        <f t="shared" si="376"/>
        <v>1</v>
      </c>
      <c r="G4826">
        <f t="shared" si="377"/>
        <v>1</v>
      </c>
    </row>
    <row r="4827" spans="1:7" x14ac:dyDescent="0.25">
      <c r="A4827" s="7">
        <v>0.13714781431777434</v>
      </c>
      <c r="B4827" s="13">
        <f t="shared" si="378"/>
        <v>4826</v>
      </c>
      <c r="C4827" s="35">
        <f t="shared" si="379"/>
        <v>2.065143686549864E-5</v>
      </c>
      <c r="D4827" s="7">
        <f t="shared" si="375"/>
        <v>9.9663834312896438E-2</v>
      </c>
      <c r="E4827" s="7">
        <f>SUM(D$2:D4827)</f>
        <v>1526.5907093906549</v>
      </c>
      <c r="F4827">
        <f t="shared" si="376"/>
        <v>1</v>
      </c>
      <c r="G4827">
        <f t="shared" si="377"/>
        <v>1</v>
      </c>
    </row>
    <row r="4828" spans="1:7" x14ac:dyDescent="0.25">
      <c r="A4828" s="7">
        <v>0.13707707164658917</v>
      </c>
      <c r="B4828" s="13">
        <f t="shared" si="378"/>
        <v>4827</v>
      </c>
      <c r="C4828" s="35">
        <f t="shared" si="379"/>
        <v>7.0742671185175521E-5</v>
      </c>
      <c r="D4828" s="7">
        <f t="shared" si="375"/>
        <v>0.34147487381084224</v>
      </c>
      <c r="E4828" s="7">
        <f>SUM(D$2:D4828)</f>
        <v>1526.9321842644656</v>
      </c>
      <c r="F4828">
        <f t="shared" si="376"/>
        <v>1</v>
      </c>
      <c r="G4828">
        <f t="shared" si="377"/>
        <v>1</v>
      </c>
    </row>
    <row r="4829" spans="1:7" x14ac:dyDescent="0.25">
      <c r="A4829" s="7">
        <v>0.1370748927142118</v>
      </c>
      <c r="B4829" s="13">
        <f t="shared" si="378"/>
        <v>4828</v>
      </c>
      <c r="C4829" s="35">
        <f t="shared" si="379"/>
        <v>2.1789323773613312E-6</v>
      </c>
      <c r="D4829" s="7">
        <f t="shared" si="375"/>
        <v>1.0519885517900507E-2</v>
      </c>
      <c r="E4829" s="7">
        <f>SUM(D$2:D4829)</f>
        <v>1526.9427041499835</v>
      </c>
      <c r="F4829">
        <f t="shared" si="376"/>
        <v>1</v>
      </c>
      <c r="G4829">
        <f t="shared" si="377"/>
        <v>1</v>
      </c>
    </row>
    <row r="4830" spans="1:7" x14ac:dyDescent="0.25">
      <c r="A4830" s="7">
        <v>0.13705148129633499</v>
      </c>
      <c r="B4830" s="13">
        <f t="shared" si="378"/>
        <v>4829</v>
      </c>
      <c r="C4830" s="35">
        <f t="shared" si="379"/>
        <v>2.3411417876817442E-5</v>
      </c>
      <c r="D4830" s="7">
        <f t="shared" si="375"/>
        <v>0.11305373692715143</v>
      </c>
      <c r="E4830" s="7">
        <f>SUM(D$2:D4830)</f>
        <v>1527.0557578869107</v>
      </c>
      <c r="F4830">
        <f t="shared" si="376"/>
        <v>1</v>
      </c>
      <c r="G4830">
        <f t="shared" si="377"/>
        <v>1</v>
      </c>
    </row>
    <row r="4831" spans="1:7" x14ac:dyDescent="0.25">
      <c r="A4831" s="7">
        <v>0.13689881076776089</v>
      </c>
      <c r="B4831" s="13">
        <f t="shared" si="378"/>
        <v>4830</v>
      </c>
      <c r="C4831" s="35">
        <f t="shared" si="379"/>
        <v>1.526705285740948E-4</v>
      </c>
      <c r="D4831" s="7">
        <f t="shared" si="375"/>
        <v>0.73739865301287788</v>
      </c>
      <c r="E4831" s="7">
        <f>SUM(D$2:D4831)</f>
        <v>1527.7931565399235</v>
      </c>
      <c r="F4831">
        <f t="shared" si="376"/>
        <v>1</v>
      </c>
      <c r="G4831">
        <f t="shared" si="377"/>
        <v>1</v>
      </c>
    </row>
    <row r="4832" spans="1:7" x14ac:dyDescent="0.25">
      <c r="A4832" s="7">
        <v>0.13689626867998725</v>
      </c>
      <c r="B4832" s="13">
        <f t="shared" si="378"/>
        <v>4831</v>
      </c>
      <c r="C4832" s="35">
        <f t="shared" si="379"/>
        <v>2.5420877736437308E-6</v>
      </c>
      <c r="D4832" s="7">
        <f t="shared" si="375"/>
        <v>1.2280826034472864E-2</v>
      </c>
      <c r="E4832" s="7">
        <f>SUM(D$2:D4832)</f>
        <v>1527.8054373659579</v>
      </c>
      <c r="F4832">
        <f t="shared" si="376"/>
        <v>1</v>
      </c>
      <c r="G4832">
        <f t="shared" si="377"/>
        <v>1</v>
      </c>
    </row>
    <row r="4833" spans="1:7" x14ac:dyDescent="0.25">
      <c r="A4833" s="7">
        <v>0.13677449057045227</v>
      </c>
      <c r="B4833" s="13">
        <f t="shared" si="378"/>
        <v>4832</v>
      </c>
      <c r="C4833" s="35">
        <f t="shared" si="379"/>
        <v>1.2177810953498125E-4</v>
      </c>
      <c r="D4833" s="7">
        <f t="shared" si="375"/>
        <v>0.5884318252730294</v>
      </c>
      <c r="E4833" s="7">
        <f>SUM(D$2:D4833)</f>
        <v>1528.393869191231</v>
      </c>
      <c r="F4833">
        <f t="shared" si="376"/>
        <v>1</v>
      </c>
      <c r="G4833">
        <f t="shared" si="377"/>
        <v>1</v>
      </c>
    </row>
    <row r="4834" spans="1:7" x14ac:dyDescent="0.25">
      <c r="A4834" s="7">
        <v>0.13672510143656524</v>
      </c>
      <c r="B4834" s="13">
        <f t="shared" si="378"/>
        <v>4833</v>
      </c>
      <c r="C4834" s="35">
        <f t="shared" si="379"/>
        <v>4.9389133887023373E-5</v>
      </c>
      <c r="D4834" s="7">
        <f t="shared" si="375"/>
        <v>0.23869768407598396</v>
      </c>
      <c r="E4834" s="7">
        <f>SUM(D$2:D4834)</f>
        <v>1528.632566875307</v>
      </c>
      <c r="F4834">
        <f t="shared" si="376"/>
        <v>1</v>
      </c>
      <c r="G4834">
        <f t="shared" si="377"/>
        <v>1</v>
      </c>
    </row>
    <row r="4835" spans="1:7" x14ac:dyDescent="0.25">
      <c r="A4835" s="7">
        <v>0.13648047996166632</v>
      </c>
      <c r="B4835" s="13">
        <f t="shared" si="378"/>
        <v>4834</v>
      </c>
      <c r="C4835" s="35">
        <f t="shared" si="379"/>
        <v>2.4462147489892616E-4</v>
      </c>
      <c r="D4835" s="7">
        <f t="shared" si="375"/>
        <v>1.182500209661409</v>
      </c>
      <c r="E4835" s="7">
        <f>SUM(D$2:D4835)</f>
        <v>1529.8150670849684</v>
      </c>
      <c r="F4835">
        <f t="shared" si="376"/>
        <v>1</v>
      </c>
      <c r="G4835">
        <f t="shared" si="377"/>
        <v>1</v>
      </c>
    </row>
    <row r="4836" spans="1:7" x14ac:dyDescent="0.25">
      <c r="A4836" s="7">
        <v>0.13640721941306727</v>
      </c>
      <c r="B4836" s="13">
        <f t="shared" si="378"/>
        <v>4835</v>
      </c>
      <c r="C4836" s="35">
        <f t="shared" si="379"/>
        <v>7.3260548599046738E-5</v>
      </c>
      <c r="D4836" s="7">
        <f t="shared" si="375"/>
        <v>0.354214752476391</v>
      </c>
      <c r="E4836" s="7">
        <f>SUM(D$2:D4836)</f>
        <v>1530.1692818374447</v>
      </c>
      <c r="F4836">
        <f t="shared" si="376"/>
        <v>1</v>
      </c>
      <c r="G4836">
        <f t="shared" si="377"/>
        <v>1</v>
      </c>
    </row>
    <row r="4837" spans="1:7" x14ac:dyDescent="0.25">
      <c r="A4837" s="7">
        <v>0.13639448476383953</v>
      </c>
      <c r="B4837" s="13">
        <f t="shared" si="378"/>
        <v>4836</v>
      </c>
      <c r="C4837" s="35">
        <f t="shared" si="379"/>
        <v>1.2734649227741368E-5</v>
      </c>
      <c r="D4837" s="7">
        <f t="shared" si="375"/>
        <v>6.1584763665357256E-2</v>
      </c>
      <c r="E4837" s="7">
        <f>SUM(D$2:D4837)</f>
        <v>1530.2308666011102</v>
      </c>
      <c r="F4837">
        <f t="shared" si="376"/>
        <v>1</v>
      </c>
      <c r="G4837">
        <f t="shared" si="377"/>
        <v>1</v>
      </c>
    </row>
    <row r="4838" spans="1:7" x14ac:dyDescent="0.25">
      <c r="A4838" s="7">
        <v>0.13638528482713511</v>
      </c>
      <c r="B4838" s="13">
        <f t="shared" si="378"/>
        <v>4837</v>
      </c>
      <c r="C4838" s="35">
        <f t="shared" si="379"/>
        <v>9.1999367044237612E-6</v>
      </c>
      <c r="D4838" s="7">
        <f t="shared" si="375"/>
        <v>4.4500093839297733E-2</v>
      </c>
      <c r="E4838" s="7">
        <f>SUM(D$2:D4838)</f>
        <v>1530.2753666949495</v>
      </c>
      <c r="F4838">
        <f t="shared" si="376"/>
        <v>1</v>
      </c>
      <c r="G4838">
        <f t="shared" si="377"/>
        <v>1</v>
      </c>
    </row>
    <row r="4839" spans="1:7" x14ac:dyDescent="0.25">
      <c r="A4839" s="7">
        <v>0.13614332649180846</v>
      </c>
      <c r="B4839" s="13">
        <f t="shared" si="378"/>
        <v>4838</v>
      </c>
      <c r="C4839" s="35">
        <f t="shared" si="379"/>
        <v>2.419583353266419E-4</v>
      </c>
      <c r="D4839" s="7">
        <f t="shared" si="375"/>
        <v>1.1705944263102936</v>
      </c>
      <c r="E4839" s="7">
        <f>SUM(D$2:D4839)</f>
        <v>1531.4459611212599</v>
      </c>
      <c r="F4839">
        <f t="shared" si="376"/>
        <v>1</v>
      </c>
      <c r="G4839">
        <f t="shared" si="377"/>
        <v>1</v>
      </c>
    </row>
    <row r="4840" spans="1:7" x14ac:dyDescent="0.25">
      <c r="A4840" s="7">
        <v>0.1360863353049605</v>
      </c>
      <c r="B4840" s="13">
        <f t="shared" si="378"/>
        <v>4839</v>
      </c>
      <c r="C4840" s="35">
        <f t="shared" si="379"/>
        <v>5.6991186847960007E-5</v>
      </c>
      <c r="D4840" s="7">
        <f t="shared" si="375"/>
        <v>0.27578035315727845</v>
      </c>
      <c r="E4840" s="7">
        <f>SUM(D$2:D4840)</f>
        <v>1531.7217414744171</v>
      </c>
      <c r="F4840">
        <f t="shared" si="376"/>
        <v>1</v>
      </c>
      <c r="G4840">
        <f t="shared" si="377"/>
        <v>1</v>
      </c>
    </row>
    <row r="4841" spans="1:7" x14ac:dyDescent="0.25">
      <c r="A4841" s="7">
        <v>0.13596126458649962</v>
      </c>
      <c r="B4841" s="13">
        <f t="shared" si="378"/>
        <v>4840</v>
      </c>
      <c r="C4841" s="35">
        <f t="shared" si="379"/>
        <v>1.2507071846087903E-4</v>
      </c>
      <c r="D4841" s="7">
        <f t="shared" si="375"/>
        <v>0.60534227735065449</v>
      </c>
      <c r="E4841" s="7">
        <f>SUM(D$2:D4841)</f>
        <v>1532.3270837517678</v>
      </c>
      <c r="F4841">
        <f t="shared" si="376"/>
        <v>1</v>
      </c>
      <c r="G4841">
        <f t="shared" si="377"/>
        <v>1</v>
      </c>
    </row>
    <row r="4842" spans="1:7" x14ac:dyDescent="0.25">
      <c r="A4842" s="7">
        <v>0.13595230675339268</v>
      </c>
      <c r="B4842" s="13">
        <f t="shared" si="378"/>
        <v>4841</v>
      </c>
      <c r="C4842" s="35">
        <f t="shared" si="379"/>
        <v>8.9578331069484207E-6</v>
      </c>
      <c r="D4842" s="7">
        <f t="shared" si="375"/>
        <v>4.3364870070737305E-2</v>
      </c>
      <c r="E4842" s="7">
        <f>SUM(D$2:D4842)</f>
        <v>1532.3704486218385</v>
      </c>
      <c r="F4842">
        <f t="shared" si="376"/>
        <v>1</v>
      </c>
      <c r="G4842">
        <f t="shared" si="377"/>
        <v>1</v>
      </c>
    </row>
    <row r="4843" spans="1:7" x14ac:dyDescent="0.25">
      <c r="A4843" s="7">
        <v>0.13589877764798877</v>
      </c>
      <c r="B4843" s="13">
        <f t="shared" si="378"/>
        <v>4842</v>
      </c>
      <c r="C4843" s="35">
        <f t="shared" si="379"/>
        <v>5.3529105403904431E-5</v>
      </c>
      <c r="D4843" s="7">
        <f t="shared" si="375"/>
        <v>0.25918792836570526</v>
      </c>
      <c r="E4843" s="7">
        <f>SUM(D$2:D4843)</f>
        <v>1532.6296365502042</v>
      </c>
      <c r="F4843">
        <f t="shared" si="376"/>
        <v>1</v>
      </c>
      <c r="G4843">
        <f t="shared" si="377"/>
        <v>1</v>
      </c>
    </row>
    <row r="4844" spans="1:7" x14ac:dyDescent="0.25">
      <c r="A4844" s="7">
        <v>0.13582457289535954</v>
      </c>
      <c r="B4844" s="13">
        <f t="shared" si="378"/>
        <v>4843</v>
      </c>
      <c r="C4844" s="35">
        <f t="shared" si="379"/>
        <v>7.4204752629231097E-5</v>
      </c>
      <c r="D4844" s="7">
        <f t="shared" si="375"/>
        <v>0.35937361698336623</v>
      </c>
      <c r="E4844" s="7">
        <f>SUM(D$2:D4844)</f>
        <v>1532.9890101671876</v>
      </c>
      <c r="F4844">
        <f t="shared" si="376"/>
        <v>1</v>
      </c>
      <c r="G4844">
        <f t="shared" si="377"/>
        <v>1</v>
      </c>
    </row>
    <row r="4845" spans="1:7" x14ac:dyDescent="0.25">
      <c r="A4845" s="7">
        <v>0.1358001446423733</v>
      </c>
      <c r="B4845" s="13">
        <f t="shared" si="378"/>
        <v>4844</v>
      </c>
      <c r="C4845" s="35">
        <f t="shared" si="379"/>
        <v>2.4428252986236076E-5</v>
      </c>
      <c r="D4845" s="7">
        <f t="shared" si="375"/>
        <v>0.11833045746532755</v>
      </c>
      <c r="E4845" s="7">
        <f>SUM(D$2:D4845)</f>
        <v>1533.107340624653</v>
      </c>
      <c r="F4845">
        <f t="shared" si="376"/>
        <v>1</v>
      </c>
      <c r="G4845">
        <f t="shared" si="377"/>
        <v>1</v>
      </c>
    </row>
    <row r="4846" spans="1:7" x14ac:dyDescent="0.25">
      <c r="A4846" s="7">
        <v>0.135776297438021</v>
      </c>
      <c r="B4846" s="13">
        <f t="shared" si="378"/>
        <v>4845</v>
      </c>
      <c r="C4846" s="35">
        <f t="shared" si="379"/>
        <v>2.3847204352306361E-5</v>
      </c>
      <c r="D4846" s="7">
        <f t="shared" si="375"/>
        <v>0.11553970508692432</v>
      </c>
      <c r="E4846" s="7">
        <f>SUM(D$2:D4846)</f>
        <v>1533.2228803297401</v>
      </c>
      <c r="F4846">
        <f t="shared" si="376"/>
        <v>1</v>
      </c>
      <c r="G4846">
        <f t="shared" si="377"/>
        <v>1</v>
      </c>
    </row>
    <row r="4847" spans="1:7" x14ac:dyDescent="0.25">
      <c r="A4847" s="7">
        <v>0.13566986869656655</v>
      </c>
      <c r="B4847" s="13">
        <f t="shared" si="378"/>
        <v>4846</v>
      </c>
      <c r="C4847" s="35">
        <f t="shared" si="379"/>
        <v>1.0642874145444514E-4</v>
      </c>
      <c r="D4847" s="7">
        <f t="shared" si="375"/>
        <v>0.51575368108824116</v>
      </c>
      <c r="E4847" s="7">
        <f>SUM(D$2:D4847)</f>
        <v>1533.7386340108283</v>
      </c>
      <c r="F4847">
        <f t="shared" si="376"/>
        <v>1</v>
      </c>
      <c r="G4847">
        <f t="shared" si="377"/>
        <v>1</v>
      </c>
    </row>
    <row r="4848" spans="1:7" x14ac:dyDescent="0.25">
      <c r="A4848" s="7">
        <v>0.13561626696008328</v>
      </c>
      <c r="B4848" s="13">
        <f t="shared" si="378"/>
        <v>4847</v>
      </c>
      <c r="C4848" s="35">
        <f t="shared" si="379"/>
        <v>5.3601736483277485E-5</v>
      </c>
      <c r="D4848" s="7">
        <f t="shared" si="375"/>
        <v>0.25980761673444597</v>
      </c>
      <c r="E4848" s="7">
        <f>SUM(D$2:D4848)</f>
        <v>1533.9984416275627</v>
      </c>
      <c r="F4848">
        <f t="shared" si="376"/>
        <v>1</v>
      </c>
      <c r="G4848">
        <f t="shared" si="377"/>
        <v>1</v>
      </c>
    </row>
    <row r="4849" spans="1:7" x14ac:dyDescent="0.25">
      <c r="A4849" s="7">
        <v>0.13559505868494365</v>
      </c>
      <c r="B4849" s="13">
        <f t="shared" si="378"/>
        <v>4848</v>
      </c>
      <c r="C4849" s="35">
        <f t="shared" si="379"/>
        <v>2.1208275139628086E-5</v>
      </c>
      <c r="D4849" s="7">
        <f t="shared" si="375"/>
        <v>0.10281771787691696</v>
      </c>
      <c r="E4849" s="7">
        <f>SUM(D$2:D4849)</f>
        <v>1534.1012593454395</v>
      </c>
      <c r="F4849">
        <f t="shared" si="376"/>
        <v>1</v>
      </c>
      <c r="G4849">
        <f t="shared" si="377"/>
        <v>1</v>
      </c>
    </row>
    <row r="4850" spans="1:7" x14ac:dyDescent="0.25">
      <c r="A4850" s="7">
        <v>0.13550112248911939</v>
      </c>
      <c r="B4850" s="13">
        <f t="shared" si="378"/>
        <v>4849</v>
      </c>
      <c r="C4850" s="35">
        <f t="shared" si="379"/>
        <v>9.3936195824262381E-5</v>
      </c>
      <c r="D4850" s="7">
        <f t="shared" si="375"/>
        <v>0.45549661355184828</v>
      </c>
      <c r="E4850" s="7">
        <f>SUM(D$2:D4850)</f>
        <v>1534.5567559589913</v>
      </c>
      <c r="F4850">
        <f t="shared" si="376"/>
        <v>1</v>
      </c>
      <c r="G4850">
        <f t="shared" si="377"/>
        <v>1</v>
      </c>
    </row>
    <row r="4851" spans="1:7" x14ac:dyDescent="0.25">
      <c r="A4851" s="7">
        <v>0.13533034261145335</v>
      </c>
      <c r="B4851" s="13">
        <f t="shared" si="378"/>
        <v>4850</v>
      </c>
      <c r="C4851" s="35">
        <f t="shared" si="379"/>
        <v>1.7077987766603298E-4</v>
      </c>
      <c r="D4851" s="7">
        <f t="shared" si="375"/>
        <v>0.82828240668025988</v>
      </c>
      <c r="E4851" s="7">
        <f>SUM(D$2:D4851)</f>
        <v>1535.3850383656716</v>
      </c>
      <c r="F4851">
        <f t="shared" si="376"/>
        <v>1</v>
      </c>
      <c r="G4851">
        <f t="shared" si="377"/>
        <v>1</v>
      </c>
    </row>
    <row r="4852" spans="1:7" x14ac:dyDescent="0.25">
      <c r="A4852" s="7">
        <v>0.13532421739043698</v>
      </c>
      <c r="B4852" s="13">
        <f t="shared" si="378"/>
        <v>4851</v>
      </c>
      <c r="C4852" s="35">
        <f t="shared" si="379"/>
        <v>6.125221016367588E-6</v>
      </c>
      <c r="D4852" s="7">
        <f t="shared" si="375"/>
        <v>2.9713447150399169E-2</v>
      </c>
      <c r="E4852" s="7">
        <f>SUM(D$2:D4852)</f>
        <v>1535.414751812822</v>
      </c>
      <c r="F4852">
        <f t="shared" si="376"/>
        <v>1</v>
      </c>
      <c r="G4852">
        <f t="shared" si="377"/>
        <v>1</v>
      </c>
    </row>
    <row r="4853" spans="1:7" x14ac:dyDescent="0.25">
      <c r="A4853" s="7">
        <v>0.13530460699904068</v>
      </c>
      <c r="B4853" s="13">
        <f t="shared" si="378"/>
        <v>4852</v>
      </c>
      <c r="C4853" s="35">
        <f t="shared" si="379"/>
        <v>1.9610391396307492E-5</v>
      </c>
      <c r="D4853" s="7">
        <f t="shared" si="375"/>
        <v>9.5149619054883949E-2</v>
      </c>
      <c r="E4853" s="7">
        <f>SUM(D$2:D4853)</f>
        <v>1535.5099014318769</v>
      </c>
      <c r="F4853">
        <f t="shared" si="376"/>
        <v>1</v>
      </c>
      <c r="G4853">
        <f t="shared" si="377"/>
        <v>1</v>
      </c>
    </row>
    <row r="4854" spans="1:7" x14ac:dyDescent="0.25">
      <c r="A4854" s="7">
        <v>0.13525446734400154</v>
      </c>
      <c r="B4854" s="13">
        <f t="shared" si="378"/>
        <v>4853</v>
      </c>
      <c r="C4854" s="35">
        <f t="shared" si="379"/>
        <v>5.0139655039138642E-5</v>
      </c>
      <c r="D4854" s="7">
        <f t="shared" si="375"/>
        <v>0.24332774590493983</v>
      </c>
      <c r="E4854" s="7">
        <f>SUM(D$2:D4854)</f>
        <v>1535.7532291777818</v>
      </c>
      <c r="F4854">
        <f t="shared" si="376"/>
        <v>1</v>
      </c>
      <c r="G4854">
        <f t="shared" si="377"/>
        <v>1</v>
      </c>
    </row>
    <row r="4855" spans="1:7" x14ac:dyDescent="0.25">
      <c r="A4855" s="7">
        <v>0.13516992476775971</v>
      </c>
      <c r="B4855" s="13">
        <f t="shared" si="378"/>
        <v>4854</v>
      </c>
      <c r="C4855" s="35">
        <f t="shared" si="379"/>
        <v>8.454257624182504E-5</v>
      </c>
      <c r="D4855" s="7">
        <f t="shared" si="375"/>
        <v>0.41036966507781875</v>
      </c>
      <c r="E4855" s="7">
        <f>SUM(D$2:D4855)</f>
        <v>1536.1635988428595</v>
      </c>
      <c r="F4855">
        <f t="shared" si="376"/>
        <v>1</v>
      </c>
      <c r="G4855">
        <f t="shared" si="377"/>
        <v>1</v>
      </c>
    </row>
    <row r="4856" spans="1:7" x14ac:dyDescent="0.25">
      <c r="A4856" s="7">
        <v>0.13515070174211935</v>
      </c>
      <c r="B4856" s="13">
        <f t="shared" si="378"/>
        <v>4855</v>
      </c>
      <c r="C4856" s="35">
        <f t="shared" si="379"/>
        <v>1.92230256403636E-5</v>
      </c>
      <c r="D4856" s="7">
        <f t="shared" si="375"/>
        <v>9.3327789483965279E-2</v>
      </c>
      <c r="E4856" s="7">
        <f>SUM(D$2:D4856)</f>
        <v>1536.2569266323435</v>
      </c>
      <c r="F4856">
        <f t="shared" si="376"/>
        <v>1</v>
      </c>
      <c r="G4856">
        <f t="shared" si="377"/>
        <v>1</v>
      </c>
    </row>
    <row r="4857" spans="1:7" x14ac:dyDescent="0.25">
      <c r="A4857" s="7">
        <v>0.13513733762353822</v>
      </c>
      <c r="B4857" s="13">
        <f t="shared" si="378"/>
        <v>4856</v>
      </c>
      <c r="C4857" s="35">
        <f t="shared" si="379"/>
        <v>1.3364118581132844E-5</v>
      </c>
      <c r="D4857" s="7">
        <f t="shared" si="375"/>
        <v>6.4896159829981093E-2</v>
      </c>
      <c r="E4857" s="7">
        <f>SUM(D$2:D4857)</f>
        <v>1536.3218227921734</v>
      </c>
      <c r="F4857">
        <f t="shared" si="376"/>
        <v>1</v>
      </c>
      <c r="G4857">
        <f t="shared" si="377"/>
        <v>1</v>
      </c>
    </row>
    <row r="4858" spans="1:7" x14ac:dyDescent="0.25">
      <c r="A4858" s="7">
        <v>0.13505143926715046</v>
      </c>
      <c r="B4858" s="13">
        <f t="shared" si="378"/>
        <v>4857</v>
      </c>
      <c r="C4858" s="35">
        <f t="shared" si="379"/>
        <v>8.5898356387753561E-5</v>
      </c>
      <c r="D4858" s="7">
        <f t="shared" si="375"/>
        <v>0.41720831697531902</v>
      </c>
      <c r="E4858" s="7">
        <f>SUM(D$2:D4858)</f>
        <v>1536.7390311091488</v>
      </c>
      <c r="F4858">
        <f t="shared" si="376"/>
        <v>1</v>
      </c>
      <c r="G4858">
        <f t="shared" si="377"/>
        <v>1</v>
      </c>
    </row>
    <row r="4859" spans="1:7" x14ac:dyDescent="0.25">
      <c r="A4859" s="7">
        <v>0.13501459109961325</v>
      </c>
      <c r="B4859" s="13">
        <f t="shared" si="378"/>
        <v>4858</v>
      </c>
      <c r="C4859" s="35">
        <f t="shared" si="379"/>
        <v>3.6848167537212317E-5</v>
      </c>
      <c r="D4859" s="7">
        <f t="shared" si="375"/>
        <v>0.17900839789577744</v>
      </c>
      <c r="E4859" s="7">
        <f>SUM(D$2:D4859)</f>
        <v>1536.9180395070446</v>
      </c>
      <c r="F4859">
        <f t="shared" si="376"/>
        <v>1</v>
      </c>
      <c r="G4859">
        <f t="shared" si="377"/>
        <v>1</v>
      </c>
    </row>
    <row r="4860" spans="1:7" x14ac:dyDescent="0.25">
      <c r="A4860" s="7">
        <v>0.13490714552304933</v>
      </c>
      <c r="B4860" s="13">
        <f t="shared" si="378"/>
        <v>4859</v>
      </c>
      <c r="C4860" s="35">
        <f t="shared" si="379"/>
        <v>1.0744557656391929E-4</v>
      </c>
      <c r="D4860" s="7">
        <f t="shared" si="375"/>
        <v>0.52207805652408379</v>
      </c>
      <c r="E4860" s="7">
        <f>SUM(D$2:D4860)</f>
        <v>1537.4401175635687</v>
      </c>
      <c r="F4860">
        <f t="shared" si="376"/>
        <v>1</v>
      </c>
      <c r="G4860">
        <f t="shared" si="377"/>
        <v>1</v>
      </c>
    </row>
    <row r="4861" spans="1:7" x14ac:dyDescent="0.25">
      <c r="A4861" s="7">
        <v>0.13480367044548416</v>
      </c>
      <c r="B4861" s="13">
        <f t="shared" si="378"/>
        <v>4860</v>
      </c>
      <c r="C4861" s="35">
        <f t="shared" si="379"/>
        <v>1.0347507756516827E-4</v>
      </c>
      <c r="D4861" s="7">
        <f t="shared" si="375"/>
        <v>0.5028888769667178</v>
      </c>
      <c r="E4861" s="7">
        <f>SUM(D$2:D4861)</f>
        <v>1537.9430064405353</v>
      </c>
      <c r="F4861">
        <f t="shared" si="376"/>
        <v>1</v>
      </c>
      <c r="G4861">
        <f t="shared" si="377"/>
        <v>1</v>
      </c>
    </row>
    <row r="4862" spans="1:7" x14ac:dyDescent="0.25">
      <c r="A4862" s="7">
        <v>0.13467666289824345</v>
      </c>
      <c r="B4862" s="13">
        <f t="shared" si="378"/>
        <v>4861</v>
      </c>
      <c r="C4862" s="35">
        <f t="shared" si="379"/>
        <v>1.2700754724070951E-4</v>
      </c>
      <c r="D4862" s="7">
        <f t="shared" si="375"/>
        <v>0.61738368713708891</v>
      </c>
      <c r="E4862" s="7">
        <f>SUM(D$2:D4862)</f>
        <v>1538.5603901276725</v>
      </c>
      <c r="F4862">
        <f t="shared" si="376"/>
        <v>1</v>
      </c>
      <c r="G4862">
        <f t="shared" si="377"/>
        <v>1</v>
      </c>
    </row>
    <row r="4863" spans="1:7" x14ac:dyDescent="0.25">
      <c r="A4863" s="7">
        <v>0.13460960020174009</v>
      </c>
      <c r="B4863" s="13">
        <f t="shared" si="378"/>
        <v>4862</v>
      </c>
      <c r="C4863" s="35">
        <f t="shared" si="379"/>
        <v>6.7062696503361607E-5</v>
      </c>
      <c r="D4863" s="7">
        <f t="shared" si="375"/>
        <v>0.32605883039934414</v>
      </c>
      <c r="E4863" s="7">
        <f>SUM(D$2:D4863)</f>
        <v>1538.8864489580717</v>
      </c>
      <c r="F4863">
        <f t="shared" si="376"/>
        <v>1</v>
      </c>
      <c r="G4863">
        <f t="shared" si="377"/>
        <v>1</v>
      </c>
    </row>
    <row r="4864" spans="1:7" x14ac:dyDescent="0.25">
      <c r="A4864" s="7">
        <v>0.13455013955819772</v>
      </c>
      <c r="B4864" s="13">
        <f t="shared" si="378"/>
        <v>4863</v>
      </c>
      <c r="C4864" s="35">
        <f t="shared" si="379"/>
        <v>5.9460643542369462E-5</v>
      </c>
      <c r="D4864" s="7">
        <f t="shared" si="375"/>
        <v>0.28915710954654272</v>
      </c>
      <c r="E4864" s="7">
        <f>SUM(D$2:D4864)</f>
        <v>1539.1756060676182</v>
      </c>
      <c r="F4864">
        <f t="shared" si="376"/>
        <v>1</v>
      </c>
      <c r="G4864">
        <f t="shared" si="377"/>
        <v>1</v>
      </c>
    </row>
    <row r="4865" spans="1:7" x14ac:dyDescent="0.25">
      <c r="A4865" s="7">
        <v>0.13448019582888426</v>
      </c>
      <c r="B4865" s="13">
        <f t="shared" si="378"/>
        <v>4864</v>
      </c>
      <c r="C4865" s="35">
        <f t="shared" si="379"/>
        <v>6.9943729313459713E-5</v>
      </c>
      <c r="D4865" s="7">
        <f t="shared" si="375"/>
        <v>0.34020629938066804</v>
      </c>
      <c r="E4865" s="7">
        <f>SUM(D$2:D4865)</f>
        <v>1539.5158123669989</v>
      </c>
      <c r="F4865">
        <f t="shared" si="376"/>
        <v>1</v>
      </c>
      <c r="G4865">
        <f t="shared" si="377"/>
        <v>1</v>
      </c>
    </row>
    <row r="4866" spans="1:7" x14ac:dyDescent="0.25">
      <c r="A4866" s="7">
        <v>0.13446654118598614</v>
      </c>
      <c r="B4866" s="13">
        <f t="shared" si="378"/>
        <v>4865</v>
      </c>
      <c r="C4866" s="35">
        <f t="shared" si="379"/>
        <v>1.3654642898125458E-5</v>
      </c>
      <c r="D4866" s="7">
        <f t="shared" ref="D4866:D4929" si="380">C4866*B4866</f>
        <v>6.6429837699380351E-2</v>
      </c>
      <c r="E4866" s="7">
        <f>SUM(D$2:D4866)</f>
        <v>1539.5822422046983</v>
      </c>
      <c r="F4866">
        <f t="shared" ref="F4866:F4929" si="381">IF(E4866&gt;I$15,1,0)</f>
        <v>1</v>
      </c>
      <c r="G4866">
        <f t="shared" ref="G4866:G4929" si="382">IF(E4866&gt;M$15,1,0)</f>
        <v>1</v>
      </c>
    </row>
    <row r="4867" spans="1:7" x14ac:dyDescent="0.25">
      <c r="A4867" s="7">
        <v>0.13444906130624773</v>
      </c>
      <c r="B4867" s="13">
        <f t="shared" ref="B4867:B4930" si="383">ROW(B4867)-1</f>
        <v>4866</v>
      </c>
      <c r="C4867" s="35">
        <f t="shared" si="379"/>
        <v>1.7479879738407922E-5</v>
      </c>
      <c r="D4867" s="7">
        <f t="shared" si="380"/>
        <v>8.5057094807092948E-2</v>
      </c>
      <c r="E4867" s="7">
        <f>SUM(D$2:D4867)</f>
        <v>1539.6672992995054</v>
      </c>
      <c r="F4867">
        <f t="shared" si="381"/>
        <v>1</v>
      </c>
      <c r="G4867">
        <f t="shared" si="382"/>
        <v>1</v>
      </c>
    </row>
    <row r="4868" spans="1:7" x14ac:dyDescent="0.25">
      <c r="A4868" s="7">
        <v>0.13437262920052165</v>
      </c>
      <c r="B4868" s="13">
        <f t="shared" si="383"/>
        <v>4867</v>
      </c>
      <c r="C4868" s="35">
        <f t="shared" ref="C4868:C4931" si="384">IF(A4867-A4868=0,0,A4867-A4868)</f>
        <v>7.6432105726081945E-5</v>
      </c>
      <c r="D4868" s="7">
        <f t="shared" si="380"/>
        <v>0.37199505856884085</v>
      </c>
      <c r="E4868" s="7">
        <f>SUM(D$2:D4868)</f>
        <v>1540.0392943580744</v>
      </c>
      <c r="F4868">
        <f t="shared" si="381"/>
        <v>1</v>
      </c>
      <c r="G4868">
        <f t="shared" si="382"/>
        <v>1</v>
      </c>
    </row>
    <row r="4869" spans="1:7" x14ac:dyDescent="0.25">
      <c r="A4869" s="7">
        <v>0.13420945137581664</v>
      </c>
      <c r="B4869" s="13">
        <f t="shared" si="383"/>
        <v>4868</v>
      </c>
      <c r="C4869" s="35">
        <f t="shared" si="384"/>
        <v>1.6317782470501307E-4</v>
      </c>
      <c r="D4869" s="7">
        <f t="shared" si="380"/>
        <v>0.79434965066400365</v>
      </c>
      <c r="E4869" s="7">
        <f>SUM(D$2:D4869)</f>
        <v>1540.8336440087385</v>
      </c>
      <c r="F4869">
        <f t="shared" si="381"/>
        <v>1</v>
      </c>
      <c r="G4869">
        <f t="shared" si="382"/>
        <v>1</v>
      </c>
    </row>
    <row r="4870" spans="1:7" x14ac:dyDescent="0.25">
      <c r="A4870" s="7">
        <v>0.13420693349840279</v>
      </c>
      <c r="B4870" s="13">
        <f t="shared" si="383"/>
        <v>4869</v>
      </c>
      <c r="C4870" s="35">
        <f t="shared" si="384"/>
        <v>2.5178774138434612E-6</v>
      </c>
      <c r="D4870" s="7">
        <f t="shared" si="380"/>
        <v>1.2259545128003813E-2</v>
      </c>
      <c r="E4870" s="7">
        <f>SUM(D$2:D4870)</f>
        <v>1540.8459035538665</v>
      </c>
      <c r="F4870">
        <f t="shared" si="381"/>
        <v>1</v>
      </c>
      <c r="G4870">
        <f t="shared" si="382"/>
        <v>1</v>
      </c>
    </row>
    <row r="4871" spans="1:7" x14ac:dyDescent="0.25">
      <c r="A4871" s="7">
        <v>0.13414689180622649</v>
      </c>
      <c r="B4871" s="13">
        <f t="shared" si="383"/>
        <v>4870</v>
      </c>
      <c r="C4871" s="35">
        <f t="shared" si="384"/>
        <v>6.0041692176299177E-5</v>
      </c>
      <c r="D4871" s="7">
        <f t="shared" si="380"/>
        <v>0.29240304089857699</v>
      </c>
      <c r="E4871" s="7">
        <f>SUM(D$2:D4871)</f>
        <v>1541.138306594765</v>
      </c>
      <c r="F4871">
        <f t="shared" si="381"/>
        <v>1</v>
      </c>
      <c r="G4871">
        <f t="shared" si="382"/>
        <v>1</v>
      </c>
    </row>
    <row r="4872" spans="1:7" x14ac:dyDescent="0.25">
      <c r="A4872" s="7">
        <v>0.13412103514201507</v>
      </c>
      <c r="B4872" s="13">
        <f t="shared" si="383"/>
        <v>4871</v>
      </c>
      <c r="C4872" s="35">
        <f t="shared" si="384"/>
        <v>2.5856664211426628E-5</v>
      </c>
      <c r="D4872" s="7">
        <f t="shared" si="380"/>
        <v>0.1259478113738591</v>
      </c>
      <c r="E4872" s="7">
        <f>SUM(D$2:D4872)</f>
        <v>1541.2642544061389</v>
      </c>
      <c r="F4872">
        <f t="shared" si="381"/>
        <v>1</v>
      </c>
      <c r="G4872">
        <f t="shared" si="382"/>
        <v>1</v>
      </c>
    </row>
    <row r="4873" spans="1:7" x14ac:dyDescent="0.25">
      <c r="A4873" s="7">
        <v>0.1340350883649078</v>
      </c>
      <c r="B4873" s="13">
        <f t="shared" si="383"/>
        <v>4872</v>
      </c>
      <c r="C4873" s="35">
        <f t="shared" si="384"/>
        <v>8.5946777107270833E-5</v>
      </c>
      <c r="D4873" s="7">
        <f t="shared" si="380"/>
        <v>0.4187326980666235</v>
      </c>
      <c r="E4873" s="7">
        <f>SUM(D$2:D4873)</f>
        <v>1541.6829871042055</v>
      </c>
      <c r="F4873">
        <f t="shared" si="381"/>
        <v>1</v>
      </c>
      <c r="G4873">
        <f t="shared" si="382"/>
        <v>1</v>
      </c>
    </row>
    <row r="4874" spans="1:7" x14ac:dyDescent="0.25">
      <c r="A4874" s="7">
        <v>0.13398448871303345</v>
      </c>
      <c r="B4874" s="13">
        <f t="shared" si="383"/>
        <v>4873</v>
      </c>
      <c r="C4874" s="35">
        <f t="shared" si="384"/>
        <v>5.0599651874344564E-5</v>
      </c>
      <c r="D4874" s="7">
        <f t="shared" si="380"/>
        <v>0.24657210358368106</v>
      </c>
      <c r="E4874" s="7">
        <f>SUM(D$2:D4874)</f>
        <v>1541.9295592077892</v>
      </c>
      <c r="F4874">
        <f t="shared" si="381"/>
        <v>1</v>
      </c>
      <c r="G4874">
        <f t="shared" si="382"/>
        <v>1</v>
      </c>
    </row>
    <row r="4875" spans="1:7" x14ac:dyDescent="0.25">
      <c r="A4875" s="7">
        <v>0.13392166282948606</v>
      </c>
      <c r="B4875" s="13">
        <f t="shared" si="383"/>
        <v>4874</v>
      </c>
      <c r="C4875" s="35">
        <f t="shared" si="384"/>
        <v>6.2825883547390493E-5</v>
      </c>
      <c r="D4875" s="7">
        <f t="shared" si="380"/>
        <v>0.30621335640998126</v>
      </c>
      <c r="E4875" s="7">
        <f>SUM(D$2:D4875)</f>
        <v>1542.2357725641991</v>
      </c>
      <c r="F4875">
        <f t="shared" si="381"/>
        <v>1</v>
      </c>
      <c r="G4875">
        <f t="shared" si="382"/>
        <v>1</v>
      </c>
    </row>
    <row r="4876" spans="1:7" x14ac:dyDescent="0.25">
      <c r="A4876" s="7">
        <v>0.13390498189161931</v>
      </c>
      <c r="B4876" s="13">
        <f t="shared" si="383"/>
        <v>4875</v>
      </c>
      <c r="C4876" s="35">
        <f t="shared" si="384"/>
        <v>1.6680937866747625E-5</v>
      </c>
      <c r="D4876" s="7">
        <f t="shared" si="380"/>
        <v>8.1319572100394671E-2</v>
      </c>
      <c r="E4876" s="7">
        <f>SUM(D$2:D4876)</f>
        <v>1542.3170921362996</v>
      </c>
      <c r="F4876">
        <f t="shared" si="381"/>
        <v>1</v>
      </c>
      <c r="G4876">
        <f t="shared" si="382"/>
        <v>1</v>
      </c>
    </row>
    <row r="4877" spans="1:7" x14ac:dyDescent="0.25">
      <c r="A4877" s="7">
        <v>0.13389866298772496</v>
      </c>
      <c r="B4877" s="13">
        <f t="shared" si="383"/>
        <v>4876</v>
      </c>
      <c r="C4877" s="35">
        <f t="shared" si="384"/>
        <v>6.3189038943534115E-6</v>
      </c>
      <c r="D4877" s="7">
        <f t="shared" si="380"/>
        <v>3.0810975388867234E-2</v>
      </c>
      <c r="E4877" s="7">
        <f>SUM(D$2:D4877)</f>
        <v>1542.3479031116885</v>
      </c>
      <c r="F4877">
        <f t="shared" si="381"/>
        <v>1</v>
      </c>
      <c r="G4877">
        <f t="shared" si="382"/>
        <v>1</v>
      </c>
    </row>
    <row r="4878" spans="1:7" x14ac:dyDescent="0.25">
      <c r="A4878" s="7">
        <v>0.13386304954853487</v>
      </c>
      <c r="B4878" s="13">
        <f t="shared" si="383"/>
        <v>4877</v>
      </c>
      <c r="C4878" s="35">
        <f t="shared" si="384"/>
        <v>3.5613439190090856E-5</v>
      </c>
      <c r="D4878" s="7">
        <f t="shared" si="380"/>
        <v>0.17368674293007311</v>
      </c>
      <c r="E4878" s="7">
        <f>SUM(D$2:D4878)</f>
        <v>1542.5215898546187</v>
      </c>
      <c r="F4878">
        <f t="shared" si="381"/>
        <v>1</v>
      </c>
      <c r="G4878">
        <f t="shared" si="382"/>
        <v>1</v>
      </c>
    </row>
    <row r="4879" spans="1:7" x14ac:dyDescent="0.25">
      <c r="A4879" s="7">
        <v>0.13382307824459011</v>
      </c>
      <c r="B4879" s="13">
        <f t="shared" si="383"/>
        <v>4878</v>
      </c>
      <c r="C4879" s="35">
        <f t="shared" si="384"/>
        <v>3.9971303944758008E-5</v>
      </c>
      <c r="D4879" s="7">
        <f t="shared" si="380"/>
        <v>0.19498002064252956</v>
      </c>
      <c r="E4879" s="7">
        <f>SUM(D$2:D4879)</f>
        <v>1542.7165698752613</v>
      </c>
      <c r="F4879">
        <f t="shared" si="381"/>
        <v>1</v>
      </c>
      <c r="G4879">
        <f t="shared" si="382"/>
        <v>1</v>
      </c>
    </row>
    <row r="4880" spans="1:7" x14ac:dyDescent="0.25">
      <c r="A4880" s="7">
        <v>0.13378194484337735</v>
      </c>
      <c r="B4880" s="13">
        <f t="shared" si="383"/>
        <v>4879</v>
      </c>
      <c r="C4880" s="35">
        <f t="shared" si="384"/>
        <v>4.1133401212756215E-5</v>
      </c>
      <c r="D4880" s="7">
        <f t="shared" si="380"/>
        <v>0.20068986451703758</v>
      </c>
      <c r="E4880" s="7">
        <f>SUM(D$2:D4880)</f>
        <v>1542.9172597397783</v>
      </c>
      <c r="F4880">
        <f t="shared" si="381"/>
        <v>1</v>
      </c>
      <c r="G4880">
        <f t="shared" si="382"/>
        <v>1</v>
      </c>
    </row>
    <row r="4881" spans="1:7" x14ac:dyDescent="0.25">
      <c r="A4881" s="7">
        <v>0.13366946351198578</v>
      </c>
      <c r="B4881" s="13">
        <f t="shared" si="383"/>
        <v>4880</v>
      </c>
      <c r="C4881" s="35">
        <f t="shared" si="384"/>
        <v>1.1248133139157845E-4</v>
      </c>
      <c r="D4881" s="7">
        <f t="shared" si="380"/>
        <v>0.54890889719090286</v>
      </c>
      <c r="E4881" s="7">
        <f>SUM(D$2:D4881)</f>
        <v>1543.4661686369691</v>
      </c>
      <c r="F4881">
        <f t="shared" si="381"/>
        <v>1</v>
      </c>
      <c r="G4881">
        <f t="shared" si="382"/>
        <v>1</v>
      </c>
    </row>
    <row r="4882" spans="1:7" x14ac:dyDescent="0.25">
      <c r="A4882" s="7">
        <v>0.13359203878151002</v>
      </c>
      <c r="B4882" s="13">
        <f t="shared" si="383"/>
        <v>4881</v>
      </c>
      <c r="C4882" s="35">
        <f t="shared" si="384"/>
        <v>7.7424730475755821E-5</v>
      </c>
      <c r="D4882" s="7">
        <f t="shared" si="380"/>
        <v>0.37791010945216419</v>
      </c>
      <c r="E4882" s="7">
        <f>SUM(D$2:D4882)</f>
        <v>1543.8440787464212</v>
      </c>
      <c r="F4882">
        <f t="shared" si="381"/>
        <v>1</v>
      </c>
      <c r="G4882">
        <f t="shared" si="382"/>
        <v>1</v>
      </c>
    </row>
    <row r="4883" spans="1:7" x14ac:dyDescent="0.25">
      <c r="A4883" s="7">
        <v>0.13342653676226926</v>
      </c>
      <c r="B4883" s="13">
        <f t="shared" si="383"/>
        <v>4882</v>
      </c>
      <c r="C4883" s="35">
        <f t="shared" si="384"/>
        <v>1.6550201924075969E-4</v>
      </c>
      <c r="D4883" s="7">
        <f t="shared" si="380"/>
        <v>0.80798085793338881</v>
      </c>
      <c r="E4883" s="7">
        <f>SUM(D$2:D4883)</f>
        <v>1544.6520596043547</v>
      </c>
      <c r="F4883">
        <f t="shared" si="381"/>
        <v>1</v>
      </c>
      <c r="G4883">
        <f t="shared" si="382"/>
        <v>1</v>
      </c>
    </row>
    <row r="4884" spans="1:7" x14ac:dyDescent="0.25">
      <c r="A4884" s="7">
        <v>0.13332349747117953</v>
      </c>
      <c r="B4884" s="13">
        <f t="shared" si="383"/>
        <v>4883</v>
      </c>
      <c r="C4884" s="35">
        <f t="shared" si="384"/>
        <v>1.0303929108973486E-4</v>
      </c>
      <c r="D4884" s="7">
        <f t="shared" si="380"/>
        <v>0.50314085839117539</v>
      </c>
      <c r="E4884" s="7">
        <f>SUM(D$2:D4884)</f>
        <v>1545.1552004627458</v>
      </c>
      <c r="F4884">
        <f t="shared" si="381"/>
        <v>1</v>
      </c>
      <c r="G4884">
        <f t="shared" si="382"/>
        <v>1</v>
      </c>
    </row>
    <row r="4885" spans="1:7" x14ac:dyDescent="0.25">
      <c r="A4885" s="7">
        <v>0.13325595056748116</v>
      </c>
      <c r="B4885" s="13">
        <f t="shared" si="383"/>
        <v>4884</v>
      </c>
      <c r="C4885" s="35">
        <f t="shared" si="384"/>
        <v>6.75469036983678E-5</v>
      </c>
      <c r="D4885" s="7">
        <f t="shared" si="380"/>
        <v>0.32989907766282833</v>
      </c>
      <c r="E4885" s="7">
        <f>SUM(D$2:D4885)</f>
        <v>1545.4850995404086</v>
      </c>
      <c r="F4885">
        <f t="shared" si="381"/>
        <v>1</v>
      </c>
      <c r="G4885">
        <f t="shared" si="382"/>
        <v>1</v>
      </c>
    </row>
    <row r="4886" spans="1:7" x14ac:dyDescent="0.25">
      <c r="A4886" s="7">
        <v>0.13315818913481664</v>
      </c>
      <c r="B4886" s="13">
        <f t="shared" si="383"/>
        <v>4885</v>
      </c>
      <c r="C4886" s="35">
        <f t="shared" si="384"/>
        <v>9.7761432664517089E-5</v>
      </c>
      <c r="D4886" s="7">
        <f t="shared" si="380"/>
        <v>0.47756459856616595</v>
      </c>
      <c r="E4886" s="7">
        <f>SUM(D$2:D4886)</f>
        <v>1545.9626641389748</v>
      </c>
      <c r="F4886">
        <f t="shared" si="381"/>
        <v>1</v>
      </c>
      <c r="G4886">
        <f t="shared" si="382"/>
        <v>1</v>
      </c>
    </row>
    <row r="4887" spans="1:7" x14ac:dyDescent="0.25">
      <c r="A4887" s="7">
        <v>0.13315506599840907</v>
      </c>
      <c r="B4887" s="13">
        <f t="shared" si="383"/>
        <v>4886</v>
      </c>
      <c r="C4887" s="35">
        <f t="shared" si="384"/>
        <v>3.1231364075734458E-6</v>
      </c>
      <c r="D4887" s="7">
        <f t="shared" si="380"/>
        <v>1.5259644487403856E-2</v>
      </c>
      <c r="E4887" s="7">
        <f>SUM(D$2:D4887)</f>
        <v>1545.9779237834623</v>
      </c>
      <c r="F4887">
        <f t="shared" si="381"/>
        <v>1</v>
      </c>
      <c r="G4887">
        <f t="shared" si="382"/>
        <v>1</v>
      </c>
    </row>
    <row r="4888" spans="1:7" x14ac:dyDescent="0.25">
      <c r="A4888" s="7">
        <v>0.13303215000196589</v>
      </c>
      <c r="B4888" s="13">
        <f t="shared" si="383"/>
        <v>4887</v>
      </c>
      <c r="C4888" s="35">
        <f t="shared" si="384"/>
        <v>1.2291599644317919E-4</v>
      </c>
      <c r="D4888" s="7">
        <f t="shared" si="380"/>
        <v>0.60069047461781666</v>
      </c>
      <c r="E4888" s="7">
        <f>SUM(D$2:D4888)</f>
        <v>1546.5786142580801</v>
      </c>
      <c r="F4888">
        <f t="shared" si="381"/>
        <v>1</v>
      </c>
      <c r="G4888">
        <f t="shared" si="382"/>
        <v>1</v>
      </c>
    </row>
    <row r="4889" spans="1:7" x14ac:dyDescent="0.25">
      <c r="A4889" s="7">
        <v>0.13291051715458935</v>
      </c>
      <c r="B4889" s="13">
        <f t="shared" si="383"/>
        <v>4888</v>
      </c>
      <c r="C4889" s="35">
        <f t="shared" si="384"/>
        <v>1.2163284737654045E-4</v>
      </c>
      <c r="D4889" s="7">
        <f t="shared" si="380"/>
        <v>0.59454135797652974</v>
      </c>
      <c r="E4889" s="7">
        <f>SUM(D$2:D4889)</f>
        <v>1547.1731556160566</v>
      </c>
      <c r="F4889">
        <f t="shared" si="381"/>
        <v>1</v>
      </c>
      <c r="G4889">
        <f t="shared" si="382"/>
        <v>1</v>
      </c>
    </row>
    <row r="4890" spans="1:7" x14ac:dyDescent="0.25">
      <c r="A4890" s="7">
        <v>0.13284454392427467</v>
      </c>
      <c r="B4890" s="13">
        <f t="shared" si="383"/>
        <v>4889</v>
      </c>
      <c r="C4890" s="35">
        <f t="shared" si="384"/>
        <v>6.5973230314680942E-5</v>
      </c>
      <c r="D4890" s="7">
        <f t="shared" si="380"/>
        <v>0.3225431230084751</v>
      </c>
      <c r="E4890" s="7">
        <f>SUM(D$2:D4890)</f>
        <v>1547.4956987390651</v>
      </c>
      <c r="F4890">
        <f t="shared" si="381"/>
        <v>1</v>
      </c>
      <c r="G4890">
        <f t="shared" si="382"/>
        <v>1</v>
      </c>
    </row>
    <row r="4891" spans="1:7" x14ac:dyDescent="0.25">
      <c r="A4891" s="7">
        <v>0.13278413907670211</v>
      </c>
      <c r="B4891" s="13">
        <f t="shared" si="383"/>
        <v>4890</v>
      </c>
      <c r="C4891" s="35">
        <f t="shared" si="384"/>
        <v>6.0404847572553821E-5</v>
      </c>
      <c r="D4891" s="7">
        <f t="shared" si="380"/>
        <v>0.29537970462978819</v>
      </c>
      <c r="E4891" s="7">
        <f>SUM(D$2:D4891)</f>
        <v>1547.7910784436949</v>
      </c>
      <c r="F4891">
        <f t="shared" si="381"/>
        <v>1</v>
      </c>
      <c r="G4891">
        <f t="shared" si="382"/>
        <v>1</v>
      </c>
    </row>
    <row r="4892" spans="1:7" x14ac:dyDescent="0.25">
      <c r="A4892" s="7">
        <v>0.13276968549193227</v>
      </c>
      <c r="B4892" s="13">
        <f t="shared" si="383"/>
        <v>4891</v>
      </c>
      <c r="C4892" s="35">
        <f t="shared" si="384"/>
        <v>1.4453584769841266E-5</v>
      </c>
      <c r="D4892" s="7">
        <f t="shared" si="380"/>
        <v>7.069248310929363E-2</v>
      </c>
      <c r="E4892" s="7">
        <f>SUM(D$2:D4892)</f>
        <v>1547.8617709268042</v>
      </c>
      <c r="F4892">
        <f t="shared" si="381"/>
        <v>1</v>
      </c>
      <c r="G4892">
        <f t="shared" si="382"/>
        <v>1</v>
      </c>
    </row>
    <row r="4893" spans="1:7" x14ac:dyDescent="0.25">
      <c r="A4893" s="7">
        <v>0.13265398418269406</v>
      </c>
      <c r="B4893" s="13">
        <f t="shared" si="383"/>
        <v>4892</v>
      </c>
      <c r="C4893" s="35">
        <f t="shared" si="384"/>
        <v>1.157013092382142E-4</v>
      </c>
      <c r="D4893" s="7">
        <f t="shared" si="380"/>
        <v>0.56601080479334387</v>
      </c>
      <c r="E4893" s="7">
        <f>SUM(D$2:D4893)</f>
        <v>1548.4277817315976</v>
      </c>
      <c r="F4893">
        <f t="shared" si="381"/>
        <v>1</v>
      </c>
      <c r="G4893">
        <f t="shared" si="382"/>
        <v>1</v>
      </c>
    </row>
    <row r="4894" spans="1:7" x14ac:dyDescent="0.25">
      <c r="A4894" s="7">
        <v>0.13263282432827389</v>
      </c>
      <c r="B4894" s="13">
        <f t="shared" si="383"/>
        <v>4893</v>
      </c>
      <c r="C4894" s="35">
        <f t="shared" si="384"/>
        <v>2.1159854420166324E-5</v>
      </c>
      <c r="D4894" s="7">
        <f t="shared" si="380"/>
        <v>0.10353516767787382</v>
      </c>
      <c r="E4894" s="7">
        <f>SUM(D$2:D4894)</f>
        <v>1548.5313168992755</v>
      </c>
      <c r="F4894">
        <f t="shared" si="381"/>
        <v>1</v>
      </c>
      <c r="G4894">
        <f t="shared" si="382"/>
        <v>1</v>
      </c>
    </row>
    <row r="4895" spans="1:7" x14ac:dyDescent="0.25">
      <c r="A4895" s="7">
        <v>0.13248877268777023</v>
      </c>
      <c r="B4895" s="13">
        <f t="shared" si="383"/>
        <v>4894</v>
      </c>
      <c r="C4895" s="35">
        <f t="shared" si="384"/>
        <v>1.4405164050365626E-4</v>
      </c>
      <c r="D4895" s="7">
        <f t="shared" si="380"/>
        <v>0.7049887286248937</v>
      </c>
      <c r="E4895" s="7">
        <f>SUM(D$2:D4895)</f>
        <v>1549.2363056279003</v>
      </c>
      <c r="F4895">
        <f t="shared" si="381"/>
        <v>1</v>
      </c>
      <c r="G4895">
        <f t="shared" si="382"/>
        <v>1</v>
      </c>
    </row>
    <row r="4896" spans="1:7" x14ac:dyDescent="0.25">
      <c r="A4896" s="7">
        <v>0.13241626266032341</v>
      </c>
      <c r="B4896" s="13">
        <f t="shared" si="383"/>
        <v>4895</v>
      </c>
      <c r="C4896" s="35">
        <f t="shared" si="384"/>
        <v>7.2510027446820446E-5</v>
      </c>
      <c r="D4896" s="7">
        <f t="shared" si="380"/>
        <v>0.35493658435218611</v>
      </c>
      <c r="E4896" s="7">
        <f>SUM(D$2:D4896)</f>
        <v>1549.5912422122524</v>
      </c>
      <c r="F4896">
        <f t="shared" si="381"/>
        <v>1</v>
      </c>
      <c r="G4896">
        <f t="shared" si="382"/>
        <v>1</v>
      </c>
    </row>
    <row r="4897" spans="1:7" x14ac:dyDescent="0.25">
      <c r="A4897" s="7">
        <v>0.13202470851211073</v>
      </c>
      <c r="B4897" s="13">
        <f t="shared" si="383"/>
        <v>4896</v>
      </c>
      <c r="C4897" s="35">
        <f t="shared" si="384"/>
        <v>3.9155414821268053E-4</v>
      </c>
      <c r="D4897" s="7">
        <f t="shared" si="380"/>
        <v>1.9170491096492839</v>
      </c>
      <c r="E4897" s="7">
        <f>SUM(D$2:D4897)</f>
        <v>1551.5082913219017</v>
      </c>
      <c r="F4897">
        <f t="shared" si="381"/>
        <v>1</v>
      </c>
      <c r="G4897">
        <f t="shared" si="382"/>
        <v>1</v>
      </c>
    </row>
    <row r="4898" spans="1:7" x14ac:dyDescent="0.25">
      <c r="A4898" s="7">
        <v>0.13197691726196711</v>
      </c>
      <c r="B4898" s="13">
        <f t="shared" si="383"/>
        <v>4897</v>
      </c>
      <c r="C4898" s="35">
        <f t="shared" si="384"/>
        <v>4.7791250143619513E-5</v>
      </c>
      <c r="D4898" s="7">
        <f t="shared" si="380"/>
        <v>0.23403375195330475</v>
      </c>
      <c r="E4898" s="7">
        <f>SUM(D$2:D4898)</f>
        <v>1551.742325073855</v>
      </c>
      <c r="F4898">
        <f t="shared" si="381"/>
        <v>1</v>
      </c>
      <c r="G4898">
        <f t="shared" si="382"/>
        <v>1</v>
      </c>
    </row>
    <row r="4899" spans="1:7" x14ac:dyDescent="0.25">
      <c r="A4899" s="7">
        <v>0.1317256621484971</v>
      </c>
      <c r="B4899" s="13">
        <f t="shared" si="383"/>
        <v>4898</v>
      </c>
      <c r="C4899" s="35">
        <f t="shared" si="384"/>
        <v>2.5125511347001694E-4</v>
      </c>
      <c r="D4899" s="7">
        <f t="shared" si="380"/>
        <v>1.230647545776143</v>
      </c>
      <c r="E4899" s="7">
        <f>SUM(D$2:D4899)</f>
        <v>1552.972972619631</v>
      </c>
      <c r="F4899">
        <f t="shared" si="381"/>
        <v>1</v>
      </c>
      <c r="G4899">
        <f t="shared" si="382"/>
        <v>1</v>
      </c>
    </row>
    <row r="4900" spans="1:7" x14ac:dyDescent="0.25">
      <c r="A4900" s="7">
        <v>0.13166368362754086</v>
      </c>
      <c r="B4900" s="13">
        <f t="shared" si="383"/>
        <v>4899</v>
      </c>
      <c r="C4900" s="35">
        <f t="shared" si="384"/>
        <v>6.1978520956240679E-5</v>
      </c>
      <c r="D4900" s="7">
        <f t="shared" si="380"/>
        <v>0.30363277416462309</v>
      </c>
      <c r="E4900" s="7">
        <f>SUM(D$2:D4900)</f>
        <v>1553.2766053937958</v>
      </c>
      <c r="F4900">
        <f t="shared" si="381"/>
        <v>1</v>
      </c>
      <c r="G4900">
        <f t="shared" si="382"/>
        <v>1</v>
      </c>
    </row>
    <row r="4901" spans="1:7" x14ac:dyDescent="0.25">
      <c r="A4901" s="7">
        <v>0.131644799546937</v>
      </c>
      <c r="B4901" s="13">
        <f t="shared" si="383"/>
        <v>4900</v>
      </c>
      <c r="C4901" s="35">
        <f t="shared" si="384"/>
        <v>1.8884080603853715E-5</v>
      </c>
      <c r="D4901" s="7">
        <f t="shared" si="380"/>
        <v>9.2531994958883201E-2</v>
      </c>
      <c r="E4901" s="7">
        <f>SUM(D$2:D4901)</f>
        <v>1553.3691373887546</v>
      </c>
      <c r="F4901">
        <f t="shared" si="381"/>
        <v>1</v>
      </c>
      <c r="G4901">
        <f t="shared" si="382"/>
        <v>1</v>
      </c>
    </row>
    <row r="4902" spans="1:7" x14ac:dyDescent="0.25">
      <c r="A4902" s="7">
        <v>0.13163133858691681</v>
      </c>
      <c r="B4902" s="13">
        <f t="shared" si="383"/>
        <v>4901</v>
      </c>
      <c r="C4902" s="35">
        <f t="shared" si="384"/>
        <v>1.3460960020195145E-5</v>
      </c>
      <c r="D4902" s="7">
        <f t="shared" si="380"/>
        <v>6.5972165058976406E-2</v>
      </c>
      <c r="E4902" s="7">
        <f>SUM(D$2:D4902)</f>
        <v>1553.4351095538136</v>
      </c>
      <c r="F4902">
        <f t="shared" si="381"/>
        <v>1</v>
      </c>
      <c r="G4902">
        <f t="shared" si="382"/>
        <v>1</v>
      </c>
    </row>
    <row r="4903" spans="1:7" x14ac:dyDescent="0.25">
      <c r="A4903" s="7">
        <v>0.1315963304067205</v>
      </c>
      <c r="B4903" s="13">
        <f t="shared" si="383"/>
        <v>4902</v>
      </c>
      <c r="C4903" s="35">
        <f t="shared" si="384"/>
        <v>3.5008180196305361E-5</v>
      </c>
      <c r="D4903" s="7">
        <f t="shared" si="380"/>
        <v>0.17161009932228888</v>
      </c>
      <c r="E4903" s="7">
        <f>SUM(D$2:D4903)</f>
        <v>1553.606719653136</v>
      </c>
      <c r="F4903">
        <f t="shared" si="381"/>
        <v>1</v>
      </c>
      <c r="G4903">
        <f t="shared" si="382"/>
        <v>1</v>
      </c>
    </row>
    <row r="4904" spans="1:7" x14ac:dyDescent="0.25">
      <c r="A4904" s="7">
        <v>0.13156846428264996</v>
      </c>
      <c r="B4904" s="13">
        <f t="shared" si="383"/>
        <v>4903</v>
      </c>
      <c r="C4904" s="35">
        <f t="shared" si="384"/>
        <v>2.7866124070546894E-5</v>
      </c>
      <c r="D4904" s="7">
        <f t="shared" si="380"/>
        <v>0.13662760631789142</v>
      </c>
      <c r="E4904" s="7">
        <f>SUM(D$2:D4904)</f>
        <v>1553.7433472594539</v>
      </c>
      <c r="F4904">
        <f t="shared" si="381"/>
        <v>1</v>
      </c>
      <c r="G4904">
        <f t="shared" si="382"/>
        <v>1</v>
      </c>
    </row>
    <row r="4905" spans="1:7" x14ac:dyDescent="0.25">
      <c r="A4905" s="7">
        <v>0.13145741136248354</v>
      </c>
      <c r="B4905" s="13">
        <f t="shared" si="383"/>
        <v>4904</v>
      </c>
      <c r="C4905" s="35">
        <f t="shared" si="384"/>
        <v>1.1105292016641566E-4</v>
      </c>
      <c r="D4905" s="7">
        <f t="shared" si="380"/>
        <v>0.54460352049610239</v>
      </c>
      <c r="E4905" s="7">
        <f>SUM(D$2:D4905)</f>
        <v>1554.2879507799501</v>
      </c>
      <c r="F4905">
        <f t="shared" si="381"/>
        <v>1</v>
      </c>
      <c r="G4905">
        <f t="shared" si="382"/>
        <v>1</v>
      </c>
    </row>
    <row r="4906" spans="1:7" x14ac:dyDescent="0.25">
      <c r="A4906" s="7">
        <v>0.13118761111344607</v>
      </c>
      <c r="B4906" s="13">
        <f t="shared" si="383"/>
        <v>4905</v>
      </c>
      <c r="C4906" s="35">
        <f t="shared" si="384"/>
        <v>2.698002490374718E-4</v>
      </c>
      <c r="D4906" s="7">
        <f t="shared" si="380"/>
        <v>1.3233702215287992</v>
      </c>
      <c r="E4906" s="7">
        <f>SUM(D$2:D4906)</f>
        <v>1555.6113210014789</v>
      </c>
      <c r="F4906">
        <f t="shared" si="381"/>
        <v>1</v>
      </c>
      <c r="G4906">
        <f t="shared" si="382"/>
        <v>1</v>
      </c>
    </row>
    <row r="4907" spans="1:7" x14ac:dyDescent="0.25">
      <c r="A4907" s="7">
        <v>0.13112151683133261</v>
      </c>
      <c r="B4907" s="13">
        <f t="shared" si="383"/>
        <v>4906</v>
      </c>
      <c r="C4907" s="35">
        <f t="shared" si="384"/>
        <v>6.6094282113460245E-5</v>
      </c>
      <c r="D4907" s="7">
        <f t="shared" si="380"/>
        <v>0.32425854804863596</v>
      </c>
      <c r="E4907" s="7">
        <f>SUM(D$2:D4907)</f>
        <v>1555.9355795495276</v>
      </c>
      <c r="F4907">
        <f t="shared" si="381"/>
        <v>1</v>
      </c>
      <c r="G4907">
        <f t="shared" si="382"/>
        <v>1</v>
      </c>
    </row>
    <row r="4908" spans="1:7" x14ac:dyDescent="0.25">
      <c r="A4908" s="7">
        <v>0.13093190129378221</v>
      </c>
      <c r="B4908" s="13">
        <f t="shared" si="383"/>
        <v>4907</v>
      </c>
      <c r="C4908" s="35">
        <f t="shared" si="384"/>
        <v>1.8961553755039717E-4</v>
      </c>
      <c r="D4908" s="7">
        <f t="shared" si="380"/>
        <v>0.93044344275979896</v>
      </c>
      <c r="E4908" s="7">
        <f>SUM(D$2:D4908)</f>
        <v>1556.8660229922873</v>
      </c>
      <c r="F4908">
        <f t="shared" si="381"/>
        <v>1</v>
      </c>
      <c r="G4908">
        <f t="shared" si="382"/>
        <v>1</v>
      </c>
    </row>
    <row r="4909" spans="1:7" x14ac:dyDescent="0.25">
      <c r="A4909" s="7">
        <v>0.13083278408097185</v>
      </c>
      <c r="B4909" s="13">
        <f t="shared" si="383"/>
        <v>4908</v>
      </c>
      <c r="C4909" s="35">
        <f t="shared" si="384"/>
        <v>9.9117212810362343E-5</v>
      </c>
      <c r="D4909" s="7">
        <f t="shared" si="380"/>
        <v>0.48646728047325838</v>
      </c>
      <c r="E4909" s="7">
        <f>SUM(D$2:D4909)</f>
        <v>1557.3524902727606</v>
      </c>
      <c r="F4909">
        <f t="shared" si="381"/>
        <v>1</v>
      </c>
      <c r="G4909">
        <f t="shared" si="382"/>
        <v>1</v>
      </c>
    </row>
    <row r="4910" spans="1:7" x14ac:dyDescent="0.25">
      <c r="A4910" s="7">
        <v>0.13083278408097182</v>
      </c>
      <c r="B4910" s="13">
        <f t="shared" si="383"/>
        <v>4909</v>
      </c>
      <c r="C4910" s="35">
        <f t="shared" si="384"/>
        <v>2.7755575615628914E-17</v>
      </c>
      <c r="D4910" s="7">
        <f t="shared" si="380"/>
        <v>1.3625212069712234E-13</v>
      </c>
      <c r="E4910" s="7">
        <f>SUM(D$2:D4910)</f>
        <v>1557.3524902727609</v>
      </c>
      <c r="F4910">
        <f t="shared" si="381"/>
        <v>1</v>
      </c>
      <c r="G4910">
        <f t="shared" si="382"/>
        <v>1</v>
      </c>
    </row>
    <row r="4911" spans="1:7" x14ac:dyDescent="0.25">
      <c r="A4911" s="7">
        <v>0.1305846278935496</v>
      </c>
      <c r="B4911" s="13">
        <f t="shared" si="383"/>
        <v>4910</v>
      </c>
      <c r="C4911" s="35">
        <f t="shared" si="384"/>
        <v>2.4815618742221601E-4</v>
      </c>
      <c r="D4911" s="7">
        <f t="shared" si="380"/>
        <v>1.2184468802430806</v>
      </c>
      <c r="E4911" s="7">
        <f>SUM(D$2:D4911)</f>
        <v>1558.570937153004</v>
      </c>
      <c r="F4911">
        <f t="shared" si="381"/>
        <v>1</v>
      </c>
      <c r="G4911">
        <f t="shared" si="382"/>
        <v>1</v>
      </c>
    </row>
    <row r="4912" spans="1:7" x14ac:dyDescent="0.25">
      <c r="A4912" s="7">
        <v>0.1305339071898764</v>
      </c>
      <c r="B4912" s="13">
        <f t="shared" si="383"/>
        <v>4911</v>
      </c>
      <c r="C4912" s="35">
        <f t="shared" si="384"/>
        <v>5.0720703673207135E-5</v>
      </c>
      <c r="D4912" s="7">
        <f t="shared" si="380"/>
        <v>0.24908937573912024</v>
      </c>
      <c r="E4912" s="7">
        <f>SUM(D$2:D4912)</f>
        <v>1558.8200265287433</v>
      </c>
      <c r="F4912">
        <f t="shared" si="381"/>
        <v>1</v>
      </c>
      <c r="G4912">
        <f t="shared" si="382"/>
        <v>1</v>
      </c>
    </row>
    <row r="4913" spans="1:7" x14ac:dyDescent="0.25">
      <c r="A4913" s="7">
        <v>0.13053257562009027</v>
      </c>
      <c r="B4913" s="13">
        <f t="shared" si="383"/>
        <v>4912</v>
      </c>
      <c r="C4913" s="35">
        <f t="shared" si="384"/>
        <v>1.3315697861282505E-6</v>
      </c>
      <c r="D4913" s="7">
        <f t="shared" si="380"/>
        <v>6.5406707894619665E-3</v>
      </c>
      <c r="E4913" s="7">
        <f>SUM(D$2:D4913)</f>
        <v>1558.8265671995327</v>
      </c>
      <c r="F4913">
        <f t="shared" si="381"/>
        <v>1</v>
      </c>
      <c r="G4913">
        <f t="shared" si="382"/>
        <v>1</v>
      </c>
    </row>
    <row r="4914" spans="1:7" x14ac:dyDescent="0.25">
      <c r="A4914" s="7">
        <v>0.13052947669404247</v>
      </c>
      <c r="B4914" s="13">
        <f t="shared" si="383"/>
        <v>4913</v>
      </c>
      <c r="C4914" s="35">
        <f t="shared" si="384"/>
        <v>3.0989260478009317E-6</v>
      </c>
      <c r="D4914" s="7">
        <f t="shared" si="380"/>
        <v>1.5225023672845978E-2</v>
      </c>
      <c r="E4914" s="7">
        <f>SUM(D$2:D4914)</f>
        <v>1558.8417922232056</v>
      </c>
      <c r="F4914">
        <f t="shared" si="381"/>
        <v>1</v>
      </c>
      <c r="G4914">
        <f t="shared" si="382"/>
        <v>1</v>
      </c>
    </row>
    <row r="4915" spans="1:7" x14ac:dyDescent="0.25">
      <c r="A4915" s="7">
        <v>0.13042096586164956</v>
      </c>
      <c r="B4915" s="13">
        <f t="shared" si="383"/>
        <v>4914</v>
      </c>
      <c r="C4915" s="35">
        <f t="shared" si="384"/>
        <v>1.0851083239291071E-4</v>
      </c>
      <c r="D4915" s="7">
        <f t="shared" si="380"/>
        <v>0.53322223037876326</v>
      </c>
      <c r="E4915" s="7">
        <f>SUM(D$2:D4915)</f>
        <v>1559.3750144535843</v>
      </c>
      <c r="F4915">
        <f t="shared" si="381"/>
        <v>1</v>
      </c>
      <c r="G4915">
        <f t="shared" si="382"/>
        <v>1</v>
      </c>
    </row>
    <row r="4916" spans="1:7" x14ac:dyDescent="0.25">
      <c r="A4916" s="7">
        <v>0.13033424435303043</v>
      </c>
      <c r="B4916" s="13">
        <f t="shared" si="383"/>
        <v>4915</v>
      </c>
      <c r="C4916" s="35">
        <f t="shared" si="384"/>
        <v>8.672150861913086E-5</v>
      </c>
      <c r="D4916" s="7">
        <f t="shared" si="380"/>
        <v>0.42623621486302821</v>
      </c>
      <c r="E4916" s="7">
        <f>SUM(D$2:D4916)</f>
        <v>1559.8012506684474</v>
      </c>
      <c r="F4916">
        <f t="shared" si="381"/>
        <v>1</v>
      </c>
      <c r="G4916">
        <f t="shared" si="382"/>
        <v>1</v>
      </c>
    </row>
    <row r="4917" spans="1:7" x14ac:dyDescent="0.25">
      <c r="A4917" s="7">
        <v>0.13031448869947565</v>
      </c>
      <c r="B4917" s="13">
        <f t="shared" si="383"/>
        <v>4916</v>
      </c>
      <c r="C4917" s="35">
        <f t="shared" si="384"/>
        <v>1.9755653554776043E-5</v>
      </c>
      <c r="D4917" s="7">
        <f t="shared" si="380"/>
        <v>9.7118792875279025E-2</v>
      </c>
      <c r="E4917" s="7">
        <f>SUM(D$2:D4917)</f>
        <v>1559.8983694613228</v>
      </c>
      <c r="F4917">
        <f t="shared" si="381"/>
        <v>1</v>
      </c>
      <c r="G4917">
        <f t="shared" si="382"/>
        <v>1</v>
      </c>
    </row>
    <row r="4918" spans="1:7" x14ac:dyDescent="0.25">
      <c r="A4918" s="7">
        <v>0.13029124675411707</v>
      </c>
      <c r="B4918" s="13">
        <f t="shared" si="383"/>
        <v>4917</v>
      </c>
      <c r="C4918" s="35">
        <f t="shared" si="384"/>
        <v>2.3241945358576377E-5</v>
      </c>
      <c r="D4918" s="7">
        <f t="shared" si="380"/>
        <v>0.11428064532812005</v>
      </c>
      <c r="E4918" s="7">
        <f>SUM(D$2:D4918)</f>
        <v>1560.0126501066509</v>
      </c>
      <c r="F4918">
        <f t="shared" si="381"/>
        <v>1</v>
      </c>
      <c r="G4918">
        <f t="shared" si="382"/>
        <v>1</v>
      </c>
    </row>
    <row r="4919" spans="1:7" x14ac:dyDescent="0.25">
      <c r="A4919" s="7">
        <v>0.13028354785971705</v>
      </c>
      <c r="B4919" s="13">
        <f t="shared" si="383"/>
        <v>4918</v>
      </c>
      <c r="C4919" s="35">
        <f t="shared" si="384"/>
        <v>7.6988944000266901E-6</v>
      </c>
      <c r="D4919" s="7">
        <f t="shared" si="380"/>
        <v>3.7863162659331262E-2</v>
      </c>
      <c r="E4919" s="7">
        <f>SUM(D$2:D4919)</f>
        <v>1560.0505132693102</v>
      </c>
      <c r="F4919">
        <f t="shared" si="381"/>
        <v>1</v>
      </c>
      <c r="G4919">
        <f t="shared" si="382"/>
        <v>1</v>
      </c>
    </row>
    <row r="4920" spans="1:7" x14ac:dyDescent="0.25">
      <c r="A4920" s="7">
        <v>0.13019859370735953</v>
      </c>
      <c r="B4920" s="13">
        <f t="shared" si="383"/>
        <v>4919</v>
      </c>
      <c r="C4920" s="35">
        <f t="shared" si="384"/>
        <v>8.495415235751369E-5</v>
      </c>
      <c r="D4920" s="7">
        <f t="shared" si="380"/>
        <v>0.41788947544660981</v>
      </c>
      <c r="E4920" s="7">
        <f>SUM(D$2:D4920)</f>
        <v>1560.4684027447568</v>
      </c>
      <c r="F4920">
        <f t="shared" si="381"/>
        <v>1</v>
      </c>
      <c r="G4920">
        <f t="shared" si="382"/>
        <v>1</v>
      </c>
    </row>
    <row r="4921" spans="1:7" x14ac:dyDescent="0.25">
      <c r="A4921" s="7">
        <v>0.13013278994956307</v>
      </c>
      <c r="B4921" s="13">
        <f t="shared" si="383"/>
        <v>4920</v>
      </c>
      <c r="C4921" s="35">
        <f t="shared" si="384"/>
        <v>6.5803757796467632E-5</v>
      </c>
      <c r="D4921" s="7">
        <f t="shared" si="380"/>
        <v>0.32375448835862075</v>
      </c>
      <c r="E4921" s="7">
        <f>SUM(D$2:D4921)</f>
        <v>1560.7921572331154</v>
      </c>
      <c r="F4921">
        <f t="shared" si="381"/>
        <v>1</v>
      </c>
      <c r="G4921">
        <f t="shared" si="382"/>
        <v>1</v>
      </c>
    </row>
    <row r="4922" spans="1:7" x14ac:dyDescent="0.25">
      <c r="A4922" s="7">
        <v>0.13011942583098188</v>
      </c>
      <c r="B4922" s="13">
        <f t="shared" si="383"/>
        <v>4921</v>
      </c>
      <c r="C4922" s="35">
        <f t="shared" si="384"/>
        <v>1.3364118581188356E-5</v>
      </c>
      <c r="D4922" s="7">
        <f t="shared" si="380"/>
        <v>6.5764827538027898E-2</v>
      </c>
      <c r="E4922" s="7">
        <f>SUM(D$2:D4922)</f>
        <v>1560.8579220606534</v>
      </c>
      <c r="F4922">
        <f t="shared" si="381"/>
        <v>1</v>
      </c>
      <c r="G4922">
        <f t="shared" si="382"/>
        <v>1</v>
      </c>
    </row>
    <row r="4923" spans="1:7" x14ac:dyDescent="0.25">
      <c r="A4923" s="7">
        <v>0.13011654479817175</v>
      </c>
      <c r="B4923" s="13">
        <f t="shared" si="383"/>
        <v>4922</v>
      </c>
      <c r="C4923" s="35">
        <f t="shared" si="384"/>
        <v>2.8810328101258609E-6</v>
      </c>
      <c r="D4923" s="7">
        <f t="shared" si="380"/>
        <v>1.4180443491439487E-2</v>
      </c>
      <c r="E4923" s="7">
        <f>SUM(D$2:D4923)</f>
        <v>1560.8721025041448</v>
      </c>
      <c r="F4923">
        <f t="shared" si="381"/>
        <v>1</v>
      </c>
      <c r="G4923">
        <f t="shared" si="382"/>
        <v>1</v>
      </c>
    </row>
    <row r="4924" spans="1:7" x14ac:dyDescent="0.25">
      <c r="A4924" s="7">
        <v>0.1300866450038824</v>
      </c>
      <c r="B4924" s="13">
        <f t="shared" si="383"/>
        <v>4923</v>
      </c>
      <c r="C4924" s="35">
        <f t="shared" si="384"/>
        <v>2.9899794289356407E-5</v>
      </c>
      <c r="D4924" s="7">
        <f t="shared" si="380"/>
        <v>0.14719668728650159</v>
      </c>
      <c r="E4924" s="7">
        <f>SUM(D$2:D4924)</f>
        <v>1561.0192991914312</v>
      </c>
      <c r="F4924">
        <f t="shared" si="381"/>
        <v>1</v>
      </c>
      <c r="G4924">
        <f t="shared" si="382"/>
        <v>1</v>
      </c>
    </row>
    <row r="4925" spans="1:7" x14ac:dyDescent="0.25">
      <c r="A4925" s="7">
        <v>0.13005781046542192</v>
      </c>
      <c r="B4925" s="13">
        <f t="shared" si="383"/>
        <v>4924</v>
      </c>
      <c r="C4925" s="35">
        <f t="shared" si="384"/>
        <v>2.8834538460476011E-5</v>
      </c>
      <c r="D4925" s="7">
        <f t="shared" si="380"/>
        <v>0.14198126737938388</v>
      </c>
      <c r="E4925" s="7">
        <f>SUM(D$2:D4925)</f>
        <v>1561.1612804588106</v>
      </c>
      <c r="F4925">
        <f t="shared" si="381"/>
        <v>1</v>
      </c>
      <c r="G4925">
        <f t="shared" si="382"/>
        <v>1</v>
      </c>
    </row>
    <row r="4926" spans="1:7" x14ac:dyDescent="0.25">
      <c r="A4926" s="7">
        <v>0.12993438605142396</v>
      </c>
      <c r="B4926" s="13">
        <f t="shared" si="383"/>
        <v>4925</v>
      </c>
      <c r="C4926" s="35">
        <f t="shared" si="384"/>
        <v>1.2342441399795789E-4</v>
      </c>
      <c r="D4926" s="7">
        <f t="shared" si="380"/>
        <v>0.6078652389399426</v>
      </c>
      <c r="E4926" s="7">
        <f>SUM(D$2:D4926)</f>
        <v>1561.7691456977504</v>
      </c>
      <c r="F4926">
        <f t="shared" si="381"/>
        <v>1</v>
      </c>
      <c r="G4926">
        <f t="shared" si="382"/>
        <v>1</v>
      </c>
    </row>
    <row r="4927" spans="1:7" x14ac:dyDescent="0.25">
      <c r="A4927" s="7">
        <v>0.12993056081458373</v>
      </c>
      <c r="B4927" s="13">
        <f t="shared" si="383"/>
        <v>4926</v>
      </c>
      <c r="C4927" s="35">
        <f t="shared" si="384"/>
        <v>3.8252368402269532E-6</v>
      </c>
      <c r="D4927" s="7">
        <f t="shared" si="380"/>
        <v>1.8843116674957971E-2</v>
      </c>
      <c r="E4927" s="7">
        <f>SUM(D$2:D4927)</f>
        <v>1561.7879888144255</v>
      </c>
      <c r="F4927">
        <f t="shared" si="381"/>
        <v>1</v>
      </c>
      <c r="G4927">
        <f t="shared" si="382"/>
        <v>1</v>
      </c>
    </row>
    <row r="4928" spans="1:7" x14ac:dyDescent="0.25">
      <c r="A4928" s="7">
        <v>0.12948426704297961</v>
      </c>
      <c r="B4928" s="13">
        <f t="shared" si="383"/>
        <v>4927</v>
      </c>
      <c r="C4928" s="35">
        <f t="shared" si="384"/>
        <v>4.462937716041282E-4</v>
      </c>
      <c r="D4928" s="7">
        <f t="shared" si="380"/>
        <v>2.1988894126935397</v>
      </c>
      <c r="E4928" s="7">
        <f>SUM(D$2:D4928)</f>
        <v>1563.986878227119</v>
      </c>
      <c r="F4928">
        <f t="shared" si="381"/>
        <v>1</v>
      </c>
      <c r="G4928">
        <f t="shared" si="382"/>
        <v>1</v>
      </c>
    </row>
    <row r="4929" spans="1:7" x14ac:dyDescent="0.25">
      <c r="A4929" s="7">
        <v>0.12934699430320548</v>
      </c>
      <c r="B4929" s="13">
        <f t="shared" si="383"/>
        <v>4928</v>
      </c>
      <c r="C4929" s="35">
        <f t="shared" si="384"/>
        <v>1.3727273977412469E-4</v>
      </c>
      <c r="D4929" s="7">
        <f t="shared" si="380"/>
        <v>0.67648006160688645</v>
      </c>
      <c r="E4929" s="7">
        <f>SUM(D$2:D4929)</f>
        <v>1564.6633582887259</v>
      </c>
      <c r="F4929">
        <f t="shared" si="381"/>
        <v>1</v>
      </c>
      <c r="G4929">
        <f t="shared" si="382"/>
        <v>1</v>
      </c>
    </row>
    <row r="4930" spans="1:7" x14ac:dyDescent="0.25">
      <c r="A4930" s="7">
        <v>0.12934384695643822</v>
      </c>
      <c r="B4930" s="13">
        <f t="shared" si="383"/>
        <v>4929</v>
      </c>
      <c r="C4930" s="35">
        <f t="shared" si="384"/>
        <v>3.1473467672626931E-6</v>
      </c>
      <c r="D4930" s="7">
        <f t="shared" ref="D4930:D4993" si="385">C4930*B4930</f>
        <v>1.5513272215837814E-2</v>
      </c>
      <c r="E4930" s="7">
        <f>SUM(D$2:D4930)</f>
        <v>1564.6788715609418</v>
      </c>
      <c r="F4930">
        <f t="shared" ref="F4930:F4993" si="386">IF(E4930&gt;I$15,1,0)</f>
        <v>1</v>
      </c>
      <c r="G4930">
        <f t="shared" ref="G4930:G4993" si="387">IF(E4930&gt;M$15,1,0)</f>
        <v>1</v>
      </c>
    </row>
    <row r="4931" spans="1:7" x14ac:dyDescent="0.25">
      <c r="A4931" s="7">
        <v>0.12933658384851365</v>
      </c>
      <c r="B4931" s="13">
        <f t="shared" ref="B4931:B4994" si="388">ROW(B4931)-1</f>
        <v>4930</v>
      </c>
      <c r="C4931" s="35">
        <f t="shared" si="384"/>
        <v>7.2631079245655261E-6</v>
      </c>
      <c r="D4931" s="7">
        <f t="shared" si="385"/>
        <v>3.5807122068108044E-2</v>
      </c>
      <c r="E4931" s="7">
        <f>SUM(D$2:D4931)</f>
        <v>1564.7146786830099</v>
      </c>
      <c r="F4931">
        <f t="shared" si="386"/>
        <v>1</v>
      </c>
      <c r="G4931">
        <f t="shared" si="387"/>
        <v>1</v>
      </c>
    </row>
    <row r="4932" spans="1:7" x14ac:dyDescent="0.25">
      <c r="A4932" s="7">
        <v>0.12929106837218646</v>
      </c>
      <c r="B4932" s="13">
        <f t="shared" si="388"/>
        <v>4931</v>
      </c>
      <c r="C4932" s="35">
        <f t="shared" ref="C4932:C4995" si="389">IF(A4931-A4932=0,0,A4931-A4932)</f>
        <v>4.5515476327195881E-5</v>
      </c>
      <c r="D4932" s="7">
        <f t="shared" si="385"/>
        <v>0.22443681376940289</v>
      </c>
      <c r="E4932" s="7">
        <f>SUM(D$2:D4932)</f>
        <v>1564.9391154967793</v>
      </c>
      <c r="F4932">
        <f t="shared" si="386"/>
        <v>1</v>
      </c>
      <c r="G4932">
        <f t="shared" si="387"/>
        <v>1</v>
      </c>
    </row>
    <row r="4933" spans="1:7" x14ac:dyDescent="0.25">
      <c r="A4933" s="7">
        <v>0.12896626218580037</v>
      </c>
      <c r="B4933" s="13">
        <f t="shared" si="388"/>
        <v>4932</v>
      </c>
      <c r="C4933" s="35">
        <f t="shared" si="389"/>
        <v>3.2480618638608405E-4</v>
      </c>
      <c r="D4933" s="7">
        <f t="shared" si="385"/>
        <v>1.6019441112561665</v>
      </c>
      <c r="E4933" s="7">
        <f>SUM(D$2:D4933)</f>
        <v>1566.5410596080355</v>
      </c>
      <c r="F4933">
        <f t="shared" si="386"/>
        <v>1</v>
      </c>
      <c r="G4933">
        <f t="shared" si="387"/>
        <v>1</v>
      </c>
    </row>
    <row r="4934" spans="1:7" x14ac:dyDescent="0.25">
      <c r="A4934" s="7">
        <v>0.12879156022985511</v>
      </c>
      <c r="B4934" s="13">
        <f t="shared" si="388"/>
        <v>4933</v>
      </c>
      <c r="C4934" s="35">
        <f t="shared" si="389"/>
        <v>1.7470195594526672E-4</v>
      </c>
      <c r="D4934" s="7">
        <f t="shared" si="385"/>
        <v>0.86180474867800072</v>
      </c>
      <c r="E4934" s="7">
        <f>SUM(D$2:D4934)</f>
        <v>1567.4028643567135</v>
      </c>
      <c r="F4934">
        <f t="shared" si="386"/>
        <v>1</v>
      </c>
      <c r="G4934">
        <f t="shared" si="387"/>
        <v>1</v>
      </c>
    </row>
    <row r="4935" spans="1:7" x14ac:dyDescent="0.25">
      <c r="A4935" s="7">
        <v>0.12859618262668465</v>
      </c>
      <c r="B4935" s="13">
        <f t="shared" si="388"/>
        <v>4934</v>
      </c>
      <c r="C4935" s="35">
        <f t="shared" si="389"/>
        <v>1.9537760317045461E-4</v>
      </c>
      <c r="D4935" s="7">
        <f t="shared" si="385"/>
        <v>0.96399309404302302</v>
      </c>
      <c r="E4935" s="7">
        <f>SUM(D$2:D4935)</f>
        <v>1568.3668574507565</v>
      </c>
      <c r="F4935">
        <f t="shared" si="386"/>
        <v>1</v>
      </c>
      <c r="G4935">
        <f t="shared" si="387"/>
        <v>1</v>
      </c>
    </row>
    <row r="4936" spans="1:7" x14ac:dyDescent="0.25">
      <c r="A4936" s="7">
        <v>0.12858567533055373</v>
      </c>
      <c r="B4936" s="13">
        <f t="shared" si="388"/>
        <v>4935</v>
      </c>
      <c r="C4936" s="35">
        <f t="shared" si="389"/>
        <v>1.0507296130918276E-5</v>
      </c>
      <c r="D4936" s="7">
        <f t="shared" si="385"/>
        <v>5.185350640608169E-2</v>
      </c>
      <c r="E4936" s="7">
        <f>SUM(D$2:D4936)</f>
        <v>1568.4187109571626</v>
      </c>
      <c r="F4936">
        <f t="shared" si="386"/>
        <v>1</v>
      </c>
      <c r="G4936">
        <f t="shared" si="387"/>
        <v>1</v>
      </c>
    </row>
    <row r="4937" spans="1:7" x14ac:dyDescent="0.25">
      <c r="A4937" s="7">
        <v>0.12856340179958509</v>
      </c>
      <c r="B4937" s="13">
        <f t="shared" si="388"/>
        <v>4936</v>
      </c>
      <c r="C4937" s="35">
        <f t="shared" si="389"/>
        <v>2.2273530968647259E-5</v>
      </c>
      <c r="D4937" s="7">
        <f t="shared" si="385"/>
        <v>0.10994214886124287</v>
      </c>
      <c r="E4937" s="7">
        <f>SUM(D$2:D4937)</f>
        <v>1568.5286531060237</v>
      </c>
      <c r="F4937">
        <f t="shared" si="386"/>
        <v>1</v>
      </c>
      <c r="G4937">
        <f t="shared" si="387"/>
        <v>1</v>
      </c>
    </row>
    <row r="4938" spans="1:7" x14ac:dyDescent="0.25">
      <c r="A4938" s="7">
        <v>0.12844895942905385</v>
      </c>
      <c r="B4938" s="13">
        <f t="shared" si="388"/>
        <v>4937</v>
      </c>
      <c r="C4938" s="35">
        <f t="shared" si="389"/>
        <v>1.1444237053123696E-4</v>
      </c>
      <c r="D4938" s="7">
        <f t="shared" si="385"/>
        <v>0.56500198331271689</v>
      </c>
      <c r="E4938" s="7">
        <f>SUM(D$2:D4938)</f>
        <v>1569.0936550893364</v>
      </c>
      <c r="F4938">
        <f t="shared" si="386"/>
        <v>1</v>
      </c>
      <c r="G4938">
        <f t="shared" si="387"/>
        <v>1</v>
      </c>
    </row>
    <row r="4939" spans="1:7" x14ac:dyDescent="0.25">
      <c r="A4939" s="7">
        <v>0.12843692688025884</v>
      </c>
      <c r="B4939" s="13">
        <f t="shared" si="388"/>
        <v>4938</v>
      </c>
      <c r="C4939" s="35">
        <f t="shared" si="389"/>
        <v>1.2032548795004594E-5</v>
      </c>
      <c r="D4939" s="7">
        <f t="shared" si="385"/>
        <v>5.9416725949732685E-2</v>
      </c>
      <c r="E4939" s="7">
        <f>SUM(D$2:D4939)</f>
        <v>1569.153071815286</v>
      </c>
      <c r="F4939">
        <f t="shared" si="386"/>
        <v>1</v>
      </c>
      <c r="G4939">
        <f t="shared" si="387"/>
        <v>1</v>
      </c>
    </row>
    <row r="4940" spans="1:7" x14ac:dyDescent="0.25">
      <c r="A4940" s="7">
        <v>0.12831810243461317</v>
      </c>
      <c r="B4940" s="13">
        <f t="shared" si="388"/>
        <v>4939</v>
      </c>
      <c r="C4940" s="35">
        <f t="shared" si="389"/>
        <v>1.1882444564567662E-4</v>
      </c>
      <c r="D4940" s="7">
        <f t="shared" si="385"/>
        <v>0.58687393704399682</v>
      </c>
      <c r="E4940" s="7">
        <f>SUM(D$2:D4940)</f>
        <v>1569.73994575233</v>
      </c>
      <c r="F4940">
        <f t="shared" si="386"/>
        <v>1</v>
      </c>
      <c r="G4940">
        <f t="shared" si="387"/>
        <v>1</v>
      </c>
    </row>
    <row r="4941" spans="1:7" x14ac:dyDescent="0.25">
      <c r="A4941" s="7">
        <v>0.12828331214765457</v>
      </c>
      <c r="B4941" s="13">
        <f t="shared" si="388"/>
        <v>4940</v>
      </c>
      <c r="C4941" s="35">
        <f t="shared" si="389"/>
        <v>3.4790286958602534E-5</v>
      </c>
      <c r="D4941" s="7">
        <f t="shared" si="385"/>
        <v>0.17186401757549652</v>
      </c>
      <c r="E4941" s="7">
        <f>SUM(D$2:D4941)</f>
        <v>1569.9118097699054</v>
      </c>
      <c r="F4941">
        <f t="shared" si="386"/>
        <v>1</v>
      </c>
      <c r="G4941">
        <f t="shared" si="387"/>
        <v>1</v>
      </c>
    </row>
    <row r="4942" spans="1:7" x14ac:dyDescent="0.25">
      <c r="A4942" s="7">
        <v>0.12828040690448475</v>
      </c>
      <c r="B4942" s="13">
        <f t="shared" si="388"/>
        <v>4941</v>
      </c>
      <c r="C4942" s="35">
        <f t="shared" si="389"/>
        <v>2.9052431698151082E-6</v>
      </c>
      <c r="D4942" s="7">
        <f t="shared" si="385"/>
        <v>1.435480650205645E-2</v>
      </c>
      <c r="E4942" s="7">
        <f>SUM(D$2:D4942)</f>
        <v>1569.9261645764075</v>
      </c>
      <c r="F4942">
        <f t="shared" si="386"/>
        <v>1</v>
      </c>
      <c r="G4942">
        <f t="shared" si="387"/>
        <v>1</v>
      </c>
    </row>
    <row r="4943" spans="1:7" x14ac:dyDescent="0.25">
      <c r="A4943" s="7">
        <v>0.12820862318783036</v>
      </c>
      <c r="B4943" s="13">
        <f t="shared" si="388"/>
        <v>4942</v>
      </c>
      <c r="C4943" s="35">
        <f t="shared" si="389"/>
        <v>7.1783716654394425E-5</v>
      </c>
      <c r="D4943" s="7">
        <f t="shared" si="385"/>
        <v>0.35475512770601725</v>
      </c>
      <c r="E4943" s="7">
        <f>SUM(D$2:D4943)</f>
        <v>1570.2809197041136</v>
      </c>
      <c r="F4943">
        <f t="shared" si="386"/>
        <v>1</v>
      </c>
      <c r="G4943">
        <f t="shared" si="387"/>
        <v>1</v>
      </c>
    </row>
    <row r="4944" spans="1:7" x14ac:dyDescent="0.25">
      <c r="A4944" s="7">
        <v>0.12788289700777386</v>
      </c>
      <c r="B4944" s="13">
        <f t="shared" si="388"/>
        <v>4943</v>
      </c>
      <c r="C4944" s="35">
        <f t="shared" si="389"/>
        <v>3.257261800564959E-4</v>
      </c>
      <c r="D4944" s="7">
        <f t="shared" si="385"/>
        <v>1.6100645080192593</v>
      </c>
      <c r="E4944" s="7">
        <f>SUM(D$2:D4944)</f>
        <v>1571.8909842121327</v>
      </c>
      <c r="F4944">
        <f t="shared" si="386"/>
        <v>1</v>
      </c>
      <c r="G4944">
        <f t="shared" si="387"/>
        <v>1</v>
      </c>
    </row>
    <row r="4945" spans="1:7" x14ac:dyDescent="0.25">
      <c r="A4945" s="7">
        <v>0.12771085819140091</v>
      </c>
      <c r="B4945" s="13">
        <f t="shared" si="388"/>
        <v>4944</v>
      </c>
      <c r="C4945" s="35">
        <f t="shared" si="389"/>
        <v>1.7203881637295471E-4</v>
      </c>
      <c r="D4945" s="7">
        <f t="shared" si="385"/>
        <v>0.85055990814788807</v>
      </c>
      <c r="E4945" s="7">
        <f>SUM(D$2:D4945)</f>
        <v>1572.7415441202807</v>
      </c>
      <c r="F4945">
        <f t="shared" si="386"/>
        <v>1</v>
      </c>
      <c r="G4945">
        <f t="shared" si="387"/>
        <v>1</v>
      </c>
    </row>
    <row r="4946" spans="1:7" x14ac:dyDescent="0.25">
      <c r="A4946" s="7">
        <v>0.12769507303684488</v>
      </c>
      <c r="B4946" s="13">
        <f t="shared" si="388"/>
        <v>4945</v>
      </c>
      <c r="C4946" s="35">
        <f t="shared" si="389"/>
        <v>1.5785154556025027E-5</v>
      </c>
      <c r="D4946" s="7">
        <f t="shared" si="385"/>
        <v>7.805758927954376E-2</v>
      </c>
      <c r="E4946" s="7">
        <f>SUM(D$2:D4946)</f>
        <v>1572.8196017095602</v>
      </c>
      <c r="F4946">
        <f t="shared" si="386"/>
        <v>1</v>
      </c>
      <c r="G4946">
        <f t="shared" si="387"/>
        <v>1</v>
      </c>
    </row>
    <row r="4947" spans="1:7" x14ac:dyDescent="0.25">
      <c r="A4947" s="7">
        <v>0.12750531223713601</v>
      </c>
      <c r="B4947" s="13">
        <f t="shared" si="388"/>
        <v>4946</v>
      </c>
      <c r="C4947" s="35">
        <f t="shared" si="389"/>
        <v>1.8976079970886572E-4</v>
      </c>
      <c r="D4947" s="7">
        <f t="shared" si="385"/>
        <v>0.93855691536004993</v>
      </c>
      <c r="E4947" s="7">
        <f>SUM(D$2:D4947)</f>
        <v>1573.7581586249203</v>
      </c>
      <c r="F4947">
        <f t="shared" si="386"/>
        <v>1</v>
      </c>
      <c r="G4947">
        <f t="shared" si="387"/>
        <v>1</v>
      </c>
    </row>
    <row r="4948" spans="1:7" x14ac:dyDescent="0.25">
      <c r="A4948" s="7">
        <v>0.12749311021582277</v>
      </c>
      <c r="B4948" s="13">
        <f t="shared" si="388"/>
        <v>4947</v>
      </c>
      <c r="C4948" s="35">
        <f t="shared" si="389"/>
        <v>1.2202021313245659E-5</v>
      </c>
      <c r="D4948" s="7">
        <f t="shared" si="385"/>
        <v>6.0363399436626275E-2</v>
      </c>
      <c r="E4948" s="7">
        <f>SUM(D$2:D4948)</f>
        <v>1573.818522024357</v>
      </c>
      <c r="F4948">
        <f t="shared" si="386"/>
        <v>1</v>
      </c>
      <c r="G4948">
        <f t="shared" si="387"/>
        <v>1</v>
      </c>
    </row>
    <row r="4949" spans="1:7" x14ac:dyDescent="0.25">
      <c r="A4949" s="7">
        <v>0.12748148924314348</v>
      </c>
      <c r="B4949" s="13">
        <f t="shared" si="388"/>
        <v>4948</v>
      </c>
      <c r="C4949" s="35">
        <f t="shared" si="389"/>
        <v>1.1620972679288188E-5</v>
      </c>
      <c r="D4949" s="7">
        <f t="shared" si="385"/>
        <v>5.7500572817117956E-2</v>
      </c>
      <c r="E4949" s="7">
        <f>SUM(D$2:D4949)</f>
        <v>1573.8760225971741</v>
      </c>
      <c r="F4949">
        <f t="shared" si="386"/>
        <v>1</v>
      </c>
      <c r="G4949">
        <f t="shared" si="387"/>
        <v>1</v>
      </c>
    </row>
    <row r="4950" spans="1:7" x14ac:dyDescent="0.25">
      <c r="A4950" s="7">
        <v>0.12728359376255916</v>
      </c>
      <c r="B4950" s="13">
        <f t="shared" si="388"/>
        <v>4949</v>
      </c>
      <c r="C4950" s="35">
        <f t="shared" si="389"/>
        <v>1.9789548058432582E-4</v>
      </c>
      <c r="D4950" s="7">
        <f t="shared" si="385"/>
        <v>0.97938473341182852</v>
      </c>
      <c r="E4950" s="7">
        <f>SUM(D$2:D4950)</f>
        <v>1574.8554073305859</v>
      </c>
      <c r="F4950">
        <f t="shared" si="386"/>
        <v>1</v>
      </c>
      <c r="G4950">
        <f t="shared" si="387"/>
        <v>1</v>
      </c>
    </row>
    <row r="4951" spans="1:7" x14ac:dyDescent="0.25">
      <c r="A4951" s="7">
        <v>0.12715046099430202</v>
      </c>
      <c r="B4951" s="13">
        <f t="shared" si="388"/>
        <v>4950</v>
      </c>
      <c r="C4951" s="35">
        <f t="shared" si="389"/>
        <v>1.3313276825713261E-4</v>
      </c>
      <c r="D4951" s="7">
        <f t="shared" si="385"/>
        <v>0.65900720287280645</v>
      </c>
      <c r="E4951" s="7">
        <f>SUM(D$2:D4951)</f>
        <v>1575.5144145334586</v>
      </c>
      <c r="F4951">
        <f t="shared" si="386"/>
        <v>1</v>
      </c>
      <c r="G4951">
        <f t="shared" si="387"/>
        <v>1</v>
      </c>
    </row>
    <row r="4952" spans="1:7" x14ac:dyDescent="0.25">
      <c r="A4952" s="7">
        <v>0.1270904435124855</v>
      </c>
      <c r="B4952" s="13">
        <f t="shared" si="388"/>
        <v>4951</v>
      </c>
      <c r="C4952" s="35">
        <f t="shared" si="389"/>
        <v>6.0017481816526663E-5</v>
      </c>
      <c r="D4952" s="7">
        <f t="shared" si="385"/>
        <v>0.29714655247362354</v>
      </c>
      <c r="E4952" s="7">
        <f>SUM(D$2:D4952)</f>
        <v>1575.8115610859322</v>
      </c>
      <c r="F4952">
        <f t="shared" si="386"/>
        <v>1</v>
      </c>
      <c r="G4952">
        <f t="shared" si="387"/>
        <v>1</v>
      </c>
    </row>
    <row r="4953" spans="1:7" x14ac:dyDescent="0.25">
      <c r="A4953" s="7">
        <v>0.12706928365806527</v>
      </c>
      <c r="B4953" s="13">
        <f t="shared" si="388"/>
        <v>4952</v>
      </c>
      <c r="C4953" s="35">
        <f t="shared" si="389"/>
        <v>2.1159854420221835E-5</v>
      </c>
      <c r="D4953" s="7">
        <f t="shared" si="385"/>
        <v>0.10478359908893853</v>
      </c>
      <c r="E4953" s="7">
        <f>SUM(D$2:D4953)</f>
        <v>1575.9163446850212</v>
      </c>
      <c r="F4953">
        <f t="shared" si="386"/>
        <v>1</v>
      </c>
      <c r="G4953">
        <f t="shared" si="387"/>
        <v>1</v>
      </c>
    </row>
    <row r="4954" spans="1:7" x14ac:dyDescent="0.25">
      <c r="A4954" s="7">
        <v>0.12682354850661787</v>
      </c>
      <c r="B4954" s="13">
        <f t="shared" si="388"/>
        <v>4953</v>
      </c>
      <c r="C4954" s="35">
        <f t="shared" si="389"/>
        <v>2.457351514474071E-4</v>
      </c>
      <c r="D4954" s="7">
        <f t="shared" si="385"/>
        <v>1.2171262051190073</v>
      </c>
      <c r="E4954" s="7">
        <f>SUM(D$2:D4954)</f>
        <v>1577.1334708901402</v>
      </c>
      <c r="F4954">
        <f t="shared" si="386"/>
        <v>1</v>
      </c>
      <c r="G4954">
        <f t="shared" si="387"/>
        <v>1</v>
      </c>
    </row>
    <row r="4955" spans="1:7" x14ac:dyDescent="0.25">
      <c r="A4955" s="7">
        <v>0.12664444026519833</v>
      </c>
      <c r="B4955" s="13">
        <f t="shared" si="388"/>
        <v>4954</v>
      </c>
      <c r="C4955" s="35">
        <f t="shared" si="389"/>
        <v>1.7910824141953441E-4</v>
      </c>
      <c r="D4955" s="7">
        <f t="shared" si="385"/>
        <v>0.88730222799237346</v>
      </c>
      <c r="E4955" s="7">
        <f>SUM(D$2:D4955)</f>
        <v>1578.0207731181326</v>
      </c>
      <c r="F4955">
        <f t="shared" si="386"/>
        <v>1</v>
      </c>
      <c r="G4955">
        <f t="shared" si="387"/>
        <v>1</v>
      </c>
    </row>
    <row r="4956" spans="1:7" x14ac:dyDescent="0.25">
      <c r="A4956" s="7">
        <v>0.12646801937371085</v>
      </c>
      <c r="B4956" s="13">
        <f t="shared" si="388"/>
        <v>4955</v>
      </c>
      <c r="C4956" s="35">
        <f t="shared" si="389"/>
        <v>1.7642089148747764E-4</v>
      </c>
      <c r="D4956" s="7">
        <f t="shared" si="385"/>
        <v>0.87416551732045167</v>
      </c>
      <c r="E4956" s="7">
        <f>SUM(D$2:D4956)</f>
        <v>1578.8949386354532</v>
      </c>
      <c r="F4956">
        <f t="shared" si="386"/>
        <v>1</v>
      </c>
      <c r="G4956">
        <f t="shared" si="387"/>
        <v>1</v>
      </c>
    </row>
    <row r="4957" spans="1:7" x14ac:dyDescent="0.25">
      <c r="A4957" s="7">
        <v>0.1264255786130718</v>
      </c>
      <c r="B4957" s="13">
        <f t="shared" si="388"/>
        <v>4956</v>
      </c>
      <c r="C4957" s="35">
        <f t="shared" si="389"/>
        <v>4.2440760639056441E-5</v>
      </c>
      <c r="D4957" s="7">
        <f t="shared" si="385"/>
        <v>0.21033640972716372</v>
      </c>
      <c r="E4957" s="7">
        <f>SUM(D$2:D4957)</f>
        <v>1579.1052750451804</v>
      </c>
      <c r="F4957">
        <f t="shared" si="386"/>
        <v>1</v>
      </c>
      <c r="G4957">
        <f t="shared" si="387"/>
        <v>1</v>
      </c>
    </row>
    <row r="4958" spans="1:7" x14ac:dyDescent="0.25">
      <c r="A4958" s="7">
        <v>0.12624036936099564</v>
      </c>
      <c r="B4958" s="13">
        <f t="shared" si="388"/>
        <v>4957</v>
      </c>
      <c r="C4958" s="35">
        <f t="shared" si="389"/>
        <v>1.8520925207615724E-4</v>
      </c>
      <c r="D4958" s="7">
        <f t="shared" si="385"/>
        <v>0.91808226254151148</v>
      </c>
      <c r="E4958" s="7">
        <f>SUM(D$2:D4958)</f>
        <v>1580.0233573077219</v>
      </c>
      <c r="F4958">
        <f t="shared" si="386"/>
        <v>1</v>
      </c>
      <c r="G4958">
        <f t="shared" si="387"/>
        <v>1</v>
      </c>
    </row>
    <row r="4959" spans="1:7" x14ac:dyDescent="0.25">
      <c r="A4959" s="7">
        <v>0.12605600747151069</v>
      </c>
      <c r="B4959" s="13">
        <f t="shared" si="388"/>
        <v>4958</v>
      </c>
      <c r="C4959" s="35">
        <f t="shared" si="389"/>
        <v>1.8436188948495191E-4</v>
      </c>
      <c r="D4959" s="7">
        <f t="shared" si="385"/>
        <v>0.91406624806639158</v>
      </c>
      <c r="E4959" s="7">
        <f>SUM(D$2:D4959)</f>
        <v>1580.9374235557882</v>
      </c>
      <c r="F4959">
        <f t="shared" si="386"/>
        <v>1</v>
      </c>
      <c r="G4959">
        <f t="shared" si="387"/>
        <v>1</v>
      </c>
    </row>
    <row r="4960" spans="1:7" x14ac:dyDescent="0.25">
      <c r="A4960" s="7">
        <v>0.12602518768355084</v>
      </c>
      <c r="B4960" s="13">
        <f t="shared" si="388"/>
        <v>4959</v>
      </c>
      <c r="C4960" s="35">
        <f t="shared" si="389"/>
        <v>3.0819787959851519E-5</v>
      </c>
      <c r="D4960" s="7">
        <f t="shared" si="385"/>
        <v>0.15283532849290368</v>
      </c>
      <c r="E4960" s="7">
        <f>SUM(D$2:D4960)</f>
        <v>1581.0902588842812</v>
      </c>
      <c r="F4960">
        <f t="shared" si="386"/>
        <v>1</v>
      </c>
      <c r="G4960">
        <f t="shared" si="387"/>
        <v>1</v>
      </c>
    </row>
    <row r="4961" spans="1:7" x14ac:dyDescent="0.25">
      <c r="A4961" s="7">
        <v>0.12601492249101748</v>
      </c>
      <c r="B4961" s="13">
        <f t="shared" si="388"/>
        <v>4960</v>
      </c>
      <c r="C4961" s="35">
        <f t="shared" si="389"/>
        <v>1.0265192533359668E-5</v>
      </c>
      <c r="D4961" s="7">
        <f t="shared" si="385"/>
        <v>5.0915354965463955E-2</v>
      </c>
      <c r="E4961" s="7">
        <f>SUM(D$2:D4961)</f>
        <v>1581.1411742392465</v>
      </c>
      <c r="F4961">
        <f t="shared" si="386"/>
        <v>1</v>
      </c>
      <c r="G4961">
        <f t="shared" si="387"/>
        <v>1</v>
      </c>
    </row>
    <row r="4962" spans="1:7" x14ac:dyDescent="0.25">
      <c r="A4962" s="7">
        <v>0.12601492249101748</v>
      </c>
      <c r="B4962" s="13">
        <f t="shared" si="388"/>
        <v>4961</v>
      </c>
      <c r="C4962" s="35">
        <f t="shared" si="389"/>
        <v>0</v>
      </c>
      <c r="D4962" s="7">
        <f t="shared" si="385"/>
        <v>0</v>
      </c>
      <c r="E4962" s="7">
        <f>SUM(D$2:D4962)</f>
        <v>1581.1411742392465</v>
      </c>
      <c r="F4962">
        <f t="shared" si="386"/>
        <v>1</v>
      </c>
      <c r="G4962">
        <f t="shared" si="387"/>
        <v>1</v>
      </c>
    </row>
    <row r="4963" spans="1:7" x14ac:dyDescent="0.25">
      <c r="A4963" s="7">
        <v>0.12590098853804091</v>
      </c>
      <c r="B4963" s="13">
        <f t="shared" si="388"/>
        <v>4962</v>
      </c>
      <c r="C4963" s="35">
        <f t="shared" si="389"/>
        <v>1.1393395297656927E-4</v>
      </c>
      <c r="D4963" s="7">
        <f t="shared" si="385"/>
        <v>0.56534027466973669</v>
      </c>
      <c r="E4963" s="7">
        <f>SUM(D$2:D4963)</f>
        <v>1581.7065145139163</v>
      </c>
      <c r="F4963">
        <f t="shared" si="386"/>
        <v>1</v>
      </c>
      <c r="G4963">
        <f t="shared" si="387"/>
        <v>1</v>
      </c>
    </row>
    <row r="4964" spans="1:7" x14ac:dyDescent="0.25">
      <c r="A4964" s="7">
        <v>0.12583746055406086</v>
      </c>
      <c r="B4964" s="13">
        <f t="shared" si="388"/>
        <v>4963</v>
      </c>
      <c r="C4964" s="35">
        <f t="shared" si="389"/>
        <v>6.3527983980044E-5</v>
      </c>
      <c r="D4964" s="7">
        <f t="shared" si="385"/>
        <v>0.3152893844929584</v>
      </c>
      <c r="E4964" s="7">
        <f>SUM(D$2:D4964)</f>
        <v>1582.0218038984092</v>
      </c>
      <c r="F4964">
        <f t="shared" si="386"/>
        <v>1</v>
      </c>
      <c r="G4964">
        <f t="shared" si="387"/>
        <v>1</v>
      </c>
    </row>
    <row r="4965" spans="1:7" x14ac:dyDescent="0.25">
      <c r="A4965" s="7">
        <v>0.12579826398162805</v>
      </c>
      <c r="B4965" s="13">
        <f t="shared" si="388"/>
        <v>4964</v>
      </c>
      <c r="C4965" s="35">
        <f t="shared" si="389"/>
        <v>3.9196572432814714E-5</v>
      </c>
      <c r="D4965" s="7">
        <f t="shared" si="385"/>
        <v>0.19457178555649224</v>
      </c>
      <c r="E4965" s="7">
        <f>SUM(D$2:D4965)</f>
        <v>1582.2163756839657</v>
      </c>
      <c r="F4965">
        <f t="shared" si="386"/>
        <v>1</v>
      </c>
      <c r="G4965">
        <f t="shared" si="387"/>
        <v>1</v>
      </c>
    </row>
    <row r="4966" spans="1:7" x14ac:dyDescent="0.25">
      <c r="A4966" s="7">
        <v>0.12569856572018365</v>
      </c>
      <c r="B4966" s="13">
        <f t="shared" si="388"/>
        <v>4965</v>
      </c>
      <c r="C4966" s="35">
        <f t="shared" si="389"/>
        <v>9.969826144440308E-5</v>
      </c>
      <c r="D4966" s="7">
        <f t="shared" si="385"/>
        <v>0.49500186807146129</v>
      </c>
      <c r="E4966" s="7">
        <f>SUM(D$2:D4966)</f>
        <v>1582.7113775520372</v>
      </c>
      <c r="F4966">
        <f t="shared" si="386"/>
        <v>1</v>
      </c>
      <c r="G4966">
        <f t="shared" si="387"/>
        <v>1</v>
      </c>
    </row>
    <row r="4967" spans="1:7" x14ac:dyDescent="0.25">
      <c r="A4967" s="7">
        <v>0.12569817835442762</v>
      </c>
      <c r="B4967" s="13">
        <f t="shared" si="388"/>
        <v>4966</v>
      </c>
      <c r="C4967" s="35">
        <f t="shared" si="389"/>
        <v>3.8736575602715817E-7</v>
      </c>
      <c r="D4967" s="7">
        <f t="shared" si="385"/>
        <v>1.9236583444308675E-3</v>
      </c>
      <c r="E4967" s="7">
        <f>SUM(D$2:D4967)</f>
        <v>1582.7133012103816</v>
      </c>
      <c r="F4967">
        <f t="shared" si="386"/>
        <v>1</v>
      </c>
      <c r="G4967">
        <f t="shared" si="387"/>
        <v>1</v>
      </c>
    </row>
    <row r="4968" spans="1:7" x14ac:dyDescent="0.25">
      <c r="A4968" s="7">
        <v>0.12565767442256839</v>
      </c>
      <c r="B4968" s="13">
        <f t="shared" si="388"/>
        <v>4967</v>
      </c>
      <c r="C4968" s="35">
        <f t="shared" si="389"/>
        <v>4.0503931859225961E-5</v>
      </c>
      <c r="D4968" s="7">
        <f t="shared" si="385"/>
        <v>0.20118302954477535</v>
      </c>
      <c r="E4968" s="7">
        <f>SUM(D$2:D4968)</f>
        <v>1582.9144842399264</v>
      </c>
      <c r="F4968">
        <f t="shared" si="386"/>
        <v>1</v>
      </c>
      <c r="G4968">
        <f t="shared" si="387"/>
        <v>1</v>
      </c>
    </row>
    <row r="4969" spans="1:7" x14ac:dyDescent="0.25">
      <c r="A4969" s="7">
        <v>0.12565077447004006</v>
      </c>
      <c r="B4969" s="13">
        <f t="shared" si="388"/>
        <v>4968</v>
      </c>
      <c r="C4969" s="35">
        <f t="shared" si="389"/>
        <v>6.8999525283386376E-6</v>
      </c>
      <c r="D4969" s="7">
        <f t="shared" si="385"/>
        <v>3.4278964160786352E-2</v>
      </c>
      <c r="E4969" s="7">
        <f>SUM(D$2:D4969)</f>
        <v>1582.9487632040873</v>
      </c>
      <c r="F4969">
        <f t="shared" si="386"/>
        <v>1</v>
      </c>
      <c r="G4969">
        <f t="shared" si="387"/>
        <v>1</v>
      </c>
    </row>
    <row r="4970" spans="1:7" x14ac:dyDescent="0.25">
      <c r="A4970" s="7">
        <v>0.12563724087894065</v>
      </c>
      <c r="B4970" s="13">
        <f t="shared" si="388"/>
        <v>4969</v>
      </c>
      <c r="C4970" s="35">
        <f t="shared" si="389"/>
        <v>1.3533591099401665E-5</v>
      </c>
      <c r="D4970" s="7">
        <f t="shared" si="385"/>
        <v>6.7248414172926874E-2</v>
      </c>
      <c r="E4970" s="7">
        <f>SUM(D$2:D4970)</f>
        <v>1583.0160116182603</v>
      </c>
      <c r="F4970">
        <f t="shared" si="386"/>
        <v>1</v>
      </c>
      <c r="G4970">
        <f t="shared" si="387"/>
        <v>1</v>
      </c>
    </row>
    <row r="4971" spans="1:7" x14ac:dyDescent="0.25">
      <c r="A4971" s="7">
        <v>0.12560494425903615</v>
      </c>
      <c r="B4971" s="13">
        <f t="shared" si="388"/>
        <v>4970</v>
      </c>
      <c r="C4971" s="35">
        <f t="shared" si="389"/>
        <v>3.2296619904503832E-5</v>
      </c>
      <c r="D4971" s="7">
        <f t="shared" si="385"/>
        <v>0.16051420092538404</v>
      </c>
      <c r="E4971" s="7">
        <f>SUM(D$2:D4971)</f>
        <v>1583.1765258191858</v>
      </c>
      <c r="F4971">
        <f t="shared" si="386"/>
        <v>1</v>
      </c>
      <c r="G4971">
        <f t="shared" si="387"/>
        <v>1</v>
      </c>
    </row>
    <row r="4972" spans="1:7" x14ac:dyDescent="0.25">
      <c r="A4972" s="7">
        <v>0.12557371289496061</v>
      </c>
      <c r="B4972" s="13">
        <f t="shared" si="388"/>
        <v>4971</v>
      </c>
      <c r="C4972" s="35">
        <f t="shared" si="389"/>
        <v>3.1231364075540169E-5</v>
      </c>
      <c r="D4972" s="7">
        <f t="shared" si="385"/>
        <v>0.15525111081951018</v>
      </c>
      <c r="E4972" s="7">
        <f>SUM(D$2:D4972)</f>
        <v>1583.3317769300054</v>
      </c>
      <c r="F4972">
        <f t="shared" si="386"/>
        <v>1</v>
      </c>
      <c r="G4972">
        <f t="shared" si="387"/>
        <v>1</v>
      </c>
    </row>
    <row r="4973" spans="1:7" x14ac:dyDescent="0.25">
      <c r="A4973" s="7">
        <v>0.12553604157519185</v>
      </c>
      <c r="B4973" s="13">
        <f t="shared" si="388"/>
        <v>4972</v>
      </c>
      <c r="C4973" s="35">
        <f t="shared" si="389"/>
        <v>3.7671319768756151E-5</v>
      </c>
      <c r="D4973" s="7">
        <f t="shared" si="385"/>
        <v>0.18730180189025558</v>
      </c>
      <c r="E4973" s="7">
        <f>SUM(D$2:D4973)</f>
        <v>1583.5190787318957</v>
      </c>
      <c r="F4973">
        <f t="shared" si="386"/>
        <v>1</v>
      </c>
      <c r="G4973">
        <f t="shared" si="387"/>
        <v>1</v>
      </c>
    </row>
    <row r="4974" spans="1:7" x14ac:dyDescent="0.25">
      <c r="A4974" s="7">
        <v>0.12541445714853483</v>
      </c>
      <c r="B4974" s="13">
        <f t="shared" si="388"/>
        <v>4973</v>
      </c>
      <c r="C4974" s="35">
        <f t="shared" si="389"/>
        <v>1.2158442665702318E-4</v>
      </c>
      <c r="D4974" s="7">
        <f t="shared" si="385"/>
        <v>0.60463935376537625</v>
      </c>
      <c r="E4974" s="7">
        <f>SUM(D$2:D4974)</f>
        <v>1584.123718085661</v>
      </c>
      <c r="F4974">
        <f t="shared" si="386"/>
        <v>1</v>
      </c>
      <c r="G4974">
        <f t="shared" si="387"/>
        <v>1</v>
      </c>
    </row>
    <row r="4975" spans="1:7" x14ac:dyDescent="0.25">
      <c r="A4975" s="7">
        <v>0.12537903739222281</v>
      </c>
      <c r="B4975" s="13">
        <f t="shared" si="388"/>
        <v>4974</v>
      </c>
      <c r="C4975" s="35">
        <f t="shared" si="389"/>
        <v>3.5419756312021766E-5</v>
      </c>
      <c r="D4975" s="7">
        <f t="shared" si="385"/>
        <v>0.17617786789599627</v>
      </c>
      <c r="E4975" s="7">
        <f>SUM(D$2:D4975)</f>
        <v>1584.2998959535571</v>
      </c>
      <c r="F4975">
        <f t="shared" si="386"/>
        <v>1</v>
      </c>
      <c r="G4975">
        <f t="shared" si="387"/>
        <v>1</v>
      </c>
    </row>
    <row r="4976" spans="1:7" x14ac:dyDescent="0.25">
      <c r="A4976" s="7">
        <v>0.12533284402582254</v>
      </c>
      <c r="B4976" s="13">
        <f t="shared" si="388"/>
        <v>4975</v>
      </c>
      <c r="C4976" s="35">
        <f t="shared" si="389"/>
        <v>4.6193366400271163E-5</v>
      </c>
      <c r="D4976" s="7">
        <f t="shared" si="385"/>
        <v>0.22981199784134904</v>
      </c>
      <c r="E4976" s="7">
        <f>SUM(D$2:D4976)</f>
        <v>1584.5297079513984</v>
      </c>
      <c r="F4976">
        <f t="shared" si="386"/>
        <v>1</v>
      </c>
      <c r="G4976">
        <f t="shared" si="387"/>
        <v>1</v>
      </c>
    </row>
    <row r="4977" spans="1:7" x14ac:dyDescent="0.25">
      <c r="A4977" s="7">
        <v>0.125330301938049</v>
      </c>
      <c r="B4977" s="13">
        <f t="shared" si="388"/>
        <v>4976</v>
      </c>
      <c r="C4977" s="35">
        <f t="shared" si="389"/>
        <v>2.5420877735327085E-6</v>
      </c>
      <c r="D4977" s="7">
        <f t="shared" si="385"/>
        <v>1.2649428761098758E-2</v>
      </c>
      <c r="E4977" s="7">
        <f>SUM(D$2:D4977)</f>
        <v>1584.5423573801595</v>
      </c>
      <c r="F4977">
        <f t="shared" si="386"/>
        <v>1</v>
      </c>
      <c r="G4977">
        <f t="shared" si="387"/>
        <v>1</v>
      </c>
    </row>
    <row r="4978" spans="1:7" x14ac:dyDescent="0.25">
      <c r="A4978" s="7">
        <v>0.12527505389710286</v>
      </c>
      <c r="B4978" s="13">
        <f t="shared" si="388"/>
        <v>4977</v>
      </c>
      <c r="C4978" s="35">
        <f t="shared" si="389"/>
        <v>5.5248040946143107E-5</v>
      </c>
      <c r="D4978" s="7">
        <f t="shared" si="385"/>
        <v>0.27496949978895424</v>
      </c>
      <c r="E4978" s="7">
        <f>SUM(D$2:D4978)</f>
        <v>1584.8173268799485</v>
      </c>
      <c r="F4978">
        <f t="shared" si="386"/>
        <v>1</v>
      </c>
      <c r="G4978">
        <f t="shared" si="387"/>
        <v>1</v>
      </c>
    </row>
    <row r="4979" spans="1:7" x14ac:dyDescent="0.25">
      <c r="A4979" s="7">
        <v>0.12521283327254917</v>
      </c>
      <c r="B4979" s="13">
        <f t="shared" si="388"/>
        <v>4978</v>
      </c>
      <c r="C4979" s="35">
        <f t="shared" si="389"/>
        <v>6.2220624553688264E-5</v>
      </c>
      <c r="D4979" s="7">
        <f t="shared" si="385"/>
        <v>0.30973426902826018</v>
      </c>
      <c r="E4979" s="7">
        <f>SUM(D$2:D4979)</f>
        <v>1585.1270611489767</v>
      </c>
      <c r="F4979">
        <f t="shared" si="386"/>
        <v>1</v>
      </c>
      <c r="G4979">
        <f t="shared" si="387"/>
        <v>1</v>
      </c>
    </row>
    <row r="4980" spans="1:7" x14ac:dyDescent="0.25">
      <c r="A4980" s="7">
        <v>0.12516073257837035</v>
      </c>
      <c r="B4980" s="13">
        <f t="shared" si="388"/>
        <v>4979</v>
      </c>
      <c r="C4980" s="35">
        <f t="shared" si="389"/>
        <v>5.2100694178824902E-5</v>
      </c>
      <c r="D4980" s="7">
        <f t="shared" si="385"/>
        <v>0.25940935631636919</v>
      </c>
      <c r="E4980" s="7">
        <f>SUM(D$2:D4980)</f>
        <v>1585.3864705052931</v>
      </c>
      <c r="F4980">
        <f t="shared" si="386"/>
        <v>1</v>
      </c>
      <c r="G4980">
        <f t="shared" si="387"/>
        <v>1</v>
      </c>
    </row>
    <row r="4981" spans="1:7" x14ac:dyDescent="0.25">
      <c r="A4981" s="7">
        <v>0.12500365576432201</v>
      </c>
      <c r="B4981" s="13">
        <f t="shared" si="388"/>
        <v>4980</v>
      </c>
      <c r="C4981" s="35">
        <f t="shared" si="389"/>
        <v>1.5707681404833473E-4</v>
      </c>
      <c r="D4981" s="7">
        <f t="shared" si="385"/>
        <v>0.78224253396070698</v>
      </c>
      <c r="E4981" s="7">
        <f>SUM(D$2:D4981)</f>
        <v>1586.1687130392538</v>
      </c>
      <c r="F4981">
        <f t="shared" si="386"/>
        <v>1</v>
      </c>
      <c r="G4981">
        <f t="shared" si="387"/>
        <v>1</v>
      </c>
    </row>
    <row r="4982" spans="1:7" x14ac:dyDescent="0.25">
      <c r="A4982" s="7">
        <v>0.12493572149486767</v>
      </c>
      <c r="B4982" s="13">
        <f t="shared" si="388"/>
        <v>4981</v>
      </c>
      <c r="C4982" s="35">
        <f t="shared" si="389"/>
        <v>6.7934269454339447E-5</v>
      </c>
      <c r="D4982" s="7">
        <f t="shared" si="385"/>
        <v>0.33838059615206478</v>
      </c>
      <c r="E4982" s="7">
        <f>SUM(D$2:D4982)</f>
        <v>1586.5070936354059</v>
      </c>
      <c r="F4982">
        <f t="shared" si="386"/>
        <v>1</v>
      </c>
      <c r="G4982">
        <f t="shared" si="387"/>
        <v>1</v>
      </c>
    </row>
    <row r="4983" spans="1:7" x14ac:dyDescent="0.25">
      <c r="A4983" s="7">
        <v>0.12479229932371748</v>
      </c>
      <c r="B4983" s="13">
        <f t="shared" si="388"/>
        <v>4982</v>
      </c>
      <c r="C4983" s="35">
        <f t="shared" si="389"/>
        <v>1.434221711501954E-4</v>
      </c>
      <c r="D4983" s="7">
        <f t="shared" si="385"/>
        <v>0.71452925667027345</v>
      </c>
      <c r="E4983" s="7">
        <f>SUM(D$2:D4983)</f>
        <v>1587.2216228920761</v>
      </c>
      <c r="F4983">
        <f t="shared" si="386"/>
        <v>1</v>
      </c>
      <c r="G4983">
        <f t="shared" si="387"/>
        <v>1</v>
      </c>
    </row>
    <row r="4984" spans="1:7" x14ac:dyDescent="0.25">
      <c r="A4984" s="7">
        <v>0.12475501536970479</v>
      </c>
      <c r="B4984" s="13">
        <f t="shared" si="388"/>
        <v>4983</v>
      </c>
      <c r="C4984" s="35">
        <f t="shared" si="389"/>
        <v>3.7283954012687359E-5</v>
      </c>
      <c r="D4984" s="7">
        <f t="shared" si="385"/>
        <v>0.1857859428452211</v>
      </c>
      <c r="E4984" s="7">
        <f>SUM(D$2:D4984)</f>
        <v>1587.4074088349214</v>
      </c>
      <c r="F4984">
        <f t="shared" si="386"/>
        <v>1</v>
      </c>
      <c r="G4984">
        <f t="shared" si="387"/>
        <v>1</v>
      </c>
    </row>
    <row r="4985" spans="1:7" x14ac:dyDescent="0.25">
      <c r="A4985" s="7">
        <v>0.12474821225861547</v>
      </c>
      <c r="B4985" s="13">
        <f t="shared" si="388"/>
        <v>4984</v>
      </c>
      <c r="C4985" s="35">
        <f t="shared" si="389"/>
        <v>6.8031110893179703E-6</v>
      </c>
      <c r="D4985" s="7">
        <f t="shared" si="385"/>
        <v>3.3906705669160764E-2</v>
      </c>
      <c r="E4985" s="7">
        <f>SUM(D$2:D4985)</f>
        <v>1587.4413155405905</v>
      </c>
      <c r="F4985">
        <f t="shared" si="386"/>
        <v>1</v>
      </c>
      <c r="G4985">
        <f t="shared" si="387"/>
        <v>1</v>
      </c>
    </row>
    <row r="4986" spans="1:7" x14ac:dyDescent="0.25">
      <c r="A4986" s="7">
        <v>0.12421924010847016</v>
      </c>
      <c r="B4986" s="13">
        <f t="shared" si="388"/>
        <v>4985</v>
      </c>
      <c r="C4986" s="35">
        <f t="shared" si="389"/>
        <v>5.289721501453154E-4</v>
      </c>
      <c r="D4986" s="7">
        <f t="shared" si="385"/>
        <v>2.6369261684743974</v>
      </c>
      <c r="E4986" s="7">
        <f>SUM(D$2:D4986)</f>
        <v>1590.078241709065</v>
      </c>
      <c r="F4986">
        <f t="shared" si="386"/>
        <v>1</v>
      </c>
      <c r="G4986">
        <f t="shared" si="387"/>
        <v>1</v>
      </c>
    </row>
    <row r="4987" spans="1:7" x14ac:dyDescent="0.25">
      <c r="A4987" s="7">
        <v>0.12419207608483232</v>
      </c>
      <c r="B4987" s="13">
        <f t="shared" si="388"/>
        <v>4986</v>
      </c>
      <c r="C4987" s="35">
        <f t="shared" si="389"/>
        <v>2.7164023637837875E-5</v>
      </c>
      <c r="D4987" s="7">
        <f t="shared" si="385"/>
        <v>0.13543982185825965</v>
      </c>
      <c r="E4987" s="7">
        <f>SUM(D$2:D4987)</f>
        <v>1590.2136815309232</v>
      </c>
      <c r="F4987">
        <f t="shared" si="386"/>
        <v>1</v>
      </c>
      <c r="G4987">
        <f t="shared" si="387"/>
        <v>1</v>
      </c>
    </row>
    <row r="4988" spans="1:7" x14ac:dyDescent="0.25">
      <c r="A4988" s="7">
        <v>0.12394856828648176</v>
      </c>
      <c r="B4988" s="13">
        <f t="shared" si="388"/>
        <v>4987</v>
      </c>
      <c r="C4988" s="35">
        <f t="shared" si="389"/>
        <v>2.4350779835055625E-4</v>
      </c>
      <c r="D4988" s="7">
        <f t="shared" si="385"/>
        <v>1.214373390374224</v>
      </c>
      <c r="E4988" s="7">
        <f>SUM(D$2:D4988)</f>
        <v>1591.4280549212974</v>
      </c>
      <c r="F4988">
        <f t="shared" si="386"/>
        <v>1</v>
      </c>
      <c r="G4988">
        <f t="shared" si="387"/>
        <v>1</v>
      </c>
    </row>
    <row r="4989" spans="1:7" x14ac:dyDescent="0.25">
      <c r="A4989" s="7">
        <v>0.1239017938714476</v>
      </c>
      <c r="B4989" s="13">
        <f t="shared" si="388"/>
        <v>4988</v>
      </c>
      <c r="C4989" s="35">
        <f t="shared" si="389"/>
        <v>4.6774415034159245E-5</v>
      </c>
      <c r="D4989" s="7">
        <f t="shared" si="385"/>
        <v>0.23331078219038631</v>
      </c>
      <c r="E4989" s="7">
        <f>SUM(D$2:D4989)</f>
        <v>1591.6613657034877</v>
      </c>
      <c r="F4989">
        <f t="shared" si="386"/>
        <v>1</v>
      </c>
      <c r="G4989">
        <f t="shared" si="387"/>
        <v>1</v>
      </c>
    </row>
    <row r="4990" spans="1:7" x14ac:dyDescent="0.25">
      <c r="A4990" s="7">
        <v>0.12359422546120251</v>
      </c>
      <c r="B4990" s="13">
        <f t="shared" si="388"/>
        <v>4989</v>
      </c>
      <c r="C4990" s="35">
        <f t="shared" si="389"/>
        <v>3.0756841024509596E-4</v>
      </c>
      <c r="D4990" s="7">
        <f t="shared" si="385"/>
        <v>1.5344587987127838</v>
      </c>
      <c r="E4990" s="7">
        <f>SUM(D$2:D4990)</f>
        <v>1593.1958245022006</v>
      </c>
      <c r="F4990">
        <f t="shared" si="386"/>
        <v>1</v>
      </c>
      <c r="G4990">
        <f t="shared" si="387"/>
        <v>1</v>
      </c>
    </row>
    <row r="4991" spans="1:7" x14ac:dyDescent="0.25">
      <c r="A4991" s="7">
        <v>0.12358565499385153</v>
      </c>
      <c r="B4991" s="13">
        <f t="shared" si="388"/>
        <v>4990</v>
      </c>
      <c r="C4991" s="35">
        <f t="shared" si="389"/>
        <v>8.5704673509767737E-6</v>
      </c>
      <c r="D4991" s="7">
        <f t="shared" si="385"/>
        <v>4.2766632081374101E-2</v>
      </c>
      <c r="E4991" s="7">
        <f>SUM(D$2:D4991)</f>
        <v>1593.2385911342819</v>
      </c>
      <c r="F4991">
        <f t="shared" si="386"/>
        <v>1</v>
      </c>
      <c r="G4991">
        <f t="shared" si="387"/>
        <v>1</v>
      </c>
    </row>
    <row r="4992" spans="1:7" x14ac:dyDescent="0.25">
      <c r="A4992" s="7">
        <v>0.12355156680732568</v>
      </c>
      <c r="B4992" s="13">
        <f t="shared" si="388"/>
        <v>4991</v>
      </c>
      <c r="C4992" s="35">
        <f t="shared" si="389"/>
        <v>3.4088186525851882E-5</v>
      </c>
      <c r="D4992" s="7">
        <f t="shared" si="385"/>
        <v>0.17013413895052676</v>
      </c>
      <c r="E4992" s="7">
        <f>SUM(D$2:D4992)</f>
        <v>1593.4087252732324</v>
      </c>
      <c r="F4992">
        <f t="shared" si="386"/>
        <v>1</v>
      </c>
      <c r="G4992">
        <f t="shared" si="387"/>
        <v>1</v>
      </c>
    </row>
    <row r="4993" spans="1:7" x14ac:dyDescent="0.25">
      <c r="A4993" s="7">
        <v>0.12348716725039459</v>
      </c>
      <c r="B4993" s="13">
        <f t="shared" si="388"/>
        <v>4992</v>
      </c>
      <c r="C4993" s="35">
        <f t="shared" si="389"/>
        <v>6.4399556931091229E-5</v>
      </c>
      <c r="D4993" s="7">
        <f t="shared" si="385"/>
        <v>0.32148258820000741</v>
      </c>
      <c r="E4993" s="7">
        <f>SUM(D$2:D4993)</f>
        <v>1593.7302078614325</v>
      </c>
      <c r="F4993">
        <f t="shared" si="386"/>
        <v>1</v>
      </c>
      <c r="G4993">
        <f t="shared" si="387"/>
        <v>1</v>
      </c>
    </row>
    <row r="4994" spans="1:7" x14ac:dyDescent="0.25">
      <c r="A4994" s="7">
        <v>0.12338165850261056</v>
      </c>
      <c r="B4994" s="13">
        <f t="shared" si="388"/>
        <v>4993</v>
      </c>
      <c r="C4994" s="35">
        <f t="shared" si="389"/>
        <v>1.055087477840333E-4</v>
      </c>
      <c r="D4994" s="7">
        <f t="shared" ref="D4994:D5057" si="390">C4994*B4994</f>
        <v>0.52680517768567825</v>
      </c>
      <c r="E4994" s="7">
        <f>SUM(D$2:D4994)</f>
        <v>1594.2570130391182</v>
      </c>
      <c r="F4994">
        <f t="shared" ref="F4994:F5057" si="391">IF(E4994&gt;I$15,1,0)</f>
        <v>1</v>
      </c>
      <c r="G4994">
        <f t="shared" ref="G4994:G5057" si="392">IF(E4994&gt;M$15,1,0)</f>
        <v>1</v>
      </c>
    </row>
    <row r="4995" spans="1:7" x14ac:dyDescent="0.25">
      <c r="A4995" s="7">
        <v>0.12298569806892359</v>
      </c>
      <c r="B4995" s="13">
        <f t="shared" ref="B4995:B5058" si="393">ROW(B4995)-1</f>
        <v>4994</v>
      </c>
      <c r="C4995" s="35">
        <f t="shared" si="389"/>
        <v>3.959604336869621E-4</v>
      </c>
      <c r="D4995" s="7">
        <f t="shared" si="390"/>
        <v>1.9774264058326887</v>
      </c>
      <c r="E4995" s="7">
        <f>SUM(D$2:D4995)</f>
        <v>1596.2344394449508</v>
      </c>
      <c r="F4995">
        <f t="shared" si="391"/>
        <v>1</v>
      </c>
      <c r="G4995">
        <f t="shared" si="392"/>
        <v>1</v>
      </c>
    </row>
    <row r="4996" spans="1:7" x14ac:dyDescent="0.25">
      <c r="A4996" s="7">
        <v>0.12286641362644268</v>
      </c>
      <c r="B4996" s="13">
        <f t="shared" si="393"/>
        <v>4995</v>
      </c>
      <c r="C4996" s="35">
        <f t="shared" ref="C4996:C5059" si="394">IF(A4995-A4996=0,0,A4995-A4996)</f>
        <v>1.192844424809103E-4</v>
      </c>
      <c r="D4996" s="7">
        <f t="shared" si="390"/>
        <v>0.59582579019214699</v>
      </c>
      <c r="E4996" s="7">
        <f>SUM(D$2:D4996)</f>
        <v>1596.8302652351429</v>
      </c>
      <c r="F4996">
        <f t="shared" si="391"/>
        <v>1</v>
      </c>
      <c r="G4996">
        <f t="shared" si="392"/>
        <v>1</v>
      </c>
    </row>
    <row r="4997" spans="1:7" x14ac:dyDescent="0.25">
      <c r="A4997" s="7">
        <v>0.12274548287949887</v>
      </c>
      <c r="B4997" s="13">
        <f t="shared" si="393"/>
        <v>4996</v>
      </c>
      <c r="C4997" s="35">
        <f t="shared" si="394"/>
        <v>1.2093074694381756E-4</v>
      </c>
      <c r="D4997" s="7">
        <f t="shared" si="390"/>
        <v>0.60417001173131246</v>
      </c>
      <c r="E4997" s="7">
        <f>SUM(D$2:D4997)</f>
        <v>1597.4344352468743</v>
      </c>
      <c r="F4997">
        <f t="shared" si="391"/>
        <v>1</v>
      </c>
      <c r="G4997">
        <f t="shared" si="392"/>
        <v>1</v>
      </c>
    </row>
    <row r="4998" spans="1:7" x14ac:dyDescent="0.25">
      <c r="A4998" s="7">
        <v>0.12273083561185101</v>
      </c>
      <c r="B4998" s="13">
        <f t="shared" si="393"/>
        <v>4997</v>
      </c>
      <c r="C4998" s="35">
        <f t="shared" si="394"/>
        <v>1.4647267647854845E-5</v>
      </c>
      <c r="D4998" s="7">
        <f t="shared" si="390"/>
        <v>7.3192396436330659E-2</v>
      </c>
      <c r="E4998" s="7">
        <f>SUM(D$2:D4998)</f>
        <v>1597.5076276433106</v>
      </c>
      <c r="F4998">
        <f t="shared" si="391"/>
        <v>1</v>
      </c>
      <c r="G4998">
        <f t="shared" si="392"/>
        <v>1</v>
      </c>
    </row>
    <row r="4999" spans="1:7" x14ac:dyDescent="0.25">
      <c r="A4999" s="7">
        <v>0.12268938747596154</v>
      </c>
      <c r="B4999" s="13">
        <f t="shared" si="393"/>
        <v>4998</v>
      </c>
      <c r="C4999" s="35">
        <f t="shared" si="394"/>
        <v>4.1448135889465831E-5</v>
      </c>
      <c r="D4999" s="7">
        <f t="shared" si="390"/>
        <v>0.20715778317555023</v>
      </c>
      <c r="E4999" s="7">
        <f>SUM(D$2:D4999)</f>
        <v>1597.7147854264861</v>
      </c>
      <c r="F4999">
        <f t="shared" si="391"/>
        <v>1</v>
      </c>
      <c r="G4999">
        <f t="shared" si="392"/>
        <v>1</v>
      </c>
    </row>
    <row r="5000" spans="1:7" x14ac:dyDescent="0.25">
      <c r="A5000" s="7">
        <v>0.12262431002895756</v>
      </c>
      <c r="B5000" s="13">
        <f t="shared" si="393"/>
        <v>4999</v>
      </c>
      <c r="C5000" s="35">
        <f t="shared" si="394"/>
        <v>6.50774470039861E-5</v>
      </c>
      <c r="D5000" s="7">
        <f t="shared" si="390"/>
        <v>0.32532215757292648</v>
      </c>
      <c r="E5000" s="7">
        <f>SUM(D$2:D5000)</f>
        <v>1598.0401075840589</v>
      </c>
      <c r="F5000">
        <f t="shared" si="391"/>
        <v>1</v>
      </c>
      <c r="G5000">
        <f t="shared" si="392"/>
        <v>1</v>
      </c>
    </row>
    <row r="5001" spans="1:7" x14ac:dyDescent="0.25">
      <c r="A5001" s="7">
        <v>0.12256983671952336</v>
      </c>
      <c r="B5001" s="13">
        <f t="shared" si="393"/>
        <v>5000</v>
      </c>
      <c r="C5001" s="35">
        <f t="shared" si="394"/>
        <v>5.4473309434199813E-5</v>
      </c>
      <c r="D5001" s="7">
        <f t="shared" si="390"/>
        <v>0.27236654717099906</v>
      </c>
      <c r="E5001" s="7">
        <f>SUM(D$2:D5001)</f>
        <v>1598.3124741312299</v>
      </c>
      <c r="F5001">
        <f t="shared" si="391"/>
        <v>1</v>
      </c>
      <c r="G5001">
        <f t="shared" si="392"/>
        <v>1</v>
      </c>
    </row>
    <row r="5002" spans="1:7" x14ac:dyDescent="0.25">
      <c r="A5002" s="7">
        <v>0.12253676536810693</v>
      </c>
      <c r="B5002" s="13">
        <f t="shared" si="393"/>
        <v>5001</v>
      </c>
      <c r="C5002" s="35">
        <f t="shared" si="394"/>
        <v>3.3071351416433248E-5</v>
      </c>
      <c r="D5002" s="7">
        <f t="shared" si="390"/>
        <v>0.16538982843358269</v>
      </c>
      <c r="E5002" s="7">
        <f>SUM(D$2:D5002)</f>
        <v>1598.4778639596634</v>
      </c>
      <c r="F5002">
        <f t="shared" si="391"/>
        <v>1</v>
      </c>
      <c r="G5002">
        <f t="shared" si="392"/>
        <v>1</v>
      </c>
    </row>
    <row r="5003" spans="1:7" x14ac:dyDescent="0.25">
      <c r="A5003" s="7">
        <v>0.12240861993395798</v>
      </c>
      <c r="B5003" s="13">
        <f t="shared" si="393"/>
        <v>5002</v>
      </c>
      <c r="C5003" s="35">
        <f t="shared" si="394"/>
        <v>1.2814543414894908E-4</v>
      </c>
      <c r="D5003" s="7">
        <f t="shared" si="390"/>
        <v>0.64098346161304331</v>
      </c>
      <c r="E5003" s="7">
        <f>SUM(D$2:D5003)</f>
        <v>1599.1188474212765</v>
      </c>
      <c r="F5003">
        <f t="shared" si="391"/>
        <v>1</v>
      </c>
      <c r="G5003">
        <f t="shared" si="392"/>
        <v>1</v>
      </c>
    </row>
    <row r="5004" spans="1:7" x14ac:dyDescent="0.25">
      <c r="A5004" s="7">
        <v>0.12237441069563344</v>
      </c>
      <c r="B5004" s="13">
        <f t="shared" si="393"/>
        <v>5003</v>
      </c>
      <c r="C5004" s="35">
        <f t="shared" si="394"/>
        <v>3.4209238324534041E-5</v>
      </c>
      <c r="D5004" s="7">
        <f t="shared" si="390"/>
        <v>0.17114881933764381</v>
      </c>
      <c r="E5004" s="7">
        <f>SUM(D$2:D5004)</f>
        <v>1599.2899962406141</v>
      </c>
      <c r="F5004">
        <f t="shared" si="391"/>
        <v>1</v>
      </c>
      <c r="G5004">
        <f t="shared" si="392"/>
        <v>1</v>
      </c>
    </row>
    <row r="5005" spans="1:7" x14ac:dyDescent="0.25">
      <c r="A5005" s="7">
        <v>0.12222396752015609</v>
      </c>
      <c r="B5005" s="13">
        <f t="shared" si="393"/>
        <v>5004</v>
      </c>
      <c r="C5005" s="35">
        <f t="shared" si="394"/>
        <v>1.5044317547735497E-4</v>
      </c>
      <c r="D5005" s="7">
        <f t="shared" si="390"/>
        <v>0.75281765008868429</v>
      </c>
      <c r="E5005" s="7">
        <f>SUM(D$2:D5005)</f>
        <v>1600.0428138907027</v>
      </c>
      <c r="F5005">
        <f t="shared" si="391"/>
        <v>1</v>
      </c>
      <c r="G5005">
        <f t="shared" si="392"/>
        <v>1</v>
      </c>
    </row>
    <row r="5006" spans="1:7" x14ac:dyDescent="0.25">
      <c r="A5006" s="7">
        <v>0.12216189215776095</v>
      </c>
      <c r="B5006" s="13">
        <f t="shared" si="393"/>
        <v>5005</v>
      </c>
      <c r="C5006" s="35">
        <f t="shared" si="394"/>
        <v>6.2075362395136446E-5</v>
      </c>
      <c r="D5006" s="7">
        <f t="shared" si="390"/>
        <v>0.31068718878765789</v>
      </c>
      <c r="E5006" s="7">
        <f>SUM(D$2:D5006)</f>
        <v>1600.3535010794903</v>
      </c>
      <c r="F5006">
        <f t="shared" si="391"/>
        <v>1</v>
      </c>
      <c r="G5006">
        <f t="shared" si="392"/>
        <v>1</v>
      </c>
    </row>
    <row r="5007" spans="1:7" x14ac:dyDescent="0.25">
      <c r="A5007" s="7">
        <v>0.12214470280233945</v>
      </c>
      <c r="B5007" s="13">
        <f t="shared" si="393"/>
        <v>5006</v>
      </c>
      <c r="C5007" s="35">
        <f t="shared" si="394"/>
        <v>1.7189355421498576E-5</v>
      </c>
      <c r="D5007" s="7">
        <f t="shared" si="390"/>
        <v>8.6049913240021869E-2</v>
      </c>
      <c r="E5007" s="7">
        <f>SUM(D$2:D5007)</f>
        <v>1600.4395509927303</v>
      </c>
      <c r="F5007">
        <f t="shared" si="391"/>
        <v>1</v>
      </c>
      <c r="G5007">
        <f t="shared" si="392"/>
        <v>1</v>
      </c>
    </row>
    <row r="5008" spans="1:7" x14ac:dyDescent="0.25">
      <c r="A5008" s="7">
        <v>0.12208437058584616</v>
      </c>
      <c r="B5008" s="13">
        <f t="shared" si="393"/>
        <v>5007</v>
      </c>
      <c r="C5008" s="35">
        <f t="shared" si="394"/>
        <v>6.033221649329179E-5</v>
      </c>
      <c r="D5008" s="7">
        <f t="shared" si="390"/>
        <v>0.30208340798191202</v>
      </c>
      <c r="E5008" s="7">
        <f>SUM(D$2:D5008)</f>
        <v>1600.7416344007122</v>
      </c>
      <c r="F5008">
        <f t="shared" si="391"/>
        <v>1</v>
      </c>
      <c r="G5008">
        <f t="shared" si="392"/>
        <v>1</v>
      </c>
    </row>
    <row r="5009" spans="1:7" x14ac:dyDescent="0.25">
      <c r="A5009" s="7">
        <v>0.12208219165346884</v>
      </c>
      <c r="B5009" s="13">
        <f t="shared" si="393"/>
        <v>5008</v>
      </c>
      <c r="C5009" s="35">
        <f t="shared" si="394"/>
        <v>2.1789323773196978E-6</v>
      </c>
      <c r="D5009" s="7">
        <f t="shared" si="390"/>
        <v>1.0912093345617047E-2</v>
      </c>
      <c r="E5009" s="7">
        <f>SUM(D$2:D5009)</f>
        <v>1600.7525464940579</v>
      </c>
      <c r="F5009">
        <f t="shared" si="391"/>
        <v>1</v>
      </c>
      <c r="G5009">
        <f t="shared" si="392"/>
        <v>1</v>
      </c>
    </row>
    <row r="5010" spans="1:7" x14ac:dyDescent="0.25">
      <c r="A5010" s="7">
        <v>0.12199576066916659</v>
      </c>
      <c r="B5010" s="13">
        <f t="shared" si="393"/>
        <v>5009</v>
      </c>
      <c r="C5010" s="35">
        <f t="shared" si="394"/>
        <v>8.643098430224927E-5</v>
      </c>
      <c r="D5010" s="7">
        <f t="shared" si="390"/>
        <v>0.43293280036996662</v>
      </c>
      <c r="E5010" s="7">
        <f>SUM(D$2:D5010)</f>
        <v>1601.185479294428</v>
      </c>
      <c r="F5010">
        <f t="shared" si="391"/>
        <v>1</v>
      </c>
      <c r="G5010">
        <f t="shared" si="392"/>
        <v>1</v>
      </c>
    </row>
    <row r="5011" spans="1:7" x14ac:dyDescent="0.25">
      <c r="A5011" s="7">
        <v>0.12187758990323418</v>
      </c>
      <c r="B5011" s="13">
        <f t="shared" si="393"/>
        <v>5010</v>
      </c>
      <c r="C5011" s="35">
        <f t="shared" si="394"/>
        <v>1.1817076593241549E-4</v>
      </c>
      <c r="D5011" s="7">
        <f t="shared" si="390"/>
        <v>0.59203553732140157</v>
      </c>
      <c r="E5011" s="7">
        <f>SUM(D$2:D5011)</f>
        <v>1601.7775148317494</v>
      </c>
      <c r="F5011">
        <f t="shared" si="391"/>
        <v>1</v>
      </c>
      <c r="G5011">
        <f t="shared" si="392"/>
        <v>1</v>
      </c>
    </row>
    <row r="5012" spans="1:7" x14ac:dyDescent="0.25">
      <c r="A5012" s="7">
        <v>0.12175958860981985</v>
      </c>
      <c r="B5012" s="13">
        <f t="shared" si="393"/>
        <v>5011</v>
      </c>
      <c r="C5012" s="35">
        <f t="shared" si="394"/>
        <v>1.1800129341432708E-4</v>
      </c>
      <c r="D5012" s="7">
        <f t="shared" si="390"/>
        <v>0.591304481299193</v>
      </c>
      <c r="E5012" s="7">
        <f>SUM(D$2:D5012)</f>
        <v>1602.3688193130486</v>
      </c>
      <c r="F5012">
        <f t="shared" si="391"/>
        <v>1</v>
      </c>
      <c r="G5012">
        <f t="shared" si="392"/>
        <v>1</v>
      </c>
    </row>
    <row r="5013" spans="1:7" x14ac:dyDescent="0.25">
      <c r="A5013" s="7">
        <v>0.12159546658108468</v>
      </c>
      <c r="B5013" s="13">
        <f t="shared" si="393"/>
        <v>5012</v>
      </c>
      <c r="C5013" s="35">
        <f t="shared" si="394"/>
        <v>1.6412202873516968E-4</v>
      </c>
      <c r="D5013" s="7">
        <f t="shared" si="390"/>
        <v>0.82257960802067043</v>
      </c>
      <c r="E5013" s="7">
        <f>SUM(D$2:D5013)</f>
        <v>1603.1913989210693</v>
      </c>
      <c r="F5013">
        <f t="shared" si="391"/>
        <v>1</v>
      </c>
      <c r="G5013">
        <f t="shared" si="392"/>
        <v>1</v>
      </c>
    </row>
    <row r="5014" spans="1:7" x14ac:dyDescent="0.25">
      <c r="A5014" s="7">
        <v>0.12159546658108468</v>
      </c>
      <c r="B5014" s="13">
        <f t="shared" si="393"/>
        <v>5013</v>
      </c>
      <c r="C5014" s="35">
        <f t="shared" si="394"/>
        <v>0</v>
      </c>
      <c r="D5014" s="7">
        <f t="shared" si="390"/>
        <v>0</v>
      </c>
      <c r="E5014" s="7">
        <f>SUM(D$2:D5014)</f>
        <v>1603.1913989210693</v>
      </c>
      <c r="F5014">
        <f t="shared" si="391"/>
        <v>1</v>
      </c>
      <c r="G5014">
        <f t="shared" si="392"/>
        <v>1</v>
      </c>
    </row>
    <row r="5015" spans="1:7" x14ac:dyDescent="0.25">
      <c r="A5015" s="7">
        <v>0.12153017124084291</v>
      </c>
      <c r="B5015" s="13">
        <f t="shared" si="393"/>
        <v>5014</v>
      </c>
      <c r="C5015" s="35">
        <f t="shared" si="394"/>
        <v>6.5295340241772193E-5</v>
      </c>
      <c r="D5015" s="7">
        <f t="shared" si="390"/>
        <v>0.32739083597224578</v>
      </c>
      <c r="E5015" s="7">
        <f>SUM(D$2:D5015)</f>
        <v>1603.5187897570415</v>
      </c>
      <c r="F5015">
        <f t="shared" si="391"/>
        <v>1</v>
      </c>
      <c r="G5015">
        <f t="shared" si="392"/>
        <v>1</v>
      </c>
    </row>
    <row r="5016" spans="1:7" x14ac:dyDescent="0.25">
      <c r="A5016" s="7">
        <v>0.12138880695027135</v>
      </c>
      <c r="B5016" s="13">
        <f t="shared" si="393"/>
        <v>5015</v>
      </c>
      <c r="C5016" s="35">
        <f t="shared" si="394"/>
        <v>1.4136429057155786E-4</v>
      </c>
      <c r="D5016" s="7">
        <f t="shared" si="390"/>
        <v>0.70894191721636268</v>
      </c>
      <c r="E5016" s="7">
        <f>SUM(D$2:D5016)</f>
        <v>1604.2277316742579</v>
      </c>
      <c r="F5016">
        <f t="shared" si="391"/>
        <v>1</v>
      </c>
      <c r="G5016">
        <f t="shared" si="392"/>
        <v>1</v>
      </c>
    </row>
    <row r="5017" spans="1:7" x14ac:dyDescent="0.25">
      <c r="A5017" s="7">
        <v>0.12126252571382311</v>
      </c>
      <c r="B5017" s="13">
        <f t="shared" si="393"/>
        <v>5016</v>
      </c>
      <c r="C5017" s="35">
        <f t="shared" si="394"/>
        <v>1.2628123644824185E-4</v>
      </c>
      <c r="D5017" s="7">
        <f t="shared" si="390"/>
        <v>0.63342668202438113</v>
      </c>
      <c r="E5017" s="7">
        <f>SUM(D$2:D5017)</f>
        <v>1604.8611583562824</v>
      </c>
      <c r="F5017">
        <f t="shared" si="391"/>
        <v>1</v>
      </c>
      <c r="G5017">
        <f t="shared" si="392"/>
        <v>1</v>
      </c>
    </row>
    <row r="5018" spans="1:7" x14ac:dyDescent="0.25">
      <c r="A5018" s="7">
        <v>0.12122165862656759</v>
      </c>
      <c r="B5018" s="13">
        <f t="shared" si="393"/>
        <v>5017</v>
      </c>
      <c r="C5018" s="35">
        <f t="shared" si="394"/>
        <v>4.0867087255522239E-5</v>
      </c>
      <c r="D5018" s="7">
        <f t="shared" si="390"/>
        <v>0.20503017676095509</v>
      </c>
      <c r="E5018" s="7">
        <f>SUM(D$2:D5018)</f>
        <v>1605.0661885330435</v>
      </c>
      <c r="F5018">
        <f t="shared" si="391"/>
        <v>1</v>
      </c>
      <c r="G5018">
        <f t="shared" si="392"/>
        <v>1</v>
      </c>
    </row>
    <row r="5019" spans="1:7" x14ac:dyDescent="0.25">
      <c r="A5019" s="7">
        <v>0.12120238718020777</v>
      </c>
      <c r="B5019" s="13">
        <f t="shared" si="393"/>
        <v>5018</v>
      </c>
      <c r="C5019" s="35">
        <f t="shared" si="394"/>
        <v>1.9271446359811484E-5</v>
      </c>
      <c r="D5019" s="7">
        <f t="shared" si="390"/>
        <v>9.6704117833534026E-2</v>
      </c>
      <c r="E5019" s="7">
        <f>SUM(D$2:D5019)</f>
        <v>1605.162892650877</v>
      </c>
      <c r="F5019">
        <f t="shared" si="391"/>
        <v>1</v>
      </c>
      <c r="G5019">
        <f t="shared" si="392"/>
        <v>1</v>
      </c>
    </row>
    <row r="5020" spans="1:7" x14ac:dyDescent="0.25">
      <c r="A5020" s="7">
        <v>0.12118374520320142</v>
      </c>
      <c r="B5020" s="13">
        <f t="shared" si="393"/>
        <v>5019</v>
      </c>
      <c r="C5020" s="35">
        <f t="shared" si="394"/>
        <v>1.8641977006350618E-5</v>
      </c>
      <c r="D5020" s="7">
        <f t="shared" si="390"/>
        <v>9.3564082594873754E-2</v>
      </c>
      <c r="E5020" s="7">
        <f>SUM(D$2:D5020)</f>
        <v>1605.2564567334719</v>
      </c>
      <c r="F5020">
        <f t="shared" si="391"/>
        <v>1</v>
      </c>
      <c r="G5020">
        <f t="shared" si="392"/>
        <v>1</v>
      </c>
    </row>
    <row r="5021" spans="1:7" x14ac:dyDescent="0.25">
      <c r="A5021" s="7">
        <v>0.12117488421153343</v>
      </c>
      <c r="B5021" s="13">
        <f t="shared" si="393"/>
        <v>5020</v>
      </c>
      <c r="C5021" s="35">
        <f t="shared" si="394"/>
        <v>8.8609916679971423E-6</v>
      </c>
      <c r="D5021" s="7">
        <f t="shared" si="390"/>
        <v>4.4482178173345654E-2</v>
      </c>
      <c r="E5021" s="7">
        <f>SUM(D$2:D5021)</f>
        <v>1605.3009389116453</v>
      </c>
      <c r="F5021">
        <f t="shared" si="391"/>
        <v>1</v>
      </c>
      <c r="G5021">
        <f t="shared" si="392"/>
        <v>1</v>
      </c>
    </row>
    <row r="5022" spans="1:7" x14ac:dyDescent="0.25">
      <c r="A5022" s="7">
        <v>0.12106281445625761</v>
      </c>
      <c r="B5022" s="13">
        <f t="shared" si="393"/>
        <v>5021</v>
      </c>
      <c r="C5022" s="35">
        <f t="shared" si="394"/>
        <v>1.1206975527582042E-4</v>
      </c>
      <c r="D5022" s="7">
        <f t="shared" si="390"/>
        <v>0.56270224123989432</v>
      </c>
      <c r="E5022" s="7">
        <f>SUM(D$2:D5022)</f>
        <v>1605.8636411528853</v>
      </c>
      <c r="F5022">
        <f t="shared" si="391"/>
        <v>1</v>
      </c>
      <c r="G5022">
        <f t="shared" si="392"/>
        <v>1</v>
      </c>
    </row>
    <row r="5023" spans="1:7" x14ac:dyDescent="0.25">
      <c r="A5023" s="7">
        <v>0.12101349795344987</v>
      </c>
      <c r="B5023" s="13">
        <f t="shared" si="393"/>
        <v>5022</v>
      </c>
      <c r="C5023" s="35">
        <f t="shared" si="394"/>
        <v>4.9316502807733587E-5</v>
      </c>
      <c r="D5023" s="7">
        <f t="shared" si="390"/>
        <v>0.24766747710043807</v>
      </c>
      <c r="E5023" s="7">
        <f>SUM(D$2:D5023)</f>
        <v>1606.1113086299858</v>
      </c>
      <c r="F5023">
        <f t="shared" si="391"/>
        <v>1</v>
      </c>
      <c r="G5023">
        <f t="shared" si="392"/>
        <v>1</v>
      </c>
    </row>
    <row r="5024" spans="1:7" x14ac:dyDescent="0.25">
      <c r="A5024" s="7">
        <v>0.12088523146750225</v>
      </c>
      <c r="B5024" s="13">
        <f t="shared" si="393"/>
        <v>5023</v>
      </c>
      <c r="C5024" s="35">
        <f t="shared" si="394"/>
        <v>1.2826648594761736E-4</v>
      </c>
      <c r="D5024" s="7">
        <f t="shared" si="390"/>
        <v>0.64428255891488195</v>
      </c>
      <c r="E5024" s="7">
        <f>SUM(D$2:D5024)</f>
        <v>1606.7555911889008</v>
      </c>
      <c r="F5024">
        <f t="shared" si="391"/>
        <v>1</v>
      </c>
      <c r="G5024">
        <f t="shared" si="392"/>
        <v>1</v>
      </c>
    </row>
    <row r="5025" spans="1:7" x14ac:dyDescent="0.25">
      <c r="A5025" s="7">
        <v>0.12086709790805063</v>
      </c>
      <c r="B5025" s="13">
        <f t="shared" si="393"/>
        <v>5024</v>
      </c>
      <c r="C5025" s="35">
        <f t="shared" si="394"/>
        <v>1.8133559451627423E-5</v>
      </c>
      <c r="D5025" s="7">
        <f t="shared" si="390"/>
        <v>9.1103002684976175E-2</v>
      </c>
      <c r="E5025" s="7">
        <f>SUM(D$2:D5025)</f>
        <v>1606.8466941915858</v>
      </c>
      <c r="F5025">
        <f t="shared" si="391"/>
        <v>1</v>
      </c>
      <c r="G5025">
        <f t="shared" si="392"/>
        <v>1</v>
      </c>
    </row>
    <row r="5026" spans="1:7" x14ac:dyDescent="0.25">
      <c r="A5026" s="7">
        <v>0.12070067589513932</v>
      </c>
      <c r="B5026" s="13">
        <f t="shared" si="393"/>
        <v>5025</v>
      </c>
      <c r="C5026" s="35">
        <f t="shared" si="394"/>
        <v>1.6642201291131031E-4</v>
      </c>
      <c r="D5026" s="7">
        <f t="shared" si="390"/>
        <v>0.8362706148793343</v>
      </c>
      <c r="E5026" s="7">
        <f>SUM(D$2:D5026)</f>
        <v>1607.6829648064652</v>
      </c>
      <c r="F5026">
        <f t="shared" si="391"/>
        <v>1</v>
      </c>
      <c r="G5026">
        <f t="shared" si="392"/>
        <v>1</v>
      </c>
    </row>
    <row r="5027" spans="1:7" x14ac:dyDescent="0.25">
      <c r="A5027" s="7">
        <v>0.12068898229138082</v>
      </c>
      <c r="B5027" s="13">
        <f t="shared" si="393"/>
        <v>5026</v>
      </c>
      <c r="C5027" s="35">
        <f t="shared" si="394"/>
        <v>1.1693603758494708E-5</v>
      </c>
      <c r="D5027" s="7">
        <f t="shared" si="390"/>
        <v>5.8772052490194404E-2</v>
      </c>
      <c r="E5027" s="7">
        <f>SUM(D$2:D5027)</f>
        <v>1607.7417368589554</v>
      </c>
      <c r="F5027">
        <f t="shared" si="391"/>
        <v>1</v>
      </c>
      <c r="G5027">
        <f t="shared" si="392"/>
        <v>1</v>
      </c>
    </row>
    <row r="5028" spans="1:7" x14ac:dyDescent="0.25">
      <c r="A5028" s="7">
        <v>0.12058490195482192</v>
      </c>
      <c r="B5028" s="13">
        <f t="shared" si="393"/>
        <v>5027</v>
      </c>
      <c r="C5028" s="35">
        <f t="shared" si="394"/>
        <v>1.0408033655889826E-4</v>
      </c>
      <c r="D5028" s="7">
        <f t="shared" si="390"/>
        <v>0.52321185188158159</v>
      </c>
      <c r="E5028" s="7">
        <f>SUM(D$2:D5028)</f>
        <v>1608.264948710837</v>
      </c>
      <c r="F5028">
        <f t="shared" si="391"/>
        <v>1</v>
      </c>
      <c r="G5028">
        <f t="shared" si="392"/>
        <v>1</v>
      </c>
    </row>
    <row r="5029" spans="1:7" x14ac:dyDescent="0.25">
      <c r="A5029" s="7">
        <v>0.12057269993350869</v>
      </c>
      <c r="B5029" s="13">
        <f t="shared" si="393"/>
        <v>5028</v>
      </c>
      <c r="C5029" s="35">
        <f t="shared" si="394"/>
        <v>1.2202021313231781E-5</v>
      </c>
      <c r="D5029" s="7">
        <f t="shared" si="390"/>
        <v>6.1351763162929396E-2</v>
      </c>
      <c r="E5029" s="7">
        <f>SUM(D$2:D5029)</f>
        <v>1608.3263004739999</v>
      </c>
      <c r="F5029">
        <f t="shared" si="391"/>
        <v>1</v>
      </c>
      <c r="G5029">
        <f t="shared" si="392"/>
        <v>1</v>
      </c>
    </row>
    <row r="5030" spans="1:7" x14ac:dyDescent="0.25">
      <c r="A5030" s="7">
        <v>0.12055548636772746</v>
      </c>
      <c r="B5030" s="13">
        <f t="shared" si="393"/>
        <v>5029</v>
      </c>
      <c r="C5030" s="35">
        <f t="shared" si="394"/>
        <v>1.7213565781229456E-5</v>
      </c>
      <c r="D5030" s="7">
        <f t="shared" si="390"/>
        <v>8.6567022313802935E-2</v>
      </c>
      <c r="E5030" s="7">
        <f>SUM(D$2:D5030)</f>
        <v>1608.4128674963138</v>
      </c>
      <c r="F5030">
        <f t="shared" si="391"/>
        <v>1</v>
      </c>
      <c r="G5030">
        <f t="shared" si="392"/>
        <v>1</v>
      </c>
    </row>
    <row r="5031" spans="1:7" x14ac:dyDescent="0.25">
      <c r="A5031" s="7">
        <v>0.12050561302664554</v>
      </c>
      <c r="B5031" s="13">
        <f t="shared" si="393"/>
        <v>5030</v>
      </c>
      <c r="C5031" s="35">
        <f t="shared" si="394"/>
        <v>4.9873341081918543E-5</v>
      </c>
      <c r="D5031" s="7">
        <f t="shared" si="390"/>
        <v>0.25086290564205027</v>
      </c>
      <c r="E5031" s="7">
        <f>SUM(D$2:D5031)</f>
        <v>1608.6637304019557</v>
      </c>
      <c r="F5031">
        <f t="shared" si="391"/>
        <v>1</v>
      </c>
      <c r="G5031">
        <f t="shared" si="392"/>
        <v>1</v>
      </c>
    </row>
    <row r="5032" spans="1:7" x14ac:dyDescent="0.25">
      <c r="A5032" s="7">
        <v>0.12044232714626292</v>
      </c>
      <c r="B5032" s="13">
        <f t="shared" si="393"/>
        <v>5031</v>
      </c>
      <c r="C5032" s="35">
        <f t="shared" si="394"/>
        <v>6.3285880382624171E-5</v>
      </c>
      <c r="D5032" s="7">
        <f t="shared" si="390"/>
        <v>0.31839126420498221</v>
      </c>
      <c r="E5032" s="7">
        <f>SUM(D$2:D5032)</f>
        <v>1608.9821216661608</v>
      </c>
      <c r="F5032">
        <f t="shared" si="391"/>
        <v>1</v>
      </c>
      <c r="G5032">
        <f t="shared" si="392"/>
        <v>1</v>
      </c>
    </row>
    <row r="5033" spans="1:7" x14ac:dyDescent="0.25">
      <c r="A5033" s="7">
        <v>0.12040281583915333</v>
      </c>
      <c r="B5033" s="13">
        <f t="shared" si="393"/>
        <v>5032</v>
      </c>
      <c r="C5033" s="35">
        <f t="shared" si="394"/>
        <v>3.9511307109593719E-5</v>
      </c>
      <c r="D5033" s="7">
        <f t="shared" si="390"/>
        <v>0.19882089737547559</v>
      </c>
      <c r="E5033" s="7">
        <f>SUM(D$2:D5033)</f>
        <v>1609.1809425635363</v>
      </c>
      <c r="F5033">
        <f t="shared" si="391"/>
        <v>1</v>
      </c>
      <c r="G5033">
        <f t="shared" si="392"/>
        <v>1</v>
      </c>
    </row>
    <row r="5034" spans="1:7" x14ac:dyDescent="0.25">
      <c r="A5034" s="7">
        <v>0.12039676324921623</v>
      </c>
      <c r="B5034" s="13">
        <f t="shared" si="393"/>
        <v>5033</v>
      </c>
      <c r="C5034" s="35">
        <f t="shared" si="394"/>
        <v>6.0525899370916791E-6</v>
      </c>
      <c r="D5034" s="7">
        <f t="shared" si="390"/>
        <v>3.0462685153382421E-2</v>
      </c>
      <c r="E5034" s="7">
        <f>SUM(D$2:D5034)</f>
        <v>1609.2114052486897</v>
      </c>
      <c r="F5034">
        <f t="shared" si="391"/>
        <v>1</v>
      </c>
      <c r="G5034">
        <f t="shared" si="392"/>
        <v>1</v>
      </c>
    </row>
    <row r="5035" spans="1:7" x14ac:dyDescent="0.25">
      <c r="A5035" s="7">
        <v>0.12035526669260729</v>
      </c>
      <c r="B5035" s="13">
        <f t="shared" si="393"/>
        <v>5034</v>
      </c>
      <c r="C5035" s="35">
        <f t="shared" si="394"/>
        <v>4.1496556608941471E-5</v>
      </c>
      <c r="D5035" s="7">
        <f t="shared" si="390"/>
        <v>0.20889366596941136</v>
      </c>
      <c r="E5035" s="7">
        <f>SUM(D$2:D5035)</f>
        <v>1609.420298914659</v>
      </c>
      <c r="F5035">
        <f t="shared" si="391"/>
        <v>1</v>
      </c>
      <c r="G5035">
        <f t="shared" si="392"/>
        <v>1</v>
      </c>
    </row>
    <row r="5036" spans="1:7" x14ac:dyDescent="0.25">
      <c r="A5036" s="7">
        <v>0.12030641018663478</v>
      </c>
      <c r="B5036" s="13">
        <f t="shared" si="393"/>
        <v>5035</v>
      </c>
      <c r="C5036" s="35">
        <f t="shared" si="394"/>
        <v>4.8856505972513786E-5</v>
      </c>
      <c r="D5036" s="7">
        <f t="shared" si="390"/>
        <v>0.2459925075716069</v>
      </c>
      <c r="E5036" s="7">
        <f>SUM(D$2:D5036)</f>
        <v>1609.6662914222306</v>
      </c>
      <c r="F5036">
        <f t="shared" si="391"/>
        <v>1</v>
      </c>
      <c r="G5036">
        <f t="shared" si="392"/>
        <v>1</v>
      </c>
    </row>
    <row r="5037" spans="1:7" x14ac:dyDescent="0.25">
      <c r="A5037" s="7">
        <v>0.12029912286835046</v>
      </c>
      <c r="B5037" s="13">
        <f t="shared" si="393"/>
        <v>5036</v>
      </c>
      <c r="C5037" s="35">
        <f t="shared" si="394"/>
        <v>7.2873182843241624E-6</v>
      </c>
      <c r="D5037" s="7">
        <f t="shared" si="390"/>
        <v>3.6698934879856482E-2</v>
      </c>
      <c r="E5037" s="7">
        <f>SUM(D$2:D5037)</f>
        <v>1609.7029903571106</v>
      </c>
      <c r="F5037">
        <f t="shared" si="391"/>
        <v>1</v>
      </c>
      <c r="G5037">
        <f t="shared" si="392"/>
        <v>1</v>
      </c>
    </row>
    <row r="5038" spans="1:7" x14ac:dyDescent="0.25">
      <c r="A5038" s="7">
        <v>0.1202240465427703</v>
      </c>
      <c r="B5038" s="13">
        <f t="shared" si="393"/>
        <v>5037</v>
      </c>
      <c r="C5038" s="35">
        <f t="shared" si="394"/>
        <v>7.5076325580153425E-5</v>
      </c>
      <c r="D5038" s="7">
        <f t="shared" si="390"/>
        <v>0.37815945194723277</v>
      </c>
      <c r="E5038" s="7">
        <f>SUM(D$2:D5038)</f>
        <v>1610.0811498090579</v>
      </c>
      <c r="F5038">
        <f t="shared" si="391"/>
        <v>1</v>
      </c>
      <c r="G5038">
        <f t="shared" si="392"/>
        <v>1</v>
      </c>
    </row>
    <row r="5039" spans="1:7" x14ac:dyDescent="0.25">
      <c r="A5039" s="7">
        <v>0.12020932664404323</v>
      </c>
      <c r="B5039" s="13">
        <f t="shared" si="393"/>
        <v>5038</v>
      </c>
      <c r="C5039" s="35">
        <f t="shared" si="394"/>
        <v>1.4719898727075242E-5</v>
      </c>
      <c r="D5039" s="7">
        <f t="shared" si="390"/>
        <v>7.4158849787005071E-2</v>
      </c>
      <c r="E5039" s="7">
        <f>SUM(D$2:D5039)</f>
        <v>1610.1553086588449</v>
      </c>
      <c r="F5039">
        <f t="shared" si="391"/>
        <v>1</v>
      </c>
      <c r="G5039">
        <f t="shared" si="392"/>
        <v>1</v>
      </c>
    </row>
    <row r="5040" spans="1:7" x14ac:dyDescent="0.25">
      <c r="A5040" s="7">
        <v>0.12018264682760037</v>
      </c>
      <c r="B5040" s="13">
        <f t="shared" si="393"/>
        <v>5039</v>
      </c>
      <c r="C5040" s="35">
        <f t="shared" si="394"/>
        <v>2.6679816442859439E-5</v>
      </c>
      <c r="D5040" s="7">
        <f t="shared" si="390"/>
        <v>0.13443959505556871</v>
      </c>
      <c r="E5040" s="7">
        <f>SUM(D$2:D5040)</f>
        <v>1610.2897482539004</v>
      </c>
      <c r="F5040">
        <f t="shared" si="391"/>
        <v>1</v>
      </c>
      <c r="G5040">
        <f t="shared" si="392"/>
        <v>1</v>
      </c>
    </row>
    <row r="5041" spans="1:7" x14ac:dyDescent="0.25">
      <c r="A5041" s="7">
        <v>0.1201082968128127</v>
      </c>
      <c r="B5041" s="13">
        <f t="shared" si="393"/>
        <v>5040</v>
      </c>
      <c r="C5041" s="35">
        <f t="shared" si="394"/>
        <v>7.4350014787671892E-5</v>
      </c>
      <c r="D5041" s="7">
        <f t="shared" si="390"/>
        <v>0.37472407452986634</v>
      </c>
      <c r="E5041" s="7">
        <f>SUM(D$2:D5041)</f>
        <v>1610.6644723284303</v>
      </c>
      <c r="F5041">
        <f t="shared" si="391"/>
        <v>1</v>
      </c>
      <c r="G5041">
        <f t="shared" si="392"/>
        <v>1</v>
      </c>
    </row>
    <row r="5042" spans="1:7" x14ac:dyDescent="0.25">
      <c r="A5042" s="7">
        <v>0.12010757050202023</v>
      </c>
      <c r="B5042" s="13">
        <f t="shared" si="393"/>
        <v>5041</v>
      </c>
      <c r="C5042" s="35">
        <f t="shared" si="394"/>
        <v>7.2631079246765484E-7</v>
      </c>
      <c r="D5042" s="7">
        <f t="shared" si="390"/>
        <v>3.6613327048294481E-3</v>
      </c>
      <c r="E5042" s="7">
        <f>SUM(D$2:D5042)</f>
        <v>1610.668133661135</v>
      </c>
      <c r="F5042">
        <f t="shared" si="391"/>
        <v>1</v>
      </c>
      <c r="G5042">
        <f t="shared" si="392"/>
        <v>1</v>
      </c>
    </row>
    <row r="5043" spans="1:7" x14ac:dyDescent="0.25">
      <c r="A5043" s="7">
        <v>0.12006837392958736</v>
      </c>
      <c r="B5043" s="13">
        <f t="shared" si="393"/>
        <v>5042</v>
      </c>
      <c r="C5043" s="35">
        <f t="shared" si="394"/>
        <v>3.9196572432870225E-5</v>
      </c>
      <c r="D5043" s="7">
        <f t="shared" si="390"/>
        <v>0.19762911820653167</v>
      </c>
      <c r="E5043" s="7">
        <f>SUM(D$2:D5043)</f>
        <v>1610.8657627793416</v>
      </c>
      <c r="F5043">
        <f t="shared" si="391"/>
        <v>1</v>
      </c>
      <c r="G5043">
        <f t="shared" si="392"/>
        <v>1</v>
      </c>
    </row>
    <row r="5044" spans="1:7" x14ac:dyDescent="0.25">
      <c r="A5044" s="7">
        <v>0.11995071158120958</v>
      </c>
      <c r="B5044" s="13">
        <f t="shared" si="393"/>
        <v>5043</v>
      </c>
      <c r="C5044" s="35">
        <f t="shared" si="394"/>
        <v>1.1766234837777556E-4</v>
      </c>
      <c r="D5044" s="7">
        <f t="shared" si="390"/>
        <v>0.59337122286912214</v>
      </c>
      <c r="E5044" s="7">
        <f>SUM(D$2:D5044)</f>
        <v>1611.4591340022107</v>
      </c>
      <c r="F5044">
        <f t="shared" si="391"/>
        <v>1</v>
      </c>
      <c r="G5044">
        <f t="shared" si="392"/>
        <v>1</v>
      </c>
    </row>
    <row r="5045" spans="1:7" x14ac:dyDescent="0.25">
      <c r="A5045" s="7">
        <v>0.11981464935942297</v>
      </c>
      <c r="B5045" s="13">
        <f t="shared" si="393"/>
        <v>5044</v>
      </c>
      <c r="C5045" s="35">
        <f t="shared" si="394"/>
        <v>1.3606222178660921E-4</v>
      </c>
      <c r="D5045" s="7">
        <f t="shared" si="390"/>
        <v>0.68629784669165683</v>
      </c>
      <c r="E5045" s="7">
        <f>SUM(D$2:D5045)</f>
        <v>1612.1454318489023</v>
      </c>
      <c r="F5045">
        <f t="shared" si="391"/>
        <v>1</v>
      </c>
      <c r="G5045">
        <f t="shared" si="392"/>
        <v>1</v>
      </c>
    </row>
    <row r="5046" spans="1:7" x14ac:dyDescent="0.25">
      <c r="A5046" s="7">
        <v>0.11980593362991349</v>
      </c>
      <c r="B5046" s="13">
        <f t="shared" si="393"/>
        <v>5045</v>
      </c>
      <c r="C5046" s="35">
        <f t="shared" si="394"/>
        <v>8.715729509486958E-6</v>
      </c>
      <c r="D5046" s="7">
        <f t="shared" si="390"/>
        <v>4.3970855375361703E-2</v>
      </c>
      <c r="E5046" s="7">
        <f>SUM(D$2:D5046)</f>
        <v>1612.1894027042777</v>
      </c>
      <c r="F5046">
        <f t="shared" si="391"/>
        <v>1</v>
      </c>
      <c r="G5046">
        <f t="shared" si="392"/>
        <v>1</v>
      </c>
    </row>
    <row r="5047" spans="1:7" x14ac:dyDescent="0.25">
      <c r="A5047" s="7">
        <v>0.11977458121403912</v>
      </c>
      <c r="B5047" s="13">
        <f t="shared" si="393"/>
        <v>5046</v>
      </c>
      <c r="C5047" s="35">
        <f t="shared" si="394"/>
        <v>3.1352415874361106E-5</v>
      </c>
      <c r="D5047" s="7">
        <f t="shared" si="390"/>
        <v>0.15820429050202614</v>
      </c>
      <c r="E5047" s="7">
        <f>SUM(D$2:D5047)</f>
        <v>1612.3476069947797</v>
      </c>
      <c r="F5047">
        <f t="shared" si="391"/>
        <v>1</v>
      </c>
      <c r="G5047">
        <f t="shared" si="392"/>
        <v>1</v>
      </c>
    </row>
    <row r="5048" spans="1:7" x14ac:dyDescent="0.25">
      <c r="A5048" s="7">
        <v>0.11973519095872831</v>
      </c>
      <c r="B5048" s="13">
        <f t="shared" si="393"/>
        <v>5047</v>
      </c>
      <c r="C5048" s="35">
        <f t="shared" si="394"/>
        <v>3.9390255310814415E-5</v>
      </c>
      <c r="D5048" s="7">
        <f t="shared" si="390"/>
        <v>0.19880261855368037</v>
      </c>
      <c r="E5048" s="7">
        <f>SUM(D$2:D5048)</f>
        <v>1612.5464096133333</v>
      </c>
      <c r="F5048">
        <f t="shared" si="391"/>
        <v>1</v>
      </c>
      <c r="G5048">
        <f t="shared" si="392"/>
        <v>1</v>
      </c>
    </row>
    <row r="5049" spans="1:7" x14ac:dyDescent="0.25">
      <c r="A5049" s="7">
        <v>0.11965989673991045</v>
      </c>
      <c r="B5049" s="13">
        <f t="shared" si="393"/>
        <v>5048</v>
      </c>
      <c r="C5049" s="35">
        <f t="shared" si="394"/>
        <v>7.5294218817856251E-5</v>
      </c>
      <c r="D5049" s="7">
        <f t="shared" si="390"/>
        <v>0.38008521659253836</v>
      </c>
      <c r="E5049" s="7">
        <f>SUM(D$2:D5049)</f>
        <v>1612.9264948299258</v>
      </c>
      <c r="F5049">
        <f t="shared" si="391"/>
        <v>1</v>
      </c>
      <c r="G5049">
        <f t="shared" si="392"/>
        <v>1</v>
      </c>
    </row>
    <row r="5050" spans="1:7" x14ac:dyDescent="0.25">
      <c r="A5050" s="7">
        <v>0.1196556357165947</v>
      </c>
      <c r="B5050" s="13">
        <f t="shared" si="393"/>
        <v>5049</v>
      </c>
      <c r="C5050" s="35">
        <f t="shared" si="394"/>
        <v>4.2610233157575061E-6</v>
      </c>
      <c r="D5050" s="7">
        <f t="shared" si="390"/>
        <v>2.1513906721259649E-2</v>
      </c>
      <c r="E5050" s="7">
        <f>SUM(D$2:D5050)</f>
        <v>1612.9480087366471</v>
      </c>
      <c r="F5050">
        <f t="shared" si="391"/>
        <v>1</v>
      </c>
      <c r="G5050">
        <f t="shared" si="392"/>
        <v>1</v>
      </c>
    </row>
    <row r="5051" spans="1:7" x14ac:dyDescent="0.25">
      <c r="A5051" s="7">
        <v>0.11965166521759595</v>
      </c>
      <c r="B5051" s="13">
        <f t="shared" si="393"/>
        <v>5050</v>
      </c>
      <c r="C5051" s="35">
        <f t="shared" si="394"/>
        <v>3.9704989987510153E-6</v>
      </c>
      <c r="D5051" s="7">
        <f t="shared" si="390"/>
        <v>2.0051019943692627E-2</v>
      </c>
      <c r="E5051" s="7">
        <f>SUM(D$2:D5051)</f>
        <v>1612.9680597565907</v>
      </c>
      <c r="F5051">
        <f t="shared" si="391"/>
        <v>1</v>
      </c>
      <c r="G5051">
        <f t="shared" si="392"/>
        <v>1</v>
      </c>
    </row>
    <row r="5052" spans="1:7" x14ac:dyDescent="0.25">
      <c r="A5052" s="7">
        <v>0.11960518132687881</v>
      </c>
      <c r="B5052" s="13">
        <f t="shared" si="393"/>
        <v>5051</v>
      </c>
      <c r="C5052" s="35">
        <f t="shared" si="394"/>
        <v>4.6483890717138876E-5</v>
      </c>
      <c r="D5052" s="7">
        <f t="shared" si="390"/>
        <v>0.23479013201226845</v>
      </c>
      <c r="E5052" s="7">
        <f>SUM(D$2:D5052)</f>
        <v>1613.2028498886029</v>
      </c>
      <c r="F5052">
        <f t="shared" si="391"/>
        <v>1</v>
      </c>
      <c r="G5052">
        <f t="shared" si="392"/>
        <v>1</v>
      </c>
    </row>
    <row r="5053" spans="1:7" x14ac:dyDescent="0.25">
      <c r="A5053" s="7">
        <v>0.11948570320151987</v>
      </c>
      <c r="B5053" s="13">
        <f t="shared" si="393"/>
        <v>5052</v>
      </c>
      <c r="C5053" s="35">
        <f t="shared" si="394"/>
        <v>1.1947812535893776E-4</v>
      </c>
      <c r="D5053" s="7">
        <f t="shared" si="390"/>
        <v>0.6036034893133535</v>
      </c>
      <c r="E5053" s="7">
        <f>SUM(D$2:D5053)</f>
        <v>1613.8064533779163</v>
      </c>
      <c r="F5053">
        <f t="shared" si="391"/>
        <v>1</v>
      </c>
      <c r="G5053">
        <f t="shared" si="392"/>
        <v>1</v>
      </c>
    </row>
    <row r="5054" spans="1:7" x14ac:dyDescent="0.25">
      <c r="A5054" s="7">
        <v>0.11942725939308697</v>
      </c>
      <c r="B5054" s="13">
        <f t="shared" si="393"/>
        <v>5053</v>
      </c>
      <c r="C5054" s="35">
        <f t="shared" si="394"/>
        <v>5.8443808432895317E-5</v>
      </c>
      <c r="D5054" s="7">
        <f t="shared" si="390"/>
        <v>0.29531656401142004</v>
      </c>
      <c r="E5054" s="7">
        <f>SUM(D$2:D5054)</f>
        <v>1614.1017699419278</v>
      </c>
      <c r="F5054">
        <f t="shared" si="391"/>
        <v>1</v>
      </c>
      <c r="G5054">
        <f t="shared" si="392"/>
        <v>1</v>
      </c>
    </row>
    <row r="5055" spans="1:7" x14ac:dyDescent="0.25">
      <c r="A5055" s="7">
        <v>0.11934690520908163</v>
      </c>
      <c r="B5055" s="13">
        <f t="shared" si="393"/>
        <v>5054</v>
      </c>
      <c r="C5055" s="35">
        <f t="shared" si="394"/>
        <v>8.0354184005343443E-5</v>
      </c>
      <c r="D5055" s="7">
        <f t="shared" si="390"/>
        <v>0.40611004596300576</v>
      </c>
      <c r="E5055" s="7">
        <f>SUM(D$2:D5055)</f>
        <v>1614.5078799878909</v>
      </c>
      <c r="F5055">
        <f t="shared" si="391"/>
        <v>1</v>
      </c>
      <c r="G5055">
        <f t="shared" si="392"/>
        <v>1</v>
      </c>
    </row>
    <row r="5056" spans="1:7" x14ac:dyDescent="0.25">
      <c r="A5056" s="7">
        <v>0.11933557476071932</v>
      </c>
      <c r="B5056" s="13">
        <f t="shared" si="393"/>
        <v>5055</v>
      </c>
      <c r="C5056" s="35">
        <f t="shared" si="394"/>
        <v>1.1330448362309453E-5</v>
      </c>
      <c r="D5056" s="7">
        <f t="shared" si="390"/>
        <v>5.7275416471474286E-2</v>
      </c>
      <c r="E5056" s="7">
        <f>SUM(D$2:D5056)</f>
        <v>1614.5651554043623</v>
      </c>
      <c r="F5056">
        <f t="shared" si="391"/>
        <v>1</v>
      </c>
      <c r="G5056">
        <f t="shared" si="392"/>
        <v>1</v>
      </c>
    </row>
    <row r="5057" spans="1:7" x14ac:dyDescent="0.25">
      <c r="A5057" s="7">
        <v>0.1193067160118991</v>
      </c>
      <c r="B5057" s="13">
        <f t="shared" si="393"/>
        <v>5056</v>
      </c>
      <c r="C5057" s="35">
        <f t="shared" si="394"/>
        <v>2.885874882022077E-5</v>
      </c>
      <c r="D5057" s="7">
        <f t="shared" si="390"/>
        <v>0.14590983403503621</v>
      </c>
      <c r="E5057" s="7">
        <f>SUM(D$2:D5057)</f>
        <v>1614.7110652383974</v>
      </c>
      <c r="F5057">
        <f t="shared" si="391"/>
        <v>1</v>
      </c>
      <c r="G5057">
        <f t="shared" si="392"/>
        <v>1</v>
      </c>
    </row>
    <row r="5058" spans="1:7" x14ac:dyDescent="0.25">
      <c r="A5058" s="7">
        <v>0.1192579079266461</v>
      </c>
      <c r="B5058" s="13">
        <f t="shared" si="393"/>
        <v>5057</v>
      </c>
      <c r="C5058" s="35">
        <f t="shared" si="394"/>
        <v>4.8808085252996514E-5</v>
      </c>
      <c r="D5058" s="7">
        <f t="shared" ref="D5058:D5121" si="395">C5058*B5058</f>
        <v>0.24682248712440336</v>
      </c>
      <c r="E5058" s="7">
        <f>SUM(D$2:D5058)</f>
        <v>1614.9578877255217</v>
      </c>
      <c r="F5058">
        <f t="shared" ref="F5058:F5121" si="396">IF(E5058&gt;I$15,1,0)</f>
        <v>1</v>
      </c>
      <c r="G5058">
        <f t="shared" ref="G5058:G5121" si="397">IF(E5058&gt;M$15,1,0)</f>
        <v>1</v>
      </c>
    </row>
    <row r="5059" spans="1:7" x14ac:dyDescent="0.25">
      <c r="A5059" s="7">
        <v>0.11916571487672377</v>
      </c>
      <c r="B5059" s="13">
        <f t="shared" ref="B5059:B5122" si="398">ROW(B5059)-1</f>
        <v>5058</v>
      </c>
      <c r="C5059" s="35">
        <f t="shared" si="394"/>
        <v>9.2193049922334458E-5</v>
      </c>
      <c r="D5059" s="7">
        <f t="shared" si="395"/>
        <v>0.46631244650716769</v>
      </c>
      <c r="E5059" s="7">
        <f>SUM(D$2:D5059)</f>
        <v>1615.4242001720288</v>
      </c>
      <c r="F5059">
        <f t="shared" si="396"/>
        <v>1</v>
      </c>
      <c r="G5059">
        <f t="shared" si="397"/>
        <v>1</v>
      </c>
    </row>
    <row r="5060" spans="1:7" x14ac:dyDescent="0.25">
      <c r="A5060" s="7">
        <v>0.1191050921359135</v>
      </c>
      <c r="B5060" s="13">
        <f t="shared" si="398"/>
        <v>5059</v>
      </c>
      <c r="C5060" s="35">
        <f t="shared" ref="C5060:C5123" si="399">IF(A5059-A5060=0,0,A5059-A5060)</f>
        <v>6.0622740810270526E-5</v>
      </c>
      <c r="D5060" s="7">
        <f t="shared" si="395"/>
        <v>0.3066904457591586</v>
      </c>
      <c r="E5060" s="7">
        <f>SUM(D$2:D5060)</f>
        <v>1615.730890617788</v>
      </c>
      <c r="F5060">
        <f t="shared" si="396"/>
        <v>1</v>
      </c>
      <c r="G5060">
        <f t="shared" si="397"/>
        <v>1</v>
      </c>
    </row>
    <row r="5061" spans="1:7" x14ac:dyDescent="0.25">
      <c r="A5061" s="7">
        <v>0.11905357249036864</v>
      </c>
      <c r="B5061" s="13">
        <f t="shared" si="398"/>
        <v>5060</v>
      </c>
      <c r="C5061" s="35">
        <f t="shared" si="399"/>
        <v>5.1519645544853554E-5</v>
      </c>
      <c r="D5061" s="7">
        <f t="shared" si="395"/>
        <v>0.26068940645695898</v>
      </c>
      <c r="E5061" s="7">
        <f>SUM(D$2:D5061)</f>
        <v>1615.991580024245</v>
      </c>
      <c r="F5061">
        <f t="shared" si="396"/>
        <v>1</v>
      </c>
      <c r="G5061">
        <f t="shared" si="397"/>
        <v>1</v>
      </c>
    </row>
    <row r="5062" spans="1:7" x14ac:dyDescent="0.25">
      <c r="A5062" s="7">
        <v>0.11899050450322378</v>
      </c>
      <c r="B5062" s="13">
        <f t="shared" si="398"/>
        <v>5061</v>
      </c>
      <c r="C5062" s="35">
        <f t="shared" si="399"/>
        <v>6.3067987144865834E-5</v>
      </c>
      <c r="D5062" s="7">
        <f t="shared" si="395"/>
        <v>0.31918708294016596</v>
      </c>
      <c r="E5062" s="7">
        <f>SUM(D$2:D5062)</f>
        <v>1616.310767107185</v>
      </c>
      <c r="F5062">
        <f t="shared" si="396"/>
        <v>1</v>
      </c>
      <c r="G5062">
        <f t="shared" si="397"/>
        <v>1</v>
      </c>
    </row>
    <row r="5063" spans="1:7" x14ac:dyDescent="0.25">
      <c r="A5063" s="7">
        <v>0.11895598053022237</v>
      </c>
      <c r="B5063" s="13">
        <f t="shared" si="398"/>
        <v>5062</v>
      </c>
      <c r="C5063" s="35">
        <f t="shared" si="399"/>
        <v>3.4523973001410191E-5</v>
      </c>
      <c r="D5063" s="7">
        <f t="shared" si="395"/>
        <v>0.17476035133313839</v>
      </c>
      <c r="E5063" s="7">
        <f>SUM(D$2:D5063)</f>
        <v>1616.4855274585182</v>
      </c>
      <c r="F5063">
        <f t="shared" si="396"/>
        <v>1</v>
      </c>
      <c r="G5063">
        <f t="shared" si="397"/>
        <v>1</v>
      </c>
    </row>
    <row r="5064" spans="1:7" x14ac:dyDescent="0.25">
      <c r="A5064" s="7">
        <v>0.11895351107352803</v>
      </c>
      <c r="B5064" s="13">
        <f t="shared" si="398"/>
        <v>5063</v>
      </c>
      <c r="C5064" s="35">
        <f t="shared" si="399"/>
        <v>2.4694566943400664E-6</v>
      </c>
      <c r="D5064" s="7">
        <f t="shared" si="395"/>
        <v>1.2502859243443756E-2</v>
      </c>
      <c r="E5064" s="7">
        <f>SUM(D$2:D5064)</f>
        <v>1616.4980303177615</v>
      </c>
      <c r="F5064">
        <f t="shared" si="396"/>
        <v>1</v>
      </c>
      <c r="G5064">
        <f t="shared" si="397"/>
        <v>1</v>
      </c>
    </row>
    <row r="5065" spans="1:7" x14ac:dyDescent="0.25">
      <c r="A5065" s="7">
        <v>0.11868489713211827</v>
      </c>
      <c r="B5065" s="13">
        <f t="shared" si="398"/>
        <v>5064</v>
      </c>
      <c r="C5065" s="35">
        <f t="shared" si="399"/>
        <v>2.6861394140975658E-4</v>
      </c>
      <c r="D5065" s="7">
        <f t="shared" si="395"/>
        <v>1.3602609992990073</v>
      </c>
      <c r="E5065" s="7">
        <f>SUM(D$2:D5065)</f>
        <v>1617.8582913170605</v>
      </c>
      <c r="F5065">
        <f t="shared" si="396"/>
        <v>1</v>
      </c>
      <c r="G5065">
        <f t="shared" si="397"/>
        <v>1</v>
      </c>
    </row>
    <row r="5066" spans="1:7" x14ac:dyDescent="0.25">
      <c r="A5066" s="7">
        <v>0.11867506772606035</v>
      </c>
      <c r="B5066" s="13">
        <f t="shared" si="398"/>
        <v>5065</v>
      </c>
      <c r="C5066" s="35">
        <f t="shared" si="399"/>
        <v>9.8294060579262599E-6</v>
      </c>
      <c r="D5066" s="7">
        <f t="shared" si="395"/>
        <v>4.9785941683396506E-2</v>
      </c>
      <c r="E5066" s="7">
        <f>SUM(D$2:D5066)</f>
        <v>1617.908077258744</v>
      </c>
      <c r="F5066">
        <f t="shared" si="396"/>
        <v>1</v>
      </c>
      <c r="G5066">
        <f t="shared" si="397"/>
        <v>1</v>
      </c>
    </row>
    <row r="5067" spans="1:7" x14ac:dyDescent="0.25">
      <c r="A5067" s="7">
        <v>0.11867342142159751</v>
      </c>
      <c r="B5067" s="13">
        <f t="shared" si="398"/>
        <v>5066</v>
      </c>
      <c r="C5067" s="35">
        <f t="shared" si="399"/>
        <v>1.6463044628378665E-6</v>
      </c>
      <c r="D5067" s="7">
        <f t="shared" si="395"/>
        <v>8.3401784087366315E-3</v>
      </c>
      <c r="E5067" s="7">
        <f>SUM(D$2:D5067)</f>
        <v>1617.9164174371529</v>
      </c>
      <c r="F5067">
        <f t="shared" si="396"/>
        <v>1</v>
      </c>
      <c r="G5067">
        <f t="shared" si="397"/>
        <v>1</v>
      </c>
    </row>
    <row r="5068" spans="1:7" x14ac:dyDescent="0.25">
      <c r="A5068" s="7">
        <v>0.11865051842127537</v>
      </c>
      <c r="B5068" s="13">
        <f t="shared" si="398"/>
        <v>5067</v>
      </c>
      <c r="C5068" s="35">
        <f t="shared" si="399"/>
        <v>2.290300032213588E-5</v>
      </c>
      <c r="D5068" s="7">
        <f t="shared" si="395"/>
        <v>0.11604950263226251</v>
      </c>
      <c r="E5068" s="7">
        <f>SUM(D$2:D5068)</f>
        <v>1618.0324669397851</v>
      </c>
      <c r="F5068">
        <f t="shared" si="396"/>
        <v>1</v>
      </c>
      <c r="G5068">
        <f t="shared" si="397"/>
        <v>1</v>
      </c>
    </row>
    <row r="5069" spans="1:7" x14ac:dyDescent="0.25">
      <c r="A5069" s="7">
        <v>0.11864863001321503</v>
      </c>
      <c r="B5069" s="13">
        <f t="shared" si="398"/>
        <v>5068</v>
      </c>
      <c r="C5069" s="35">
        <f t="shared" si="399"/>
        <v>1.8884080603409625E-6</v>
      </c>
      <c r="D5069" s="7">
        <f t="shared" si="395"/>
        <v>9.5704520498079981E-3</v>
      </c>
      <c r="E5069" s="7">
        <f>SUM(D$2:D5069)</f>
        <v>1618.0420373918348</v>
      </c>
      <c r="F5069">
        <f t="shared" si="396"/>
        <v>1</v>
      </c>
      <c r="G5069">
        <f t="shared" si="397"/>
        <v>1</v>
      </c>
    </row>
    <row r="5070" spans="1:7" x14ac:dyDescent="0.25">
      <c r="A5070" s="7">
        <v>0.1186171565455419</v>
      </c>
      <c r="B5070" s="13">
        <f t="shared" si="398"/>
        <v>5069</v>
      </c>
      <c r="C5070" s="35">
        <f t="shared" si="399"/>
        <v>3.1473467673126532E-5</v>
      </c>
      <c r="D5070" s="7">
        <f t="shared" si="395"/>
        <v>0.15953900763507839</v>
      </c>
      <c r="E5070" s="7">
        <f>SUM(D$2:D5070)</f>
        <v>1618.2015763994698</v>
      </c>
      <c r="F5070">
        <f t="shared" si="396"/>
        <v>1</v>
      </c>
      <c r="G5070">
        <f t="shared" si="397"/>
        <v>1</v>
      </c>
    </row>
    <row r="5071" spans="1:7" x14ac:dyDescent="0.25">
      <c r="A5071" s="7">
        <v>0.11846896493352124</v>
      </c>
      <c r="B5071" s="13">
        <f t="shared" si="398"/>
        <v>5070</v>
      </c>
      <c r="C5071" s="35">
        <f t="shared" si="399"/>
        <v>1.4819161202066222E-4</v>
      </c>
      <c r="D5071" s="7">
        <f t="shared" si="395"/>
        <v>0.75133147294475744</v>
      </c>
      <c r="E5071" s="7">
        <f>SUM(D$2:D5071)</f>
        <v>1618.9529078724145</v>
      </c>
      <c r="F5071">
        <f t="shared" si="396"/>
        <v>1</v>
      </c>
      <c r="G5071">
        <f t="shared" si="397"/>
        <v>1</v>
      </c>
    </row>
    <row r="5072" spans="1:7" x14ac:dyDescent="0.25">
      <c r="A5072" s="7">
        <v>0.11843707988973248</v>
      </c>
      <c r="B5072" s="13">
        <f t="shared" si="398"/>
        <v>5071</v>
      </c>
      <c r="C5072" s="35">
        <f t="shared" si="399"/>
        <v>3.188504378875967E-5</v>
      </c>
      <c r="D5072" s="7">
        <f t="shared" si="395"/>
        <v>0.16168905705280029</v>
      </c>
      <c r="E5072" s="7">
        <f>SUM(D$2:D5072)</f>
        <v>1619.1145969294673</v>
      </c>
      <c r="F5072">
        <f t="shared" si="396"/>
        <v>1</v>
      </c>
      <c r="G5072">
        <f t="shared" si="397"/>
        <v>1</v>
      </c>
    </row>
    <row r="5073" spans="1:7" x14ac:dyDescent="0.25">
      <c r="A5073" s="7">
        <v>0.1184027011788896</v>
      </c>
      <c r="B5073" s="13">
        <f t="shared" si="398"/>
        <v>5072</v>
      </c>
      <c r="C5073" s="35">
        <f t="shared" si="399"/>
        <v>3.4378710842886129E-5</v>
      </c>
      <c r="D5073" s="7">
        <f t="shared" si="395"/>
        <v>0.17436882139511845</v>
      </c>
      <c r="E5073" s="7">
        <f>SUM(D$2:D5073)</f>
        <v>1619.2889657508624</v>
      </c>
      <c r="F5073">
        <f t="shared" si="396"/>
        <v>1</v>
      </c>
      <c r="G5073">
        <f t="shared" si="397"/>
        <v>1</v>
      </c>
    </row>
    <row r="5074" spans="1:7" x14ac:dyDescent="0.25">
      <c r="A5074" s="7">
        <v>0.11840209591989592</v>
      </c>
      <c r="B5074" s="13">
        <f t="shared" si="398"/>
        <v>5073</v>
      </c>
      <c r="C5074" s="35">
        <f t="shared" si="399"/>
        <v>6.0525899367447344E-7</v>
      </c>
      <c r="D5074" s="7">
        <f t="shared" si="395"/>
        <v>3.0704788749106038E-3</v>
      </c>
      <c r="E5074" s="7">
        <f>SUM(D$2:D5074)</f>
        <v>1619.2920362297373</v>
      </c>
      <c r="F5074">
        <f t="shared" si="396"/>
        <v>1</v>
      </c>
      <c r="G5074">
        <f t="shared" si="397"/>
        <v>1</v>
      </c>
    </row>
    <row r="5075" spans="1:7" x14ac:dyDescent="0.25">
      <c r="A5075" s="7">
        <v>0.11835754885795861</v>
      </c>
      <c r="B5075" s="13">
        <f t="shared" si="398"/>
        <v>5074</v>
      </c>
      <c r="C5075" s="35">
        <f t="shared" si="399"/>
        <v>4.4547061937308396E-5</v>
      </c>
      <c r="D5075" s="7">
        <f t="shared" si="395"/>
        <v>0.2260317922699028</v>
      </c>
      <c r="E5075" s="7">
        <f>SUM(D$2:D5075)</f>
        <v>1619.5180680220071</v>
      </c>
      <c r="F5075">
        <f t="shared" si="396"/>
        <v>1</v>
      </c>
      <c r="G5075">
        <f t="shared" si="397"/>
        <v>1</v>
      </c>
    </row>
    <row r="5076" spans="1:7" x14ac:dyDescent="0.25">
      <c r="A5076" s="7">
        <v>0.11828213358734201</v>
      </c>
      <c r="B5076" s="13">
        <f t="shared" si="398"/>
        <v>5075</v>
      </c>
      <c r="C5076" s="35">
        <f t="shared" si="399"/>
        <v>7.5415270616607799E-5</v>
      </c>
      <c r="D5076" s="7">
        <f t="shared" si="395"/>
        <v>0.38273249837928458</v>
      </c>
      <c r="E5076" s="7">
        <f>SUM(D$2:D5076)</f>
        <v>1619.9008005203864</v>
      </c>
      <c r="F5076">
        <f t="shared" si="396"/>
        <v>1</v>
      </c>
      <c r="G5076">
        <f t="shared" si="397"/>
        <v>1</v>
      </c>
    </row>
    <row r="5077" spans="1:7" x14ac:dyDescent="0.25">
      <c r="A5077" s="7">
        <v>0.11822330241315306</v>
      </c>
      <c r="B5077" s="13">
        <f t="shared" si="398"/>
        <v>5076</v>
      </c>
      <c r="C5077" s="35">
        <f t="shared" si="399"/>
        <v>5.883117418895023E-5</v>
      </c>
      <c r="D5077" s="7">
        <f t="shared" si="395"/>
        <v>0.29862704018311137</v>
      </c>
      <c r="E5077" s="7">
        <f>SUM(D$2:D5077)</f>
        <v>1620.1994275605696</v>
      </c>
      <c r="F5077">
        <f t="shared" si="396"/>
        <v>1</v>
      </c>
      <c r="G5077">
        <f t="shared" si="397"/>
        <v>1</v>
      </c>
    </row>
    <row r="5078" spans="1:7" x14ac:dyDescent="0.25">
      <c r="A5078" s="7">
        <v>0.11818998895813913</v>
      </c>
      <c r="B5078" s="13">
        <f t="shared" si="398"/>
        <v>5077</v>
      </c>
      <c r="C5078" s="35">
        <f t="shared" si="399"/>
        <v>3.3313455013922466E-5</v>
      </c>
      <c r="D5078" s="7">
        <f t="shared" si="395"/>
        <v>0.16913241110568436</v>
      </c>
      <c r="E5078" s="7">
        <f>SUM(D$2:D5078)</f>
        <v>1620.3685599716753</v>
      </c>
      <c r="F5078">
        <f t="shared" si="396"/>
        <v>1</v>
      </c>
      <c r="G5078">
        <f t="shared" si="397"/>
        <v>1</v>
      </c>
    </row>
    <row r="5079" spans="1:7" x14ac:dyDescent="0.25">
      <c r="A5079" s="7">
        <v>0.11807271397551732</v>
      </c>
      <c r="B5079" s="13">
        <f t="shared" si="398"/>
        <v>5078</v>
      </c>
      <c r="C5079" s="35">
        <f t="shared" si="399"/>
        <v>1.1727498262181779E-4</v>
      </c>
      <c r="D5079" s="7">
        <f t="shared" si="395"/>
        <v>0.59552236175359075</v>
      </c>
      <c r="E5079" s="7">
        <f>SUM(D$2:D5079)</f>
        <v>1620.9640823334289</v>
      </c>
      <c r="F5079">
        <f t="shared" si="396"/>
        <v>1</v>
      </c>
      <c r="G5079">
        <f t="shared" si="397"/>
        <v>1</v>
      </c>
    </row>
    <row r="5080" spans="1:7" x14ac:dyDescent="0.25">
      <c r="A5080" s="7">
        <v>0.11804429101317258</v>
      </c>
      <c r="B5080" s="13">
        <f t="shared" si="398"/>
        <v>5079</v>
      </c>
      <c r="C5080" s="35">
        <f t="shared" si="399"/>
        <v>2.842296234473185E-5</v>
      </c>
      <c r="D5080" s="7">
        <f t="shared" si="395"/>
        <v>0.14436022574889307</v>
      </c>
      <c r="E5080" s="7">
        <f>SUM(D$2:D5080)</f>
        <v>1621.1084425591778</v>
      </c>
      <c r="F5080">
        <f t="shared" si="396"/>
        <v>1</v>
      </c>
      <c r="G5080">
        <f t="shared" si="397"/>
        <v>1</v>
      </c>
    </row>
    <row r="5081" spans="1:7" x14ac:dyDescent="0.25">
      <c r="A5081" s="7">
        <v>0.11796897258399494</v>
      </c>
      <c r="B5081" s="13">
        <f t="shared" si="398"/>
        <v>5080</v>
      </c>
      <c r="C5081" s="35">
        <f t="shared" si="399"/>
        <v>7.5318429177642643E-5</v>
      </c>
      <c r="D5081" s="7">
        <f t="shared" si="395"/>
        <v>0.38261762022242463</v>
      </c>
      <c r="E5081" s="7">
        <f>SUM(D$2:D5081)</f>
        <v>1621.4910601794002</v>
      </c>
      <c r="F5081">
        <f t="shared" si="396"/>
        <v>1</v>
      </c>
      <c r="G5081">
        <f t="shared" si="397"/>
        <v>1</v>
      </c>
    </row>
    <row r="5082" spans="1:7" x14ac:dyDescent="0.25">
      <c r="A5082" s="7">
        <v>0.11792592656436209</v>
      </c>
      <c r="B5082" s="13">
        <f t="shared" si="398"/>
        <v>5081</v>
      </c>
      <c r="C5082" s="35">
        <f t="shared" si="399"/>
        <v>4.3046019632855814E-5</v>
      </c>
      <c r="D5082" s="7">
        <f t="shared" si="395"/>
        <v>0.21871682575454038</v>
      </c>
      <c r="E5082" s="7">
        <f>SUM(D$2:D5082)</f>
        <v>1621.7097770051546</v>
      </c>
      <c r="F5082">
        <f t="shared" si="396"/>
        <v>1</v>
      </c>
      <c r="G5082">
        <f t="shared" si="397"/>
        <v>1</v>
      </c>
    </row>
    <row r="5083" spans="1:7" x14ac:dyDescent="0.25">
      <c r="A5083" s="7">
        <v>0.11778330333508358</v>
      </c>
      <c r="B5083" s="13">
        <f t="shared" si="398"/>
        <v>5082</v>
      </c>
      <c r="C5083" s="35">
        <f t="shared" si="399"/>
        <v>1.4262322927850735E-4</v>
      </c>
      <c r="D5083" s="7">
        <f t="shared" si="395"/>
        <v>0.72481125119337431</v>
      </c>
      <c r="E5083" s="7">
        <f>SUM(D$2:D5083)</f>
        <v>1622.434588256348</v>
      </c>
      <c r="F5083">
        <f t="shared" si="396"/>
        <v>1</v>
      </c>
      <c r="G5083">
        <f t="shared" si="397"/>
        <v>1</v>
      </c>
    </row>
    <row r="5084" spans="1:7" x14ac:dyDescent="0.25">
      <c r="A5084" s="7">
        <v>0.11777463602629359</v>
      </c>
      <c r="B5084" s="13">
        <f t="shared" si="398"/>
        <v>5083</v>
      </c>
      <c r="C5084" s="35">
        <f t="shared" si="399"/>
        <v>8.6673087899835632E-6</v>
      </c>
      <c r="D5084" s="7">
        <f t="shared" si="395"/>
        <v>4.4055930579486452E-2</v>
      </c>
      <c r="E5084" s="7">
        <f>SUM(D$2:D5084)</f>
        <v>1622.4786441869276</v>
      </c>
      <c r="F5084">
        <f t="shared" si="396"/>
        <v>1</v>
      </c>
      <c r="G5084">
        <f t="shared" si="397"/>
        <v>1</v>
      </c>
    </row>
    <row r="5085" spans="1:7" x14ac:dyDescent="0.25">
      <c r="A5085" s="7">
        <v>0.117772868670032</v>
      </c>
      <c r="B5085" s="13">
        <f t="shared" si="398"/>
        <v>5084</v>
      </c>
      <c r="C5085" s="35">
        <f t="shared" si="399"/>
        <v>1.7673562615894145E-6</v>
      </c>
      <c r="D5085" s="7">
        <f t="shared" si="395"/>
        <v>8.9852392339205833E-3</v>
      </c>
      <c r="E5085" s="7">
        <f>SUM(D$2:D5085)</f>
        <v>1622.4876294261614</v>
      </c>
      <c r="F5085">
        <f t="shared" si="396"/>
        <v>1</v>
      </c>
      <c r="G5085">
        <f t="shared" si="397"/>
        <v>1</v>
      </c>
    </row>
    <row r="5086" spans="1:7" x14ac:dyDescent="0.25">
      <c r="A5086" s="7">
        <v>0.11773388999083684</v>
      </c>
      <c r="B5086" s="13">
        <f t="shared" si="398"/>
        <v>5085</v>
      </c>
      <c r="C5086" s="35">
        <f t="shared" si="399"/>
        <v>3.8978679195167398E-5</v>
      </c>
      <c r="D5086" s="7">
        <f t="shared" si="395"/>
        <v>0.19820658370742622</v>
      </c>
      <c r="E5086" s="7">
        <f>SUM(D$2:D5086)</f>
        <v>1622.6858360098688</v>
      </c>
      <c r="F5086">
        <f t="shared" si="396"/>
        <v>1</v>
      </c>
      <c r="G5086">
        <f t="shared" si="397"/>
        <v>1</v>
      </c>
    </row>
    <row r="5087" spans="1:7" x14ac:dyDescent="0.25">
      <c r="A5087" s="7">
        <v>0.11765537579417247</v>
      </c>
      <c r="B5087" s="13">
        <f t="shared" si="398"/>
        <v>5086</v>
      </c>
      <c r="C5087" s="35">
        <f t="shared" si="399"/>
        <v>7.8514196664367097E-5</v>
      </c>
      <c r="D5087" s="7">
        <f t="shared" si="395"/>
        <v>0.39932320423497103</v>
      </c>
      <c r="E5087" s="7">
        <f>SUM(D$2:D5087)</f>
        <v>1623.0851592141037</v>
      </c>
      <c r="F5087">
        <f t="shared" si="396"/>
        <v>1</v>
      </c>
      <c r="G5087">
        <f t="shared" si="397"/>
        <v>1</v>
      </c>
    </row>
    <row r="5088" spans="1:7" x14ac:dyDescent="0.25">
      <c r="A5088" s="7">
        <v>0.11764661164394349</v>
      </c>
      <c r="B5088" s="13">
        <f t="shared" si="398"/>
        <v>5087</v>
      </c>
      <c r="C5088" s="35">
        <f t="shared" si="399"/>
        <v>8.764150228976475E-6</v>
      </c>
      <c r="D5088" s="7">
        <f t="shared" si="395"/>
        <v>4.4583232214803328E-2</v>
      </c>
      <c r="E5088" s="7">
        <f>SUM(D$2:D5088)</f>
        <v>1623.1297424463185</v>
      </c>
      <c r="F5088">
        <f t="shared" si="396"/>
        <v>1</v>
      </c>
      <c r="G5088">
        <f t="shared" si="397"/>
        <v>1</v>
      </c>
    </row>
    <row r="5089" spans="1:7" x14ac:dyDescent="0.25">
      <c r="A5089" s="7">
        <v>0.11759794882084897</v>
      </c>
      <c r="B5089" s="13">
        <f t="shared" si="398"/>
        <v>5088</v>
      </c>
      <c r="C5089" s="35">
        <f t="shared" si="399"/>
        <v>4.8662823094527963E-5</v>
      </c>
      <c r="D5089" s="7">
        <f t="shared" si="395"/>
        <v>0.24759644390495827</v>
      </c>
      <c r="E5089" s="7">
        <f>SUM(D$2:D5089)</f>
        <v>1623.3773388902234</v>
      </c>
      <c r="F5089">
        <f t="shared" si="396"/>
        <v>1</v>
      </c>
      <c r="G5089">
        <f t="shared" si="397"/>
        <v>1</v>
      </c>
    </row>
    <row r="5090" spans="1:7" x14ac:dyDescent="0.25">
      <c r="A5090" s="7">
        <v>0.11755223966164374</v>
      </c>
      <c r="B5090" s="13">
        <f t="shared" si="398"/>
        <v>5089</v>
      </c>
      <c r="C5090" s="35">
        <f t="shared" si="399"/>
        <v>4.5709159205223338E-5</v>
      </c>
      <c r="D5090" s="7">
        <f t="shared" si="395"/>
        <v>0.23261391119538155</v>
      </c>
      <c r="E5090" s="7">
        <f>SUM(D$2:D5090)</f>
        <v>1623.6099528014188</v>
      </c>
      <c r="F5090">
        <f t="shared" si="396"/>
        <v>1</v>
      </c>
      <c r="G5090">
        <f t="shared" si="397"/>
        <v>1</v>
      </c>
    </row>
    <row r="5091" spans="1:7" x14ac:dyDescent="0.25">
      <c r="A5091" s="7">
        <v>0.11740281332127592</v>
      </c>
      <c r="B5091" s="13">
        <f t="shared" si="398"/>
        <v>5090</v>
      </c>
      <c r="C5091" s="35">
        <f t="shared" si="399"/>
        <v>1.4942634036782532E-4</v>
      </c>
      <c r="D5091" s="7">
        <f t="shared" si="395"/>
        <v>0.76058007247223092</v>
      </c>
      <c r="E5091" s="7">
        <f>SUM(D$2:D5091)</f>
        <v>1624.3705328738911</v>
      </c>
      <c r="F5091">
        <f t="shared" si="396"/>
        <v>1</v>
      </c>
      <c r="G5091">
        <f t="shared" si="397"/>
        <v>1</v>
      </c>
    </row>
    <row r="5092" spans="1:7" x14ac:dyDescent="0.25">
      <c r="A5092" s="7">
        <v>0.1174002954438621</v>
      </c>
      <c r="B5092" s="13">
        <f t="shared" si="398"/>
        <v>5091</v>
      </c>
      <c r="C5092" s="35">
        <f t="shared" si="399"/>
        <v>2.5178774138157056E-6</v>
      </c>
      <c r="D5092" s="7">
        <f t="shared" si="395"/>
        <v>1.2818513913735757E-2</v>
      </c>
      <c r="E5092" s="7">
        <f>SUM(D$2:D5092)</f>
        <v>1624.3833513878049</v>
      </c>
      <c r="F5092">
        <f t="shared" si="396"/>
        <v>1</v>
      </c>
      <c r="G5092">
        <f t="shared" si="397"/>
        <v>1</v>
      </c>
    </row>
    <row r="5093" spans="1:7" x14ac:dyDescent="0.25">
      <c r="A5093" s="7">
        <v>0.11739506600615636</v>
      </c>
      <c r="B5093" s="13">
        <f t="shared" si="398"/>
        <v>5092</v>
      </c>
      <c r="C5093" s="35">
        <f t="shared" si="399"/>
        <v>5.2294377057421348E-6</v>
      </c>
      <c r="D5093" s="7">
        <f t="shared" si="395"/>
        <v>2.6628296797638951E-2</v>
      </c>
      <c r="E5093" s="7">
        <f>SUM(D$2:D5093)</f>
        <v>1624.4099796846024</v>
      </c>
      <c r="F5093">
        <f t="shared" si="396"/>
        <v>1</v>
      </c>
      <c r="G5093">
        <f t="shared" si="397"/>
        <v>1</v>
      </c>
    </row>
    <row r="5094" spans="1:7" x14ac:dyDescent="0.25">
      <c r="A5094" s="7">
        <v>0.11733509694505935</v>
      </c>
      <c r="B5094" s="13">
        <f t="shared" si="398"/>
        <v>5093</v>
      </c>
      <c r="C5094" s="35">
        <f t="shared" si="399"/>
        <v>5.9969061097009391E-5</v>
      </c>
      <c r="D5094" s="7">
        <f t="shared" si="395"/>
        <v>0.30542242816706883</v>
      </c>
      <c r="E5094" s="7">
        <f>SUM(D$2:D5094)</f>
        <v>1624.7154021127694</v>
      </c>
      <c r="F5094">
        <f t="shared" si="396"/>
        <v>1</v>
      </c>
      <c r="G5094">
        <f t="shared" si="397"/>
        <v>1</v>
      </c>
    </row>
    <row r="5095" spans="1:7" x14ac:dyDescent="0.25">
      <c r="A5095" s="7">
        <v>0.11731679391308951</v>
      </c>
      <c r="B5095" s="13">
        <f t="shared" si="398"/>
        <v>5094</v>
      </c>
      <c r="C5095" s="35">
        <f t="shared" si="399"/>
        <v>1.8303031969840733E-5</v>
      </c>
      <c r="D5095" s="7">
        <f t="shared" si="395"/>
        <v>9.3235644854368693E-2</v>
      </c>
      <c r="E5095" s="7">
        <f>SUM(D$2:D5095)</f>
        <v>1624.8086377576237</v>
      </c>
      <c r="F5095">
        <f t="shared" si="396"/>
        <v>1</v>
      </c>
      <c r="G5095">
        <f t="shared" si="397"/>
        <v>1</v>
      </c>
    </row>
    <row r="5096" spans="1:7" x14ac:dyDescent="0.25">
      <c r="A5096" s="7">
        <v>0.11731667286129073</v>
      </c>
      <c r="B5096" s="13">
        <f t="shared" si="398"/>
        <v>5095</v>
      </c>
      <c r="C5096" s="35">
        <f t="shared" si="399"/>
        <v>1.2105179877930361E-7</v>
      </c>
      <c r="D5096" s="7">
        <f t="shared" si="395"/>
        <v>6.1675891478055189E-4</v>
      </c>
      <c r="E5096" s="7">
        <f>SUM(D$2:D5096)</f>
        <v>1624.8092545165384</v>
      </c>
      <c r="F5096">
        <f t="shared" si="396"/>
        <v>1</v>
      </c>
      <c r="G5096">
        <f t="shared" si="397"/>
        <v>1</v>
      </c>
    </row>
    <row r="5097" spans="1:7" x14ac:dyDescent="0.25">
      <c r="A5097" s="7">
        <v>0.11723324396159733</v>
      </c>
      <c r="B5097" s="13">
        <f t="shared" si="398"/>
        <v>5096</v>
      </c>
      <c r="C5097" s="35">
        <f t="shared" si="399"/>
        <v>8.3428899693399616E-5</v>
      </c>
      <c r="D5097" s="7">
        <f t="shared" si="395"/>
        <v>0.42515367283756444</v>
      </c>
      <c r="E5097" s="7">
        <f>SUM(D$2:D5097)</f>
        <v>1625.2344081893759</v>
      </c>
      <c r="F5097">
        <f t="shared" si="396"/>
        <v>1</v>
      </c>
      <c r="G5097">
        <f t="shared" si="397"/>
        <v>1</v>
      </c>
    </row>
    <row r="5098" spans="1:7" x14ac:dyDescent="0.25">
      <c r="A5098" s="7">
        <v>0.11716175076926003</v>
      </c>
      <c r="B5098" s="13">
        <f t="shared" si="398"/>
        <v>5097</v>
      </c>
      <c r="C5098" s="35">
        <f t="shared" si="399"/>
        <v>7.1493192337304667E-5</v>
      </c>
      <c r="D5098" s="7">
        <f t="shared" si="395"/>
        <v>0.36440080134324188</v>
      </c>
      <c r="E5098" s="7">
        <f>SUM(D$2:D5098)</f>
        <v>1625.5988089907191</v>
      </c>
      <c r="F5098">
        <f t="shared" si="396"/>
        <v>1</v>
      </c>
      <c r="G5098">
        <f t="shared" si="397"/>
        <v>1</v>
      </c>
    </row>
    <row r="5099" spans="1:7" x14ac:dyDescent="0.25">
      <c r="A5099" s="7">
        <v>0.11709417965520191</v>
      </c>
      <c r="B5099" s="13">
        <f t="shared" si="398"/>
        <v>5098</v>
      </c>
      <c r="C5099" s="35">
        <f t="shared" si="399"/>
        <v>6.7571114058112558E-5</v>
      </c>
      <c r="D5099" s="7">
        <f t="shared" si="395"/>
        <v>0.34447753946825782</v>
      </c>
      <c r="E5099" s="7">
        <f>SUM(D$2:D5099)</f>
        <v>1625.9432865301874</v>
      </c>
      <c r="F5099">
        <f t="shared" si="396"/>
        <v>1</v>
      </c>
      <c r="G5099">
        <f t="shared" si="397"/>
        <v>1</v>
      </c>
    </row>
    <row r="5100" spans="1:7" x14ac:dyDescent="0.25">
      <c r="A5100" s="7">
        <v>0.11696668790076613</v>
      </c>
      <c r="B5100" s="13">
        <f t="shared" si="398"/>
        <v>5099</v>
      </c>
      <c r="C5100" s="35">
        <f t="shared" si="399"/>
        <v>1.2749175443578509E-4</v>
      </c>
      <c r="D5100" s="7">
        <f t="shared" si="395"/>
        <v>0.65008045586806817</v>
      </c>
      <c r="E5100" s="7">
        <f>SUM(D$2:D5100)</f>
        <v>1626.5933669860553</v>
      </c>
      <c r="F5100">
        <f t="shared" si="396"/>
        <v>1</v>
      </c>
      <c r="G5100">
        <f t="shared" si="397"/>
        <v>1</v>
      </c>
    </row>
    <row r="5101" spans="1:7" x14ac:dyDescent="0.25">
      <c r="A5101" s="7">
        <v>0.11687304222925894</v>
      </c>
      <c r="B5101" s="13">
        <f t="shared" si="398"/>
        <v>5100</v>
      </c>
      <c r="C5101" s="35">
        <f t="shared" si="399"/>
        <v>9.3645671507186501E-5</v>
      </c>
      <c r="D5101" s="7">
        <f t="shared" si="395"/>
        <v>0.47759292468665115</v>
      </c>
      <c r="E5101" s="7">
        <f>SUM(D$2:D5101)</f>
        <v>1627.070959910742</v>
      </c>
      <c r="F5101">
        <f t="shared" si="396"/>
        <v>1</v>
      </c>
      <c r="G5101">
        <f t="shared" si="397"/>
        <v>1</v>
      </c>
    </row>
    <row r="5102" spans="1:7" x14ac:dyDescent="0.25">
      <c r="A5102" s="7">
        <v>0.11686350334751802</v>
      </c>
      <c r="B5102" s="13">
        <f t="shared" si="398"/>
        <v>5101</v>
      </c>
      <c r="C5102" s="35">
        <f t="shared" si="399"/>
        <v>9.538881740919769E-6</v>
      </c>
      <c r="D5102" s="7">
        <f t="shared" si="395"/>
        <v>4.8657835760431742E-2</v>
      </c>
      <c r="E5102" s="7">
        <f>SUM(D$2:D5102)</f>
        <v>1627.1196177465024</v>
      </c>
      <c r="F5102">
        <f t="shared" si="396"/>
        <v>1</v>
      </c>
      <c r="G5102">
        <f t="shared" si="397"/>
        <v>1</v>
      </c>
    </row>
    <row r="5103" spans="1:7" x14ac:dyDescent="0.25">
      <c r="A5103" s="7">
        <v>0.11679782064152033</v>
      </c>
      <c r="B5103" s="13">
        <f t="shared" si="398"/>
        <v>5102</v>
      </c>
      <c r="C5103" s="35">
        <f t="shared" si="399"/>
        <v>6.5682705997688329E-5</v>
      </c>
      <c r="D5103" s="7">
        <f t="shared" si="395"/>
        <v>0.33511316600020585</v>
      </c>
      <c r="E5103" s="7">
        <f>SUM(D$2:D5103)</f>
        <v>1627.4547309125026</v>
      </c>
      <c r="F5103">
        <f t="shared" si="396"/>
        <v>1</v>
      </c>
      <c r="G5103">
        <f t="shared" si="397"/>
        <v>1</v>
      </c>
    </row>
    <row r="5104" spans="1:7" x14ac:dyDescent="0.25">
      <c r="A5104" s="7">
        <v>0.11677414290968624</v>
      </c>
      <c r="B5104" s="13">
        <f t="shared" si="398"/>
        <v>5103</v>
      </c>
      <c r="C5104" s="35">
        <f t="shared" si="399"/>
        <v>2.3677731834093052E-5</v>
      </c>
      <c r="D5104" s="7">
        <f t="shared" si="395"/>
        <v>0.12082746554937684</v>
      </c>
      <c r="E5104" s="7">
        <f>SUM(D$2:D5104)</f>
        <v>1627.5755583780519</v>
      </c>
      <c r="F5104">
        <f t="shared" si="396"/>
        <v>1</v>
      </c>
      <c r="G5104">
        <f t="shared" si="397"/>
        <v>1</v>
      </c>
    </row>
    <row r="5105" spans="1:7" x14ac:dyDescent="0.25">
      <c r="A5105" s="7">
        <v>0.11673848104977667</v>
      </c>
      <c r="B5105" s="13">
        <f t="shared" si="398"/>
        <v>5104</v>
      </c>
      <c r="C5105" s="35">
        <f t="shared" si="399"/>
        <v>3.5661859909566496E-5</v>
      </c>
      <c r="D5105" s="7">
        <f t="shared" si="395"/>
        <v>0.18201813297842739</v>
      </c>
      <c r="E5105" s="7">
        <f>SUM(D$2:D5105)</f>
        <v>1627.7575765110303</v>
      </c>
      <c r="F5105">
        <f t="shared" si="396"/>
        <v>1</v>
      </c>
      <c r="G5105">
        <f t="shared" si="397"/>
        <v>1</v>
      </c>
    </row>
    <row r="5106" spans="1:7" x14ac:dyDescent="0.25">
      <c r="A5106" s="7">
        <v>0.11666858574118272</v>
      </c>
      <c r="B5106" s="13">
        <f t="shared" si="398"/>
        <v>5105</v>
      </c>
      <c r="C5106" s="35">
        <f t="shared" si="399"/>
        <v>6.9895308593956318E-5</v>
      </c>
      <c r="D5106" s="7">
        <f t="shared" si="395"/>
        <v>0.35681555037214702</v>
      </c>
      <c r="E5106" s="7">
        <f>SUM(D$2:D5106)</f>
        <v>1628.1143920614024</v>
      </c>
      <c r="F5106">
        <f t="shared" si="396"/>
        <v>1</v>
      </c>
      <c r="G5106">
        <f t="shared" si="397"/>
        <v>1</v>
      </c>
    </row>
    <row r="5107" spans="1:7" x14ac:dyDescent="0.25">
      <c r="A5107" s="7">
        <v>0.11640813069100822</v>
      </c>
      <c r="B5107" s="13">
        <f t="shared" si="398"/>
        <v>5106</v>
      </c>
      <c r="C5107" s="35">
        <f t="shared" si="399"/>
        <v>2.6045505017449622E-4</v>
      </c>
      <c r="D5107" s="7">
        <f t="shared" si="395"/>
        <v>1.3298834861909776</v>
      </c>
      <c r="E5107" s="7">
        <f>SUM(D$2:D5107)</f>
        <v>1629.4442755475934</v>
      </c>
      <c r="F5107">
        <f t="shared" si="396"/>
        <v>1</v>
      </c>
      <c r="G5107">
        <f t="shared" si="397"/>
        <v>1</v>
      </c>
    </row>
    <row r="5108" spans="1:7" x14ac:dyDescent="0.25">
      <c r="A5108" s="7">
        <v>0.11636312363223573</v>
      </c>
      <c r="B5108" s="13">
        <f t="shared" si="398"/>
        <v>5107</v>
      </c>
      <c r="C5108" s="35">
        <f t="shared" si="399"/>
        <v>4.5007058772486563E-5</v>
      </c>
      <c r="D5108" s="7">
        <f t="shared" si="395"/>
        <v>0.22985104915108889</v>
      </c>
      <c r="E5108" s="7">
        <f>SUM(D$2:D5108)</f>
        <v>1629.6741265967446</v>
      </c>
      <c r="F5108">
        <f t="shared" si="396"/>
        <v>1</v>
      </c>
      <c r="G5108">
        <f t="shared" si="397"/>
        <v>1</v>
      </c>
    </row>
    <row r="5109" spans="1:7" x14ac:dyDescent="0.25">
      <c r="A5109" s="7">
        <v>0.11632477442239411</v>
      </c>
      <c r="B5109" s="13">
        <f t="shared" si="398"/>
        <v>5108</v>
      </c>
      <c r="C5109" s="35">
        <f t="shared" si="399"/>
        <v>3.8349209841623266E-5</v>
      </c>
      <c r="D5109" s="7">
        <f t="shared" si="395"/>
        <v>0.19588776387101164</v>
      </c>
      <c r="E5109" s="7">
        <f>SUM(D$2:D5109)</f>
        <v>1629.8700143606156</v>
      </c>
      <c r="F5109">
        <f t="shared" si="396"/>
        <v>1</v>
      </c>
      <c r="G5109">
        <f t="shared" si="397"/>
        <v>1</v>
      </c>
    </row>
    <row r="5110" spans="1:7" x14ac:dyDescent="0.25">
      <c r="A5110" s="7">
        <v>0.11630898926783807</v>
      </c>
      <c r="B5110" s="13">
        <f t="shared" si="398"/>
        <v>5109</v>
      </c>
      <c r="C5110" s="35">
        <f t="shared" si="399"/>
        <v>1.5785154556038905E-5</v>
      </c>
      <c r="D5110" s="7">
        <f t="shared" si="395"/>
        <v>8.0646354626802766E-2</v>
      </c>
      <c r="E5110" s="7">
        <f>SUM(D$2:D5110)</f>
        <v>1629.9506607152425</v>
      </c>
      <c r="F5110">
        <f t="shared" si="396"/>
        <v>1</v>
      </c>
      <c r="G5110">
        <f t="shared" si="397"/>
        <v>1</v>
      </c>
    </row>
    <row r="5111" spans="1:7" x14ac:dyDescent="0.25">
      <c r="A5111" s="7">
        <v>0.11630032195904806</v>
      </c>
      <c r="B5111" s="13">
        <f t="shared" si="398"/>
        <v>5110</v>
      </c>
      <c r="C5111" s="35">
        <f t="shared" si="399"/>
        <v>8.6673087900113188E-6</v>
      </c>
      <c r="D5111" s="7">
        <f t="shared" si="395"/>
        <v>4.4289947916957839E-2</v>
      </c>
      <c r="E5111" s="7">
        <f>SUM(D$2:D5111)</f>
        <v>1629.9949506631594</v>
      </c>
      <c r="F5111">
        <f t="shared" si="396"/>
        <v>1</v>
      </c>
      <c r="G5111">
        <f t="shared" si="397"/>
        <v>1</v>
      </c>
    </row>
    <row r="5112" spans="1:7" x14ac:dyDescent="0.25">
      <c r="A5112" s="7">
        <v>0.11626565272388818</v>
      </c>
      <c r="B5112" s="13">
        <f t="shared" si="398"/>
        <v>5111</v>
      </c>
      <c r="C5112" s="35">
        <f t="shared" si="399"/>
        <v>3.4669235159878742E-5</v>
      </c>
      <c r="D5112" s="7">
        <f t="shared" si="395"/>
        <v>0.17719446090214025</v>
      </c>
      <c r="E5112" s="7">
        <f>SUM(D$2:D5112)</f>
        <v>1630.1721451240617</v>
      </c>
      <c r="F5112">
        <f t="shared" si="396"/>
        <v>1</v>
      </c>
      <c r="G5112">
        <f t="shared" si="397"/>
        <v>1</v>
      </c>
    </row>
    <row r="5113" spans="1:7" x14ac:dyDescent="0.25">
      <c r="A5113" s="7">
        <v>0.11620667628754076</v>
      </c>
      <c r="B5113" s="13">
        <f t="shared" si="398"/>
        <v>5112</v>
      </c>
      <c r="C5113" s="35">
        <f t="shared" si="399"/>
        <v>5.8976436347418781E-5</v>
      </c>
      <c r="D5113" s="7">
        <f t="shared" si="395"/>
        <v>0.30148754260800481</v>
      </c>
      <c r="E5113" s="7">
        <f>SUM(D$2:D5113)</f>
        <v>1630.4736326666696</v>
      </c>
      <c r="F5113">
        <f t="shared" si="396"/>
        <v>1</v>
      </c>
      <c r="G5113">
        <f t="shared" si="397"/>
        <v>1</v>
      </c>
    </row>
    <row r="5114" spans="1:7" x14ac:dyDescent="0.25">
      <c r="A5114" s="7">
        <v>0.11616227448776204</v>
      </c>
      <c r="B5114" s="13">
        <f t="shared" si="398"/>
        <v>5113</v>
      </c>
      <c r="C5114" s="35">
        <f t="shared" si="399"/>
        <v>4.4401799778728823E-5</v>
      </c>
      <c r="D5114" s="7">
        <f t="shared" si="395"/>
        <v>0.22702640226864046</v>
      </c>
      <c r="E5114" s="7">
        <f>SUM(D$2:D5114)</f>
        <v>1630.7006590689382</v>
      </c>
      <c r="F5114">
        <f t="shared" si="396"/>
        <v>1</v>
      </c>
      <c r="G5114">
        <f t="shared" si="397"/>
        <v>1</v>
      </c>
    </row>
    <row r="5115" spans="1:7" x14ac:dyDescent="0.25">
      <c r="A5115" s="7">
        <v>0.11589596053052836</v>
      </c>
      <c r="B5115" s="13">
        <f t="shared" si="398"/>
        <v>5114</v>
      </c>
      <c r="C5115" s="35">
        <f t="shared" si="399"/>
        <v>2.6631395723367146E-4</v>
      </c>
      <c r="D5115" s="7">
        <f t="shared" si="395"/>
        <v>1.3619295772929958</v>
      </c>
      <c r="E5115" s="7">
        <f>SUM(D$2:D5115)</f>
        <v>1632.0625886462312</v>
      </c>
      <c r="F5115">
        <f t="shared" si="396"/>
        <v>1</v>
      </c>
      <c r="G5115">
        <f t="shared" si="397"/>
        <v>1</v>
      </c>
    </row>
    <row r="5116" spans="1:7" x14ac:dyDescent="0.25">
      <c r="A5116" s="7">
        <v>0.11588470271324534</v>
      </c>
      <c r="B5116" s="13">
        <f t="shared" si="398"/>
        <v>5115</v>
      </c>
      <c r="C5116" s="35">
        <f t="shared" si="399"/>
        <v>1.1257817283019667E-5</v>
      </c>
      <c r="D5116" s="7">
        <f t="shared" si="395"/>
        <v>5.7583735402645594E-2</v>
      </c>
      <c r="E5116" s="7">
        <f>SUM(D$2:D5116)</f>
        <v>1632.1201723816339</v>
      </c>
      <c r="F5116">
        <f t="shared" si="396"/>
        <v>1</v>
      </c>
      <c r="G5116">
        <f t="shared" si="397"/>
        <v>1</v>
      </c>
    </row>
    <row r="5117" spans="1:7" x14ac:dyDescent="0.25">
      <c r="A5117" s="7">
        <v>0.11588264483266672</v>
      </c>
      <c r="B5117" s="13">
        <f t="shared" si="398"/>
        <v>5116</v>
      </c>
      <c r="C5117" s="35">
        <f t="shared" si="399"/>
        <v>2.0578805786236609E-6</v>
      </c>
      <c r="D5117" s="7">
        <f t="shared" si="395"/>
        <v>1.0528117040238649E-2</v>
      </c>
      <c r="E5117" s="7">
        <f>SUM(D$2:D5117)</f>
        <v>1632.1307004986741</v>
      </c>
      <c r="F5117">
        <f t="shared" si="396"/>
        <v>1</v>
      </c>
      <c r="G5117">
        <f t="shared" si="397"/>
        <v>1</v>
      </c>
    </row>
    <row r="5118" spans="1:7" x14ac:dyDescent="0.25">
      <c r="A5118" s="7">
        <v>0.11586741651638491</v>
      </c>
      <c r="B5118" s="13">
        <f t="shared" si="398"/>
        <v>5117</v>
      </c>
      <c r="C5118" s="35">
        <f t="shared" si="399"/>
        <v>1.5228316281812315E-5</v>
      </c>
      <c r="D5118" s="7">
        <f t="shared" si="395"/>
        <v>7.7923294414033617E-2</v>
      </c>
      <c r="E5118" s="7">
        <f>SUM(D$2:D5118)</f>
        <v>1632.208623793088</v>
      </c>
      <c r="F5118">
        <f t="shared" si="396"/>
        <v>1</v>
      </c>
      <c r="G5118">
        <f t="shared" si="397"/>
        <v>1</v>
      </c>
    </row>
    <row r="5119" spans="1:7" x14ac:dyDescent="0.25">
      <c r="A5119" s="7">
        <v>0.11579040336202487</v>
      </c>
      <c r="B5119" s="13">
        <f t="shared" si="398"/>
        <v>5118</v>
      </c>
      <c r="C5119" s="35">
        <f t="shared" si="399"/>
        <v>7.7013154360039415E-5</v>
      </c>
      <c r="D5119" s="7">
        <f t="shared" si="395"/>
        <v>0.39415332401468173</v>
      </c>
      <c r="E5119" s="7">
        <f>SUM(D$2:D5119)</f>
        <v>1632.6027771171027</v>
      </c>
      <c r="F5119">
        <f t="shared" si="396"/>
        <v>1</v>
      </c>
      <c r="G5119">
        <f t="shared" si="397"/>
        <v>1</v>
      </c>
    </row>
    <row r="5120" spans="1:7" x14ac:dyDescent="0.25">
      <c r="A5120" s="7">
        <v>0.11576171408572294</v>
      </c>
      <c r="B5120" s="13">
        <f t="shared" si="398"/>
        <v>5119</v>
      </c>
      <c r="C5120" s="35">
        <f t="shared" si="399"/>
        <v>2.8689276301924194E-5</v>
      </c>
      <c r="D5120" s="7">
        <f t="shared" si="395"/>
        <v>0.14686040538954995</v>
      </c>
      <c r="E5120" s="7">
        <f>SUM(D$2:D5120)</f>
        <v>1632.7496375224923</v>
      </c>
      <c r="F5120">
        <f t="shared" si="396"/>
        <v>1</v>
      </c>
      <c r="G5120">
        <f t="shared" si="397"/>
        <v>1</v>
      </c>
    </row>
    <row r="5121" spans="1:7" x14ac:dyDescent="0.25">
      <c r="A5121" s="7">
        <v>0.11573166902927493</v>
      </c>
      <c r="B5121" s="13">
        <f t="shared" si="398"/>
        <v>5120</v>
      </c>
      <c r="C5121" s="35">
        <f t="shared" si="399"/>
        <v>3.0045056448019247E-5</v>
      </c>
      <c r="D5121" s="7">
        <f t="shared" si="395"/>
        <v>0.15383068901385855</v>
      </c>
      <c r="E5121" s="7">
        <f>SUM(D$2:D5121)</f>
        <v>1632.9034682115062</v>
      </c>
      <c r="F5121">
        <f t="shared" si="396"/>
        <v>1</v>
      </c>
      <c r="G5121">
        <f t="shared" si="397"/>
        <v>1</v>
      </c>
    </row>
    <row r="5122" spans="1:7" x14ac:dyDescent="0.25">
      <c r="A5122" s="7">
        <v>0.11572760168883725</v>
      </c>
      <c r="B5122" s="13">
        <f t="shared" si="398"/>
        <v>5121</v>
      </c>
      <c r="C5122" s="35">
        <f t="shared" si="399"/>
        <v>4.0673404376745381E-6</v>
      </c>
      <c r="D5122" s="7">
        <f t="shared" ref="D5122:D5185" si="400">C5122*B5122</f>
        <v>2.082885038133131E-2</v>
      </c>
      <c r="E5122" s="7">
        <f>SUM(D$2:D5122)</f>
        <v>1632.9242970618875</v>
      </c>
      <c r="F5122">
        <f t="shared" ref="F5122:F5185" si="401">IF(E5122&gt;I$15,1,0)</f>
        <v>1</v>
      </c>
      <c r="G5122">
        <f t="shared" ref="G5122:G5185" si="402">IF(E5122&gt;M$15,1,0)</f>
        <v>1</v>
      </c>
    </row>
    <row r="5123" spans="1:7" x14ac:dyDescent="0.25">
      <c r="A5123" s="7">
        <v>0.11558916685179516</v>
      </c>
      <c r="B5123" s="13">
        <f t="shared" ref="B5123:B5186" si="403">ROW(B5123)-1</f>
        <v>5122</v>
      </c>
      <c r="C5123" s="35">
        <f t="shared" si="399"/>
        <v>1.3843483704209514E-4</v>
      </c>
      <c r="D5123" s="7">
        <f t="shared" si="400"/>
        <v>0.70906323532961135</v>
      </c>
      <c r="E5123" s="7">
        <f>SUM(D$2:D5123)</f>
        <v>1633.6333602972172</v>
      </c>
      <c r="F5123">
        <f t="shared" si="401"/>
        <v>1</v>
      </c>
      <c r="G5123">
        <f t="shared" si="402"/>
        <v>1</v>
      </c>
    </row>
    <row r="5124" spans="1:7" x14ac:dyDescent="0.25">
      <c r="A5124" s="7">
        <v>0.11554001982150572</v>
      </c>
      <c r="B5124" s="13">
        <f t="shared" si="403"/>
        <v>5123</v>
      </c>
      <c r="C5124" s="35">
        <f t="shared" ref="C5124:C5187" si="404">IF(A5123-A5124=0,0,A5123-A5124)</f>
        <v>4.914703028943701E-5</v>
      </c>
      <c r="D5124" s="7">
        <f t="shared" si="400"/>
        <v>0.25178023617278578</v>
      </c>
      <c r="E5124" s="7">
        <f>SUM(D$2:D5124)</f>
        <v>1633.8851405333901</v>
      </c>
      <c r="F5124">
        <f t="shared" si="401"/>
        <v>1</v>
      </c>
      <c r="G5124">
        <f t="shared" si="402"/>
        <v>1</v>
      </c>
    </row>
    <row r="5125" spans="1:7" x14ac:dyDescent="0.25">
      <c r="A5125" s="7">
        <v>0.11545884248526903</v>
      </c>
      <c r="B5125" s="13">
        <f t="shared" si="403"/>
        <v>5124</v>
      </c>
      <c r="C5125" s="35">
        <f t="shared" si="404"/>
        <v>8.1177336236692987E-5</v>
      </c>
      <c r="D5125" s="7">
        <f t="shared" si="400"/>
        <v>0.41595267087681487</v>
      </c>
      <c r="E5125" s="7">
        <f>SUM(D$2:D5125)</f>
        <v>1634.3010932042669</v>
      </c>
      <c r="F5125">
        <f t="shared" si="401"/>
        <v>1</v>
      </c>
      <c r="G5125">
        <f t="shared" si="402"/>
        <v>1</v>
      </c>
    </row>
    <row r="5126" spans="1:7" x14ac:dyDescent="0.25">
      <c r="A5126" s="7">
        <v>0.11532447498866469</v>
      </c>
      <c r="B5126" s="13">
        <f t="shared" si="403"/>
        <v>5125</v>
      </c>
      <c r="C5126" s="35">
        <f t="shared" si="404"/>
        <v>1.3436749660433733E-4</v>
      </c>
      <c r="D5126" s="7">
        <f t="shared" si="400"/>
        <v>0.68863342009722883</v>
      </c>
      <c r="E5126" s="7">
        <f>SUM(D$2:D5126)</f>
        <v>1634.989726624364</v>
      </c>
      <c r="F5126">
        <f t="shared" si="401"/>
        <v>1</v>
      </c>
      <c r="G5126">
        <f t="shared" si="402"/>
        <v>1</v>
      </c>
    </row>
    <row r="5127" spans="1:7" x14ac:dyDescent="0.25">
      <c r="A5127" s="7">
        <v>0.11526024490425191</v>
      </c>
      <c r="B5127" s="13">
        <f t="shared" si="403"/>
        <v>5126</v>
      </c>
      <c r="C5127" s="35">
        <f t="shared" si="404"/>
        <v>6.4230084412780775E-5</v>
      </c>
      <c r="D5127" s="7">
        <f t="shared" si="400"/>
        <v>0.32924341269991425</v>
      </c>
      <c r="E5127" s="7">
        <f>SUM(D$2:D5127)</f>
        <v>1635.318970037064</v>
      </c>
      <c r="F5127">
        <f t="shared" si="401"/>
        <v>1</v>
      </c>
      <c r="G5127">
        <f t="shared" si="402"/>
        <v>1</v>
      </c>
    </row>
    <row r="5128" spans="1:7" x14ac:dyDescent="0.25">
      <c r="A5128" s="7">
        <v>0.11522543040693353</v>
      </c>
      <c r="B5128" s="13">
        <f t="shared" si="403"/>
        <v>5127</v>
      </c>
      <c r="C5128" s="35">
        <f t="shared" si="404"/>
        <v>3.4814497318375048E-5</v>
      </c>
      <c r="D5128" s="7">
        <f t="shared" si="400"/>
        <v>0.17849392775130887</v>
      </c>
      <c r="E5128" s="7">
        <f>SUM(D$2:D5128)</f>
        <v>1635.4974639648153</v>
      </c>
      <c r="F5128">
        <f t="shared" si="401"/>
        <v>1</v>
      </c>
      <c r="G5128">
        <f t="shared" si="402"/>
        <v>1</v>
      </c>
    </row>
    <row r="5129" spans="1:7" x14ac:dyDescent="0.25">
      <c r="A5129" s="7">
        <v>0.11516536450439742</v>
      </c>
      <c r="B5129" s="13">
        <f t="shared" si="403"/>
        <v>5128</v>
      </c>
      <c r="C5129" s="35">
        <f t="shared" si="404"/>
        <v>6.0065902536113325E-5</v>
      </c>
      <c r="D5129" s="7">
        <f t="shared" si="400"/>
        <v>0.30801794820518913</v>
      </c>
      <c r="E5129" s="7">
        <f>SUM(D$2:D5129)</f>
        <v>1635.8054819130205</v>
      </c>
      <c r="F5129">
        <f t="shared" si="401"/>
        <v>1</v>
      </c>
      <c r="G5129">
        <f t="shared" si="402"/>
        <v>1</v>
      </c>
    </row>
    <row r="5130" spans="1:7" x14ac:dyDescent="0.25">
      <c r="A5130" s="7">
        <v>0.11509859233221102</v>
      </c>
      <c r="B5130" s="13">
        <f t="shared" si="403"/>
        <v>5129</v>
      </c>
      <c r="C5130" s="35">
        <f t="shared" si="404"/>
        <v>6.677217218639675E-5</v>
      </c>
      <c r="D5130" s="7">
        <f t="shared" si="400"/>
        <v>0.34247447114402896</v>
      </c>
      <c r="E5130" s="7">
        <f>SUM(D$2:D5130)</f>
        <v>1636.1479563841644</v>
      </c>
      <c r="F5130">
        <f t="shared" si="401"/>
        <v>1</v>
      </c>
      <c r="G5130">
        <f t="shared" si="402"/>
        <v>1</v>
      </c>
    </row>
    <row r="5131" spans="1:7" x14ac:dyDescent="0.25">
      <c r="A5131" s="7">
        <v>0.11498153524282703</v>
      </c>
      <c r="B5131" s="13">
        <f t="shared" si="403"/>
        <v>5130</v>
      </c>
      <c r="C5131" s="35">
        <f t="shared" si="404"/>
        <v>1.1705708938399007E-4</v>
      </c>
      <c r="D5131" s="7">
        <f t="shared" si="400"/>
        <v>0.60050286853986901</v>
      </c>
      <c r="E5131" s="7">
        <f>SUM(D$2:D5131)</f>
        <v>1636.7484592527044</v>
      </c>
      <c r="F5131">
        <f t="shared" si="401"/>
        <v>1</v>
      </c>
      <c r="G5131">
        <f t="shared" si="402"/>
        <v>1</v>
      </c>
    </row>
    <row r="5132" spans="1:7" x14ac:dyDescent="0.25">
      <c r="A5132" s="7">
        <v>0.11493311452333005</v>
      </c>
      <c r="B5132" s="13">
        <f t="shared" si="403"/>
        <v>5131</v>
      </c>
      <c r="C5132" s="35">
        <f t="shared" si="404"/>
        <v>4.8420719496983233E-5</v>
      </c>
      <c r="D5132" s="7">
        <f t="shared" si="400"/>
        <v>0.24844671173902097</v>
      </c>
      <c r="E5132" s="7">
        <f>SUM(D$2:D5132)</f>
        <v>1636.9969059644434</v>
      </c>
      <c r="F5132">
        <f t="shared" si="401"/>
        <v>1</v>
      </c>
      <c r="G5132">
        <f t="shared" si="402"/>
        <v>1</v>
      </c>
    </row>
    <row r="5133" spans="1:7" x14ac:dyDescent="0.25">
      <c r="A5133" s="7">
        <v>0.11489791266025563</v>
      </c>
      <c r="B5133" s="13">
        <f t="shared" si="403"/>
        <v>5132</v>
      </c>
      <c r="C5133" s="35">
        <f t="shared" si="404"/>
        <v>3.5201863074416084E-5</v>
      </c>
      <c r="D5133" s="7">
        <f t="shared" si="400"/>
        <v>0.18065596129790334</v>
      </c>
      <c r="E5133" s="7">
        <f>SUM(D$2:D5133)</f>
        <v>1637.1775619257412</v>
      </c>
      <c r="F5133">
        <f t="shared" si="401"/>
        <v>1</v>
      </c>
      <c r="G5133">
        <f t="shared" si="402"/>
        <v>1</v>
      </c>
    </row>
    <row r="5134" spans="1:7" x14ac:dyDescent="0.25">
      <c r="A5134" s="7">
        <v>0.11489774318773741</v>
      </c>
      <c r="B5134" s="13">
        <f t="shared" si="403"/>
        <v>5133</v>
      </c>
      <c r="C5134" s="35">
        <f t="shared" si="404"/>
        <v>1.6947251822718723E-7</v>
      </c>
      <c r="D5134" s="7">
        <f t="shared" si="400"/>
        <v>8.6990243606015205E-4</v>
      </c>
      <c r="E5134" s="7">
        <f>SUM(D$2:D5134)</f>
        <v>1637.1784318281773</v>
      </c>
      <c r="F5134">
        <f t="shared" si="401"/>
        <v>1</v>
      </c>
      <c r="G5134">
        <f t="shared" si="402"/>
        <v>1</v>
      </c>
    </row>
    <row r="5135" spans="1:7" x14ac:dyDescent="0.25">
      <c r="A5135" s="7">
        <v>0.11482562052604657</v>
      </c>
      <c r="B5135" s="13">
        <f t="shared" si="403"/>
        <v>5134</v>
      </c>
      <c r="C5135" s="35">
        <f t="shared" si="404"/>
        <v>7.2122661690834922E-5</v>
      </c>
      <c r="D5135" s="7">
        <f t="shared" si="400"/>
        <v>0.37027774512074652</v>
      </c>
      <c r="E5135" s="7">
        <f>SUM(D$2:D5135)</f>
        <v>1637.5487095732981</v>
      </c>
      <c r="F5135">
        <f t="shared" si="401"/>
        <v>1</v>
      </c>
      <c r="G5135">
        <f t="shared" si="402"/>
        <v>1</v>
      </c>
    </row>
    <row r="5136" spans="1:7" x14ac:dyDescent="0.25">
      <c r="A5136" s="7">
        <v>0.11478165451274323</v>
      </c>
      <c r="B5136" s="13">
        <f t="shared" si="403"/>
        <v>5135</v>
      </c>
      <c r="C5136" s="35">
        <f t="shared" si="404"/>
        <v>4.3966013303337048E-5</v>
      </c>
      <c r="D5136" s="7">
        <f t="shared" si="400"/>
        <v>0.22576547831263574</v>
      </c>
      <c r="E5136" s="7">
        <f>SUM(D$2:D5136)</f>
        <v>1637.7744750516108</v>
      </c>
      <c r="F5136">
        <f t="shared" si="401"/>
        <v>1</v>
      </c>
      <c r="G5136">
        <f t="shared" si="402"/>
        <v>1</v>
      </c>
    </row>
    <row r="5137" spans="1:7" x14ac:dyDescent="0.25">
      <c r="A5137" s="7">
        <v>0.1147808313605118</v>
      </c>
      <c r="B5137" s="13">
        <f t="shared" si="403"/>
        <v>5136</v>
      </c>
      <c r="C5137" s="35">
        <f t="shared" si="404"/>
        <v>8.2315223143281102E-7</v>
      </c>
      <c r="D5137" s="7">
        <f t="shared" si="400"/>
        <v>4.2277098606389174E-3</v>
      </c>
      <c r="E5137" s="7">
        <f>SUM(D$2:D5137)</f>
        <v>1637.7787027614715</v>
      </c>
      <c r="F5137">
        <f t="shared" si="401"/>
        <v>1</v>
      </c>
      <c r="G5137">
        <f t="shared" si="402"/>
        <v>1</v>
      </c>
    </row>
    <row r="5138" spans="1:7" x14ac:dyDescent="0.25">
      <c r="A5138" s="7">
        <v>0.11462210824200056</v>
      </c>
      <c r="B5138" s="13">
        <f t="shared" si="403"/>
        <v>5137</v>
      </c>
      <c r="C5138" s="35">
        <f t="shared" si="404"/>
        <v>1.5872311851124199E-4</v>
      </c>
      <c r="D5138" s="7">
        <f t="shared" si="400"/>
        <v>0.81536065979225014</v>
      </c>
      <c r="E5138" s="7">
        <f>SUM(D$2:D5138)</f>
        <v>1638.5940634212639</v>
      </c>
      <c r="F5138">
        <f t="shared" si="401"/>
        <v>1</v>
      </c>
      <c r="G5138">
        <f t="shared" si="402"/>
        <v>1</v>
      </c>
    </row>
    <row r="5139" spans="1:7" x14ac:dyDescent="0.25">
      <c r="A5139" s="7">
        <v>0.1143492090669153</v>
      </c>
      <c r="B5139" s="13">
        <f t="shared" si="403"/>
        <v>5138</v>
      </c>
      <c r="C5139" s="35">
        <f t="shared" si="404"/>
        <v>2.7289917508525885E-4</v>
      </c>
      <c r="D5139" s="7">
        <f t="shared" si="400"/>
        <v>1.4021559615880599</v>
      </c>
      <c r="E5139" s="7">
        <f>SUM(D$2:D5139)</f>
        <v>1639.9962193828519</v>
      </c>
      <c r="F5139">
        <f t="shared" si="401"/>
        <v>1</v>
      </c>
      <c r="G5139">
        <f t="shared" si="402"/>
        <v>1</v>
      </c>
    </row>
    <row r="5140" spans="1:7" x14ac:dyDescent="0.25">
      <c r="A5140" s="7">
        <v>0.11423585616257277</v>
      </c>
      <c r="B5140" s="13">
        <f t="shared" si="403"/>
        <v>5139</v>
      </c>
      <c r="C5140" s="35">
        <f t="shared" si="404"/>
        <v>1.1335290434252854E-4</v>
      </c>
      <c r="D5140" s="7">
        <f t="shared" si="400"/>
        <v>0.58252057541625413</v>
      </c>
      <c r="E5140" s="7">
        <f>SUM(D$2:D5140)</f>
        <v>1640.5787399582682</v>
      </c>
      <c r="F5140">
        <f t="shared" si="401"/>
        <v>1</v>
      </c>
      <c r="G5140">
        <f t="shared" si="402"/>
        <v>1</v>
      </c>
    </row>
    <row r="5141" spans="1:7" x14ac:dyDescent="0.25">
      <c r="A5141" s="7">
        <v>0.11395714650114788</v>
      </c>
      <c r="B5141" s="13">
        <f t="shared" si="403"/>
        <v>5140</v>
      </c>
      <c r="C5141" s="35">
        <f t="shared" si="404"/>
        <v>2.7870966142488907E-4</v>
      </c>
      <c r="D5141" s="7">
        <f t="shared" si="400"/>
        <v>1.4325676597239299</v>
      </c>
      <c r="E5141" s="7">
        <f>SUM(D$2:D5141)</f>
        <v>1642.0113076179921</v>
      </c>
      <c r="F5141">
        <f t="shared" si="401"/>
        <v>1</v>
      </c>
      <c r="G5141">
        <f t="shared" si="402"/>
        <v>1</v>
      </c>
    </row>
    <row r="5142" spans="1:7" x14ac:dyDescent="0.25">
      <c r="A5142" s="7">
        <v>0.11386151558014124</v>
      </c>
      <c r="B5142" s="13">
        <f t="shared" si="403"/>
        <v>5141</v>
      </c>
      <c r="C5142" s="35">
        <f t="shared" si="404"/>
        <v>9.5630921006645275E-5</v>
      </c>
      <c r="D5142" s="7">
        <f t="shared" si="400"/>
        <v>0.49163856489516333</v>
      </c>
      <c r="E5142" s="7">
        <f>SUM(D$2:D5142)</f>
        <v>1642.5029461828872</v>
      </c>
      <c r="F5142">
        <f t="shared" si="401"/>
        <v>1</v>
      </c>
      <c r="G5142">
        <f t="shared" si="402"/>
        <v>1</v>
      </c>
    </row>
    <row r="5143" spans="1:7" x14ac:dyDescent="0.25">
      <c r="A5143" s="7">
        <v>0.11381048014179135</v>
      </c>
      <c r="B5143" s="13">
        <f t="shared" si="403"/>
        <v>5142</v>
      </c>
      <c r="C5143" s="35">
        <f t="shared" si="404"/>
        <v>5.1035438349888995E-5</v>
      </c>
      <c r="D5143" s="7">
        <f t="shared" si="400"/>
        <v>0.26242422399512921</v>
      </c>
      <c r="E5143" s="7">
        <f>SUM(D$2:D5143)</f>
        <v>1642.7653704068823</v>
      </c>
      <c r="F5143">
        <f t="shared" si="401"/>
        <v>1</v>
      </c>
      <c r="G5143">
        <f t="shared" si="402"/>
        <v>1</v>
      </c>
    </row>
    <row r="5144" spans="1:7" x14ac:dyDescent="0.25">
      <c r="A5144" s="7">
        <v>0.11379401709716236</v>
      </c>
      <c r="B5144" s="13">
        <f t="shared" si="403"/>
        <v>5143</v>
      </c>
      <c r="C5144" s="35">
        <f t="shared" si="404"/>
        <v>1.6463044628989287E-5</v>
      </c>
      <c r="D5144" s="7">
        <f t="shared" si="400"/>
        <v>8.4669438526891905E-2</v>
      </c>
      <c r="E5144" s="7">
        <f>SUM(D$2:D5144)</f>
        <v>1642.8500398454091</v>
      </c>
      <c r="F5144">
        <f t="shared" si="401"/>
        <v>1</v>
      </c>
      <c r="G5144">
        <f t="shared" si="402"/>
        <v>1</v>
      </c>
    </row>
    <row r="5145" spans="1:7" x14ac:dyDescent="0.25">
      <c r="A5145" s="7">
        <v>0.11371204081905394</v>
      </c>
      <c r="B5145" s="13">
        <f t="shared" si="403"/>
        <v>5144</v>
      </c>
      <c r="C5145" s="35">
        <f t="shared" si="404"/>
        <v>8.1976278108422673E-5</v>
      </c>
      <c r="D5145" s="7">
        <f t="shared" si="400"/>
        <v>0.42168597458972623</v>
      </c>
      <c r="E5145" s="7">
        <f>SUM(D$2:D5145)</f>
        <v>1643.2717258199989</v>
      </c>
      <c r="F5145">
        <f t="shared" si="401"/>
        <v>1</v>
      </c>
      <c r="G5145">
        <f t="shared" si="402"/>
        <v>1</v>
      </c>
    </row>
    <row r="5146" spans="1:7" x14ac:dyDescent="0.25">
      <c r="A5146" s="7">
        <v>0.11359575846118182</v>
      </c>
      <c r="B5146" s="13">
        <f t="shared" si="403"/>
        <v>5145</v>
      </c>
      <c r="C5146" s="35">
        <f t="shared" si="404"/>
        <v>1.1628235787211616E-4</v>
      </c>
      <c r="D5146" s="7">
        <f t="shared" si="400"/>
        <v>0.59827273125203762</v>
      </c>
      <c r="E5146" s="7">
        <f>SUM(D$2:D5146)</f>
        <v>1643.869998551251</v>
      </c>
      <c r="F5146">
        <f t="shared" si="401"/>
        <v>1</v>
      </c>
      <c r="G5146">
        <f t="shared" si="402"/>
        <v>1</v>
      </c>
    </row>
    <row r="5147" spans="1:7" x14ac:dyDescent="0.25">
      <c r="A5147" s="7">
        <v>0.11358319328447232</v>
      </c>
      <c r="B5147" s="13">
        <f t="shared" si="403"/>
        <v>5146</v>
      </c>
      <c r="C5147" s="35">
        <f t="shared" si="404"/>
        <v>1.2565176709500303E-5</v>
      </c>
      <c r="D5147" s="7">
        <f t="shared" si="400"/>
        <v>6.466039934708856E-2</v>
      </c>
      <c r="E5147" s="7">
        <f>SUM(D$2:D5147)</f>
        <v>1643.9346589505981</v>
      </c>
      <c r="F5147">
        <f t="shared" si="401"/>
        <v>1</v>
      </c>
      <c r="G5147">
        <f t="shared" si="402"/>
        <v>1</v>
      </c>
    </row>
    <row r="5148" spans="1:7" x14ac:dyDescent="0.25">
      <c r="A5148" s="7">
        <v>0.11357060389740309</v>
      </c>
      <c r="B5148" s="13">
        <f t="shared" si="403"/>
        <v>5147</v>
      </c>
      <c r="C5148" s="35">
        <f t="shared" si="404"/>
        <v>1.2589387069231184E-5</v>
      </c>
      <c r="D5148" s="7">
        <f t="shared" si="400"/>
        <v>6.4797575245332903E-2</v>
      </c>
      <c r="E5148" s="7">
        <f>SUM(D$2:D5148)</f>
        <v>1643.9994565258435</v>
      </c>
      <c r="F5148">
        <f t="shared" si="401"/>
        <v>1</v>
      </c>
      <c r="G5148">
        <f t="shared" si="402"/>
        <v>1</v>
      </c>
    </row>
    <row r="5149" spans="1:7" x14ac:dyDescent="0.25">
      <c r="A5149" s="7">
        <v>0.11355651346802942</v>
      </c>
      <c r="B5149" s="13">
        <f t="shared" si="403"/>
        <v>5148</v>
      </c>
      <c r="C5149" s="35">
        <f t="shared" si="404"/>
        <v>1.4090429373669888E-5</v>
      </c>
      <c r="D5149" s="7">
        <f t="shared" si="400"/>
        <v>7.2537530415652585E-2</v>
      </c>
      <c r="E5149" s="7">
        <f>SUM(D$2:D5149)</f>
        <v>1644.0719940562592</v>
      </c>
      <c r="F5149">
        <f t="shared" si="401"/>
        <v>1</v>
      </c>
      <c r="G5149">
        <f t="shared" si="402"/>
        <v>1</v>
      </c>
    </row>
    <row r="5150" spans="1:7" x14ac:dyDescent="0.25">
      <c r="A5150" s="7">
        <v>0.11355506084644447</v>
      </c>
      <c r="B5150" s="13">
        <f t="shared" si="403"/>
        <v>5149</v>
      </c>
      <c r="C5150" s="35">
        <f t="shared" si="404"/>
        <v>1.4526215849491875E-6</v>
      </c>
      <c r="D5150" s="7">
        <f t="shared" si="400"/>
        <v>7.4795485409033663E-3</v>
      </c>
      <c r="E5150" s="7">
        <f>SUM(D$2:D5150)</f>
        <v>1644.0794736048001</v>
      </c>
      <c r="F5150">
        <f t="shared" si="401"/>
        <v>1</v>
      </c>
      <c r="G5150">
        <f t="shared" si="402"/>
        <v>1</v>
      </c>
    </row>
    <row r="5151" spans="1:7" x14ac:dyDescent="0.25">
      <c r="A5151" s="7">
        <v>0.11353956621620549</v>
      </c>
      <c r="B5151" s="13">
        <f t="shared" si="403"/>
        <v>5150</v>
      </c>
      <c r="C5151" s="35">
        <f t="shared" si="404"/>
        <v>1.5494630238976903E-5</v>
      </c>
      <c r="D5151" s="7">
        <f t="shared" si="400"/>
        <v>7.9797345730731051E-2</v>
      </c>
      <c r="E5151" s="7">
        <f>SUM(D$2:D5151)</f>
        <v>1644.1592709505308</v>
      </c>
      <c r="F5151">
        <f t="shared" si="401"/>
        <v>1</v>
      </c>
      <c r="G5151">
        <f t="shared" si="402"/>
        <v>1</v>
      </c>
    </row>
    <row r="5152" spans="1:7" x14ac:dyDescent="0.25">
      <c r="A5152" s="7">
        <v>0.11353908200901051</v>
      </c>
      <c r="B5152" s="13">
        <f t="shared" si="403"/>
        <v>5151</v>
      </c>
      <c r="C5152" s="35">
        <f t="shared" si="404"/>
        <v>4.8420719497843656E-7</v>
      </c>
      <c r="D5152" s="7">
        <f t="shared" si="400"/>
        <v>2.4941512613339267E-3</v>
      </c>
      <c r="E5152" s="7">
        <f>SUM(D$2:D5152)</f>
        <v>1644.1617651017921</v>
      </c>
      <c r="F5152">
        <f t="shared" si="401"/>
        <v>1</v>
      </c>
      <c r="G5152">
        <f t="shared" si="402"/>
        <v>1</v>
      </c>
    </row>
    <row r="5153" spans="1:7" x14ac:dyDescent="0.25">
      <c r="A5153" s="7">
        <v>0.1135019917378758</v>
      </c>
      <c r="B5153" s="13">
        <f t="shared" si="403"/>
        <v>5152</v>
      </c>
      <c r="C5153" s="35">
        <f t="shared" si="404"/>
        <v>3.7090271134715413E-5</v>
      </c>
      <c r="D5153" s="7">
        <f t="shared" si="400"/>
        <v>0.19108907688605381</v>
      </c>
      <c r="E5153" s="7">
        <f>SUM(D$2:D5153)</f>
        <v>1644.3528541786782</v>
      </c>
      <c r="F5153">
        <f t="shared" si="401"/>
        <v>1</v>
      </c>
      <c r="G5153">
        <f t="shared" si="402"/>
        <v>1</v>
      </c>
    </row>
    <row r="5154" spans="1:7" x14ac:dyDescent="0.25">
      <c r="A5154" s="7">
        <v>0.11344974578153851</v>
      </c>
      <c r="B5154" s="13">
        <f t="shared" si="403"/>
        <v>5153</v>
      </c>
      <c r="C5154" s="35">
        <f t="shared" si="404"/>
        <v>5.2245956337293453E-5</v>
      </c>
      <c r="D5154" s="7">
        <f t="shared" si="400"/>
        <v>0.26922341300607316</v>
      </c>
      <c r="E5154" s="7">
        <f>SUM(D$2:D5154)</f>
        <v>1644.6220775916843</v>
      </c>
      <c r="F5154">
        <f t="shared" si="401"/>
        <v>1</v>
      </c>
      <c r="G5154">
        <f t="shared" si="402"/>
        <v>1</v>
      </c>
    </row>
    <row r="5155" spans="1:7" x14ac:dyDescent="0.25">
      <c r="A5155" s="7">
        <v>0.11344974578153851</v>
      </c>
      <c r="B5155" s="13">
        <f t="shared" si="403"/>
        <v>5154</v>
      </c>
      <c r="C5155" s="35">
        <f t="shared" si="404"/>
        <v>0</v>
      </c>
      <c r="D5155" s="7">
        <f t="shared" si="400"/>
        <v>0</v>
      </c>
      <c r="E5155" s="7">
        <f>SUM(D$2:D5155)</f>
        <v>1644.6220775916843</v>
      </c>
      <c r="F5155">
        <f t="shared" si="401"/>
        <v>1</v>
      </c>
      <c r="G5155">
        <f t="shared" si="402"/>
        <v>1</v>
      </c>
    </row>
    <row r="5156" spans="1:7" x14ac:dyDescent="0.25">
      <c r="A5156" s="7">
        <v>0.11344974578153851</v>
      </c>
      <c r="B5156" s="13">
        <f t="shared" si="403"/>
        <v>5155</v>
      </c>
      <c r="C5156" s="35">
        <f t="shared" si="404"/>
        <v>0</v>
      </c>
      <c r="D5156" s="7">
        <f t="shared" si="400"/>
        <v>0</v>
      </c>
      <c r="E5156" s="7">
        <f>SUM(D$2:D5156)</f>
        <v>1644.6220775916843</v>
      </c>
      <c r="F5156">
        <f t="shared" si="401"/>
        <v>1</v>
      </c>
      <c r="G5156">
        <f t="shared" si="402"/>
        <v>1</v>
      </c>
    </row>
    <row r="5157" spans="1:7" x14ac:dyDescent="0.25">
      <c r="A5157" s="7">
        <v>0.11341280077256223</v>
      </c>
      <c r="B5157" s="13">
        <f t="shared" si="403"/>
        <v>5156</v>
      </c>
      <c r="C5157" s="35">
        <f t="shared" si="404"/>
        <v>3.6945008976274618E-5</v>
      </c>
      <c r="D5157" s="7">
        <f t="shared" si="400"/>
        <v>0.19048846628167193</v>
      </c>
      <c r="E5157" s="7">
        <f>SUM(D$2:D5157)</f>
        <v>1644.812566057966</v>
      </c>
      <c r="F5157">
        <f t="shared" si="401"/>
        <v>1</v>
      </c>
      <c r="G5157">
        <f t="shared" si="402"/>
        <v>1</v>
      </c>
    </row>
    <row r="5158" spans="1:7" x14ac:dyDescent="0.25">
      <c r="A5158" s="7">
        <v>0.11340413346377227</v>
      </c>
      <c r="B5158" s="13">
        <f t="shared" si="403"/>
        <v>5157</v>
      </c>
      <c r="C5158" s="35">
        <f t="shared" si="404"/>
        <v>8.6673087899558077E-6</v>
      </c>
      <c r="D5158" s="7">
        <f t="shared" si="400"/>
        <v>4.46973114298021E-2</v>
      </c>
      <c r="E5158" s="7">
        <f>SUM(D$2:D5158)</f>
        <v>1644.8572633693959</v>
      </c>
      <c r="F5158">
        <f t="shared" si="401"/>
        <v>1</v>
      </c>
      <c r="G5158">
        <f t="shared" si="402"/>
        <v>1</v>
      </c>
    </row>
    <row r="5159" spans="1:7" x14ac:dyDescent="0.25">
      <c r="A5159" s="7">
        <v>0.11337880942747534</v>
      </c>
      <c r="B5159" s="13">
        <f t="shared" si="403"/>
        <v>5158</v>
      </c>
      <c r="C5159" s="35">
        <f t="shared" si="404"/>
        <v>2.5324036296930919E-5</v>
      </c>
      <c r="D5159" s="7">
        <f t="shared" si="400"/>
        <v>0.13062137921956968</v>
      </c>
      <c r="E5159" s="7">
        <f>SUM(D$2:D5159)</f>
        <v>1644.9878847486154</v>
      </c>
      <c r="F5159">
        <f t="shared" si="401"/>
        <v>1</v>
      </c>
      <c r="G5159">
        <f t="shared" si="402"/>
        <v>1</v>
      </c>
    </row>
    <row r="5160" spans="1:7" x14ac:dyDescent="0.25">
      <c r="A5160" s="7">
        <v>0.11332917818999083</v>
      </c>
      <c r="B5160" s="13">
        <f t="shared" si="403"/>
        <v>5159</v>
      </c>
      <c r="C5160" s="35">
        <f t="shared" si="404"/>
        <v>4.9631237484512591E-5</v>
      </c>
      <c r="D5160" s="7">
        <f t="shared" si="400"/>
        <v>0.25604755418260045</v>
      </c>
      <c r="E5160" s="7">
        <f>SUM(D$2:D5160)</f>
        <v>1645.2439323027979</v>
      </c>
      <c r="F5160">
        <f t="shared" si="401"/>
        <v>1</v>
      </c>
      <c r="G5160">
        <f t="shared" si="402"/>
        <v>1</v>
      </c>
    </row>
    <row r="5161" spans="1:7" x14ac:dyDescent="0.25">
      <c r="A5161" s="7">
        <v>0.11332908134855191</v>
      </c>
      <c r="B5161" s="13">
        <f t="shared" si="403"/>
        <v>5160</v>
      </c>
      <c r="C5161" s="35">
        <f t="shared" si="404"/>
        <v>9.6841438923522816E-8</v>
      </c>
      <c r="D5161" s="7">
        <f t="shared" si="400"/>
        <v>4.9970182484537773E-4</v>
      </c>
      <c r="E5161" s="7">
        <f>SUM(D$2:D5161)</f>
        <v>1645.2444320046227</v>
      </c>
      <c r="F5161">
        <f t="shared" si="401"/>
        <v>1</v>
      </c>
      <c r="G5161">
        <f t="shared" si="402"/>
        <v>1</v>
      </c>
    </row>
    <row r="5162" spans="1:7" x14ac:dyDescent="0.25">
      <c r="A5162" s="7">
        <v>0.1132753343499102</v>
      </c>
      <c r="B5162" s="13">
        <f t="shared" si="403"/>
        <v>5161</v>
      </c>
      <c r="C5162" s="35">
        <f t="shared" si="404"/>
        <v>5.3746998641704402E-5</v>
      </c>
      <c r="D5162" s="7">
        <f t="shared" si="400"/>
        <v>0.27738825998983641</v>
      </c>
      <c r="E5162" s="7">
        <f>SUM(D$2:D5162)</f>
        <v>1645.5218202646126</v>
      </c>
      <c r="F5162">
        <f t="shared" si="401"/>
        <v>1</v>
      </c>
      <c r="G5162">
        <f t="shared" si="402"/>
        <v>1</v>
      </c>
    </row>
    <row r="5163" spans="1:7" x14ac:dyDescent="0.25">
      <c r="A5163" s="7">
        <v>0.11325085767620445</v>
      </c>
      <c r="B5163" s="13">
        <f t="shared" si="403"/>
        <v>5162</v>
      </c>
      <c r="C5163" s="35">
        <f t="shared" si="404"/>
        <v>2.4476673705753349E-5</v>
      </c>
      <c r="D5163" s="7">
        <f t="shared" si="400"/>
        <v>0.12634858966909879</v>
      </c>
      <c r="E5163" s="7">
        <f>SUM(D$2:D5163)</f>
        <v>1645.6481688542817</v>
      </c>
      <c r="F5163">
        <f t="shared" si="401"/>
        <v>1</v>
      </c>
      <c r="G5163">
        <f t="shared" si="402"/>
        <v>1</v>
      </c>
    </row>
    <row r="5164" spans="1:7" x14ac:dyDescent="0.25">
      <c r="A5164" s="7">
        <v>0.11322584837458424</v>
      </c>
      <c r="B5164" s="13">
        <f t="shared" si="403"/>
        <v>5163</v>
      </c>
      <c r="C5164" s="35">
        <f t="shared" si="404"/>
        <v>2.5009301620207425E-5</v>
      </c>
      <c r="D5164" s="7">
        <f t="shared" si="400"/>
        <v>0.12912302426513095</v>
      </c>
      <c r="E5164" s="7">
        <f>SUM(D$2:D5164)</f>
        <v>1645.7772918785467</v>
      </c>
      <c r="F5164">
        <f t="shared" si="401"/>
        <v>1</v>
      </c>
      <c r="G5164">
        <f t="shared" si="402"/>
        <v>1</v>
      </c>
    </row>
    <row r="5165" spans="1:7" x14ac:dyDescent="0.25">
      <c r="A5165" s="7">
        <v>0.11322504943271255</v>
      </c>
      <c r="B5165" s="13">
        <f t="shared" si="403"/>
        <v>5164</v>
      </c>
      <c r="C5165" s="35">
        <f t="shared" si="404"/>
        <v>7.9894187168805253E-7</v>
      </c>
      <c r="D5165" s="7">
        <f t="shared" si="400"/>
        <v>4.1257358253971033E-3</v>
      </c>
      <c r="E5165" s="7">
        <f>SUM(D$2:D5165)</f>
        <v>1645.7814176143722</v>
      </c>
      <c r="F5165">
        <f t="shared" si="401"/>
        <v>1</v>
      </c>
      <c r="G5165">
        <f t="shared" si="402"/>
        <v>1</v>
      </c>
    </row>
    <row r="5166" spans="1:7" x14ac:dyDescent="0.25">
      <c r="A5166" s="7">
        <v>0.11317641081997779</v>
      </c>
      <c r="B5166" s="13">
        <f t="shared" si="403"/>
        <v>5165</v>
      </c>
      <c r="C5166" s="35">
        <f t="shared" si="404"/>
        <v>4.8638612734769326E-5</v>
      </c>
      <c r="D5166" s="7">
        <f t="shared" si="400"/>
        <v>0.25121843477508354</v>
      </c>
      <c r="E5166" s="7">
        <f>SUM(D$2:D5166)</f>
        <v>1646.0326360491474</v>
      </c>
      <c r="F5166">
        <f t="shared" si="401"/>
        <v>1</v>
      </c>
      <c r="G5166">
        <f t="shared" si="402"/>
        <v>1</v>
      </c>
    </row>
    <row r="5167" spans="1:7" x14ac:dyDescent="0.25">
      <c r="A5167" s="7">
        <v>0.11316662983463931</v>
      </c>
      <c r="B5167" s="13">
        <f t="shared" si="403"/>
        <v>5166</v>
      </c>
      <c r="C5167" s="35">
        <f t="shared" si="404"/>
        <v>9.7809853384783763E-6</v>
      </c>
      <c r="D5167" s="7">
        <f t="shared" si="400"/>
        <v>5.0528570258579292E-2</v>
      </c>
      <c r="E5167" s="7">
        <f>SUM(D$2:D5167)</f>
        <v>1646.083164619406</v>
      </c>
      <c r="F5167">
        <f t="shared" si="401"/>
        <v>1</v>
      </c>
      <c r="G5167">
        <f t="shared" si="402"/>
        <v>1</v>
      </c>
    </row>
    <row r="5168" spans="1:7" x14ac:dyDescent="0.25">
      <c r="A5168" s="7">
        <v>0.1130941440175523</v>
      </c>
      <c r="B5168" s="13">
        <f t="shared" si="403"/>
        <v>5167</v>
      </c>
      <c r="C5168" s="35">
        <f t="shared" si="404"/>
        <v>7.2485817087006299E-5</v>
      </c>
      <c r="D5168" s="7">
        <f t="shared" si="400"/>
        <v>0.37453421688856153</v>
      </c>
      <c r="E5168" s="7">
        <f>SUM(D$2:D5168)</f>
        <v>1646.4576988362946</v>
      </c>
      <c r="F5168">
        <f t="shared" si="401"/>
        <v>1</v>
      </c>
      <c r="G5168">
        <f t="shared" si="402"/>
        <v>1</v>
      </c>
    </row>
    <row r="5169" spans="1:7" x14ac:dyDescent="0.25">
      <c r="A5169" s="7">
        <v>0.11308184515480008</v>
      </c>
      <c r="B5169" s="13">
        <f t="shared" si="403"/>
        <v>5168</v>
      </c>
      <c r="C5169" s="35">
        <f t="shared" si="404"/>
        <v>1.2298862752224693E-5</v>
      </c>
      <c r="D5169" s="7">
        <f t="shared" si="400"/>
        <v>6.3560522703497213E-2</v>
      </c>
      <c r="E5169" s="7">
        <f>SUM(D$2:D5169)</f>
        <v>1646.5212593589981</v>
      </c>
      <c r="F5169">
        <f t="shared" si="401"/>
        <v>1</v>
      </c>
      <c r="G5169">
        <f t="shared" si="402"/>
        <v>1</v>
      </c>
    </row>
    <row r="5170" spans="1:7" x14ac:dyDescent="0.25">
      <c r="A5170" s="7">
        <v>0.11307438836399754</v>
      </c>
      <c r="B5170" s="13">
        <f t="shared" si="403"/>
        <v>5169</v>
      </c>
      <c r="C5170" s="35">
        <f t="shared" si="404"/>
        <v>7.4567908025374718E-6</v>
      </c>
      <c r="D5170" s="7">
        <f t="shared" si="400"/>
        <v>3.8544151658316192E-2</v>
      </c>
      <c r="E5170" s="7">
        <f>SUM(D$2:D5170)</f>
        <v>1646.5598035106564</v>
      </c>
      <c r="F5170">
        <f t="shared" si="401"/>
        <v>1</v>
      </c>
      <c r="G5170">
        <f t="shared" si="402"/>
        <v>1</v>
      </c>
    </row>
    <row r="5171" spans="1:7" x14ac:dyDescent="0.25">
      <c r="A5171" s="7">
        <v>0.11306664104887804</v>
      </c>
      <c r="B5171" s="13">
        <f t="shared" si="403"/>
        <v>5170</v>
      </c>
      <c r="C5171" s="35">
        <f t="shared" si="404"/>
        <v>7.7473151195023293E-6</v>
      </c>
      <c r="D5171" s="7">
        <f t="shared" si="400"/>
        <v>4.0053619167827043E-2</v>
      </c>
      <c r="E5171" s="7">
        <f>SUM(D$2:D5171)</f>
        <v>1646.5998571298242</v>
      </c>
      <c r="F5171">
        <f t="shared" si="401"/>
        <v>1</v>
      </c>
      <c r="G5171">
        <f t="shared" si="402"/>
        <v>1</v>
      </c>
    </row>
    <row r="5172" spans="1:7" x14ac:dyDescent="0.25">
      <c r="A5172" s="7">
        <v>0.11292912620550644</v>
      </c>
      <c r="B5172" s="13">
        <f t="shared" si="403"/>
        <v>5171</v>
      </c>
      <c r="C5172" s="35">
        <f t="shared" si="404"/>
        <v>1.3751484337160003E-4</v>
      </c>
      <c r="D5172" s="7">
        <f t="shared" si="400"/>
        <v>0.71108925507454379</v>
      </c>
      <c r="E5172" s="7">
        <f>SUM(D$2:D5172)</f>
        <v>1647.3109463848987</v>
      </c>
      <c r="F5172">
        <f t="shared" si="401"/>
        <v>1</v>
      </c>
      <c r="G5172">
        <f t="shared" si="402"/>
        <v>1</v>
      </c>
    </row>
    <row r="5173" spans="1:7" x14ac:dyDescent="0.25">
      <c r="A5173" s="7">
        <v>0.11285634986410241</v>
      </c>
      <c r="B5173" s="13">
        <f t="shared" si="403"/>
        <v>5172</v>
      </c>
      <c r="C5173" s="35">
        <f t="shared" si="404"/>
        <v>7.2776341404026668E-5</v>
      </c>
      <c r="D5173" s="7">
        <f t="shared" si="400"/>
        <v>0.37639923774162592</v>
      </c>
      <c r="E5173" s="7">
        <f>SUM(D$2:D5173)</f>
        <v>1647.6873456226404</v>
      </c>
      <c r="F5173">
        <f t="shared" si="401"/>
        <v>1</v>
      </c>
      <c r="G5173">
        <f t="shared" si="402"/>
        <v>1</v>
      </c>
    </row>
    <row r="5174" spans="1:7" x14ac:dyDescent="0.25">
      <c r="A5174" s="7">
        <v>0.11273912330220011</v>
      </c>
      <c r="B5174" s="13">
        <f t="shared" si="403"/>
        <v>5173</v>
      </c>
      <c r="C5174" s="35">
        <f t="shared" si="404"/>
        <v>1.1722656190230052E-4</v>
      </c>
      <c r="D5174" s="7">
        <f t="shared" si="400"/>
        <v>0.60641300472060056</v>
      </c>
      <c r="E5174" s="7">
        <f>SUM(D$2:D5174)</f>
        <v>1648.2937586273611</v>
      </c>
      <c r="F5174">
        <f t="shared" si="401"/>
        <v>1</v>
      </c>
      <c r="G5174">
        <f t="shared" si="402"/>
        <v>1</v>
      </c>
    </row>
    <row r="5175" spans="1:7" x14ac:dyDescent="0.25">
      <c r="A5175" s="7">
        <v>0.11262407567267517</v>
      </c>
      <c r="B5175" s="13">
        <f t="shared" si="403"/>
        <v>5174</v>
      </c>
      <c r="C5175" s="35">
        <f t="shared" si="404"/>
        <v>1.1504762952493919E-4</v>
      </c>
      <c r="D5175" s="7">
        <f t="shared" si="400"/>
        <v>0.5952564351620353</v>
      </c>
      <c r="E5175" s="7">
        <f>SUM(D$2:D5175)</f>
        <v>1648.8890150625232</v>
      </c>
      <c r="F5175">
        <f t="shared" si="401"/>
        <v>1</v>
      </c>
      <c r="G5175">
        <f t="shared" si="402"/>
        <v>1</v>
      </c>
    </row>
    <row r="5176" spans="1:7" x14ac:dyDescent="0.25">
      <c r="A5176" s="7">
        <v>0.11253858889240312</v>
      </c>
      <c r="B5176" s="13">
        <f t="shared" si="403"/>
        <v>5175</v>
      </c>
      <c r="C5176" s="35">
        <f t="shared" si="404"/>
        <v>8.5486780272051033E-5</v>
      </c>
      <c r="D5176" s="7">
        <f t="shared" si="400"/>
        <v>0.44239408790786411</v>
      </c>
      <c r="E5176" s="7">
        <f>SUM(D$2:D5176)</f>
        <v>1649.331409150431</v>
      </c>
      <c r="F5176">
        <f t="shared" si="401"/>
        <v>1</v>
      </c>
      <c r="G5176">
        <f t="shared" si="402"/>
        <v>1</v>
      </c>
    </row>
    <row r="5177" spans="1:7" x14ac:dyDescent="0.25">
      <c r="A5177" s="7">
        <v>0.11245411894724058</v>
      </c>
      <c r="B5177" s="13">
        <f t="shared" si="403"/>
        <v>5176</v>
      </c>
      <c r="C5177" s="35">
        <f t="shared" si="404"/>
        <v>8.4469945162535254E-5</v>
      </c>
      <c r="D5177" s="7">
        <f t="shared" si="400"/>
        <v>0.43721643616128247</v>
      </c>
      <c r="E5177" s="7">
        <f>SUM(D$2:D5177)</f>
        <v>1649.7686255865922</v>
      </c>
      <c r="F5177">
        <f t="shared" si="401"/>
        <v>1</v>
      </c>
      <c r="G5177">
        <f t="shared" si="402"/>
        <v>1</v>
      </c>
    </row>
    <row r="5178" spans="1:7" x14ac:dyDescent="0.25">
      <c r="A5178" s="7">
        <v>0.11244859898521793</v>
      </c>
      <c r="B5178" s="13">
        <f t="shared" si="403"/>
        <v>5177</v>
      </c>
      <c r="C5178" s="35">
        <f t="shared" si="404"/>
        <v>5.5199620226514812E-6</v>
      </c>
      <c r="D5178" s="7">
        <f t="shared" si="400"/>
        <v>2.8576843391266718E-2</v>
      </c>
      <c r="E5178" s="7">
        <f>SUM(D$2:D5178)</f>
        <v>1649.7972024299834</v>
      </c>
      <c r="F5178">
        <f t="shared" si="401"/>
        <v>1</v>
      </c>
      <c r="G5178">
        <f t="shared" si="402"/>
        <v>1</v>
      </c>
    </row>
    <row r="5179" spans="1:7" x14ac:dyDescent="0.25">
      <c r="A5179" s="7">
        <v>0.11241983707783666</v>
      </c>
      <c r="B5179" s="13">
        <f t="shared" si="403"/>
        <v>5178</v>
      </c>
      <c r="C5179" s="35">
        <f t="shared" si="404"/>
        <v>2.8761907381269491E-5</v>
      </c>
      <c r="D5179" s="7">
        <f t="shared" si="400"/>
        <v>0.14892915642021343</v>
      </c>
      <c r="E5179" s="7">
        <f>SUM(D$2:D5179)</f>
        <v>1649.9461315864037</v>
      </c>
      <c r="F5179">
        <f t="shared" si="401"/>
        <v>1</v>
      </c>
      <c r="G5179">
        <f t="shared" si="402"/>
        <v>1</v>
      </c>
    </row>
    <row r="5180" spans="1:7" x14ac:dyDescent="0.25">
      <c r="A5180" s="7">
        <v>0.1123423639266415</v>
      </c>
      <c r="B5180" s="13">
        <f t="shared" si="403"/>
        <v>5179</v>
      </c>
      <c r="C5180" s="35">
        <f t="shared" si="404"/>
        <v>7.7473151195162071E-5</v>
      </c>
      <c r="D5180" s="7">
        <f t="shared" si="400"/>
        <v>0.40123345003974437</v>
      </c>
      <c r="E5180" s="7">
        <f>SUM(D$2:D5180)</f>
        <v>1650.3473650364435</v>
      </c>
      <c r="F5180">
        <f t="shared" si="401"/>
        <v>1</v>
      </c>
      <c r="G5180">
        <f t="shared" si="402"/>
        <v>1</v>
      </c>
    </row>
    <row r="5181" spans="1:7" x14ac:dyDescent="0.25">
      <c r="A5181" s="7">
        <v>0.11231825040833193</v>
      </c>
      <c r="B5181" s="13">
        <f t="shared" si="403"/>
        <v>5180</v>
      </c>
      <c r="C5181" s="35">
        <f t="shared" si="404"/>
        <v>2.4113518309568094E-5</v>
      </c>
      <c r="D5181" s="7">
        <f t="shared" si="400"/>
        <v>0.12490802484356273</v>
      </c>
      <c r="E5181" s="7">
        <f>SUM(D$2:D5181)</f>
        <v>1650.4722730612871</v>
      </c>
      <c r="F5181">
        <f t="shared" si="401"/>
        <v>1</v>
      </c>
      <c r="G5181">
        <f t="shared" si="402"/>
        <v>1</v>
      </c>
    </row>
    <row r="5182" spans="1:7" x14ac:dyDescent="0.25">
      <c r="A5182" s="7">
        <v>0.11222605735840957</v>
      </c>
      <c r="B5182" s="13">
        <f t="shared" si="403"/>
        <v>5181</v>
      </c>
      <c r="C5182" s="35">
        <f t="shared" si="404"/>
        <v>9.2193049922362214E-5</v>
      </c>
      <c r="D5182" s="7">
        <f t="shared" si="400"/>
        <v>0.47765219164775863</v>
      </c>
      <c r="E5182" s="7">
        <f>SUM(D$2:D5182)</f>
        <v>1650.9499252529349</v>
      </c>
      <c r="F5182">
        <f t="shared" si="401"/>
        <v>1</v>
      </c>
      <c r="G5182">
        <f t="shared" si="402"/>
        <v>1</v>
      </c>
    </row>
    <row r="5183" spans="1:7" x14ac:dyDescent="0.25">
      <c r="A5183" s="7">
        <v>0.11218509342971508</v>
      </c>
      <c r="B5183" s="13">
        <f t="shared" si="403"/>
        <v>5182</v>
      </c>
      <c r="C5183" s="35">
        <f t="shared" si="404"/>
        <v>4.0963928694487395E-5</v>
      </c>
      <c r="D5183" s="7">
        <f t="shared" si="400"/>
        <v>0.21227507849483368</v>
      </c>
      <c r="E5183" s="7">
        <f>SUM(D$2:D5183)</f>
        <v>1651.1622003314299</v>
      </c>
      <c r="F5183">
        <f t="shared" si="401"/>
        <v>1</v>
      </c>
      <c r="G5183">
        <f t="shared" si="402"/>
        <v>1</v>
      </c>
    </row>
    <row r="5184" spans="1:7" x14ac:dyDescent="0.25">
      <c r="A5184" s="7">
        <v>0.11211805494357144</v>
      </c>
      <c r="B5184" s="13">
        <f t="shared" si="403"/>
        <v>5183</v>
      </c>
      <c r="C5184" s="35">
        <f t="shared" si="404"/>
        <v>6.7038486143644604E-5</v>
      </c>
      <c r="D5184" s="7">
        <f t="shared" si="400"/>
        <v>0.34746047368250998</v>
      </c>
      <c r="E5184" s="7">
        <f>SUM(D$2:D5184)</f>
        <v>1651.5096608051124</v>
      </c>
      <c r="F5184">
        <f t="shared" si="401"/>
        <v>1</v>
      </c>
      <c r="G5184">
        <f t="shared" si="402"/>
        <v>1</v>
      </c>
    </row>
    <row r="5185" spans="1:7" x14ac:dyDescent="0.25">
      <c r="A5185" s="7">
        <v>0.11207217631184802</v>
      </c>
      <c r="B5185" s="13">
        <f t="shared" si="403"/>
        <v>5184</v>
      </c>
      <c r="C5185" s="35">
        <f t="shared" si="404"/>
        <v>4.5878631723422769E-5</v>
      </c>
      <c r="D5185" s="7">
        <f t="shared" si="400"/>
        <v>0.23783482685422364</v>
      </c>
      <c r="E5185" s="7">
        <f>SUM(D$2:D5185)</f>
        <v>1651.7474956319666</v>
      </c>
      <c r="F5185">
        <f t="shared" si="401"/>
        <v>1</v>
      </c>
      <c r="G5185">
        <f t="shared" si="402"/>
        <v>1</v>
      </c>
    </row>
    <row r="5186" spans="1:7" x14ac:dyDescent="0.25">
      <c r="A5186" s="7">
        <v>0.11190236484857195</v>
      </c>
      <c r="B5186" s="13">
        <f t="shared" si="403"/>
        <v>5185</v>
      </c>
      <c r="C5186" s="35">
        <f t="shared" si="404"/>
        <v>1.6981146327606222E-4</v>
      </c>
      <c r="D5186" s="7">
        <f t="shared" ref="D5186:D5249" si="405">C5186*B5186</f>
        <v>0.88047243708638268</v>
      </c>
      <c r="E5186" s="7">
        <f>SUM(D$2:D5186)</f>
        <v>1652.6279680690529</v>
      </c>
      <c r="F5186">
        <f t="shared" ref="F5186:F5249" si="406">IF(E5186&gt;I$15,1,0)</f>
        <v>1</v>
      </c>
      <c r="G5186">
        <f t="shared" ref="G5186:G5249" si="407">IF(E5186&gt;M$15,1,0)</f>
        <v>1</v>
      </c>
    </row>
    <row r="5187" spans="1:7" x14ac:dyDescent="0.25">
      <c r="A5187" s="7">
        <v>0.11175913636029974</v>
      </c>
      <c r="B5187" s="13">
        <f t="shared" ref="B5187:B5250" si="408">ROW(B5187)-1</f>
        <v>5186</v>
      </c>
      <c r="C5187" s="35">
        <f t="shared" si="404"/>
        <v>1.4322848827220958E-4</v>
      </c>
      <c r="D5187" s="7">
        <f t="shared" si="405"/>
        <v>0.74278294017967883</v>
      </c>
      <c r="E5187" s="7">
        <f>SUM(D$2:D5187)</f>
        <v>1653.3707510092327</v>
      </c>
      <c r="F5187">
        <f t="shared" si="406"/>
        <v>1</v>
      </c>
      <c r="G5187">
        <f t="shared" si="407"/>
        <v>1</v>
      </c>
    </row>
    <row r="5188" spans="1:7" x14ac:dyDescent="0.25">
      <c r="A5188" s="7">
        <v>0.11169647994927064</v>
      </c>
      <c r="B5188" s="13">
        <f t="shared" si="408"/>
        <v>5187</v>
      </c>
      <c r="C5188" s="35">
        <f t="shared" ref="C5188:C5251" si="409">IF(A5187-A5188=0,0,A5187-A5188)</f>
        <v>6.2656411029107795E-5</v>
      </c>
      <c r="D5188" s="7">
        <f t="shared" si="405"/>
        <v>0.32499880400798214</v>
      </c>
      <c r="E5188" s="7">
        <f>SUM(D$2:D5188)</f>
        <v>1653.6957498132406</v>
      </c>
      <c r="F5188">
        <f t="shared" si="406"/>
        <v>1</v>
      </c>
      <c r="G5188">
        <f t="shared" si="407"/>
        <v>1</v>
      </c>
    </row>
    <row r="5189" spans="1:7" x14ac:dyDescent="0.25">
      <c r="A5189" s="7">
        <v>0.11167183380304663</v>
      </c>
      <c r="B5189" s="13">
        <f t="shared" si="408"/>
        <v>5188</v>
      </c>
      <c r="C5189" s="35">
        <f t="shared" si="409"/>
        <v>2.4646146224008292E-5</v>
      </c>
      <c r="D5189" s="7">
        <f t="shared" si="405"/>
        <v>0.12786420661015502</v>
      </c>
      <c r="E5189" s="7">
        <f>SUM(D$2:D5189)</f>
        <v>1653.8236140198508</v>
      </c>
      <c r="F5189">
        <f t="shared" si="406"/>
        <v>1</v>
      </c>
      <c r="G5189">
        <f t="shared" si="407"/>
        <v>1</v>
      </c>
    </row>
    <row r="5190" spans="1:7" x14ac:dyDescent="0.25">
      <c r="A5190" s="7">
        <v>0.11164660660818856</v>
      </c>
      <c r="B5190" s="13">
        <f t="shared" si="408"/>
        <v>5189</v>
      </c>
      <c r="C5190" s="35">
        <f t="shared" si="409"/>
        <v>2.5227194858062907E-5</v>
      </c>
      <c r="D5190" s="7">
        <f t="shared" si="405"/>
        <v>0.13090391411848842</v>
      </c>
      <c r="E5190" s="7">
        <f>SUM(D$2:D5190)</f>
        <v>1653.9545179339693</v>
      </c>
      <c r="F5190">
        <f t="shared" si="406"/>
        <v>1</v>
      </c>
      <c r="G5190">
        <f t="shared" si="407"/>
        <v>1</v>
      </c>
    </row>
    <row r="5191" spans="1:7" x14ac:dyDescent="0.25">
      <c r="A5191" s="7">
        <v>0.11164660660818856</v>
      </c>
      <c r="B5191" s="13">
        <f t="shared" si="408"/>
        <v>5190</v>
      </c>
      <c r="C5191" s="35">
        <f t="shared" si="409"/>
        <v>0</v>
      </c>
      <c r="D5191" s="7">
        <f t="shared" si="405"/>
        <v>0</v>
      </c>
      <c r="E5191" s="7">
        <f>SUM(D$2:D5191)</f>
        <v>1653.9545179339693</v>
      </c>
      <c r="F5191">
        <f t="shared" si="406"/>
        <v>1</v>
      </c>
      <c r="G5191">
        <f t="shared" si="407"/>
        <v>1</v>
      </c>
    </row>
    <row r="5192" spans="1:7" x14ac:dyDescent="0.25">
      <c r="A5192" s="7">
        <v>0.11150650125632401</v>
      </c>
      <c r="B5192" s="13">
        <f t="shared" si="408"/>
        <v>5191</v>
      </c>
      <c r="C5192" s="35">
        <f t="shared" si="409"/>
        <v>1.4010535186455286E-4</v>
      </c>
      <c r="D5192" s="7">
        <f t="shared" si="405"/>
        <v>0.72728688152889387</v>
      </c>
      <c r="E5192" s="7">
        <f>SUM(D$2:D5192)</f>
        <v>1654.6818048154983</v>
      </c>
      <c r="F5192">
        <f t="shared" si="406"/>
        <v>1</v>
      </c>
      <c r="G5192">
        <f t="shared" si="407"/>
        <v>1</v>
      </c>
    </row>
    <row r="5193" spans="1:7" x14ac:dyDescent="0.25">
      <c r="A5193" s="7">
        <v>0.11141011981416515</v>
      </c>
      <c r="B5193" s="13">
        <f t="shared" si="408"/>
        <v>5192</v>
      </c>
      <c r="C5193" s="35">
        <f t="shared" si="409"/>
        <v>9.6381442158857689E-5</v>
      </c>
      <c r="D5193" s="7">
        <f t="shared" si="405"/>
        <v>0.50041244768878912</v>
      </c>
      <c r="E5193" s="7">
        <f>SUM(D$2:D5193)</f>
        <v>1655.1822172631871</v>
      </c>
      <c r="F5193">
        <f t="shared" si="406"/>
        <v>1</v>
      </c>
      <c r="G5193">
        <f t="shared" si="407"/>
        <v>1</v>
      </c>
    </row>
    <row r="5194" spans="1:7" x14ac:dyDescent="0.25">
      <c r="A5194" s="7">
        <v>0.11140917561013496</v>
      </c>
      <c r="B5194" s="13">
        <f t="shared" si="408"/>
        <v>5193</v>
      </c>
      <c r="C5194" s="35">
        <f t="shared" si="409"/>
        <v>9.4420403019823684E-7</v>
      </c>
      <c r="D5194" s="7">
        <f t="shared" si="405"/>
        <v>4.9032515288194439E-3</v>
      </c>
      <c r="E5194" s="7">
        <f>SUM(D$2:D5194)</f>
        <v>1655.1871205147158</v>
      </c>
      <c r="F5194">
        <f t="shared" si="406"/>
        <v>1</v>
      </c>
      <c r="G5194">
        <f t="shared" si="407"/>
        <v>1</v>
      </c>
    </row>
    <row r="5195" spans="1:7" x14ac:dyDescent="0.25">
      <c r="A5195" s="7">
        <v>0.1113094289279711</v>
      </c>
      <c r="B5195" s="13">
        <f t="shared" si="408"/>
        <v>5194</v>
      </c>
      <c r="C5195" s="35">
        <f t="shared" si="409"/>
        <v>9.9746682163850964E-5</v>
      </c>
      <c r="D5195" s="7">
        <f t="shared" si="405"/>
        <v>0.51808426715904188</v>
      </c>
      <c r="E5195" s="7">
        <f>SUM(D$2:D5195)</f>
        <v>1655.705204781875</v>
      </c>
      <c r="F5195">
        <f t="shared" si="406"/>
        <v>1</v>
      </c>
      <c r="G5195">
        <f t="shared" si="407"/>
        <v>1</v>
      </c>
    </row>
    <row r="5196" spans="1:7" x14ac:dyDescent="0.25">
      <c r="A5196" s="7">
        <v>0.11121781692668271</v>
      </c>
      <c r="B5196" s="13">
        <f t="shared" si="408"/>
        <v>5195</v>
      </c>
      <c r="C5196" s="35">
        <f t="shared" si="409"/>
        <v>9.1612001288390865E-5</v>
      </c>
      <c r="D5196" s="7">
        <f t="shared" si="405"/>
        <v>0.47592434669319056</v>
      </c>
      <c r="E5196" s="7">
        <f>SUM(D$2:D5196)</f>
        <v>1656.181129128568</v>
      </c>
      <c r="F5196">
        <f t="shared" si="406"/>
        <v>1</v>
      </c>
      <c r="G5196">
        <f t="shared" si="407"/>
        <v>1</v>
      </c>
    </row>
    <row r="5197" spans="1:7" x14ac:dyDescent="0.25">
      <c r="A5197" s="7">
        <v>0.11114564584427232</v>
      </c>
      <c r="B5197" s="13">
        <f t="shared" si="408"/>
        <v>5196</v>
      </c>
      <c r="C5197" s="35">
        <f t="shared" si="409"/>
        <v>7.2171082410393828E-5</v>
      </c>
      <c r="D5197" s="7">
        <f t="shared" si="405"/>
        <v>0.37500094420440633</v>
      </c>
      <c r="E5197" s="7">
        <f>SUM(D$2:D5197)</f>
        <v>1656.5561300727725</v>
      </c>
      <c r="F5197">
        <f t="shared" si="406"/>
        <v>1</v>
      </c>
      <c r="G5197">
        <f t="shared" si="407"/>
        <v>1</v>
      </c>
    </row>
    <row r="5198" spans="1:7" x14ac:dyDescent="0.25">
      <c r="A5198" s="7">
        <v>0.11112821438525346</v>
      </c>
      <c r="B5198" s="13">
        <f t="shared" si="408"/>
        <v>5197</v>
      </c>
      <c r="C5198" s="35">
        <f t="shared" si="409"/>
        <v>1.7431459018862894E-5</v>
      </c>
      <c r="D5198" s="7">
        <f t="shared" si="405"/>
        <v>9.0591292521030459E-2</v>
      </c>
      <c r="E5198" s="7">
        <f>SUM(D$2:D5198)</f>
        <v>1656.6467213652936</v>
      </c>
      <c r="F5198">
        <f t="shared" si="406"/>
        <v>1</v>
      </c>
      <c r="G5198">
        <f t="shared" si="407"/>
        <v>1</v>
      </c>
    </row>
    <row r="5199" spans="1:7" x14ac:dyDescent="0.25">
      <c r="A5199" s="7">
        <v>0.11110289034895651</v>
      </c>
      <c r="B5199" s="13">
        <f t="shared" si="408"/>
        <v>5198</v>
      </c>
      <c r="C5199" s="35">
        <f t="shared" si="409"/>
        <v>2.5324036296944796E-5</v>
      </c>
      <c r="D5199" s="7">
        <f t="shared" si="405"/>
        <v>0.13163434067151905</v>
      </c>
      <c r="E5199" s="7">
        <f>SUM(D$2:D5199)</f>
        <v>1656.7783557059652</v>
      </c>
      <c r="F5199">
        <f t="shared" si="406"/>
        <v>1</v>
      </c>
      <c r="G5199">
        <f t="shared" si="407"/>
        <v>1</v>
      </c>
    </row>
    <row r="5200" spans="1:7" x14ac:dyDescent="0.25">
      <c r="A5200" s="7">
        <v>0.11095741029722767</v>
      </c>
      <c r="B5200" s="13">
        <f t="shared" si="408"/>
        <v>5199</v>
      </c>
      <c r="C5200" s="35">
        <f t="shared" si="409"/>
        <v>1.4548005172884682E-4</v>
      </c>
      <c r="D5200" s="7">
        <f t="shared" si="405"/>
        <v>0.75635078893827457</v>
      </c>
      <c r="E5200" s="7">
        <f>SUM(D$2:D5200)</f>
        <v>1657.5347064949035</v>
      </c>
      <c r="F5200">
        <f t="shared" si="406"/>
        <v>1</v>
      </c>
      <c r="G5200">
        <f t="shared" si="407"/>
        <v>1</v>
      </c>
    </row>
    <row r="5201" spans="1:7" x14ac:dyDescent="0.25">
      <c r="A5201" s="7">
        <v>0.11088707920215825</v>
      </c>
      <c r="B5201" s="13">
        <f t="shared" si="408"/>
        <v>5200</v>
      </c>
      <c r="C5201" s="35">
        <f t="shared" si="409"/>
        <v>7.0331095069417482E-5</v>
      </c>
      <c r="D5201" s="7">
        <f t="shared" si="405"/>
        <v>0.36572169436097091</v>
      </c>
      <c r="E5201" s="7">
        <f>SUM(D$2:D5201)</f>
        <v>1657.9004281892644</v>
      </c>
      <c r="F5201">
        <f t="shared" si="406"/>
        <v>1</v>
      </c>
      <c r="G5201">
        <f t="shared" si="407"/>
        <v>1</v>
      </c>
    </row>
    <row r="5202" spans="1:7" x14ac:dyDescent="0.25">
      <c r="A5202" s="7">
        <v>0.11072637083414762</v>
      </c>
      <c r="B5202" s="13">
        <f t="shared" si="408"/>
        <v>5201</v>
      </c>
      <c r="C5202" s="35">
        <f t="shared" si="409"/>
        <v>1.6070836801063138E-4</v>
      </c>
      <c r="D5202" s="7">
        <f t="shared" si="405"/>
        <v>0.83584422202329378</v>
      </c>
      <c r="E5202" s="7">
        <f>SUM(D$2:D5202)</f>
        <v>1658.7362724112877</v>
      </c>
      <c r="F5202">
        <f t="shared" si="406"/>
        <v>1</v>
      </c>
      <c r="G5202">
        <f t="shared" si="407"/>
        <v>1</v>
      </c>
    </row>
    <row r="5203" spans="1:7" x14ac:dyDescent="0.25">
      <c r="A5203" s="7">
        <v>0.11055399307273818</v>
      </c>
      <c r="B5203" s="13">
        <f t="shared" si="408"/>
        <v>5202</v>
      </c>
      <c r="C5203" s="35">
        <f t="shared" si="409"/>
        <v>1.7237776140943684E-4</v>
      </c>
      <c r="D5203" s="7">
        <f t="shared" si="405"/>
        <v>0.89670911485189042</v>
      </c>
      <c r="E5203" s="7">
        <f>SUM(D$2:D5203)</f>
        <v>1659.6329815261397</v>
      </c>
      <c r="F5203">
        <f t="shared" si="406"/>
        <v>1</v>
      </c>
      <c r="G5203">
        <f t="shared" si="407"/>
        <v>1</v>
      </c>
    </row>
    <row r="5204" spans="1:7" x14ac:dyDescent="0.25">
      <c r="A5204" s="7">
        <v>0.11046799787491145</v>
      </c>
      <c r="B5204" s="13">
        <f t="shared" si="408"/>
        <v>5203</v>
      </c>
      <c r="C5204" s="35">
        <f t="shared" si="409"/>
        <v>8.5995197826732594E-5</v>
      </c>
      <c r="D5204" s="7">
        <f t="shared" si="405"/>
        <v>0.44743301429248972</v>
      </c>
      <c r="E5204" s="7">
        <f>SUM(D$2:D5204)</f>
        <v>1660.0804145404322</v>
      </c>
      <c r="F5204">
        <f t="shared" si="406"/>
        <v>1</v>
      </c>
      <c r="G5204">
        <f t="shared" si="407"/>
        <v>1</v>
      </c>
    </row>
    <row r="5205" spans="1:7" x14ac:dyDescent="0.25">
      <c r="A5205" s="7">
        <v>0.1103756353524709</v>
      </c>
      <c r="B5205" s="13">
        <f t="shared" si="408"/>
        <v>5204</v>
      </c>
      <c r="C5205" s="35">
        <f t="shared" si="409"/>
        <v>9.2362522440547767E-5</v>
      </c>
      <c r="D5205" s="7">
        <f t="shared" si="405"/>
        <v>0.48065456678061058</v>
      </c>
      <c r="E5205" s="7">
        <f>SUM(D$2:D5205)</f>
        <v>1660.5610691072129</v>
      </c>
      <c r="F5205">
        <f t="shared" si="406"/>
        <v>1</v>
      </c>
      <c r="G5205">
        <f t="shared" si="407"/>
        <v>1</v>
      </c>
    </row>
    <row r="5206" spans="1:7" x14ac:dyDescent="0.25">
      <c r="A5206" s="7">
        <v>0.11033447774089841</v>
      </c>
      <c r="B5206" s="13">
        <f t="shared" si="408"/>
        <v>5205</v>
      </c>
      <c r="C5206" s="35">
        <f t="shared" si="409"/>
        <v>4.1157611572487096E-5</v>
      </c>
      <c r="D5206" s="7">
        <f t="shared" si="405"/>
        <v>0.21422536823479532</v>
      </c>
      <c r="E5206" s="7">
        <f>SUM(D$2:D5206)</f>
        <v>1660.7752944754477</v>
      </c>
      <c r="F5206">
        <f t="shared" si="406"/>
        <v>1</v>
      </c>
      <c r="G5206">
        <f t="shared" si="407"/>
        <v>1</v>
      </c>
    </row>
    <row r="5207" spans="1:7" x14ac:dyDescent="0.25">
      <c r="A5207" s="7">
        <v>0.110276372877502</v>
      </c>
      <c r="B5207" s="13">
        <f t="shared" si="408"/>
        <v>5206</v>
      </c>
      <c r="C5207" s="35">
        <f t="shared" si="409"/>
        <v>5.8104863396413187E-5</v>
      </c>
      <c r="D5207" s="7">
        <f t="shared" si="405"/>
        <v>0.30249391884172705</v>
      </c>
      <c r="E5207" s="7">
        <f>SUM(D$2:D5207)</f>
        <v>1661.0777883942894</v>
      </c>
      <c r="F5207">
        <f t="shared" si="406"/>
        <v>1</v>
      </c>
      <c r="G5207">
        <f t="shared" si="407"/>
        <v>1</v>
      </c>
    </row>
    <row r="5208" spans="1:7" x14ac:dyDescent="0.25">
      <c r="A5208" s="7">
        <v>0.11012658338173785</v>
      </c>
      <c r="B5208" s="13">
        <f t="shared" si="408"/>
        <v>5207</v>
      </c>
      <c r="C5208" s="35">
        <f t="shared" si="409"/>
        <v>1.4978949576414935E-4</v>
      </c>
      <c r="D5208" s="7">
        <f t="shared" si="405"/>
        <v>0.77995390444392565</v>
      </c>
      <c r="E5208" s="7">
        <f>SUM(D$2:D5208)</f>
        <v>1661.8577422987335</v>
      </c>
      <c r="F5208">
        <f t="shared" si="406"/>
        <v>1</v>
      </c>
      <c r="G5208">
        <f t="shared" si="407"/>
        <v>1</v>
      </c>
    </row>
    <row r="5209" spans="1:7" x14ac:dyDescent="0.25">
      <c r="A5209" s="7">
        <v>0.11007133534079179</v>
      </c>
      <c r="B5209" s="13">
        <f t="shared" si="408"/>
        <v>5208</v>
      </c>
      <c r="C5209" s="35">
        <f t="shared" si="409"/>
        <v>5.524804094605984E-5</v>
      </c>
      <c r="D5209" s="7">
        <f t="shared" si="405"/>
        <v>0.28773179724707965</v>
      </c>
      <c r="E5209" s="7">
        <f>SUM(D$2:D5209)</f>
        <v>1662.1454740959805</v>
      </c>
      <c r="F5209">
        <f t="shared" si="406"/>
        <v>1</v>
      </c>
      <c r="G5209">
        <f t="shared" si="407"/>
        <v>1</v>
      </c>
    </row>
    <row r="5210" spans="1:7" x14ac:dyDescent="0.25">
      <c r="A5210" s="7">
        <v>0.11006169961761191</v>
      </c>
      <c r="B5210" s="13">
        <f t="shared" si="408"/>
        <v>5209</v>
      </c>
      <c r="C5210" s="35">
        <f t="shared" si="409"/>
        <v>9.6357231798849252E-6</v>
      </c>
      <c r="D5210" s="7">
        <f t="shared" si="405"/>
        <v>5.0192482044020575E-2</v>
      </c>
      <c r="E5210" s="7">
        <f>SUM(D$2:D5210)</f>
        <v>1662.1956665780244</v>
      </c>
      <c r="F5210">
        <f t="shared" si="406"/>
        <v>1</v>
      </c>
      <c r="G5210">
        <f t="shared" si="407"/>
        <v>1</v>
      </c>
    </row>
    <row r="5211" spans="1:7" x14ac:dyDescent="0.25">
      <c r="A5211" s="7">
        <v>0.11000403054069097</v>
      </c>
      <c r="B5211" s="13">
        <f t="shared" si="408"/>
        <v>5210</v>
      </c>
      <c r="C5211" s="35">
        <f t="shared" si="409"/>
        <v>5.7669076920938145E-5</v>
      </c>
      <c r="D5211" s="7">
        <f t="shared" si="405"/>
        <v>0.30045589075808776</v>
      </c>
      <c r="E5211" s="7">
        <f>SUM(D$2:D5211)</f>
        <v>1662.4961224687825</v>
      </c>
      <c r="F5211">
        <f t="shared" si="406"/>
        <v>1</v>
      </c>
      <c r="G5211">
        <f t="shared" si="407"/>
        <v>1</v>
      </c>
    </row>
    <row r="5212" spans="1:7" x14ac:dyDescent="0.25">
      <c r="A5212" s="7">
        <v>0.10981250238472043</v>
      </c>
      <c r="B5212" s="13">
        <f t="shared" si="408"/>
        <v>5211</v>
      </c>
      <c r="C5212" s="35">
        <f t="shared" si="409"/>
        <v>1.9152815597053841E-4</v>
      </c>
      <c r="D5212" s="7">
        <f t="shared" si="405"/>
        <v>0.9980532207624756</v>
      </c>
      <c r="E5212" s="7">
        <f>SUM(D$2:D5212)</f>
        <v>1663.494175689545</v>
      </c>
      <c r="F5212">
        <f t="shared" si="406"/>
        <v>1</v>
      </c>
      <c r="G5212">
        <f t="shared" si="407"/>
        <v>1</v>
      </c>
    </row>
    <row r="5213" spans="1:7" x14ac:dyDescent="0.25">
      <c r="A5213" s="7">
        <v>0.10954955366749183</v>
      </c>
      <c r="B5213" s="13">
        <f t="shared" si="408"/>
        <v>5212</v>
      </c>
      <c r="C5213" s="35">
        <f t="shared" si="409"/>
        <v>2.6294871722859492E-4</v>
      </c>
      <c r="D5213" s="7">
        <f t="shared" si="405"/>
        <v>1.3704887141954367</v>
      </c>
      <c r="E5213" s="7">
        <f>SUM(D$2:D5213)</f>
        <v>1664.8646644037406</v>
      </c>
      <c r="F5213">
        <f t="shared" si="406"/>
        <v>1</v>
      </c>
      <c r="G5213">
        <f t="shared" si="407"/>
        <v>1</v>
      </c>
    </row>
    <row r="5214" spans="1:7" x14ac:dyDescent="0.25">
      <c r="A5214" s="7">
        <v>0.10937194646837674</v>
      </c>
      <c r="B5214" s="13">
        <f t="shared" si="408"/>
        <v>5213</v>
      </c>
      <c r="C5214" s="35">
        <f t="shared" si="409"/>
        <v>1.776071991150957E-4</v>
      </c>
      <c r="D5214" s="7">
        <f t="shared" si="405"/>
        <v>0.92586632898699395</v>
      </c>
      <c r="E5214" s="7">
        <f>SUM(D$2:D5214)</f>
        <v>1665.7905307327276</v>
      </c>
      <c r="F5214">
        <f t="shared" si="406"/>
        <v>1</v>
      </c>
      <c r="G5214">
        <f t="shared" si="407"/>
        <v>1</v>
      </c>
    </row>
    <row r="5215" spans="1:7" x14ac:dyDescent="0.25">
      <c r="A5215" s="7">
        <v>0.10931994261563693</v>
      </c>
      <c r="B5215" s="13">
        <f t="shared" si="408"/>
        <v>5214</v>
      </c>
      <c r="C5215" s="35">
        <f t="shared" si="409"/>
        <v>5.2003852739804235E-5</v>
      </c>
      <c r="D5215" s="7">
        <f t="shared" si="405"/>
        <v>0.27114808818533931</v>
      </c>
      <c r="E5215" s="7">
        <f>SUM(D$2:D5215)</f>
        <v>1666.0616788209129</v>
      </c>
      <c r="F5215">
        <f t="shared" si="406"/>
        <v>1</v>
      </c>
      <c r="G5215">
        <f t="shared" si="407"/>
        <v>1</v>
      </c>
    </row>
    <row r="5216" spans="1:7" x14ac:dyDescent="0.25">
      <c r="A5216" s="7">
        <v>0.1093009374832343</v>
      </c>
      <c r="B5216" s="13">
        <f t="shared" si="408"/>
        <v>5215</v>
      </c>
      <c r="C5216" s="35">
        <f t="shared" si="409"/>
        <v>1.9005132402633018E-5</v>
      </c>
      <c r="D5216" s="7">
        <f t="shared" si="405"/>
        <v>9.911176547973119E-2</v>
      </c>
      <c r="E5216" s="7">
        <f>SUM(D$2:D5216)</f>
        <v>1666.1607905863925</v>
      </c>
      <c r="F5216">
        <f t="shared" si="406"/>
        <v>1</v>
      </c>
      <c r="G5216">
        <f t="shared" si="407"/>
        <v>1</v>
      </c>
    </row>
    <row r="5217" spans="1:7" x14ac:dyDescent="0.25">
      <c r="A5217" s="7">
        <v>0.10927462082218768</v>
      </c>
      <c r="B5217" s="13">
        <f t="shared" si="408"/>
        <v>5216</v>
      </c>
      <c r="C5217" s="35">
        <f t="shared" si="409"/>
        <v>2.6316661046618672E-5</v>
      </c>
      <c r="D5217" s="7">
        <f t="shared" si="405"/>
        <v>0.13726770401916299</v>
      </c>
      <c r="E5217" s="7">
        <f>SUM(D$2:D5217)</f>
        <v>1666.2980582904117</v>
      </c>
      <c r="F5217">
        <f t="shared" si="406"/>
        <v>1</v>
      </c>
      <c r="G5217">
        <f t="shared" si="407"/>
        <v>1</v>
      </c>
    </row>
    <row r="5218" spans="1:7" x14ac:dyDescent="0.25">
      <c r="A5218" s="7">
        <v>0.10920695286669062</v>
      </c>
      <c r="B5218" s="13">
        <f t="shared" si="408"/>
        <v>5217</v>
      </c>
      <c r="C5218" s="35">
        <f t="shared" si="409"/>
        <v>6.7667955497063836E-5</v>
      </c>
      <c r="D5218" s="7">
        <f t="shared" si="405"/>
        <v>0.35302372382818203</v>
      </c>
      <c r="E5218" s="7">
        <f>SUM(D$2:D5218)</f>
        <v>1666.6510820142398</v>
      </c>
      <c r="F5218">
        <f t="shared" si="406"/>
        <v>1</v>
      </c>
      <c r="G5218">
        <f t="shared" si="407"/>
        <v>1</v>
      </c>
    </row>
    <row r="5219" spans="1:7" x14ac:dyDescent="0.25">
      <c r="A5219" s="7">
        <v>0.10893906523607329</v>
      </c>
      <c r="B5219" s="13">
        <f t="shared" si="408"/>
        <v>5218</v>
      </c>
      <c r="C5219" s="35">
        <f t="shared" si="409"/>
        <v>2.6788763061733056E-4</v>
      </c>
      <c r="D5219" s="7">
        <f t="shared" si="405"/>
        <v>1.3978376565612309</v>
      </c>
      <c r="E5219" s="7">
        <f>SUM(D$2:D5219)</f>
        <v>1668.0489196708011</v>
      </c>
      <c r="F5219">
        <f t="shared" si="406"/>
        <v>1</v>
      </c>
      <c r="G5219">
        <f t="shared" si="407"/>
        <v>1</v>
      </c>
    </row>
    <row r="5220" spans="1:7" x14ac:dyDescent="0.25">
      <c r="A5220" s="7">
        <v>0.10887604566964791</v>
      </c>
      <c r="B5220" s="13">
        <f t="shared" si="408"/>
        <v>5219</v>
      </c>
      <c r="C5220" s="35">
        <f t="shared" si="409"/>
        <v>6.3019566425376317E-5</v>
      </c>
      <c r="D5220" s="7">
        <f t="shared" si="405"/>
        <v>0.32889911717403897</v>
      </c>
      <c r="E5220" s="7">
        <f>SUM(D$2:D5220)</f>
        <v>1668.377818787975</v>
      </c>
      <c r="F5220">
        <f t="shared" si="406"/>
        <v>1</v>
      </c>
      <c r="G5220">
        <f t="shared" si="407"/>
        <v>1</v>
      </c>
    </row>
    <row r="5221" spans="1:7" x14ac:dyDescent="0.25">
      <c r="A5221" s="7">
        <v>0.10886854045812586</v>
      </c>
      <c r="B5221" s="13">
        <f t="shared" si="408"/>
        <v>5220</v>
      </c>
      <c r="C5221" s="35">
        <f t="shared" si="409"/>
        <v>7.5052115220547444E-6</v>
      </c>
      <c r="D5221" s="7">
        <f t="shared" si="405"/>
        <v>3.9177204145125766E-2</v>
      </c>
      <c r="E5221" s="7">
        <f>SUM(D$2:D5221)</f>
        <v>1668.4169959921201</v>
      </c>
      <c r="F5221">
        <f t="shared" si="406"/>
        <v>1</v>
      </c>
      <c r="G5221">
        <f t="shared" si="407"/>
        <v>1</v>
      </c>
    </row>
    <row r="5222" spans="1:7" x14ac:dyDescent="0.25">
      <c r="A5222" s="7">
        <v>0.1088461458753585</v>
      </c>
      <c r="B5222" s="13">
        <f t="shared" si="408"/>
        <v>5221</v>
      </c>
      <c r="C5222" s="35">
        <f t="shared" si="409"/>
        <v>2.2394582767357174E-5</v>
      </c>
      <c r="D5222" s="7">
        <f t="shared" si="405"/>
        <v>0.11692211662837181</v>
      </c>
      <c r="E5222" s="7">
        <f>SUM(D$2:D5222)</f>
        <v>1668.5339181087484</v>
      </c>
      <c r="F5222">
        <f t="shared" si="406"/>
        <v>1</v>
      </c>
      <c r="G5222">
        <f t="shared" si="407"/>
        <v>1</v>
      </c>
    </row>
    <row r="5223" spans="1:7" x14ac:dyDescent="0.25">
      <c r="A5223" s="7">
        <v>0.10883689751793456</v>
      </c>
      <c r="B5223" s="13">
        <f t="shared" si="408"/>
        <v>5222</v>
      </c>
      <c r="C5223" s="35">
        <f t="shared" si="409"/>
        <v>9.2483574239410338E-6</v>
      </c>
      <c r="D5223" s="7">
        <f t="shared" si="405"/>
        <v>4.8294922467820078E-2</v>
      </c>
      <c r="E5223" s="7">
        <f>SUM(D$2:D5223)</f>
        <v>1668.5822130312163</v>
      </c>
      <c r="F5223">
        <f t="shared" si="406"/>
        <v>1</v>
      </c>
      <c r="G5223">
        <f t="shared" si="407"/>
        <v>1</v>
      </c>
    </row>
    <row r="5224" spans="1:7" x14ac:dyDescent="0.25">
      <c r="A5224" s="7">
        <v>0.10880353564220109</v>
      </c>
      <c r="B5224" s="13">
        <f t="shared" si="408"/>
        <v>5223</v>
      </c>
      <c r="C5224" s="35">
        <f t="shared" si="409"/>
        <v>3.3361875733467494E-5</v>
      </c>
      <c r="D5224" s="7">
        <f t="shared" si="405"/>
        <v>0.17424907695590072</v>
      </c>
      <c r="E5224" s="7">
        <f>SUM(D$2:D5224)</f>
        <v>1668.7564621081722</v>
      </c>
      <c r="F5224">
        <f t="shared" si="406"/>
        <v>1</v>
      </c>
      <c r="G5224">
        <f t="shared" si="407"/>
        <v>1</v>
      </c>
    </row>
    <row r="5225" spans="1:7" x14ac:dyDescent="0.25">
      <c r="A5225" s="7">
        <v>0.10879772515586146</v>
      </c>
      <c r="B5225" s="13">
        <f t="shared" si="408"/>
        <v>5224</v>
      </c>
      <c r="C5225" s="35">
        <f t="shared" si="409"/>
        <v>5.8104863396302164E-6</v>
      </c>
      <c r="D5225" s="7">
        <f t="shared" si="405"/>
        <v>3.0353980638228251E-2</v>
      </c>
      <c r="E5225" s="7">
        <f>SUM(D$2:D5225)</f>
        <v>1668.7868160888104</v>
      </c>
      <c r="F5225">
        <f t="shared" si="406"/>
        <v>1</v>
      </c>
      <c r="G5225">
        <f t="shared" si="407"/>
        <v>1</v>
      </c>
    </row>
    <row r="5226" spans="1:7" x14ac:dyDescent="0.25">
      <c r="A5226" s="7">
        <v>0.10879656305859352</v>
      </c>
      <c r="B5226" s="13">
        <f t="shared" si="408"/>
        <v>5225</v>
      </c>
      <c r="C5226" s="35">
        <f t="shared" si="409"/>
        <v>1.1620972679426966E-6</v>
      </c>
      <c r="D5226" s="7">
        <f t="shared" si="405"/>
        <v>6.0719582250005899E-3</v>
      </c>
      <c r="E5226" s="7">
        <f>SUM(D$2:D5226)</f>
        <v>1668.7928880470354</v>
      </c>
      <c r="F5226">
        <f t="shared" si="406"/>
        <v>1</v>
      </c>
      <c r="G5226">
        <f t="shared" si="407"/>
        <v>1</v>
      </c>
    </row>
    <row r="5227" spans="1:7" x14ac:dyDescent="0.25">
      <c r="A5227" s="7">
        <v>0.10861145064795641</v>
      </c>
      <c r="B5227" s="13">
        <f t="shared" si="408"/>
        <v>5226</v>
      </c>
      <c r="C5227" s="35">
        <f t="shared" si="409"/>
        <v>1.8511241063710882E-4</v>
      </c>
      <c r="D5227" s="7">
        <f t="shared" si="405"/>
        <v>0.9673974579895307</v>
      </c>
      <c r="E5227" s="7">
        <f>SUM(D$2:D5227)</f>
        <v>1669.760285505025</v>
      </c>
      <c r="F5227">
        <f t="shared" si="406"/>
        <v>1</v>
      </c>
      <c r="G5227">
        <f t="shared" si="407"/>
        <v>1</v>
      </c>
    </row>
    <row r="5228" spans="1:7" x14ac:dyDescent="0.25">
      <c r="A5228" s="7">
        <v>0.10860145176938026</v>
      </c>
      <c r="B5228" s="13">
        <f t="shared" si="408"/>
        <v>5227</v>
      </c>
      <c r="C5228" s="35">
        <f t="shared" si="409"/>
        <v>9.9988785761534471E-6</v>
      </c>
      <c r="D5228" s="7">
        <f t="shared" si="405"/>
        <v>5.2264138317554068E-2</v>
      </c>
      <c r="E5228" s="7">
        <f>SUM(D$2:D5228)</f>
        <v>1669.8125496433424</v>
      </c>
      <c r="F5228">
        <f t="shared" si="406"/>
        <v>1</v>
      </c>
      <c r="G5228">
        <f t="shared" si="407"/>
        <v>1</v>
      </c>
    </row>
    <row r="5229" spans="1:7" x14ac:dyDescent="0.25">
      <c r="A5229" s="7">
        <v>0.10850017983455221</v>
      </c>
      <c r="B5229" s="13">
        <f t="shared" si="408"/>
        <v>5228</v>
      </c>
      <c r="C5229" s="35">
        <f t="shared" si="409"/>
        <v>1.012719348280483E-4</v>
      </c>
      <c r="D5229" s="7">
        <f t="shared" si="405"/>
        <v>0.52944967528103648</v>
      </c>
      <c r="E5229" s="7">
        <f>SUM(D$2:D5229)</f>
        <v>1670.3419993186235</v>
      </c>
      <c r="F5229">
        <f t="shared" si="406"/>
        <v>1</v>
      </c>
      <c r="G5229">
        <f t="shared" si="407"/>
        <v>1</v>
      </c>
    </row>
    <row r="5230" spans="1:7" x14ac:dyDescent="0.25">
      <c r="A5230" s="7">
        <v>0.10849097989784778</v>
      </c>
      <c r="B5230" s="13">
        <f t="shared" si="408"/>
        <v>5229</v>
      </c>
      <c r="C5230" s="35">
        <f t="shared" si="409"/>
        <v>9.1999367044237612E-6</v>
      </c>
      <c r="D5230" s="7">
        <f t="shared" si="405"/>
        <v>4.8106469027431847E-2</v>
      </c>
      <c r="E5230" s="7">
        <f>SUM(D$2:D5230)</f>
        <v>1670.390105787651</v>
      </c>
      <c r="F5230">
        <f t="shared" si="406"/>
        <v>1</v>
      </c>
      <c r="G5230">
        <f t="shared" si="407"/>
        <v>1</v>
      </c>
    </row>
    <row r="5231" spans="1:7" x14ac:dyDescent="0.25">
      <c r="A5231" s="7">
        <v>0.10841655725198079</v>
      </c>
      <c r="B5231" s="13">
        <f t="shared" si="408"/>
        <v>5230</v>
      </c>
      <c r="C5231" s="35">
        <f t="shared" si="409"/>
        <v>7.4422645866989434E-5</v>
      </c>
      <c r="D5231" s="7">
        <f t="shared" si="405"/>
        <v>0.38923043788435474</v>
      </c>
      <c r="E5231" s="7">
        <f>SUM(D$2:D5231)</f>
        <v>1670.7793362255354</v>
      </c>
      <c r="F5231">
        <f t="shared" si="406"/>
        <v>1</v>
      </c>
      <c r="G5231">
        <f t="shared" si="407"/>
        <v>1</v>
      </c>
    </row>
    <row r="5232" spans="1:7" x14ac:dyDescent="0.25">
      <c r="A5232" s="7">
        <v>0.10830020226302953</v>
      </c>
      <c r="B5232" s="13">
        <f t="shared" si="408"/>
        <v>5231</v>
      </c>
      <c r="C5232" s="35">
        <f t="shared" si="409"/>
        <v>1.1635498895126717E-4</v>
      </c>
      <c r="D5232" s="7">
        <f t="shared" si="405"/>
        <v>0.60865294720407859</v>
      </c>
      <c r="E5232" s="7">
        <f>SUM(D$2:D5232)</f>
        <v>1671.3879891727395</v>
      </c>
      <c r="F5232">
        <f t="shared" si="406"/>
        <v>1</v>
      </c>
      <c r="G5232">
        <f t="shared" si="407"/>
        <v>1</v>
      </c>
    </row>
    <row r="5233" spans="1:7" x14ac:dyDescent="0.25">
      <c r="A5233" s="7">
        <v>0.10820917131037504</v>
      </c>
      <c r="B5233" s="13">
        <f t="shared" si="408"/>
        <v>5232</v>
      </c>
      <c r="C5233" s="35">
        <f t="shared" si="409"/>
        <v>9.1030952654488906E-5</v>
      </c>
      <c r="D5233" s="7">
        <f t="shared" si="405"/>
        <v>0.47627394428828596</v>
      </c>
      <c r="E5233" s="7">
        <f>SUM(D$2:D5233)</f>
        <v>1671.8642631170278</v>
      </c>
      <c r="F5233">
        <f t="shared" si="406"/>
        <v>1</v>
      </c>
      <c r="G5233">
        <f t="shared" si="407"/>
        <v>1</v>
      </c>
    </row>
    <row r="5234" spans="1:7" x14ac:dyDescent="0.25">
      <c r="A5234" s="7">
        <v>0.10819638824042786</v>
      </c>
      <c r="B5234" s="13">
        <f t="shared" si="408"/>
        <v>5233</v>
      </c>
      <c r="C5234" s="35">
        <f t="shared" si="409"/>
        <v>1.2783069947175374E-5</v>
      </c>
      <c r="D5234" s="7">
        <f t="shared" si="405"/>
        <v>6.6893805033568732E-2</v>
      </c>
      <c r="E5234" s="7">
        <f>SUM(D$2:D5234)</f>
        <v>1671.9311569220613</v>
      </c>
      <c r="F5234">
        <f t="shared" si="406"/>
        <v>1</v>
      </c>
      <c r="G5234">
        <f t="shared" si="407"/>
        <v>1</v>
      </c>
    </row>
    <row r="5235" spans="1:7" x14ac:dyDescent="0.25">
      <c r="A5235" s="7">
        <v>0.10818917355322286</v>
      </c>
      <c r="B5235" s="13">
        <f t="shared" si="408"/>
        <v>5234</v>
      </c>
      <c r="C5235" s="35">
        <f t="shared" si="409"/>
        <v>7.2146872050066202E-6</v>
      </c>
      <c r="D5235" s="7">
        <f t="shared" si="405"/>
        <v>3.776167283100465E-2</v>
      </c>
      <c r="E5235" s="7">
        <f>SUM(D$2:D5235)</f>
        <v>1671.9689185948923</v>
      </c>
      <c r="F5235">
        <f t="shared" si="406"/>
        <v>1</v>
      </c>
      <c r="G5235">
        <f t="shared" si="407"/>
        <v>1</v>
      </c>
    </row>
    <row r="5236" spans="1:7" x14ac:dyDescent="0.25">
      <c r="A5236" s="7">
        <v>0.10818307254256618</v>
      </c>
      <c r="B5236" s="13">
        <f t="shared" si="408"/>
        <v>5235</v>
      </c>
      <c r="C5236" s="35">
        <f t="shared" si="409"/>
        <v>6.1010106566783406E-6</v>
      </c>
      <c r="D5236" s="7">
        <f t="shared" si="405"/>
        <v>3.1938790787711113E-2</v>
      </c>
      <c r="E5236" s="7">
        <f>SUM(D$2:D5236)</f>
        <v>1672.0008573856801</v>
      </c>
      <c r="F5236">
        <f t="shared" si="406"/>
        <v>1</v>
      </c>
      <c r="G5236">
        <f t="shared" si="407"/>
        <v>1</v>
      </c>
    </row>
    <row r="5237" spans="1:7" x14ac:dyDescent="0.25">
      <c r="A5237" s="7">
        <v>0.10816680318081517</v>
      </c>
      <c r="B5237" s="13">
        <f t="shared" si="408"/>
        <v>5236</v>
      </c>
      <c r="C5237" s="35">
        <f t="shared" si="409"/>
        <v>1.6269361751003464E-5</v>
      </c>
      <c r="D5237" s="7">
        <f t="shared" si="405"/>
        <v>8.5186378128254137E-2</v>
      </c>
      <c r="E5237" s="7">
        <f>SUM(D$2:D5237)</f>
        <v>1672.0860437638084</v>
      </c>
      <c r="F5237">
        <f t="shared" si="406"/>
        <v>1</v>
      </c>
      <c r="G5237">
        <f t="shared" si="407"/>
        <v>1</v>
      </c>
    </row>
    <row r="5238" spans="1:7" x14ac:dyDescent="0.25">
      <c r="A5238" s="7">
        <v>0.10816467266915729</v>
      </c>
      <c r="B5238" s="13">
        <f t="shared" si="408"/>
        <v>5237</v>
      </c>
      <c r="C5238" s="35">
        <f t="shared" si="409"/>
        <v>2.130511657885692E-6</v>
      </c>
      <c r="D5238" s="7">
        <f t="shared" si="405"/>
        <v>1.1157489552347369E-2</v>
      </c>
      <c r="E5238" s="7">
        <f>SUM(D$2:D5238)</f>
        <v>1672.0972012533607</v>
      </c>
      <c r="F5238">
        <f t="shared" si="406"/>
        <v>1</v>
      </c>
      <c r="G5238">
        <f t="shared" si="407"/>
        <v>1</v>
      </c>
    </row>
    <row r="5239" spans="1:7" x14ac:dyDescent="0.25">
      <c r="A5239" s="7">
        <v>0.1081591769174944</v>
      </c>
      <c r="B5239" s="13">
        <f t="shared" si="408"/>
        <v>5238</v>
      </c>
      <c r="C5239" s="35">
        <f t="shared" si="409"/>
        <v>5.4957516628928449E-6</v>
      </c>
      <c r="D5239" s="7">
        <f t="shared" si="405"/>
        <v>2.8786747210232722E-2</v>
      </c>
      <c r="E5239" s="7">
        <f>SUM(D$2:D5239)</f>
        <v>1672.1259880005709</v>
      </c>
      <c r="F5239">
        <f t="shared" si="406"/>
        <v>1</v>
      </c>
      <c r="G5239">
        <f t="shared" si="407"/>
        <v>1</v>
      </c>
    </row>
    <row r="5240" spans="1:7" x14ac:dyDescent="0.25">
      <c r="A5240" s="7">
        <v>0.10813387709155714</v>
      </c>
      <c r="B5240" s="13">
        <f t="shared" si="408"/>
        <v>5239</v>
      </c>
      <c r="C5240" s="35">
        <f t="shared" si="409"/>
        <v>2.5299825937255549E-5</v>
      </c>
      <c r="D5240" s="7">
        <f t="shared" si="405"/>
        <v>0.13254578808528183</v>
      </c>
      <c r="E5240" s="7">
        <f>SUM(D$2:D5240)</f>
        <v>1672.2585337886562</v>
      </c>
      <c r="F5240">
        <f t="shared" si="406"/>
        <v>1</v>
      </c>
      <c r="G5240">
        <f t="shared" si="407"/>
        <v>1</v>
      </c>
    </row>
    <row r="5241" spans="1:7" x14ac:dyDescent="0.25">
      <c r="A5241" s="7">
        <v>0.10808148587306138</v>
      </c>
      <c r="B5241" s="13">
        <f t="shared" si="408"/>
        <v>5240</v>
      </c>
      <c r="C5241" s="35">
        <f t="shared" si="409"/>
        <v>5.2391218495762004E-5</v>
      </c>
      <c r="D5241" s="7">
        <f t="shared" si="405"/>
        <v>0.2745299849177929</v>
      </c>
      <c r="E5241" s="7">
        <f>SUM(D$2:D5241)</f>
        <v>1672.533063773574</v>
      </c>
      <c r="F5241">
        <f t="shared" si="406"/>
        <v>1</v>
      </c>
      <c r="G5241">
        <f t="shared" si="407"/>
        <v>1</v>
      </c>
    </row>
    <row r="5242" spans="1:7" x14ac:dyDescent="0.25">
      <c r="A5242" s="7">
        <v>0.10796464667691509</v>
      </c>
      <c r="B5242" s="13">
        <f t="shared" si="408"/>
        <v>5241</v>
      </c>
      <c r="C5242" s="35">
        <f t="shared" si="409"/>
        <v>1.1683919614628724E-4</v>
      </c>
      <c r="D5242" s="7">
        <f t="shared" si="405"/>
        <v>0.61235422700269138</v>
      </c>
      <c r="E5242" s="7">
        <f>SUM(D$2:D5242)</f>
        <v>1673.1454180005767</v>
      </c>
      <c r="F5242">
        <f t="shared" si="406"/>
        <v>1</v>
      </c>
      <c r="G5242">
        <f t="shared" si="407"/>
        <v>1</v>
      </c>
    </row>
    <row r="5243" spans="1:7" x14ac:dyDescent="0.25">
      <c r="A5243" s="7">
        <v>0.1079527836006383</v>
      </c>
      <c r="B5243" s="13">
        <f t="shared" si="408"/>
        <v>5242</v>
      </c>
      <c r="C5243" s="35">
        <f t="shared" si="409"/>
        <v>1.1863076276791285E-5</v>
      </c>
      <c r="D5243" s="7">
        <f t="shared" si="405"/>
        <v>6.2186245842939913E-2</v>
      </c>
      <c r="E5243" s="7">
        <f>SUM(D$2:D5243)</f>
        <v>1673.2076042464196</v>
      </c>
      <c r="F5243">
        <f t="shared" si="406"/>
        <v>1</v>
      </c>
      <c r="G5243">
        <f t="shared" si="407"/>
        <v>1</v>
      </c>
    </row>
    <row r="5244" spans="1:7" x14ac:dyDescent="0.25">
      <c r="A5244" s="7">
        <v>0.10794154999371496</v>
      </c>
      <c r="B5244" s="13">
        <f t="shared" si="408"/>
        <v>5243</v>
      </c>
      <c r="C5244" s="35">
        <f t="shared" si="409"/>
        <v>1.1233606923344297E-5</v>
      </c>
      <c r="D5244" s="7">
        <f t="shared" si="405"/>
        <v>5.8897801099094149E-2</v>
      </c>
      <c r="E5244" s="7">
        <f>SUM(D$2:D5244)</f>
        <v>1673.2665020475188</v>
      </c>
      <c r="F5244">
        <f t="shared" si="406"/>
        <v>1</v>
      </c>
      <c r="G5244">
        <f t="shared" si="407"/>
        <v>1</v>
      </c>
    </row>
    <row r="5245" spans="1:7" x14ac:dyDescent="0.25">
      <c r="A5245" s="7">
        <v>0.10791888909699041</v>
      </c>
      <c r="B5245" s="13">
        <f t="shared" si="408"/>
        <v>5244</v>
      </c>
      <c r="C5245" s="35">
        <f t="shared" si="409"/>
        <v>2.2660896724549517E-5</v>
      </c>
      <c r="D5245" s="7">
        <f t="shared" si="405"/>
        <v>0.11883374242353767</v>
      </c>
      <c r="E5245" s="7">
        <f>SUM(D$2:D5245)</f>
        <v>1673.3853357899422</v>
      </c>
      <c r="F5245">
        <f t="shared" si="406"/>
        <v>1</v>
      </c>
      <c r="G5245">
        <f t="shared" si="407"/>
        <v>1</v>
      </c>
    </row>
    <row r="5246" spans="1:7" x14ac:dyDescent="0.25">
      <c r="A5246" s="7">
        <v>0.10786770839648203</v>
      </c>
      <c r="B5246" s="13">
        <f t="shared" si="408"/>
        <v>5245</v>
      </c>
      <c r="C5246" s="35">
        <f t="shared" si="409"/>
        <v>5.1180700508371424E-5</v>
      </c>
      <c r="D5246" s="7">
        <f t="shared" si="405"/>
        <v>0.2684427741664081</v>
      </c>
      <c r="E5246" s="7">
        <f>SUM(D$2:D5246)</f>
        <v>1673.6537785641087</v>
      </c>
      <c r="F5246">
        <f t="shared" si="406"/>
        <v>1</v>
      </c>
      <c r="G5246">
        <f t="shared" si="407"/>
        <v>1</v>
      </c>
    </row>
    <row r="5247" spans="1:7" x14ac:dyDescent="0.25">
      <c r="A5247" s="7">
        <v>0.10781986872561897</v>
      </c>
      <c r="B5247" s="13">
        <f t="shared" si="408"/>
        <v>5246</v>
      </c>
      <c r="C5247" s="35">
        <f t="shared" si="409"/>
        <v>4.7839670863067396E-5</v>
      </c>
      <c r="D5247" s="7">
        <f t="shared" si="405"/>
        <v>0.25096691334765153</v>
      </c>
      <c r="E5247" s="7">
        <f>SUM(D$2:D5247)</f>
        <v>1673.9047454774563</v>
      </c>
      <c r="F5247">
        <f t="shared" si="406"/>
        <v>1</v>
      </c>
      <c r="G5247">
        <f t="shared" si="407"/>
        <v>1</v>
      </c>
    </row>
    <row r="5248" spans="1:7" x14ac:dyDescent="0.25">
      <c r="A5248" s="7">
        <v>0.10779251101910314</v>
      </c>
      <c r="B5248" s="13">
        <f t="shared" si="408"/>
        <v>5247</v>
      </c>
      <c r="C5248" s="35">
        <f t="shared" si="409"/>
        <v>2.7357706515823699E-5</v>
      </c>
      <c r="D5248" s="7">
        <f t="shared" si="405"/>
        <v>0.14354588608852695</v>
      </c>
      <c r="E5248" s="7">
        <f>SUM(D$2:D5248)</f>
        <v>1674.0482913635449</v>
      </c>
      <c r="F5248">
        <f t="shared" si="406"/>
        <v>1</v>
      </c>
      <c r="G5248">
        <f t="shared" si="407"/>
        <v>1</v>
      </c>
    </row>
    <row r="5249" spans="1:7" x14ac:dyDescent="0.25">
      <c r="A5249" s="7">
        <v>0.10777578166051689</v>
      </c>
      <c r="B5249" s="13">
        <f t="shared" si="408"/>
        <v>5248</v>
      </c>
      <c r="C5249" s="35">
        <f t="shared" si="409"/>
        <v>1.672935858625102E-5</v>
      </c>
      <c r="D5249" s="7">
        <f t="shared" si="405"/>
        <v>8.7795673860645351E-2</v>
      </c>
      <c r="E5249" s="7">
        <f>SUM(D$2:D5249)</f>
        <v>1674.1360870374056</v>
      </c>
      <c r="F5249">
        <f t="shared" si="406"/>
        <v>1</v>
      </c>
      <c r="G5249">
        <f t="shared" si="407"/>
        <v>1</v>
      </c>
    </row>
    <row r="5250" spans="1:7" x14ac:dyDescent="0.25">
      <c r="A5250" s="7">
        <v>0.10741858201278726</v>
      </c>
      <c r="B5250" s="13">
        <f t="shared" si="408"/>
        <v>5249</v>
      </c>
      <c r="C5250" s="35">
        <f t="shared" si="409"/>
        <v>3.571996477296363E-4</v>
      </c>
      <c r="D5250" s="7">
        <f t="shared" ref="D5250:D5313" si="410">C5250*B5250</f>
        <v>1.874940950932861</v>
      </c>
      <c r="E5250" s="7">
        <f>SUM(D$2:D5250)</f>
        <v>1676.0110279883384</v>
      </c>
      <c r="F5250">
        <f t="shared" ref="F5250:F5313" si="411">IF(E5250&gt;I$15,1,0)</f>
        <v>1</v>
      </c>
      <c r="G5250">
        <f t="shared" ref="G5250:G5313" si="412">IF(E5250&gt;M$15,1,0)</f>
        <v>1</v>
      </c>
    </row>
    <row r="5251" spans="1:7" x14ac:dyDescent="0.25">
      <c r="A5251" s="7">
        <v>0.1073715412837959</v>
      </c>
      <c r="B5251" s="13">
        <f t="shared" ref="B5251:B5314" si="413">ROW(B5251)-1</f>
        <v>5250</v>
      </c>
      <c r="C5251" s="35">
        <f t="shared" si="409"/>
        <v>4.7040728991351588E-5</v>
      </c>
      <c r="D5251" s="7">
        <f t="shared" si="410"/>
        <v>0.24696382720459584</v>
      </c>
      <c r="E5251" s="7">
        <f>SUM(D$2:D5251)</f>
        <v>1676.2579918155429</v>
      </c>
      <c r="F5251">
        <f t="shared" si="411"/>
        <v>1</v>
      </c>
      <c r="G5251">
        <f t="shared" si="412"/>
        <v>1</v>
      </c>
    </row>
    <row r="5252" spans="1:7" x14ac:dyDescent="0.25">
      <c r="A5252" s="7">
        <v>0.10727881560595916</v>
      </c>
      <c r="B5252" s="13">
        <f t="shared" si="413"/>
        <v>5251</v>
      </c>
      <c r="C5252" s="35">
        <f t="shared" ref="C5252:C5315" si="414">IF(A5251-A5252=0,0,A5251-A5252)</f>
        <v>9.27256778367469E-5</v>
      </c>
      <c r="D5252" s="7">
        <f t="shared" si="410"/>
        <v>0.48690253432075797</v>
      </c>
      <c r="E5252" s="7">
        <f>SUM(D$2:D5252)</f>
        <v>1676.7448943498637</v>
      </c>
      <c r="F5252">
        <f t="shared" si="411"/>
        <v>1</v>
      </c>
      <c r="G5252">
        <f t="shared" si="412"/>
        <v>1</v>
      </c>
    </row>
    <row r="5253" spans="1:7" x14ac:dyDescent="0.25">
      <c r="A5253" s="7">
        <v>0.10720056772325193</v>
      </c>
      <c r="B5253" s="13">
        <f t="shared" si="413"/>
        <v>5252</v>
      </c>
      <c r="C5253" s="35">
        <f t="shared" si="414"/>
        <v>7.8247882707230265E-5</v>
      </c>
      <c r="D5253" s="7">
        <f t="shared" si="410"/>
        <v>0.41095787997837335</v>
      </c>
      <c r="E5253" s="7">
        <f>SUM(D$2:D5253)</f>
        <v>1677.1558522298421</v>
      </c>
      <c r="F5253">
        <f t="shared" si="411"/>
        <v>1</v>
      </c>
      <c r="G5253">
        <f t="shared" si="412"/>
        <v>1</v>
      </c>
    </row>
    <row r="5254" spans="1:7" x14ac:dyDescent="0.25">
      <c r="A5254" s="7">
        <v>0.10718967306136512</v>
      </c>
      <c r="B5254" s="13">
        <f t="shared" si="413"/>
        <v>5253</v>
      </c>
      <c r="C5254" s="35">
        <f t="shared" si="414"/>
        <v>1.0894661886806656E-5</v>
      </c>
      <c r="D5254" s="7">
        <f t="shared" si="410"/>
        <v>5.7229658891395363E-2</v>
      </c>
      <c r="E5254" s="7">
        <f>SUM(D$2:D5254)</f>
        <v>1677.2130818887335</v>
      </c>
      <c r="F5254">
        <f t="shared" si="411"/>
        <v>1</v>
      </c>
      <c r="G5254">
        <f t="shared" si="412"/>
        <v>1</v>
      </c>
    </row>
    <row r="5255" spans="1:7" x14ac:dyDescent="0.25">
      <c r="A5255" s="7">
        <v>0.10711587988485168</v>
      </c>
      <c r="B5255" s="13">
        <f t="shared" si="413"/>
        <v>5254</v>
      </c>
      <c r="C5255" s="35">
        <f t="shared" si="414"/>
        <v>7.3793176513445302E-5</v>
      </c>
      <c r="D5255" s="7">
        <f t="shared" si="410"/>
        <v>0.38770934940164159</v>
      </c>
      <c r="E5255" s="7">
        <f>SUM(D$2:D5255)</f>
        <v>1677.6007912381351</v>
      </c>
      <c r="F5255">
        <f t="shared" si="411"/>
        <v>1</v>
      </c>
      <c r="G5255">
        <f t="shared" si="412"/>
        <v>1</v>
      </c>
    </row>
    <row r="5256" spans="1:7" x14ac:dyDescent="0.25">
      <c r="A5256" s="7">
        <v>0.10707975802810686</v>
      </c>
      <c r="B5256" s="13">
        <f t="shared" si="413"/>
        <v>5255</v>
      </c>
      <c r="C5256" s="35">
        <f t="shared" si="414"/>
        <v>3.6121856744814052E-5</v>
      </c>
      <c r="D5256" s="7">
        <f t="shared" si="410"/>
        <v>0.18982035719399784</v>
      </c>
      <c r="E5256" s="7">
        <f>SUM(D$2:D5256)</f>
        <v>1677.7906115953292</v>
      </c>
      <c r="F5256">
        <f t="shared" si="411"/>
        <v>1</v>
      </c>
      <c r="G5256">
        <f t="shared" si="412"/>
        <v>1</v>
      </c>
    </row>
    <row r="5257" spans="1:7" x14ac:dyDescent="0.25">
      <c r="A5257" s="7">
        <v>0.10700351960525882</v>
      </c>
      <c r="B5257" s="13">
        <f t="shared" si="413"/>
        <v>5256</v>
      </c>
      <c r="C5257" s="35">
        <f t="shared" si="414"/>
        <v>7.623842284804061E-5</v>
      </c>
      <c r="D5257" s="7">
        <f t="shared" si="410"/>
        <v>0.40070915048930145</v>
      </c>
      <c r="E5257" s="7">
        <f>SUM(D$2:D5257)</f>
        <v>1678.1913207458185</v>
      </c>
      <c r="F5257">
        <f t="shared" si="411"/>
        <v>1</v>
      </c>
      <c r="G5257">
        <f t="shared" si="412"/>
        <v>1</v>
      </c>
    </row>
    <row r="5258" spans="1:7" x14ac:dyDescent="0.25">
      <c r="A5258" s="7">
        <v>0.10690888130900186</v>
      </c>
      <c r="B5258" s="13">
        <f t="shared" si="413"/>
        <v>5257</v>
      </c>
      <c r="C5258" s="35">
        <f t="shared" si="414"/>
        <v>9.4638296256957521E-5</v>
      </c>
      <c r="D5258" s="7">
        <f t="shared" si="410"/>
        <v>0.49751352342282568</v>
      </c>
      <c r="E5258" s="7">
        <f>SUM(D$2:D5258)</f>
        <v>1678.6888342692414</v>
      </c>
      <c r="F5258">
        <f t="shared" si="411"/>
        <v>1</v>
      </c>
      <c r="G5258">
        <f t="shared" si="412"/>
        <v>1</v>
      </c>
    </row>
    <row r="5259" spans="1:7" x14ac:dyDescent="0.25">
      <c r="A5259" s="7">
        <v>0.10688946460048354</v>
      </c>
      <c r="B5259" s="13">
        <f t="shared" si="413"/>
        <v>5258</v>
      </c>
      <c r="C5259" s="35">
        <f t="shared" si="414"/>
        <v>1.9416708518321668E-5</v>
      </c>
      <c r="D5259" s="7">
        <f t="shared" si="410"/>
        <v>0.10209305338933533</v>
      </c>
      <c r="E5259" s="7">
        <f>SUM(D$2:D5259)</f>
        <v>1678.7909273226308</v>
      </c>
      <c r="F5259">
        <f t="shared" si="411"/>
        <v>1</v>
      </c>
      <c r="G5259">
        <f t="shared" si="412"/>
        <v>1</v>
      </c>
    </row>
    <row r="5260" spans="1:7" x14ac:dyDescent="0.25">
      <c r="A5260" s="7">
        <v>0.10677126962419131</v>
      </c>
      <c r="B5260" s="13">
        <f t="shared" si="413"/>
        <v>5259</v>
      </c>
      <c r="C5260" s="35">
        <f t="shared" si="414"/>
        <v>1.1819497629222964E-4</v>
      </c>
      <c r="D5260" s="7">
        <f t="shared" si="410"/>
        <v>0.6215873803208356</v>
      </c>
      <c r="E5260" s="7">
        <f>SUM(D$2:D5260)</f>
        <v>1679.4125147029515</v>
      </c>
      <c r="F5260">
        <f t="shared" si="411"/>
        <v>1</v>
      </c>
      <c r="G5260">
        <f t="shared" si="412"/>
        <v>1</v>
      </c>
    </row>
    <row r="5261" spans="1:7" x14ac:dyDescent="0.25">
      <c r="A5261" s="7">
        <v>0.10673650354759248</v>
      </c>
      <c r="B5261" s="13">
        <f t="shared" si="413"/>
        <v>5260</v>
      </c>
      <c r="C5261" s="35">
        <f t="shared" si="414"/>
        <v>3.476607659883002E-5</v>
      </c>
      <c r="D5261" s="7">
        <f t="shared" si="410"/>
        <v>0.18286956290984591</v>
      </c>
      <c r="E5261" s="7">
        <f>SUM(D$2:D5261)</f>
        <v>1679.5953842658614</v>
      </c>
      <c r="F5261">
        <f t="shared" si="411"/>
        <v>1</v>
      </c>
      <c r="G5261">
        <f t="shared" si="412"/>
        <v>1</v>
      </c>
    </row>
    <row r="5262" spans="1:7" x14ac:dyDescent="0.25">
      <c r="A5262" s="7">
        <v>0.10671200266352698</v>
      </c>
      <c r="B5262" s="13">
        <f t="shared" si="413"/>
        <v>5261</v>
      </c>
      <c r="C5262" s="35">
        <f t="shared" si="414"/>
        <v>2.4500884065498107E-5</v>
      </c>
      <c r="D5262" s="7">
        <f t="shared" si="410"/>
        <v>0.12889915106858554</v>
      </c>
      <c r="E5262" s="7">
        <f>SUM(D$2:D5262)</f>
        <v>1679.7242834169299</v>
      </c>
      <c r="F5262">
        <f t="shared" si="411"/>
        <v>1</v>
      </c>
      <c r="G5262">
        <f t="shared" si="412"/>
        <v>1</v>
      </c>
    </row>
    <row r="5263" spans="1:7" x14ac:dyDescent="0.25">
      <c r="A5263" s="7">
        <v>0.10671200266352698</v>
      </c>
      <c r="B5263" s="13">
        <f t="shared" si="413"/>
        <v>5262</v>
      </c>
      <c r="C5263" s="35">
        <f t="shared" si="414"/>
        <v>0</v>
      </c>
      <c r="D5263" s="7">
        <f t="shared" si="410"/>
        <v>0</v>
      </c>
      <c r="E5263" s="7">
        <f>SUM(D$2:D5263)</f>
        <v>1679.7242834169299</v>
      </c>
      <c r="F5263">
        <f t="shared" si="411"/>
        <v>1</v>
      </c>
      <c r="G5263">
        <f t="shared" si="412"/>
        <v>1</v>
      </c>
    </row>
    <row r="5264" spans="1:7" x14ac:dyDescent="0.25">
      <c r="A5264" s="7">
        <v>0.10664276103464618</v>
      </c>
      <c r="B5264" s="13">
        <f t="shared" si="413"/>
        <v>5263</v>
      </c>
      <c r="C5264" s="35">
        <f t="shared" si="414"/>
        <v>6.9241628880806205E-5</v>
      </c>
      <c r="D5264" s="7">
        <f t="shared" si="410"/>
        <v>0.36441869279968309</v>
      </c>
      <c r="E5264" s="7">
        <f>SUM(D$2:D5264)</f>
        <v>1680.0887021097296</v>
      </c>
      <c r="F5264">
        <f t="shared" si="411"/>
        <v>1</v>
      </c>
      <c r="G5264">
        <f t="shared" si="412"/>
        <v>1</v>
      </c>
    </row>
    <row r="5265" spans="1:7" x14ac:dyDescent="0.25">
      <c r="A5265" s="7">
        <v>0.10664251893104872</v>
      </c>
      <c r="B5265" s="13">
        <f t="shared" si="413"/>
        <v>5264</v>
      </c>
      <c r="C5265" s="35">
        <f t="shared" si="414"/>
        <v>2.4210359746146271E-7</v>
      </c>
      <c r="D5265" s="7">
        <f t="shared" si="410"/>
        <v>1.2744333370371397E-3</v>
      </c>
      <c r="E5265" s="7">
        <f>SUM(D$2:D5265)</f>
        <v>1680.0899765430668</v>
      </c>
      <c r="F5265">
        <f t="shared" si="411"/>
        <v>1</v>
      </c>
      <c r="G5265">
        <f t="shared" si="412"/>
        <v>1</v>
      </c>
    </row>
    <row r="5266" spans="1:7" x14ac:dyDescent="0.25">
      <c r="A5266" s="7">
        <v>0.10662847692239458</v>
      </c>
      <c r="B5266" s="13">
        <f t="shared" si="413"/>
        <v>5265</v>
      </c>
      <c r="C5266" s="35">
        <f t="shared" si="414"/>
        <v>1.4042008654138738E-5</v>
      </c>
      <c r="D5266" s="7">
        <f t="shared" si="410"/>
        <v>7.3931175564040455E-2</v>
      </c>
      <c r="E5266" s="7">
        <f>SUM(D$2:D5266)</f>
        <v>1680.1639077186308</v>
      </c>
      <c r="F5266">
        <f t="shared" si="411"/>
        <v>1</v>
      </c>
      <c r="G5266">
        <f t="shared" si="412"/>
        <v>1</v>
      </c>
    </row>
    <row r="5267" spans="1:7" x14ac:dyDescent="0.25">
      <c r="A5267" s="7">
        <v>0.10653947963995899</v>
      </c>
      <c r="B5267" s="13">
        <f t="shared" si="413"/>
        <v>5266</v>
      </c>
      <c r="C5267" s="35">
        <f t="shared" si="414"/>
        <v>8.8997282435582248E-5</v>
      </c>
      <c r="D5267" s="7">
        <f t="shared" si="410"/>
        <v>0.46865968930577612</v>
      </c>
      <c r="E5267" s="7">
        <f>SUM(D$2:D5267)</f>
        <v>1680.6325674079364</v>
      </c>
      <c r="F5267">
        <f t="shared" si="411"/>
        <v>1</v>
      </c>
      <c r="G5267">
        <f t="shared" si="412"/>
        <v>1</v>
      </c>
    </row>
    <row r="5268" spans="1:7" x14ac:dyDescent="0.25">
      <c r="A5268" s="7">
        <v>0.10643184038051713</v>
      </c>
      <c r="B5268" s="13">
        <f t="shared" si="413"/>
        <v>5267</v>
      </c>
      <c r="C5268" s="35">
        <f t="shared" si="414"/>
        <v>1.0763925944186348E-4</v>
      </c>
      <c r="D5268" s="7">
        <f t="shared" si="410"/>
        <v>0.56693597948029495</v>
      </c>
      <c r="E5268" s="7">
        <f>SUM(D$2:D5268)</f>
        <v>1681.1995033874168</v>
      </c>
      <c r="F5268">
        <f t="shared" si="411"/>
        <v>1</v>
      </c>
      <c r="G5268">
        <f t="shared" si="412"/>
        <v>1</v>
      </c>
    </row>
    <row r="5269" spans="1:7" x14ac:dyDescent="0.25">
      <c r="A5269" s="7">
        <v>0.10640336899745283</v>
      </c>
      <c r="B5269" s="13">
        <f t="shared" si="413"/>
        <v>5268</v>
      </c>
      <c r="C5269" s="35">
        <f t="shared" si="414"/>
        <v>2.8471383064304634E-5</v>
      </c>
      <c r="D5269" s="7">
        <f t="shared" si="410"/>
        <v>0.14998724598275681</v>
      </c>
      <c r="E5269" s="7">
        <f>SUM(D$2:D5269)</f>
        <v>1681.3494906333997</v>
      </c>
      <c r="F5269">
        <f t="shared" si="411"/>
        <v>1</v>
      </c>
      <c r="G5269">
        <f t="shared" si="412"/>
        <v>1</v>
      </c>
    </row>
    <row r="5270" spans="1:7" x14ac:dyDescent="0.25">
      <c r="A5270" s="7">
        <v>0.10639201433873081</v>
      </c>
      <c r="B5270" s="13">
        <f t="shared" si="413"/>
        <v>5269</v>
      </c>
      <c r="C5270" s="35">
        <f t="shared" si="414"/>
        <v>1.1354658722012578E-5</v>
      </c>
      <c r="D5270" s="7">
        <f t="shared" si="410"/>
        <v>5.9827696806284275E-2</v>
      </c>
      <c r="E5270" s="7">
        <f>SUM(D$2:D5270)</f>
        <v>1681.4093183302059</v>
      </c>
      <c r="F5270">
        <f t="shared" si="411"/>
        <v>1</v>
      </c>
      <c r="G5270">
        <f t="shared" si="412"/>
        <v>1</v>
      </c>
    </row>
    <row r="5271" spans="1:7" x14ac:dyDescent="0.25">
      <c r="A5271" s="7">
        <v>0.1063862522731107</v>
      </c>
      <c r="B5271" s="13">
        <f t="shared" si="413"/>
        <v>5270</v>
      </c>
      <c r="C5271" s="35">
        <f t="shared" si="414"/>
        <v>5.7620656201129439E-6</v>
      </c>
      <c r="D5271" s="7">
        <f t="shared" si="410"/>
        <v>3.0366085817995214E-2</v>
      </c>
      <c r="E5271" s="7">
        <f>SUM(D$2:D5271)</f>
        <v>1681.439684416024</v>
      </c>
      <c r="F5271">
        <f t="shared" si="411"/>
        <v>1</v>
      </c>
      <c r="G5271">
        <f t="shared" si="412"/>
        <v>1</v>
      </c>
    </row>
    <row r="5272" spans="1:7" x14ac:dyDescent="0.25">
      <c r="A5272" s="7">
        <v>0.10631836642437585</v>
      </c>
      <c r="B5272" s="13">
        <f t="shared" si="413"/>
        <v>5271</v>
      </c>
      <c r="C5272" s="35">
        <f t="shared" si="414"/>
        <v>6.788584873484993E-5</v>
      </c>
      <c r="D5272" s="7">
        <f t="shared" si="410"/>
        <v>0.35782630868139398</v>
      </c>
      <c r="E5272" s="7">
        <f>SUM(D$2:D5272)</f>
        <v>1681.7975107247053</v>
      </c>
      <c r="F5272">
        <f t="shared" si="411"/>
        <v>1</v>
      </c>
      <c r="G5272">
        <f t="shared" si="412"/>
        <v>1</v>
      </c>
    </row>
    <row r="5273" spans="1:7" x14ac:dyDescent="0.25">
      <c r="A5273" s="7">
        <v>0.10626357838026497</v>
      </c>
      <c r="B5273" s="13">
        <f t="shared" si="413"/>
        <v>5272</v>
      </c>
      <c r="C5273" s="35">
        <f t="shared" si="414"/>
        <v>5.4788044110881673E-5</v>
      </c>
      <c r="D5273" s="7">
        <f t="shared" si="410"/>
        <v>0.28884256855256818</v>
      </c>
      <c r="E5273" s="7">
        <f>SUM(D$2:D5273)</f>
        <v>1682.0863532932578</v>
      </c>
      <c r="F5273">
        <f t="shared" si="411"/>
        <v>1</v>
      </c>
      <c r="G5273">
        <f t="shared" si="412"/>
        <v>1</v>
      </c>
    </row>
    <row r="5274" spans="1:7" x14ac:dyDescent="0.25">
      <c r="A5274" s="7">
        <v>0.10619753251887103</v>
      </c>
      <c r="B5274" s="13">
        <f t="shared" si="413"/>
        <v>5273</v>
      </c>
      <c r="C5274" s="35">
        <f t="shared" si="414"/>
        <v>6.6045861393942973E-5</v>
      </c>
      <c r="D5274" s="7">
        <f t="shared" si="410"/>
        <v>0.34825982713026127</v>
      </c>
      <c r="E5274" s="7">
        <f>SUM(D$2:D5274)</f>
        <v>1682.4346131203881</v>
      </c>
      <c r="F5274">
        <f t="shared" si="411"/>
        <v>1</v>
      </c>
      <c r="G5274">
        <f t="shared" si="412"/>
        <v>1</v>
      </c>
    </row>
    <row r="5275" spans="1:7" x14ac:dyDescent="0.25">
      <c r="A5275" s="7">
        <v>0.1061365224123047</v>
      </c>
      <c r="B5275" s="13">
        <f t="shared" si="413"/>
        <v>5274</v>
      </c>
      <c r="C5275" s="35">
        <f t="shared" si="414"/>
        <v>6.1010106566325439E-5</v>
      </c>
      <c r="D5275" s="7">
        <f t="shared" si="410"/>
        <v>0.3217673020308004</v>
      </c>
      <c r="E5275" s="7">
        <f>SUM(D$2:D5275)</f>
        <v>1682.7563804224189</v>
      </c>
      <c r="F5275">
        <f t="shared" si="411"/>
        <v>1</v>
      </c>
      <c r="G5275">
        <f t="shared" si="412"/>
        <v>1</v>
      </c>
    </row>
    <row r="5276" spans="1:7" x14ac:dyDescent="0.25">
      <c r="A5276" s="7">
        <v>0.10610093318347444</v>
      </c>
      <c r="B5276" s="13">
        <f t="shared" si="413"/>
        <v>5275</v>
      </c>
      <c r="C5276" s="35">
        <f t="shared" si="414"/>
        <v>3.5589228830262831E-5</v>
      </c>
      <c r="D5276" s="7">
        <f t="shared" si="410"/>
        <v>0.18773318207963643</v>
      </c>
      <c r="E5276" s="7">
        <f>SUM(D$2:D5276)</f>
        <v>1682.9441136044986</v>
      </c>
      <c r="F5276">
        <f t="shared" si="411"/>
        <v>1</v>
      </c>
      <c r="G5276">
        <f t="shared" si="412"/>
        <v>1</v>
      </c>
    </row>
    <row r="5277" spans="1:7" x14ac:dyDescent="0.25">
      <c r="A5277" s="7">
        <v>0.10608873116216114</v>
      </c>
      <c r="B5277" s="13">
        <f t="shared" si="413"/>
        <v>5276</v>
      </c>
      <c r="C5277" s="35">
        <f t="shared" si="414"/>
        <v>1.220202131330117E-5</v>
      </c>
      <c r="D5277" s="7">
        <f t="shared" si="410"/>
        <v>6.4377864448976974E-2</v>
      </c>
      <c r="E5277" s="7">
        <f>SUM(D$2:D5277)</f>
        <v>1683.0084914689476</v>
      </c>
      <c r="F5277">
        <f t="shared" si="411"/>
        <v>1</v>
      </c>
      <c r="G5277">
        <f t="shared" si="412"/>
        <v>1</v>
      </c>
    </row>
    <row r="5278" spans="1:7" x14ac:dyDescent="0.25">
      <c r="A5278" s="7">
        <v>0.10602418634307165</v>
      </c>
      <c r="B5278" s="13">
        <f t="shared" si="413"/>
        <v>5277</v>
      </c>
      <c r="C5278" s="35">
        <f t="shared" si="414"/>
        <v>6.4544819089490391E-5</v>
      </c>
      <c r="D5278" s="7">
        <f t="shared" si="410"/>
        <v>0.34060301033524076</v>
      </c>
      <c r="E5278" s="7">
        <f>SUM(D$2:D5278)</f>
        <v>1683.3490944792827</v>
      </c>
      <c r="F5278">
        <f t="shared" si="411"/>
        <v>1</v>
      </c>
      <c r="G5278">
        <f t="shared" si="412"/>
        <v>1</v>
      </c>
    </row>
    <row r="5279" spans="1:7" x14ac:dyDescent="0.25">
      <c r="A5279" s="7">
        <v>0.10595978678614064</v>
      </c>
      <c r="B5279" s="13">
        <f t="shared" si="413"/>
        <v>5278</v>
      </c>
      <c r="C5279" s="35">
        <f t="shared" si="414"/>
        <v>6.4399556931007962E-5</v>
      </c>
      <c r="D5279" s="7">
        <f t="shared" si="410"/>
        <v>0.33990086148186005</v>
      </c>
      <c r="E5279" s="7">
        <f>SUM(D$2:D5279)</f>
        <v>1683.6889953407647</v>
      </c>
      <c r="F5279">
        <f t="shared" si="411"/>
        <v>1</v>
      </c>
      <c r="G5279">
        <f t="shared" si="412"/>
        <v>1</v>
      </c>
    </row>
    <row r="5280" spans="1:7" x14ac:dyDescent="0.25">
      <c r="A5280" s="7">
        <v>0.10595939942038464</v>
      </c>
      <c r="B5280" s="13">
        <f t="shared" si="413"/>
        <v>5279</v>
      </c>
      <c r="C5280" s="35">
        <f t="shared" si="414"/>
        <v>3.8736575599940259E-7</v>
      </c>
      <c r="D5280" s="7">
        <f t="shared" si="410"/>
        <v>2.0449038259208463E-3</v>
      </c>
      <c r="E5280" s="7">
        <f>SUM(D$2:D5280)</f>
        <v>1683.6910402445906</v>
      </c>
      <c r="F5280">
        <f t="shared" si="411"/>
        <v>1</v>
      </c>
      <c r="G5280">
        <f t="shared" si="412"/>
        <v>1</v>
      </c>
    </row>
    <row r="5281" spans="1:7" x14ac:dyDescent="0.25">
      <c r="A5281" s="7">
        <v>0.10594199217172542</v>
      </c>
      <c r="B5281" s="13">
        <f t="shared" si="413"/>
        <v>5280</v>
      </c>
      <c r="C5281" s="35">
        <f t="shared" si="414"/>
        <v>1.740724865921528E-5</v>
      </c>
      <c r="D5281" s="7">
        <f t="shared" si="410"/>
        <v>9.1910272920656677E-2</v>
      </c>
      <c r="E5281" s="7">
        <f>SUM(D$2:D5281)</f>
        <v>1683.7829505175112</v>
      </c>
      <c r="F5281">
        <f t="shared" si="411"/>
        <v>1</v>
      </c>
      <c r="G5281">
        <f t="shared" si="412"/>
        <v>1</v>
      </c>
    </row>
    <row r="5282" spans="1:7" x14ac:dyDescent="0.25">
      <c r="A5282" s="7">
        <v>0.10591703129082473</v>
      </c>
      <c r="B5282" s="13">
        <f t="shared" si="413"/>
        <v>5281</v>
      </c>
      <c r="C5282" s="35">
        <f t="shared" si="414"/>
        <v>2.4960880900690152E-5</v>
      </c>
      <c r="D5282" s="7">
        <f t="shared" si="410"/>
        <v>0.13181841203654471</v>
      </c>
      <c r="E5282" s="7">
        <f>SUM(D$2:D5282)</f>
        <v>1683.9147689295478</v>
      </c>
      <c r="F5282">
        <f t="shared" si="411"/>
        <v>1</v>
      </c>
      <c r="G5282">
        <f t="shared" si="412"/>
        <v>1</v>
      </c>
    </row>
    <row r="5283" spans="1:7" x14ac:dyDescent="0.25">
      <c r="A5283" s="7">
        <v>0.10590095561195167</v>
      </c>
      <c r="B5283" s="13">
        <f t="shared" si="413"/>
        <v>5282</v>
      </c>
      <c r="C5283" s="35">
        <f t="shared" si="414"/>
        <v>1.6075678873059274E-5</v>
      </c>
      <c r="D5283" s="7">
        <f t="shared" si="410"/>
        <v>8.4911735807499084E-2</v>
      </c>
      <c r="E5283" s="7">
        <f>SUM(D$2:D5283)</f>
        <v>1683.9996806653553</v>
      </c>
      <c r="F5283">
        <f t="shared" si="411"/>
        <v>1</v>
      </c>
      <c r="G5283">
        <f t="shared" si="412"/>
        <v>1</v>
      </c>
    </row>
    <row r="5284" spans="1:7" x14ac:dyDescent="0.25">
      <c r="A5284" s="7">
        <v>0.1058750505270208</v>
      </c>
      <c r="B5284" s="13">
        <f t="shared" si="413"/>
        <v>5283</v>
      </c>
      <c r="C5284" s="35">
        <f t="shared" si="414"/>
        <v>2.5905084930874511E-5</v>
      </c>
      <c r="D5284" s="7">
        <f t="shared" si="410"/>
        <v>0.13685656368981003</v>
      </c>
      <c r="E5284" s="7">
        <f>SUM(D$2:D5284)</f>
        <v>1684.1365372290452</v>
      </c>
      <c r="F5284">
        <f t="shared" si="411"/>
        <v>1</v>
      </c>
      <c r="G5284">
        <f t="shared" si="412"/>
        <v>1</v>
      </c>
    </row>
    <row r="5285" spans="1:7" x14ac:dyDescent="0.25">
      <c r="A5285" s="7">
        <v>0.10586342955434151</v>
      </c>
      <c r="B5285" s="13">
        <f t="shared" si="413"/>
        <v>5284</v>
      </c>
      <c r="C5285" s="35">
        <f t="shared" si="414"/>
        <v>1.1620972679288188E-5</v>
      </c>
      <c r="D5285" s="7">
        <f t="shared" si="410"/>
        <v>6.1405219637358788E-2</v>
      </c>
      <c r="E5285" s="7">
        <f>SUM(D$2:D5285)</f>
        <v>1684.1979424486826</v>
      </c>
      <c r="F5285">
        <f t="shared" si="411"/>
        <v>1</v>
      </c>
      <c r="G5285">
        <f t="shared" si="412"/>
        <v>1</v>
      </c>
    </row>
    <row r="5286" spans="1:7" x14ac:dyDescent="0.25">
      <c r="A5286" s="7">
        <v>0.10582077090046463</v>
      </c>
      <c r="B5286" s="13">
        <f t="shared" si="413"/>
        <v>5285</v>
      </c>
      <c r="C5286" s="35">
        <f t="shared" si="414"/>
        <v>4.2658653876884167E-5</v>
      </c>
      <c r="D5286" s="7">
        <f t="shared" si="410"/>
        <v>0.22545098573933281</v>
      </c>
      <c r="E5286" s="7">
        <f>SUM(D$2:D5286)</f>
        <v>1684.423393434422</v>
      </c>
      <c r="F5286">
        <f t="shared" si="411"/>
        <v>1</v>
      </c>
      <c r="G5286">
        <f t="shared" si="412"/>
        <v>1</v>
      </c>
    </row>
    <row r="5287" spans="1:7" x14ac:dyDescent="0.25">
      <c r="A5287" s="7">
        <v>0.10561452284576704</v>
      </c>
      <c r="B5287" s="13">
        <f t="shared" si="413"/>
        <v>5286</v>
      </c>
      <c r="C5287" s="35">
        <f t="shared" si="414"/>
        <v>2.0624805469758589E-4</v>
      </c>
      <c r="D5287" s="7">
        <f t="shared" si="410"/>
        <v>1.0902272171314391</v>
      </c>
      <c r="E5287" s="7">
        <f>SUM(D$2:D5287)</f>
        <v>1685.5136206515535</v>
      </c>
      <c r="F5287">
        <f t="shared" si="411"/>
        <v>1</v>
      </c>
      <c r="G5287">
        <f t="shared" si="412"/>
        <v>1</v>
      </c>
    </row>
    <row r="5288" spans="1:7" x14ac:dyDescent="0.25">
      <c r="A5288" s="7">
        <v>0.10558188728082601</v>
      </c>
      <c r="B5288" s="13">
        <f t="shared" si="413"/>
        <v>5287</v>
      </c>
      <c r="C5288" s="35">
        <f t="shared" si="414"/>
        <v>3.2635564941027595E-5</v>
      </c>
      <c r="D5288" s="7">
        <f t="shared" si="410"/>
        <v>0.17254423184321288</v>
      </c>
      <c r="E5288" s="7">
        <f>SUM(D$2:D5288)</f>
        <v>1685.6861648833967</v>
      </c>
      <c r="F5288">
        <f t="shared" si="411"/>
        <v>1</v>
      </c>
      <c r="G5288">
        <f t="shared" si="412"/>
        <v>1</v>
      </c>
    </row>
    <row r="5289" spans="1:7" x14ac:dyDescent="0.25">
      <c r="A5289" s="7">
        <v>0.10551615615410884</v>
      </c>
      <c r="B5289" s="13">
        <f t="shared" si="413"/>
        <v>5288</v>
      </c>
      <c r="C5289" s="35">
        <f t="shared" si="414"/>
        <v>6.5731126717177846E-5</v>
      </c>
      <c r="D5289" s="7">
        <f t="shared" si="410"/>
        <v>0.34758619808043645</v>
      </c>
      <c r="E5289" s="7">
        <f>SUM(D$2:D5289)</f>
        <v>1686.0337510814772</v>
      </c>
      <c r="F5289">
        <f t="shared" si="411"/>
        <v>1</v>
      </c>
      <c r="G5289">
        <f t="shared" si="412"/>
        <v>1</v>
      </c>
    </row>
    <row r="5290" spans="1:7" x14ac:dyDescent="0.25">
      <c r="A5290" s="7">
        <v>0.10550976461913524</v>
      </c>
      <c r="B5290" s="13">
        <f t="shared" si="413"/>
        <v>5289</v>
      </c>
      <c r="C5290" s="35">
        <f t="shared" si="414"/>
        <v>6.3915349736015648E-6</v>
      </c>
      <c r="D5290" s="7">
        <f t="shared" si="410"/>
        <v>3.3804828475378676E-2</v>
      </c>
      <c r="E5290" s="7">
        <f>SUM(D$2:D5290)</f>
        <v>1686.0675559099527</v>
      </c>
      <c r="F5290">
        <f t="shared" si="411"/>
        <v>1</v>
      </c>
      <c r="G5290">
        <f t="shared" si="412"/>
        <v>1</v>
      </c>
    </row>
    <row r="5291" spans="1:7" x14ac:dyDescent="0.25">
      <c r="A5291" s="7">
        <v>0.10550090362746727</v>
      </c>
      <c r="B5291" s="13">
        <f t="shared" si="413"/>
        <v>5290</v>
      </c>
      <c r="C5291" s="35">
        <f t="shared" si="414"/>
        <v>8.8609916679693868E-6</v>
      </c>
      <c r="D5291" s="7">
        <f t="shared" si="410"/>
        <v>4.6874645923558056E-2</v>
      </c>
      <c r="E5291" s="7">
        <f>SUM(D$2:D5291)</f>
        <v>1686.1144305558762</v>
      </c>
      <c r="F5291">
        <f t="shared" si="411"/>
        <v>1</v>
      </c>
      <c r="G5291">
        <f t="shared" si="412"/>
        <v>1</v>
      </c>
    </row>
    <row r="5292" spans="1:7" x14ac:dyDescent="0.25">
      <c r="A5292" s="7">
        <v>0.10548531215578914</v>
      </c>
      <c r="B5292" s="13">
        <f t="shared" si="413"/>
        <v>5291</v>
      </c>
      <c r="C5292" s="35">
        <f t="shared" si="414"/>
        <v>1.559147167812247E-5</v>
      </c>
      <c r="D5292" s="7">
        <f t="shared" si="410"/>
        <v>8.2494476648945991E-2</v>
      </c>
      <c r="E5292" s="7">
        <f>SUM(D$2:D5292)</f>
        <v>1686.1969250325251</v>
      </c>
      <c r="F5292">
        <f t="shared" si="411"/>
        <v>1</v>
      </c>
      <c r="G5292">
        <f t="shared" si="412"/>
        <v>1</v>
      </c>
    </row>
    <row r="5293" spans="1:7" x14ac:dyDescent="0.25">
      <c r="A5293" s="7">
        <v>0.10547151225073255</v>
      </c>
      <c r="B5293" s="13">
        <f t="shared" si="413"/>
        <v>5292</v>
      </c>
      <c r="C5293" s="35">
        <f t="shared" si="414"/>
        <v>1.3799905056594008E-5</v>
      </c>
      <c r="D5293" s="7">
        <f t="shared" si="410"/>
        <v>7.3029097559495493E-2</v>
      </c>
      <c r="E5293" s="7">
        <f>SUM(D$2:D5293)</f>
        <v>1686.2699541300847</v>
      </c>
      <c r="F5293">
        <f t="shared" si="411"/>
        <v>1</v>
      </c>
      <c r="G5293">
        <f t="shared" si="412"/>
        <v>1</v>
      </c>
    </row>
    <row r="5294" spans="1:7" x14ac:dyDescent="0.25">
      <c r="A5294" s="7">
        <v>0.10546093232352241</v>
      </c>
      <c r="B5294" s="13">
        <f t="shared" si="413"/>
        <v>5293</v>
      </c>
      <c r="C5294" s="35">
        <f t="shared" si="414"/>
        <v>1.0579927210138673E-5</v>
      </c>
      <c r="D5294" s="7">
        <f t="shared" si="410"/>
        <v>5.5999554723263997E-2</v>
      </c>
      <c r="E5294" s="7">
        <f>SUM(D$2:D5294)</f>
        <v>1686.3259536848079</v>
      </c>
      <c r="F5294">
        <f t="shared" si="411"/>
        <v>1</v>
      </c>
      <c r="G5294">
        <f t="shared" si="412"/>
        <v>1</v>
      </c>
    </row>
    <row r="5295" spans="1:7" x14ac:dyDescent="0.25">
      <c r="A5295" s="7">
        <v>0.10539641171479268</v>
      </c>
      <c r="B5295" s="13">
        <f t="shared" si="413"/>
        <v>5294</v>
      </c>
      <c r="C5295" s="35">
        <f t="shared" si="414"/>
        <v>6.4520608729731754E-5</v>
      </c>
      <c r="D5295" s="7">
        <f t="shared" si="410"/>
        <v>0.34157210261519988</v>
      </c>
      <c r="E5295" s="7">
        <f>SUM(D$2:D5295)</f>
        <v>1686.6675257874231</v>
      </c>
      <c r="F5295">
        <f t="shared" si="411"/>
        <v>1</v>
      </c>
      <c r="G5295">
        <f t="shared" si="412"/>
        <v>1</v>
      </c>
    </row>
    <row r="5296" spans="1:7" x14ac:dyDescent="0.25">
      <c r="A5296" s="7">
        <v>0.10537704342699383</v>
      </c>
      <c r="B5296" s="13">
        <f t="shared" si="413"/>
        <v>5295</v>
      </c>
      <c r="C5296" s="35">
        <f t="shared" si="414"/>
        <v>1.9368287798846029E-5</v>
      </c>
      <c r="D5296" s="7">
        <f t="shared" si="410"/>
        <v>0.10255508389488972</v>
      </c>
      <c r="E5296" s="7">
        <f>SUM(D$2:D5296)</f>
        <v>1686.770080871318</v>
      </c>
      <c r="F5296">
        <f t="shared" si="411"/>
        <v>1</v>
      </c>
      <c r="G5296">
        <f t="shared" si="412"/>
        <v>1</v>
      </c>
    </row>
    <row r="5297" spans="1:7" x14ac:dyDescent="0.25">
      <c r="A5297" s="7">
        <v>0.10534644153227174</v>
      </c>
      <c r="B5297" s="13">
        <f t="shared" si="413"/>
        <v>5296</v>
      </c>
      <c r="C5297" s="35">
        <f t="shared" si="414"/>
        <v>3.0601894722093181E-5</v>
      </c>
      <c r="D5297" s="7">
        <f t="shared" si="410"/>
        <v>0.16206763444820549</v>
      </c>
      <c r="E5297" s="7">
        <f>SUM(D$2:D5297)</f>
        <v>1686.9321485057662</v>
      </c>
      <c r="F5297">
        <f t="shared" si="411"/>
        <v>1</v>
      </c>
      <c r="G5297">
        <f t="shared" si="412"/>
        <v>1</v>
      </c>
    </row>
    <row r="5298" spans="1:7" x14ac:dyDescent="0.25">
      <c r="A5298" s="7">
        <v>0.10534096999096856</v>
      </c>
      <c r="B5298" s="13">
        <f t="shared" si="413"/>
        <v>5297</v>
      </c>
      <c r="C5298" s="35">
        <f t="shared" si="414"/>
        <v>5.471541303175842E-6</v>
      </c>
      <c r="D5298" s="7">
        <f t="shared" si="410"/>
        <v>2.8982754282922435E-2</v>
      </c>
      <c r="E5298" s="7">
        <f>SUM(D$2:D5298)</f>
        <v>1686.9611312600491</v>
      </c>
      <c r="F5298">
        <f t="shared" si="411"/>
        <v>1</v>
      </c>
      <c r="G5298">
        <f t="shared" si="412"/>
        <v>1</v>
      </c>
    </row>
    <row r="5299" spans="1:7" x14ac:dyDescent="0.25">
      <c r="A5299" s="7">
        <v>0.10532901007325278</v>
      </c>
      <c r="B5299" s="13">
        <f t="shared" si="413"/>
        <v>5298</v>
      </c>
      <c r="C5299" s="35">
        <f t="shared" si="414"/>
        <v>1.1959917715784196E-5</v>
      </c>
      <c r="D5299" s="7">
        <f t="shared" si="410"/>
        <v>6.3363644058224672E-2</v>
      </c>
      <c r="E5299" s="7">
        <f>SUM(D$2:D5299)</f>
        <v>1687.0244949041073</v>
      </c>
      <c r="F5299">
        <f t="shared" si="411"/>
        <v>1</v>
      </c>
      <c r="G5299">
        <f t="shared" si="412"/>
        <v>1</v>
      </c>
    </row>
    <row r="5300" spans="1:7" x14ac:dyDescent="0.25">
      <c r="A5300" s="7">
        <v>0.10526664418654062</v>
      </c>
      <c r="B5300" s="13">
        <f t="shared" si="413"/>
        <v>5299</v>
      </c>
      <c r="C5300" s="35">
        <f t="shared" si="414"/>
        <v>6.2365886712156815E-5</v>
      </c>
      <c r="D5300" s="7">
        <f t="shared" si="410"/>
        <v>0.33047683368771896</v>
      </c>
      <c r="E5300" s="7">
        <f>SUM(D$2:D5300)</f>
        <v>1687.354971737795</v>
      </c>
      <c r="F5300">
        <f t="shared" si="411"/>
        <v>1</v>
      </c>
      <c r="G5300">
        <f t="shared" si="412"/>
        <v>1</v>
      </c>
    </row>
    <row r="5301" spans="1:7" x14ac:dyDescent="0.25">
      <c r="A5301" s="7">
        <v>0.10526664418654062</v>
      </c>
      <c r="B5301" s="13">
        <f t="shared" si="413"/>
        <v>5300</v>
      </c>
      <c r="C5301" s="35">
        <f t="shared" si="414"/>
        <v>0</v>
      </c>
      <c r="D5301" s="7">
        <f t="shared" si="410"/>
        <v>0</v>
      </c>
      <c r="E5301" s="7">
        <f>SUM(D$2:D5301)</f>
        <v>1687.354971737795</v>
      </c>
      <c r="F5301">
        <f t="shared" si="411"/>
        <v>1</v>
      </c>
      <c r="G5301">
        <f t="shared" si="412"/>
        <v>1</v>
      </c>
    </row>
    <row r="5302" spans="1:7" x14ac:dyDescent="0.25">
      <c r="A5302" s="7">
        <v>0.10526664418654062</v>
      </c>
      <c r="B5302" s="13">
        <f t="shared" si="413"/>
        <v>5301</v>
      </c>
      <c r="C5302" s="35">
        <f t="shared" si="414"/>
        <v>0</v>
      </c>
      <c r="D5302" s="7">
        <f t="shared" si="410"/>
        <v>0</v>
      </c>
      <c r="E5302" s="7">
        <f>SUM(D$2:D5302)</f>
        <v>1687.354971737795</v>
      </c>
      <c r="F5302">
        <f t="shared" si="411"/>
        <v>1</v>
      </c>
      <c r="G5302">
        <f t="shared" si="412"/>
        <v>1</v>
      </c>
    </row>
    <row r="5303" spans="1:7" x14ac:dyDescent="0.25">
      <c r="A5303" s="7">
        <v>0.10521168666991158</v>
      </c>
      <c r="B5303" s="13">
        <f t="shared" si="413"/>
        <v>5302</v>
      </c>
      <c r="C5303" s="35">
        <f t="shared" si="414"/>
        <v>5.4957516629039471E-5</v>
      </c>
      <c r="D5303" s="7">
        <f t="shared" si="410"/>
        <v>0.29138475316716728</v>
      </c>
      <c r="E5303" s="7">
        <f>SUM(D$2:D5303)</f>
        <v>1687.6463564909623</v>
      </c>
      <c r="F5303">
        <f t="shared" si="411"/>
        <v>1</v>
      </c>
      <c r="G5303">
        <f t="shared" si="412"/>
        <v>1</v>
      </c>
    </row>
    <row r="5304" spans="1:7" x14ac:dyDescent="0.25">
      <c r="A5304" s="7">
        <v>0.10468837974394739</v>
      </c>
      <c r="B5304" s="13">
        <f t="shared" si="413"/>
        <v>5303</v>
      </c>
      <c r="C5304" s="35">
        <f t="shared" si="414"/>
        <v>5.2330692596419537E-4</v>
      </c>
      <c r="D5304" s="7">
        <f t="shared" si="410"/>
        <v>2.7750966283881282</v>
      </c>
      <c r="E5304" s="7">
        <f>SUM(D$2:D5304)</f>
        <v>1690.4214531193504</v>
      </c>
      <c r="F5304">
        <f t="shared" si="411"/>
        <v>1</v>
      </c>
      <c r="G5304">
        <f t="shared" si="412"/>
        <v>1</v>
      </c>
    </row>
    <row r="5305" spans="1:7" x14ac:dyDescent="0.25">
      <c r="A5305" s="7">
        <v>0.10464978843050825</v>
      </c>
      <c r="B5305" s="13">
        <f t="shared" si="413"/>
        <v>5304</v>
      </c>
      <c r="C5305" s="35">
        <f t="shared" si="414"/>
        <v>3.859131343914024E-5</v>
      </c>
      <c r="D5305" s="7">
        <f t="shared" si="410"/>
        <v>0.20468832648119983</v>
      </c>
      <c r="E5305" s="7">
        <f>SUM(D$2:D5305)</f>
        <v>1690.6261414458315</v>
      </c>
      <c r="F5305">
        <f t="shared" si="411"/>
        <v>1</v>
      </c>
      <c r="G5305">
        <f t="shared" si="412"/>
        <v>1</v>
      </c>
    </row>
    <row r="5306" spans="1:7" x14ac:dyDescent="0.25">
      <c r="A5306" s="7">
        <v>0.10464722213237493</v>
      </c>
      <c r="B5306" s="13">
        <f t="shared" si="413"/>
        <v>5305</v>
      </c>
      <c r="C5306" s="35">
        <f t="shared" si="414"/>
        <v>2.5662981333191004E-6</v>
      </c>
      <c r="D5306" s="7">
        <f t="shared" si="410"/>
        <v>1.3614211597257828E-2</v>
      </c>
      <c r="E5306" s="7">
        <f>SUM(D$2:D5306)</f>
        <v>1690.6397556574289</v>
      </c>
      <c r="F5306">
        <f t="shared" si="411"/>
        <v>1</v>
      </c>
      <c r="G5306">
        <f t="shared" si="412"/>
        <v>1</v>
      </c>
    </row>
    <row r="5307" spans="1:7" x14ac:dyDescent="0.25">
      <c r="A5307" s="7">
        <v>0.10444857613063833</v>
      </c>
      <c r="B5307" s="13">
        <f t="shared" si="413"/>
        <v>5306</v>
      </c>
      <c r="C5307" s="35">
        <f t="shared" si="414"/>
        <v>1.9864600173659375E-4</v>
      </c>
      <c r="D5307" s="7">
        <f t="shared" si="410"/>
        <v>1.0540156852143665</v>
      </c>
      <c r="E5307" s="7">
        <f>SUM(D$2:D5307)</f>
        <v>1691.6937713426432</v>
      </c>
      <c r="F5307">
        <f t="shared" si="411"/>
        <v>1</v>
      </c>
      <c r="G5307">
        <f t="shared" si="412"/>
        <v>1</v>
      </c>
    </row>
    <row r="5308" spans="1:7" x14ac:dyDescent="0.25">
      <c r="A5308" s="7">
        <v>0.10444446036948106</v>
      </c>
      <c r="B5308" s="13">
        <f t="shared" si="413"/>
        <v>5307</v>
      </c>
      <c r="C5308" s="35">
        <f t="shared" si="414"/>
        <v>4.1157611572750774E-6</v>
      </c>
      <c r="D5308" s="7">
        <f t="shared" si="410"/>
        <v>2.1842344461658836E-2</v>
      </c>
      <c r="E5308" s="7">
        <f>SUM(D$2:D5308)</f>
        <v>1691.7156136871049</v>
      </c>
      <c r="F5308">
        <f t="shared" si="411"/>
        <v>1</v>
      </c>
      <c r="G5308">
        <f t="shared" si="412"/>
        <v>1</v>
      </c>
    </row>
    <row r="5309" spans="1:7" x14ac:dyDescent="0.25">
      <c r="A5309" s="7">
        <v>0.10434587578458514</v>
      </c>
      <c r="B5309" s="13">
        <f t="shared" si="413"/>
        <v>5308</v>
      </c>
      <c r="C5309" s="35">
        <f t="shared" si="414"/>
        <v>9.8584584895922145E-5</v>
      </c>
      <c r="D5309" s="7">
        <f t="shared" si="410"/>
        <v>0.52328697662755475</v>
      </c>
      <c r="E5309" s="7">
        <f>SUM(D$2:D5309)</f>
        <v>1692.2389006637325</v>
      </c>
      <c r="F5309">
        <f t="shared" si="411"/>
        <v>1</v>
      </c>
      <c r="G5309">
        <f t="shared" si="412"/>
        <v>1</v>
      </c>
    </row>
    <row r="5310" spans="1:7" x14ac:dyDescent="0.25">
      <c r="A5310" s="7">
        <v>0.10432304541534229</v>
      </c>
      <c r="B5310" s="13">
        <f t="shared" si="413"/>
        <v>5309</v>
      </c>
      <c r="C5310" s="35">
        <f t="shared" si="414"/>
        <v>2.2830369242846094E-5</v>
      </c>
      <c r="D5310" s="7">
        <f t="shared" si="410"/>
        <v>0.12120643031026991</v>
      </c>
      <c r="E5310" s="7">
        <f>SUM(D$2:D5310)</f>
        <v>1692.3601070940426</v>
      </c>
      <c r="F5310">
        <f t="shared" si="411"/>
        <v>1</v>
      </c>
      <c r="G5310">
        <f t="shared" si="412"/>
        <v>1</v>
      </c>
    </row>
    <row r="5311" spans="1:7" x14ac:dyDescent="0.25">
      <c r="A5311" s="7">
        <v>0.10423649337924132</v>
      </c>
      <c r="B5311" s="13">
        <f t="shared" si="413"/>
        <v>5310</v>
      </c>
      <c r="C5311" s="35">
        <f t="shared" si="414"/>
        <v>8.6552036100973062E-5</v>
      </c>
      <c r="D5311" s="7">
        <f t="shared" si="410"/>
        <v>0.45959131169616696</v>
      </c>
      <c r="E5311" s="7">
        <f>SUM(D$2:D5311)</f>
        <v>1692.8196984057388</v>
      </c>
      <c r="F5311">
        <f t="shared" si="411"/>
        <v>1</v>
      </c>
      <c r="G5311">
        <f t="shared" si="412"/>
        <v>1</v>
      </c>
    </row>
    <row r="5312" spans="1:7" x14ac:dyDescent="0.25">
      <c r="A5312" s="7">
        <v>0.10421857771302742</v>
      </c>
      <c r="B5312" s="13">
        <f t="shared" si="413"/>
        <v>5311</v>
      </c>
      <c r="C5312" s="35">
        <f t="shared" si="414"/>
        <v>1.7915666213896841E-5</v>
      </c>
      <c r="D5312" s="7">
        <f t="shared" si="410"/>
        <v>9.5150103262006125E-2</v>
      </c>
      <c r="E5312" s="7">
        <f>SUM(D$2:D5312)</f>
        <v>1692.9148485090009</v>
      </c>
      <c r="F5312">
        <f t="shared" si="411"/>
        <v>1</v>
      </c>
      <c r="G5312">
        <f t="shared" si="412"/>
        <v>1</v>
      </c>
    </row>
    <row r="5313" spans="1:7" x14ac:dyDescent="0.25">
      <c r="A5313" s="7">
        <v>0.1042090146209268</v>
      </c>
      <c r="B5313" s="13">
        <f t="shared" si="413"/>
        <v>5312</v>
      </c>
      <c r="C5313" s="35">
        <f t="shared" si="414"/>
        <v>9.5630921006228942E-6</v>
      </c>
      <c r="D5313" s="7">
        <f t="shared" si="410"/>
        <v>5.0799145238508814E-2</v>
      </c>
      <c r="E5313" s="7">
        <f>SUM(D$2:D5313)</f>
        <v>1692.9656476542393</v>
      </c>
      <c r="F5313">
        <f t="shared" si="411"/>
        <v>1</v>
      </c>
      <c r="G5313">
        <f t="shared" si="412"/>
        <v>1</v>
      </c>
    </row>
    <row r="5314" spans="1:7" x14ac:dyDescent="0.25">
      <c r="A5314" s="7">
        <v>0.10410454691861196</v>
      </c>
      <c r="B5314" s="13">
        <f t="shared" si="413"/>
        <v>5313</v>
      </c>
      <c r="C5314" s="35">
        <f t="shared" si="414"/>
        <v>1.0446770231484215E-4</v>
      </c>
      <c r="D5314" s="7">
        <f t="shared" ref="D5314:D5377" si="415">C5314*B5314</f>
        <v>0.55503690239875636</v>
      </c>
      <c r="E5314" s="7">
        <f>SUM(D$2:D5314)</f>
        <v>1693.5206845566381</v>
      </c>
      <c r="F5314">
        <f t="shared" ref="F5314:F5377" si="416">IF(E5314&gt;I$15,1,0)</f>
        <v>1</v>
      </c>
      <c r="G5314">
        <f t="shared" ref="G5314:G5377" si="417">IF(E5314&gt;M$15,1,0)</f>
        <v>1</v>
      </c>
    </row>
    <row r="5315" spans="1:7" x14ac:dyDescent="0.25">
      <c r="A5315" s="7">
        <v>0.1040566104063099</v>
      </c>
      <c r="B5315" s="13">
        <f t="shared" ref="B5315:B5378" si="418">ROW(B5315)-1</f>
        <v>5314</v>
      </c>
      <c r="C5315" s="35">
        <f t="shared" si="414"/>
        <v>4.7936512302060308E-5</v>
      </c>
      <c r="D5315" s="7">
        <f t="shared" si="415"/>
        <v>0.25473462637314848</v>
      </c>
      <c r="E5315" s="7">
        <f>SUM(D$2:D5315)</f>
        <v>1693.7754191830113</v>
      </c>
      <c r="F5315">
        <f t="shared" si="416"/>
        <v>1</v>
      </c>
      <c r="G5315">
        <f t="shared" si="417"/>
        <v>1</v>
      </c>
    </row>
    <row r="5316" spans="1:7" x14ac:dyDescent="0.25">
      <c r="A5316" s="7">
        <v>0.10404649047593501</v>
      </c>
      <c r="B5316" s="13">
        <f t="shared" si="418"/>
        <v>5315</v>
      </c>
      <c r="C5316" s="35">
        <f t="shared" ref="C5316:C5379" si="419">IF(A5315-A5316=0,0,A5315-A5316)</f>
        <v>1.0119930374891117E-5</v>
      </c>
      <c r="D5316" s="7">
        <f t="shared" si="415"/>
        <v>5.3787429942546289E-2</v>
      </c>
      <c r="E5316" s="7">
        <f>SUM(D$2:D5316)</f>
        <v>1693.8292066129538</v>
      </c>
      <c r="F5316">
        <f t="shared" si="416"/>
        <v>1</v>
      </c>
      <c r="G5316">
        <f t="shared" si="417"/>
        <v>1</v>
      </c>
    </row>
    <row r="5317" spans="1:7" x14ac:dyDescent="0.25">
      <c r="A5317" s="7">
        <v>0.1040395178923274</v>
      </c>
      <c r="B5317" s="13">
        <f t="shared" si="418"/>
        <v>5316</v>
      </c>
      <c r="C5317" s="35">
        <f t="shared" si="419"/>
        <v>6.9725836076006686E-6</v>
      </c>
      <c r="D5317" s="7">
        <f t="shared" si="415"/>
        <v>3.7066254458005155E-2</v>
      </c>
      <c r="E5317" s="7">
        <f>SUM(D$2:D5317)</f>
        <v>1693.8662728674119</v>
      </c>
      <c r="F5317">
        <f t="shared" si="416"/>
        <v>1</v>
      </c>
      <c r="G5317">
        <f t="shared" si="417"/>
        <v>1</v>
      </c>
    </row>
    <row r="5318" spans="1:7" x14ac:dyDescent="0.25">
      <c r="A5318" s="7">
        <v>0.10397695832273723</v>
      </c>
      <c r="B5318" s="13">
        <f t="shared" si="418"/>
        <v>5317</v>
      </c>
      <c r="C5318" s="35">
        <f t="shared" si="419"/>
        <v>6.2559569590170394E-5</v>
      </c>
      <c r="D5318" s="7">
        <f t="shared" si="415"/>
        <v>0.33262923151093599</v>
      </c>
      <c r="E5318" s="7">
        <f>SUM(D$2:D5318)</f>
        <v>1694.1989020989229</v>
      </c>
      <c r="F5318">
        <f t="shared" si="416"/>
        <v>1</v>
      </c>
      <c r="G5318">
        <f t="shared" si="417"/>
        <v>1</v>
      </c>
    </row>
    <row r="5319" spans="1:7" x14ac:dyDescent="0.25">
      <c r="A5319" s="7">
        <v>0.10395313532874474</v>
      </c>
      <c r="B5319" s="13">
        <f t="shared" si="418"/>
        <v>5318</v>
      </c>
      <c r="C5319" s="35">
        <f t="shared" si="419"/>
        <v>2.3822993992492214E-5</v>
      </c>
      <c r="D5319" s="7">
        <f t="shared" si="415"/>
        <v>0.12669068205207359</v>
      </c>
      <c r="E5319" s="7">
        <f>SUM(D$2:D5319)</f>
        <v>1694.3255927809751</v>
      </c>
      <c r="F5319">
        <f t="shared" si="416"/>
        <v>1</v>
      </c>
      <c r="G5319">
        <f t="shared" si="417"/>
        <v>1</v>
      </c>
    </row>
    <row r="5320" spans="1:7" x14ac:dyDescent="0.25">
      <c r="A5320" s="7">
        <v>0.10393468703461639</v>
      </c>
      <c r="B5320" s="13">
        <f t="shared" si="418"/>
        <v>5319</v>
      </c>
      <c r="C5320" s="35">
        <f t="shared" si="419"/>
        <v>1.8448294128350917E-5</v>
      </c>
      <c r="D5320" s="7">
        <f t="shared" si="415"/>
        <v>9.8126476468698529E-2</v>
      </c>
      <c r="E5320" s="7">
        <f>SUM(D$2:D5320)</f>
        <v>1694.4237192574437</v>
      </c>
      <c r="F5320">
        <f t="shared" si="416"/>
        <v>1</v>
      </c>
      <c r="G5320">
        <f t="shared" si="417"/>
        <v>1</v>
      </c>
    </row>
    <row r="5321" spans="1:7" x14ac:dyDescent="0.25">
      <c r="A5321" s="7">
        <v>0.10388798525066149</v>
      </c>
      <c r="B5321" s="13">
        <f t="shared" si="418"/>
        <v>5320</v>
      </c>
      <c r="C5321" s="35">
        <f t="shared" si="419"/>
        <v>4.6701783954897214E-5</v>
      </c>
      <c r="D5321" s="7">
        <f t="shared" si="415"/>
        <v>0.24845349064005318</v>
      </c>
      <c r="E5321" s="7">
        <f>SUM(D$2:D5321)</f>
        <v>1694.6721727480838</v>
      </c>
      <c r="F5321">
        <f t="shared" si="416"/>
        <v>1</v>
      </c>
      <c r="G5321">
        <f t="shared" si="417"/>
        <v>1</v>
      </c>
    </row>
    <row r="5322" spans="1:7" x14ac:dyDescent="0.25">
      <c r="A5322" s="7">
        <v>0.10387619480546388</v>
      </c>
      <c r="B5322" s="13">
        <f t="shared" si="418"/>
        <v>5321</v>
      </c>
      <c r="C5322" s="35">
        <f t="shared" si="419"/>
        <v>1.179044519761252E-5</v>
      </c>
      <c r="D5322" s="7">
        <f t="shared" si="415"/>
        <v>6.273695889649622E-2</v>
      </c>
      <c r="E5322" s="7">
        <f>SUM(D$2:D5322)</f>
        <v>1694.7349097069803</v>
      </c>
      <c r="F5322">
        <f t="shared" si="416"/>
        <v>1</v>
      </c>
      <c r="G5322">
        <f t="shared" si="417"/>
        <v>1</v>
      </c>
    </row>
    <row r="5323" spans="1:7" x14ac:dyDescent="0.25">
      <c r="A5323" s="7">
        <v>0.10380898684680204</v>
      </c>
      <c r="B5323" s="13">
        <f t="shared" si="418"/>
        <v>5322</v>
      </c>
      <c r="C5323" s="35">
        <f t="shared" si="419"/>
        <v>6.7207958661844036E-5</v>
      </c>
      <c r="D5323" s="7">
        <f t="shared" si="415"/>
        <v>0.35768075599833393</v>
      </c>
      <c r="E5323" s="7">
        <f>SUM(D$2:D5323)</f>
        <v>1695.0925904629787</v>
      </c>
      <c r="F5323">
        <f t="shared" si="416"/>
        <v>1</v>
      </c>
      <c r="G5323">
        <f t="shared" si="417"/>
        <v>1</v>
      </c>
    </row>
    <row r="5324" spans="1:7" x14ac:dyDescent="0.25">
      <c r="A5324" s="7">
        <v>0.10380068269340831</v>
      </c>
      <c r="B5324" s="13">
        <f t="shared" si="418"/>
        <v>5323</v>
      </c>
      <c r="C5324" s="35">
        <f t="shared" si="419"/>
        <v>8.3041533937289191E-6</v>
      </c>
      <c r="D5324" s="7">
        <f t="shared" si="415"/>
        <v>4.4203008514819037E-2</v>
      </c>
      <c r="E5324" s="7">
        <f>SUM(D$2:D5324)</f>
        <v>1695.1367934714935</v>
      </c>
      <c r="F5324">
        <f t="shared" si="416"/>
        <v>1</v>
      </c>
      <c r="G5324">
        <f t="shared" si="417"/>
        <v>1</v>
      </c>
    </row>
    <row r="5325" spans="1:7" x14ac:dyDescent="0.25">
      <c r="A5325" s="7">
        <v>0.1037207642958785</v>
      </c>
      <c r="B5325" s="13">
        <f t="shared" si="418"/>
        <v>5324</v>
      </c>
      <c r="C5325" s="35">
        <f t="shared" si="419"/>
        <v>7.991839752981289E-5</v>
      </c>
      <c r="D5325" s="7">
        <f t="shared" si="415"/>
        <v>0.42548554844872383</v>
      </c>
      <c r="E5325" s="7">
        <f>SUM(D$2:D5325)</f>
        <v>1695.5622790199423</v>
      </c>
      <c r="F5325">
        <f t="shared" si="416"/>
        <v>1</v>
      </c>
      <c r="G5325">
        <f t="shared" si="417"/>
        <v>1</v>
      </c>
    </row>
    <row r="5326" spans="1:7" x14ac:dyDescent="0.25">
      <c r="A5326" s="7">
        <v>0.10371059594478411</v>
      </c>
      <c r="B5326" s="13">
        <f t="shared" si="418"/>
        <v>5325</v>
      </c>
      <c r="C5326" s="35">
        <f t="shared" si="419"/>
        <v>1.0168351094380634E-5</v>
      </c>
      <c r="D5326" s="7">
        <f t="shared" si="415"/>
        <v>5.4146469577576878E-2</v>
      </c>
      <c r="E5326" s="7">
        <f>SUM(D$2:D5326)</f>
        <v>1695.6164254895198</v>
      </c>
      <c r="F5326">
        <f t="shared" si="416"/>
        <v>1</v>
      </c>
      <c r="G5326">
        <f t="shared" si="417"/>
        <v>1</v>
      </c>
    </row>
    <row r="5327" spans="1:7" x14ac:dyDescent="0.25">
      <c r="A5327" s="7">
        <v>0.10348004068889897</v>
      </c>
      <c r="B5327" s="13">
        <f t="shared" si="418"/>
        <v>5326</v>
      </c>
      <c r="C5327" s="35">
        <f t="shared" si="419"/>
        <v>2.3055525588513981E-4</v>
      </c>
      <c r="D5327" s="7">
        <f t="shared" si="415"/>
        <v>1.2279372928442547</v>
      </c>
      <c r="E5327" s="7">
        <f>SUM(D$2:D5327)</f>
        <v>1696.844362782364</v>
      </c>
      <c r="F5327">
        <f t="shared" si="416"/>
        <v>1</v>
      </c>
      <c r="G5327">
        <f t="shared" si="417"/>
        <v>1</v>
      </c>
    </row>
    <row r="5328" spans="1:7" x14ac:dyDescent="0.25">
      <c r="A5328" s="7">
        <v>0.10347585229666252</v>
      </c>
      <c r="B5328" s="13">
        <f t="shared" si="418"/>
        <v>5327</v>
      </c>
      <c r="C5328" s="35">
        <f t="shared" si="419"/>
        <v>4.1883922364538417E-6</v>
      </c>
      <c r="D5328" s="7">
        <f t="shared" si="415"/>
        <v>2.2311565443589615E-2</v>
      </c>
      <c r="E5328" s="7">
        <f>SUM(D$2:D5328)</f>
        <v>1696.8666743478075</v>
      </c>
      <c r="F5328">
        <f t="shared" si="416"/>
        <v>1</v>
      </c>
      <c r="G5328">
        <f t="shared" si="417"/>
        <v>1</v>
      </c>
    </row>
    <row r="5329" spans="1:7" x14ac:dyDescent="0.25">
      <c r="A5329" s="7">
        <v>0.10343793887329636</v>
      </c>
      <c r="B5329" s="13">
        <f t="shared" si="418"/>
        <v>5328</v>
      </c>
      <c r="C5329" s="35">
        <f t="shared" si="419"/>
        <v>3.7913423366162102E-5</v>
      </c>
      <c r="D5329" s="7">
        <f t="shared" si="415"/>
        <v>0.20200271969491168</v>
      </c>
      <c r="E5329" s="7">
        <f>SUM(D$2:D5329)</f>
        <v>1697.0686770675024</v>
      </c>
      <c r="F5329">
        <f t="shared" si="416"/>
        <v>1</v>
      </c>
      <c r="G5329">
        <f t="shared" si="417"/>
        <v>1</v>
      </c>
    </row>
    <row r="5330" spans="1:7" x14ac:dyDescent="0.25">
      <c r="A5330" s="7">
        <v>0.10342726210464727</v>
      </c>
      <c r="B5330" s="13">
        <f t="shared" si="418"/>
        <v>5329</v>
      </c>
      <c r="C5330" s="35">
        <f t="shared" si="419"/>
        <v>1.0676768649089952E-5</v>
      </c>
      <c r="D5330" s="7">
        <f t="shared" si="415"/>
        <v>5.6896500131000352E-2</v>
      </c>
      <c r="E5330" s="7">
        <f>SUM(D$2:D5330)</f>
        <v>1697.1255735676334</v>
      </c>
      <c r="F5330">
        <f t="shared" si="416"/>
        <v>1</v>
      </c>
      <c r="G5330">
        <f t="shared" si="417"/>
        <v>1</v>
      </c>
    </row>
    <row r="5331" spans="1:7" x14ac:dyDescent="0.25">
      <c r="A5331" s="7">
        <v>0.10340244648590502</v>
      </c>
      <c r="B5331" s="13">
        <f t="shared" si="418"/>
        <v>5330</v>
      </c>
      <c r="C5331" s="35">
        <f t="shared" si="419"/>
        <v>2.4815618742249357E-5</v>
      </c>
      <c r="D5331" s="7">
        <f t="shared" si="415"/>
        <v>0.13226724789618907</v>
      </c>
      <c r="E5331" s="7">
        <f>SUM(D$2:D5331)</f>
        <v>1697.2578408155296</v>
      </c>
      <c r="F5331">
        <f t="shared" si="416"/>
        <v>1</v>
      </c>
      <c r="G5331">
        <f t="shared" si="417"/>
        <v>1</v>
      </c>
    </row>
    <row r="5332" spans="1:7" x14ac:dyDescent="0.25">
      <c r="A5332" s="7">
        <v>0.10340244648590502</v>
      </c>
      <c r="B5332" s="13">
        <f t="shared" si="418"/>
        <v>5331</v>
      </c>
      <c r="C5332" s="35">
        <f t="shared" si="419"/>
        <v>0</v>
      </c>
      <c r="D5332" s="7">
        <f t="shared" si="415"/>
        <v>0</v>
      </c>
      <c r="E5332" s="7">
        <f>SUM(D$2:D5332)</f>
        <v>1697.2578408155296</v>
      </c>
      <c r="F5332">
        <f t="shared" si="416"/>
        <v>1</v>
      </c>
      <c r="G5332">
        <f t="shared" si="417"/>
        <v>1</v>
      </c>
    </row>
    <row r="5333" spans="1:7" x14ac:dyDescent="0.25">
      <c r="A5333" s="7">
        <v>0.10340244648590502</v>
      </c>
      <c r="B5333" s="13">
        <f t="shared" si="418"/>
        <v>5332</v>
      </c>
      <c r="C5333" s="35">
        <f t="shared" si="419"/>
        <v>0</v>
      </c>
      <c r="D5333" s="7">
        <f t="shared" si="415"/>
        <v>0</v>
      </c>
      <c r="E5333" s="7">
        <f>SUM(D$2:D5333)</f>
        <v>1697.2578408155296</v>
      </c>
      <c r="F5333">
        <f t="shared" si="416"/>
        <v>1</v>
      </c>
      <c r="G5333">
        <f t="shared" si="417"/>
        <v>1</v>
      </c>
    </row>
    <row r="5334" spans="1:7" x14ac:dyDescent="0.25">
      <c r="A5334" s="7">
        <v>0.10340244648590502</v>
      </c>
      <c r="B5334" s="13">
        <f t="shared" si="418"/>
        <v>5333</v>
      </c>
      <c r="C5334" s="35">
        <f t="shared" si="419"/>
        <v>0</v>
      </c>
      <c r="D5334" s="7">
        <f t="shared" si="415"/>
        <v>0</v>
      </c>
      <c r="E5334" s="7">
        <f>SUM(D$2:D5334)</f>
        <v>1697.2578408155296</v>
      </c>
      <c r="F5334">
        <f t="shared" si="416"/>
        <v>1</v>
      </c>
      <c r="G5334">
        <f t="shared" si="417"/>
        <v>1</v>
      </c>
    </row>
    <row r="5335" spans="1:7" x14ac:dyDescent="0.25">
      <c r="A5335" s="7">
        <v>0.10340244648590502</v>
      </c>
      <c r="B5335" s="13">
        <f t="shared" si="418"/>
        <v>5334</v>
      </c>
      <c r="C5335" s="35">
        <f t="shared" si="419"/>
        <v>0</v>
      </c>
      <c r="D5335" s="7">
        <f t="shared" si="415"/>
        <v>0</v>
      </c>
      <c r="E5335" s="7">
        <f>SUM(D$2:D5335)</f>
        <v>1697.2578408155296</v>
      </c>
      <c r="F5335">
        <f t="shared" si="416"/>
        <v>1</v>
      </c>
      <c r="G5335">
        <f t="shared" si="417"/>
        <v>1</v>
      </c>
    </row>
    <row r="5336" spans="1:7" x14ac:dyDescent="0.25">
      <c r="A5336" s="7">
        <v>0.10340244648590502</v>
      </c>
      <c r="B5336" s="13">
        <f t="shared" si="418"/>
        <v>5335</v>
      </c>
      <c r="C5336" s="35">
        <f t="shared" si="419"/>
        <v>0</v>
      </c>
      <c r="D5336" s="7">
        <f t="shared" si="415"/>
        <v>0</v>
      </c>
      <c r="E5336" s="7">
        <f>SUM(D$2:D5336)</f>
        <v>1697.2578408155296</v>
      </c>
      <c r="F5336">
        <f t="shared" si="416"/>
        <v>1</v>
      </c>
      <c r="G5336">
        <f t="shared" si="417"/>
        <v>1</v>
      </c>
    </row>
    <row r="5337" spans="1:7" x14ac:dyDescent="0.25">
      <c r="A5337" s="7">
        <v>0.10340244648590502</v>
      </c>
      <c r="B5337" s="13">
        <f t="shared" si="418"/>
        <v>5336</v>
      </c>
      <c r="C5337" s="35">
        <f t="shared" si="419"/>
        <v>0</v>
      </c>
      <c r="D5337" s="7">
        <f t="shared" si="415"/>
        <v>0</v>
      </c>
      <c r="E5337" s="7">
        <f>SUM(D$2:D5337)</f>
        <v>1697.2578408155296</v>
      </c>
      <c r="F5337">
        <f t="shared" si="416"/>
        <v>1</v>
      </c>
      <c r="G5337">
        <f t="shared" si="417"/>
        <v>1</v>
      </c>
    </row>
    <row r="5338" spans="1:7" x14ac:dyDescent="0.25">
      <c r="A5338" s="7">
        <v>0.10337244985017661</v>
      </c>
      <c r="B5338" s="13">
        <f t="shared" si="418"/>
        <v>5337</v>
      </c>
      <c r="C5338" s="35">
        <f t="shared" si="419"/>
        <v>2.999663572840483E-5</v>
      </c>
      <c r="D5338" s="7">
        <f t="shared" si="415"/>
        <v>0.16009204488249656</v>
      </c>
      <c r="E5338" s="7">
        <f>SUM(D$2:D5338)</f>
        <v>1697.4179328604121</v>
      </c>
      <c r="F5338">
        <f t="shared" si="416"/>
        <v>1</v>
      </c>
      <c r="G5338">
        <f t="shared" si="417"/>
        <v>1</v>
      </c>
    </row>
    <row r="5339" spans="1:7" x14ac:dyDescent="0.25">
      <c r="A5339" s="7">
        <v>0.10325081700280006</v>
      </c>
      <c r="B5339" s="13">
        <f t="shared" si="418"/>
        <v>5338</v>
      </c>
      <c r="C5339" s="35">
        <f t="shared" si="419"/>
        <v>1.2163284737655433E-4</v>
      </c>
      <c r="D5339" s="7">
        <f t="shared" si="415"/>
        <v>0.64927613929604699</v>
      </c>
      <c r="E5339" s="7">
        <f>SUM(D$2:D5339)</f>
        <v>1698.0672089997081</v>
      </c>
      <c r="F5339">
        <f t="shared" si="416"/>
        <v>1</v>
      </c>
      <c r="G5339">
        <f t="shared" si="417"/>
        <v>1</v>
      </c>
    </row>
    <row r="5340" spans="1:7" x14ac:dyDescent="0.25">
      <c r="A5340" s="7">
        <v>0.10305151732135026</v>
      </c>
      <c r="B5340" s="13">
        <f t="shared" si="418"/>
        <v>5339</v>
      </c>
      <c r="C5340" s="35">
        <f t="shared" si="419"/>
        <v>1.9929968144979937E-4</v>
      </c>
      <c r="D5340" s="7">
        <f t="shared" si="415"/>
        <v>1.0640609992604788</v>
      </c>
      <c r="E5340" s="7">
        <f>SUM(D$2:D5340)</f>
        <v>1699.1312699989685</v>
      </c>
      <c r="F5340">
        <f t="shared" si="416"/>
        <v>1</v>
      </c>
      <c r="G5340">
        <f t="shared" si="417"/>
        <v>1</v>
      </c>
    </row>
    <row r="5341" spans="1:7" x14ac:dyDescent="0.25">
      <c r="A5341" s="7">
        <v>0.10304897523357667</v>
      </c>
      <c r="B5341" s="13">
        <f t="shared" si="418"/>
        <v>5340</v>
      </c>
      <c r="C5341" s="35">
        <f t="shared" si="419"/>
        <v>2.5420877735882197E-6</v>
      </c>
      <c r="D5341" s="7">
        <f t="shared" si="415"/>
        <v>1.3574748710961093E-2</v>
      </c>
      <c r="E5341" s="7">
        <f>SUM(D$2:D5341)</f>
        <v>1699.1448447476794</v>
      </c>
      <c r="F5341">
        <f t="shared" si="416"/>
        <v>1</v>
      </c>
      <c r="G5341">
        <f t="shared" si="417"/>
        <v>1</v>
      </c>
    </row>
    <row r="5342" spans="1:7" x14ac:dyDescent="0.25">
      <c r="A5342" s="7">
        <v>0.10287775956943518</v>
      </c>
      <c r="B5342" s="13">
        <f t="shared" si="418"/>
        <v>5341</v>
      </c>
      <c r="C5342" s="35">
        <f t="shared" si="419"/>
        <v>1.7121566414149414E-4</v>
      </c>
      <c r="D5342" s="7">
        <f t="shared" si="415"/>
        <v>0.91446286217972017</v>
      </c>
      <c r="E5342" s="7">
        <f>SUM(D$2:D5342)</f>
        <v>1700.0593076098592</v>
      </c>
      <c r="F5342">
        <f t="shared" si="416"/>
        <v>1</v>
      </c>
      <c r="G5342">
        <f t="shared" si="417"/>
        <v>1</v>
      </c>
    </row>
    <row r="5343" spans="1:7" x14ac:dyDescent="0.25">
      <c r="A5343" s="7">
        <v>0.10285897233027037</v>
      </c>
      <c r="B5343" s="13">
        <f t="shared" si="418"/>
        <v>5342</v>
      </c>
      <c r="C5343" s="35">
        <f t="shared" si="419"/>
        <v>1.8787239164805292E-5</v>
      </c>
      <c r="D5343" s="7">
        <f t="shared" si="415"/>
        <v>0.10036143161838987</v>
      </c>
      <c r="E5343" s="7">
        <f>SUM(D$2:D5343)</f>
        <v>1700.1596690414776</v>
      </c>
      <c r="F5343">
        <f t="shared" si="416"/>
        <v>1</v>
      </c>
      <c r="G5343">
        <f t="shared" si="417"/>
        <v>1</v>
      </c>
    </row>
    <row r="5344" spans="1:7" x14ac:dyDescent="0.25">
      <c r="A5344" s="7">
        <v>0.10278508231231794</v>
      </c>
      <c r="B5344" s="13">
        <f t="shared" si="418"/>
        <v>5343</v>
      </c>
      <c r="C5344" s="35">
        <f t="shared" si="419"/>
        <v>7.3890017952438214E-5</v>
      </c>
      <c r="D5344" s="7">
        <f t="shared" si="415"/>
        <v>0.39479436591987738</v>
      </c>
      <c r="E5344" s="7">
        <f>SUM(D$2:D5344)</f>
        <v>1700.5544634073974</v>
      </c>
      <c r="F5344">
        <f t="shared" si="416"/>
        <v>1</v>
      </c>
      <c r="G5344">
        <f t="shared" si="417"/>
        <v>1</v>
      </c>
    </row>
    <row r="5345" spans="1:7" x14ac:dyDescent="0.25">
      <c r="A5345" s="7">
        <v>0.10274576468808634</v>
      </c>
      <c r="B5345" s="13">
        <f t="shared" si="418"/>
        <v>5344</v>
      </c>
      <c r="C5345" s="35">
        <f t="shared" si="419"/>
        <v>3.9317624231594017E-5</v>
      </c>
      <c r="D5345" s="7">
        <f t="shared" si="415"/>
        <v>0.21011338389363843</v>
      </c>
      <c r="E5345" s="7">
        <f>SUM(D$2:D5345)</f>
        <v>1700.7645767912911</v>
      </c>
      <c r="F5345">
        <f t="shared" si="416"/>
        <v>1</v>
      </c>
      <c r="G5345">
        <f t="shared" si="417"/>
        <v>1</v>
      </c>
    </row>
    <row r="5346" spans="1:7" x14ac:dyDescent="0.25">
      <c r="A5346" s="7">
        <v>0.10268279354238044</v>
      </c>
      <c r="B5346" s="13">
        <f t="shared" si="418"/>
        <v>5345</v>
      </c>
      <c r="C5346" s="35">
        <f t="shared" si="419"/>
        <v>6.2971145705900677E-5</v>
      </c>
      <c r="D5346" s="7">
        <f t="shared" si="415"/>
        <v>0.33658077379803913</v>
      </c>
      <c r="E5346" s="7">
        <f>SUM(D$2:D5346)</f>
        <v>1701.1011575650891</v>
      </c>
      <c r="F5346">
        <f t="shared" si="416"/>
        <v>1</v>
      </c>
      <c r="G5346">
        <f t="shared" si="417"/>
        <v>1</v>
      </c>
    </row>
    <row r="5347" spans="1:7" x14ac:dyDescent="0.25">
      <c r="A5347" s="7">
        <v>0.10267925882985714</v>
      </c>
      <c r="B5347" s="13">
        <f t="shared" si="418"/>
        <v>5346</v>
      </c>
      <c r="C5347" s="35">
        <f t="shared" si="419"/>
        <v>3.5347125233037291E-6</v>
      </c>
      <c r="D5347" s="7">
        <f t="shared" si="415"/>
        <v>1.8896573149581736E-2</v>
      </c>
      <c r="E5347" s="7">
        <f>SUM(D$2:D5347)</f>
        <v>1701.1200541382386</v>
      </c>
      <c r="F5347">
        <f t="shared" si="416"/>
        <v>1</v>
      </c>
      <c r="G5347">
        <f t="shared" si="417"/>
        <v>1</v>
      </c>
    </row>
    <row r="5348" spans="1:7" x14ac:dyDescent="0.25">
      <c r="A5348" s="7">
        <v>0.10267117256970114</v>
      </c>
      <c r="B5348" s="13">
        <f t="shared" si="418"/>
        <v>5347</v>
      </c>
      <c r="C5348" s="35">
        <f t="shared" si="419"/>
        <v>8.0862601559983371E-6</v>
      </c>
      <c r="D5348" s="7">
        <f t="shared" si="415"/>
        <v>4.3237233054123109E-2</v>
      </c>
      <c r="E5348" s="7">
        <f>SUM(D$2:D5348)</f>
        <v>1701.1632913712926</v>
      </c>
      <c r="F5348">
        <f t="shared" si="416"/>
        <v>1</v>
      </c>
      <c r="G5348">
        <f t="shared" si="417"/>
        <v>1</v>
      </c>
    </row>
    <row r="5349" spans="1:7" x14ac:dyDescent="0.25">
      <c r="A5349" s="7">
        <v>0.10263597070662681</v>
      </c>
      <c r="B5349" s="13">
        <f t="shared" si="418"/>
        <v>5348</v>
      </c>
      <c r="C5349" s="35">
        <f t="shared" si="419"/>
        <v>3.5201863074332818E-5</v>
      </c>
      <c r="D5349" s="7">
        <f t="shared" si="415"/>
        <v>0.18825956372153191</v>
      </c>
      <c r="E5349" s="7">
        <f>SUM(D$2:D5349)</f>
        <v>1701.3515509350141</v>
      </c>
      <c r="F5349">
        <f t="shared" si="416"/>
        <v>1</v>
      </c>
      <c r="G5349">
        <f t="shared" si="417"/>
        <v>1</v>
      </c>
    </row>
    <row r="5350" spans="1:7" x14ac:dyDescent="0.25">
      <c r="A5350" s="7">
        <v>0.10252445778962511</v>
      </c>
      <c r="B5350" s="13">
        <f t="shared" si="418"/>
        <v>5349</v>
      </c>
      <c r="C5350" s="35">
        <f t="shared" si="419"/>
        <v>1.1151291700169097E-4</v>
      </c>
      <c r="D5350" s="7">
        <f t="shared" si="415"/>
        <v>0.59648259304204498</v>
      </c>
      <c r="E5350" s="7">
        <f>SUM(D$2:D5350)</f>
        <v>1701.9480335280562</v>
      </c>
      <c r="F5350">
        <f t="shared" si="416"/>
        <v>1</v>
      </c>
      <c r="G5350">
        <f t="shared" si="417"/>
        <v>1</v>
      </c>
    </row>
    <row r="5351" spans="1:7" x14ac:dyDescent="0.25">
      <c r="A5351" s="7">
        <v>0.10248051598668155</v>
      </c>
      <c r="B5351" s="13">
        <f t="shared" si="418"/>
        <v>5350</v>
      </c>
      <c r="C5351" s="35">
        <f t="shared" si="419"/>
        <v>4.3941802943564534E-5</v>
      </c>
      <c r="D5351" s="7">
        <f t="shared" si="415"/>
        <v>0.23508864574807026</v>
      </c>
      <c r="E5351" s="7">
        <f>SUM(D$2:D5351)</f>
        <v>1702.1831221738041</v>
      </c>
      <c r="F5351">
        <f t="shared" si="416"/>
        <v>1</v>
      </c>
      <c r="G5351">
        <f t="shared" si="417"/>
        <v>1</v>
      </c>
    </row>
    <row r="5352" spans="1:7" x14ac:dyDescent="0.25">
      <c r="A5352" s="7">
        <v>0.10244916357080723</v>
      </c>
      <c r="B5352" s="13">
        <f t="shared" si="418"/>
        <v>5351</v>
      </c>
      <c r="C5352" s="35">
        <f t="shared" si="419"/>
        <v>3.1352415874319473E-5</v>
      </c>
      <c r="D5352" s="7">
        <f t="shared" si="415"/>
        <v>0.1677667773434835</v>
      </c>
      <c r="E5352" s="7">
        <f>SUM(D$2:D5352)</f>
        <v>1702.3508889511477</v>
      </c>
      <c r="F5352">
        <f t="shared" si="416"/>
        <v>1</v>
      </c>
      <c r="G5352">
        <f t="shared" si="417"/>
        <v>1</v>
      </c>
    </row>
    <row r="5353" spans="1:7" x14ac:dyDescent="0.25">
      <c r="A5353" s="7">
        <v>0.10238396507200452</v>
      </c>
      <c r="B5353" s="13">
        <f t="shared" si="418"/>
        <v>5352</v>
      </c>
      <c r="C5353" s="35">
        <f t="shared" si="419"/>
        <v>6.5198498802709892E-5</v>
      </c>
      <c r="D5353" s="7">
        <f t="shared" si="415"/>
        <v>0.34894236559210334</v>
      </c>
      <c r="E5353" s="7">
        <f>SUM(D$2:D5353)</f>
        <v>1702.6998313167398</v>
      </c>
      <c r="F5353">
        <f t="shared" si="416"/>
        <v>1</v>
      </c>
      <c r="G5353">
        <f t="shared" si="417"/>
        <v>1</v>
      </c>
    </row>
    <row r="5354" spans="1:7" x14ac:dyDescent="0.25">
      <c r="A5354" s="7">
        <v>0.10230903400858286</v>
      </c>
      <c r="B5354" s="13">
        <f t="shared" si="418"/>
        <v>5353</v>
      </c>
      <c r="C5354" s="35">
        <f t="shared" si="419"/>
        <v>7.4931063421657118E-5</v>
      </c>
      <c r="D5354" s="7">
        <f t="shared" si="415"/>
        <v>0.40110598249613055</v>
      </c>
      <c r="E5354" s="7">
        <f>SUM(D$2:D5354)</f>
        <v>1703.100937299236</v>
      </c>
      <c r="F5354">
        <f t="shared" si="416"/>
        <v>1</v>
      </c>
      <c r="G5354">
        <f t="shared" si="417"/>
        <v>1</v>
      </c>
    </row>
    <row r="5355" spans="1:7" x14ac:dyDescent="0.25">
      <c r="A5355" s="7">
        <v>0.10228460575559661</v>
      </c>
      <c r="B5355" s="13">
        <f t="shared" si="418"/>
        <v>5354</v>
      </c>
      <c r="C5355" s="35">
        <f t="shared" si="419"/>
        <v>2.4428252986249954E-5</v>
      </c>
      <c r="D5355" s="7">
        <f t="shared" si="415"/>
        <v>0.13078886648838225</v>
      </c>
      <c r="E5355" s="7">
        <f>SUM(D$2:D5355)</f>
        <v>1703.2317261657242</v>
      </c>
      <c r="F5355">
        <f t="shared" si="416"/>
        <v>1</v>
      </c>
      <c r="G5355">
        <f t="shared" si="417"/>
        <v>1</v>
      </c>
    </row>
    <row r="5356" spans="1:7" x14ac:dyDescent="0.25">
      <c r="A5356" s="7">
        <v>0.10222427353910338</v>
      </c>
      <c r="B5356" s="13">
        <f t="shared" si="418"/>
        <v>5355</v>
      </c>
      <c r="C5356" s="35">
        <f t="shared" si="419"/>
        <v>6.0332216493236279E-5</v>
      </c>
      <c r="D5356" s="7">
        <f t="shared" si="415"/>
        <v>0.32307901932128025</v>
      </c>
      <c r="E5356" s="7">
        <f>SUM(D$2:D5356)</f>
        <v>1703.5548051850456</v>
      </c>
      <c r="F5356">
        <f t="shared" si="416"/>
        <v>1</v>
      </c>
      <c r="G5356">
        <f t="shared" si="417"/>
        <v>1</v>
      </c>
    </row>
    <row r="5357" spans="1:7" x14ac:dyDescent="0.25">
      <c r="A5357" s="7">
        <v>0.10219062113905286</v>
      </c>
      <c r="B5357" s="13">
        <f t="shared" si="418"/>
        <v>5356</v>
      </c>
      <c r="C5357" s="35">
        <f t="shared" si="419"/>
        <v>3.3652400050515618E-5</v>
      </c>
      <c r="D5357" s="7">
        <f t="shared" si="415"/>
        <v>0.18024225467056165</v>
      </c>
      <c r="E5357" s="7">
        <f>SUM(D$2:D5357)</f>
        <v>1703.735047439716</v>
      </c>
      <c r="F5357">
        <f t="shared" si="416"/>
        <v>1</v>
      </c>
      <c r="G5357">
        <f t="shared" si="417"/>
        <v>1</v>
      </c>
    </row>
    <row r="5358" spans="1:7" x14ac:dyDescent="0.25">
      <c r="A5358" s="7">
        <v>0.10187685487671214</v>
      </c>
      <c r="B5358" s="13">
        <f t="shared" si="418"/>
        <v>5357</v>
      </c>
      <c r="C5358" s="35">
        <f t="shared" si="419"/>
        <v>3.1376626234072558E-4</v>
      </c>
      <c r="D5358" s="7">
        <f t="shared" si="415"/>
        <v>1.680845867359267</v>
      </c>
      <c r="E5358" s="7">
        <f>SUM(D$2:D5358)</f>
        <v>1705.4158933070753</v>
      </c>
      <c r="F5358">
        <f t="shared" si="416"/>
        <v>1</v>
      </c>
      <c r="G5358">
        <f t="shared" si="417"/>
        <v>1</v>
      </c>
    </row>
    <row r="5359" spans="1:7" x14ac:dyDescent="0.25">
      <c r="A5359" s="7">
        <v>0.10186867177511714</v>
      </c>
      <c r="B5359" s="13">
        <f t="shared" si="418"/>
        <v>5358</v>
      </c>
      <c r="C5359" s="35">
        <f t="shared" si="419"/>
        <v>8.1831015949912489E-6</v>
      </c>
      <c r="D5359" s="7">
        <f t="shared" si="415"/>
        <v>4.3845058345963112E-2</v>
      </c>
      <c r="E5359" s="7">
        <f>SUM(D$2:D5359)</f>
        <v>1705.4597383654213</v>
      </c>
      <c r="F5359">
        <f t="shared" si="416"/>
        <v>1</v>
      </c>
      <c r="G5359">
        <f t="shared" si="417"/>
        <v>1</v>
      </c>
    </row>
    <row r="5360" spans="1:7" x14ac:dyDescent="0.25">
      <c r="A5360" s="7">
        <v>0.10181395636208547</v>
      </c>
      <c r="B5360" s="13">
        <f t="shared" si="418"/>
        <v>5359</v>
      </c>
      <c r="C5360" s="35">
        <f t="shared" si="419"/>
        <v>5.4715413031675153E-5</v>
      </c>
      <c r="D5360" s="7">
        <f t="shared" si="415"/>
        <v>0.29321989843674712</v>
      </c>
      <c r="E5360" s="7">
        <f>SUM(D$2:D5360)</f>
        <v>1705.7529582638581</v>
      </c>
      <c r="F5360">
        <f t="shared" si="416"/>
        <v>1</v>
      </c>
      <c r="G5360">
        <f t="shared" si="417"/>
        <v>1</v>
      </c>
    </row>
    <row r="5361" spans="1:7" x14ac:dyDescent="0.25">
      <c r="A5361" s="7">
        <v>0.10179708174134079</v>
      </c>
      <c r="B5361" s="13">
        <f t="shared" si="418"/>
        <v>5360</v>
      </c>
      <c r="C5361" s="35">
        <f t="shared" si="419"/>
        <v>1.6874620744677937E-5</v>
      </c>
      <c r="D5361" s="7">
        <f t="shared" si="415"/>
        <v>9.0447967191473744E-2</v>
      </c>
      <c r="E5361" s="7">
        <f>SUM(D$2:D5361)</f>
        <v>1705.8434062310496</v>
      </c>
      <c r="F5361">
        <f t="shared" si="416"/>
        <v>1</v>
      </c>
      <c r="G5361">
        <f t="shared" si="417"/>
        <v>1</v>
      </c>
    </row>
    <row r="5362" spans="1:7" x14ac:dyDescent="0.25">
      <c r="A5362" s="7">
        <v>0.10178301552232688</v>
      </c>
      <c r="B5362" s="13">
        <f t="shared" si="418"/>
        <v>5361</v>
      </c>
      <c r="C5362" s="35">
        <f t="shared" si="419"/>
        <v>1.4066219013911252E-5</v>
      </c>
      <c r="D5362" s="7">
        <f t="shared" si="415"/>
        <v>7.5409000133578222E-2</v>
      </c>
      <c r="E5362" s="7">
        <f>SUM(D$2:D5362)</f>
        <v>1705.9188152311831</v>
      </c>
      <c r="F5362">
        <f t="shared" si="416"/>
        <v>1</v>
      </c>
      <c r="G5362">
        <f t="shared" si="417"/>
        <v>1</v>
      </c>
    </row>
    <row r="5363" spans="1:7" x14ac:dyDescent="0.25">
      <c r="A5363" s="7">
        <v>0.1017349579582261</v>
      </c>
      <c r="B5363" s="13">
        <f t="shared" si="418"/>
        <v>5362</v>
      </c>
      <c r="C5363" s="35">
        <f t="shared" si="419"/>
        <v>4.80575641007841E-5</v>
      </c>
      <c r="D5363" s="7">
        <f t="shared" si="415"/>
        <v>0.25768465870840435</v>
      </c>
      <c r="E5363" s="7">
        <f>SUM(D$2:D5363)</f>
        <v>1706.1764998898916</v>
      </c>
      <c r="F5363">
        <f t="shared" si="416"/>
        <v>1</v>
      </c>
      <c r="G5363">
        <f t="shared" si="417"/>
        <v>1</v>
      </c>
    </row>
    <row r="5364" spans="1:7" x14ac:dyDescent="0.25">
      <c r="A5364" s="7">
        <v>0.10170820551070398</v>
      </c>
      <c r="B5364" s="13">
        <f t="shared" si="418"/>
        <v>5363</v>
      </c>
      <c r="C5364" s="35">
        <f t="shared" si="419"/>
        <v>2.675244752212147E-5</v>
      </c>
      <c r="D5364" s="7">
        <f t="shared" si="415"/>
        <v>0.14347337606113744</v>
      </c>
      <c r="E5364" s="7">
        <f>SUM(D$2:D5364)</f>
        <v>1706.3199732659527</v>
      </c>
      <c r="F5364">
        <f t="shared" si="416"/>
        <v>1</v>
      </c>
      <c r="G5364">
        <f t="shared" si="417"/>
        <v>1</v>
      </c>
    </row>
    <row r="5365" spans="1:7" x14ac:dyDescent="0.25">
      <c r="A5365" s="7">
        <v>0.10164961644011261</v>
      </c>
      <c r="B5365" s="13">
        <f t="shared" si="418"/>
        <v>5364</v>
      </c>
      <c r="C5365" s="35">
        <f t="shared" si="419"/>
        <v>5.8589070591363868E-5</v>
      </c>
      <c r="D5365" s="7">
        <f t="shared" si="415"/>
        <v>0.31427177465207579</v>
      </c>
      <c r="E5365" s="7">
        <f>SUM(D$2:D5365)</f>
        <v>1706.6342450406048</v>
      </c>
      <c r="F5365">
        <f t="shared" si="416"/>
        <v>1</v>
      </c>
      <c r="G5365">
        <f t="shared" si="417"/>
        <v>1</v>
      </c>
    </row>
    <row r="5366" spans="1:7" x14ac:dyDescent="0.25">
      <c r="A5366" s="7">
        <v>0.10153456881058766</v>
      </c>
      <c r="B5366" s="13">
        <f t="shared" si="418"/>
        <v>5365</v>
      </c>
      <c r="C5366" s="35">
        <f t="shared" si="419"/>
        <v>1.1504762952495307E-4</v>
      </c>
      <c r="D5366" s="7">
        <f t="shared" si="415"/>
        <v>0.61723053240137316</v>
      </c>
      <c r="E5366" s="7">
        <f>SUM(D$2:D5366)</f>
        <v>1707.2514755730062</v>
      </c>
      <c r="F5366">
        <f t="shared" si="416"/>
        <v>1</v>
      </c>
      <c r="G5366">
        <f t="shared" si="417"/>
        <v>1</v>
      </c>
    </row>
    <row r="5367" spans="1:7" x14ac:dyDescent="0.25">
      <c r="A5367" s="7">
        <v>0.10148280706144532</v>
      </c>
      <c r="B5367" s="13">
        <f t="shared" si="418"/>
        <v>5366</v>
      </c>
      <c r="C5367" s="35">
        <f t="shared" si="419"/>
        <v>5.1761749142342772E-5</v>
      </c>
      <c r="D5367" s="7">
        <f t="shared" si="415"/>
        <v>0.27775354589781132</v>
      </c>
      <c r="E5367" s="7">
        <f>SUM(D$2:D5367)</f>
        <v>1707.5292291189041</v>
      </c>
      <c r="F5367">
        <f t="shared" si="416"/>
        <v>1</v>
      </c>
      <c r="G5367">
        <f t="shared" si="417"/>
        <v>1</v>
      </c>
    </row>
    <row r="5368" spans="1:7" x14ac:dyDescent="0.25">
      <c r="A5368" s="7">
        <v>0.10145109149017482</v>
      </c>
      <c r="B5368" s="13">
        <f t="shared" si="418"/>
        <v>5367</v>
      </c>
      <c r="C5368" s="35">
        <f t="shared" si="419"/>
        <v>3.171557127049085E-5</v>
      </c>
      <c r="D5368" s="7">
        <f t="shared" si="415"/>
        <v>0.17021747100872439</v>
      </c>
      <c r="E5368" s="7">
        <f>SUM(D$2:D5368)</f>
        <v>1707.6994465899129</v>
      </c>
      <c r="F5368">
        <f t="shared" si="416"/>
        <v>1</v>
      </c>
      <c r="G5368">
        <f t="shared" si="417"/>
        <v>1</v>
      </c>
    </row>
    <row r="5369" spans="1:7" x14ac:dyDescent="0.25">
      <c r="A5369" s="7">
        <v>0.10145012307578483</v>
      </c>
      <c r="B5369" s="13">
        <f t="shared" si="418"/>
        <v>5368</v>
      </c>
      <c r="C5369" s="35">
        <f t="shared" si="419"/>
        <v>9.6841438999850649E-7</v>
      </c>
      <c r="D5369" s="7">
        <f t="shared" si="415"/>
        <v>5.1984484455119828E-3</v>
      </c>
      <c r="E5369" s="7">
        <f>SUM(D$2:D5369)</f>
        <v>1707.7046450383584</v>
      </c>
      <c r="F5369">
        <f t="shared" si="416"/>
        <v>1</v>
      </c>
      <c r="G5369">
        <f t="shared" si="417"/>
        <v>1</v>
      </c>
    </row>
    <row r="5370" spans="1:7" x14ac:dyDescent="0.25">
      <c r="A5370" s="7">
        <v>0.10144721783261501</v>
      </c>
      <c r="B5370" s="13">
        <f t="shared" si="418"/>
        <v>5369</v>
      </c>
      <c r="C5370" s="35">
        <f t="shared" si="419"/>
        <v>2.9052431698151082E-6</v>
      </c>
      <c r="D5370" s="7">
        <f t="shared" si="415"/>
        <v>1.5598250578737316E-2</v>
      </c>
      <c r="E5370" s="7">
        <f>SUM(D$2:D5370)</f>
        <v>1707.7202432889371</v>
      </c>
      <c r="F5370">
        <f t="shared" si="416"/>
        <v>1</v>
      </c>
      <c r="G5370">
        <f t="shared" si="417"/>
        <v>1</v>
      </c>
    </row>
    <row r="5371" spans="1:7" x14ac:dyDescent="0.25">
      <c r="A5371" s="7">
        <v>0.10129614518778426</v>
      </c>
      <c r="B5371" s="13">
        <f t="shared" si="418"/>
        <v>5370</v>
      </c>
      <c r="C5371" s="35">
        <f t="shared" si="419"/>
        <v>1.5107264483074645E-4</v>
      </c>
      <c r="D5371" s="7">
        <f t="shared" si="415"/>
        <v>0.81126010274110838</v>
      </c>
      <c r="E5371" s="7">
        <f>SUM(D$2:D5371)</f>
        <v>1708.5315033916781</v>
      </c>
      <c r="F5371">
        <f t="shared" si="416"/>
        <v>1</v>
      </c>
      <c r="G5371">
        <f t="shared" si="417"/>
        <v>1</v>
      </c>
    </row>
    <row r="5372" spans="1:7" x14ac:dyDescent="0.25">
      <c r="A5372" s="7">
        <v>0.10129614518778426</v>
      </c>
      <c r="B5372" s="13">
        <f t="shared" si="418"/>
        <v>5371</v>
      </c>
      <c r="C5372" s="35">
        <f t="shared" si="419"/>
        <v>0</v>
      </c>
      <c r="D5372" s="7">
        <f t="shared" si="415"/>
        <v>0</v>
      </c>
      <c r="E5372" s="7">
        <f>SUM(D$2:D5372)</f>
        <v>1708.5315033916781</v>
      </c>
      <c r="F5372">
        <f t="shared" si="416"/>
        <v>1</v>
      </c>
      <c r="G5372">
        <f t="shared" si="417"/>
        <v>1</v>
      </c>
    </row>
    <row r="5373" spans="1:7" x14ac:dyDescent="0.25">
      <c r="A5373" s="7">
        <v>0.10129614518778426</v>
      </c>
      <c r="B5373" s="13">
        <f t="shared" si="418"/>
        <v>5372</v>
      </c>
      <c r="C5373" s="35">
        <f t="shared" si="419"/>
        <v>0</v>
      </c>
      <c r="D5373" s="7">
        <f t="shared" si="415"/>
        <v>0</v>
      </c>
      <c r="E5373" s="7">
        <f>SUM(D$2:D5373)</f>
        <v>1708.5315033916781</v>
      </c>
      <c r="F5373">
        <f t="shared" si="416"/>
        <v>1</v>
      </c>
      <c r="G5373">
        <f t="shared" si="417"/>
        <v>1</v>
      </c>
    </row>
    <row r="5374" spans="1:7" x14ac:dyDescent="0.25">
      <c r="A5374" s="7">
        <v>0.10122944564667712</v>
      </c>
      <c r="B5374" s="13">
        <f t="shared" si="418"/>
        <v>5373</v>
      </c>
      <c r="C5374" s="35">
        <f t="shared" si="419"/>
        <v>6.6699541107148597E-5</v>
      </c>
      <c r="D5374" s="7">
        <f t="shared" si="415"/>
        <v>0.35837663436870942</v>
      </c>
      <c r="E5374" s="7">
        <f>SUM(D$2:D5374)</f>
        <v>1708.8898800260467</v>
      </c>
      <c r="F5374">
        <f t="shared" si="416"/>
        <v>1</v>
      </c>
      <c r="G5374">
        <f t="shared" si="417"/>
        <v>1</v>
      </c>
    </row>
    <row r="5375" spans="1:7" x14ac:dyDescent="0.25">
      <c r="A5375" s="7">
        <v>0.10120293530275251</v>
      </c>
      <c r="B5375" s="13">
        <f t="shared" si="418"/>
        <v>5374</v>
      </c>
      <c r="C5375" s="35">
        <f t="shared" si="419"/>
        <v>2.6510343924604496E-5</v>
      </c>
      <c r="D5375" s="7">
        <f t="shared" si="415"/>
        <v>0.14246658825082456</v>
      </c>
      <c r="E5375" s="7">
        <f>SUM(D$2:D5375)</f>
        <v>1709.0323466142975</v>
      </c>
      <c r="F5375">
        <f t="shared" si="416"/>
        <v>1</v>
      </c>
      <c r="G5375">
        <f t="shared" si="417"/>
        <v>1</v>
      </c>
    </row>
    <row r="5376" spans="1:7" x14ac:dyDescent="0.25">
      <c r="A5376" s="7">
        <v>0.10120177320548457</v>
      </c>
      <c r="B5376" s="13">
        <f t="shared" si="418"/>
        <v>5375</v>
      </c>
      <c r="C5376" s="35">
        <f t="shared" si="419"/>
        <v>1.1620972679426966E-6</v>
      </c>
      <c r="D5376" s="7">
        <f t="shared" si="415"/>
        <v>6.2462728151919944E-3</v>
      </c>
      <c r="E5376" s="7">
        <f>SUM(D$2:D5376)</f>
        <v>1709.0385928871126</v>
      </c>
      <c r="F5376">
        <f t="shared" si="416"/>
        <v>1</v>
      </c>
      <c r="G5376">
        <f t="shared" si="417"/>
        <v>1</v>
      </c>
    </row>
    <row r="5377" spans="1:7" x14ac:dyDescent="0.25">
      <c r="A5377" s="7">
        <v>0.10112873055012327</v>
      </c>
      <c r="B5377" s="13">
        <f t="shared" si="418"/>
        <v>5376</v>
      </c>
      <c r="C5377" s="35">
        <f t="shared" si="419"/>
        <v>7.3042655361302278E-5</v>
      </c>
      <c r="D5377" s="7">
        <f t="shared" si="415"/>
        <v>0.39267731522236105</v>
      </c>
      <c r="E5377" s="7">
        <f>SUM(D$2:D5377)</f>
        <v>1709.4312702023349</v>
      </c>
      <c r="F5377">
        <f t="shared" si="416"/>
        <v>1</v>
      </c>
      <c r="G5377">
        <f t="shared" si="417"/>
        <v>1</v>
      </c>
    </row>
    <row r="5378" spans="1:7" x14ac:dyDescent="0.25">
      <c r="A5378" s="7">
        <v>0.10112204849083267</v>
      </c>
      <c r="B5378" s="13">
        <f t="shared" si="418"/>
        <v>5377</v>
      </c>
      <c r="C5378" s="35">
        <f t="shared" si="419"/>
        <v>6.6820592905941778E-6</v>
      </c>
      <c r="D5378" s="7">
        <f t="shared" ref="D5378:D5441" si="420">C5378*B5378</f>
        <v>3.5929432805524894E-2</v>
      </c>
      <c r="E5378" s="7">
        <f>SUM(D$2:D5378)</f>
        <v>1709.4671996351403</v>
      </c>
      <c r="F5378">
        <f t="shared" ref="F5378:F5441" si="421">IF(E5378&gt;I$15,1,0)</f>
        <v>1</v>
      </c>
      <c r="G5378">
        <f t="shared" ref="G5378:G5441" si="422">IF(E5378&gt;M$15,1,0)</f>
        <v>1</v>
      </c>
    </row>
    <row r="5379" spans="1:7" x14ac:dyDescent="0.25">
      <c r="A5379" s="7">
        <v>0.10111468854146911</v>
      </c>
      <c r="B5379" s="13">
        <f t="shared" ref="B5379:B5442" si="423">ROW(B5379)-1</f>
        <v>5378</v>
      </c>
      <c r="C5379" s="35">
        <f t="shared" si="419"/>
        <v>7.3599493635584379E-6</v>
      </c>
      <c r="D5379" s="7">
        <f t="shared" si="420"/>
        <v>3.9581807677217279E-2</v>
      </c>
      <c r="E5379" s="7">
        <f>SUM(D$2:D5379)</f>
        <v>1709.5067814428176</v>
      </c>
      <c r="F5379">
        <f t="shared" si="421"/>
        <v>1</v>
      </c>
      <c r="G5379">
        <f t="shared" si="422"/>
        <v>1</v>
      </c>
    </row>
    <row r="5380" spans="1:7" x14ac:dyDescent="0.25">
      <c r="A5380" s="7">
        <v>0.10110144547468668</v>
      </c>
      <c r="B5380" s="13">
        <f t="shared" si="423"/>
        <v>5379</v>
      </c>
      <c r="C5380" s="35">
        <f t="shared" ref="C5380:C5443" si="424">IF(A5379-A5380=0,0,A5379-A5380)</f>
        <v>1.3243066782436808E-5</v>
      </c>
      <c r="D5380" s="7">
        <f t="shared" si="420"/>
        <v>7.1234456222727588E-2</v>
      </c>
      <c r="E5380" s="7">
        <f>SUM(D$2:D5380)</f>
        <v>1709.5780158990403</v>
      </c>
      <c r="F5380">
        <f t="shared" si="421"/>
        <v>1</v>
      </c>
      <c r="G5380">
        <f t="shared" si="422"/>
        <v>1</v>
      </c>
    </row>
    <row r="5381" spans="1:7" x14ac:dyDescent="0.25">
      <c r="A5381" s="7">
        <v>0.10103828064610286</v>
      </c>
      <c r="B5381" s="13">
        <f t="shared" si="423"/>
        <v>5380</v>
      </c>
      <c r="C5381" s="35">
        <f t="shared" si="424"/>
        <v>6.3164828583817112E-5</v>
      </c>
      <c r="D5381" s="7">
        <f t="shared" si="420"/>
        <v>0.33982677778093606</v>
      </c>
      <c r="E5381" s="7">
        <f>SUM(D$2:D5381)</f>
        <v>1709.9178426768212</v>
      </c>
      <c r="F5381">
        <f t="shared" si="421"/>
        <v>1</v>
      </c>
      <c r="G5381">
        <f t="shared" si="422"/>
        <v>1</v>
      </c>
    </row>
    <row r="5382" spans="1:7" x14ac:dyDescent="0.25">
      <c r="A5382" s="7">
        <v>0.10097148426355669</v>
      </c>
      <c r="B5382" s="13">
        <f t="shared" si="423"/>
        <v>5381</v>
      </c>
      <c r="C5382" s="35">
        <f t="shared" si="424"/>
        <v>6.6796382546169264E-5</v>
      </c>
      <c r="D5382" s="7">
        <f t="shared" si="420"/>
        <v>0.35943133448093678</v>
      </c>
      <c r="E5382" s="7">
        <f>SUM(D$2:D5382)</f>
        <v>1710.2772740113021</v>
      </c>
      <c r="F5382">
        <f t="shared" si="421"/>
        <v>1</v>
      </c>
      <c r="G5382">
        <f t="shared" si="422"/>
        <v>1</v>
      </c>
    </row>
    <row r="5383" spans="1:7" x14ac:dyDescent="0.25">
      <c r="A5383" s="7">
        <v>0.10095894329720691</v>
      </c>
      <c r="B5383" s="13">
        <f t="shared" si="423"/>
        <v>5382</v>
      </c>
      <c r="C5383" s="35">
        <f t="shared" si="424"/>
        <v>1.25409663497833E-5</v>
      </c>
      <c r="D5383" s="7">
        <f t="shared" si="420"/>
        <v>6.7495480894533721E-2</v>
      </c>
      <c r="E5383" s="7">
        <f>SUM(D$2:D5383)</f>
        <v>1710.3447694921965</v>
      </c>
      <c r="F5383">
        <f t="shared" si="421"/>
        <v>1</v>
      </c>
      <c r="G5383">
        <f t="shared" si="422"/>
        <v>1</v>
      </c>
    </row>
    <row r="5384" spans="1:7" x14ac:dyDescent="0.25">
      <c r="A5384" s="7">
        <v>0.10084912510538771</v>
      </c>
      <c r="B5384" s="13">
        <f t="shared" si="423"/>
        <v>5383</v>
      </c>
      <c r="C5384" s="35">
        <f t="shared" si="424"/>
        <v>1.0981819181919705E-4</v>
      </c>
      <c r="D5384" s="7">
        <f t="shared" si="420"/>
        <v>0.59115132656273772</v>
      </c>
      <c r="E5384" s="7">
        <f>SUM(D$2:D5384)</f>
        <v>1710.9359208187593</v>
      </c>
      <c r="F5384">
        <f t="shared" si="421"/>
        <v>1</v>
      </c>
      <c r="G5384">
        <f t="shared" si="422"/>
        <v>1</v>
      </c>
    </row>
    <row r="5385" spans="1:7" x14ac:dyDescent="0.25">
      <c r="A5385" s="7">
        <v>0.10052964519814626</v>
      </c>
      <c r="B5385" s="13">
        <f t="shared" si="423"/>
        <v>5384</v>
      </c>
      <c r="C5385" s="35">
        <f t="shared" si="424"/>
        <v>3.1947990724144615E-4</v>
      </c>
      <c r="D5385" s="7">
        <f t="shared" si="420"/>
        <v>1.7200798205879462</v>
      </c>
      <c r="E5385" s="7">
        <f>SUM(D$2:D5385)</f>
        <v>1712.6560006393472</v>
      </c>
      <c r="F5385">
        <f t="shared" si="421"/>
        <v>1</v>
      </c>
      <c r="G5385">
        <f t="shared" si="422"/>
        <v>1</v>
      </c>
    </row>
    <row r="5386" spans="1:7" x14ac:dyDescent="0.25">
      <c r="A5386" s="7">
        <v>0.10047652766885806</v>
      </c>
      <c r="B5386" s="13">
        <f t="shared" si="423"/>
        <v>5385</v>
      </c>
      <c r="C5386" s="35">
        <f t="shared" si="424"/>
        <v>5.3117529288201903E-5</v>
      </c>
      <c r="D5386" s="7">
        <f t="shared" si="420"/>
        <v>0.28603789521696726</v>
      </c>
      <c r="E5386" s="7">
        <f>SUM(D$2:D5386)</f>
        <v>1712.9420385345643</v>
      </c>
      <c r="F5386">
        <f t="shared" si="421"/>
        <v>1</v>
      </c>
      <c r="G5386">
        <f t="shared" si="422"/>
        <v>1</v>
      </c>
    </row>
    <row r="5387" spans="1:7" x14ac:dyDescent="0.25">
      <c r="A5387" s="7">
        <v>0.10045585202163286</v>
      </c>
      <c r="B5387" s="13">
        <f t="shared" si="423"/>
        <v>5386</v>
      </c>
      <c r="C5387" s="35">
        <f t="shared" si="424"/>
        <v>2.0675647225201765E-5</v>
      </c>
      <c r="D5387" s="7">
        <f t="shared" si="420"/>
        <v>0.11135903595493671</v>
      </c>
      <c r="E5387" s="7">
        <f>SUM(D$2:D5387)</f>
        <v>1713.0533975705193</v>
      </c>
      <c r="F5387">
        <f t="shared" si="421"/>
        <v>1</v>
      </c>
      <c r="G5387">
        <f t="shared" si="422"/>
        <v>1</v>
      </c>
    </row>
    <row r="5388" spans="1:7" x14ac:dyDescent="0.25">
      <c r="A5388" s="7">
        <v>0.10045265625414602</v>
      </c>
      <c r="B5388" s="13">
        <f t="shared" si="423"/>
        <v>5387</v>
      </c>
      <c r="C5388" s="35">
        <f t="shared" si="424"/>
        <v>3.1957674868354768E-6</v>
      </c>
      <c r="D5388" s="7">
        <f t="shared" si="420"/>
        <v>1.7215599451582714E-2</v>
      </c>
      <c r="E5388" s="7">
        <f>SUM(D$2:D5388)</f>
        <v>1713.070613169971</v>
      </c>
      <c r="F5388">
        <f t="shared" si="421"/>
        <v>1</v>
      </c>
      <c r="G5388">
        <f t="shared" si="422"/>
        <v>1</v>
      </c>
    </row>
    <row r="5389" spans="1:7" x14ac:dyDescent="0.25">
      <c r="A5389" s="7">
        <v>0.10027916481618818</v>
      </c>
      <c r="B5389" s="13">
        <f t="shared" si="423"/>
        <v>5388</v>
      </c>
      <c r="C5389" s="35">
        <f t="shared" si="424"/>
        <v>1.7349143795784838E-4</v>
      </c>
      <c r="D5389" s="7">
        <f t="shared" si="420"/>
        <v>0.93477186771688703</v>
      </c>
      <c r="E5389" s="7">
        <f>SUM(D$2:D5389)</f>
        <v>1714.0053850376878</v>
      </c>
      <c r="F5389">
        <f t="shared" si="421"/>
        <v>1</v>
      </c>
      <c r="G5389">
        <f t="shared" si="422"/>
        <v>1</v>
      </c>
    </row>
    <row r="5390" spans="1:7" x14ac:dyDescent="0.25">
      <c r="A5390" s="7">
        <v>0.10026563122508871</v>
      </c>
      <c r="B5390" s="13">
        <f t="shared" si="423"/>
        <v>5389</v>
      </c>
      <c r="C5390" s="35">
        <f t="shared" si="424"/>
        <v>1.3533591099471054E-5</v>
      </c>
      <c r="D5390" s="7">
        <f t="shared" si="420"/>
        <v>7.293252243504951E-2</v>
      </c>
      <c r="E5390" s="7">
        <f>SUM(D$2:D5390)</f>
        <v>1714.0783175601227</v>
      </c>
      <c r="F5390">
        <f t="shared" si="421"/>
        <v>1</v>
      </c>
      <c r="G5390">
        <f t="shared" si="422"/>
        <v>1</v>
      </c>
    </row>
    <row r="5391" spans="1:7" x14ac:dyDescent="0.25">
      <c r="A5391" s="7">
        <v>0.100257230230256</v>
      </c>
      <c r="B5391" s="13">
        <f t="shared" si="423"/>
        <v>5390</v>
      </c>
      <c r="C5391" s="35">
        <f t="shared" si="424"/>
        <v>8.4009948327079531E-6</v>
      </c>
      <c r="D5391" s="7">
        <f t="shared" si="420"/>
        <v>4.5281362148295867E-2</v>
      </c>
      <c r="E5391" s="7">
        <f>SUM(D$2:D5391)</f>
        <v>1714.123598922271</v>
      </c>
      <c r="F5391">
        <f t="shared" si="421"/>
        <v>1</v>
      </c>
      <c r="G5391">
        <f t="shared" si="422"/>
        <v>1</v>
      </c>
    </row>
    <row r="5392" spans="1:7" x14ac:dyDescent="0.25">
      <c r="A5392" s="7">
        <v>0.10022798411567978</v>
      </c>
      <c r="B5392" s="13">
        <f t="shared" si="423"/>
        <v>5391</v>
      </c>
      <c r="C5392" s="35">
        <f t="shared" si="424"/>
        <v>2.9246114576220172E-5</v>
      </c>
      <c r="D5392" s="7">
        <f t="shared" si="420"/>
        <v>0.15766580368040295</v>
      </c>
      <c r="E5392" s="7">
        <f>SUM(D$2:D5392)</f>
        <v>1714.2812647259514</v>
      </c>
      <c r="F5392">
        <f t="shared" si="421"/>
        <v>1</v>
      </c>
      <c r="G5392">
        <f t="shared" si="422"/>
        <v>1</v>
      </c>
    </row>
    <row r="5393" spans="1:7" x14ac:dyDescent="0.25">
      <c r="A5393" s="7">
        <v>0.10020052956772502</v>
      </c>
      <c r="B5393" s="13">
        <f t="shared" si="423"/>
        <v>5392</v>
      </c>
      <c r="C5393" s="35">
        <f t="shared" si="424"/>
        <v>2.7454547954761099E-5</v>
      </c>
      <c r="D5393" s="7">
        <f t="shared" si="420"/>
        <v>0.14803492257207185</v>
      </c>
      <c r="E5393" s="7">
        <f>SUM(D$2:D5393)</f>
        <v>1714.4292996485235</v>
      </c>
      <c r="F5393">
        <f t="shared" si="421"/>
        <v>1</v>
      </c>
      <c r="G5393">
        <f t="shared" si="422"/>
        <v>1</v>
      </c>
    </row>
    <row r="5394" spans="1:7" x14ac:dyDescent="0.25">
      <c r="A5394" s="7">
        <v>0.10015143095815499</v>
      </c>
      <c r="B5394" s="13">
        <f t="shared" si="423"/>
        <v>5393</v>
      </c>
      <c r="C5394" s="35">
        <f t="shared" si="424"/>
        <v>4.909860957003076E-5</v>
      </c>
      <c r="D5394" s="7">
        <f t="shared" si="420"/>
        <v>0.26478880141117589</v>
      </c>
      <c r="E5394" s="7">
        <f>SUM(D$2:D5394)</f>
        <v>1714.6940884499347</v>
      </c>
      <c r="F5394">
        <f t="shared" si="421"/>
        <v>1</v>
      </c>
      <c r="G5394">
        <f t="shared" si="422"/>
        <v>1</v>
      </c>
    </row>
    <row r="5395" spans="1:7" x14ac:dyDescent="0.25">
      <c r="A5395" s="7">
        <v>0.10013547633108073</v>
      </c>
      <c r="B5395" s="13">
        <f t="shared" si="423"/>
        <v>5394</v>
      </c>
      <c r="C5395" s="35">
        <f t="shared" si="424"/>
        <v>1.5954627074252214E-5</v>
      </c>
      <c r="D5395" s="7">
        <f t="shared" si="420"/>
        <v>8.6059258438516445E-2</v>
      </c>
      <c r="E5395" s="7">
        <f>SUM(D$2:D5395)</f>
        <v>1714.7801477083733</v>
      </c>
      <c r="F5395">
        <f t="shared" si="421"/>
        <v>1</v>
      </c>
      <c r="G5395">
        <f t="shared" si="422"/>
        <v>1</v>
      </c>
    </row>
    <row r="5396" spans="1:7" x14ac:dyDescent="0.25">
      <c r="A5396" s="7">
        <v>0.10007739567804406</v>
      </c>
      <c r="B5396" s="13">
        <f t="shared" si="423"/>
        <v>5395</v>
      </c>
      <c r="C5396" s="35">
        <f t="shared" si="424"/>
        <v>5.8080653036668428E-5</v>
      </c>
      <c r="D5396" s="7">
        <f t="shared" si="420"/>
        <v>0.31334512313282614</v>
      </c>
      <c r="E5396" s="7">
        <f>SUM(D$2:D5396)</f>
        <v>1715.0934928315062</v>
      </c>
      <c r="F5396">
        <f t="shared" si="421"/>
        <v>1</v>
      </c>
      <c r="G5396">
        <f t="shared" si="422"/>
        <v>1</v>
      </c>
    </row>
    <row r="5397" spans="1:7" x14ac:dyDescent="0.25">
      <c r="A5397" s="7">
        <v>9.9940365041867457E-2</v>
      </c>
      <c r="B5397" s="13">
        <f t="shared" si="423"/>
        <v>5396</v>
      </c>
      <c r="C5397" s="35">
        <f t="shared" si="424"/>
        <v>1.3703063617660771E-4</v>
      </c>
      <c r="D5397" s="7">
        <f t="shared" si="420"/>
        <v>0.73941731280897516</v>
      </c>
      <c r="E5397" s="7">
        <f>SUM(D$2:D5397)</f>
        <v>1715.8329101443151</v>
      </c>
      <c r="F5397">
        <f t="shared" si="421"/>
        <v>1</v>
      </c>
      <c r="G5397">
        <f t="shared" si="422"/>
        <v>1</v>
      </c>
    </row>
    <row r="5398" spans="1:7" x14ac:dyDescent="0.25">
      <c r="A5398" s="7">
        <v>9.9935522969917756E-2</v>
      </c>
      <c r="B5398" s="13">
        <f t="shared" si="423"/>
        <v>5397</v>
      </c>
      <c r="C5398" s="35">
        <f t="shared" si="424"/>
        <v>4.8420719497010989E-6</v>
      </c>
      <c r="D5398" s="7">
        <f t="shared" si="420"/>
        <v>2.6132662312536831E-2</v>
      </c>
      <c r="E5398" s="7">
        <f>SUM(D$2:D5398)</f>
        <v>1715.8590428066277</v>
      </c>
      <c r="F5398">
        <f t="shared" si="421"/>
        <v>1</v>
      </c>
      <c r="G5398">
        <f t="shared" si="422"/>
        <v>1</v>
      </c>
    </row>
    <row r="5399" spans="1:7" x14ac:dyDescent="0.25">
      <c r="A5399" s="7">
        <v>9.9814858536931172E-2</v>
      </c>
      <c r="B5399" s="13">
        <f t="shared" si="423"/>
        <v>5398</v>
      </c>
      <c r="C5399" s="35">
        <f t="shared" si="424"/>
        <v>1.2066443298658358E-4</v>
      </c>
      <c r="D5399" s="7">
        <f t="shared" si="420"/>
        <v>0.65134660926157817</v>
      </c>
      <c r="E5399" s="7">
        <f>SUM(D$2:D5399)</f>
        <v>1716.5103894158892</v>
      </c>
      <c r="F5399">
        <f t="shared" si="421"/>
        <v>1</v>
      </c>
      <c r="G5399">
        <f t="shared" si="422"/>
        <v>1</v>
      </c>
    </row>
    <row r="5400" spans="1:7" x14ac:dyDescent="0.25">
      <c r="A5400" s="7">
        <v>9.9776218802772501E-2</v>
      </c>
      <c r="B5400" s="13">
        <f t="shared" si="423"/>
        <v>5399</v>
      </c>
      <c r="C5400" s="35">
        <f t="shared" si="424"/>
        <v>3.863973415867139E-5</v>
      </c>
      <c r="D5400" s="7">
        <f t="shared" si="420"/>
        <v>0.20861592472266682</v>
      </c>
      <c r="E5400" s="7">
        <f>SUM(D$2:D5400)</f>
        <v>1716.7190053406118</v>
      </c>
      <c r="F5400">
        <f t="shared" si="421"/>
        <v>1</v>
      </c>
      <c r="G5400">
        <f t="shared" si="422"/>
        <v>1</v>
      </c>
    </row>
    <row r="5401" spans="1:7" x14ac:dyDescent="0.25">
      <c r="A5401" s="7">
        <v>9.9562489746912633E-2</v>
      </c>
      <c r="B5401" s="13">
        <f t="shared" si="423"/>
        <v>5400</v>
      </c>
      <c r="C5401" s="35">
        <f t="shared" si="424"/>
        <v>2.1372905585986812E-4</v>
      </c>
      <c r="D5401" s="7">
        <f t="shared" si="420"/>
        <v>1.1541369016432879</v>
      </c>
      <c r="E5401" s="7">
        <f>SUM(D$2:D5401)</f>
        <v>1717.8731422422552</v>
      </c>
      <c r="F5401">
        <f t="shared" si="421"/>
        <v>1</v>
      </c>
      <c r="G5401">
        <f t="shared" si="422"/>
        <v>1</v>
      </c>
    </row>
    <row r="5402" spans="1:7" x14ac:dyDescent="0.25">
      <c r="A5402" s="7">
        <v>9.9512689036909921E-2</v>
      </c>
      <c r="B5402" s="13">
        <f t="shared" si="423"/>
        <v>5401</v>
      </c>
      <c r="C5402" s="35">
        <f t="shared" si="424"/>
        <v>4.9800710002712023E-5</v>
      </c>
      <c r="D5402" s="7">
        <f t="shared" si="420"/>
        <v>0.26897363472464764</v>
      </c>
      <c r="E5402" s="7">
        <f>SUM(D$2:D5402)</f>
        <v>1718.1421158769799</v>
      </c>
      <c r="F5402">
        <f t="shared" si="421"/>
        <v>1</v>
      </c>
      <c r="G5402">
        <f t="shared" si="422"/>
        <v>1</v>
      </c>
    </row>
    <row r="5403" spans="1:7" x14ac:dyDescent="0.25">
      <c r="A5403" s="7">
        <v>9.9504578566394192E-2</v>
      </c>
      <c r="B5403" s="13">
        <f t="shared" si="423"/>
        <v>5402</v>
      </c>
      <c r="C5403" s="35">
        <f t="shared" si="424"/>
        <v>8.1104705157292178E-6</v>
      </c>
      <c r="D5403" s="7">
        <f t="shared" si="420"/>
        <v>4.3812761725969235E-2</v>
      </c>
      <c r="E5403" s="7">
        <f>SUM(D$2:D5403)</f>
        <v>1718.1859286387059</v>
      </c>
      <c r="F5403">
        <f t="shared" si="421"/>
        <v>1</v>
      </c>
      <c r="G5403">
        <f t="shared" si="422"/>
        <v>1</v>
      </c>
    </row>
    <row r="5404" spans="1:7" x14ac:dyDescent="0.25">
      <c r="A5404" s="7">
        <v>9.9399747708683109E-2</v>
      </c>
      <c r="B5404" s="13">
        <f t="shared" si="423"/>
        <v>5403</v>
      </c>
      <c r="C5404" s="35">
        <f t="shared" si="424"/>
        <v>1.0483085771108291E-4</v>
      </c>
      <c r="D5404" s="7">
        <f t="shared" si="420"/>
        <v>0.56640112421298094</v>
      </c>
      <c r="E5404" s="7">
        <f>SUM(D$2:D5404)</f>
        <v>1718.7523297629189</v>
      </c>
      <c r="F5404">
        <f t="shared" si="421"/>
        <v>1</v>
      </c>
      <c r="G5404">
        <f t="shared" si="422"/>
        <v>1</v>
      </c>
    </row>
    <row r="5405" spans="1:7" x14ac:dyDescent="0.25">
      <c r="A5405" s="7">
        <v>9.9396963517312059E-2</v>
      </c>
      <c r="B5405" s="13">
        <f t="shared" si="423"/>
        <v>5404</v>
      </c>
      <c r="C5405" s="35">
        <f t="shared" si="424"/>
        <v>2.7841913710496824E-6</v>
      </c>
      <c r="D5405" s="7">
        <f t="shared" si="420"/>
        <v>1.5045770169152484E-2</v>
      </c>
      <c r="E5405" s="7">
        <f>SUM(D$2:D5405)</f>
        <v>1718.7673755330879</v>
      </c>
      <c r="F5405">
        <f t="shared" si="421"/>
        <v>1</v>
      </c>
      <c r="G5405">
        <f t="shared" si="422"/>
        <v>1</v>
      </c>
    </row>
    <row r="5406" spans="1:7" x14ac:dyDescent="0.25">
      <c r="A5406" s="7">
        <v>9.9375779452532106E-2</v>
      </c>
      <c r="B5406" s="13">
        <f t="shared" si="423"/>
        <v>5405</v>
      </c>
      <c r="C5406" s="35">
        <f t="shared" si="424"/>
        <v>2.1184064779952716E-5</v>
      </c>
      <c r="D5406" s="7">
        <f t="shared" si="420"/>
        <v>0.11449987013564443</v>
      </c>
      <c r="E5406" s="7">
        <f>SUM(D$2:D5406)</f>
        <v>1718.8818754032236</v>
      </c>
      <c r="F5406">
        <f t="shared" si="421"/>
        <v>1</v>
      </c>
      <c r="G5406">
        <f t="shared" si="422"/>
        <v>1</v>
      </c>
    </row>
    <row r="5407" spans="1:7" x14ac:dyDescent="0.25">
      <c r="A5407" s="7">
        <v>9.9316948278343226E-2</v>
      </c>
      <c r="B5407" s="13">
        <f t="shared" si="423"/>
        <v>5406</v>
      </c>
      <c r="C5407" s="35">
        <f t="shared" si="424"/>
        <v>5.8831174188880841E-5</v>
      </c>
      <c r="D5407" s="7">
        <f t="shared" si="420"/>
        <v>0.31804132766508986</v>
      </c>
      <c r="E5407" s="7">
        <f>SUM(D$2:D5407)</f>
        <v>1719.1999167308886</v>
      </c>
      <c r="F5407">
        <f t="shared" si="421"/>
        <v>1</v>
      </c>
      <c r="G5407">
        <f t="shared" si="422"/>
        <v>1</v>
      </c>
    </row>
    <row r="5408" spans="1:7" x14ac:dyDescent="0.25">
      <c r="A5408" s="7">
        <v>9.9316948278343198E-2</v>
      </c>
      <c r="B5408" s="13">
        <f t="shared" si="423"/>
        <v>5407</v>
      </c>
      <c r="C5408" s="35">
        <f t="shared" si="424"/>
        <v>2.7755575615628914E-17</v>
      </c>
      <c r="D5408" s="7">
        <f t="shared" si="420"/>
        <v>1.5007439735370554E-13</v>
      </c>
      <c r="E5408" s="7">
        <f>SUM(D$2:D5408)</f>
        <v>1719.1999167308888</v>
      </c>
      <c r="F5408">
        <f t="shared" si="421"/>
        <v>1</v>
      </c>
      <c r="G5408">
        <f t="shared" si="422"/>
        <v>1</v>
      </c>
    </row>
    <row r="5409" spans="1:7" x14ac:dyDescent="0.25">
      <c r="A5409" s="7">
        <v>9.9281794835988396E-2</v>
      </c>
      <c r="B5409" s="13">
        <f t="shared" si="423"/>
        <v>5408</v>
      </c>
      <c r="C5409" s="35">
        <f t="shared" si="424"/>
        <v>3.5153442354801667E-5</v>
      </c>
      <c r="D5409" s="7">
        <f t="shared" si="420"/>
        <v>0.19010981625476742</v>
      </c>
      <c r="E5409" s="7">
        <f>SUM(D$2:D5409)</f>
        <v>1719.3900265471436</v>
      </c>
      <c r="F5409">
        <f t="shared" si="421"/>
        <v>1</v>
      </c>
      <c r="G5409">
        <f t="shared" si="422"/>
        <v>1</v>
      </c>
    </row>
    <row r="5410" spans="1:7" x14ac:dyDescent="0.25">
      <c r="A5410" s="7">
        <v>9.9248917167449865E-2</v>
      </c>
      <c r="B5410" s="13">
        <f t="shared" si="423"/>
        <v>5409</v>
      </c>
      <c r="C5410" s="35">
        <f t="shared" si="424"/>
        <v>3.2877668538530691E-5</v>
      </c>
      <c r="D5410" s="7">
        <f t="shared" si="420"/>
        <v>0.17783530912491252</v>
      </c>
      <c r="E5410" s="7">
        <f>SUM(D$2:D5410)</f>
        <v>1719.5678618562686</v>
      </c>
      <c r="F5410">
        <f t="shared" si="421"/>
        <v>1</v>
      </c>
      <c r="G5410">
        <f t="shared" si="422"/>
        <v>1</v>
      </c>
    </row>
    <row r="5411" spans="1:7" x14ac:dyDescent="0.25">
      <c r="A5411" s="7">
        <v>9.9248917167449865E-2</v>
      </c>
      <c r="B5411" s="13">
        <f t="shared" si="423"/>
        <v>5410</v>
      </c>
      <c r="C5411" s="35">
        <f t="shared" si="424"/>
        <v>0</v>
      </c>
      <c r="D5411" s="7">
        <f t="shared" si="420"/>
        <v>0</v>
      </c>
      <c r="E5411" s="7">
        <f>SUM(D$2:D5411)</f>
        <v>1719.5678618562686</v>
      </c>
      <c r="F5411">
        <f t="shared" si="421"/>
        <v>1</v>
      </c>
      <c r="G5411">
        <f t="shared" si="422"/>
        <v>1</v>
      </c>
    </row>
    <row r="5412" spans="1:7" x14ac:dyDescent="0.25">
      <c r="A5412" s="7">
        <v>9.9211512161638371E-2</v>
      </c>
      <c r="B5412" s="13">
        <f t="shared" si="423"/>
        <v>5411</v>
      </c>
      <c r="C5412" s="35">
        <f t="shared" si="424"/>
        <v>3.7405005811494418E-5</v>
      </c>
      <c r="D5412" s="7">
        <f t="shared" si="420"/>
        <v>0.20239848644599628</v>
      </c>
      <c r="E5412" s="7">
        <f>SUM(D$2:D5412)</f>
        <v>1719.7702603427147</v>
      </c>
      <c r="F5412">
        <f t="shared" si="421"/>
        <v>1</v>
      </c>
      <c r="G5412">
        <f t="shared" si="422"/>
        <v>1</v>
      </c>
    </row>
    <row r="5413" spans="1:7" x14ac:dyDescent="0.25">
      <c r="A5413" s="7">
        <v>9.9049714327439128E-2</v>
      </c>
      <c r="B5413" s="13">
        <f t="shared" si="423"/>
        <v>5412</v>
      </c>
      <c r="C5413" s="35">
        <f t="shared" si="424"/>
        <v>1.6179783419924265E-4</v>
      </c>
      <c r="D5413" s="7">
        <f t="shared" si="420"/>
        <v>0.87564987868630118</v>
      </c>
      <c r="E5413" s="7">
        <f>SUM(D$2:D5413)</f>
        <v>1720.645910221401</v>
      </c>
      <c r="F5413">
        <f t="shared" si="421"/>
        <v>1</v>
      </c>
      <c r="G5413">
        <f t="shared" si="422"/>
        <v>1</v>
      </c>
    </row>
    <row r="5414" spans="1:7" x14ac:dyDescent="0.25">
      <c r="A5414" s="7">
        <v>9.9033299703529643E-2</v>
      </c>
      <c r="B5414" s="13">
        <f t="shared" si="423"/>
        <v>5413</v>
      </c>
      <c r="C5414" s="35">
        <f t="shared" si="424"/>
        <v>1.6414623909485893E-5</v>
      </c>
      <c r="D5414" s="7">
        <f t="shared" si="420"/>
        <v>8.8852359222047136E-2</v>
      </c>
      <c r="E5414" s="7">
        <f>SUM(D$2:D5414)</f>
        <v>1720.7347625806231</v>
      </c>
      <c r="F5414">
        <f t="shared" si="421"/>
        <v>1</v>
      </c>
      <c r="G5414">
        <f t="shared" si="422"/>
        <v>1</v>
      </c>
    </row>
    <row r="5415" spans="1:7" x14ac:dyDescent="0.25">
      <c r="A5415" s="7">
        <v>9.8985629505184788E-2</v>
      </c>
      <c r="B5415" s="13">
        <f t="shared" si="423"/>
        <v>5414</v>
      </c>
      <c r="C5415" s="35">
        <f t="shared" si="424"/>
        <v>4.7670198344854087E-5</v>
      </c>
      <c r="D5415" s="7">
        <f t="shared" si="420"/>
        <v>0.25808645383904005</v>
      </c>
      <c r="E5415" s="7">
        <f>SUM(D$2:D5415)</f>
        <v>1720.9928490344621</v>
      </c>
      <c r="F5415">
        <f t="shared" si="421"/>
        <v>1</v>
      </c>
      <c r="G5415">
        <f t="shared" si="422"/>
        <v>1</v>
      </c>
    </row>
    <row r="5416" spans="1:7" x14ac:dyDescent="0.25">
      <c r="A5416" s="7">
        <v>9.8916412086663782E-2</v>
      </c>
      <c r="B5416" s="13">
        <f t="shared" si="423"/>
        <v>5415</v>
      </c>
      <c r="C5416" s="35">
        <f t="shared" si="424"/>
        <v>6.9217418521005936E-5</v>
      </c>
      <c r="D5416" s="7">
        <f t="shared" si="420"/>
        <v>0.37481232129124714</v>
      </c>
      <c r="E5416" s="7">
        <f>SUM(D$2:D5416)</f>
        <v>1721.3676613557534</v>
      </c>
      <c r="F5416">
        <f t="shared" si="421"/>
        <v>1</v>
      </c>
      <c r="G5416">
        <f t="shared" si="422"/>
        <v>1</v>
      </c>
    </row>
    <row r="5417" spans="1:7" x14ac:dyDescent="0.25">
      <c r="A5417" s="7">
        <v>9.8916412086663782E-2</v>
      </c>
      <c r="B5417" s="13">
        <f t="shared" si="423"/>
        <v>5416</v>
      </c>
      <c r="C5417" s="35">
        <f t="shared" si="424"/>
        <v>0</v>
      </c>
      <c r="D5417" s="7">
        <f t="shared" si="420"/>
        <v>0</v>
      </c>
      <c r="E5417" s="7">
        <f>SUM(D$2:D5417)</f>
        <v>1721.3676613557534</v>
      </c>
      <c r="F5417">
        <f t="shared" si="421"/>
        <v>1</v>
      </c>
      <c r="G5417">
        <f t="shared" si="422"/>
        <v>1</v>
      </c>
    </row>
    <row r="5418" spans="1:7" x14ac:dyDescent="0.25">
      <c r="A5418" s="7">
        <v>9.8879927074522783E-2</v>
      </c>
      <c r="B5418" s="13">
        <f t="shared" si="423"/>
        <v>5417</v>
      </c>
      <c r="C5418" s="35">
        <f t="shared" si="424"/>
        <v>3.6485012140999307E-5</v>
      </c>
      <c r="D5418" s="7">
        <f t="shared" si="420"/>
        <v>0.19763931076779323</v>
      </c>
      <c r="E5418" s="7">
        <f>SUM(D$2:D5418)</f>
        <v>1721.5653006665211</v>
      </c>
      <c r="F5418">
        <f t="shared" si="421"/>
        <v>1</v>
      </c>
      <c r="G5418">
        <f t="shared" si="422"/>
        <v>1</v>
      </c>
    </row>
    <row r="5419" spans="1:7" x14ac:dyDescent="0.25">
      <c r="A5419" s="7">
        <v>9.8873172384152941E-2</v>
      </c>
      <c r="B5419" s="13">
        <f t="shared" si="423"/>
        <v>5418</v>
      </c>
      <c r="C5419" s="35">
        <f t="shared" si="424"/>
        <v>6.7546903698423311E-6</v>
      </c>
      <c r="D5419" s="7">
        <f t="shared" si="420"/>
        <v>3.659691242380575E-2</v>
      </c>
      <c r="E5419" s="7">
        <f>SUM(D$2:D5419)</f>
        <v>1721.601897578945</v>
      </c>
      <c r="F5419">
        <f t="shared" si="421"/>
        <v>1</v>
      </c>
      <c r="G5419">
        <f t="shared" si="422"/>
        <v>1</v>
      </c>
    </row>
    <row r="5420" spans="1:7" x14ac:dyDescent="0.25">
      <c r="A5420" s="7">
        <v>9.8855329349018292E-2</v>
      </c>
      <c r="B5420" s="13">
        <f t="shared" si="423"/>
        <v>5419</v>
      </c>
      <c r="C5420" s="35">
        <f t="shared" si="424"/>
        <v>1.7843035134648688E-5</v>
      </c>
      <c r="D5420" s="7">
        <f t="shared" si="420"/>
        <v>9.6691407394661241E-2</v>
      </c>
      <c r="E5420" s="7">
        <f>SUM(D$2:D5420)</f>
        <v>1721.6985889863397</v>
      </c>
      <c r="F5420">
        <f t="shared" si="421"/>
        <v>1</v>
      </c>
      <c r="G5420">
        <f t="shared" si="422"/>
        <v>1</v>
      </c>
    </row>
    <row r="5421" spans="1:7" x14ac:dyDescent="0.25">
      <c r="A5421" s="7">
        <v>9.8793181355543866E-2</v>
      </c>
      <c r="B5421" s="13">
        <f t="shared" si="423"/>
        <v>5420</v>
      </c>
      <c r="C5421" s="35">
        <f t="shared" si="424"/>
        <v>6.2147993474426233E-5</v>
      </c>
      <c r="D5421" s="7">
        <f t="shared" si="420"/>
        <v>0.33684212463139018</v>
      </c>
      <c r="E5421" s="7">
        <f>SUM(D$2:D5421)</f>
        <v>1722.0354311109711</v>
      </c>
      <c r="F5421">
        <f t="shared" si="421"/>
        <v>1</v>
      </c>
      <c r="G5421">
        <f t="shared" si="422"/>
        <v>1</v>
      </c>
    </row>
    <row r="5422" spans="1:7" x14ac:dyDescent="0.25">
      <c r="A5422" s="7">
        <v>9.8773909909184013E-2</v>
      </c>
      <c r="B5422" s="13">
        <f t="shared" si="423"/>
        <v>5421</v>
      </c>
      <c r="C5422" s="35">
        <f t="shared" si="424"/>
        <v>1.9271446359853117E-5</v>
      </c>
      <c r="D5422" s="7">
        <f t="shared" si="420"/>
        <v>0.10447051071676375</v>
      </c>
      <c r="E5422" s="7">
        <f>SUM(D$2:D5422)</f>
        <v>1722.1399016216878</v>
      </c>
      <c r="F5422">
        <f t="shared" si="421"/>
        <v>1</v>
      </c>
      <c r="G5422">
        <f t="shared" si="422"/>
        <v>1</v>
      </c>
    </row>
    <row r="5423" spans="1:7" x14ac:dyDescent="0.25">
      <c r="A5423" s="7">
        <v>9.8759432114054455E-2</v>
      </c>
      <c r="B5423" s="13">
        <f t="shared" si="423"/>
        <v>5422</v>
      </c>
      <c r="C5423" s="35">
        <f t="shared" si="424"/>
        <v>1.4477795129558269E-5</v>
      </c>
      <c r="D5423" s="7">
        <f t="shared" si="420"/>
        <v>7.8498605192464932E-2</v>
      </c>
      <c r="E5423" s="7">
        <f>SUM(D$2:D5423)</f>
        <v>1722.2184002268802</v>
      </c>
      <c r="F5423">
        <f t="shared" si="421"/>
        <v>1</v>
      </c>
      <c r="G5423">
        <f t="shared" si="422"/>
        <v>1</v>
      </c>
    </row>
    <row r="5424" spans="1:7" x14ac:dyDescent="0.25">
      <c r="A5424" s="7">
        <v>9.8552675641802118E-2</v>
      </c>
      <c r="B5424" s="13">
        <f t="shared" si="423"/>
        <v>5423</v>
      </c>
      <c r="C5424" s="35">
        <f t="shared" si="424"/>
        <v>2.0675647225233684E-4</v>
      </c>
      <c r="D5424" s="7">
        <f t="shared" si="420"/>
        <v>1.1212403490244227</v>
      </c>
      <c r="E5424" s="7">
        <f>SUM(D$2:D5424)</f>
        <v>1723.3396405759047</v>
      </c>
      <c r="F5424">
        <f t="shared" si="421"/>
        <v>1</v>
      </c>
      <c r="G5424">
        <f t="shared" si="422"/>
        <v>1</v>
      </c>
    </row>
    <row r="5425" spans="1:7" x14ac:dyDescent="0.25">
      <c r="A5425" s="7">
        <v>9.8536406280051045E-2</v>
      </c>
      <c r="B5425" s="13">
        <f t="shared" si="423"/>
        <v>5424</v>
      </c>
      <c r="C5425" s="35">
        <f t="shared" si="424"/>
        <v>1.6269361751072853E-5</v>
      </c>
      <c r="D5425" s="7">
        <f t="shared" si="420"/>
        <v>8.8245018137819153E-2</v>
      </c>
      <c r="E5425" s="7">
        <f>SUM(D$2:D5425)</f>
        <v>1723.4278855940424</v>
      </c>
      <c r="F5425">
        <f t="shared" si="421"/>
        <v>1</v>
      </c>
      <c r="G5425">
        <f t="shared" si="422"/>
        <v>1</v>
      </c>
    </row>
    <row r="5426" spans="1:7" x14ac:dyDescent="0.25">
      <c r="A5426" s="7">
        <v>9.8469149900669767E-2</v>
      </c>
      <c r="B5426" s="13">
        <f t="shared" si="423"/>
        <v>5425</v>
      </c>
      <c r="C5426" s="35">
        <f t="shared" si="424"/>
        <v>6.7256379381278042E-5</v>
      </c>
      <c r="D5426" s="7">
        <f t="shared" si="420"/>
        <v>0.36486585814343336</v>
      </c>
      <c r="E5426" s="7">
        <f>SUM(D$2:D5426)</f>
        <v>1723.7927514521859</v>
      </c>
      <c r="F5426">
        <f t="shared" si="421"/>
        <v>1</v>
      </c>
      <c r="G5426">
        <f t="shared" si="422"/>
        <v>1</v>
      </c>
    </row>
    <row r="5427" spans="1:7" x14ac:dyDescent="0.25">
      <c r="A5427" s="7">
        <v>9.8441404828397944E-2</v>
      </c>
      <c r="B5427" s="13">
        <f t="shared" si="423"/>
        <v>5426</v>
      </c>
      <c r="C5427" s="35">
        <f t="shared" si="424"/>
        <v>2.7745072271823101E-5</v>
      </c>
      <c r="D5427" s="7">
        <f t="shared" si="420"/>
        <v>0.15054476214691215</v>
      </c>
      <c r="E5427" s="7">
        <f>SUM(D$2:D5427)</f>
        <v>1723.9432962143328</v>
      </c>
      <c r="F5427">
        <f t="shared" si="421"/>
        <v>1</v>
      </c>
      <c r="G5427">
        <f t="shared" si="422"/>
        <v>1</v>
      </c>
    </row>
    <row r="5428" spans="1:7" x14ac:dyDescent="0.25">
      <c r="A5428" s="7">
        <v>9.8388432561268196E-2</v>
      </c>
      <c r="B5428" s="13">
        <f t="shared" si="423"/>
        <v>5427</v>
      </c>
      <c r="C5428" s="35">
        <f t="shared" si="424"/>
        <v>5.297226712974723E-5</v>
      </c>
      <c r="D5428" s="7">
        <f t="shared" si="420"/>
        <v>0.28748049371313822</v>
      </c>
      <c r="E5428" s="7">
        <f>SUM(D$2:D5428)</f>
        <v>1724.2307767080461</v>
      </c>
      <c r="F5428">
        <f t="shared" si="421"/>
        <v>1</v>
      </c>
      <c r="G5428">
        <f t="shared" si="422"/>
        <v>1</v>
      </c>
    </row>
    <row r="5429" spans="1:7" x14ac:dyDescent="0.25">
      <c r="A5429" s="7">
        <v>9.8346911794299469E-2</v>
      </c>
      <c r="B5429" s="13">
        <f t="shared" si="423"/>
        <v>5428</v>
      </c>
      <c r="C5429" s="35">
        <f t="shared" si="424"/>
        <v>4.1520766968727862E-5</v>
      </c>
      <c r="D5429" s="7">
        <f t="shared" si="420"/>
        <v>0.22537472310625484</v>
      </c>
      <c r="E5429" s="7">
        <f>SUM(D$2:D5429)</f>
        <v>1724.4561514311522</v>
      </c>
      <c r="F5429">
        <f t="shared" si="421"/>
        <v>1</v>
      </c>
      <c r="G5429">
        <f t="shared" si="422"/>
        <v>1</v>
      </c>
    </row>
    <row r="5430" spans="1:7" x14ac:dyDescent="0.25">
      <c r="A5430" s="7">
        <v>9.833776027831452E-2</v>
      </c>
      <c r="B5430" s="13">
        <f t="shared" si="423"/>
        <v>5429</v>
      </c>
      <c r="C5430" s="35">
        <f t="shared" si="424"/>
        <v>9.151515984948122E-6</v>
      </c>
      <c r="D5430" s="7">
        <f t="shared" si="420"/>
        <v>4.9683580282283354E-2</v>
      </c>
      <c r="E5430" s="7">
        <f>SUM(D$2:D5430)</f>
        <v>1724.5058350114346</v>
      </c>
      <c r="F5430">
        <f t="shared" si="421"/>
        <v>1</v>
      </c>
      <c r="G5430">
        <f t="shared" si="422"/>
        <v>1</v>
      </c>
    </row>
    <row r="5431" spans="1:7" x14ac:dyDescent="0.25">
      <c r="A5431" s="7">
        <v>9.8324323528654153E-2</v>
      </c>
      <c r="B5431" s="13">
        <f t="shared" si="423"/>
        <v>5430</v>
      </c>
      <c r="C5431" s="35">
        <f t="shared" si="424"/>
        <v>1.343674966036712E-5</v>
      </c>
      <c r="D5431" s="7">
        <f t="shared" si="420"/>
        <v>7.2961550655793461E-2</v>
      </c>
      <c r="E5431" s="7">
        <f>SUM(D$2:D5431)</f>
        <v>1724.5787965620902</v>
      </c>
      <c r="F5431">
        <f t="shared" si="421"/>
        <v>1</v>
      </c>
      <c r="G5431">
        <f t="shared" si="422"/>
        <v>1</v>
      </c>
    </row>
    <row r="5432" spans="1:7" x14ac:dyDescent="0.25">
      <c r="A5432" s="7">
        <v>9.8307981535823846E-2</v>
      </c>
      <c r="B5432" s="13">
        <f t="shared" si="423"/>
        <v>5431</v>
      </c>
      <c r="C5432" s="35">
        <f t="shared" si="424"/>
        <v>1.6341992830307128E-5</v>
      </c>
      <c r="D5432" s="7">
        <f t="shared" si="420"/>
        <v>8.8753363061398013E-2</v>
      </c>
      <c r="E5432" s="7">
        <f>SUM(D$2:D5432)</f>
        <v>1724.6675499251517</v>
      </c>
      <c r="F5432">
        <f t="shared" si="421"/>
        <v>1</v>
      </c>
      <c r="G5432">
        <f t="shared" si="422"/>
        <v>1</v>
      </c>
    </row>
    <row r="5433" spans="1:7" x14ac:dyDescent="0.25">
      <c r="A5433" s="7">
        <v>9.8298902650918174E-2</v>
      </c>
      <c r="B5433" s="13">
        <f t="shared" si="423"/>
        <v>5432</v>
      </c>
      <c r="C5433" s="35">
        <f t="shared" si="424"/>
        <v>9.0788849056722132E-6</v>
      </c>
      <c r="D5433" s="7">
        <f t="shared" si="420"/>
        <v>4.9316502807611462E-2</v>
      </c>
      <c r="E5433" s="7">
        <f>SUM(D$2:D5433)</f>
        <v>1724.7168664279593</v>
      </c>
      <c r="F5433">
        <f t="shared" si="421"/>
        <v>1</v>
      </c>
      <c r="G5433">
        <f t="shared" si="422"/>
        <v>1</v>
      </c>
    </row>
    <row r="5434" spans="1:7" x14ac:dyDescent="0.25">
      <c r="A5434" s="7">
        <v>9.8298902650918174E-2</v>
      </c>
      <c r="B5434" s="13">
        <f t="shared" si="423"/>
        <v>5433</v>
      </c>
      <c r="C5434" s="35">
        <f t="shared" si="424"/>
        <v>0</v>
      </c>
      <c r="D5434" s="7">
        <f t="shared" si="420"/>
        <v>0</v>
      </c>
      <c r="E5434" s="7">
        <f>SUM(D$2:D5434)</f>
        <v>1724.7168664279593</v>
      </c>
      <c r="F5434">
        <f t="shared" si="421"/>
        <v>1</v>
      </c>
      <c r="G5434">
        <f t="shared" si="422"/>
        <v>1</v>
      </c>
    </row>
    <row r="5435" spans="1:7" x14ac:dyDescent="0.25">
      <c r="A5435" s="7">
        <v>9.8278880683406108E-2</v>
      </c>
      <c r="B5435" s="13">
        <f t="shared" si="423"/>
        <v>5434</v>
      </c>
      <c r="C5435" s="35">
        <f t="shared" si="424"/>
        <v>2.002196751206553E-5</v>
      </c>
      <c r="D5435" s="7">
        <f t="shared" si="420"/>
        <v>0.10879937146056409</v>
      </c>
      <c r="E5435" s="7">
        <f>SUM(D$2:D5435)</f>
        <v>1724.8256657994198</v>
      </c>
      <c r="F5435">
        <f t="shared" si="421"/>
        <v>1</v>
      </c>
      <c r="G5435">
        <f t="shared" si="422"/>
        <v>1</v>
      </c>
    </row>
    <row r="5436" spans="1:7" x14ac:dyDescent="0.25">
      <c r="A5436" s="7">
        <v>9.8245639859471448E-2</v>
      </c>
      <c r="B5436" s="13">
        <f t="shared" si="423"/>
        <v>5435</v>
      </c>
      <c r="C5436" s="35">
        <f t="shared" si="424"/>
        <v>3.3240823934660435E-5</v>
      </c>
      <c r="D5436" s="7">
        <f t="shared" si="420"/>
        <v>0.18066387808487946</v>
      </c>
      <c r="E5436" s="7">
        <f>SUM(D$2:D5436)</f>
        <v>1725.0063296775047</v>
      </c>
      <c r="F5436">
        <f t="shared" si="421"/>
        <v>1</v>
      </c>
      <c r="G5436">
        <f t="shared" si="422"/>
        <v>1</v>
      </c>
    </row>
    <row r="5437" spans="1:7" x14ac:dyDescent="0.25">
      <c r="A5437" s="7">
        <v>9.8245639859471448E-2</v>
      </c>
      <c r="B5437" s="13">
        <f t="shared" si="423"/>
        <v>5436</v>
      </c>
      <c r="C5437" s="35">
        <f t="shared" si="424"/>
        <v>0</v>
      </c>
      <c r="D5437" s="7">
        <f t="shared" si="420"/>
        <v>0</v>
      </c>
      <c r="E5437" s="7">
        <f>SUM(D$2:D5437)</f>
        <v>1725.0063296775047</v>
      </c>
      <c r="F5437">
        <f t="shared" si="421"/>
        <v>1</v>
      </c>
      <c r="G5437">
        <f t="shared" si="422"/>
        <v>1</v>
      </c>
    </row>
    <row r="5438" spans="1:7" x14ac:dyDescent="0.25">
      <c r="A5438" s="7">
        <v>9.8245639859471448E-2</v>
      </c>
      <c r="B5438" s="13">
        <f t="shared" si="423"/>
        <v>5437</v>
      </c>
      <c r="C5438" s="35">
        <f t="shared" si="424"/>
        <v>0</v>
      </c>
      <c r="D5438" s="7">
        <f t="shared" si="420"/>
        <v>0</v>
      </c>
      <c r="E5438" s="7">
        <f>SUM(D$2:D5438)</f>
        <v>1725.0063296775047</v>
      </c>
      <c r="F5438">
        <f t="shared" si="421"/>
        <v>1</v>
      </c>
      <c r="G5438">
        <f t="shared" si="422"/>
        <v>1</v>
      </c>
    </row>
    <row r="5439" spans="1:7" x14ac:dyDescent="0.25">
      <c r="A5439" s="7">
        <v>9.8245639859471448E-2</v>
      </c>
      <c r="B5439" s="13">
        <f t="shared" si="423"/>
        <v>5438</v>
      </c>
      <c r="C5439" s="35">
        <f t="shared" si="424"/>
        <v>0</v>
      </c>
      <c r="D5439" s="7">
        <f t="shared" si="420"/>
        <v>0</v>
      </c>
      <c r="E5439" s="7">
        <f>SUM(D$2:D5439)</f>
        <v>1725.0063296775047</v>
      </c>
      <c r="F5439">
        <f t="shared" si="421"/>
        <v>1</v>
      </c>
      <c r="G5439">
        <f t="shared" si="422"/>
        <v>1</v>
      </c>
    </row>
    <row r="5440" spans="1:7" x14ac:dyDescent="0.25">
      <c r="A5440" s="7">
        <v>9.8245639859471448E-2</v>
      </c>
      <c r="B5440" s="13">
        <f t="shared" si="423"/>
        <v>5439</v>
      </c>
      <c r="C5440" s="35">
        <f t="shared" si="424"/>
        <v>0</v>
      </c>
      <c r="D5440" s="7">
        <f t="shared" si="420"/>
        <v>0</v>
      </c>
      <c r="E5440" s="7">
        <f>SUM(D$2:D5440)</f>
        <v>1725.0063296775047</v>
      </c>
      <c r="F5440">
        <f t="shared" si="421"/>
        <v>1</v>
      </c>
      <c r="G5440">
        <f t="shared" si="422"/>
        <v>1</v>
      </c>
    </row>
    <row r="5441" spans="1:7" x14ac:dyDescent="0.25">
      <c r="A5441" s="7">
        <v>9.8245639859471448E-2</v>
      </c>
      <c r="B5441" s="13">
        <f t="shared" si="423"/>
        <v>5440</v>
      </c>
      <c r="C5441" s="35">
        <f t="shared" si="424"/>
        <v>0</v>
      </c>
      <c r="D5441" s="7">
        <f t="shared" si="420"/>
        <v>0</v>
      </c>
      <c r="E5441" s="7">
        <f>SUM(D$2:D5441)</f>
        <v>1725.0063296775047</v>
      </c>
      <c r="F5441">
        <f t="shared" si="421"/>
        <v>1</v>
      </c>
      <c r="G5441">
        <f t="shared" si="422"/>
        <v>1</v>
      </c>
    </row>
    <row r="5442" spans="1:7" x14ac:dyDescent="0.25">
      <c r="A5442" s="7">
        <v>9.8245639859471448E-2</v>
      </c>
      <c r="B5442" s="13">
        <f t="shared" si="423"/>
        <v>5441</v>
      </c>
      <c r="C5442" s="35">
        <f t="shared" si="424"/>
        <v>0</v>
      </c>
      <c r="D5442" s="7">
        <f t="shared" ref="D5442:D5505" si="425">C5442*B5442</f>
        <v>0</v>
      </c>
      <c r="E5442" s="7">
        <f>SUM(D$2:D5442)</f>
        <v>1725.0063296775047</v>
      </c>
      <c r="F5442">
        <f t="shared" ref="F5442:F5505" si="426">IF(E5442&gt;I$15,1,0)</f>
        <v>1</v>
      </c>
      <c r="G5442">
        <f t="shared" ref="G5442:G5505" si="427">IF(E5442&gt;M$15,1,0)</f>
        <v>1</v>
      </c>
    </row>
    <row r="5443" spans="1:7" x14ac:dyDescent="0.25">
      <c r="A5443" s="7">
        <v>9.8245639859471448E-2</v>
      </c>
      <c r="B5443" s="13">
        <f t="shared" ref="B5443:B5506" si="428">ROW(B5443)-1</f>
        <v>5442</v>
      </c>
      <c r="C5443" s="35">
        <f t="shared" si="424"/>
        <v>0</v>
      </c>
      <c r="D5443" s="7">
        <f t="shared" si="425"/>
        <v>0</v>
      </c>
      <c r="E5443" s="7">
        <f>SUM(D$2:D5443)</f>
        <v>1725.0063296775047</v>
      </c>
      <c r="F5443">
        <f t="shared" si="426"/>
        <v>1</v>
      </c>
      <c r="G5443">
        <f t="shared" si="427"/>
        <v>1</v>
      </c>
    </row>
    <row r="5444" spans="1:7" x14ac:dyDescent="0.25">
      <c r="A5444" s="7">
        <v>9.8245639859471448E-2</v>
      </c>
      <c r="B5444" s="13">
        <f t="shared" si="428"/>
        <v>5443</v>
      </c>
      <c r="C5444" s="35">
        <f t="shared" ref="C5444:C5507" si="429">IF(A5443-A5444=0,0,A5443-A5444)</f>
        <v>0</v>
      </c>
      <c r="D5444" s="7">
        <f t="shared" si="425"/>
        <v>0</v>
      </c>
      <c r="E5444" s="7">
        <f>SUM(D$2:D5444)</f>
        <v>1725.0063296775047</v>
      </c>
      <c r="F5444">
        <f t="shared" si="426"/>
        <v>1</v>
      </c>
      <c r="G5444">
        <f t="shared" si="427"/>
        <v>1</v>
      </c>
    </row>
    <row r="5445" spans="1:7" x14ac:dyDescent="0.25">
      <c r="A5445" s="7">
        <v>9.8187292892477532E-2</v>
      </c>
      <c r="B5445" s="13">
        <f t="shared" si="428"/>
        <v>5444</v>
      </c>
      <c r="C5445" s="35">
        <f t="shared" si="429"/>
        <v>5.8346966993916283E-5</v>
      </c>
      <c r="D5445" s="7">
        <f t="shared" si="425"/>
        <v>0.31764088831488024</v>
      </c>
      <c r="E5445" s="7">
        <f>SUM(D$2:D5445)</f>
        <v>1725.3239705658195</v>
      </c>
      <c r="F5445">
        <f t="shared" si="426"/>
        <v>1</v>
      </c>
      <c r="G5445">
        <f t="shared" si="427"/>
        <v>1</v>
      </c>
    </row>
    <row r="5446" spans="1:7" x14ac:dyDescent="0.25">
      <c r="A5446" s="7">
        <v>9.8121900710796781E-2</v>
      </c>
      <c r="B5446" s="13">
        <f t="shared" si="428"/>
        <v>5445</v>
      </c>
      <c r="C5446" s="35">
        <f t="shared" si="429"/>
        <v>6.5392181680751227E-5</v>
      </c>
      <c r="D5446" s="7">
        <f t="shared" si="425"/>
        <v>0.35606042925169046</v>
      </c>
      <c r="E5446" s="7">
        <f>SUM(D$2:D5446)</f>
        <v>1725.6800309950713</v>
      </c>
      <c r="F5446">
        <f t="shared" si="426"/>
        <v>1</v>
      </c>
      <c r="G5446">
        <f t="shared" si="427"/>
        <v>1</v>
      </c>
    </row>
    <row r="5447" spans="1:7" x14ac:dyDescent="0.25">
      <c r="A5447" s="7">
        <v>9.8093695641689779E-2</v>
      </c>
      <c r="B5447" s="13">
        <f t="shared" si="428"/>
        <v>5446</v>
      </c>
      <c r="C5447" s="35">
        <f t="shared" si="429"/>
        <v>2.8205069107001268E-5</v>
      </c>
      <c r="D5447" s="7">
        <f t="shared" si="425"/>
        <v>0.15360480635672891</v>
      </c>
      <c r="E5447" s="7">
        <f>SUM(D$2:D5447)</f>
        <v>1725.833635801428</v>
      </c>
      <c r="F5447">
        <f t="shared" si="426"/>
        <v>1</v>
      </c>
      <c r="G5447">
        <f t="shared" si="427"/>
        <v>1</v>
      </c>
    </row>
    <row r="5448" spans="1:7" x14ac:dyDescent="0.25">
      <c r="A5448" s="7">
        <v>9.8082098879370194E-2</v>
      </c>
      <c r="B5448" s="13">
        <f t="shared" si="428"/>
        <v>5447</v>
      </c>
      <c r="C5448" s="35">
        <f t="shared" si="429"/>
        <v>1.1596762319585063E-5</v>
      </c>
      <c r="D5448" s="7">
        <f t="shared" si="425"/>
        <v>6.316756435477984E-2</v>
      </c>
      <c r="E5448" s="7">
        <f>SUM(D$2:D5448)</f>
        <v>1725.8968033657827</v>
      </c>
      <c r="F5448">
        <f t="shared" si="426"/>
        <v>1</v>
      </c>
      <c r="G5448">
        <f t="shared" si="427"/>
        <v>1</v>
      </c>
    </row>
    <row r="5449" spans="1:7" x14ac:dyDescent="0.25">
      <c r="A5449" s="7">
        <v>9.7947368227369741E-2</v>
      </c>
      <c r="B5449" s="13">
        <f t="shared" si="428"/>
        <v>5448</v>
      </c>
      <c r="C5449" s="35">
        <f t="shared" si="429"/>
        <v>1.347306520004532E-4</v>
      </c>
      <c r="D5449" s="7">
        <f t="shared" si="425"/>
        <v>0.73401259209846903</v>
      </c>
      <c r="E5449" s="7">
        <f>SUM(D$2:D5449)</f>
        <v>1726.6308159578812</v>
      </c>
      <c r="F5449">
        <f t="shared" si="426"/>
        <v>1</v>
      </c>
      <c r="G5449">
        <f t="shared" si="427"/>
        <v>1</v>
      </c>
    </row>
    <row r="5450" spans="1:7" x14ac:dyDescent="0.25">
      <c r="A5450" s="7">
        <v>9.7931510441734454E-2</v>
      </c>
      <c r="B5450" s="13">
        <f t="shared" si="428"/>
        <v>5449</v>
      </c>
      <c r="C5450" s="35">
        <f t="shared" si="429"/>
        <v>1.5857785635287058E-5</v>
      </c>
      <c r="D5450" s="7">
        <f t="shared" si="425"/>
        <v>8.6409073926679181E-2</v>
      </c>
      <c r="E5450" s="7">
        <f>SUM(D$2:D5450)</f>
        <v>1726.7172250318079</v>
      </c>
      <c r="F5450">
        <f t="shared" si="426"/>
        <v>1</v>
      </c>
      <c r="G5450">
        <f t="shared" si="427"/>
        <v>1</v>
      </c>
    </row>
    <row r="5451" spans="1:7" x14ac:dyDescent="0.25">
      <c r="A5451" s="7">
        <v>9.791889684430545E-2</v>
      </c>
      <c r="B5451" s="13">
        <f t="shared" si="428"/>
        <v>5450</v>
      </c>
      <c r="C5451" s="35">
        <f t="shared" si="429"/>
        <v>1.2613597429003698E-5</v>
      </c>
      <c r="D5451" s="7">
        <f t="shared" si="425"/>
        <v>6.8744105988070153E-2</v>
      </c>
      <c r="E5451" s="7">
        <f>SUM(D$2:D5451)</f>
        <v>1726.785969137796</v>
      </c>
      <c r="F5451">
        <f t="shared" si="426"/>
        <v>1</v>
      </c>
      <c r="G5451">
        <f t="shared" si="427"/>
        <v>1</v>
      </c>
    </row>
    <row r="5452" spans="1:7" x14ac:dyDescent="0.25">
      <c r="A5452" s="7">
        <v>9.789386333232554E-2</v>
      </c>
      <c r="B5452" s="13">
        <f t="shared" si="428"/>
        <v>5451</v>
      </c>
      <c r="C5452" s="35">
        <f t="shared" si="429"/>
        <v>2.503351197991055E-5</v>
      </c>
      <c r="D5452" s="7">
        <f t="shared" si="425"/>
        <v>0.13645767380249241</v>
      </c>
      <c r="E5452" s="7">
        <f>SUM(D$2:D5452)</f>
        <v>1726.9224268115984</v>
      </c>
      <c r="F5452">
        <f t="shared" si="426"/>
        <v>1</v>
      </c>
      <c r="G5452">
        <f t="shared" si="427"/>
        <v>1</v>
      </c>
    </row>
    <row r="5453" spans="1:7" x14ac:dyDescent="0.25">
      <c r="A5453" s="7">
        <v>9.7832514280722788E-2</v>
      </c>
      <c r="B5453" s="13">
        <f t="shared" si="428"/>
        <v>5452</v>
      </c>
      <c r="C5453" s="35">
        <f t="shared" si="429"/>
        <v>6.1349051602752058E-5</v>
      </c>
      <c r="D5453" s="7">
        <f t="shared" si="425"/>
        <v>0.33447502933820422</v>
      </c>
      <c r="E5453" s="7">
        <f>SUM(D$2:D5453)</f>
        <v>1727.2569018409365</v>
      </c>
      <c r="F5453">
        <f t="shared" si="426"/>
        <v>1</v>
      </c>
      <c r="G5453">
        <f t="shared" si="427"/>
        <v>1</v>
      </c>
    </row>
    <row r="5454" spans="1:7" x14ac:dyDescent="0.25">
      <c r="A5454" s="7">
        <v>9.7823895392652321E-2</v>
      </c>
      <c r="B5454" s="13">
        <f t="shared" si="428"/>
        <v>5453</v>
      </c>
      <c r="C5454" s="35">
        <f t="shared" si="429"/>
        <v>8.6188880704662907E-6</v>
      </c>
      <c r="D5454" s="7">
        <f t="shared" si="425"/>
        <v>4.6998796648252683E-2</v>
      </c>
      <c r="E5454" s="7">
        <f>SUM(D$2:D5454)</f>
        <v>1727.3039006375848</v>
      </c>
      <c r="F5454">
        <f t="shared" si="426"/>
        <v>1</v>
      </c>
      <c r="G5454">
        <f t="shared" si="427"/>
        <v>1</v>
      </c>
    </row>
    <row r="5455" spans="1:7" x14ac:dyDescent="0.25">
      <c r="A5455" s="7">
        <v>9.7817407016239713E-2</v>
      </c>
      <c r="B5455" s="13">
        <f t="shared" si="428"/>
        <v>5454</v>
      </c>
      <c r="C5455" s="35">
        <f t="shared" si="429"/>
        <v>6.4883764126083543E-6</v>
      </c>
      <c r="D5455" s="7">
        <f t="shared" si="425"/>
        <v>3.5387604954365964E-2</v>
      </c>
      <c r="E5455" s="7">
        <f>SUM(D$2:D5455)</f>
        <v>1727.3392882425392</v>
      </c>
      <c r="F5455">
        <f t="shared" si="426"/>
        <v>1</v>
      </c>
      <c r="G5455">
        <f t="shared" si="427"/>
        <v>1</v>
      </c>
    </row>
    <row r="5456" spans="1:7" x14ac:dyDescent="0.25">
      <c r="A5456" s="7">
        <v>9.7776394666825681E-2</v>
      </c>
      <c r="B5456" s="13">
        <f t="shared" si="428"/>
        <v>5455</v>
      </c>
      <c r="C5456" s="35">
        <f t="shared" si="429"/>
        <v>4.1012349414032423E-5</v>
      </c>
      <c r="D5456" s="7">
        <f t="shared" si="425"/>
        <v>0.22372236605354687</v>
      </c>
      <c r="E5456" s="7">
        <f>SUM(D$2:D5456)</f>
        <v>1727.5630106085928</v>
      </c>
      <c r="F5456">
        <f t="shared" si="426"/>
        <v>1</v>
      </c>
      <c r="G5456">
        <f t="shared" si="427"/>
        <v>1</v>
      </c>
    </row>
    <row r="5457" spans="1:7" x14ac:dyDescent="0.25">
      <c r="A5457" s="7">
        <v>9.7728893940999123E-2</v>
      </c>
      <c r="B5457" s="13">
        <f t="shared" si="428"/>
        <v>5456</v>
      </c>
      <c r="C5457" s="35">
        <f t="shared" si="429"/>
        <v>4.7500725826557511E-5</v>
      </c>
      <c r="D5457" s="7">
        <f t="shared" si="425"/>
        <v>0.25916396010969778</v>
      </c>
      <c r="E5457" s="7">
        <f>SUM(D$2:D5457)</f>
        <v>1727.8221745687024</v>
      </c>
      <c r="F5457">
        <f t="shared" si="426"/>
        <v>1</v>
      </c>
      <c r="G5457">
        <f t="shared" si="427"/>
        <v>1</v>
      </c>
    </row>
    <row r="5458" spans="1:7" x14ac:dyDescent="0.25">
      <c r="A5458" s="7">
        <v>9.7728893940999123E-2</v>
      </c>
      <c r="B5458" s="13">
        <f t="shared" si="428"/>
        <v>5457</v>
      </c>
      <c r="C5458" s="35">
        <f t="shared" si="429"/>
        <v>0</v>
      </c>
      <c r="D5458" s="7">
        <f t="shared" si="425"/>
        <v>0</v>
      </c>
      <c r="E5458" s="7">
        <f>SUM(D$2:D5458)</f>
        <v>1727.8221745687024</v>
      </c>
      <c r="F5458">
        <f t="shared" si="426"/>
        <v>1</v>
      </c>
      <c r="G5458">
        <f t="shared" si="427"/>
        <v>1</v>
      </c>
    </row>
    <row r="5459" spans="1:7" x14ac:dyDescent="0.25">
      <c r="A5459" s="7">
        <v>9.7668464883066866E-2</v>
      </c>
      <c r="B5459" s="13">
        <f t="shared" si="428"/>
        <v>5458</v>
      </c>
      <c r="C5459" s="35">
        <f t="shared" si="429"/>
        <v>6.0429057932256947E-5</v>
      </c>
      <c r="D5459" s="7">
        <f t="shared" si="425"/>
        <v>0.32982179819425839</v>
      </c>
      <c r="E5459" s="7">
        <f>SUM(D$2:D5459)</f>
        <v>1728.1519963668966</v>
      </c>
      <c r="F5459">
        <f t="shared" si="426"/>
        <v>1</v>
      </c>
      <c r="G5459">
        <f t="shared" si="427"/>
        <v>1</v>
      </c>
    </row>
    <row r="5460" spans="1:7" x14ac:dyDescent="0.25">
      <c r="A5460" s="7">
        <v>9.7630333566462904E-2</v>
      </c>
      <c r="B5460" s="13">
        <f t="shared" si="428"/>
        <v>5459</v>
      </c>
      <c r="C5460" s="35">
        <f t="shared" si="429"/>
        <v>3.8131316603962073E-5</v>
      </c>
      <c r="D5460" s="7">
        <f t="shared" si="425"/>
        <v>0.20815885734102896</v>
      </c>
      <c r="E5460" s="7">
        <f>SUM(D$2:D5460)</f>
        <v>1728.3601552242376</v>
      </c>
      <c r="F5460">
        <f t="shared" si="426"/>
        <v>1</v>
      </c>
      <c r="G5460">
        <f t="shared" si="427"/>
        <v>1</v>
      </c>
    </row>
    <row r="5461" spans="1:7" x14ac:dyDescent="0.25">
      <c r="A5461" s="7">
        <v>9.7491390311866169E-2</v>
      </c>
      <c r="B5461" s="13">
        <f t="shared" si="428"/>
        <v>5460</v>
      </c>
      <c r="C5461" s="35">
        <f t="shared" si="429"/>
        <v>1.3894325459673507E-4</v>
      </c>
      <c r="D5461" s="7">
        <f t="shared" si="425"/>
        <v>0.75863017009817346</v>
      </c>
      <c r="E5461" s="7">
        <f>SUM(D$2:D5461)</f>
        <v>1729.1187853943359</v>
      </c>
      <c r="F5461">
        <f t="shared" si="426"/>
        <v>1</v>
      </c>
      <c r="G5461">
        <f t="shared" si="427"/>
        <v>1</v>
      </c>
    </row>
    <row r="5462" spans="1:7" x14ac:dyDescent="0.25">
      <c r="A5462" s="7">
        <v>9.747974512882715E-2</v>
      </c>
      <c r="B5462" s="13">
        <f t="shared" si="428"/>
        <v>5461</v>
      </c>
      <c r="C5462" s="35">
        <f t="shared" si="429"/>
        <v>1.1645183039019069E-5</v>
      </c>
      <c r="D5462" s="7">
        <f t="shared" si="425"/>
        <v>6.3594344576083137E-2</v>
      </c>
      <c r="E5462" s="7">
        <f>SUM(D$2:D5462)</f>
        <v>1729.182379738912</v>
      </c>
      <c r="F5462">
        <f t="shared" si="426"/>
        <v>1</v>
      </c>
      <c r="G5462">
        <f t="shared" si="427"/>
        <v>1</v>
      </c>
    </row>
    <row r="5463" spans="1:7" x14ac:dyDescent="0.25">
      <c r="A5463" s="7">
        <v>9.7444761158990603E-2</v>
      </c>
      <c r="B5463" s="13">
        <f t="shared" si="428"/>
        <v>5462</v>
      </c>
      <c r="C5463" s="35">
        <f t="shared" si="429"/>
        <v>3.4983969836546724E-5</v>
      </c>
      <c r="D5463" s="7">
        <f t="shared" si="425"/>
        <v>0.19108244324721821</v>
      </c>
      <c r="E5463" s="7">
        <f>SUM(D$2:D5463)</f>
        <v>1729.3734621821593</v>
      </c>
      <c r="F5463">
        <f t="shared" si="426"/>
        <v>1</v>
      </c>
      <c r="G5463">
        <f t="shared" si="427"/>
        <v>1</v>
      </c>
    </row>
    <row r="5464" spans="1:7" x14ac:dyDescent="0.25">
      <c r="A5464" s="7">
        <v>9.7443889586039611E-2</v>
      </c>
      <c r="B5464" s="13">
        <f t="shared" si="428"/>
        <v>5463</v>
      </c>
      <c r="C5464" s="35">
        <f t="shared" si="429"/>
        <v>8.7157295099171694E-7</v>
      </c>
      <c r="D5464" s="7">
        <f t="shared" si="425"/>
        <v>4.7614030312677497E-3</v>
      </c>
      <c r="E5464" s="7">
        <f>SUM(D$2:D5464)</f>
        <v>1729.3782235851907</v>
      </c>
      <c r="F5464">
        <f t="shared" si="426"/>
        <v>1</v>
      </c>
      <c r="G5464">
        <f t="shared" si="427"/>
        <v>1</v>
      </c>
    </row>
    <row r="5465" spans="1:7" x14ac:dyDescent="0.25">
      <c r="A5465" s="7">
        <v>9.7397889902517479E-2</v>
      </c>
      <c r="B5465" s="13">
        <f t="shared" si="428"/>
        <v>5464</v>
      </c>
      <c r="C5465" s="35">
        <f t="shared" si="429"/>
        <v>4.5999683522132684E-5</v>
      </c>
      <c r="D5465" s="7">
        <f t="shared" si="425"/>
        <v>0.25134227076493298</v>
      </c>
      <c r="E5465" s="7">
        <f>SUM(D$2:D5465)</f>
        <v>1729.6295658559557</v>
      </c>
      <c r="F5465">
        <f t="shared" si="426"/>
        <v>1</v>
      </c>
      <c r="G5465">
        <f t="shared" si="427"/>
        <v>1</v>
      </c>
    </row>
    <row r="5466" spans="1:7" x14ac:dyDescent="0.25">
      <c r="A5466" s="7">
        <v>9.737271112837903E-2</v>
      </c>
      <c r="B5466" s="13">
        <f t="shared" si="428"/>
        <v>5465</v>
      </c>
      <c r="C5466" s="35">
        <f t="shared" si="429"/>
        <v>2.517877413844849E-5</v>
      </c>
      <c r="D5466" s="7">
        <f t="shared" si="425"/>
        <v>0.13760200066662098</v>
      </c>
      <c r="E5466" s="7">
        <f>SUM(D$2:D5466)</f>
        <v>1729.7671678566223</v>
      </c>
      <c r="F5466">
        <f t="shared" si="426"/>
        <v>1</v>
      </c>
      <c r="G5466">
        <f t="shared" si="427"/>
        <v>1</v>
      </c>
    </row>
    <row r="5467" spans="1:7" x14ac:dyDescent="0.25">
      <c r="A5467" s="7">
        <v>9.7328357749319763E-2</v>
      </c>
      <c r="B5467" s="13">
        <f t="shared" si="428"/>
        <v>5466</v>
      </c>
      <c r="C5467" s="35">
        <f t="shared" si="429"/>
        <v>4.4353379059267062E-5</v>
      </c>
      <c r="D5467" s="7">
        <f t="shared" si="425"/>
        <v>0.24243556993795376</v>
      </c>
      <c r="E5467" s="7">
        <f>SUM(D$2:D5467)</f>
        <v>1730.0096034265603</v>
      </c>
      <c r="F5467">
        <f t="shared" si="426"/>
        <v>1</v>
      </c>
      <c r="G5467">
        <f t="shared" si="427"/>
        <v>1</v>
      </c>
    </row>
    <row r="5468" spans="1:7" x14ac:dyDescent="0.25">
      <c r="A5468" s="7">
        <v>9.7264345558144644E-2</v>
      </c>
      <c r="B5468" s="13">
        <f t="shared" si="428"/>
        <v>5467</v>
      </c>
      <c r="C5468" s="35">
        <f t="shared" si="429"/>
        <v>6.4012191175119582E-5</v>
      </c>
      <c r="D5468" s="7">
        <f t="shared" si="425"/>
        <v>0.34995464915437874</v>
      </c>
      <c r="E5468" s="7">
        <f>SUM(D$2:D5468)</f>
        <v>1730.3595580757146</v>
      </c>
      <c r="F5468">
        <f t="shared" si="426"/>
        <v>1</v>
      </c>
      <c r="G5468">
        <f t="shared" si="427"/>
        <v>1</v>
      </c>
    </row>
    <row r="5469" spans="1:7" x14ac:dyDescent="0.25">
      <c r="A5469" s="7">
        <v>9.7178568253555683E-2</v>
      </c>
      <c r="B5469" s="13">
        <f t="shared" si="428"/>
        <v>5468</v>
      </c>
      <c r="C5469" s="35">
        <f t="shared" si="429"/>
        <v>8.5777304588960379E-5</v>
      </c>
      <c r="D5469" s="7">
        <f t="shared" si="425"/>
        <v>0.46903030149243535</v>
      </c>
      <c r="E5469" s="7">
        <f>SUM(D$2:D5469)</f>
        <v>1730.8285883772071</v>
      </c>
      <c r="F5469">
        <f t="shared" si="426"/>
        <v>1</v>
      </c>
      <c r="G5469">
        <f t="shared" si="427"/>
        <v>1</v>
      </c>
    </row>
    <row r="5470" spans="1:7" x14ac:dyDescent="0.25">
      <c r="A5470" s="7">
        <v>9.717312092261228E-2</v>
      </c>
      <c r="B5470" s="13">
        <f t="shared" si="428"/>
        <v>5469</v>
      </c>
      <c r="C5470" s="35">
        <f t="shared" si="429"/>
        <v>5.4473309434033279E-6</v>
      </c>
      <c r="D5470" s="7">
        <f t="shared" si="425"/>
        <v>2.97914529294728E-2</v>
      </c>
      <c r="E5470" s="7">
        <f>SUM(D$2:D5470)</f>
        <v>1730.8583798301365</v>
      </c>
      <c r="F5470">
        <f t="shared" si="426"/>
        <v>1</v>
      </c>
      <c r="G5470">
        <f t="shared" si="427"/>
        <v>1</v>
      </c>
    </row>
    <row r="5471" spans="1:7" x14ac:dyDescent="0.25">
      <c r="A5471" s="7">
        <v>9.7140921144146686E-2</v>
      </c>
      <c r="B5471" s="13">
        <f t="shared" si="428"/>
        <v>5470</v>
      </c>
      <c r="C5471" s="35">
        <f t="shared" si="429"/>
        <v>3.2199778465594187E-5</v>
      </c>
      <c r="D5471" s="7">
        <f t="shared" si="425"/>
        <v>0.1761327882068002</v>
      </c>
      <c r="E5471" s="7">
        <f>SUM(D$2:D5471)</f>
        <v>1731.0345126183433</v>
      </c>
      <c r="F5471">
        <f t="shared" si="426"/>
        <v>1</v>
      </c>
      <c r="G5471">
        <f t="shared" si="427"/>
        <v>1</v>
      </c>
    </row>
    <row r="5472" spans="1:7" x14ac:dyDescent="0.25">
      <c r="A5472" s="7">
        <v>9.7111384505253528E-2</v>
      </c>
      <c r="B5472" s="13">
        <f t="shared" si="428"/>
        <v>5471</v>
      </c>
      <c r="C5472" s="35">
        <f t="shared" si="429"/>
        <v>2.9536638893157274E-5</v>
      </c>
      <c r="D5472" s="7">
        <f t="shared" si="425"/>
        <v>0.16159495138446345</v>
      </c>
      <c r="E5472" s="7">
        <f>SUM(D$2:D5472)</f>
        <v>1731.1961075697277</v>
      </c>
      <c r="F5472">
        <f t="shared" si="426"/>
        <v>1</v>
      </c>
      <c r="G5472">
        <f t="shared" si="427"/>
        <v>1</v>
      </c>
    </row>
    <row r="5473" spans="1:7" x14ac:dyDescent="0.25">
      <c r="A5473" s="7">
        <v>9.7063254310073496E-2</v>
      </c>
      <c r="B5473" s="13">
        <f t="shared" si="428"/>
        <v>5472</v>
      </c>
      <c r="C5473" s="35">
        <f t="shared" si="429"/>
        <v>4.8130195180032254E-5</v>
      </c>
      <c r="D5473" s="7">
        <f t="shared" si="425"/>
        <v>0.26336842802513649</v>
      </c>
      <c r="E5473" s="7">
        <f>SUM(D$2:D5473)</f>
        <v>1731.4594759977529</v>
      </c>
      <c r="F5473">
        <f t="shared" si="426"/>
        <v>1</v>
      </c>
      <c r="G5473">
        <f t="shared" si="427"/>
        <v>1</v>
      </c>
    </row>
    <row r="5474" spans="1:7" x14ac:dyDescent="0.25">
      <c r="A5474" s="7">
        <v>9.7041900772775316E-2</v>
      </c>
      <c r="B5474" s="13">
        <f t="shared" si="428"/>
        <v>5473</v>
      </c>
      <c r="C5474" s="35">
        <f t="shared" si="429"/>
        <v>2.1353537298179903E-5</v>
      </c>
      <c r="D5474" s="7">
        <f t="shared" si="425"/>
        <v>0.11686790963293861</v>
      </c>
      <c r="E5474" s="7">
        <f>SUM(D$2:D5474)</f>
        <v>1731.5763439073858</v>
      </c>
      <c r="F5474">
        <f t="shared" si="426"/>
        <v>1</v>
      </c>
      <c r="G5474">
        <f t="shared" si="427"/>
        <v>1</v>
      </c>
    </row>
    <row r="5475" spans="1:7" x14ac:dyDescent="0.25">
      <c r="A5475" s="7">
        <v>9.7007812586249353E-2</v>
      </c>
      <c r="B5475" s="13">
        <f t="shared" si="428"/>
        <v>5474</v>
      </c>
      <c r="C5475" s="35">
        <f t="shared" si="429"/>
        <v>3.4088186525962905E-5</v>
      </c>
      <c r="D5475" s="7">
        <f t="shared" si="425"/>
        <v>0.18659873304312094</v>
      </c>
      <c r="E5475" s="7">
        <f>SUM(D$2:D5475)</f>
        <v>1731.7629426404289</v>
      </c>
      <c r="F5475">
        <f t="shared" si="426"/>
        <v>1</v>
      </c>
      <c r="G5475">
        <f t="shared" si="427"/>
        <v>1</v>
      </c>
    </row>
    <row r="5476" spans="1:7" x14ac:dyDescent="0.25">
      <c r="A5476" s="7">
        <v>9.6996845293283326E-2</v>
      </c>
      <c r="B5476" s="13">
        <f t="shared" si="428"/>
        <v>5475</v>
      </c>
      <c r="C5476" s="35">
        <f t="shared" si="429"/>
        <v>1.0967292966027054E-5</v>
      </c>
      <c r="D5476" s="7">
        <f t="shared" si="425"/>
        <v>6.0045928988998118E-2</v>
      </c>
      <c r="E5476" s="7">
        <f>SUM(D$2:D5476)</f>
        <v>1731.8229885694179</v>
      </c>
      <c r="F5476">
        <f t="shared" si="426"/>
        <v>1</v>
      </c>
      <c r="G5476">
        <f t="shared" si="427"/>
        <v>1</v>
      </c>
    </row>
    <row r="5477" spans="1:7" x14ac:dyDescent="0.25">
      <c r="A5477" s="7">
        <v>9.6928257344115781E-2</v>
      </c>
      <c r="B5477" s="13">
        <f t="shared" si="428"/>
        <v>5476</v>
      </c>
      <c r="C5477" s="35">
        <f t="shared" si="429"/>
        <v>6.858794916754507E-5</v>
      </c>
      <c r="D5477" s="7">
        <f t="shared" si="425"/>
        <v>0.37558760964147681</v>
      </c>
      <c r="E5477" s="7">
        <f>SUM(D$2:D5477)</f>
        <v>1732.1985761790595</v>
      </c>
      <c r="F5477">
        <f t="shared" si="426"/>
        <v>1</v>
      </c>
      <c r="G5477">
        <f t="shared" si="427"/>
        <v>1</v>
      </c>
    </row>
    <row r="5478" spans="1:7" x14ac:dyDescent="0.25">
      <c r="A5478" s="7">
        <v>9.6915062698052834E-2</v>
      </c>
      <c r="B5478" s="13">
        <f t="shared" si="428"/>
        <v>5477</v>
      </c>
      <c r="C5478" s="35">
        <f t="shared" si="429"/>
        <v>1.3194646062947291E-5</v>
      </c>
      <c r="D5478" s="7">
        <f t="shared" si="425"/>
        <v>7.2267076486762311E-2</v>
      </c>
      <c r="E5478" s="7">
        <f>SUM(D$2:D5478)</f>
        <v>1732.2708432555462</v>
      </c>
      <c r="F5478">
        <f t="shared" si="426"/>
        <v>1</v>
      </c>
      <c r="G5478">
        <f t="shared" si="427"/>
        <v>1</v>
      </c>
    </row>
    <row r="5479" spans="1:7" x14ac:dyDescent="0.25">
      <c r="A5479" s="7">
        <v>9.6868070389781E-2</v>
      </c>
      <c r="B5479" s="13">
        <f t="shared" si="428"/>
        <v>5478</v>
      </c>
      <c r="C5479" s="35">
        <f t="shared" si="429"/>
        <v>4.6992308271834315E-5</v>
      </c>
      <c r="D5479" s="7">
        <f t="shared" si="425"/>
        <v>0.25742386471310841</v>
      </c>
      <c r="E5479" s="7">
        <f>SUM(D$2:D5479)</f>
        <v>1732.5282671202592</v>
      </c>
      <c r="F5479">
        <f t="shared" si="426"/>
        <v>1</v>
      </c>
      <c r="G5479">
        <f t="shared" si="427"/>
        <v>1</v>
      </c>
    </row>
    <row r="5480" spans="1:7" x14ac:dyDescent="0.25">
      <c r="A5480" s="7">
        <v>9.6854609429760818E-2</v>
      </c>
      <c r="B5480" s="13">
        <f t="shared" si="428"/>
        <v>5479</v>
      </c>
      <c r="C5480" s="35">
        <f t="shared" si="429"/>
        <v>1.3460960020181267E-5</v>
      </c>
      <c r="D5480" s="7">
        <f t="shared" si="425"/>
        <v>7.3752599950573164E-2</v>
      </c>
      <c r="E5480" s="7">
        <f>SUM(D$2:D5480)</f>
        <v>1732.6020197202097</v>
      </c>
      <c r="F5480">
        <f t="shared" si="426"/>
        <v>1</v>
      </c>
      <c r="G5480">
        <f t="shared" si="427"/>
        <v>1</v>
      </c>
    </row>
    <row r="5481" spans="1:7" x14ac:dyDescent="0.25">
      <c r="A5481" s="7">
        <v>9.6846837904281557E-2</v>
      </c>
      <c r="B5481" s="13">
        <f t="shared" si="428"/>
        <v>5480</v>
      </c>
      <c r="C5481" s="35">
        <f t="shared" si="429"/>
        <v>7.7715254792609656E-6</v>
      </c>
      <c r="D5481" s="7">
        <f t="shared" si="425"/>
        <v>4.2587959626350091E-2</v>
      </c>
      <c r="E5481" s="7">
        <f>SUM(D$2:D5481)</f>
        <v>1732.6446076798361</v>
      </c>
      <c r="F5481">
        <f t="shared" si="426"/>
        <v>1</v>
      </c>
      <c r="G5481">
        <f t="shared" si="427"/>
        <v>1</v>
      </c>
    </row>
    <row r="5482" spans="1:7" x14ac:dyDescent="0.25">
      <c r="A5482" s="7">
        <v>9.6823039120648727E-2</v>
      </c>
      <c r="B5482" s="13">
        <f t="shared" si="428"/>
        <v>5481</v>
      </c>
      <c r="C5482" s="35">
        <f t="shared" si="429"/>
        <v>2.3798783632830722E-5</v>
      </c>
      <c r="D5482" s="7">
        <f t="shared" si="425"/>
        <v>0.1304411330915452</v>
      </c>
      <c r="E5482" s="7">
        <f>SUM(D$2:D5482)</f>
        <v>1732.7750488129277</v>
      </c>
      <c r="F5482">
        <f t="shared" si="426"/>
        <v>1</v>
      </c>
      <c r="G5482">
        <f t="shared" si="427"/>
        <v>1</v>
      </c>
    </row>
    <row r="5483" spans="1:7" x14ac:dyDescent="0.25">
      <c r="A5483" s="7">
        <v>9.6708524119038256E-2</v>
      </c>
      <c r="B5483" s="13">
        <f t="shared" si="428"/>
        <v>5482</v>
      </c>
      <c r="C5483" s="35">
        <f t="shared" si="429"/>
        <v>1.1451500161047123E-4</v>
      </c>
      <c r="D5483" s="7">
        <f t="shared" si="425"/>
        <v>0.62777123882860331</v>
      </c>
      <c r="E5483" s="7">
        <f>SUM(D$2:D5483)</f>
        <v>1733.4028200517564</v>
      </c>
      <c r="F5483">
        <f t="shared" si="426"/>
        <v>1</v>
      </c>
      <c r="G5483">
        <f t="shared" si="427"/>
        <v>1</v>
      </c>
    </row>
    <row r="5484" spans="1:7" x14ac:dyDescent="0.25">
      <c r="A5484" s="7">
        <v>9.6665187575088435E-2</v>
      </c>
      <c r="B5484" s="13">
        <f t="shared" si="428"/>
        <v>5483</v>
      </c>
      <c r="C5484" s="35">
        <f t="shared" si="429"/>
        <v>4.3336543949820672E-5</v>
      </c>
      <c r="D5484" s="7">
        <f t="shared" si="425"/>
        <v>0.23761427047686673</v>
      </c>
      <c r="E5484" s="7">
        <f>SUM(D$2:D5484)</f>
        <v>1733.6404343222332</v>
      </c>
      <c r="F5484">
        <f t="shared" si="426"/>
        <v>1</v>
      </c>
      <c r="G5484">
        <f t="shared" si="427"/>
        <v>1</v>
      </c>
    </row>
    <row r="5485" spans="1:7" x14ac:dyDescent="0.25">
      <c r="A5485" s="7">
        <v>9.6659328668029287E-2</v>
      </c>
      <c r="B5485" s="13">
        <f t="shared" si="428"/>
        <v>5484</v>
      </c>
      <c r="C5485" s="35">
        <f t="shared" si="429"/>
        <v>5.858907059147489E-6</v>
      </c>
      <c r="D5485" s="7">
        <f t="shared" si="425"/>
        <v>3.213024631236483E-2</v>
      </c>
      <c r="E5485" s="7">
        <f>SUM(D$2:D5485)</f>
        <v>1733.6725645685456</v>
      </c>
      <c r="F5485">
        <f t="shared" si="426"/>
        <v>1</v>
      </c>
      <c r="G5485">
        <f t="shared" si="427"/>
        <v>1</v>
      </c>
    </row>
    <row r="5486" spans="1:7" x14ac:dyDescent="0.25">
      <c r="A5486" s="7">
        <v>9.6641485632894653E-2</v>
      </c>
      <c r="B5486" s="13">
        <f t="shared" si="428"/>
        <v>5485</v>
      </c>
      <c r="C5486" s="35">
        <f t="shared" si="429"/>
        <v>1.784303513463481E-5</v>
      </c>
      <c r="D5486" s="7">
        <f t="shared" si="425"/>
        <v>9.7869047713471935E-2</v>
      </c>
      <c r="E5486" s="7">
        <f>SUM(D$2:D5486)</f>
        <v>1733.770433616259</v>
      </c>
      <c r="F5486">
        <f t="shared" si="426"/>
        <v>1</v>
      </c>
      <c r="G5486">
        <f t="shared" si="427"/>
        <v>1</v>
      </c>
    </row>
    <row r="5487" spans="1:7" x14ac:dyDescent="0.25">
      <c r="A5487" s="7">
        <v>9.6560017772340898E-2</v>
      </c>
      <c r="B5487" s="13">
        <f t="shared" si="428"/>
        <v>5486</v>
      </c>
      <c r="C5487" s="35">
        <f t="shared" si="429"/>
        <v>8.1467860553754989E-5</v>
      </c>
      <c r="D5487" s="7">
        <f t="shared" si="425"/>
        <v>0.4469326829978999</v>
      </c>
      <c r="E5487" s="7">
        <f>SUM(D$2:D5487)</f>
        <v>1734.2173662992568</v>
      </c>
      <c r="F5487">
        <f t="shared" si="426"/>
        <v>1</v>
      </c>
      <c r="G5487">
        <f t="shared" si="427"/>
        <v>1</v>
      </c>
    </row>
    <row r="5488" spans="1:7" x14ac:dyDescent="0.25">
      <c r="A5488" s="7">
        <v>9.6500920284194741E-2</v>
      </c>
      <c r="B5488" s="13">
        <f t="shared" si="428"/>
        <v>5487</v>
      </c>
      <c r="C5488" s="35">
        <f t="shared" si="429"/>
        <v>5.9097488146156452E-5</v>
      </c>
      <c r="D5488" s="7">
        <f t="shared" si="425"/>
        <v>0.32426791745796046</v>
      </c>
      <c r="E5488" s="7">
        <f>SUM(D$2:D5488)</f>
        <v>1734.5416342167148</v>
      </c>
      <c r="F5488">
        <f t="shared" si="426"/>
        <v>1</v>
      </c>
      <c r="G5488">
        <f t="shared" si="427"/>
        <v>1</v>
      </c>
    </row>
    <row r="5489" spans="1:7" x14ac:dyDescent="0.25">
      <c r="A5489" s="7">
        <v>9.6484239346328035E-2</v>
      </c>
      <c r="B5489" s="13">
        <f t="shared" si="428"/>
        <v>5488</v>
      </c>
      <c r="C5489" s="35">
        <f t="shared" si="429"/>
        <v>1.6680937866705992E-5</v>
      </c>
      <c r="D5489" s="7">
        <f t="shared" si="425"/>
        <v>9.1544987012482482E-2</v>
      </c>
      <c r="E5489" s="7">
        <f>SUM(D$2:D5489)</f>
        <v>1734.6331792037272</v>
      </c>
      <c r="F5489">
        <f t="shared" si="426"/>
        <v>1</v>
      </c>
      <c r="G5489">
        <f t="shared" si="427"/>
        <v>1</v>
      </c>
    </row>
    <row r="5490" spans="1:7" x14ac:dyDescent="0.25">
      <c r="A5490" s="7">
        <v>9.6463273174785799E-2</v>
      </c>
      <c r="B5490" s="13">
        <f t="shared" si="428"/>
        <v>5489</v>
      </c>
      <c r="C5490" s="35">
        <f t="shared" si="429"/>
        <v>2.0966171542236012E-5</v>
      </c>
      <c r="D5490" s="7">
        <f t="shared" si="425"/>
        <v>0.11508331559533347</v>
      </c>
      <c r="E5490" s="7">
        <f>SUM(D$2:D5490)</f>
        <v>1734.7482625193225</v>
      </c>
      <c r="F5490">
        <f t="shared" si="426"/>
        <v>1</v>
      </c>
      <c r="G5490">
        <f t="shared" si="427"/>
        <v>1</v>
      </c>
    </row>
    <row r="5491" spans="1:7" x14ac:dyDescent="0.25">
      <c r="A5491" s="7">
        <v>9.6446374343681363E-2</v>
      </c>
      <c r="B5491" s="13">
        <f t="shared" si="428"/>
        <v>5490</v>
      </c>
      <c r="C5491" s="35">
        <f t="shared" si="429"/>
        <v>1.6898831104436574E-5</v>
      </c>
      <c r="D5491" s="7">
        <f t="shared" si="425"/>
        <v>9.2774582763356789E-2</v>
      </c>
      <c r="E5491" s="7">
        <f>SUM(D$2:D5491)</f>
        <v>1734.8410371020859</v>
      </c>
      <c r="F5491">
        <f t="shared" si="426"/>
        <v>1</v>
      </c>
      <c r="G5491">
        <f t="shared" si="427"/>
        <v>1</v>
      </c>
    </row>
    <row r="5492" spans="1:7" x14ac:dyDescent="0.25">
      <c r="A5492" s="7">
        <v>9.6387978955967901E-2</v>
      </c>
      <c r="B5492" s="13">
        <f t="shared" si="428"/>
        <v>5491</v>
      </c>
      <c r="C5492" s="35">
        <f t="shared" si="429"/>
        <v>5.8395387713461311E-5</v>
      </c>
      <c r="D5492" s="7">
        <f t="shared" si="425"/>
        <v>0.32064907393461606</v>
      </c>
      <c r="E5492" s="7">
        <f>SUM(D$2:D5492)</f>
        <v>1735.1616861760206</v>
      </c>
      <c r="F5492">
        <f t="shared" si="426"/>
        <v>1</v>
      </c>
      <c r="G5492">
        <f t="shared" si="427"/>
        <v>1</v>
      </c>
    </row>
    <row r="5493" spans="1:7" x14ac:dyDescent="0.25">
      <c r="A5493" s="7">
        <v>9.635137289202815E-2</v>
      </c>
      <c r="B5493" s="13">
        <f t="shared" si="428"/>
        <v>5492</v>
      </c>
      <c r="C5493" s="35">
        <f t="shared" si="429"/>
        <v>3.6606063939750855E-5</v>
      </c>
      <c r="D5493" s="7">
        <f t="shared" si="425"/>
        <v>0.20104050315711169</v>
      </c>
      <c r="E5493" s="7">
        <f>SUM(D$2:D5493)</f>
        <v>1735.3627266791777</v>
      </c>
      <c r="F5493">
        <f t="shared" si="426"/>
        <v>1</v>
      </c>
      <c r="G5493">
        <f t="shared" si="427"/>
        <v>1</v>
      </c>
    </row>
    <row r="5494" spans="1:7" x14ac:dyDescent="0.25">
      <c r="A5494" s="7">
        <v>9.6307842665200344E-2</v>
      </c>
      <c r="B5494" s="13">
        <f t="shared" si="428"/>
        <v>5493</v>
      </c>
      <c r="C5494" s="35">
        <f t="shared" si="429"/>
        <v>4.3530226827806495E-5</v>
      </c>
      <c r="D5494" s="7">
        <f t="shared" si="425"/>
        <v>0.23911153596514106</v>
      </c>
      <c r="E5494" s="7">
        <f>SUM(D$2:D5494)</f>
        <v>1735.6018382151428</v>
      </c>
      <c r="F5494">
        <f t="shared" si="426"/>
        <v>1</v>
      </c>
      <c r="G5494">
        <f t="shared" si="427"/>
        <v>1</v>
      </c>
    </row>
    <row r="5495" spans="1:7" x14ac:dyDescent="0.25">
      <c r="A5495" s="7">
        <v>9.6241990486684428E-2</v>
      </c>
      <c r="B5495" s="13">
        <f t="shared" si="428"/>
        <v>5494</v>
      </c>
      <c r="C5495" s="35">
        <f t="shared" si="429"/>
        <v>6.5852178515915516E-5</v>
      </c>
      <c r="D5495" s="7">
        <f t="shared" si="425"/>
        <v>0.36179186876643987</v>
      </c>
      <c r="E5495" s="7">
        <f>SUM(D$2:D5495)</f>
        <v>1735.9636300839093</v>
      </c>
      <c r="F5495">
        <f t="shared" si="426"/>
        <v>1</v>
      </c>
      <c r="G5495">
        <f t="shared" si="427"/>
        <v>1</v>
      </c>
    </row>
    <row r="5496" spans="1:7" x14ac:dyDescent="0.25">
      <c r="A5496" s="7">
        <v>9.6190688734377292E-2</v>
      </c>
      <c r="B5496" s="13">
        <f t="shared" si="428"/>
        <v>5495</v>
      </c>
      <c r="C5496" s="35">
        <f t="shared" si="429"/>
        <v>5.130175230713685E-5</v>
      </c>
      <c r="D5496" s="7">
        <f t="shared" si="425"/>
        <v>0.28190312892771696</v>
      </c>
      <c r="E5496" s="7">
        <f>SUM(D$2:D5496)</f>
        <v>1736.245533212837</v>
      </c>
      <c r="F5496">
        <f t="shared" si="426"/>
        <v>1</v>
      </c>
      <c r="G5496">
        <f t="shared" si="427"/>
        <v>1</v>
      </c>
    </row>
    <row r="5497" spans="1:7" x14ac:dyDescent="0.25">
      <c r="A5497" s="7">
        <v>9.6162096299514263E-2</v>
      </c>
      <c r="B5497" s="13">
        <f t="shared" si="428"/>
        <v>5496</v>
      </c>
      <c r="C5497" s="35">
        <f t="shared" si="429"/>
        <v>2.8592434863028426E-5</v>
      </c>
      <c r="D5497" s="7">
        <f t="shared" si="425"/>
        <v>0.15714402200720423</v>
      </c>
      <c r="E5497" s="7">
        <f>SUM(D$2:D5497)</f>
        <v>1736.4026772348443</v>
      </c>
      <c r="F5497">
        <f t="shared" si="426"/>
        <v>1</v>
      </c>
      <c r="G5497">
        <f t="shared" si="427"/>
        <v>1</v>
      </c>
    </row>
    <row r="5498" spans="1:7" x14ac:dyDescent="0.25">
      <c r="A5498" s="7">
        <v>9.6161369988721837E-2</v>
      </c>
      <c r="B5498" s="13">
        <f t="shared" si="428"/>
        <v>5497</v>
      </c>
      <c r="C5498" s="35">
        <f t="shared" si="429"/>
        <v>7.2631079242602148E-7</v>
      </c>
      <c r="D5498" s="7">
        <f t="shared" si="425"/>
        <v>3.9925304259658401E-3</v>
      </c>
      <c r="E5498" s="7">
        <f>SUM(D$2:D5498)</f>
        <v>1736.4066697652702</v>
      </c>
      <c r="F5498">
        <f t="shared" si="426"/>
        <v>1</v>
      </c>
      <c r="G5498">
        <f t="shared" si="427"/>
        <v>1</v>
      </c>
    </row>
    <row r="5499" spans="1:7" x14ac:dyDescent="0.25">
      <c r="A5499" s="7">
        <v>9.6154954243388491E-2</v>
      </c>
      <c r="B5499" s="13">
        <f t="shared" si="428"/>
        <v>5498</v>
      </c>
      <c r="C5499" s="35">
        <f t="shared" si="429"/>
        <v>6.4157453333463232E-6</v>
      </c>
      <c r="D5499" s="7">
        <f t="shared" si="425"/>
        <v>3.5273767842738085E-2</v>
      </c>
      <c r="E5499" s="7">
        <f>SUM(D$2:D5499)</f>
        <v>1736.4419435331129</v>
      </c>
      <c r="F5499">
        <f t="shared" si="426"/>
        <v>1</v>
      </c>
      <c r="G5499">
        <f t="shared" si="427"/>
        <v>1</v>
      </c>
    </row>
    <row r="5500" spans="1:7" x14ac:dyDescent="0.25">
      <c r="A5500" s="7">
        <v>9.6113869262895196E-2</v>
      </c>
      <c r="B5500" s="13">
        <f t="shared" si="428"/>
        <v>5499</v>
      </c>
      <c r="C5500" s="35">
        <f t="shared" si="429"/>
        <v>4.1084980493294454E-5</v>
      </c>
      <c r="D5500" s="7">
        <f t="shared" si="425"/>
        <v>0.2259263077326262</v>
      </c>
      <c r="E5500" s="7">
        <f>SUM(D$2:D5500)</f>
        <v>1736.6678698408455</v>
      </c>
      <c r="F5500">
        <f t="shared" si="426"/>
        <v>1</v>
      </c>
      <c r="G5500">
        <f t="shared" si="427"/>
        <v>1</v>
      </c>
    </row>
    <row r="5501" spans="1:7" x14ac:dyDescent="0.25">
      <c r="A5501" s="7">
        <v>9.6103410387483906E-2</v>
      </c>
      <c r="B5501" s="13">
        <f t="shared" si="428"/>
        <v>5500</v>
      </c>
      <c r="C5501" s="35">
        <f t="shared" si="429"/>
        <v>1.0458875411289981E-5</v>
      </c>
      <c r="D5501" s="7">
        <f t="shared" si="425"/>
        <v>5.7523814762094894E-2</v>
      </c>
      <c r="E5501" s="7">
        <f>SUM(D$2:D5501)</f>
        <v>1736.7253936556076</v>
      </c>
      <c r="F5501">
        <f t="shared" si="426"/>
        <v>1</v>
      </c>
      <c r="G5501">
        <f t="shared" si="427"/>
        <v>1</v>
      </c>
    </row>
    <row r="5502" spans="1:7" x14ac:dyDescent="0.25">
      <c r="A5502" s="7">
        <v>9.6044095006100047E-2</v>
      </c>
      <c r="B5502" s="13">
        <f t="shared" si="428"/>
        <v>5501</v>
      </c>
      <c r="C5502" s="35">
        <f t="shared" si="429"/>
        <v>5.9315381383859278E-5</v>
      </c>
      <c r="D5502" s="7">
        <f t="shared" si="425"/>
        <v>0.3262939129926099</v>
      </c>
      <c r="E5502" s="7">
        <f>SUM(D$2:D5502)</f>
        <v>1737.0516875686003</v>
      </c>
      <c r="F5502">
        <f t="shared" si="426"/>
        <v>1</v>
      </c>
      <c r="G5502">
        <f t="shared" si="427"/>
        <v>1</v>
      </c>
    </row>
    <row r="5503" spans="1:7" x14ac:dyDescent="0.25">
      <c r="A5503" s="7">
        <v>9.6043102381350359E-2</v>
      </c>
      <c r="B5503" s="13">
        <f t="shared" si="428"/>
        <v>5502</v>
      </c>
      <c r="C5503" s="35">
        <f t="shared" si="429"/>
        <v>9.9262474968775383E-7</v>
      </c>
      <c r="D5503" s="7">
        <f t="shared" si="425"/>
        <v>5.4614213727820216E-3</v>
      </c>
      <c r="E5503" s="7">
        <f>SUM(D$2:D5503)</f>
        <v>1737.057148989973</v>
      </c>
      <c r="F5503">
        <f t="shared" si="426"/>
        <v>1</v>
      </c>
      <c r="G5503">
        <f t="shared" si="427"/>
        <v>1</v>
      </c>
    </row>
    <row r="5504" spans="1:7" x14ac:dyDescent="0.25">
      <c r="A5504" s="7">
        <v>9.6011507861878523E-2</v>
      </c>
      <c r="B5504" s="13">
        <f t="shared" si="428"/>
        <v>5503</v>
      </c>
      <c r="C5504" s="35">
        <f t="shared" si="429"/>
        <v>3.1594519471836446E-5</v>
      </c>
      <c r="D5504" s="7">
        <f t="shared" si="425"/>
        <v>0.17386464065351598</v>
      </c>
      <c r="E5504" s="7">
        <f>SUM(D$2:D5504)</f>
        <v>1737.2310136306266</v>
      </c>
      <c r="F5504">
        <f t="shared" si="426"/>
        <v>1</v>
      </c>
      <c r="G5504">
        <f t="shared" si="427"/>
        <v>1</v>
      </c>
    </row>
    <row r="5505" spans="1:7" x14ac:dyDescent="0.25">
      <c r="A5505" s="7">
        <v>9.5967130272459539E-2</v>
      </c>
      <c r="B5505" s="13">
        <f t="shared" si="428"/>
        <v>5504</v>
      </c>
      <c r="C5505" s="35">
        <f t="shared" si="429"/>
        <v>4.4377589418984065E-5</v>
      </c>
      <c r="D5505" s="7">
        <f t="shared" si="425"/>
        <v>0.24425425216208829</v>
      </c>
      <c r="E5505" s="7">
        <f>SUM(D$2:D5505)</f>
        <v>1737.4752678827888</v>
      </c>
      <c r="F5505">
        <f t="shared" si="426"/>
        <v>1</v>
      </c>
      <c r="G5505">
        <f t="shared" si="427"/>
        <v>1</v>
      </c>
    </row>
    <row r="5506" spans="1:7" x14ac:dyDescent="0.25">
      <c r="A5506" s="7">
        <v>9.5936213643060611E-2</v>
      </c>
      <c r="B5506" s="13">
        <f t="shared" si="428"/>
        <v>5505</v>
      </c>
      <c r="C5506" s="35">
        <f t="shared" si="429"/>
        <v>3.0916629398927697E-5</v>
      </c>
      <c r="D5506" s="7">
        <f t="shared" ref="D5506:D5569" si="430">C5506*B5506</f>
        <v>0.17019604484109696</v>
      </c>
      <c r="E5506" s="7">
        <f>SUM(D$2:D5506)</f>
        <v>1737.6454639276299</v>
      </c>
      <c r="F5506">
        <f t="shared" ref="F5506:F5569" si="431">IF(E5506&gt;I$15,1,0)</f>
        <v>1</v>
      </c>
      <c r="G5506">
        <f t="shared" ref="G5506:G5569" si="432">IF(E5506&gt;M$15,1,0)</f>
        <v>1</v>
      </c>
    </row>
    <row r="5507" spans="1:7" x14ac:dyDescent="0.25">
      <c r="A5507" s="7">
        <v>9.5919024287639224E-2</v>
      </c>
      <c r="B5507" s="13">
        <f t="shared" ref="B5507:B5570" si="433">ROW(B5507)-1</f>
        <v>5506</v>
      </c>
      <c r="C5507" s="35">
        <f t="shared" si="429"/>
        <v>1.7189355421387553E-5</v>
      </c>
      <c r="D5507" s="7">
        <f t="shared" si="430"/>
        <v>9.4644590950159868E-2</v>
      </c>
      <c r="E5507" s="7">
        <f>SUM(D$2:D5507)</f>
        <v>1737.74010851858</v>
      </c>
      <c r="F5507">
        <f t="shared" si="431"/>
        <v>1</v>
      </c>
      <c r="G5507">
        <f t="shared" si="432"/>
        <v>1</v>
      </c>
    </row>
    <row r="5508" spans="1:7" x14ac:dyDescent="0.25">
      <c r="A5508" s="7">
        <v>9.5873750914909517E-2</v>
      </c>
      <c r="B5508" s="13">
        <f t="shared" si="433"/>
        <v>5507</v>
      </c>
      <c r="C5508" s="35">
        <f t="shared" ref="C5508:C5571" si="434">IF(A5507-A5508=0,0,A5507-A5508)</f>
        <v>4.5273372729706662E-5</v>
      </c>
      <c r="D5508" s="7">
        <f t="shared" si="430"/>
        <v>0.2493204636224946</v>
      </c>
      <c r="E5508" s="7">
        <f>SUM(D$2:D5508)</f>
        <v>1737.9894289822025</v>
      </c>
      <c r="F5508">
        <f t="shared" si="431"/>
        <v>1</v>
      </c>
      <c r="G5508">
        <f t="shared" si="432"/>
        <v>1</v>
      </c>
    </row>
    <row r="5509" spans="1:7" x14ac:dyDescent="0.25">
      <c r="A5509" s="7">
        <v>9.5860919424242769E-2</v>
      </c>
      <c r="B5509" s="13">
        <f t="shared" si="433"/>
        <v>5508</v>
      </c>
      <c r="C5509" s="35">
        <f t="shared" si="434"/>
        <v>1.2831490666748158E-5</v>
      </c>
      <c r="D5509" s="7">
        <f t="shared" si="430"/>
        <v>7.0675850592448852E-2</v>
      </c>
      <c r="E5509" s="7">
        <f>SUM(D$2:D5509)</f>
        <v>1738.0601048327949</v>
      </c>
      <c r="F5509">
        <f t="shared" si="431"/>
        <v>1</v>
      </c>
      <c r="G5509">
        <f t="shared" si="432"/>
        <v>1</v>
      </c>
    </row>
    <row r="5510" spans="1:7" x14ac:dyDescent="0.25">
      <c r="A5510" s="7">
        <v>9.5835498546506845E-2</v>
      </c>
      <c r="B5510" s="13">
        <f t="shared" si="433"/>
        <v>5509</v>
      </c>
      <c r="C5510" s="35">
        <f t="shared" si="434"/>
        <v>2.542087773592383E-5</v>
      </c>
      <c r="D5510" s="7">
        <f t="shared" si="430"/>
        <v>0.14004361544720439</v>
      </c>
      <c r="E5510" s="7">
        <f>SUM(D$2:D5510)</f>
        <v>1738.2001484482421</v>
      </c>
      <c r="F5510">
        <f t="shared" si="431"/>
        <v>1</v>
      </c>
      <c r="G5510">
        <f t="shared" si="432"/>
        <v>1</v>
      </c>
    </row>
    <row r="5511" spans="1:7" x14ac:dyDescent="0.25">
      <c r="A5511" s="7">
        <v>9.5828864907935768E-2</v>
      </c>
      <c r="B5511" s="13">
        <f t="shared" si="433"/>
        <v>5510</v>
      </c>
      <c r="C5511" s="35">
        <f t="shared" si="434"/>
        <v>6.6336385710769052E-6</v>
      </c>
      <c r="D5511" s="7">
        <f t="shared" si="430"/>
        <v>3.6551348526633748E-2</v>
      </c>
      <c r="E5511" s="7">
        <f>SUM(D$2:D5511)</f>
        <v>1738.2366997967688</v>
      </c>
      <c r="F5511">
        <f t="shared" si="431"/>
        <v>1</v>
      </c>
      <c r="G5511">
        <f t="shared" si="432"/>
        <v>1</v>
      </c>
    </row>
    <row r="5512" spans="1:7" x14ac:dyDescent="0.25">
      <c r="A5512" s="7">
        <v>9.5750713866667558E-2</v>
      </c>
      <c r="B5512" s="13">
        <f t="shared" si="433"/>
        <v>5511</v>
      </c>
      <c r="C5512" s="35">
        <f t="shared" si="434"/>
        <v>7.8151041268209598E-5</v>
      </c>
      <c r="D5512" s="7">
        <f t="shared" si="430"/>
        <v>0.43069038842910312</v>
      </c>
      <c r="E5512" s="7">
        <f>SUM(D$2:D5512)</f>
        <v>1738.667390185198</v>
      </c>
      <c r="F5512">
        <f t="shared" si="431"/>
        <v>1</v>
      </c>
      <c r="G5512">
        <f t="shared" si="432"/>
        <v>1</v>
      </c>
    </row>
    <row r="5513" spans="1:7" x14ac:dyDescent="0.25">
      <c r="A5513" s="7">
        <v>9.5737591851683859E-2</v>
      </c>
      <c r="B5513" s="13">
        <f t="shared" si="433"/>
        <v>5512</v>
      </c>
      <c r="C5513" s="35">
        <f t="shared" si="434"/>
        <v>1.3122014983699137E-5</v>
      </c>
      <c r="D5513" s="7">
        <f t="shared" si="430"/>
        <v>7.2328546590149645E-2</v>
      </c>
      <c r="E5513" s="7">
        <f>SUM(D$2:D5513)</f>
        <v>1738.7397187317881</v>
      </c>
      <c r="F5513">
        <f t="shared" si="431"/>
        <v>1</v>
      </c>
      <c r="G5513">
        <f t="shared" si="432"/>
        <v>1</v>
      </c>
    </row>
    <row r="5514" spans="1:7" x14ac:dyDescent="0.25">
      <c r="A5514" s="7">
        <v>9.5599253856080854E-2</v>
      </c>
      <c r="B5514" s="13">
        <f t="shared" si="433"/>
        <v>5513</v>
      </c>
      <c r="C5514" s="35">
        <f t="shared" si="434"/>
        <v>1.3833799560300508E-4</v>
      </c>
      <c r="D5514" s="7">
        <f t="shared" si="430"/>
        <v>0.76265736975936704</v>
      </c>
      <c r="E5514" s="7">
        <f>SUM(D$2:D5514)</f>
        <v>1739.5023761015475</v>
      </c>
      <c r="F5514">
        <f t="shared" si="431"/>
        <v>1</v>
      </c>
      <c r="G5514">
        <f t="shared" si="432"/>
        <v>1</v>
      </c>
    </row>
    <row r="5515" spans="1:7" x14ac:dyDescent="0.25">
      <c r="A5515" s="7">
        <v>9.5559742548971219E-2</v>
      </c>
      <c r="B5515" s="13">
        <f t="shared" si="433"/>
        <v>5514</v>
      </c>
      <c r="C5515" s="35">
        <f t="shared" si="434"/>
        <v>3.9511307109635352E-5</v>
      </c>
      <c r="D5515" s="7">
        <f t="shared" si="430"/>
        <v>0.21786534740252933</v>
      </c>
      <c r="E5515" s="7">
        <f>SUM(D$2:D5515)</f>
        <v>1739.72024144895</v>
      </c>
      <c r="F5515">
        <f t="shared" si="431"/>
        <v>1</v>
      </c>
      <c r="G5515">
        <f t="shared" si="432"/>
        <v>1</v>
      </c>
    </row>
    <row r="5516" spans="1:7" x14ac:dyDescent="0.25">
      <c r="A5516" s="7">
        <v>9.5556183626088254E-2</v>
      </c>
      <c r="B5516" s="13">
        <f t="shared" si="433"/>
        <v>5515</v>
      </c>
      <c r="C5516" s="35">
        <f t="shared" si="434"/>
        <v>3.5589228829652209E-6</v>
      </c>
      <c r="D5516" s="7">
        <f t="shared" si="430"/>
        <v>1.9627459699553193E-2</v>
      </c>
      <c r="E5516" s="7">
        <f>SUM(D$2:D5516)</f>
        <v>1739.7398689086494</v>
      </c>
      <c r="F5516">
        <f t="shared" si="431"/>
        <v>1</v>
      </c>
      <c r="G5516">
        <f t="shared" si="432"/>
        <v>1</v>
      </c>
    </row>
    <row r="5517" spans="1:7" x14ac:dyDescent="0.25">
      <c r="A5517" s="7">
        <v>9.5511902878108179E-2</v>
      </c>
      <c r="B5517" s="13">
        <f t="shared" si="433"/>
        <v>5516</v>
      </c>
      <c r="C5517" s="35">
        <f t="shared" si="434"/>
        <v>4.428074798007442E-5</v>
      </c>
      <c r="D5517" s="7">
        <f t="shared" si="430"/>
        <v>0.2442526058580905</v>
      </c>
      <c r="E5517" s="7">
        <f>SUM(D$2:D5517)</f>
        <v>1739.9841215145075</v>
      </c>
      <c r="F5517">
        <f t="shared" si="431"/>
        <v>1</v>
      </c>
      <c r="G5517">
        <f t="shared" si="432"/>
        <v>1</v>
      </c>
    </row>
    <row r="5518" spans="1:7" x14ac:dyDescent="0.25">
      <c r="A5518" s="7">
        <v>9.548444833015339E-2</v>
      </c>
      <c r="B5518" s="13">
        <f t="shared" si="433"/>
        <v>5517</v>
      </c>
      <c r="C5518" s="35">
        <f t="shared" si="434"/>
        <v>2.7454547954788855E-5</v>
      </c>
      <c r="D5518" s="7">
        <f t="shared" si="430"/>
        <v>0.1514667410665701</v>
      </c>
      <c r="E5518" s="7">
        <f>SUM(D$2:D5518)</f>
        <v>1740.135588255574</v>
      </c>
      <c r="F5518">
        <f t="shared" si="431"/>
        <v>1</v>
      </c>
      <c r="G5518">
        <f t="shared" si="432"/>
        <v>1</v>
      </c>
    </row>
    <row r="5519" spans="1:7" x14ac:dyDescent="0.25">
      <c r="A5519" s="7">
        <v>9.548444833015339E-2</v>
      </c>
      <c r="B5519" s="13">
        <f t="shared" si="433"/>
        <v>5518</v>
      </c>
      <c r="C5519" s="35">
        <f t="shared" si="434"/>
        <v>0</v>
      </c>
      <c r="D5519" s="7">
        <f t="shared" si="430"/>
        <v>0</v>
      </c>
      <c r="E5519" s="7">
        <f>SUM(D$2:D5519)</f>
        <v>1740.135588255574</v>
      </c>
      <c r="F5519">
        <f t="shared" si="431"/>
        <v>1</v>
      </c>
      <c r="G5519">
        <f t="shared" si="432"/>
        <v>1</v>
      </c>
    </row>
    <row r="5520" spans="1:7" x14ac:dyDescent="0.25">
      <c r="A5520" s="7">
        <v>9.5448859101323044E-2</v>
      </c>
      <c r="B5520" s="13">
        <f t="shared" si="433"/>
        <v>5519</v>
      </c>
      <c r="C5520" s="35">
        <f t="shared" si="434"/>
        <v>3.5589228830346098E-5</v>
      </c>
      <c r="D5520" s="7">
        <f t="shared" si="430"/>
        <v>0.19641695391468011</v>
      </c>
      <c r="E5520" s="7">
        <f>SUM(D$2:D5520)</f>
        <v>1740.3320052094887</v>
      </c>
      <c r="F5520">
        <f t="shared" si="431"/>
        <v>1</v>
      </c>
      <c r="G5520">
        <f t="shared" si="432"/>
        <v>1</v>
      </c>
    </row>
    <row r="5521" spans="1:7" x14ac:dyDescent="0.25">
      <c r="A5521" s="7">
        <v>9.5442031779873968E-2</v>
      </c>
      <c r="B5521" s="13">
        <f t="shared" si="433"/>
        <v>5520</v>
      </c>
      <c r="C5521" s="35">
        <f t="shared" si="434"/>
        <v>6.8273214490766065E-6</v>
      </c>
      <c r="D5521" s="7">
        <f t="shared" si="430"/>
        <v>3.7686814398902868E-2</v>
      </c>
      <c r="E5521" s="7">
        <f>SUM(D$2:D5521)</f>
        <v>1740.3696920238876</v>
      </c>
      <c r="F5521">
        <f t="shared" si="431"/>
        <v>1</v>
      </c>
      <c r="G5521">
        <f t="shared" si="432"/>
        <v>1</v>
      </c>
    </row>
    <row r="5522" spans="1:7" x14ac:dyDescent="0.25">
      <c r="A5522" s="7">
        <v>9.5418160365161958E-2</v>
      </c>
      <c r="B5522" s="13">
        <f t="shared" si="433"/>
        <v>5521</v>
      </c>
      <c r="C5522" s="35">
        <f t="shared" si="434"/>
        <v>2.3871414712009487E-5</v>
      </c>
      <c r="D5522" s="7">
        <f t="shared" si="430"/>
        <v>0.13179408062500436</v>
      </c>
      <c r="E5522" s="7">
        <f>SUM(D$2:D5522)</f>
        <v>1740.5014861045127</v>
      </c>
      <c r="F5522">
        <f t="shared" si="431"/>
        <v>1</v>
      </c>
      <c r="G5522">
        <f t="shared" si="432"/>
        <v>1</v>
      </c>
    </row>
    <row r="5523" spans="1:7" x14ac:dyDescent="0.25">
      <c r="A5523" s="7">
        <v>9.5353857649669832E-2</v>
      </c>
      <c r="B5523" s="13">
        <f t="shared" si="433"/>
        <v>5522</v>
      </c>
      <c r="C5523" s="35">
        <f t="shared" si="434"/>
        <v>6.4302715492126072E-5</v>
      </c>
      <c r="D5523" s="7">
        <f t="shared" si="430"/>
        <v>0.35507959494752017</v>
      </c>
      <c r="E5523" s="7">
        <f>SUM(D$2:D5523)</f>
        <v>1740.8565656994601</v>
      </c>
      <c r="F5523">
        <f t="shared" si="431"/>
        <v>1</v>
      </c>
      <c r="G5523">
        <f t="shared" si="432"/>
        <v>1</v>
      </c>
    </row>
    <row r="5524" spans="1:7" x14ac:dyDescent="0.25">
      <c r="A5524" s="7">
        <v>9.5333859892517581E-2</v>
      </c>
      <c r="B5524" s="13">
        <f t="shared" si="433"/>
        <v>5523</v>
      </c>
      <c r="C5524" s="35">
        <f t="shared" si="434"/>
        <v>1.9997757152251383E-5</v>
      </c>
      <c r="D5524" s="7">
        <f t="shared" si="430"/>
        <v>0.11044761275188439</v>
      </c>
      <c r="E5524" s="7">
        <f>SUM(D$2:D5524)</f>
        <v>1740.967013312212</v>
      </c>
      <c r="F5524">
        <f t="shared" si="431"/>
        <v>1</v>
      </c>
      <c r="G5524">
        <f t="shared" si="432"/>
        <v>1</v>
      </c>
    </row>
    <row r="5525" spans="1:7" x14ac:dyDescent="0.25">
      <c r="A5525" s="7">
        <v>9.5306356923843275E-2</v>
      </c>
      <c r="B5525" s="13">
        <f t="shared" si="433"/>
        <v>5524</v>
      </c>
      <c r="C5525" s="35">
        <f t="shared" si="434"/>
        <v>2.7502968674306127E-5</v>
      </c>
      <c r="D5525" s="7">
        <f t="shared" si="430"/>
        <v>0.15192639895686705</v>
      </c>
      <c r="E5525" s="7">
        <f>SUM(D$2:D5525)</f>
        <v>1741.1189397111689</v>
      </c>
      <c r="F5525">
        <f t="shared" si="431"/>
        <v>1</v>
      </c>
      <c r="G5525">
        <f t="shared" si="432"/>
        <v>1</v>
      </c>
    </row>
    <row r="5526" spans="1:7" x14ac:dyDescent="0.25">
      <c r="A5526" s="7">
        <v>9.5297592773614354E-2</v>
      </c>
      <c r="B5526" s="13">
        <f t="shared" si="433"/>
        <v>5525</v>
      </c>
      <c r="C5526" s="35">
        <f t="shared" si="434"/>
        <v>8.7641502289209638E-6</v>
      </c>
      <c r="D5526" s="7">
        <f t="shared" si="430"/>
        <v>4.8421930014788325E-2</v>
      </c>
      <c r="E5526" s="7">
        <f>SUM(D$2:D5526)</f>
        <v>1741.1673616411836</v>
      </c>
      <c r="F5526">
        <f t="shared" si="431"/>
        <v>1</v>
      </c>
      <c r="G5526">
        <f t="shared" si="432"/>
        <v>1</v>
      </c>
    </row>
    <row r="5527" spans="1:7" x14ac:dyDescent="0.25">
      <c r="A5527" s="7">
        <v>9.5295607524114992E-2</v>
      </c>
      <c r="B5527" s="13">
        <f t="shared" si="433"/>
        <v>5526</v>
      </c>
      <c r="C5527" s="35">
        <f t="shared" si="434"/>
        <v>1.9852494993616299E-6</v>
      </c>
      <c r="D5527" s="7">
        <f t="shared" si="430"/>
        <v>1.0970488733472367E-2</v>
      </c>
      <c r="E5527" s="7">
        <f>SUM(D$2:D5527)</f>
        <v>1741.178332129917</v>
      </c>
      <c r="F5527">
        <f t="shared" si="431"/>
        <v>1</v>
      </c>
      <c r="G5527">
        <f t="shared" si="432"/>
        <v>1</v>
      </c>
    </row>
    <row r="5528" spans="1:7" x14ac:dyDescent="0.25">
      <c r="A5528" s="7">
        <v>9.5258856198016717E-2</v>
      </c>
      <c r="B5528" s="13">
        <f t="shared" si="433"/>
        <v>5527</v>
      </c>
      <c r="C5528" s="35">
        <f t="shared" si="434"/>
        <v>3.6751326098274917E-5</v>
      </c>
      <c r="D5528" s="7">
        <f t="shared" si="430"/>
        <v>0.20312457934516548</v>
      </c>
      <c r="E5528" s="7">
        <f>SUM(D$2:D5528)</f>
        <v>1741.381456709262</v>
      </c>
      <c r="F5528">
        <f t="shared" si="431"/>
        <v>1</v>
      </c>
      <c r="G5528">
        <f t="shared" si="432"/>
        <v>1</v>
      </c>
    </row>
    <row r="5529" spans="1:7" x14ac:dyDescent="0.25">
      <c r="A5529" s="7">
        <v>9.5183271454881827E-2</v>
      </c>
      <c r="B5529" s="13">
        <f t="shared" si="433"/>
        <v>5528</v>
      </c>
      <c r="C5529" s="35">
        <f t="shared" si="434"/>
        <v>7.5584743134890497E-5</v>
      </c>
      <c r="D5529" s="7">
        <f t="shared" si="430"/>
        <v>0.41783246004967467</v>
      </c>
      <c r="E5529" s="7">
        <f>SUM(D$2:D5529)</f>
        <v>1741.7992891693116</v>
      </c>
      <c r="F5529">
        <f t="shared" si="431"/>
        <v>1</v>
      </c>
      <c r="G5529">
        <f t="shared" si="432"/>
        <v>1</v>
      </c>
    </row>
    <row r="5530" spans="1:7" x14ac:dyDescent="0.25">
      <c r="A5530" s="7">
        <v>9.5183271454881827E-2</v>
      </c>
      <c r="B5530" s="13">
        <f t="shared" si="433"/>
        <v>5529</v>
      </c>
      <c r="C5530" s="35">
        <f t="shared" si="434"/>
        <v>0</v>
      </c>
      <c r="D5530" s="7">
        <f t="shared" si="430"/>
        <v>0</v>
      </c>
      <c r="E5530" s="7">
        <f>SUM(D$2:D5530)</f>
        <v>1741.7992891693116</v>
      </c>
      <c r="F5530">
        <f t="shared" si="431"/>
        <v>1</v>
      </c>
      <c r="G5530">
        <f t="shared" si="432"/>
        <v>1</v>
      </c>
    </row>
    <row r="5531" spans="1:7" x14ac:dyDescent="0.25">
      <c r="A5531" s="7">
        <v>9.5173103103787474E-2</v>
      </c>
      <c r="B5531" s="13">
        <f t="shared" si="433"/>
        <v>5530</v>
      </c>
      <c r="C5531" s="35">
        <f t="shared" si="434"/>
        <v>1.0168351094352879E-5</v>
      </c>
      <c r="D5531" s="7">
        <f t="shared" si="430"/>
        <v>5.623098155177142E-2</v>
      </c>
      <c r="E5531" s="7">
        <f>SUM(D$2:D5531)</f>
        <v>1741.8555201508634</v>
      </c>
      <c r="F5531">
        <f t="shared" si="431"/>
        <v>1</v>
      </c>
      <c r="G5531">
        <f t="shared" si="432"/>
        <v>1</v>
      </c>
    </row>
    <row r="5532" spans="1:7" x14ac:dyDescent="0.25">
      <c r="A5532" s="7">
        <v>9.5084105821351947E-2</v>
      </c>
      <c r="B5532" s="13">
        <f t="shared" si="433"/>
        <v>5531</v>
      </c>
      <c r="C5532" s="35">
        <f t="shared" si="434"/>
        <v>8.8997282435526737E-5</v>
      </c>
      <c r="D5532" s="7">
        <f t="shared" si="430"/>
        <v>0.49224396915089841</v>
      </c>
      <c r="E5532" s="7">
        <f>SUM(D$2:D5532)</f>
        <v>1742.3477641200143</v>
      </c>
      <c r="F5532">
        <f t="shared" si="431"/>
        <v>1</v>
      </c>
      <c r="G5532">
        <f t="shared" si="432"/>
        <v>1</v>
      </c>
    </row>
    <row r="5533" spans="1:7" x14ac:dyDescent="0.25">
      <c r="A5533" s="7">
        <v>9.5035830364013432E-2</v>
      </c>
      <c r="B5533" s="13">
        <f t="shared" si="433"/>
        <v>5532</v>
      </c>
      <c r="C5533" s="35">
        <f t="shared" si="434"/>
        <v>4.8275457338514682E-5</v>
      </c>
      <c r="D5533" s="7">
        <f t="shared" si="430"/>
        <v>0.26705982999666322</v>
      </c>
      <c r="E5533" s="7">
        <f>SUM(D$2:D5533)</f>
        <v>1742.614823950011</v>
      </c>
      <c r="F5533">
        <f t="shared" si="431"/>
        <v>1</v>
      </c>
      <c r="G5533">
        <f t="shared" si="432"/>
        <v>1</v>
      </c>
    </row>
    <row r="5534" spans="1:7" x14ac:dyDescent="0.25">
      <c r="A5534" s="7">
        <v>9.492100062772621E-2</v>
      </c>
      <c r="B5534" s="13">
        <f t="shared" si="433"/>
        <v>5533</v>
      </c>
      <c r="C5534" s="35">
        <f t="shared" si="434"/>
        <v>1.1482973628722248E-4</v>
      </c>
      <c r="D5534" s="7">
        <f t="shared" si="430"/>
        <v>0.63535293087720202</v>
      </c>
      <c r="E5534" s="7">
        <f>SUM(D$2:D5534)</f>
        <v>1743.2501768808881</v>
      </c>
      <c r="F5534">
        <f t="shared" si="431"/>
        <v>1</v>
      </c>
      <c r="G5534">
        <f t="shared" si="432"/>
        <v>1</v>
      </c>
    </row>
    <row r="5535" spans="1:7" x14ac:dyDescent="0.25">
      <c r="A5535" s="7">
        <v>9.4878850391403993E-2</v>
      </c>
      <c r="B5535" s="13">
        <f t="shared" si="433"/>
        <v>5534</v>
      </c>
      <c r="C5535" s="35">
        <f t="shared" si="434"/>
        <v>4.2150236322216483E-5</v>
      </c>
      <c r="D5535" s="7">
        <f t="shared" si="430"/>
        <v>0.23325940780714602</v>
      </c>
      <c r="E5535" s="7">
        <f>SUM(D$2:D5535)</f>
        <v>1743.4834362886952</v>
      </c>
      <c r="F5535">
        <f t="shared" si="431"/>
        <v>1</v>
      </c>
      <c r="G5535">
        <f t="shared" si="432"/>
        <v>1</v>
      </c>
    </row>
    <row r="5536" spans="1:7" x14ac:dyDescent="0.25">
      <c r="A5536" s="7">
        <v>9.4843333793652923E-2</v>
      </c>
      <c r="B5536" s="13">
        <f t="shared" si="433"/>
        <v>5535</v>
      </c>
      <c r="C5536" s="35">
        <f t="shared" si="434"/>
        <v>3.5516597751070189E-5</v>
      </c>
      <c r="D5536" s="7">
        <f t="shared" si="430"/>
        <v>0.19658436855217348</v>
      </c>
      <c r="E5536" s="7">
        <f>SUM(D$2:D5536)</f>
        <v>1743.6800206572473</v>
      </c>
      <c r="F5536">
        <f t="shared" si="431"/>
        <v>1</v>
      </c>
      <c r="G5536">
        <f t="shared" si="432"/>
        <v>1</v>
      </c>
    </row>
    <row r="5537" spans="1:7" x14ac:dyDescent="0.25">
      <c r="A5537" s="7">
        <v>9.4806800360792448E-2</v>
      </c>
      <c r="B5537" s="13">
        <f t="shared" si="433"/>
        <v>5536</v>
      </c>
      <c r="C5537" s="35">
        <f t="shared" si="434"/>
        <v>3.6533432860474946E-5</v>
      </c>
      <c r="D5537" s="7">
        <f t="shared" si="430"/>
        <v>0.2022490843155893</v>
      </c>
      <c r="E5537" s="7">
        <f>SUM(D$2:D5537)</f>
        <v>1743.8822697415628</v>
      </c>
      <c r="F5537">
        <f t="shared" si="431"/>
        <v>1</v>
      </c>
      <c r="G5537">
        <f t="shared" si="432"/>
        <v>1</v>
      </c>
    </row>
    <row r="5538" spans="1:7" x14ac:dyDescent="0.25">
      <c r="A5538" s="7">
        <v>9.4783848939750864E-2</v>
      </c>
      <c r="B5538" s="13">
        <f t="shared" si="433"/>
        <v>5537</v>
      </c>
      <c r="C5538" s="35">
        <f t="shared" si="434"/>
        <v>2.2951421041583764E-5</v>
      </c>
      <c r="D5538" s="7">
        <f t="shared" si="430"/>
        <v>0.1270820183072493</v>
      </c>
      <c r="E5538" s="7">
        <f>SUM(D$2:D5538)</f>
        <v>1744.00935175987</v>
      </c>
      <c r="F5538">
        <f t="shared" si="431"/>
        <v>1</v>
      </c>
      <c r="G5538">
        <f t="shared" si="432"/>
        <v>1</v>
      </c>
    </row>
    <row r="5539" spans="1:7" x14ac:dyDescent="0.25">
      <c r="A5539" s="7">
        <v>9.4733878757229897E-2</v>
      </c>
      <c r="B5539" s="13">
        <f t="shared" si="433"/>
        <v>5538</v>
      </c>
      <c r="C5539" s="35">
        <f t="shared" si="434"/>
        <v>4.9970182520966966E-5</v>
      </c>
      <c r="D5539" s="7">
        <f t="shared" si="430"/>
        <v>0.27673487080111503</v>
      </c>
      <c r="E5539" s="7">
        <f>SUM(D$2:D5539)</f>
        <v>1744.2860866306712</v>
      </c>
      <c r="F5539">
        <f t="shared" si="431"/>
        <v>1</v>
      </c>
      <c r="G5539">
        <f t="shared" si="432"/>
        <v>1</v>
      </c>
    </row>
    <row r="5540" spans="1:7" x14ac:dyDescent="0.25">
      <c r="A5540" s="7">
        <v>9.4732837711760762E-2</v>
      </c>
      <c r="B5540" s="13">
        <f t="shared" si="433"/>
        <v>5539</v>
      </c>
      <c r="C5540" s="35">
        <f t="shared" si="434"/>
        <v>1.0410454691356374E-6</v>
      </c>
      <c r="D5540" s="7">
        <f t="shared" si="430"/>
        <v>5.7663508535422958E-3</v>
      </c>
      <c r="E5540" s="7">
        <f>SUM(D$2:D5540)</f>
        <v>1744.2918529815247</v>
      </c>
      <c r="F5540">
        <f t="shared" si="431"/>
        <v>1</v>
      </c>
      <c r="G5540">
        <f t="shared" si="432"/>
        <v>1</v>
      </c>
    </row>
    <row r="5541" spans="1:7" x14ac:dyDescent="0.25">
      <c r="A5541" s="7">
        <v>9.4730174572188436E-2</v>
      </c>
      <c r="B5541" s="13">
        <f t="shared" si="433"/>
        <v>5540</v>
      </c>
      <c r="C5541" s="35">
        <f t="shared" si="434"/>
        <v>2.6631395723258899E-6</v>
      </c>
      <c r="D5541" s="7">
        <f t="shared" si="430"/>
        <v>1.475379323068543E-2</v>
      </c>
      <c r="E5541" s="7">
        <f>SUM(D$2:D5541)</f>
        <v>1744.3066067747554</v>
      </c>
      <c r="F5541">
        <f t="shared" si="431"/>
        <v>1</v>
      </c>
      <c r="G5541">
        <f t="shared" si="432"/>
        <v>1</v>
      </c>
    </row>
    <row r="5542" spans="1:7" x14ac:dyDescent="0.25">
      <c r="A5542" s="7">
        <v>9.4722451467428651E-2</v>
      </c>
      <c r="B5542" s="13">
        <f t="shared" si="433"/>
        <v>5541</v>
      </c>
      <c r="C5542" s="35">
        <f t="shared" si="434"/>
        <v>7.7231047597853264E-6</v>
      </c>
      <c r="D5542" s="7">
        <f t="shared" si="430"/>
        <v>4.2793723473970494E-2</v>
      </c>
      <c r="E5542" s="7">
        <f>SUM(D$2:D5542)</f>
        <v>1744.3494004982294</v>
      </c>
      <c r="F5542">
        <f t="shared" si="431"/>
        <v>1</v>
      </c>
      <c r="G5542">
        <f t="shared" si="432"/>
        <v>1</v>
      </c>
    </row>
    <row r="5543" spans="1:7" x14ac:dyDescent="0.25">
      <c r="A5543" s="7">
        <v>9.4711459964102795E-2</v>
      </c>
      <c r="B5543" s="13">
        <f t="shared" si="433"/>
        <v>5542</v>
      </c>
      <c r="C5543" s="35">
        <f t="shared" si="434"/>
        <v>1.0991503325855079E-5</v>
      </c>
      <c r="D5543" s="7">
        <f t="shared" si="430"/>
        <v>6.0914911431888846E-2</v>
      </c>
      <c r="E5543" s="7">
        <f>SUM(D$2:D5543)</f>
        <v>1744.4103154096613</v>
      </c>
      <c r="F5543">
        <f t="shared" si="431"/>
        <v>1</v>
      </c>
      <c r="G5543">
        <f t="shared" si="432"/>
        <v>1</v>
      </c>
    </row>
    <row r="5544" spans="1:7" x14ac:dyDescent="0.25">
      <c r="A5544" s="7">
        <v>9.459374919500553E-2</v>
      </c>
      <c r="B5544" s="13">
        <f t="shared" si="433"/>
        <v>5543</v>
      </c>
      <c r="C5544" s="35">
        <f t="shared" si="434"/>
        <v>1.1771076909726508E-4</v>
      </c>
      <c r="D5544" s="7">
        <f t="shared" si="430"/>
        <v>0.65247079310614031</v>
      </c>
      <c r="E5544" s="7">
        <f>SUM(D$2:D5544)</f>
        <v>1745.0627862027675</v>
      </c>
      <c r="F5544">
        <f t="shared" si="431"/>
        <v>1</v>
      </c>
      <c r="G5544">
        <f t="shared" si="432"/>
        <v>1</v>
      </c>
    </row>
    <row r="5545" spans="1:7" x14ac:dyDescent="0.25">
      <c r="A5545" s="7">
        <v>9.454634531061791E-2</v>
      </c>
      <c r="B5545" s="13">
        <f t="shared" si="433"/>
        <v>5544</v>
      </c>
      <c r="C5545" s="35">
        <f t="shared" si="434"/>
        <v>4.740388438762011E-5</v>
      </c>
      <c r="D5545" s="7">
        <f t="shared" si="430"/>
        <v>0.26280713504496589</v>
      </c>
      <c r="E5545" s="7">
        <f>SUM(D$2:D5545)</f>
        <v>1745.3255933378125</v>
      </c>
      <c r="F5545">
        <f t="shared" si="431"/>
        <v>1</v>
      </c>
      <c r="G5545">
        <f t="shared" si="432"/>
        <v>1</v>
      </c>
    </row>
    <row r="5546" spans="1:7" x14ac:dyDescent="0.25">
      <c r="A5546" s="7">
        <v>9.4453087004866723E-2</v>
      </c>
      <c r="B5546" s="13">
        <f t="shared" si="433"/>
        <v>5545</v>
      </c>
      <c r="C5546" s="35">
        <f t="shared" si="434"/>
        <v>9.3258305751187098E-5</v>
      </c>
      <c r="D5546" s="7">
        <f t="shared" si="430"/>
        <v>0.5171173053903324</v>
      </c>
      <c r="E5546" s="7">
        <f>SUM(D$2:D5546)</f>
        <v>1745.8427106432027</v>
      </c>
      <c r="F5546">
        <f t="shared" si="431"/>
        <v>1</v>
      </c>
      <c r="G5546">
        <f t="shared" si="432"/>
        <v>1</v>
      </c>
    </row>
    <row r="5547" spans="1:7" x14ac:dyDescent="0.25">
      <c r="A5547" s="7">
        <v>9.4403843133138141E-2</v>
      </c>
      <c r="B5547" s="13">
        <f t="shared" si="433"/>
        <v>5546</v>
      </c>
      <c r="C5547" s="35">
        <f t="shared" si="434"/>
        <v>4.9243871728582578E-5</v>
      </c>
      <c r="D5547" s="7">
        <f t="shared" si="430"/>
        <v>0.27310651260671898</v>
      </c>
      <c r="E5547" s="7">
        <f>SUM(D$2:D5547)</f>
        <v>1746.1158171558095</v>
      </c>
      <c r="F5547">
        <f t="shared" si="431"/>
        <v>1</v>
      </c>
      <c r="G5547">
        <f t="shared" si="432"/>
        <v>1</v>
      </c>
    </row>
    <row r="5548" spans="1:7" x14ac:dyDescent="0.25">
      <c r="A5548" s="7">
        <v>9.4402971560187232E-2</v>
      </c>
      <c r="B5548" s="13">
        <f t="shared" si="433"/>
        <v>5547</v>
      </c>
      <c r="C5548" s="35">
        <f t="shared" si="434"/>
        <v>8.7157295090845022E-7</v>
      </c>
      <c r="D5548" s="7">
        <f t="shared" si="430"/>
        <v>4.8346151586891734E-3</v>
      </c>
      <c r="E5548" s="7">
        <f>SUM(D$2:D5548)</f>
        <v>1746.1206517709682</v>
      </c>
      <c r="F5548">
        <f t="shared" si="431"/>
        <v>1</v>
      </c>
      <c r="G5548">
        <f t="shared" si="432"/>
        <v>1</v>
      </c>
    </row>
    <row r="5549" spans="1:7" x14ac:dyDescent="0.25">
      <c r="A5549" s="7">
        <v>9.4392682157294128E-2</v>
      </c>
      <c r="B5549" s="13">
        <f t="shared" si="433"/>
        <v>5548</v>
      </c>
      <c r="C5549" s="35">
        <f t="shared" si="434"/>
        <v>1.0289402893104427E-5</v>
      </c>
      <c r="D5549" s="7">
        <f t="shared" si="430"/>
        <v>5.708560725094336E-2</v>
      </c>
      <c r="E5549" s="7">
        <f>SUM(D$2:D5549)</f>
        <v>1746.177737378219</v>
      </c>
      <c r="F5549">
        <f t="shared" si="431"/>
        <v>1</v>
      </c>
      <c r="G5549">
        <f t="shared" si="432"/>
        <v>1</v>
      </c>
    </row>
    <row r="5550" spans="1:7" x14ac:dyDescent="0.25">
      <c r="A5550" s="7">
        <v>9.4356342407311583E-2</v>
      </c>
      <c r="B5550" s="13">
        <f t="shared" si="433"/>
        <v>5549</v>
      </c>
      <c r="C5550" s="35">
        <f t="shared" si="434"/>
        <v>3.6339749982544634E-5</v>
      </c>
      <c r="D5550" s="7">
        <f t="shared" si="430"/>
        <v>0.20164927265314017</v>
      </c>
      <c r="E5550" s="7">
        <f>SUM(D$2:D5550)</f>
        <v>1746.3793866508722</v>
      </c>
      <c r="F5550">
        <f t="shared" si="431"/>
        <v>1</v>
      </c>
      <c r="G5550">
        <f t="shared" si="432"/>
        <v>1</v>
      </c>
    </row>
    <row r="5551" spans="1:7" x14ac:dyDescent="0.25">
      <c r="A5551" s="7">
        <v>9.4356342407311583E-2</v>
      </c>
      <c r="B5551" s="13">
        <f t="shared" si="433"/>
        <v>5550</v>
      </c>
      <c r="C5551" s="35">
        <f t="shared" si="434"/>
        <v>0</v>
      </c>
      <c r="D5551" s="7">
        <f t="shared" si="430"/>
        <v>0</v>
      </c>
      <c r="E5551" s="7">
        <f>SUM(D$2:D5551)</f>
        <v>1746.3793866508722</v>
      </c>
      <c r="F5551">
        <f t="shared" si="431"/>
        <v>1</v>
      </c>
      <c r="G5551">
        <f t="shared" si="432"/>
        <v>1</v>
      </c>
    </row>
    <row r="5552" spans="1:7" x14ac:dyDescent="0.25">
      <c r="A5552" s="7">
        <v>9.4350580341691456E-2</v>
      </c>
      <c r="B5552" s="13">
        <f t="shared" si="433"/>
        <v>5551</v>
      </c>
      <c r="C5552" s="35">
        <f t="shared" si="434"/>
        <v>5.7620656201268217E-6</v>
      </c>
      <c r="D5552" s="7">
        <f t="shared" si="430"/>
        <v>3.1985226257323987E-2</v>
      </c>
      <c r="E5552" s="7">
        <f>SUM(D$2:D5552)</f>
        <v>1746.4113718771296</v>
      </c>
      <c r="F5552">
        <f t="shared" si="431"/>
        <v>1</v>
      </c>
      <c r="G5552">
        <f t="shared" si="432"/>
        <v>1</v>
      </c>
    </row>
    <row r="5553" spans="1:7" x14ac:dyDescent="0.25">
      <c r="A5553" s="7">
        <v>9.4271025099557842E-2</v>
      </c>
      <c r="B5553" s="13">
        <f t="shared" si="433"/>
        <v>5552</v>
      </c>
      <c r="C5553" s="35">
        <f t="shared" si="434"/>
        <v>7.9555242133613757E-5</v>
      </c>
      <c r="D5553" s="7">
        <f t="shared" si="430"/>
        <v>0.44169070432582358</v>
      </c>
      <c r="E5553" s="7">
        <f>SUM(D$2:D5553)</f>
        <v>1746.8530625814553</v>
      </c>
      <c r="F5553">
        <f t="shared" si="431"/>
        <v>1</v>
      </c>
      <c r="G5553">
        <f t="shared" si="432"/>
        <v>1</v>
      </c>
    </row>
    <row r="5554" spans="1:7" x14ac:dyDescent="0.25">
      <c r="A5554" s="7">
        <v>9.4128910287834017E-2</v>
      </c>
      <c r="B5554" s="13">
        <f t="shared" si="433"/>
        <v>5553</v>
      </c>
      <c r="C5554" s="35">
        <f t="shared" si="434"/>
        <v>1.4211481172382578E-4</v>
      </c>
      <c r="D5554" s="7">
        <f t="shared" si="430"/>
        <v>0.78916354950240453</v>
      </c>
      <c r="E5554" s="7">
        <f>SUM(D$2:D5554)</f>
        <v>1747.6422261309576</v>
      </c>
      <c r="F5554">
        <f t="shared" si="431"/>
        <v>1</v>
      </c>
      <c r="G5554">
        <f t="shared" si="432"/>
        <v>1</v>
      </c>
    </row>
    <row r="5555" spans="1:7" x14ac:dyDescent="0.25">
      <c r="A5555" s="7">
        <v>9.4071338052352071E-2</v>
      </c>
      <c r="B5555" s="13">
        <f t="shared" si="433"/>
        <v>5554</v>
      </c>
      <c r="C5555" s="35">
        <f t="shared" si="434"/>
        <v>5.7572235481945233E-5</v>
      </c>
      <c r="D5555" s="7">
        <f t="shared" si="430"/>
        <v>0.31975619586672382</v>
      </c>
      <c r="E5555" s="7">
        <f>SUM(D$2:D5555)</f>
        <v>1747.9619823268245</v>
      </c>
      <c r="F5555">
        <f t="shared" si="431"/>
        <v>1</v>
      </c>
      <c r="G5555">
        <f t="shared" si="432"/>
        <v>1</v>
      </c>
    </row>
    <row r="5556" spans="1:7" x14ac:dyDescent="0.25">
      <c r="A5556" s="7">
        <v>9.405385817261365E-2</v>
      </c>
      <c r="B5556" s="13">
        <f t="shared" si="433"/>
        <v>5555</v>
      </c>
      <c r="C5556" s="35">
        <f t="shared" si="434"/>
        <v>1.74798797384218E-5</v>
      </c>
      <c r="D5556" s="7">
        <f t="shared" si="430"/>
        <v>9.7100731946933097E-2</v>
      </c>
      <c r="E5556" s="7">
        <f>SUM(D$2:D5556)</f>
        <v>1748.0590830587714</v>
      </c>
      <c r="F5556">
        <f t="shared" si="431"/>
        <v>1</v>
      </c>
      <c r="G5556">
        <f t="shared" si="432"/>
        <v>1</v>
      </c>
    </row>
    <row r="5557" spans="1:7" x14ac:dyDescent="0.25">
      <c r="A5557" s="7">
        <v>9.4021561552709146E-2</v>
      </c>
      <c r="B5557" s="13">
        <f t="shared" si="433"/>
        <v>5556</v>
      </c>
      <c r="C5557" s="35">
        <f t="shared" si="434"/>
        <v>3.2296619904503832E-5</v>
      </c>
      <c r="D5557" s="7">
        <f t="shared" si="430"/>
        <v>0.17944002018942329</v>
      </c>
      <c r="E5557" s="7">
        <f>SUM(D$2:D5557)</f>
        <v>1748.238523078961</v>
      </c>
      <c r="F5557">
        <f t="shared" si="431"/>
        <v>1</v>
      </c>
      <c r="G5557">
        <f t="shared" si="432"/>
        <v>1</v>
      </c>
    </row>
    <row r="5558" spans="1:7" x14ac:dyDescent="0.25">
      <c r="A5558" s="7">
        <v>9.4016211063204666E-2</v>
      </c>
      <c r="B5558" s="13">
        <f t="shared" si="433"/>
        <v>5557</v>
      </c>
      <c r="C5558" s="35">
        <f t="shared" si="434"/>
        <v>5.3504895044798051E-6</v>
      </c>
      <c r="D5558" s="7">
        <f t="shared" si="430"/>
        <v>2.9732670176394277E-2</v>
      </c>
      <c r="E5558" s="7">
        <f>SUM(D$2:D5558)</f>
        <v>1748.2682557491373</v>
      </c>
      <c r="F5558">
        <f t="shared" si="431"/>
        <v>1</v>
      </c>
      <c r="G5558">
        <f t="shared" si="432"/>
        <v>1</v>
      </c>
    </row>
    <row r="5559" spans="1:7" x14ac:dyDescent="0.25">
      <c r="A5559" s="7">
        <v>9.397870921595429E-2</v>
      </c>
      <c r="B5559" s="13">
        <f t="shared" si="433"/>
        <v>5558</v>
      </c>
      <c r="C5559" s="35">
        <f t="shared" si="434"/>
        <v>3.7501847250376308E-5</v>
      </c>
      <c r="D5559" s="7">
        <f t="shared" si="430"/>
        <v>0.20843526701759152</v>
      </c>
      <c r="E5559" s="7">
        <f>SUM(D$2:D5559)</f>
        <v>1748.476691016155</v>
      </c>
      <c r="F5559">
        <f t="shared" si="431"/>
        <v>1</v>
      </c>
      <c r="G5559">
        <f t="shared" si="432"/>
        <v>1</v>
      </c>
    </row>
    <row r="5560" spans="1:7" x14ac:dyDescent="0.25">
      <c r="A5560" s="7">
        <v>9.3973407147169355E-2</v>
      </c>
      <c r="B5560" s="13">
        <f t="shared" si="433"/>
        <v>5559</v>
      </c>
      <c r="C5560" s="35">
        <f t="shared" si="434"/>
        <v>5.302068784934777E-6</v>
      </c>
      <c r="D5560" s="7">
        <f t="shared" si="430"/>
        <v>2.9474200375452425E-2</v>
      </c>
      <c r="E5560" s="7">
        <f>SUM(D$2:D5560)</f>
        <v>1748.5061652165305</v>
      </c>
      <c r="F5560">
        <f t="shared" si="431"/>
        <v>1</v>
      </c>
      <c r="G5560">
        <f t="shared" si="432"/>
        <v>1</v>
      </c>
    </row>
    <row r="5561" spans="1:7" x14ac:dyDescent="0.25">
      <c r="A5561" s="7">
        <v>9.3871868898384087E-2</v>
      </c>
      <c r="B5561" s="13">
        <f t="shared" si="433"/>
        <v>5560</v>
      </c>
      <c r="C5561" s="35">
        <f t="shared" si="434"/>
        <v>1.015382487852684E-4</v>
      </c>
      <c r="D5561" s="7">
        <f t="shared" si="430"/>
        <v>0.56455266324609232</v>
      </c>
      <c r="E5561" s="7">
        <f>SUM(D$2:D5561)</f>
        <v>1749.0707178797766</v>
      </c>
      <c r="F5561">
        <f t="shared" si="431"/>
        <v>1</v>
      </c>
      <c r="G5561">
        <f t="shared" si="432"/>
        <v>1</v>
      </c>
    </row>
    <row r="5562" spans="1:7" x14ac:dyDescent="0.25">
      <c r="A5562" s="7">
        <v>9.3860490029302288E-2</v>
      </c>
      <c r="B5562" s="13">
        <f t="shared" si="433"/>
        <v>5561</v>
      </c>
      <c r="C5562" s="35">
        <f t="shared" si="434"/>
        <v>1.137886908179897E-5</v>
      </c>
      <c r="D5562" s="7">
        <f t="shared" si="430"/>
        <v>6.3277890963884073E-2</v>
      </c>
      <c r="E5562" s="7">
        <f>SUM(D$2:D5562)</f>
        <v>1749.1339957707405</v>
      </c>
      <c r="F5562">
        <f t="shared" si="431"/>
        <v>1</v>
      </c>
      <c r="G5562">
        <f t="shared" si="432"/>
        <v>1</v>
      </c>
    </row>
    <row r="5563" spans="1:7" x14ac:dyDescent="0.25">
      <c r="A5563" s="7">
        <v>9.3806670399581349E-2</v>
      </c>
      <c r="B5563" s="13">
        <f t="shared" si="433"/>
        <v>5562</v>
      </c>
      <c r="C5563" s="35">
        <f t="shared" si="434"/>
        <v>5.3819629720938678E-5</v>
      </c>
      <c r="D5563" s="7">
        <f t="shared" si="430"/>
        <v>0.29934478050786095</v>
      </c>
      <c r="E5563" s="7">
        <f>SUM(D$2:D5563)</f>
        <v>1749.4333405512484</v>
      </c>
      <c r="F5563">
        <f t="shared" si="431"/>
        <v>1</v>
      </c>
      <c r="G5563">
        <f t="shared" si="432"/>
        <v>1</v>
      </c>
    </row>
    <row r="5564" spans="1:7" x14ac:dyDescent="0.25">
      <c r="A5564" s="7">
        <v>9.3774010624280618E-2</v>
      </c>
      <c r="B5564" s="13">
        <f t="shared" si="433"/>
        <v>5563</v>
      </c>
      <c r="C5564" s="35">
        <f t="shared" si="434"/>
        <v>3.265977530073072E-5</v>
      </c>
      <c r="D5564" s="7">
        <f t="shared" si="430"/>
        <v>0.181686329997965</v>
      </c>
      <c r="E5564" s="7">
        <f>SUM(D$2:D5564)</f>
        <v>1749.6150268812464</v>
      </c>
      <c r="F5564">
        <f t="shared" si="431"/>
        <v>1</v>
      </c>
      <c r="G5564">
        <f t="shared" si="432"/>
        <v>1</v>
      </c>
    </row>
    <row r="5565" spans="1:7" x14ac:dyDescent="0.25">
      <c r="A5565" s="7">
        <v>9.3715034187933172E-2</v>
      </c>
      <c r="B5565" s="13">
        <f t="shared" si="433"/>
        <v>5564</v>
      </c>
      <c r="C5565" s="35">
        <f t="shared" si="434"/>
        <v>5.8976436347446537E-5</v>
      </c>
      <c r="D5565" s="7">
        <f t="shared" si="430"/>
        <v>0.32814489183719253</v>
      </c>
      <c r="E5565" s="7">
        <f>SUM(D$2:D5565)</f>
        <v>1749.9431717730836</v>
      </c>
      <c r="F5565">
        <f t="shared" si="431"/>
        <v>1</v>
      </c>
      <c r="G5565">
        <f t="shared" si="432"/>
        <v>1</v>
      </c>
    </row>
    <row r="5566" spans="1:7" x14ac:dyDescent="0.25">
      <c r="A5566" s="7">
        <v>9.3677387078524257E-2</v>
      </c>
      <c r="B5566" s="13">
        <f t="shared" si="433"/>
        <v>5565</v>
      </c>
      <c r="C5566" s="35">
        <f t="shared" si="434"/>
        <v>3.7647109408914248E-5</v>
      </c>
      <c r="D5566" s="7">
        <f t="shared" si="430"/>
        <v>0.20950616386060777</v>
      </c>
      <c r="E5566" s="7">
        <f>SUM(D$2:D5566)</f>
        <v>1750.1526779369442</v>
      </c>
      <c r="F5566">
        <f t="shared" si="431"/>
        <v>1</v>
      </c>
      <c r="G5566">
        <f t="shared" si="432"/>
        <v>1</v>
      </c>
    </row>
    <row r="5567" spans="1:7" x14ac:dyDescent="0.25">
      <c r="A5567" s="7">
        <v>9.3639739969115274E-2</v>
      </c>
      <c r="B5567" s="13">
        <f t="shared" si="433"/>
        <v>5566</v>
      </c>
      <c r="C5567" s="35">
        <f t="shared" si="434"/>
        <v>3.7647109408983637E-5</v>
      </c>
      <c r="D5567" s="7">
        <f t="shared" si="430"/>
        <v>0.20954381097040292</v>
      </c>
      <c r="E5567" s="7">
        <f>SUM(D$2:D5567)</f>
        <v>1750.3622217479146</v>
      </c>
      <c r="F5567">
        <f t="shared" si="431"/>
        <v>1</v>
      </c>
      <c r="G5567">
        <f t="shared" si="432"/>
        <v>1</v>
      </c>
    </row>
    <row r="5568" spans="1:7" x14ac:dyDescent="0.25">
      <c r="A5568" s="7">
        <v>9.3618071697140384E-2</v>
      </c>
      <c r="B5568" s="13">
        <f t="shared" si="433"/>
        <v>5567</v>
      </c>
      <c r="C5568" s="35">
        <f t="shared" si="434"/>
        <v>2.1668271974889519E-5</v>
      </c>
      <c r="D5568" s="7">
        <f t="shared" si="430"/>
        <v>0.12062727008420995</v>
      </c>
      <c r="E5568" s="7">
        <f>SUM(D$2:D5568)</f>
        <v>1750.4828490179989</v>
      </c>
      <c r="F5568">
        <f t="shared" si="431"/>
        <v>1</v>
      </c>
      <c r="G5568">
        <f t="shared" si="432"/>
        <v>1</v>
      </c>
    </row>
    <row r="5569" spans="1:7" x14ac:dyDescent="0.25">
      <c r="A5569" s="7">
        <v>9.3618071697140384E-2</v>
      </c>
      <c r="B5569" s="13">
        <f t="shared" si="433"/>
        <v>5568</v>
      </c>
      <c r="C5569" s="35">
        <f t="shared" si="434"/>
        <v>0</v>
      </c>
      <c r="D5569" s="7">
        <f t="shared" si="430"/>
        <v>0</v>
      </c>
      <c r="E5569" s="7">
        <f>SUM(D$2:D5569)</f>
        <v>1750.4828490179989</v>
      </c>
      <c r="F5569">
        <f t="shared" si="431"/>
        <v>1</v>
      </c>
      <c r="G5569">
        <f t="shared" si="432"/>
        <v>1</v>
      </c>
    </row>
    <row r="5570" spans="1:7" x14ac:dyDescent="0.25">
      <c r="A5570" s="7">
        <v>9.360209285970636E-2</v>
      </c>
      <c r="B5570" s="13">
        <f t="shared" si="433"/>
        <v>5569</v>
      </c>
      <c r="C5570" s="35">
        <f t="shared" si="434"/>
        <v>1.5978837434024729E-5</v>
      </c>
      <c r="D5570" s="7">
        <f t="shared" ref="D5570:D5633" si="435">C5570*B5570</f>
        <v>8.8986145670083713E-2</v>
      </c>
      <c r="E5570" s="7">
        <f>SUM(D$2:D5570)</f>
        <v>1750.571835163669</v>
      </c>
      <c r="F5570">
        <f t="shared" ref="F5570:F5633" si="436">IF(E5570&gt;I$15,1,0)</f>
        <v>1</v>
      </c>
      <c r="G5570">
        <f t="shared" ref="G5570:G5633" si="437">IF(E5570&gt;M$15,1,0)</f>
        <v>1</v>
      </c>
    </row>
    <row r="5571" spans="1:7" x14ac:dyDescent="0.25">
      <c r="A5571" s="7">
        <v>9.356708467951004E-2</v>
      </c>
      <c r="B5571" s="13">
        <f t="shared" ref="B5571:B5634" si="438">ROW(B5571)-1</f>
        <v>5570</v>
      </c>
      <c r="C5571" s="35">
        <f t="shared" si="434"/>
        <v>3.5008180196319238E-5</v>
      </c>
      <c r="D5571" s="7">
        <f t="shared" si="435"/>
        <v>0.19499556369349816</v>
      </c>
      <c r="E5571" s="7">
        <f>SUM(D$2:D5571)</f>
        <v>1750.7668307273625</v>
      </c>
      <c r="F5571">
        <f t="shared" si="436"/>
        <v>1</v>
      </c>
      <c r="G5571">
        <f t="shared" si="437"/>
        <v>1</v>
      </c>
    </row>
    <row r="5572" spans="1:7" x14ac:dyDescent="0.25">
      <c r="A5572" s="7">
        <v>9.3548830068259661E-2</v>
      </c>
      <c r="B5572" s="13">
        <f t="shared" si="438"/>
        <v>5571</v>
      </c>
      <c r="C5572" s="35">
        <f t="shared" ref="C5572:C5635" si="439">IF(A5571-A5572=0,0,A5571-A5572)</f>
        <v>1.8254611250378971E-5</v>
      </c>
      <c r="D5572" s="7">
        <f t="shared" si="435"/>
        <v>0.10169643927586125</v>
      </c>
      <c r="E5572" s="7">
        <f>SUM(D$2:D5572)</f>
        <v>1750.8685271666384</v>
      </c>
      <c r="F5572">
        <f t="shared" si="436"/>
        <v>1</v>
      </c>
      <c r="G5572">
        <f t="shared" si="437"/>
        <v>1</v>
      </c>
    </row>
    <row r="5573" spans="1:7" x14ac:dyDescent="0.25">
      <c r="A5573" s="7">
        <v>9.3548830068259661E-2</v>
      </c>
      <c r="B5573" s="13">
        <f t="shared" si="438"/>
        <v>5572</v>
      </c>
      <c r="C5573" s="35">
        <f t="shared" si="439"/>
        <v>0</v>
      </c>
      <c r="D5573" s="7">
        <f t="shared" si="435"/>
        <v>0</v>
      </c>
      <c r="E5573" s="7">
        <f>SUM(D$2:D5573)</f>
        <v>1750.8685271666384</v>
      </c>
      <c r="F5573">
        <f t="shared" si="436"/>
        <v>1</v>
      </c>
      <c r="G5573">
        <f t="shared" si="437"/>
        <v>1</v>
      </c>
    </row>
    <row r="5574" spans="1:7" x14ac:dyDescent="0.25">
      <c r="A5574" s="7">
        <v>9.3548830068259661E-2</v>
      </c>
      <c r="B5574" s="13">
        <f t="shared" si="438"/>
        <v>5573</v>
      </c>
      <c r="C5574" s="35">
        <f t="shared" si="439"/>
        <v>0</v>
      </c>
      <c r="D5574" s="7">
        <f t="shared" si="435"/>
        <v>0</v>
      </c>
      <c r="E5574" s="7">
        <f>SUM(D$2:D5574)</f>
        <v>1750.8685271666384</v>
      </c>
      <c r="F5574">
        <f t="shared" si="436"/>
        <v>1</v>
      </c>
      <c r="G5574">
        <f t="shared" si="437"/>
        <v>1</v>
      </c>
    </row>
    <row r="5575" spans="1:7" x14ac:dyDescent="0.25">
      <c r="A5575" s="7">
        <v>9.3548830068259661E-2</v>
      </c>
      <c r="B5575" s="13">
        <f t="shared" si="438"/>
        <v>5574</v>
      </c>
      <c r="C5575" s="35">
        <f t="shared" si="439"/>
        <v>0</v>
      </c>
      <c r="D5575" s="7">
        <f t="shared" si="435"/>
        <v>0</v>
      </c>
      <c r="E5575" s="7">
        <f>SUM(D$2:D5575)</f>
        <v>1750.8685271666384</v>
      </c>
      <c r="F5575">
        <f t="shared" si="436"/>
        <v>1</v>
      </c>
      <c r="G5575">
        <f t="shared" si="437"/>
        <v>1</v>
      </c>
    </row>
    <row r="5576" spans="1:7" x14ac:dyDescent="0.25">
      <c r="A5576" s="7">
        <v>9.3548830068259661E-2</v>
      </c>
      <c r="B5576" s="13">
        <f t="shared" si="438"/>
        <v>5575</v>
      </c>
      <c r="C5576" s="35">
        <f t="shared" si="439"/>
        <v>0</v>
      </c>
      <c r="D5576" s="7">
        <f t="shared" si="435"/>
        <v>0</v>
      </c>
      <c r="E5576" s="7">
        <f>SUM(D$2:D5576)</f>
        <v>1750.8685271666384</v>
      </c>
      <c r="F5576">
        <f t="shared" si="436"/>
        <v>1</v>
      </c>
      <c r="G5576">
        <f t="shared" si="437"/>
        <v>1</v>
      </c>
    </row>
    <row r="5577" spans="1:7" x14ac:dyDescent="0.25">
      <c r="A5577" s="7">
        <v>9.3548830068259661E-2</v>
      </c>
      <c r="B5577" s="13">
        <f t="shared" si="438"/>
        <v>5576</v>
      </c>
      <c r="C5577" s="35">
        <f t="shared" si="439"/>
        <v>0</v>
      </c>
      <c r="D5577" s="7">
        <f t="shared" si="435"/>
        <v>0</v>
      </c>
      <c r="E5577" s="7">
        <f>SUM(D$2:D5577)</f>
        <v>1750.8685271666384</v>
      </c>
      <c r="F5577">
        <f t="shared" si="436"/>
        <v>1</v>
      </c>
      <c r="G5577">
        <f t="shared" si="437"/>
        <v>1</v>
      </c>
    </row>
    <row r="5578" spans="1:7" x14ac:dyDescent="0.25">
      <c r="A5578" s="7">
        <v>9.3548830068259661E-2</v>
      </c>
      <c r="B5578" s="13">
        <f t="shared" si="438"/>
        <v>5577</v>
      </c>
      <c r="C5578" s="35">
        <f t="shared" si="439"/>
        <v>0</v>
      </c>
      <c r="D5578" s="7">
        <f t="shared" si="435"/>
        <v>0</v>
      </c>
      <c r="E5578" s="7">
        <f>SUM(D$2:D5578)</f>
        <v>1750.8685271666384</v>
      </c>
      <c r="F5578">
        <f t="shared" si="436"/>
        <v>1</v>
      </c>
      <c r="G5578">
        <f t="shared" si="437"/>
        <v>1</v>
      </c>
    </row>
    <row r="5579" spans="1:7" x14ac:dyDescent="0.25">
      <c r="A5579" s="7">
        <v>9.3485156822121065E-2</v>
      </c>
      <c r="B5579" s="13">
        <f t="shared" si="438"/>
        <v>5578</v>
      </c>
      <c r="C5579" s="35">
        <f t="shared" si="439"/>
        <v>6.3673246138595818E-5</v>
      </c>
      <c r="D5579" s="7">
        <f t="shared" si="435"/>
        <v>0.35516936696108747</v>
      </c>
      <c r="E5579" s="7">
        <f>SUM(D$2:D5579)</f>
        <v>1751.2236965335994</v>
      </c>
      <c r="F5579">
        <f t="shared" si="436"/>
        <v>1</v>
      </c>
      <c r="G5579">
        <f t="shared" si="437"/>
        <v>1</v>
      </c>
    </row>
    <row r="5580" spans="1:7" x14ac:dyDescent="0.25">
      <c r="A5580" s="7">
        <v>9.3467216945547382E-2</v>
      </c>
      <c r="B5580" s="13">
        <f t="shared" si="438"/>
        <v>5579</v>
      </c>
      <c r="C5580" s="35">
        <f t="shared" si="439"/>
        <v>1.7939876573683233E-5</v>
      </c>
      <c r="D5580" s="7">
        <f t="shared" si="435"/>
        <v>0.10008657140457876</v>
      </c>
      <c r="E5580" s="7">
        <f>SUM(D$2:D5580)</f>
        <v>1751.3237831050039</v>
      </c>
      <c r="F5580">
        <f t="shared" si="436"/>
        <v>1</v>
      </c>
      <c r="G5580">
        <f t="shared" si="437"/>
        <v>1</v>
      </c>
    </row>
    <row r="5581" spans="1:7" x14ac:dyDescent="0.25">
      <c r="A5581" s="7">
        <v>9.345779911560527E-2</v>
      </c>
      <c r="B5581" s="13">
        <f t="shared" si="438"/>
        <v>5580</v>
      </c>
      <c r="C5581" s="35">
        <f t="shared" si="439"/>
        <v>9.4178299421127099E-6</v>
      </c>
      <c r="D5581" s="7">
        <f t="shared" si="435"/>
        <v>5.2551491076988921E-2</v>
      </c>
      <c r="E5581" s="7">
        <f>SUM(D$2:D5581)</f>
        <v>1751.3763345960808</v>
      </c>
      <c r="F5581">
        <f t="shared" si="436"/>
        <v>1</v>
      </c>
      <c r="G5581">
        <f t="shared" si="437"/>
        <v>1</v>
      </c>
    </row>
    <row r="5582" spans="1:7" x14ac:dyDescent="0.25">
      <c r="A5582" s="7">
        <v>9.3424873026347263E-2</v>
      </c>
      <c r="B5582" s="13">
        <f t="shared" si="438"/>
        <v>5581</v>
      </c>
      <c r="C5582" s="35">
        <f t="shared" si="439"/>
        <v>3.292608925800633E-5</v>
      </c>
      <c r="D5582" s="7">
        <f t="shared" si="435"/>
        <v>0.18376050414893333</v>
      </c>
      <c r="E5582" s="7">
        <f>SUM(D$2:D5582)</f>
        <v>1751.5600951002298</v>
      </c>
      <c r="F5582">
        <f t="shared" si="436"/>
        <v>1</v>
      </c>
      <c r="G5582">
        <f t="shared" si="437"/>
        <v>1</v>
      </c>
    </row>
    <row r="5583" spans="1:7" x14ac:dyDescent="0.25">
      <c r="A5583" s="7">
        <v>9.3413857312661636E-2</v>
      </c>
      <c r="B5583" s="13">
        <f t="shared" si="438"/>
        <v>5582</v>
      </c>
      <c r="C5583" s="35">
        <f t="shared" si="439"/>
        <v>1.1015713685627593E-5</v>
      </c>
      <c r="D5583" s="7">
        <f t="shared" si="435"/>
        <v>6.1489713793173223E-2</v>
      </c>
      <c r="E5583" s="7">
        <f>SUM(D$2:D5583)</f>
        <v>1751.621584814023</v>
      </c>
      <c r="F5583">
        <f t="shared" si="436"/>
        <v>1</v>
      </c>
      <c r="G5583">
        <f t="shared" si="437"/>
        <v>1</v>
      </c>
    </row>
    <row r="5584" spans="1:7" x14ac:dyDescent="0.25">
      <c r="A5584" s="7">
        <v>9.3343889372988487E-2</v>
      </c>
      <c r="B5584" s="13">
        <f t="shared" si="438"/>
        <v>5583</v>
      </c>
      <c r="C5584" s="35">
        <f t="shared" si="439"/>
        <v>6.996793967314896E-5</v>
      </c>
      <c r="D5584" s="7">
        <f t="shared" si="435"/>
        <v>0.39063100719519062</v>
      </c>
      <c r="E5584" s="7">
        <f>SUM(D$2:D5584)</f>
        <v>1752.0122158212182</v>
      </c>
      <c r="F5584">
        <f t="shared" si="436"/>
        <v>1</v>
      </c>
      <c r="G5584">
        <f t="shared" si="437"/>
        <v>1</v>
      </c>
    </row>
    <row r="5585" spans="1:7" x14ac:dyDescent="0.25">
      <c r="A5585" s="7">
        <v>9.3324400033390931E-2</v>
      </c>
      <c r="B5585" s="13">
        <f t="shared" si="438"/>
        <v>5584</v>
      </c>
      <c r="C5585" s="35">
        <f t="shared" si="439"/>
        <v>1.9489339597555944E-5</v>
      </c>
      <c r="D5585" s="7">
        <f t="shared" si="435"/>
        <v>0.10882847231275239</v>
      </c>
      <c r="E5585" s="7">
        <f>SUM(D$2:D5585)</f>
        <v>1752.121044293531</v>
      </c>
      <c r="F5585">
        <f t="shared" si="436"/>
        <v>1</v>
      </c>
      <c r="G5585">
        <f t="shared" si="437"/>
        <v>1</v>
      </c>
    </row>
    <row r="5586" spans="1:7" x14ac:dyDescent="0.25">
      <c r="A5586" s="7">
        <v>9.3278932977783155E-2</v>
      </c>
      <c r="B5586" s="13">
        <f t="shared" si="438"/>
        <v>5585</v>
      </c>
      <c r="C5586" s="35">
        <f t="shared" si="439"/>
        <v>4.5467055607775753E-5</v>
      </c>
      <c r="D5586" s="7">
        <f t="shared" si="435"/>
        <v>0.25393350556942756</v>
      </c>
      <c r="E5586" s="7">
        <f>SUM(D$2:D5586)</f>
        <v>1752.3749777991004</v>
      </c>
      <c r="F5586">
        <f t="shared" si="436"/>
        <v>1</v>
      </c>
      <c r="G5586">
        <f t="shared" si="437"/>
        <v>1</v>
      </c>
    </row>
    <row r="5587" spans="1:7" x14ac:dyDescent="0.25">
      <c r="A5587" s="7">
        <v>9.3245328998452268E-2</v>
      </c>
      <c r="B5587" s="13">
        <f t="shared" si="438"/>
        <v>5586</v>
      </c>
      <c r="C5587" s="35">
        <f t="shared" si="439"/>
        <v>3.3603979330887324E-5</v>
      </c>
      <c r="D5587" s="7">
        <f t="shared" si="435"/>
        <v>0.18771182854233659</v>
      </c>
      <c r="E5587" s="7">
        <f>SUM(D$2:D5587)</f>
        <v>1752.5626896276428</v>
      </c>
      <c r="F5587">
        <f t="shared" si="436"/>
        <v>1</v>
      </c>
      <c r="G5587">
        <f t="shared" si="437"/>
        <v>1</v>
      </c>
    </row>
    <row r="5588" spans="1:7" x14ac:dyDescent="0.25">
      <c r="A5588" s="7">
        <v>9.3209037669189268E-2</v>
      </c>
      <c r="B5588" s="13">
        <f t="shared" si="438"/>
        <v>5587</v>
      </c>
      <c r="C5588" s="35">
        <f t="shared" si="439"/>
        <v>3.6291329262999605E-5</v>
      </c>
      <c r="D5588" s="7">
        <f t="shared" si="435"/>
        <v>0.2027596565923788</v>
      </c>
      <c r="E5588" s="7">
        <f>SUM(D$2:D5588)</f>
        <v>1752.7654492842353</v>
      </c>
      <c r="F5588">
        <f t="shared" si="436"/>
        <v>1</v>
      </c>
      <c r="G5588">
        <f t="shared" si="437"/>
        <v>1</v>
      </c>
    </row>
    <row r="5589" spans="1:7" x14ac:dyDescent="0.25">
      <c r="A5589" s="7">
        <v>9.3186449403543897E-2</v>
      </c>
      <c r="B5589" s="13">
        <f t="shared" si="438"/>
        <v>5588</v>
      </c>
      <c r="C5589" s="35">
        <f t="shared" si="439"/>
        <v>2.2588265645370753E-5</v>
      </c>
      <c r="D5589" s="7">
        <f t="shared" si="435"/>
        <v>0.12622322842633177</v>
      </c>
      <c r="E5589" s="7">
        <f>SUM(D$2:D5589)</f>
        <v>1752.8916725126617</v>
      </c>
      <c r="F5589">
        <f t="shared" si="436"/>
        <v>1</v>
      </c>
      <c r="G5589">
        <f t="shared" si="437"/>
        <v>1</v>
      </c>
    </row>
    <row r="5590" spans="1:7" x14ac:dyDescent="0.25">
      <c r="A5590" s="7">
        <v>9.3171656873737532E-2</v>
      </c>
      <c r="B5590" s="13">
        <f t="shared" si="438"/>
        <v>5589</v>
      </c>
      <c r="C5590" s="35">
        <f t="shared" si="439"/>
        <v>1.4792529806365029E-5</v>
      </c>
      <c r="D5590" s="7">
        <f t="shared" si="435"/>
        <v>8.2675449087774147E-2</v>
      </c>
      <c r="E5590" s="7">
        <f>SUM(D$2:D5590)</f>
        <v>1752.9743479617493</v>
      </c>
      <c r="F5590">
        <f t="shared" si="436"/>
        <v>1</v>
      </c>
      <c r="G5590">
        <f t="shared" si="437"/>
        <v>1</v>
      </c>
    </row>
    <row r="5591" spans="1:7" x14ac:dyDescent="0.25">
      <c r="A5591" s="7">
        <v>9.3169792676036908E-2</v>
      </c>
      <c r="B5591" s="13">
        <f t="shared" si="438"/>
        <v>5590</v>
      </c>
      <c r="C5591" s="35">
        <f t="shared" si="439"/>
        <v>1.8641977006239596E-6</v>
      </c>
      <c r="D5591" s="7">
        <f t="shared" si="435"/>
        <v>1.0420865146487934E-2</v>
      </c>
      <c r="E5591" s="7">
        <f>SUM(D$2:D5591)</f>
        <v>1752.9847688268958</v>
      </c>
      <c r="F5591">
        <f t="shared" si="436"/>
        <v>1</v>
      </c>
      <c r="G5591">
        <f t="shared" si="437"/>
        <v>1</v>
      </c>
    </row>
    <row r="5592" spans="1:7" x14ac:dyDescent="0.25">
      <c r="A5592" s="7">
        <v>9.3084814313319608E-2</v>
      </c>
      <c r="B5592" s="13">
        <f t="shared" si="438"/>
        <v>5591</v>
      </c>
      <c r="C5592" s="35">
        <f t="shared" si="439"/>
        <v>8.4978362717300082E-5</v>
      </c>
      <c r="D5592" s="7">
        <f t="shared" si="435"/>
        <v>0.47511402595242475</v>
      </c>
      <c r="E5592" s="7">
        <f>SUM(D$2:D5592)</f>
        <v>1753.4598828528483</v>
      </c>
      <c r="F5592">
        <f t="shared" si="436"/>
        <v>1</v>
      </c>
      <c r="G5592">
        <f t="shared" si="437"/>
        <v>1</v>
      </c>
    </row>
    <row r="5593" spans="1:7" x14ac:dyDescent="0.25">
      <c r="A5593" s="7">
        <v>9.3074307017188787E-2</v>
      </c>
      <c r="B5593" s="13">
        <f t="shared" si="438"/>
        <v>5592</v>
      </c>
      <c r="C5593" s="35">
        <f t="shared" si="439"/>
        <v>1.0507296130821131E-5</v>
      </c>
      <c r="D5593" s="7">
        <f t="shared" si="435"/>
        <v>5.8756799963551765E-2</v>
      </c>
      <c r="E5593" s="7">
        <f>SUM(D$2:D5593)</f>
        <v>1753.5186396528118</v>
      </c>
      <c r="F5593">
        <f t="shared" si="436"/>
        <v>1</v>
      </c>
      <c r="G5593">
        <f t="shared" si="437"/>
        <v>1</v>
      </c>
    </row>
    <row r="5594" spans="1:7" x14ac:dyDescent="0.25">
      <c r="A5594" s="7">
        <v>9.3004702232911809E-2</v>
      </c>
      <c r="B5594" s="13">
        <f t="shared" si="438"/>
        <v>5593</v>
      </c>
      <c r="C5594" s="35">
        <f t="shared" si="439"/>
        <v>6.9604784276977583E-5</v>
      </c>
      <c r="D5594" s="7">
        <f t="shared" si="435"/>
        <v>0.38929955846113562</v>
      </c>
      <c r="E5594" s="7">
        <f>SUM(D$2:D5594)</f>
        <v>1753.9079392112728</v>
      </c>
      <c r="F5594">
        <f t="shared" si="436"/>
        <v>1</v>
      </c>
      <c r="G5594">
        <f t="shared" si="437"/>
        <v>1</v>
      </c>
    </row>
    <row r="5595" spans="1:7" x14ac:dyDescent="0.25">
      <c r="A5595" s="7">
        <v>9.2924444890345417E-2</v>
      </c>
      <c r="B5595" s="13">
        <f t="shared" si="438"/>
        <v>5594</v>
      </c>
      <c r="C5595" s="35">
        <f t="shared" si="439"/>
        <v>8.0257342566392165E-5</v>
      </c>
      <c r="D5595" s="7">
        <f t="shared" si="435"/>
        <v>0.44895957431639777</v>
      </c>
      <c r="E5595" s="7">
        <f>SUM(D$2:D5595)</f>
        <v>1754.3568987855892</v>
      </c>
      <c r="F5595">
        <f t="shared" si="436"/>
        <v>1</v>
      </c>
      <c r="G5595">
        <f t="shared" si="437"/>
        <v>1</v>
      </c>
    </row>
    <row r="5596" spans="1:7" x14ac:dyDescent="0.25">
      <c r="A5596" s="7">
        <v>9.2924444890345417E-2</v>
      </c>
      <c r="B5596" s="13">
        <f t="shared" si="438"/>
        <v>5595</v>
      </c>
      <c r="C5596" s="35">
        <f t="shared" si="439"/>
        <v>0</v>
      </c>
      <c r="D5596" s="7">
        <f t="shared" si="435"/>
        <v>0</v>
      </c>
      <c r="E5596" s="7">
        <f>SUM(D$2:D5596)</f>
        <v>1754.3568987855892</v>
      </c>
      <c r="F5596">
        <f t="shared" si="436"/>
        <v>1</v>
      </c>
      <c r="G5596">
        <f t="shared" si="437"/>
        <v>1</v>
      </c>
    </row>
    <row r="5597" spans="1:7" x14ac:dyDescent="0.25">
      <c r="A5597" s="7">
        <v>9.2871642095733994E-2</v>
      </c>
      <c r="B5597" s="13">
        <f t="shared" si="438"/>
        <v>5596</v>
      </c>
      <c r="C5597" s="35">
        <f t="shared" si="439"/>
        <v>5.2802794611422899E-5</v>
      </c>
      <c r="D5597" s="7">
        <f t="shared" si="435"/>
        <v>0.29548443864552254</v>
      </c>
      <c r="E5597" s="7">
        <f>SUM(D$2:D5597)</f>
        <v>1754.6523832242347</v>
      </c>
      <c r="F5597">
        <f t="shared" si="436"/>
        <v>1</v>
      </c>
      <c r="G5597">
        <f t="shared" si="437"/>
        <v>1</v>
      </c>
    </row>
    <row r="5598" spans="1:7" x14ac:dyDescent="0.25">
      <c r="A5598" s="7">
        <v>9.2801940470017982E-2</v>
      </c>
      <c r="B5598" s="13">
        <f t="shared" si="438"/>
        <v>5597</v>
      </c>
      <c r="C5598" s="35">
        <f t="shared" si="439"/>
        <v>6.9701625716012128E-5</v>
      </c>
      <c r="D5598" s="7">
        <f t="shared" si="435"/>
        <v>0.39011999913251988</v>
      </c>
      <c r="E5598" s="7">
        <f>SUM(D$2:D5598)</f>
        <v>1755.0425032233672</v>
      </c>
      <c r="F5598">
        <f t="shared" si="436"/>
        <v>1</v>
      </c>
      <c r="G5598">
        <f t="shared" si="437"/>
        <v>1</v>
      </c>
    </row>
    <row r="5599" spans="1:7" x14ac:dyDescent="0.25">
      <c r="A5599" s="7">
        <v>9.2789593186546254E-2</v>
      </c>
      <c r="B5599" s="13">
        <f t="shared" si="438"/>
        <v>5598</v>
      </c>
      <c r="C5599" s="35">
        <f t="shared" si="439"/>
        <v>1.2347283471728088E-5</v>
      </c>
      <c r="D5599" s="7">
        <f t="shared" si="435"/>
        <v>6.9120092874733835E-2</v>
      </c>
      <c r="E5599" s="7">
        <f>SUM(D$2:D5599)</f>
        <v>1755.111623316242</v>
      </c>
      <c r="F5599">
        <f t="shared" si="436"/>
        <v>1</v>
      </c>
      <c r="G5599">
        <f t="shared" si="437"/>
        <v>1</v>
      </c>
    </row>
    <row r="5600" spans="1:7" x14ac:dyDescent="0.25">
      <c r="A5600" s="7">
        <v>9.278136166423176E-2</v>
      </c>
      <c r="B5600" s="13">
        <f t="shared" si="438"/>
        <v>5599</v>
      </c>
      <c r="C5600" s="35">
        <f t="shared" si="439"/>
        <v>8.2315223144946437E-6</v>
      </c>
      <c r="D5600" s="7">
        <f t="shared" si="435"/>
        <v>4.608829343885551E-2</v>
      </c>
      <c r="E5600" s="7">
        <f>SUM(D$2:D5600)</f>
        <v>1755.1577116096807</v>
      </c>
      <c r="F5600">
        <f t="shared" si="436"/>
        <v>1</v>
      </c>
      <c r="G5600">
        <f t="shared" si="437"/>
        <v>1</v>
      </c>
    </row>
    <row r="5601" spans="1:7" x14ac:dyDescent="0.25">
      <c r="A5601" s="7">
        <v>9.2667669814852721E-2</v>
      </c>
      <c r="B5601" s="13">
        <f t="shared" si="438"/>
        <v>5600</v>
      </c>
      <c r="C5601" s="35">
        <f t="shared" si="439"/>
        <v>1.1369184937903842E-4</v>
      </c>
      <c r="D5601" s="7">
        <f t="shared" si="435"/>
        <v>0.63667435652261517</v>
      </c>
      <c r="E5601" s="7">
        <f>SUM(D$2:D5601)</f>
        <v>1755.7943859662034</v>
      </c>
      <c r="F5601">
        <f t="shared" si="436"/>
        <v>1</v>
      </c>
      <c r="G5601">
        <f t="shared" si="437"/>
        <v>1</v>
      </c>
    </row>
    <row r="5602" spans="1:7" x14ac:dyDescent="0.25">
      <c r="A5602" s="7">
        <v>9.2646631012231292E-2</v>
      </c>
      <c r="B5602" s="13">
        <f t="shared" si="438"/>
        <v>5601</v>
      </c>
      <c r="C5602" s="35">
        <f t="shared" si="439"/>
        <v>2.1038802621428654E-5</v>
      </c>
      <c r="D5602" s="7">
        <f t="shared" si="435"/>
        <v>0.11783833348262189</v>
      </c>
      <c r="E5602" s="7">
        <f>SUM(D$2:D5602)</f>
        <v>1755.9122242996862</v>
      </c>
      <c r="F5602">
        <f t="shared" si="436"/>
        <v>1</v>
      </c>
      <c r="G5602">
        <f t="shared" si="437"/>
        <v>1</v>
      </c>
    </row>
    <row r="5603" spans="1:7" x14ac:dyDescent="0.25">
      <c r="A5603" s="7">
        <v>9.2523279229312597E-2</v>
      </c>
      <c r="B5603" s="13">
        <f t="shared" si="438"/>
        <v>5602</v>
      </c>
      <c r="C5603" s="35">
        <f t="shared" si="439"/>
        <v>1.2335178291869586E-4</v>
      </c>
      <c r="D5603" s="7">
        <f t="shared" si="435"/>
        <v>0.69101668791053417</v>
      </c>
      <c r="E5603" s="7">
        <f>SUM(D$2:D5603)</f>
        <v>1756.6032409875968</v>
      </c>
      <c r="F5603">
        <f t="shared" si="436"/>
        <v>1</v>
      </c>
      <c r="G5603">
        <f t="shared" si="437"/>
        <v>1</v>
      </c>
    </row>
    <row r="5604" spans="1:7" x14ac:dyDescent="0.25">
      <c r="A5604" s="7">
        <v>9.2515895069589307E-2</v>
      </c>
      <c r="B5604" s="13">
        <f t="shared" si="438"/>
        <v>5603</v>
      </c>
      <c r="C5604" s="35">
        <f t="shared" si="439"/>
        <v>7.3841597232893186E-6</v>
      </c>
      <c r="D5604" s="7">
        <f t="shared" si="435"/>
        <v>4.1373446929590052E-2</v>
      </c>
      <c r="E5604" s="7">
        <f>SUM(D$2:D5604)</f>
        <v>1756.6446144345264</v>
      </c>
      <c r="F5604">
        <f t="shared" si="436"/>
        <v>1</v>
      </c>
      <c r="G5604">
        <f t="shared" si="437"/>
        <v>1</v>
      </c>
    </row>
    <row r="5605" spans="1:7" x14ac:dyDescent="0.25">
      <c r="A5605" s="7">
        <v>9.244290083494755E-2</v>
      </c>
      <c r="B5605" s="13">
        <f t="shared" si="438"/>
        <v>5604</v>
      </c>
      <c r="C5605" s="35">
        <f t="shared" si="439"/>
        <v>7.299423464175725E-5</v>
      </c>
      <c r="D5605" s="7">
        <f t="shared" si="435"/>
        <v>0.40905969093240763</v>
      </c>
      <c r="E5605" s="7">
        <f>SUM(D$2:D5605)</f>
        <v>1757.0536741254589</v>
      </c>
      <c r="F5605">
        <f t="shared" si="436"/>
        <v>1</v>
      </c>
      <c r="G5605">
        <f t="shared" si="437"/>
        <v>1</v>
      </c>
    </row>
    <row r="5606" spans="1:7" x14ac:dyDescent="0.25">
      <c r="A5606" s="7">
        <v>9.242941566456761E-2</v>
      </c>
      <c r="B5606" s="13">
        <f t="shared" si="438"/>
        <v>5605</v>
      </c>
      <c r="C5606" s="35">
        <f t="shared" si="439"/>
        <v>1.3485170379939904E-5</v>
      </c>
      <c r="D5606" s="7">
        <f t="shared" si="435"/>
        <v>7.558437997956316E-2</v>
      </c>
      <c r="E5606" s="7">
        <f>SUM(D$2:D5606)</f>
        <v>1757.1292585054384</v>
      </c>
      <c r="F5606">
        <f t="shared" si="436"/>
        <v>1</v>
      </c>
      <c r="G5606">
        <f t="shared" si="437"/>
        <v>1</v>
      </c>
    </row>
    <row r="5607" spans="1:7" x14ac:dyDescent="0.25">
      <c r="A5607" s="7">
        <v>9.2416559963541159E-2</v>
      </c>
      <c r="B5607" s="13">
        <f t="shared" si="438"/>
        <v>5606</v>
      </c>
      <c r="C5607" s="35">
        <f t="shared" si="439"/>
        <v>1.2855701026451283E-5</v>
      </c>
      <c r="D5607" s="7">
        <f t="shared" si="435"/>
        <v>7.2069059954285891E-2</v>
      </c>
      <c r="E5607" s="7">
        <f>SUM(D$2:D5607)</f>
        <v>1757.2013275653926</v>
      </c>
      <c r="F5607">
        <f t="shared" si="436"/>
        <v>1</v>
      </c>
      <c r="G5607">
        <f t="shared" si="437"/>
        <v>1</v>
      </c>
    </row>
    <row r="5608" spans="1:7" x14ac:dyDescent="0.25">
      <c r="A5608" s="7">
        <v>9.2237742246438603E-2</v>
      </c>
      <c r="B5608" s="13">
        <f t="shared" si="438"/>
        <v>5607</v>
      </c>
      <c r="C5608" s="35">
        <f t="shared" si="439"/>
        <v>1.7881771710255567E-4</v>
      </c>
      <c r="D5608" s="7">
        <f t="shared" si="435"/>
        <v>1.0026309397940296</v>
      </c>
      <c r="E5608" s="7">
        <f>SUM(D$2:D5608)</f>
        <v>1758.2039585051866</v>
      </c>
      <c r="F5608">
        <f t="shared" si="436"/>
        <v>1</v>
      </c>
      <c r="G5608">
        <f t="shared" si="437"/>
        <v>1</v>
      </c>
    </row>
    <row r="5609" spans="1:7" x14ac:dyDescent="0.25">
      <c r="A5609" s="7">
        <v>9.2235902259097738E-2</v>
      </c>
      <c r="B5609" s="13">
        <f t="shared" si="438"/>
        <v>5608</v>
      </c>
      <c r="C5609" s="35">
        <f t="shared" si="439"/>
        <v>1.8399873408653233E-6</v>
      </c>
      <c r="D5609" s="7">
        <f t="shared" si="435"/>
        <v>1.0318649007572733E-2</v>
      </c>
      <c r="E5609" s="7">
        <f>SUM(D$2:D5609)</f>
        <v>1758.2142771541942</v>
      </c>
      <c r="F5609">
        <f t="shared" si="436"/>
        <v>1</v>
      </c>
      <c r="G5609">
        <f t="shared" si="437"/>
        <v>1</v>
      </c>
    </row>
    <row r="5610" spans="1:7" x14ac:dyDescent="0.25">
      <c r="A5610" s="7">
        <v>9.2171502702166633E-2</v>
      </c>
      <c r="B5610" s="13">
        <f t="shared" si="438"/>
        <v>5609</v>
      </c>
      <c r="C5610" s="35">
        <f t="shared" si="439"/>
        <v>6.4399556931105106E-5</v>
      </c>
      <c r="D5610" s="7">
        <f t="shared" si="435"/>
        <v>0.36121711482656854</v>
      </c>
      <c r="E5610" s="7">
        <f>SUM(D$2:D5610)</f>
        <v>1758.5754942690207</v>
      </c>
      <c r="F5610">
        <f t="shared" si="436"/>
        <v>1</v>
      </c>
      <c r="G5610">
        <f t="shared" si="437"/>
        <v>1</v>
      </c>
    </row>
    <row r="5611" spans="1:7" x14ac:dyDescent="0.25">
      <c r="A5611" s="7">
        <v>9.2162302765462209E-2</v>
      </c>
      <c r="B5611" s="13">
        <f t="shared" si="438"/>
        <v>5610</v>
      </c>
      <c r="C5611" s="35">
        <f t="shared" si="439"/>
        <v>9.1999367044237612E-6</v>
      </c>
      <c r="D5611" s="7">
        <f t="shared" si="435"/>
        <v>5.16116449118173E-2</v>
      </c>
      <c r="E5611" s="7">
        <f>SUM(D$2:D5611)</f>
        <v>1758.6271059139326</v>
      </c>
      <c r="F5611">
        <f t="shared" si="436"/>
        <v>1</v>
      </c>
      <c r="G5611">
        <f t="shared" si="437"/>
        <v>1</v>
      </c>
    </row>
    <row r="5612" spans="1:7" x14ac:dyDescent="0.25">
      <c r="A5612" s="7">
        <v>9.2139787130896114E-2</v>
      </c>
      <c r="B5612" s="13">
        <f t="shared" si="438"/>
        <v>5611</v>
      </c>
      <c r="C5612" s="35">
        <f t="shared" si="439"/>
        <v>2.2515634566094844E-5</v>
      </c>
      <c r="D5612" s="7">
        <f t="shared" si="435"/>
        <v>0.12633522555035817</v>
      </c>
      <c r="E5612" s="7">
        <f>SUM(D$2:D5612)</f>
        <v>1758.7534411394829</v>
      </c>
      <c r="F5612">
        <f t="shared" si="436"/>
        <v>1</v>
      </c>
      <c r="G5612">
        <f t="shared" si="437"/>
        <v>1</v>
      </c>
    </row>
    <row r="5613" spans="1:7" x14ac:dyDescent="0.25">
      <c r="A5613" s="7">
        <v>9.212175041288348E-2</v>
      </c>
      <c r="B5613" s="13">
        <f t="shared" si="438"/>
        <v>5612</v>
      </c>
      <c r="C5613" s="35">
        <f t="shared" si="439"/>
        <v>1.8036718012634512E-5</v>
      </c>
      <c r="D5613" s="7">
        <f t="shared" si="435"/>
        <v>0.10122206148690488</v>
      </c>
      <c r="E5613" s="7">
        <f>SUM(D$2:D5613)</f>
        <v>1758.8546632009698</v>
      </c>
      <c r="F5613">
        <f t="shared" si="436"/>
        <v>1</v>
      </c>
      <c r="G5613">
        <f t="shared" si="437"/>
        <v>1</v>
      </c>
    </row>
    <row r="5614" spans="1:7" x14ac:dyDescent="0.25">
      <c r="A5614" s="7">
        <v>9.209620848334879E-2</v>
      </c>
      <c r="B5614" s="13">
        <f t="shared" si="438"/>
        <v>5613</v>
      </c>
      <c r="C5614" s="35">
        <f t="shared" si="439"/>
        <v>2.5541929534689256E-5</v>
      </c>
      <c r="D5614" s="7">
        <f t="shared" si="435"/>
        <v>0.14336685047821079</v>
      </c>
      <c r="E5614" s="7">
        <f>SUM(D$2:D5614)</f>
        <v>1758.998030051448</v>
      </c>
      <c r="F5614">
        <f t="shared" si="436"/>
        <v>1</v>
      </c>
      <c r="G5614">
        <f t="shared" si="437"/>
        <v>1</v>
      </c>
    </row>
    <row r="5615" spans="1:7" x14ac:dyDescent="0.25">
      <c r="A5615" s="7">
        <v>9.209620848334879E-2</v>
      </c>
      <c r="B5615" s="13">
        <f t="shared" si="438"/>
        <v>5614</v>
      </c>
      <c r="C5615" s="35">
        <f t="shared" si="439"/>
        <v>0</v>
      </c>
      <c r="D5615" s="7">
        <f t="shared" si="435"/>
        <v>0</v>
      </c>
      <c r="E5615" s="7">
        <f>SUM(D$2:D5615)</f>
        <v>1758.998030051448</v>
      </c>
      <c r="F5615">
        <f t="shared" si="436"/>
        <v>1</v>
      </c>
      <c r="G5615">
        <f t="shared" si="437"/>
        <v>1</v>
      </c>
    </row>
    <row r="5616" spans="1:7" x14ac:dyDescent="0.25">
      <c r="A5616" s="7">
        <v>9.209620848334879E-2</v>
      </c>
      <c r="B5616" s="13">
        <f t="shared" si="438"/>
        <v>5615</v>
      </c>
      <c r="C5616" s="35">
        <f t="shared" si="439"/>
        <v>0</v>
      </c>
      <c r="D5616" s="7">
        <f t="shared" si="435"/>
        <v>0</v>
      </c>
      <c r="E5616" s="7">
        <f>SUM(D$2:D5616)</f>
        <v>1758.998030051448</v>
      </c>
      <c r="F5616">
        <f t="shared" si="436"/>
        <v>1</v>
      </c>
      <c r="G5616">
        <f t="shared" si="437"/>
        <v>1</v>
      </c>
    </row>
    <row r="5617" spans="1:7" x14ac:dyDescent="0.25">
      <c r="A5617" s="7">
        <v>9.2070424450216612E-2</v>
      </c>
      <c r="B5617" s="13">
        <f t="shared" si="438"/>
        <v>5616</v>
      </c>
      <c r="C5617" s="35">
        <f t="shared" si="439"/>
        <v>2.5784033132178474E-5</v>
      </c>
      <c r="D5617" s="7">
        <f t="shared" si="435"/>
        <v>0.14480313007031431</v>
      </c>
      <c r="E5617" s="7">
        <f>SUM(D$2:D5617)</f>
        <v>1759.1428331815184</v>
      </c>
      <c r="F5617">
        <f t="shared" si="436"/>
        <v>1</v>
      </c>
      <c r="G5617">
        <f t="shared" si="437"/>
        <v>1</v>
      </c>
    </row>
    <row r="5618" spans="1:7" x14ac:dyDescent="0.25">
      <c r="A5618" s="7">
        <v>9.1873473173662457E-2</v>
      </c>
      <c r="B5618" s="13">
        <f t="shared" si="438"/>
        <v>5617</v>
      </c>
      <c r="C5618" s="35">
        <f t="shared" si="439"/>
        <v>1.9695127655415534E-4</v>
      </c>
      <c r="D5618" s="7">
        <f t="shared" si="435"/>
        <v>1.1062753204046905</v>
      </c>
      <c r="E5618" s="7">
        <f>SUM(D$2:D5618)</f>
        <v>1760.249108501923</v>
      </c>
      <c r="F5618">
        <f t="shared" si="436"/>
        <v>1</v>
      </c>
      <c r="G5618">
        <f t="shared" si="437"/>
        <v>1</v>
      </c>
    </row>
    <row r="5619" spans="1:7" x14ac:dyDescent="0.25">
      <c r="A5619" s="7">
        <v>9.1853426995790688E-2</v>
      </c>
      <c r="B5619" s="13">
        <f t="shared" si="438"/>
        <v>5618</v>
      </c>
      <c r="C5619" s="35">
        <f t="shared" si="439"/>
        <v>2.0046177871768656E-5</v>
      </c>
      <c r="D5619" s="7">
        <f t="shared" si="435"/>
        <v>0.11261942728359631</v>
      </c>
      <c r="E5619" s="7">
        <f>SUM(D$2:D5619)</f>
        <v>1760.3617279292066</v>
      </c>
      <c r="F5619">
        <f t="shared" si="436"/>
        <v>1</v>
      </c>
      <c r="G5619">
        <f t="shared" si="437"/>
        <v>1</v>
      </c>
    </row>
    <row r="5620" spans="1:7" x14ac:dyDescent="0.25">
      <c r="A5620" s="7">
        <v>9.1802536819599323E-2</v>
      </c>
      <c r="B5620" s="13">
        <f t="shared" si="438"/>
        <v>5619</v>
      </c>
      <c r="C5620" s="35">
        <f t="shared" si="439"/>
        <v>5.0890176191364933E-5</v>
      </c>
      <c r="D5620" s="7">
        <f t="shared" si="435"/>
        <v>0.28595190001927956</v>
      </c>
      <c r="E5620" s="7">
        <f>SUM(D$2:D5620)</f>
        <v>1760.6476798292258</v>
      </c>
      <c r="F5620">
        <f t="shared" si="436"/>
        <v>1</v>
      </c>
      <c r="G5620">
        <f t="shared" si="437"/>
        <v>1</v>
      </c>
    </row>
    <row r="5621" spans="1:7" x14ac:dyDescent="0.25">
      <c r="A5621" s="7">
        <v>9.159892769411429E-2</v>
      </c>
      <c r="B5621" s="13">
        <f t="shared" si="438"/>
        <v>5620</v>
      </c>
      <c r="C5621" s="35">
        <f t="shared" si="439"/>
        <v>2.0360912548503252E-4</v>
      </c>
      <c r="D5621" s="7">
        <f t="shared" si="435"/>
        <v>1.1442832852258826</v>
      </c>
      <c r="E5621" s="7">
        <f>SUM(D$2:D5621)</f>
        <v>1761.7919631144516</v>
      </c>
      <c r="F5621">
        <f t="shared" si="436"/>
        <v>1</v>
      </c>
      <c r="G5621">
        <f t="shared" si="437"/>
        <v>1</v>
      </c>
    </row>
    <row r="5622" spans="1:7" x14ac:dyDescent="0.25">
      <c r="A5622" s="7">
        <v>9.1548085938642415E-2</v>
      </c>
      <c r="B5622" s="13">
        <f t="shared" si="438"/>
        <v>5621</v>
      </c>
      <c r="C5622" s="35">
        <f t="shared" si="439"/>
        <v>5.0841755471875416E-5</v>
      </c>
      <c r="D5622" s="7">
        <f t="shared" si="435"/>
        <v>0.28578150750741171</v>
      </c>
      <c r="E5622" s="7">
        <f>SUM(D$2:D5622)</f>
        <v>1762.077744621959</v>
      </c>
      <c r="F5622">
        <f t="shared" si="436"/>
        <v>1</v>
      </c>
      <c r="G5622">
        <f t="shared" si="437"/>
        <v>1</v>
      </c>
    </row>
    <row r="5623" spans="1:7" x14ac:dyDescent="0.25">
      <c r="A5623" s="7">
        <v>9.1491917904025846E-2</v>
      </c>
      <c r="B5623" s="13">
        <f t="shared" si="438"/>
        <v>5622</v>
      </c>
      <c r="C5623" s="35">
        <f t="shared" si="439"/>
        <v>5.6168034616568829E-5</v>
      </c>
      <c r="D5623" s="7">
        <f t="shared" si="435"/>
        <v>0.31577669061434999</v>
      </c>
      <c r="E5623" s="7">
        <f>SUM(D$2:D5623)</f>
        <v>1762.3935213125733</v>
      </c>
      <c r="F5623">
        <f t="shared" si="436"/>
        <v>1</v>
      </c>
      <c r="G5623">
        <f t="shared" si="437"/>
        <v>1</v>
      </c>
    </row>
    <row r="5624" spans="1:7" x14ac:dyDescent="0.25">
      <c r="A5624" s="7">
        <v>9.1468893851905042E-2</v>
      </c>
      <c r="B5624" s="13">
        <f t="shared" si="438"/>
        <v>5623</v>
      </c>
      <c r="C5624" s="35">
        <f t="shared" si="439"/>
        <v>2.3024052120804162E-5</v>
      </c>
      <c r="D5624" s="7">
        <f t="shared" si="435"/>
        <v>0.12946424507528181</v>
      </c>
      <c r="E5624" s="7">
        <f>SUM(D$2:D5624)</f>
        <v>1762.5229855576486</v>
      </c>
      <c r="F5624">
        <f t="shared" si="436"/>
        <v>1</v>
      </c>
      <c r="G5624">
        <f t="shared" si="437"/>
        <v>1</v>
      </c>
    </row>
    <row r="5625" spans="1:7" x14ac:dyDescent="0.25">
      <c r="A5625" s="7">
        <v>9.1424588893565251E-2</v>
      </c>
      <c r="B5625" s="13">
        <f t="shared" si="438"/>
        <v>5624</v>
      </c>
      <c r="C5625" s="35">
        <f t="shared" si="439"/>
        <v>4.4304958339791423E-5</v>
      </c>
      <c r="D5625" s="7">
        <f t="shared" si="435"/>
        <v>0.24917108570298696</v>
      </c>
      <c r="E5625" s="7">
        <f>SUM(D$2:D5625)</f>
        <v>1762.7721566433515</v>
      </c>
      <c r="F5625">
        <f t="shared" si="436"/>
        <v>1</v>
      </c>
      <c r="G5625">
        <f t="shared" si="437"/>
        <v>1</v>
      </c>
    </row>
    <row r="5626" spans="1:7" x14ac:dyDescent="0.25">
      <c r="A5626" s="7">
        <v>9.1390234393082109E-2</v>
      </c>
      <c r="B5626" s="13">
        <f t="shared" si="438"/>
        <v>5625</v>
      </c>
      <c r="C5626" s="35">
        <f t="shared" si="439"/>
        <v>3.435450048314137E-5</v>
      </c>
      <c r="D5626" s="7">
        <f t="shared" si="435"/>
        <v>0.19324406521767021</v>
      </c>
      <c r="E5626" s="7">
        <f>SUM(D$2:D5626)</f>
        <v>1762.9654007085692</v>
      </c>
      <c r="F5626">
        <f t="shared" si="436"/>
        <v>1</v>
      </c>
      <c r="G5626">
        <f t="shared" si="437"/>
        <v>1</v>
      </c>
    </row>
    <row r="5627" spans="1:7" x14ac:dyDescent="0.25">
      <c r="A5627" s="7">
        <v>9.1308984425766127E-2</v>
      </c>
      <c r="B5627" s="13">
        <f t="shared" si="438"/>
        <v>5626</v>
      </c>
      <c r="C5627" s="35">
        <f t="shared" si="439"/>
        <v>8.1249967315982774E-5</v>
      </c>
      <c r="D5627" s="7">
        <f t="shared" si="435"/>
        <v>0.45711231611971909</v>
      </c>
      <c r="E5627" s="7">
        <f>SUM(D$2:D5627)</f>
        <v>1763.4225130246889</v>
      </c>
      <c r="F5627">
        <f t="shared" si="436"/>
        <v>1</v>
      </c>
      <c r="G5627">
        <f t="shared" si="437"/>
        <v>1</v>
      </c>
    </row>
    <row r="5628" spans="1:7" x14ac:dyDescent="0.25">
      <c r="A5628" s="7">
        <v>9.129656451121515E-2</v>
      </c>
      <c r="B5628" s="13">
        <f t="shared" si="438"/>
        <v>5627</v>
      </c>
      <c r="C5628" s="35">
        <f t="shared" si="439"/>
        <v>1.2419914550976241E-5</v>
      </c>
      <c r="D5628" s="7">
        <f t="shared" si="435"/>
        <v>6.9886859178343308E-2</v>
      </c>
      <c r="E5628" s="7">
        <f>SUM(D$2:D5628)</f>
        <v>1763.4923998838672</v>
      </c>
      <c r="F5628">
        <f t="shared" si="436"/>
        <v>1</v>
      </c>
      <c r="G5628">
        <f t="shared" si="437"/>
        <v>1</v>
      </c>
    </row>
    <row r="5629" spans="1:7" x14ac:dyDescent="0.25">
      <c r="A5629" s="7">
        <v>9.1235820718606059E-2</v>
      </c>
      <c r="B5629" s="13">
        <f t="shared" si="438"/>
        <v>5628</v>
      </c>
      <c r="C5629" s="35">
        <f t="shared" si="439"/>
        <v>6.0743792609091463E-5</v>
      </c>
      <c r="D5629" s="7">
        <f t="shared" si="435"/>
        <v>0.34186606480396675</v>
      </c>
      <c r="E5629" s="7">
        <f>SUM(D$2:D5629)</f>
        <v>1763.8342659486711</v>
      </c>
      <c r="F5629">
        <f t="shared" si="436"/>
        <v>1</v>
      </c>
      <c r="G5629">
        <f t="shared" si="437"/>
        <v>1</v>
      </c>
    </row>
    <row r="5630" spans="1:7" x14ac:dyDescent="0.25">
      <c r="A5630" s="7">
        <v>9.117166326527254E-2</v>
      </c>
      <c r="B5630" s="13">
        <f t="shared" si="438"/>
        <v>5629</v>
      </c>
      <c r="C5630" s="35">
        <f t="shared" si="439"/>
        <v>6.4157453333518744E-5</v>
      </c>
      <c r="D5630" s="7">
        <f t="shared" si="435"/>
        <v>0.36114230481437704</v>
      </c>
      <c r="E5630" s="7">
        <f>SUM(D$2:D5630)</f>
        <v>1764.1954082534855</v>
      </c>
      <c r="F5630">
        <f t="shared" si="436"/>
        <v>1</v>
      </c>
      <c r="G5630">
        <f t="shared" si="437"/>
        <v>1</v>
      </c>
    </row>
    <row r="5631" spans="1:7" x14ac:dyDescent="0.25">
      <c r="A5631" s="7">
        <v>9.1034051580461961E-2</v>
      </c>
      <c r="B5631" s="13">
        <f t="shared" si="438"/>
        <v>5630</v>
      </c>
      <c r="C5631" s="35">
        <f t="shared" si="439"/>
        <v>1.3761168481057906E-4</v>
      </c>
      <c r="D5631" s="7">
        <f t="shared" si="435"/>
        <v>0.77475378548356011</v>
      </c>
      <c r="E5631" s="7">
        <f>SUM(D$2:D5631)</f>
        <v>1764.9701620389692</v>
      </c>
      <c r="F5631">
        <f t="shared" si="436"/>
        <v>1</v>
      </c>
      <c r="G5631">
        <f t="shared" si="437"/>
        <v>1</v>
      </c>
    </row>
    <row r="5632" spans="1:7" x14ac:dyDescent="0.25">
      <c r="A5632" s="7">
        <v>9.0936532251394947E-2</v>
      </c>
      <c r="B5632" s="13">
        <f t="shared" si="438"/>
        <v>5631</v>
      </c>
      <c r="C5632" s="35">
        <f t="shared" si="439"/>
        <v>9.7519329067013993E-5</v>
      </c>
      <c r="D5632" s="7">
        <f t="shared" si="435"/>
        <v>0.54913134197635582</v>
      </c>
      <c r="E5632" s="7">
        <f>SUM(D$2:D5632)</f>
        <v>1765.5192933809456</v>
      </c>
      <c r="F5632">
        <f t="shared" si="436"/>
        <v>1</v>
      </c>
      <c r="G5632">
        <f t="shared" si="437"/>
        <v>1</v>
      </c>
    </row>
    <row r="5633" spans="1:7" x14ac:dyDescent="0.25">
      <c r="A5633" s="7">
        <v>9.092597653454465E-2</v>
      </c>
      <c r="B5633" s="13">
        <f t="shared" si="438"/>
        <v>5632</v>
      </c>
      <c r="C5633" s="35">
        <f t="shared" si="439"/>
        <v>1.055571685029677E-5</v>
      </c>
      <c r="D5633" s="7">
        <f t="shared" si="435"/>
        <v>5.944979730087141E-2</v>
      </c>
      <c r="E5633" s="7">
        <f>SUM(D$2:D5633)</f>
        <v>1765.5787431782464</v>
      </c>
      <c r="F5633">
        <f t="shared" si="436"/>
        <v>1</v>
      </c>
      <c r="G5633">
        <f t="shared" si="437"/>
        <v>1</v>
      </c>
    </row>
    <row r="5634" spans="1:7" x14ac:dyDescent="0.25">
      <c r="A5634" s="7">
        <v>9.0914500824023817E-2</v>
      </c>
      <c r="B5634" s="13">
        <f t="shared" si="438"/>
        <v>5633</v>
      </c>
      <c r="C5634" s="35">
        <f t="shared" si="439"/>
        <v>1.1475710520833515E-5</v>
      </c>
      <c r="D5634" s="7">
        <f t="shared" ref="D5634:D5697" si="440">C5634*B5634</f>
        <v>6.4642677363855192E-2</v>
      </c>
      <c r="E5634" s="7">
        <f>SUM(D$2:D5634)</f>
        <v>1765.6433858556104</v>
      </c>
      <c r="F5634">
        <f t="shared" ref="F5634:F5697" si="441">IF(E5634&gt;I$15,1,0)</f>
        <v>1</v>
      </c>
      <c r="G5634">
        <f t="shared" ref="G5634:G5697" si="442">IF(E5634&gt;M$15,1,0)</f>
        <v>1</v>
      </c>
    </row>
    <row r="5635" spans="1:7" x14ac:dyDescent="0.25">
      <c r="A5635" s="7">
        <v>9.0910966111500541E-2</v>
      </c>
      <c r="B5635" s="13">
        <f t="shared" ref="B5635:B5698" si="443">ROW(B5635)-1</f>
        <v>5634</v>
      </c>
      <c r="C5635" s="35">
        <f t="shared" si="439"/>
        <v>3.5347125232759735E-6</v>
      </c>
      <c r="D5635" s="7">
        <f t="shared" si="440"/>
        <v>1.9914570356136835E-2</v>
      </c>
      <c r="E5635" s="7">
        <f>SUM(D$2:D5635)</f>
        <v>1765.6633004259666</v>
      </c>
      <c r="F5635">
        <f t="shared" si="441"/>
        <v>1</v>
      </c>
      <c r="G5635">
        <f t="shared" si="442"/>
        <v>1</v>
      </c>
    </row>
    <row r="5636" spans="1:7" x14ac:dyDescent="0.25">
      <c r="A5636" s="7">
        <v>9.078037543101701E-2</v>
      </c>
      <c r="B5636" s="13">
        <f t="shared" si="443"/>
        <v>5635</v>
      </c>
      <c r="C5636" s="35">
        <f t="shared" ref="C5636:C5699" si="444">IF(A5635-A5636=0,0,A5635-A5636)</f>
        <v>1.3059068048353051E-4</v>
      </c>
      <c r="D5636" s="7">
        <f t="shared" si="440"/>
        <v>0.7358784845246944</v>
      </c>
      <c r="E5636" s="7">
        <f>SUM(D$2:D5636)</f>
        <v>1766.3991789104912</v>
      </c>
      <c r="F5636">
        <f t="shared" si="441"/>
        <v>1</v>
      </c>
      <c r="G5636">
        <f t="shared" si="442"/>
        <v>1</v>
      </c>
    </row>
    <row r="5637" spans="1:7" x14ac:dyDescent="0.25">
      <c r="A5637" s="7">
        <v>9.0718929537975307E-2</v>
      </c>
      <c r="B5637" s="13">
        <f t="shared" si="443"/>
        <v>5636</v>
      </c>
      <c r="C5637" s="35">
        <f t="shared" si="444"/>
        <v>6.1445893041703337E-5</v>
      </c>
      <c r="D5637" s="7">
        <f t="shared" si="440"/>
        <v>0.34630905318304001</v>
      </c>
      <c r="E5637" s="7">
        <f>SUM(D$2:D5637)</f>
        <v>1766.7454879636741</v>
      </c>
      <c r="F5637">
        <f t="shared" si="441"/>
        <v>1</v>
      </c>
      <c r="G5637">
        <f t="shared" si="442"/>
        <v>1</v>
      </c>
    </row>
    <row r="5638" spans="1:7" x14ac:dyDescent="0.25">
      <c r="A5638" s="7">
        <v>9.0705565419394146E-2</v>
      </c>
      <c r="B5638" s="13">
        <f t="shared" si="443"/>
        <v>5637</v>
      </c>
      <c r="C5638" s="35">
        <f t="shared" si="444"/>
        <v>1.33641185811606E-5</v>
      </c>
      <c r="D5638" s="7">
        <f t="shared" si="440"/>
        <v>7.5333536442002302E-2</v>
      </c>
      <c r="E5638" s="7">
        <f>SUM(D$2:D5638)</f>
        <v>1766.8208215001162</v>
      </c>
      <c r="F5638">
        <f t="shared" si="441"/>
        <v>1</v>
      </c>
      <c r="G5638">
        <f t="shared" si="442"/>
        <v>1</v>
      </c>
    </row>
    <row r="5639" spans="1:7" x14ac:dyDescent="0.25">
      <c r="A5639" s="7">
        <v>9.0610612388460493E-2</v>
      </c>
      <c r="B5639" s="13">
        <f t="shared" si="443"/>
        <v>5638</v>
      </c>
      <c r="C5639" s="35">
        <f t="shared" si="444"/>
        <v>9.495303093365326E-5</v>
      </c>
      <c r="D5639" s="7">
        <f t="shared" si="440"/>
        <v>0.53534518840393708</v>
      </c>
      <c r="E5639" s="7">
        <f>SUM(D$2:D5639)</f>
        <v>1767.35616668852</v>
      </c>
      <c r="F5639">
        <f t="shared" si="441"/>
        <v>1</v>
      </c>
      <c r="G5639">
        <f t="shared" si="442"/>
        <v>1</v>
      </c>
    </row>
    <row r="5640" spans="1:7" x14ac:dyDescent="0.25">
      <c r="A5640" s="7">
        <v>9.0522728782573378E-2</v>
      </c>
      <c r="B5640" s="13">
        <f t="shared" si="443"/>
        <v>5639</v>
      </c>
      <c r="C5640" s="35">
        <f t="shared" si="444"/>
        <v>8.788360588711519E-5</v>
      </c>
      <c r="D5640" s="7">
        <f t="shared" si="440"/>
        <v>0.49557565359744254</v>
      </c>
      <c r="E5640" s="7">
        <f>SUM(D$2:D5640)</f>
        <v>1767.8517423421174</v>
      </c>
      <c r="F5640">
        <f t="shared" si="441"/>
        <v>1</v>
      </c>
      <c r="G5640">
        <f t="shared" si="442"/>
        <v>1</v>
      </c>
    </row>
    <row r="5641" spans="1:7" x14ac:dyDescent="0.25">
      <c r="A5641" s="7">
        <v>9.0492780567564435E-2</v>
      </c>
      <c r="B5641" s="13">
        <f t="shared" si="443"/>
        <v>5640</v>
      </c>
      <c r="C5641" s="35">
        <f t="shared" si="444"/>
        <v>2.9948215008943069E-5</v>
      </c>
      <c r="D5641" s="7">
        <f t="shared" si="440"/>
        <v>0.16890793265043891</v>
      </c>
      <c r="E5641" s="7">
        <f>SUM(D$2:D5641)</f>
        <v>1768.0206502747678</v>
      </c>
      <c r="F5641">
        <f t="shared" si="441"/>
        <v>1</v>
      </c>
      <c r="G5641">
        <f t="shared" si="442"/>
        <v>1</v>
      </c>
    </row>
    <row r="5642" spans="1:7" x14ac:dyDescent="0.25">
      <c r="A5642" s="7">
        <v>9.0489221644681386E-2</v>
      </c>
      <c r="B5642" s="13">
        <f t="shared" si="443"/>
        <v>5641</v>
      </c>
      <c r="C5642" s="35">
        <f t="shared" si="444"/>
        <v>3.5589228830484876E-6</v>
      </c>
      <c r="D5642" s="7">
        <f t="shared" si="440"/>
        <v>2.0075883983276518E-2</v>
      </c>
      <c r="E5642" s="7">
        <f>SUM(D$2:D5642)</f>
        <v>1768.0407261587511</v>
      </c>
      <c r="F5642">
        <f t="shared" si="441"/>
        <v>1</v>
      </c>
      <c r="G5642">
        <f t="shared" si="442"/>
        <v>1</v>
      </c>
    </row>
    <row r="5643" spans="1:7" x14ac:dyDescent="0.25">
      <c r="A5643" s="7">
        <v>9.0410416923699999E-2</v>
      </c>
      <c r="B5643" s="13">
        <f t="shared" si="443"/>
        <v>5642</v>
      </c>
      <c r="C5643" s="35">
        <f t="shared" si="444"/>
        <v>7.8804720981387466E-5</v>
      </c>
      <c r="D5643" s="7">
        <f t="shared" si="440"/>
        <v>0.44461623577698806</v>
      </c>
      <c r="E5643" s="7">
        <f>SUM(D$2:D5643)</f>
        <v>1768.4853423945281</v>
      </c>
      <c r="F5643">
        <f t="shared" si="441"/>
        <v>1</v>
      </c>
      <c r="G5643">
        <f t="shared" si="442"/>
        <v>1</v>
      </c>
    </row>
    <row r="5644" spans="1:7" x14ac:dyDescent="0.25">
      <c r="A5644" s="7">
        <v>9.0313744957224176E-2</v>
      </c>
      <c r="B5644" s="13">
        <f t="shared" si="443"/>
        <v>5643</v>
      </c>
      <c r="C5644" s="35">
        <f t="shared" si="444"/>
        <v>9.6671966475822546E-5</v>
      </c>
      <c r="D5644" s="7">
        <f t="shared" si="440"/>
        <v>0.54551990682306661</v>
      </c>
      <c r="E5644" s="7">
        <f>SUM(D$2:D5644)</f>
        <v>1769.0308623013511</v>
      </c>
      <c r="F5644">
        <f t="shared" si="441"/>
        <v>1</v>
      </c>
      <c r="G5644">
        <f t="shared" si="442"/>
        <v>1</v>
      </c>
    </row>
    <row r="5645" spans="1:7" x14ac:dyDescent="0.25">
      <c r="A5645" s="7">
        <v>9.0288905128122182E-2</v>
      </c>
      <c r="B5645" s="13">
        <f t="shared" si="443"/>
        <v>5644</v>
      </c>
      <c r="C5645" s="35">
        <f t="shared" si="444"/>
        <v>2.4839829101994115E-5</v>
      </c>
      <c r="D5645" s="7">
        <f t="shared" si="440"/>
        <v>0.14019599545165479</v>
      </c>
      <c r="E5645" s="7">
        <f>SUM(D$2:D5645)</f>
        <v>1769.1710582968028</v>
      </c>
      <c r="F5645">
        <f t="shared" si="441"/>
        <v>1</v>
      </c>
      <c r="G5645">
        <f t="shared" si="442"/>
        <v>1</v>
      </c>
    </row>
    <row r="5646" spans="1:7" x14ac:dyDescent="0.25">
      <c r="A5646" s="7">
        <v>9.0153714479286551E-2</v>
      </c>
      <c r="B5646" s="13">
        <f t="shared" si="443"/>
        <v>5645</v>
      </c>
      <c r="C5646" s="35">
        <f t="shared" si="444"/>
        <v>1.3519064883563137E-4</v>
      </c>
      <c r="D5646" s="7">
        <f t="shared" si="440"/>
        <v>0.76315121267713903</v>
      </c>
      <c r="E5646" s="7">
        <f>SUM(D$2:D5646)</f>
        <v>1769.9342095094798</v>
      </c>
      <c r="F5646">
        <f t="shared" si="441"/>
        <v>1</v>
      </c>
      <c r="G5646">
        <f t="shared" si="442"/>
        <v>1</v>
      </c>
    </row>
    <row r="5647" spans="1:7" x14ac:dyDescent="0.25">
      <c r="A5647" s="7">
        <v>9.0126090458813438E-2</v>
      </c>
      <c r="B5647" s="13">
        <f t="shared" si="443"/>
        <v>5646</v>
      </c>
      <c r="C5647" s="35">
        <f t="shared" si="444"/>
        <v>2.7624020473113187E-5</v>
      </c>
      <c r="D5647" s="7">
        <f t="shared" si="440"/>
        <v>0.15596521959119705</v>
      </c>
      <c r="E5647" s="7">
        <f>SUM(D$2:D5647)</f>
        <v>1770.0901747290711</v>
      </c>
      <c r="F5647">
        <f t="shared" si="441"/>
        <v>1</v>
      </c>
      <c r="G5647">
        <f t="shared" si="442"/>
        <v>1</v>
      </c>
    </row>
    <row r="5648" spans="1:7" x14ac:dyDescent="0.25">
      <c r="A5648" s="7">
        <v>9.0027675346435701E-2</v>
      </c>
      <c r="B5648" s="13">
        <f t="shared" si="443"/>
        <v>5647</v>
      </c>
      <c r="C5648" s="35">
        <f t="shared" si="444"/>
        <v>9.8415112377736591E-5</v>
      </c>
      <c r="D5648" s="7">
        <f t="shared" si="440"/>
        <v>0.55575013959707853</v>
      </c>
      <c r="E5648" s="7">
        <f>SUM(D$2:D5648)</f>
        <v>1770.6459248686681</v>
      </c>
      <c r="F5648">
        <f t="shared" si="441"/>
        <v>1</v>
      </c>
      <c r="G5648">
        <f t="shared" si="442"/>
        <v>1</v>
      </c>
    </row>
    <row r="5649" spans="1:7" x14ac:dyDescent="0.25">
      <c r="A5649" s="7">
        <v>8.9989229295155099E-2</v>
      </c>
      <c r="B5649" s="13">
        <f t="shared" si="443"/>
        <v>5648</v>
      </c>
      <c r="C5649" s="35">
        <f t="shared" si="444"/>
        <v>3.84460512806023E-5</v>
      </c>
      <c r="D5649" s="7">
        <f t="shared" si="440"/>
        <v>0.21714329763284179</v>
      </c>
      <c r="E5649" s="7">
        <f>SUM(D$2:D5649)</f>
        <v>1770.863068166301</v>
      </c>
      <c r="F5649">
        <f t="shared" si="441"/>
        <v>1</v>
      </c>
      <c r="G5649">
        <f t="shared" si="442"/>
        <v>1</v>
      </c>
    </row>
    <row r="5650" spans="1:7" x14ac:dyDescent="0.25">
      <c r="A5650" s="7">
        <v>8.9966059980875757E-2</v>
      </c>
      <c r="B5650" s="13">
        <f t="shared" si="443"/>
        <v>5649</v>
      </c>
      <c r="C5650" s="35">
        <f t="shared" si="444"/>
        <v>2.3169314279342101E-5</v>
      </c>
      <c r="D5650" s="7">
        <f t="shared" si="440"/>
        <v>0.13088345636400353</v>
      </c>
      <c r="E5650" s="7">
        <f>SUM(D$2:D5650)</f>
        <v>1770.993951622665</v>
      </c>
      <c r="F5650">
        <f t="shared" si="441"/>
        <v>1</v>
      </c>
      <c r="G5650">
        <f t="shared" si="442"/>
        <v>1</v>
      </c>
    </row>
    <row r="5651" spans="1:7" x14ac:dyDescent="0.25">
      <c r="A5651" s="7">
        <v>8.9909649842661726E-2</v>
      </c>
      <c r="B5651" s="13">
        <f t="shared" si="443"/>
        <v>5650</v>
      </c>
      <c r="C5651" s="35">
        <f t="shared" si="444"/>
        <v>5.6410138214030292E-5</v>
      </c>
      <c r="D5651" s="7">
        <f t="shared" si="440"/>
        <v>0.31871728090927115</v>
      </c>
      <c r="E5651" s="7">
        <f>SUM(D$2:D5651)</f>
        <v>1771.3126689035744</v>
      </c>
      <c r="F5651">
        <f t="shared" si="441"/>
        <v>1</v>
      </c>
      <c r="G5651">
        <f t="shared" si="442"/>
        <v>1</v>
      </c>
    </row>
    <row r="5652" spans="1:7" x14ac:dyDescent="0.25">
      <c r="A5652" s="7">
        <v>8.9905049874309501E-2</v>
      </c>
      <c r="B5652" s="13">
        <f t="shared" si="443"/>
        <v>5651</v>
      </c>
      <c r="C5652" s="35">
        <f t="shared" si="444"/>
        <v>4.5999683522257584E-6</v>
      </c>
      <c r="D5652" s="7">
        <f t="shared" si="440"/>
        <v>2.5994421158427761E-2</v>
      </c>
      <c r="E5652" s="7">
        <f>SUM(D$2:D5652)</f>
        <v>1771.3386633247328</v>
      </c>
      <c r="F5652">
        <f t="shared" si="441"/>
        <v>1</v>
      </c>
      <c r="G5652">
        <f t="shared" si="442"/>
        <v>1</v>
      </c>
    </row>
    <row r="5653" spans="1:7" x14ac:dyDescent="0.25">
      <c r="A5653" s="7">
        <v>8.9772594996125374E-2</v>
      </c>
      <c r="B5653" s="13">
        <f t="shared" si="443"/>
        <v>5652</v>
      </c>
      <c r="C5653" s="35">
        <f t="shared" si="444"/>
        <v>1.3245487818412671E-4</v>
      </c>
      <c r="D5653" s="7">
        <f t="shared" si="440"/>
        <v>0.74863497149668423</v>
      </c>
      <c r="E5653" s="7">
        <f>SUM(D$2:D5653)</f>
        <v>1772.0872982962294</v>
      </c>
      <c r="F5653">
        <f t="shared" si="441"/>
        <v>1</v>
      </c>
      <c r="G5653">
        <f t="shared" si="442"/>
        <v>1</v>
      </c>
    </row>
    <row r="5654" spans="1:7" x14ac:dyDescent="0.25">
      <c r="A5654" s="7">
        <v>8.976092560272661E-2</v>
      </c>
      <c r="B5654" s="13">
        <f t="shared" si="443"/>
        <v>5653</v>
      </c>
      <c r="C5654" s="35">
        <f t="shared" si="444"/>
        <v>1.1669393398763828E-5</v>
      </c>
      <c r="D5654" s="7">
        <f t="shared" si="440"/>
        <v>6.5967080883211918E-2</v>
      </c>
      <c r="E5654" s="7">
        <f>SUM(D$2:D5654)</f>
        <v>1772.1532653771126</v>
      </c>
      <c r="F5654">
        <f t="shared" si="441"/>
        <v>1</v>
      </c>
      <c r="G5654">
        <f t="shared" si="442"/>
        <v>1</v>
      </c>
    </row>
    <row r="5655" spans="1:7" x14ac:dyDescent="0.25">
      <c r="A5655" s="7">
        <v>8.9757875097398299E-2</v>
      </c>
      <c r="B5655" s="13">
        <f t="shared" si="443"/>
        <v>5654</v>
      </c>
      <c r="C5655" s="35">
        <f t="shared" si="444"/>
        <v>3.0505053283114147E-6</v>
      </c>
      <c r="D5655" s="7">
        <f t="shared" si="440"/>
        <v>1.7247557126272739E-2</v>
      </c>
      <c r="E5655" s="7">
        <f>SUM(D$2:D5655)</f>
        <v>1772.1705129342388</v>
      </c>
      <c r="F5655">
        <f t="shared" si="441"/>
        <v>1</v>
      </c>
      <c r="G5655">
        <f t="shared" si="442"/>
        <v>1</v>
      </c>
    </row>
    <row r="5656" spans="1:7" x14ac:dyDescent="0.25">
      <c r="A5656" s="7">
        <v>8.9739378382550375E-2</v>
      </c>
      <c r="B5656" s="13">
        <f t="shared" si="443"/>
        <v>5655</v>
      </c>
      <c r="C5656" s="35">
        <f t="shared" si="444"/>
        <v>1.8496714847923701E-5</v>
      </c>
      <c r="D5656" s="7">
        <f t="shared" si="440"/>
        <v>0.10459892246500853</v>
      </c>
      <c r="E5656" s="7">
        <f>SUM(D$2:D5656)</f>
        <v>1772.2751118567037</v>
      </c>
      <c r="F5656">
        <f t="shared" si="441"/>
        <v>1</v>
      </c>
      <c r="G5656">
        <f t="shared" si="442"/>
        <v>1</v>
      </c>
    </row>
    <row r="5657" spans="1:7" x14ac:dyDescent="0.25">
      <c r="A5657" s="7">
        <v>8.9738119443843523E-2</v>
      </c>
      <c r="B5657" s="13">
        <f t="shared" si="443"/>
        <v>5656</v>
      </c>
      <c r="C5657" s="35">
        <f t="shared" si="444"/>
        <v>1.2589387068523417E-6</v>
      </c>
      <c r="D5657" s="7">
        <f t="shared" si="440"/>
        <v>7.1205573259568444E-3</v>
      </c>
      <c r="E5657" s="7">
        <f>SUM(D$2:D5657)</f>
        <v>1772.2822324140297</v>
      </c>
      <c r="F5657">
        <f t="shared" si="441"/>
        <v>1</v>
      </c>
      <c r="G5657">
        <f t="shared" si="442"/>
        <v>1</v>
      </c>
    </row>
    <row r="5658" spans="1:7" x14ac:dyDescent="0.25">
      <c r="A5658" s="7">
        <v>8.9721486926696237E-2</v>
      </c>
      <c r="B5658" s="13">
        <f t="shared" si="443"/>
        <v>5657</v>
      </c>
      <c r="C5658" s="35">
        <f t="shared" si="444"/>
        <v>1.6632517147285864E-5</v>
      </c>
      <c r="D5658" s="7">
        <f t="shared" si="440"/>
        <v>9.409014950219613E-2</v>
      </c>
      <c r="E5658" s="7">
        <f>SUM(D$2:D5658)</f>
        <v>1772.3763225635319</v>
      </c>
      <c r="F5658">
        <f t="shared" si="441"/>
        <v>1</v>
      </c>
      <c r="G5658">
        <f t="shared" si="442"/>
        <v>1</v>
      </c>
    </row>
    <row r="5659" spans="1:7" x14ac:dyDescent="0.25">
      <c r="A5659" s="7">
        <v>8.9676528288643254E-2</v>
      </c>
      <c r="B5659" s="13">
        <f t="shared" si="443"/>
        <v>5658</v>
      </c>
      <c r="C5659" s="35">
        <f t="shared" si="444"/>
        <v>4.4958638052983169E-5</v>
      </c>
      <c r="D5659" s="7">
        <f t="shared" si="440"/>
        <v>0.25437597410377877</v>
      </c>
      <c r="E5659" s="7">
        <f>SUM(D$2:D5659)</f>
        <v>1772.6306985376357</v>
      </c>
      <c r="F5659">
        <f t="shared" si="441"/>
        <v>1</v>
      </c>
      <c r="G5659">
        <f t="shared" si="442"/>
        <v>1</v>
      </c>
    </row>
    <row r="5660" spans="1:7" x14ac:dyDescent="0.25">
      <c r="A5660" s="7">
        <v>8.9568356401286894E-2</v>
      </c>
      <c r="B5660" s="13">
        <f t="shared" si="443"/>
        <v>5659</v>
      </c>
      <c r="C5660" s="35">
        <f t="shared" si="444"/>
        <v>1.0817188735635919E-4</v>
      </c>
      <c r="D5660" s="7">
        <f t="shared" si="440"/>
        <v>0.61214471054963659</v>
      </c>
      <c r="E5660" s="7">
        <f>SUM(D$2:D5660)</f>
        <v>1773.2428432481854</v>
      </c>
      <c r="F5660">
        <f t="shared" si="441"/>
        <v>1</v>
      </c>
      <c r="G5660">
        <f t="shared" si="442"/>
        <v>1</v>
      </c>
    </row>
    <row r="5661" spans="1:7" x14ac:dyDescent="0.25">
      <c r="A5661" s="7">
        <v>8.9489479049226273E-2</v>
      </c>
      <c r="B5661" s="13">
        <f t="shared" si="443"/>
        <v>5660</v>
      </c>
      <c r="C5661" s="35">
        <f t="shared" si="444"/>
        <v>7.8877352060621742E-5</v>
      </c>
      <c r="D5661" s="7">
        <f t="shared" si="440"/>
        <v>0.44644581266311906</v>
      </c>
      <c r="E5661" s="7">
        <f>SUM(D$2:D5661)</f>
        <v>1773.6892890608485</v>
      </c>
      <c r="F5661">
        <f t="shared" si="441"/>
        <v>1</v>
      </c>
      <c r="G5661">
        <f t="shared" si="442"/>
        <v>1</v>
      </c>
    </row>
    <row r="5662" spans="1:7" x14ac:dyDescent="0.25">
      <c r="A5662" s="7">
        <v>8.9158959217939551E-2</v>
      </c>
      <c r="B5662" s="13">
        <f t="shared" si="443"/>
        <v>5661</v>
      </c>
      <c r="C5662" s="35">
        <f t="shared" si="444"/>
        <v>3.3051983128672136E-4</v>
      </c>
      <c r="D5662" s="7">
        <f t="shared" si="440"/>
        <v>1.8710727649141297</v>
      </c>
      <c r="E5662" s="7">
        <f>SUM(D$2:D5662)</f>
        <v>1775.5603618257626</v>
      </c>
      <c r="F5662">
        <f t="shared" si="441"/>
        <v>1</v>
      </c>
      <c r="G5662">
        <f t="shared" si="442"/>
        <v>1</v>
      </c>
    </row>
    <row r="5663" spans="1:7" x14ac:dyDescent="0.25">
      <c r="A5663" s="7">
        <v>8.905446730526495E-2</v>
      </c>
      <c r="B5663" s="13">
        <f t="shared" si="443"/>
        <v>5662</v>
      </c>
      <c r="C5663" s="35">
        <f t="shared" si="444"/>
        <v>1.0449191267460078E-4</v>
      </c>
      <c r="D5663" s="7">
        <f t="shared" si="440"/>
        <v>0.59163320956358967</v>
      </c>
      <c r="E5663" s="7">
        <f>SUM(D$2:D5663)</f>
        <v>1776.1519950353261</v>
      </c>
      <c r="F5663">
        <f t="shared" si="441"/>
        <v>1</v>
      </c>
      <c r="G5663">
        <f t="shared" si="442"/>
        <v>1</v>
      </c>
    </row>
    <row r="5664" spans="1:7" x14ac:dyDescent="0.25">
      <c r="A5664" s="7">
        <v>8.892702397154878E-2</v>
      </c>
      <c r="B5664" s="13">
        <f t="shared" si="443"/>
        <v>5663</v>
      </c>
      <c r="C5664" s="35">
        <f t="shared" si="444"/>
        <v>1.2744333371617067E-4</v>
      </c>
      <c r="D5664" s="7">
        <f t="shared" si="440"/>
        <v>0.72171159883467451</v>
      </c>
      <c r="E5664" s="7">
        <f>SUM(D$2:D5664)</f>
        <v>1776.8737066341607</v>
      </c>
      <c r="F5664">
        <f t="shared" si="441"/>
        <v>1</v>
      </c>
      <c r="G5664">
        <f t="shared" si="442"/>
        <v>1</v>
      </c>
    </row>
    <row r="5665" spans="1:7" x14ac:dyDescent="0.25">
      <c r="A5665" s="7">
        <v>8.8821442592685498E-2</v>
      </c>
      <c r="B5665" s="13">
        <f t="shared" si="443"/>
        <v>5664</v>
      </c>
      <c r="C5665" s="35">
        <f t="shared" si="444"/>
        <v>1.0558137886328145E-4</v>
      </c>
      <c r="D5665" s="7">
        <f t="shared" si="440"/>
        <v>0.59801292988162613</v>
      </c>
      <c r="E5665" s="7">
        <f>SUM(D$2:D5665)</f>
        <v>1777.4717195640424</v>
      </c>
      <c r="F5665">
        <f t="shared" si="441"/>
        <v>1</v>
      </c>
      <c r="G5665">
        <f t="shared" si="442"/>
        <v>1</v>
      </c>
    </row>
    <row r="5666" spans="1:7" x14ac:dyDescent="0.25">
      <c r="A5666" s="7">
        <v>8.8803551136831319E-2</v>
      </c>
      <c r="B5666" s="13">
        <f t="shared" si="443"/>
        <v>5665</v>
      </c>
      <c r="C5666" s="35">
        <f t="shared" si="444"/>
        <v>1.7891455854179839E-5</v>
      </c>
      <c r="D5666" s="7">
        <f t="shared" si="440"/>
        <v>0.10135509741392879</v>
      </c>
      <c r="E5666" s="7">
        <f>SUM(D$2:D5666)</f>
        <v>1777.5730746614563</v>
      </c>
      <c r="F5666">
        <f t="shared" si="441"/>
        <v>1</v>
      </c>
      <c r="G5666">
        <f t="shared" si="442"/>
        <v>1</v>
      </c>
    </row>
    <row r="5667" spans="1:7" x14ac:dyDescent="0.25">
      <c r="A5667" s="7">
        <v>8.8800452210783504E-2</v>
      </c>
      <c r="B5667" s="13">
        <f t="shared" si="443"/>
        <v>5666</v>
      </c>
      <c r="C5667" s="35">
        <f t="shared" si="444"/>
        <v>3.0989260478148095E-6</v>
      </c>
      <c r="D5667" s="7">
        <f t="shared" si="440"/>
        <v>1.7558514986918711E-2</v>
      </c>
      <c r="E5667" s="7">
        <f>SUM(D$2:D5667)</f>
        <v>1777.5906331764431</v>
      </c>
      <c r="F5667">
        <f t="shared" si="441"/>
        <v>1</v>
      </c>
      <c r="G5667">
        <f t="shared" si="442"/>
        <v>1</v>
      </c>
    </row>
    <row r="5668" spans="1:7" x14ac:dyDescent="0.25">
      <c r="A5668" s="7">
        <v>8.8785877574214911E-2</v>
      </c>
      <c r="B5668" s="13">
        <f t="shared" si="443"/>
        <v>5667</v>
      </c>
      <c r="C5668" s="35">
        <f t="shared" si="444"/>
        <v>1.4574636568592814E-5</v>
      </c>
      <c r="D5668" s="7">
        <f t="shared" si="440"/>
        <v>8.2594465434215475E-2</v>
      </c>
      <c r="E5668" s="7">
        <f>SUM(D$2:D5668)</f>
        <v>1777.6732276418772</v>
      </c>
      <c r="F5668">
        <f t="shared" si="441"/>
        <v>1</v>
      </c>
      <c r="G5668">
        <f t="shared" si="442"/>
        <v>1</v>
      </c>
    </row>
    <row r="5669" spans="1:7" x14ac:dyDescent="0.25">
      <c r="A5669" s="7">
        <v>8.8753338850712932E-2</v>
      </c>
      <c r="B5669" s="13">
        <f t="shared" si="443"/>
        <v>5668</v>
      </c>
      <c r="C5669" s="35">
        <f t="shared" si="444"/>
        <v>3.2538723501979172E-5</v>
      </c>
      <c r="D5669" s="7">
        <f t="shared" si="440"/>
        <v>0.18442948480921795</v>
      </c>
      <c r="E5669" s="7">
        <f>SUM(D$2:D5669)</f>
        <v>1777.8576571266865</v>
      </c>
      <c r="F5669">
        <f t="shared" si="441"/>
        <v>1</v>
      </c>
      <c r="G5669">
        <f t="shared" si="442"/>
        <v>1</v>
      </c>
    </row>
    <row r="5670" spans="1:7" x14ac:dyDescent="0.25">
      <c r="A5670" s="7">
        <v>8.8669038378068596E-2</v>
      </c>
      <c r="B5670" s="13">
        <f t="shared" si="443"/>
        <v>5669</v>
      </c>
      <c r="C5670" s="35">
        <f t="shared" si="444"/>
        <v>8.4300472644335822E-5</v>
      </c>
      <c r="D5670" s="7">
        <f t="shared" si="440"/>
        <v>0.47789937942073979</v>
      </c>
      <c r="E5670" s="7">
        <f>SUM(D$2:D5670)</f>
        <v>1778.3355565061072</v>
      </c>
      <c r="F5670">
        <f t="shared" si="441"/>
        <v>1</v>
      </c>
      <c r="G5670">
        <f t="shared" si="442"/>
        <v>1</v>
      </c>
    </row>
    <row r="5671" spans="1:7" x14ac:dyDescent="0.25">
      <c r="A5671" s="7">
        <v>8.8646232219185508E-2</v>
      </c>
      <c r="B5671" s="13">
        <f t="shared" si="443"/>
        <v>5670</v>
      </c>
      <c r="C5671" s="35">
        <f t="shared" si="444"/>
        <v>2.2806158883087457E-5</v>
      </c>
      <c r="D5671" s="7">
        <f t="shared" si="440"/>
        <v>0.12931092086710588</v>
      </c>
      <c r="E5671" s="7">
        <f>SUM(D$2:D5671)</f>
        <v>1778.4648674269743</v>
      </c>
      <c r="F5671">
        <f t="shared" si="441"/>
        <v>1</v>
      </c>
      <c r="G5671">
        <f t="shared" si="442"/>
        <v>1</v>
      </c>
    </row>
    <row r="5672" spans="1:7" x14ac:dyDescent="0.25">
      <c r="A5672" s="7">
        <v>8.8633812304634532E-2</v>
      </c>
      <c r="B5672" s="13">
        <f t="shared" si="443"/>
        <v>5671</v>
      </c>
      <c r="C5672" s="35">
        <f t="shared" si="444"/>
        <v>1.2419914550976241E-5</v>
      </c>
      <c r="D5672" s="7">
        <f t="shared" si="440"/>
        <v>7.0433335418586263E-2</v>
      </c>
      <c r="E5672" s="7">
        <f>SUM(D$2:D5672)</f>
        <v>1778.5353007623928</v>
      </c>
      <c r="F5672">
        <f t="shared" si="441"/>
        <v>1</v>
      </c>
      <c r="G5672">
        <f t="shared" si="442"/>
        <v>1</v>
      </c>
    </row>
    <row r="5673" spans="1:7" x14ac:dyDescent="0.25">
      <c r="A5673" s="7">
        <v>8.860468724185705E-2</v>
      </c>
      <c r="B5673" s="13">
        <f t="shared" si="443"/>
        <v>5672</v>
      </c>
      <c r="C5673" s="35">
        <f t="shared" si="444"/>
        <v>2.9125062777482502E-5</v>
      </c>
      <c r="D5673" s="7">
        <f t="shared" si="440"/>
        <v>0.16519735607388075</v>
      </c>
      <c r="E5673" s="7">
        <f>SUM(D$2:D5673)</f>
        <v>1778.7004981184666</v>
      </c>
      <c r="F5673">
        <f t="shared" si="441"/>
        <v>1</v>
      </c>
      <c r="G5673">
        <f t="shared" si="442"/>
        <v>1</v>
      </c>
    </row>
    <row r="5674" spans="1:7" x14ac:dyDescent="0.25">
      <c r="A5674" s="7">
        <v>8.859689150601803E-2</v>
      </c>
      <c r="B5674" s="13">
        <f t="shared" si="443"/>
        <v>5673</v>
      </c>
      <c r="C5674" s="35">
        <f t="shared" si="444"/>
        <v>7.7957358390196019E-6</v>
      </c>
      <c r="D5674" s="7">
        <f t="shared" si="440"/>
        <v>4.4225209414758201E-2</v>
      </c>
      <c r="E5674" s="7">
        <f>SUM(D$2:D5674)</f>
        <v>1778.7447233278813</v>
      </c>
      <c r="F5674">
        <f t="shared" si="441"/>
        <v>1</v>
      </c>
      <c r="G5674">
        <f t="shared" si="442"/>
        <v>1</v>
      </c>
    </row>
    <row r="5675" spans="1:7" x14ac:dyDescent="0.25">
      <c r="A5675" s="7">
        <v>8.8569219064825455E-2</v>
      </c>
      <c r="B5675" s="13">
        <f t="shared" si="443"/>
        <v>5674</v>
      </c>
      <c r="C5675" s="35">
        <f t="shared" si="444"/>
        <v>2.7672441192574948E-5</v>
      </c>
      <c r="D5675" s="7">
        <f t="shared" si="440"/>
        <v>0.15701343132667026</v>
      </c>
      <c r="E5675" s="7">
        <f>SUM(D$2:D5675)</f>
        <v>1778.901736759208</v>
      </c>
      <c r="F5675">
        <f t="shared" si="441"/>
        <v>1</v>
      </c>
      <c r="G5675">
        <f t="shared" si="442"/>
        <v>1</v>
      </c>
    </row>
    <row r="5676" spans="1:7" x14ac:dyDescent="0.25">
      <c r="A5676" s="7">
        <v>8.8561132804669457E-2</v>
      </c>
      <c r="B5676" s="13">
        <f t="shared" si="443"/>
        <v>5675</v>
      </c>
      <c r="C5676" s="35">
        <f t="shared" si="444"/>
        <v>8.0862601559983371E-6</v>
      </c>
      <c r="D5676" s="7">
        <f t="shared" si="440"/>
        <v>4.5889526385290563E-2</v>
      </c>
      <c r="E5676" s="7">
        <f>SUM(D$2:D5676)</f>
        <v>1778.9476262855933</v>
      </c>
      <c r="F5676">
        <f t="shared" si="441"/>
        <v>1</v>
      </c>
      <c r="G5676">
        <f t="shared" si="442"/>
        <v>1</v>
      </c>
    </row>
    <row r="5677" spans="1:7" x14ac:dyDescent="0.25">
      <c r="A5677" s="7">
        <v>8.8478769160805021E-2</v>
      </c>
      <c r="B5677" s="13">
        <f t="shared" si="443"/>
        <v>5676</v>
      </c>
      <c r="C5677" s="35">
        <f t="shared" si="444"/>
        <v>8.2363643864435954E-5</v>
      </c>
      <c r="D5677" s="7">
        <f t="shared" si="440"/>
        <v>0.46749604257453847</v>
      </c>
      <c r="E5677" s="7">
        <f>SUM(D$2:D5677)</f>
        <v>1779.4151223281679</v>
      </c>
      <c r="F5677">
        <f t="shared" si="441"/>
        <v>1</v>
      </c>
      <c r="G5677">
        <f t="shared" si="442"/>
        <v>1</v>
      </c>
    </row>
    <row r="5678" spans="1:7" x14ac:dyDescent="0.25">
      <c r="A5678" s="7">
        <v>8.845710088883009E-2</v>
      </c>
      <c r="B5678" s="13">
        <f t="shared" si="443"/>
        <v>5677</v>
      </c>
      <c r="C5678" s="35">
        <f t="shared" si="444"/>
        <v>2.1668271974931153E-5</v>
      </c>
      <c r="D5678" s="7">
        <f t="shared" si="440"/>
        <v>0.12301078000168415</v>
      </c>
      <c r="E5678" s="7">
        <f>SUM(D$2:D5678)</f>
        <v>1779.5381331081696</v>
      </c>
      <c r="F5678">
        <f t="shared" si="441"/>
        <v>1</v>
      </c>
      <c r="G5678">
        <f t="shared" si="442"/>
        <v>1</v>
      </c>
    </row>
    <row r="5679" spans="1:7" x14ac:dyDescent="0.25">
      <c r="A5679" s="7">
        <v>8.845458301141626E-2</v>
      </c>
      <c r="B5679" s="13">
        <f t="shared" si="443"/>
        <v>5678</v>
      </c>
      <c r="C5679" s="35">
        <f t="shared" si="444"/>
        <v>2.5178774138295834E-6</v>
      </c>
      <c r="D5679" s="7">
        <f t="shared" si="440"/>
        <v>1.4296507955724375E-2</v>
      </c>
      <c r="E5679" s="7">
        <f>SUM(D$2:D5679)</f>
        <v>1779.5524296161254</v>
      </c>
      <c r="F5679">
        <f t="shared" si="441"/>
        <v>1</v>
      </c>
      <c r="G5679">
        <f t="shared" si="442"/>
        <v>1</v>
      </c>
    </row>
    <row r="5680" spans="1:7" x14ac:dyDescent="0.25">
      <c r="A5680" s="7">
        <v>8.8436473662324391E-2</v>
      </c>
      <c r="B5680" s="13">
        <f t="shared" si="443"/>
        <v>5679</v>
      </c>
      <c r="C5680" s="35">
        <f t="shared" si="444"/>
        <v>1.8109349091868787E-5</v>
      </c>
      <c r="D5680" s="7">
        <f t="shared" si="440"/>
        <v>0.10284299349272284</v>
      </c>
      <c r="E5680" s="7">
        <f>SUM(D$2:D5680)</f>
        <v>1779.6552726096181</v>
      </c>
      <c r="F5680">
        <f t="shared" si="441"/>
        <v>1</v>
      </c>
      <c r="G5680">
        <f t="shared" si="442"/>
        <v>1</v>
      </c>
    </row>
    <row r="5681" spans="1:7" x14ac:dyDescent="0.25">
      <c r="A5681" s="7">
        <v>8.8333482791954174E-2</v>
      </c>
      <c r="B5681" s="13">
        <f t="shared" si="443"/>
        <v>5680</v>
      </c>
      <c r="C5681" s="35">
        <f t="shared" si="444"/>
        <v>1.0299087037021759E-4</v>
      </c>
      <c r="D5681" s="7">
        <f t="shared" si="440"/>
        <v>0.58498814370283592</v>
      </c>
      <c r="E5681" s="7">
        <f>SUM(D$2:D5681)</f>
        <v>1780.2402607533209</v>
      </c>
      <c r="F5681">
        <f t="shared" si="441"/>
        <v>1</v>
      </c>
      <c r="G5681">
        <f t="shared" si="442"/>
        <v>1</v>
      </c>
    </row>
    <row r="5682" spans="1:7" x14ac:dyDescent="0.25">
      <c r="A5682" s="7">
        <v>8.8137015722594969E-2</v>
      </c>
      <c r="B5682" s="13">
        <f t="shared" si="443"/>
        <v>5681</v>
      </c>
      <c r="C5682" s="35">
        <f t="shared" si="444"/>
        <v>1.9646706935920466E-4</v>
      </c>
      <c r="D5682" s="7">
        <f t="shared" si="440"/>
        <v>1.1161294210296417</v>
      </c>
      <c r="E5682" s="7">
        <f>SUM(D$2:D5682)</f>
        <v>1781.3563901743505</v>
      </c>
      <c r="F5682">
        <f t="shared" si="441"/>
        <v>1</v>
      </c>
      <c r="G5682">
        <f t="shared" si="442"/>
        <v>1</v>
      </c>
    </row>
    <row r="5683" spans="1:7" x14ac:dyDescent="0.25">
      <c r="A5683" s="7">
        <v>8.8102273856355856E-2</v>
      </c>
      <c r="B5683" s="13">
        <f t="shared" si="443"/>
        <v>5682</v>
      </c>
      <c r="C5683" s="35">
        <f t="shared" si="444"/>
        <v>3.4741866239113017E-5</v>
      </c>
      <c r="D5683" s="7">
        <f t="shared" si="440"/>
        <v>0.19740328397064016</v>
      </c>
      <c r="E5683" s="7">
        <f>SUM(D$2:D5683)</f>
        <v>1781.5537934583213</v>
      </c>
      <c r="F5683">
        <f t="shared" si="441"/>
        <v>1</v>
      </c>
      <c r="G5683">
        <f t="shared" si="442"/>
        <v>1</v>
      </c>
    </row>
    <row r="5684" spans="1:7" x14ac:dyDescent="0.25">
      <c r="A5684" s="7">
        <v>8.7944615993673564E-2</v>
      </c>
      <c r="B5684" s="13">
        <f t="shared" si="443"/>
        <v>5683</v>
      </c>
      <c r="C5684" s="35">
        <f t="shared" si="444"/>
        <v>1.576578626822922E-4</v>
      </c>
      <c r="D5684" s="7">
        <f t="shared" si="440"/>
        <v>0.8959696336234666</v>
      </c>
      <c r="E5684" s="7">
        <f>SUM(D$2:D5684)</f>
        <v>1782.4497630919448</v>
      </c>
      <c r="F5684">
        <f t="shared" si="441"/>
        <v>1</v>
      </c>
      <c r="G5684">
        <f t="shared" si="442"/>
        <v>1</v>
      </c>
    </row>
    <row r="5685" spans="1:7" x14ac:dyDescent="0.25">
      <c r="A5685" s="7">
        <v>8.7889416373446952E-2</v>
      </c>
      <c r="B5685" s="13">
        <f t="shared" si="443"/>
        <v>5684</v>
      </c>
      <c r="C5685" s="35">
        <f t="shared" si="444"/>
        <v>5.5199620226611956E-5</v>
      </c>
      <c r="D5685" s="7">
        <f t="shared" si="440"/>
        <v>0.31375464136806236</v>
      </c>
      <c r="E5685" s="7">
        <f>SUM(D$2:D5685)</f>
        <v>1782.7635177333127</v>
      </c>
      <c r="F5685">
        <f t="shared" si="441"/>
        <v>1</v>
      </c>
      <c r="G5685">
        <f t="shared" si="442"/>
        <v>1</v>
      </c>
    </row>
    <row r="5686" spans="1:7" x14ac:dyDescent="0.25">
      <c r="A5686" s="7">
        <v>8.7845934567338621E-2</v>
      </c>
      <c r="B5686" s="13">
        <f t="shared" si="443"/>
        <v>5685</v>
      </c>
      <c r="C5686" s="35">
        <f t="shared" si="444"/>
        <v>4.3481806108330856E-5</v>
      </c>
      <c r="D5686" s="7">
        <f t="shared" si="440"/>
        <v>0.24719406772586092</v>
      </c>
      <c r="E5686" s="7">
        <f>SUM(D$2:D5686)</f>
        <v>1783.0107118010385</v>
      </c>
      <c r="F5686">
        <f t="shared" si="441"/>
        <v>1</v>
      </c>
      <c r="G5686">
        <f t="shared" si="442"/>
        <v>1</v>
      </c>
    </row>
    <row r="5687" spans="1:7" x14ac:dyDescent="0.25">
      <c r="A5687" s="7">
        <v>8.7840608288193942E-2</v>
      </c>
      <c r="B5687" s="13">
        <f t="shared" si="443"/>
        <v>5686</v>
      </c>
      <c r="C5687" s="35">
        <f t="shared" si="444"/>
        <v>5.3262791446795354E-6</v>
      </c>
      <c r="D5687" s="7">
        <f t="shared" si="440"/>
        <v>3.0285223216647839E-2</v>
      </c>
      <c r="E5687" s="7">
        <f>SUM(D$2:D5687)</f>
        <v>1783.0409970242551</v>
      </c>
      <c r="F5687">
        <f t="shared" si="441"/>
        <v>1</v>
      </c>
      <c r="G5687">
        <f t="shared" si="442"/>
        <v>1</v>
      </c>
    </row>
    <row r="5688" spans="1:7" x14ac:dyDescent="0.25">
      <c r="A5688" s="7">
        <v>8.7772625598020085E-2</v>
      </c>
      <c r="B5688" s="13">
        <f t="shared" si="443"/>
        <v>5687</v>
      </c>
      <c r="C5688" s="35">
        <f t="shared" si="444"/>
        <v>6.7982690173856719E-5</v>
      </c>
      <c r="D5688" s="7">
        <f t="shared" si="440"/>
        <v>0.38661755901872319</v>
      </c>
      <c r="E5688" s="7">
        <f>SUM(D$2:D5688)</f>
        <v>1783.4276145832739</v>
      </c>
      <c r="F5688">
        <f t="shared" si="441"/>
        <v>1</v>
      </c>
      <c r="G5688">
        <f t="shared" si="442"/>
        <v>1</v>
      </c>
    </row>
    <row r="5689" spans="1:7" x14ac:dyDescent="0.25">
      <c r="A5689" s="7">
        <v>8.7723139622694138E-2</v>
      </c>
      <c r="B5689" s="13">
        <f t="shared" si="443"/>
        <v>5688</v>
      </c>
      <c r="C5689" s="35">
        <f t="shared" si="444"/>
        <v>4.9485975325946896E-5</v>
      </c>
      <c r="D5689" s="7">
        <f t="shared" si="440"/>
        <v>0.28147622765398594</v>
      </c>
      <c r="E5689" s="7">
        <f>SUM(D$2:D5689)</f>
        <v>1783.7090908109278</v>
      </c>
      <c r="F5689">
        <f t="shared" si="441"/>
        <v>1</v>
      </c>
      <c r="G5689">
        <f t="shared" si="442"/>
        <v>1</v>
      </c>
    </row>
    <row r="5690" spans="1:7" x14ac:dyDescent="0.25">
      <c r="A5690" s="7">
        <v>8.764111492386624E-2</v>
      </c>
      <c r="B5690" s="13">
        <f t="shared" si="443"/>
        <v>5689</v>
      </c>
      <c r="C5690" s="35">
        <f t="shared" si="444"/>
        <v>8.2024698827898312E-5</v>
      </c>
      <c r="D5690" s="7">
        <f t="shared" si="440"/>
        <v>0.4666385116319135</v>
      </c>
      <c r="E5690" s="7">
        <f>SUM(D$2:D5690)</f>
        <v>1784.1757293225598</v>
      </c>
      <c r="F5690">
        <f t="shared" si="441"/>
        <v>1</v>
      </c>
      <c r="G5690">
        <f t="shared" si="442"/>
        <v>1</v>
      </c>
    </row>
    <row r="5691" spans="1:7" x14ac:dyDescent="0.25">
      <c r="A5691" s="7">
        <v>8.7555313408917423E-2</v>
      </c>
      <c r="B5691" s="13">
        <f t="shared" si="443"/>
        <v>5690</v>
      </c>
      <c r="C5691" s="35">
        <f t="shared" si="444"/>
        <v>8.580151494881616E-5</v>
      </c>
      <c r="D5691" s="7">
        <f t="shared" si="440"/>
        <v>0.48821062005876392</v>
      </c>
      <c r="E5691" s="7">
        <f>SUM(D$2:D5691)</f>
        <v>1784.6639399426185</v>
      </c>
      <c r="F5691">
        <f t="shared" si="441"/>
        <v>1</v>
      </c>
      <c r="G5691">
        <f t="shared" si="442"/>
        <v>1</v>
      </c>
    </row>
    <row r="5692" spans="1:7" x14ac:dyDescent="0.25">
      <c r="A5692" s="7">
        <v>8.7518223137782764E-2</v>
      </c>
      <c r="B5692" s="13">
        <f t="shared" si="443"/>
        <v>5691</v>
      </c>
      <c r="C5692" s="35">
        <f t="shared" si="444"/>
        <v>3.7090271134659902E-5</v>
      </c>
      <c r="D5692" s="7">
        <f t="shared" si="440"/>
        <v>0.2110807330273495</v>
      </c>
      <c r="E5692" s="7">
        <f>SUM(D$2:D5692)</f>
        <v>1784.8750206756458</v>
      </c>
      <c r="F5692">
        <f t="shared" si="441"/>
        <v>1</v>
      </c>
      <c r="G5692">
        <f t="shared" si="442"/>
        <v>1</v>
      </c>
    </row>
    <row r="5693" spans="1:7" x14ac:dyDescent="0.25">
      <c r="A5693" s="7">
        <v>8.7510282139785164E-2</v>
      </c>
      <c r="B5693" s="13">
        <f t="shared" si="443"/>
        <v>5692</v>
      </c>
      <c r="C5693" s="35">
        <f t="shared" si="444"/>
        <v>7.9409979975991751E-6</v>
      </c>
      <c r="D5693" s="7">
        <f t="shared" si="440"/>
        <v>4.5200160602334505E-2</v>
      </c>
      <c r="E5693" s="7">
        <f>SUM(D$2:D5693)</f>
        <v>1784.9202208362481</v>
      </c>
      <c r="F5693">
        <f t="shared" si="441"/>
        <v>1</v>
      </c>
      <c r="G5693">
        <f t="shared" si="442"/>
        <v>1</v>
      </c>
    </row>
    <row r="5694" spans="1:7" x14ac:dyDescent="0.25">
      <c r="A5694" s="7">
        <v>8.7498370642788884E-2</v>
      </c>
      <c r="B5694" s="13">
        <f t="shared" si="443"/>
        <v>5693</v>
      </c>
      <c r="C5694" s="35">
        <f t="shared" si="444"/>
        <v>1.1911496996280801E-5</v>
      </c>
      <c r="D5694" s="7">
        <f t="shared" si="440"/>
        <v>6.7812152399826603E-2</v>
      </c>
      <c r="E5694" s="7">
        <f>SUM(D$2:D5694)</f>
        <v>1784.988032988648</v>
      </c>
      <c r="F5694">
        <f t="shared" si="441"/>
        <v>1</v>
      </c>
      <c r="G5694">
        <f t="shared" si="442"/>
        <v>1</v>
      </c>
    </row>
    <row r="5695" spans="1:7" x14ac:dyDescent="0.25">
      <c r="A5695" s="7">
        <v>8.7464088773385018E-2</v>
      </c>
      <c r="B5695" s="13">
        <f t="shared" si="443"/>
        <v>5694</v>
      </c>
      <c r="C5695" s="35">
        <f t="shared" si="444"/>
        <v>3.4281869403865461E-5</v>
      </c>
      <c r="D5695" s="7">
        <f t="shared" si="440"/>
        <v>0.19520096438560994</v>
      </c>
      <c r="E5695" s="7">
        <f>SUM(D$2:D5695)</f>
        <v>1785.1832339530336</v>
      </c>
      <c r="F5695">
        <f t="shared" si="441"/>
        <v>1</v>
      </c>
      <c r="G5695">
        <f t="shared" si="442"/>
        <v>1</v>
      </c>
    </row>
    <row r="5696" spans="1:7" x14ac:dyDescent="0.25">
      <c r="A5696" s="7">
        <v>8.7433874244418855E-2</v>
      </c>
      <c r="B5696" s="13">
        <f t="shared" si="443"/>
        <v>5695</v>
      </c>
      <c r="C5696" s="35">
        <f t="shared" si="444"/>
        <v>3.0214528966163168E-5</v>
      </c>
      <c r="D5696" s="7">
        <f t="shared" si="440"/>
        <v>0.17207174246229923</v>
      </c>
      <c r="E5696" s="7">
        <f>SUM(D$2:D5696)</f>
        <v>1785.3553056954959</v>
      </c>
      <c r="F5696">
        <f t="shared" si="441"/>
        <v>1</v>
      </c>
      <c r="G5696">
        <f t="shared" si="442"/>
        <v>1</v>
      </c>
    </row>
    <row r="5697" spans="1:7" x14ac:dyDescent="0.25">
      <c r="A5697" s="7">
        <v>8.7405451282074109E-2</v>
      </c>
      <c r="B5697" s="13">
        <f t="shared" si="443"/>
        <v>5696</v>
      </c>
      <c r="C5697" s="35">
        <f t="shared" si="444"/>
        <v>2.8422962344745728E-5</v>
      </c>
      <c r="D5697" s="7">
        <f t="shared" si="440"/>
        <v>0.16189719351567167</v>
      </c>
      <c r="E5697" s="7">
        <f>SUM(D$2:D5697)</f>
        <v>1785.5172028890115</v>
      </c>
      <c r="F5697">
        <f t="shared" si="441"/>
        <v>1</v>
      </c>
      <c r="G5697">
        <f t="shared" si="442"/>
        <v>1</v>
      </c>
    </row>
    <row r="5698" spans="1:7" x14ac:dyDescent="0.25">
      <c r="A5698" s="7">
        <v>8.7298005705510218E-2</v>
      </c>
      <c r="B5698" s="13">
        <f t="shared" si="443"/>
        <v>5697</v>
      </c>
      <c r="C5698" s="35">
        <f t="shared" si="444"/>
        <v>1.0744557656389153E-4</v>
      </c>
      <c r="D5698" s="7">
        <f t="shared" ref="D5698:D5761" si="445">C5698*B5698</f>
        <v>0.61211744968449011</v>
      </c>
      <c r="E5698" s="7">
        <f>SUM(D$2:D5698)</f>
        <v>1786.1293203386961</v>
      </c>
      <c r="F5698">
        <f t="shared" ref="F5698:F5761" si="446">IF(E5698&gt;I$15,1,0)</f>
        <v>1</v>
      </c>
      <c r="G5698">
        <f t="shared" ref="G5698:G5761" si="447">IF(E5698&gt;M$15,1,0)</f>
        <v>1</v>
      </c>
    </row>
    <row r="5699" spans="1:7" x14ac:dyDescent="0.25">
      <c r="A5699" s="7">
        <v>8.7169908692080814E-2</v>
      </c>
      <c r="B5699" s="13">
        <f t="shared" ref="B5699:B5762" si="448">ROW(B5699)-1</f>
        <v>5698</v>
      </c>
      <c r="C5699" s="35">
        <f t="shared" si="444"/>
        <v>1.2809701342940405E-4</v>
      </c>
      <c r="D5699" s="7">
        <f t="shared" si="445"/>
        <v>0.7298967825207443</v>
      </c>
      <c r="E5699" s="7">
        <f>SUM(D$2:D5699)</f>
        <v>1786.8592171212167</v>
      </c>
      <c r="F5699">
        <f t="shared" si="446"/>
        <v>1</v>
      </c>
      <c r="G5699">
        <f t="shared" si="447"/>
        <v>1</v>
      </c>
    </row>
    <row r="5700" spans="1:7" x14ac:dyDescent="0.25">
      <c r="A5700" s="7">
        <v>8.7167753970063211E-2</v>
      </c>
      <c r="B5700" s="13">
        <f t="shared" si="448"/>
        <v>5699</v>
      </c>
      <c r="C5700" s="35">
        <f t="shared" ref="C5700:C5763" si="449">IF(A5699-A5700=0,0,A5699-A5700)</f>
        <v>2.1547220176026949E-6</v>
      </c>
      <c r="D5700" s="7">
        <f t="shared" si="445"/>
        <v>1.2279760778317758E-2</v>
      </c>
      <c r="E5700" s="7">
        <f>SUM(D$2:D5700)</f>
        <v>1786.871496881995</v>
      </c>
      <c r="F5700">
        <f t="shared" si="446"/>
        <v>1</v>
      </c>
      <c r="G5700">
        <f t="shared" si="447"/>
        <v>1</v>
      </c>
    </row>
    <row r="5701" spans="1:7" x14ac:dyDescent="0.25">
      <c r="A5701" s="7">
        <v>8.7132116320513389E-2</v>
      </c>
      <c r="B5701" s="13">
        <f t="shared" si="448"/>
        <v>5700</v>
      </c>
      <c r="C5701" s="35">
        <f t="shared" si="449"/>
        <v>3.5637649549821737E-5</v>
      </c>
      <c r="D5701" s="7">
        <f t="shared" si="445"/>
        <v>0.2031346024339839</v>
      </c>
      <c r="E5701" s="7">
        <f>SUM(D$2:D5701)</f>
        <v>1787.0746314844289</v>
      </c>
      <c r="F5701">
        <f t="shared" si="446"/>
        <v>1</v>
      </c>
      <c r="G5701">
        <f t="shared" si="447"/>
        <v>1</v>
      </c>
    </row>
    <row r="5702" spans="1:7" x14ac:dyDescent="0.25">
      <c r="A5702" s="7">
        <v>8.7044620080382273E-2</v>
      </c>
      <c r="B5702" s="13">
        <f t="shared" si="448"/>
        <v>5701</v>
      </c>
      <c r="C5702" s="35">
        <f t="shared" si="449"/>
        <v>8.7496240131115788E-5</v>
      </c>
      <c r="D5702" s="7">
        <f t="shared" si="445"/>
        <v>0.49881606498749109</v>
      </c>
      <c r="E5702" s="7">
        <f>SUM(D$2:D5702)</f>
        <v>1787.5734475494164</v>
      </c>
      <c r="F5702">
        <f t="shared" si="446"/>
        <v>1</v>
      </c>
      <c r="G5702">
        <f t="shared" si="447"/>
        <v>1</v>
      </c>
    </row>
    <row r="5703" spans="1:7" x14ac:dyDescent="0.25">
      <c r="A5703" s="7">
        <v>8.7035274881519339E-2</v>
      </c>
      <c r="B5703" s="13">
        <f t="shared" si="448"/>
        <v>5702</v>
      </c>
      <c r="C5703" s="35">
        <f t="shared" si="449"/>
        <v>9.3451988629339455E-6</v>
      </c>
      <c r="D5703" s="7">
        <f t="shared" si="445"/>
        <v>5.3286323916449357E-2</v>
      </c>
      <c r="E5703" s="7">
        <f>SUM(D$2:D5703)</f>
        <v>1787.6267338733328</v>
      </c>
      <c r="F5703">
        <f t="shared" si="446"/>
        <v>1</v>
      </c>
      <c r="G5703">
        <f t="shared" si="447"/>
        <v>1</v>
      </c>
    </row>
    <row r="5704" spans="1:7" x14ac:dyDescent="0.25">
      <c r="A5704" s="7">
        <v>8.7022516021931937E-2</v>
      </c>
      <c r="B5704" s="13">
        <f t="shared" si="448"/>
        <v>5703</v>
      </c>
      <c r="C5704" s="35">
        <f t="shared" si="449"/>
        <v>1.275885958740286E-5</v>
      </c>
      <c r="D5704" s="7">
        <f t="shared" si="445"/>
        <v>7.276377622695851E-2</v>
      </c>
      <c r="E5704" s="7">
        <f>SUM(D$2:D5704)</f>
        <v>1787.6994976495598</v>
      </c>
      <c r="F5704">
        <f t="shared" si="446"/>
        <v>1</v>
      </c>
      <c r="G5704">
        <f t="shared" si="447"/>
        <v>1</v>
      </c>
    </row>
    <row r="5705" spans="1:7" x14ac:dyDescent="0.25">
      <c r="A5705" s="7">
        <v>8.7017044480628747E-2</v>
      </c>
      <c r="B5705" s="13">
        <f t="shared" si="448"/>
        <v>5704</v>
      </c>
      <c r="C5705" s="35">
        <f t="shared" si="449"/>
        <v>5.4715413031897198E-6</v>
      </c>
      <c r="D5705" s="7">
        <f t="shared" si="445"/>
        <v>3.1209671593394162E-2</v>
      </c>
      <c r="E5705" s="7">
        <f>SUM(D$2:D5705)</f>
        <v>1787.7307073211532</v>
      </c>
      <c r="F5705">
        <f t="shared" si="446"/>
        <v>1</v>
      </c>
      <c r="G5705">
        <f t="shared" si="447"/>
        <v>1</v>
      </c>
    </row>
    <row r="5706" spans="1:7" x14ac:dyDescent="0.25">
      <c r="A5706" s="7">
        <v>8.701053189385638E-2</v>
      </c>
      <c r="B5706" s="13">
        <f t="shared" si="448"/>
        <v>5705</v>
      </c>
      <c r="C5706" s="35">
        <f t="shared" si="449"/>
        <v>6.5125867723669906E-6</v>
      </c>
      <c r="D5706" s="7">
        <f t="shared" si="445"/>
        <v>3.7154307536353681E-2</v>
      </c>
      <c r="E5706" s="7">
        <f>SUM(D$2:D5706)</f>
        <v>1787.7678616286896</v>
      </c>
      <c r="F5706">
        <f t="shared" si="446"/>
        <v>1</v>
      </c>
      <c r="G5706">
        <f t="shared" si="447"/>
        <v>1</v>
      </c>
    </row>
    <row r="5707" spans="1:7" x14ac:dyDescent="0.25">
      <c r="A5707" s="7">
        <v>8.6739908492587517E-2</v>
      </c>
      <c r="B5707" s="13">
        <f t="shared" si="448"/>
        <v>5706</v>
      </c>
      <c r="C5707" s="35">
        <f t="shared" si="449"/>
        <v>2.7062340126886297E-4</v>
      </c>
      <c r="D5707" s="7">
        <f t="shared" si="445"/>
        <v>1.5441771276401322</v>
      </c>
      <c r="E5707" s="7">
        <f>SUM(D$2:D5707)</f>
        <v>1789.3120387563297</v>
      </c>
      <c r="F5707">
        <f t="shared" si="446"/>
        <v>1</v>
      </c>
      <c r="G5707">
        <f t="shared" si="447"/>
        <v>1</v>
      </c>
    </row>
    <row r="5708" spans="1:7" x14ac:dyDescent="0.25">
      <c r="A5708" s="7">
        <v>8.6711146585206247E-2</v>
      </c>
      <c r="B5708" s="13">
        <f t="shared" si="448"/>
        <v>5707</v>
      </c>
      <c r="C5708" s="35">
        <f t="shared" si="449"/>
        <v>2.8761907381269491E-5</v>
      </c>
      <c r="D5708" s="7">
        <f t="shared" si="445"/>
        <v>0.16414420542490499</v>
      </c>
      <c r="E5708" s="7">
        <f>SUM(D$2:D5708)</f>
        <v>1789.4761829617546</v>
      </c>
      <c r="F5708">
        <f t="shared" si="446"/>
        <v>1</v>
      </c>
      <c r="G5708">
        <f t="shared" si="447"/>
        <v>1</v>
      </c>
    </row>
    <row r="5709" spans="1:7" x14ac:dyDescent="0.25">
      <c r="A5709" s="7">
        <v>8.6648877539933056E-2</v>
      </c>
      <c r="B5709" s="13">
        <f t="shared" si="448"/>
        <v>5708</v>
      </c>
      <c r="C5709" s="35">
        <f t="shared" si="449"/>
        <v>6.2269045273191659E-5</v>
      </c>
      <c r="D5709" s="7">
        <f t="shared" si="445"/>
        <v>0.35543171041937799</v>
      </c>
      <c r="E5709" s="7">
        <f>SUM(D$2:D5709)</f>
        <v>1789.8316146721741</v>
      </c>
      <c r="F5709">
        <f t="shared" si="446"/>
        <v>1</v>
      </c>
      <c r="G5709">
        <f t="shared" si="447"/>
        <v>1</v>
      </c>
    </row>
    <row r="5710" spans="1:7" x14ac:dyDescent="0.25">
      <c r="A5710" s="7">
        <v>8.6648877539933056E-2</v>
      </c>
      <c r="B5710" s="13">
        <f t="shared" si="448"/>
        <v>5709</v>
      </c>
      <c r="C5710" s="35">
        <f t="shared" si="449"/>
        <v>0</v>
      </c>
      <c r="D5710" s="7">
        <f t="shared" si="445"/>
        <v>0</v>
      </c>
      <c r="E5710" s="7">
        <f>SUM(D$2:D5710)</f>
        <v>1789.8316146721741</v>
      </c>
      <c r="F5710">
        <f t="shared" si="446"/>
        <v>1</v>
      </c>
      <c r="G5710">
        <f t="shared" si="447"/>
        <v>1</v>
      </c>
    </row>
    <row r="5711" spans="1:7" x14ac:dyDescent="0.25">
      <c r="A5711" s="7">
        <v>8.6648877539933056E-2</v>
      </c>
      <c r="B5711" s="13">
        <f t="shared" si="448"/>
        <v>5710</v>
      </c>
      <c r="C5711" s="35">
        <f t="shared" si="449"/>
        <v>0</v>
      </c>
      <c r="D5711" s="7">
        <f t="shared" si="445"/>
        <v>0</v>
      </c>
      <c r="E5711" s="7">
        <f>SUM(D$2:D5711)</f>
        <v>1789.8316146721741</v>
      </c>
      <c r="F5711">
        <f t="shared" si="446"/>
        <v>1</v>
      </c>
      <c r="G5711">
        <f t="shared" si="447"/>
        <v>1</v>
      </c>
    </row>
    <row r="5712" spans="1:7" x14ac:dyDescent="0.25">
      <c r="A5712" s="7">
        <v>8.6648877539933056E-2</v>
      </c>
      <c r="B5712" s="13">
        <f t="shared" si="448"/>
        <v>5711</v>
      </c>
      <c r="C5712" s="35">
        <f t="shared" si="449"/>
        <v>0</v>
      </c>
      <c r="D5712" s="7">
        <f t="shared" si="445"/>
        <v>0</v>
      </c>
      <c r="E5712" s="7">
        <f>SUM(D$2:D5712)</f>
        <v>1789.8316146721741</v>
      </c>
      <c r="F5712">
        <f t="shared" si="446"/>
        <v>1</v>
      </c>
      <c r="G5712">
        <f t="shared" si="447"/>
        <v>1</v>
      </c>
    </row>
    <row r="5713" spans="1:7" x14ac:dyDescent="0.25">
      <c r="A5713" s="7">
        <v>8.6648877539933056E-2</v>
      </c>
      <c r="B5713" s="13">
        <f t="shared" si="448"/>
        <v>5712</v>
      </c>
      <c r="C5713" s="35">
        <f t="shared" si="449"/>
        <v>0</v>
      </c>
      <c r="D5713" s="7">
        <f t="shared" si="445"/>
        <v>0</v>
      </c>
      <c r="E5713" s="7">
        <f>SUM(D$2:D5713)</f>
        <v>1789.8316146721741</v>
      </c>
      <c r="F5713">
        <f t="shared" si="446"/>
        <v>1</v>
      </c>
      <c r="G5713">
        <f t="shared" si="447"/>
        <v>1</v>
      </c>
    </row>
    <row r="5714" spans="1:7" x14ac:dyDescent="0.25">
      <c r="A5714" s="7">
        <v>8.6535694108108741E-2</v>
      </c>
      <c r="B5714" s="13">
        <f t="shared" si="448"/>
        <v>5713</v>
      </c>
      <c r="C5714" s="35">
        <f t="shared" si="449"/>
        <v>1.1318343182431523E-4</v>
      </c>
      <c r="D5714" s="7">
        <f t="shared" si="445"/>
        <v>0.6466169460123129</v>
      </c>
      <c r="E5714" s="7">
        <f>SUM(D$2:D5714)</f>
        <v>1790.4782316181863</v>
      </c>
      <c r="F5714">
        <f t="shared" si="446"/>
        <v>1</v>
      </c>
      <c r="G5714">
        <f t="shared" si="447"/>
        <v>1</v>
      </c>
    </row>
    <row r="5715" spans="1:7" x14ac:dyDescent="0.25">
      <c r="A5715" s="7">
        <v>8.6533829910408117E-2</v>
      </c>
      <c r="B5715" s="13">
        <f t="shared" si="448"/>
        <v>5714</v>
      </c>
      <c r="C5715" s="35">
        <f t="shared" si="449"/>
        <v>1.8641977006239596E-6</v>
      </c>
      <c r="D5715" s="7">
        <f t="shared" si="445"/>
        <v>1.0652025661365305E-2</v>
      </c>
      <c r="E5715" s="7">
        <f>SUM(D$2:D5715)</f>
        <v>1790.4888836438477</v>
      </c>
      <c r="F5715">
        <f t="shared" si="446"/>
        <v>1</v>
      </c>
      <c r="G5715">
        <f t="shared" si="447"/>
        <v>1</v>
      </c>
    </row>
    <row r="5716" spans="1:7" x14ac:dyDescent="0.25">
      <c r="A5716" s="7">
        <v>8.6458826215907197E-2</v>
      </c>
      <c r="B5716" s="13">
        <f t="shared" si="448"/>
        <v>5715</v>
      </c>
      <c r="C5716" s="35">
        <f t="shared" si="449"/>
        <v>7.5003694500919149E-5</v>
      </c>
      <c r="D5716" s="7">
        <f t="shared" si="445"/>
        <v>0.42864611407275294</v>
      </c>
      <c r="E5716" s="7">
        <f>SUM(D$2:D5716)</f>
        <v>1790.9175297579204</v>
      </c>
      <c r="F5716">
        <f t="shared" si="446"/>
        <v>1</v>
      </c>
      <c r="G5716">
        <f t="shared" si="447"/>
        <v>1</v>
      </c>
    </row>
    <row r="5717" spans="1:7" x14ac:dyDescent="0.25">
      <c r="A5717" s="7">
        <v>8.6412390745909548E-2</v>
      </c>
      <c r="B5717" s="13">
        <f t="shared" si="448"/>
        <v>5716</v>
      </c>
      <c r="C5717" s="35">
        <f t="shared" si="449"/>
        <v>4.6435469997649359E-5</v>
      </c>
      <c r="D5717" s="7">
        <f t="shared" si="445"/>
        <v>0.26542514650656374</v>
      </c>
      <c r="E5717" s="7">
        <f>SUM(D$2:D5717)</f>
        <v>1791.1829549044269</v>
      </c>
      <c r="F5717">
        <f t="shared" si="446"/>
        <v>1</v>
      </c>
      <c r="G5717">
        <f t="shared" si="447"/>
        <v>1</v>
      </c>
    </row>
    <row r="5718" spans="1:7" x14ac:dyDescent="0.25">
      <c r="A5718" s="7">
        <v>8.6364793178643998E-2</v>
      </c>
      <c r="B5718" s="13">
        <f t="shared" si="448"/>
        <v>5717</v>
      </c>
      <c r="C5718" s="35">
        <f t="shared" si="449"/>
        <v>4.7597567265550422E-5</v>
      </c>
      <c r="D5718" s="7">
        <f t="shared" si="445"/>
        <v>0.27211529205715179</v>
      </c>
      <c r="E5718" s="7">
        <f>SUM(D$2:D5718)</f>
        <v>1791.455070196484</v>
      </c>
      <c r="F5718">
        <f t="shared" si="446"/>
        <v>1</v>
      </c>
      <c r="G5718">
        <f t="shared" si="447"/>
        <v>1</v>
      </c>
    </row>
    <row r="5719" spans="1:7" x14ac:dyDescent="0.25">
      <c r="A5719" s="7">
        <v>8.6361694252596183E-2</v>
      </c>
      <c r="B5719" s="13">
        <f t="shared" si="448"/>
        <v>5718</v>
      </c>
      <c r="C5719" s="35">
        <f t="shared" si="449"/>
        <v>3.0989260478148095E-6</v>
      </c>
      <c r="D5719" s="7">
        <f t="shared" si="445"/>
        <v>1.7719659141405081E-2</v>
      </c>
      <c r="E5719" s="7">
        <f>SUM(D$2:D5719)</f>
        <v>1791.4727898556255</v>
      </c>
      <c r="F5719">
        <f t="shared" si="446"/>
        <v>1</v>
      </c>
      <c r="G5719">
        <f t="shared" si="447"/>
        <v>1</v>
      </c>
    </row>
    <row r="5720" spans="1:7" x14ac:dyDescent="0.25">
      <c r="A5720" s="7">
        <v>8.6351574322221292E-2</v>
      </c>
      <c r="B5720" s="13">
        <f t="shared" si="448"/>
        <v>5719</v>
      </c>
      <c r="C5720" s="35">
        <f t="shared" si="449"/>
        <v>1.0119930374891117E-5</v>
      </c>
      <c r="D5720" s="7">
        <f t="shared" si="445"/>
        <v>5.78758818140023E-2</v>
      </c>
      <c r="E5720" s="7">
        <f>SUM(D$2:D5720)</f>
        <v>1791.5306657374394</v>
      </c>
      <c r="F5720">
        <f t="shared" si="446"/>
        <v>1</v>
      </c>
      <c r="G5720">
        <f t="shared" si="447"/>
        <v>1</v>
      </c>
    </row>
    <row r="5721" spans="1:7" x14ac:dyDescent="0.25">
      <c r="A5721" s="7">
        <v>8.6323345042754587E-2</v>
      </c>
      <c r="B5721" s="13">
        <f t="shared" si="448"/>
        <v>5720</v>
      </c>
      <c r="C5721" s="35">
        <f t="shared" si="449"/>
        <v>2.8229279466704393E-5</v>
      </c>
      <c r="D5721" s="7">
        <f t="shared" si="445"/>
        <v>0.16147147854954913</v>
      </c>
      <c r="E5721" s="7">
        <f>SUM(D$2:D5721)</f>
        <v>1791.6921372159891</v>
      </c>
      <c r="F5721">
        <f t="shared" si="446"/>
        <v>1</v>
      </c>
      <c r="G5721">
        <f t="shared" si="447"/>
        <v>1</v>
      </c>
    </row>
    <row r="5722" spans="1:7" x14ac:dyDescent="0.25">
      <c r="A5722" s="7">
        <v>8.6288191600399702E-2</v>
      </c>
      <c r="B5722" s="13">
        <f t="shared" si="448"/>
        <v>5721</v>
      </c>
      <c r="C5722" s="35">
        <f t="shared" si="449"/>
        <v>3.5153442354884934E-5</v>
      </c>
      <c r="D5722" s="7">
        <f t="shared" si="445"/>
        <v>0.20111284371229671</v>
      </c>
      <c r="E5722" s="7">
        <f>SUM(D$2:D5722)</f>
        <v>1791.8932500597014</v>
      </c>
      <c r="F5722">
        <f t="shared" si="446"/>
        <v>1</v>
      </c>
      <c r="G5722">
        <f t="shared" si="447"/>
        <v>1</v>
      </c>
    </row>
    <row r="5723" spans="1:7" x14ac:dyDescent="0.25">
      <c r="A5723" s="7">
        <v>8.623730142420831E-2</v>
      </c>
      <c r="B5723" s="13">
        <f t="shared" si="448"/>
        <v>5722</v>
      </c>
      <c r="C5723" s="35">
        <f t="shared" si="449"/>
        <v>5.0890176191392689E-5</v>
      </c>
      <c r="D5723" s="7">
        <f t="shared" si="445"/>
        <v>0.29119358816714896</v>
      </c>
      <c r="E5723" s="7">
        <f>SUM(D$2:D5723)</f>
        <v>1792.1844436478684</v>
      </c>
      <c r="F5723">
        <f t="shared" si="446"/>
        <v>1</v>
      </c>
      <c r="G5723">
        <f t="shared" si="447"/>
        <v>1</v>
      </c>
    </row>
    <row r="5724" spans="1:7" x14ac:dyDescent="0.25">
      <c r="A5724" s="7">
        <v>8.623730142420831E-2</v>
      </c>
      <c r="B5724" s="13">
        <f t="shared" si="448"/>
        <v>5723</v>
      </c>
      <c r="C5724" s="35">
        <f t="shared" si="449"/>
        <v>0</v>
      </c>
      <c r="D5724" s="7">
        <f t="shared" si="445"/>
        <v>0</v>
      </c>
      <c r="E5724" s="7">
        <f>SUM(D$2:D5724)</f>
        <v>1792.1844436478684</v>
      </c>
      <c r="F5724">
        <f t="shared" si="446"/>
        <v>1</v>
      </c>
      <c r="G5724">
        <f t="shared" si="447"/>
        <v>1</v>
      </c>
    </row>
    <row r="5725" spans="1:7" x14ac:dyDescent="0.25">
      <c r="A5725" s="7">
        <v>8.623730142420831E-2</v>
      </c>
      <c r="B5725" s="13">
        <f t="shared" si="448"/>
        <v>5724</v>
      </c>
      <c r="C5725" s="35">
        <f t="shared" si="449"/>
        <v>0</v>
      </c>
      <c r="D5725" s="7">
        <f t="shared" si="445"/>
        <v>0</v>
      </c>
      <c r="E5725" s="7">
        <f>SUM(D$2:D5725)</f>
        <v>1792.1844436478684</v>
      </c>
      <c r="F5725">
        <f t="shared" si="446"/>
        <v>1</v>
      </c>
      <c r="G5725">
        <f t="shared" si="447"/>
        <v>1</v>
      </c>
    </row>
    <row r="5726" spans="1:7" x14ac:dyDescent="0.25">
      <c r="A5726" s="7">
        <v>8.623730142420831E-2</v>
      </c>
      <c r="B5726" s="13">
        <f t="shared" si="448"/>
        <v>5725</v>
      </c>
      <c r="C5726" s="35">
        <f t="shared" si="449"/>
        <v>0</v>
      </c>
      <c r="D5726" s="7">
        <f t="shared" si="445"/>
        <v>0</v>
      </c>
      <c r="E5726" s="7">
        <f>SUM(D$2:D5726)</f>
        <v>1792.1844436478684</v>
      </c>
      <c r="F5726">
        <f t="shared" si="446"/>
        <v>1</v>
      </c>
      <c r="G5726">
        <f t="shared" si="447"/>
        <v>1</v>
      </c>
    </row>
    <row r="5727" spans="1:7" x14ac:dyDescent="0.25">
      <c r="A5727" s="7">
        <v>8.6189364911906263E-2</v>
      </c>
      <c r="B5727" s="13">
        <f t="shared" si="448"/>
        <v>5726</v>
      </c>
      <c r="C5727" s="35">
        <f t="shared" si="449"/>
        <v>4.793651230204643E-5</v>
      </c>
      <c r="D5727" s="7">
        <f t="shared" si="445"/>
        <v>0.27448446944151783</v>
      </c>
      <c r="E5727" s="7">
        <f>SUM(D$2:D5727)</f>
        <v>1792.4589281173098</v>
      </c>
      <c r="F5727">
        <f t="shared" si="446"/>
        <v>1</v>
      </c>
      <c r="G5727">
        <f t="shared" si="447"/>
        <v>1</v>
      </c>
    </row>
    <row r="5728" spans="1:7" x14ac:dyDescent="0.25">
      <c r="A5728" s="7">
        <v>8.6137869476721168E-2</v>
      </c>
      <c r="B5728" s="13">
        <f t="shared" si="448"/>
        <v>5727</v>
      </c>
      <c r="C5728" s="35">
        <f t="shared" si="449"/>
        <v>5.1495435185094918E-5</v>
      </c>
      <c r="D5728" s="7">
        <f t="shared" si="445"/>
        <v>0.29491435730503857</v>
      </c>
      <c r="E5728" s="7">
        <f>SUM(D$2:D5728)</f>
        <v>1792.7538424746149</v>
      </c>
      <c r="F5728">
        <f t="shared" si="446"/>
        <v>1</v>
      </c>
      <c r="G5728">
        <f t="shared" si="447"/>
        <v>1</v>
      </c>
    </row>
    <row r="5729" spans="1:7" x14ac:dyDescent="0.25">
      <c r="A5729" s="7">
        <v>8.6128064281023015E-2</v>
      </c>
      <c r="B5729" s="13">
        <f t="shared" si="448"/>
        <v>5728</v>
      </c>
      <c r="C5729" s="35">
        <f t="shared" si="449"/>
        <v>9.8051956981537458E-6</v>
      </c>
      <c r="D5729" s="7">
        <f t="shared" si="445"/>
        <v>5.6164160959024656E-2</v>
      </c>
      <c r="E5729" s="7">
        <f>SUM(D$2:D5729)</f>
        <v>1792.8100066355739</v>
      </c>
      <c r="F5729">
        <f t="shared" si="446"/>
        <v>1</v>
      </c>
      <c r="G5729">
        <f t="shared" si="447"/>
        <v>1</v>
      </c>
    </row>
    <row r="5730" spans="1:7" x14ac:dyDescent="0.25">
      <c r="A5730" s="7">
        <v>8.6059597383654207E-2</v>
      </c>
      <c r="B5730" s="13">
        <f t="shared" si="448"/>
        <v>5729</v>
      </c>
      <c r="C5730" s="35">
        <f t="shared" si="449"/>
        <v>6.84668973688074E-5</v>
      </c>
      <c r="D5730" s="7">
        <f t="shared" si="445"/>
        <v>0.39224685502589762</v>
      </c>
      <c r="E5730" s="7">
        <f>SUM(D$2:D5730)</f>
        <v>1793.2022534905998</v>
      </c>
      <c r="F5730">
        <f t="shared" si="446"/>
        <v>1</v>
      </c>
      <c r="G5730">
        <f t="shared" si="447"/>
        <v>1</v>
      </c>
    </row>
    <row r="5731" spans="1:7" x14ac:dyDescent="0.25">
      <c r="A5731" s="7">
        <v>8.6008949311060345E-2</v>
      </c>
      <c r="B5731" s="13">
        <f t="shared" si="448"/>
        <v>5730</v>
      </c>
      <c r="C5731" s="35">
        <f t="shared" si="449"/>
        <v>5.0648072593861837E-5</v>
      </c>
      <c r="D5731" s="7">
        <f t="shared" si="445"/>
        <v>0.29021345596282833</v>
      </c>
      <c r="E5731" s="7">
        <f>SUM(D$2:D5731)</f>
        <v>1793.4924669465627</v>
      </c>
      <c r="F5731">
        <f t="shared" si="446"/>
        <v>1</v>
      </c>
      <c r="G5731">
        <f t="shared" si="447"/>
        <v>1</v>
      </c>
    </row>
    <row r="5732" spans="1:7" x14ac:dyDescent="0.25">
      <c r="A5732" s="7">
        <v>8.5971302201651362E-2</v>
      </c>
      <c r="B5732" s="13">
        <f t="shared" si="448"/>
        <v>5731</v>
      </c>
      <c r="C5732" s="35">
        <f t="shared" si="449"/>
        <v>3.7647109408983637E-5</v>
      </c>
      <c r="D5732" s="7">
        <f t="shared" si="445"/>
        <v>0.21575558402288522</v>
      </c>
      <c r="E5732" s="7">
        <f>SUM(D$2:D5732)</f>
        <v>1793.7082225305855</v>
      </c>
      <c r="F5732">
        <f t="shared" si="446"/>
        <v>1</v>
      </c>
      <c r="G5732">
        <f t="shared" si="447"/>
        <v>1</v>
      </c>
    </row>
    <row r="5733" spans="1:7" x14ac:dyDescent="0.25">
      <c r="A5733" s="7">
        <v>8.5919128876393358E-2</v>
      </c>
      <c r="B5733" s="13">
        <f t="shared" si="448"/>
        <v>5732</v>
      </c>
      <c r="C5733" s="35">
        <f t="shared" si="449"/>
        <v>5.2173325258003667E-5</v>
      </c>
      <c r="D5733" s="7">
        <f t="shared" si="445"/>
        <v>0.29905750037887702</v>
      </c>
      <c r="E5733" s="7">
        <f>SUM(D$2:D5733)</f>
        <v>1794.0072800309645</v>
      </c>
      <c r="F5733">
        <f t="shared" si="446"/>
        <v>1</v>
      </c>
      <c r="G5733">
        <f t="shared" si="447"/>
        <v>1</v>
      </c>
    </row>
    <row r="5734" spans="1:7" x14ac:dyDescent="0.25">
      <c r="A5734" s="7">
        <v>8.5899470064277603E-2</v>
      </c>
      <c r="B5734" s="13">
        <f t="shared" si="448"/>
        <v>5733</v>
      </c>
      <c r="C5734" s="35">
        <f t="shared" si="449"/>
        <v>1.9658812115755375E-5</v>
      </c>
      <c r="D5734" s="7">
        <f t="shared" si="445"/>
        <v>0.11270396985962557</v>
      </c>
      <c r="E5734" s="7">
        <f>SUM(D$2:D5734)</f>
        <v>1794.1199840008242</v>
      </c>
      <c r="F5734">
        <f t="shared" si="446"/>
        <v>1</v>
      </c>
      <c r="G5734">
        <f t="shared" si="447"/>
        <v>1</v>
      </c>
    </row>
    <row r="5735" spans="1:7" x14ac:dyDescent="0.25">
      <c r="A5735" s="7">
        <v>8.5893514315779393E-2</v>
      </c>
      <c r="B5735" s="13">
        <f t="shared" si="448"/>
        <v>5734</v>
      </c>
      <c r="C5735" s="35">
        <f t="shared" si="449"/>
        <v>5.9557484982097897E-6</v>
      </c>
      <c r="D5735" s="7">
        <f t="shared" si="445"/>
        <v>3.4150261888734934E-2</v>
      </c>
      <c r="E5735" s="7">
        <f>SUM(D$2:D5735)</f>
        <v>1794.1541342627129</v>
      </c>
      <c r="F5735">
        <f t="shared" si="446"/>
        <v>1</v>
      </c>
      <c r="G5735">
        <f t="shared" si="447"/>
        <v>1</v>
      </c>
    </row>
    <row r="5736" spans="1:7" x14ac:dyDescent="0.25">
      <c r="A5736" s="7">
        <v>8.587247551315802E-2</v>
      </c>
      <c r="B5736" s="13">
        <f t="shared" si="448"/>
        <v>5735</v>
      </c>
      <c r="C5736" s="35">
        <f t="shared" si="449"/>
        <v>2.1038802621373143E-5</v>
      </c>
      <c r="D5736" s="7">
        <f t="shared" si="445"/>
        <v>0.12065753303357497</v>
      </c>
      <c r="E5736" s="7">
        <f>SUM(D$2:D5736)</f>
        <v>1794.2747917957465</v>
      </c>
      <c r="F5736">
        <f t="shared" si="446"/>
        <v>1</v>
      </c>
      <c r="G5736">
        <f t="shared" si="447"/>
        <v>1</v>
      </c>
    </row>
    <row r="5737" spans="1:7" x14ac:dyDescent="0.25">
      <c r="A5737" s="7">
        <v>8.5695207259079337E-2</v>
      </c>
      <c r="B5737" s="13">
        <f t="shared" si="448"/>
        <v>5736</v>
      </c>
      <c r="C5737" s="35">
        <f t="shared" si="449"/>
        <v>1.7726825407868296E-4</v>
      </c>
      <c r="D5737" s="7">
        <f t="shared" si="445"/>
        <v>1.0168107053953255</v>
      </c>
      <c r="E5737" s="7">
        <f>SUM(D$2:D5737)</f>
        <v>1795.2916025011418</v>
      </c>
      <c r="F5737">
        <f t="shared" si="446"/>
        <v>1</v>
      </c>
      <c r="G5737">
        <f t="shared" si="447"/>
        <v>1</v>
      </c>
    </row>
    <row r="5738" spans="1:7" x14ac:dyDescent="0.25">
      <c r="A5738" s="7">
        <v>8.561894462587151E-2</v>
      </c>
      <c r="B5738" s="13">
        <f t="shared" si="448"/>
        <v>5737</v>
      </c>
      <c r="C5738" s="35">
        <f t="shared" si="449"/>
        <v>7.6262633207827002E-5</v>
      </c>
      <c r="D5738" s="7">
        <f t="shared" si="445"/>
        <v>0.4375187267133035</v>
      </c>
      <c r="E5738" s="7">
        <f>SUM(D$2:D5738)</f>
        <v>1795.7291212278551</v>
      </c>
      <c r="F5738">
        <f t="shared" si="446"/>
        <v>1</v>
      </c>
      <c r="G5738">
        <f t="shared" si="447"/>
        <v>1</v>
      </c>
    </row>
    <row r="5739" spans="1:7" x14ac:dyDescent="0.25">
      <c r="A5739" s="7">
        <v>8.5494188642087465E-2</v>
      </c>
      <c r="B5739" s="13">
        <f t="shared" si="448"/>
        <v>5738</v>
      </c>
      <c r="C5739" s="35">
        <f t="shared" si="449"/>
        <v>1.2475598378404451E-4</v>
      </c>
      <c r="D5739" s="7">
        <f t="shared" si="445"/>
        <v>0.71584983495284737</v>
      </c>
      <c r="E5739" s="7">
        <f>SUM(D$2:D5739)</f>
        <v>1796.444971062808</v>
      </c>
      <c r="F5739">
        <f t="shared" si="446"/>
        <v>1</v>
      </c>
      <c r="G5739">
        <f t="shared" si="447"/>
        <v>1</v>
      </c>
    </row>
    <row r="5740" spans="1:7" x14ac:dyDescent="0.25">
      <c r="A5740" s="7">
        <v>8.5491380240356601E-2</v>
      </c>
      <c r="B5740" s="13">
        <f t="shared" si="448"/>
        <v>5739</v>
      </c>
      <c r="C5740" s="35">
        <f t="shared" si="449"/>
        <v>2.8084017308638298E-6</v>
      </c>
      <c r="D5740" s="7">
        <f t="shared" si="445"/>
        <v>1.6117417533427519E-2</v>
      </c>
      <c r="E5740" s="7">
        <f>SUM(D$2:D5740)</f>
        <v>1796.4610884803415</v>
      </c>
      <c r="F5740">
        <f t="shared" si="446"/>
        <v>1</v>
      </c>
      <c r="G5740">
        <f t="shared" si="447"/>
        <v>1</v>
      </c>
    </row>
    <row r="5741" spans="1:7" x14ac:dyDescent="0.25">
      <c r="A5741" s="7">
        <v>8.5446397391943832E-2</v>
      </c>
      <c r="B5741" s="13">
        <f t="shared" si="448"/>
        <v>5740</v>
      </c>
      <c r="C5741" s="35">
        <f t="shared" si="449"/>
        <v>4.498284841276956E-5</v>
      </c>
      <c r="D5741" s="7">
        <f t="shared" si="445"/>
        <v>0.25820154988929728</v>
      </c>
      <c r="E5741" s="7">
        <f>SUM(D$2:D5741)</f>
        <v>1796.7192900302307</v>
      </c>
      <c r="F5741">
        <f t="shared" si="446"/>
        <v>1</v>
      </c>
      <c r="G5741">
        <f t="shared" si="447"/>
        <v>1</v>
      </c>
    </row>
    <row r="5742" spans="1:7" x14ac:dyDescent="0.25">
      <c r="A5742" s="7">
        <v>8.5386646224084525E-2</v>
      </c>
      <c r="B5742" s="13">
        <f t="shared" si="448"/>
        <v>5741</v>
      </c>
      <c r="C5742" s="35">
        <f t="shared" si="449"/>
        <v>5.9751167859306564E-5</v>
      </c>
      <c r="D5742" s="7">
        <f t="shared" si="445"/>
        <v>0.34303145468027896</v>
      </c>
      <c r="E5742" s="7">
        <f>SUM(D$2:D5742)</f>
        <v>1797.0623214849111</v>
      </c>
      <c r="F5742">
        <f t="shared" si="446"/>
        <v>1</v>
      </c>
      <c r="G5742">
        <f t="shared" si="447"/>
        <v>1</v>
      </c>
    </row>
    <row r="5743" spans="1:7" x14ac:dyDescent="0.25">
      <c r="A5743" s="7">
        <v>8.5379576799037973E-2</v>
      </c>
      <c r="B5743" s="13">
        <f t="shared" si="448"/>
        <v>5742</v>
      </c>
      <c r="C5743" s="35">
        <f t="shared" si="449"/>
        <v>7.069425046551947E-6</v>
      </c>
      <c r="D5743" s="7">
        <f t="shared" si="445"/>
        <v>4.059263861730128E-2</v>
      </c>
      <c r="E5743" s="7">
        <f>SUM(D$2:D5743)</f>
        <v>1797.1029141235283</v>
      </c>
      <c r="F5743">
        <f t="shared" si="446"/>
        <v>1</v>
      </c>
      <c r="G5743">
        <f t="shared" si="447"/>
        <v>1</v>
      </c>
    </row>
    <row r="5744" spans="1:7" x14ac:dyDescent="0.25">
      <c r="A5744" s="7">
        <v>8.5339145498257926E-2</v>
      </c>
      <c r="B5744" s="13">
        <f t="shared" si="448"/>
        <v>5743</v>
      </c>
      <c r="C5744" s="35">
        <f t="shared" si="449"/>
        <v>4.0431300780047197E-5</v>
      </c>
      <c r="D5744" s="7">
        <f t="shared" si="445"/>
        <v>0.23219696037981105</v>
      </c>
      <c r="E5744" s="7">
        <f>SUM(D$2:D5744)</f>
        <v>1797.335111083908</v>
      </c>
      <c r="F5744">
        <f t="shared" si="446"/>
        <v>1</v>
      </c>
      <c r="G5744">
        <f t="shared" si="447"/>
        <v>1</v>
      </c>
    </row>
    <row r="5745" spans="1:7" x14ac:dyDescent="0.25">
      <c r="A5745" s="7">
        <v>8.5335562365015105E-2</v>
      </c>
      <c r="B5745" s="13">
        <f t="shared" si="448"/>
        <v>5744</v>
      </c>
      <c r="C5745" s="35">
        <f t="shared" si="449"/>
        <v>3.5831332428210017E-6</v>
      </c>
      <c r="D5745" s="7">
        <f t="shared" si="445"/>
        <v>2.0581517346763833E-2</v>
      </c>
      <c r="E5745" s="7">
        <f>SUM(D$2:D5745)</f>
        <v>1797.3556926012548</v>
      </c>
      <c r="F5745">
        <f t="shared" si="446"/>
        <v>1</v>
      </c>
      <c r="G5745">
        <f t="shared" si="447"/>
        <v>1</v>
      </c>
    </row>
    <row r="5746" spans="1:7" x14ac:dyDescent="0.25">
      <c r="A5746" s="7">
        <v>8.5302829958635071E-2</v>
      </c>
      <c r="B5746" s="13">
        <f t="shared" si="448"/>
        <v>5745</v>
      </c>
      <c r="C5746" s="35">
        <f t="shared" si="449"/>
        <v>3.2732406380034385E-5</v>
      </c>
      <c r="D5746" s="7">
        <f t="shared" si="445"/>
        <v>0.18804767465329753</v>
      </c>
      <c r="E5746" s="7">
        <f>SUM(D$2:D5746)</f>
        <v>1797.543740275908</v>
      </c>
      <c r="F5746">
        <f t="shared" si="446"/>
        <v>1</v>
      </c>
      <c r="G5746">
        <f t="shared" si="447"/>
        <v>1</v>
      </c>
    </row>
    <row r="5747" spans="1:7" x14ac:dyDescent="0.25">
      <c r="A5747" s="7">
        <v>8.5272300694992295E-2</v>
      </c>
      <c r="B5747" s="13">
        <f t="shared" si="448"/>
        <v>5746</v>
      </c>
      <c r="C5747" s="35">
        <f t="shared" si="449"/>
        <v>3.0529263642775639E-5</v>
      </c>
      <c r="D5747" s="7">
        <f t="shared" si="445"/>
        <v>0.17542114889138882</v>
      </c>
      <c r="E5747" s="7">
        <f>SUM(D$2:D5747)</f>
        <v>1797.7191614247995</v>
      </c>
      <c r="F5747">
        <f t="shared" si="446"/>
        <v>1</v>
      </c>
      <c r="G5747">
        <f t="shared" si="447"/>
        <v>1</v>
      </c>
    </row>
    <row r="5748" spans="1:7" x14ac:dyDescent="0.25">
      <c r="A5748" s="7">
        <v>8.5221676832758178E-2</v>
      </c>
      <c r="B5748" s="13">
        <f t="shared" si="448"/>
        <v>5747</v>
      </c>
      <c r="C5748" s="35">
        <f t="shared" si="449"/>
        <v>5.0623862234117079E-5</v>
      </c>
      <c r="D5748" s="7">
        <f t="shared" si="445"/>
        <v>0.29093533625947088</v>
      </c>
      <c r="E5748" s="7">
        <f>SUM(D$2:D5748)</f>
        <v>1798.010096761059</v>
      </c>
      <c r="F5748">
        <f t="shared" si="446"/>
        <v>1</v>
      </c>
      <c r="G5748">
        <f t="shared" si="447"/>
        <v>1</v>
      </c>
    </row>
    <row r="5749" spans="1:7" x14ac:dyDescent="0.25">
      <c r="A5749" s="7">
        <v>8.5220417894051201E-2</v>
      </c>
      <c r="B5749" s="13">
        <f t="shared" si="448"/>
        <v>5748</v>
      </c>
      <c r="C5749" s="35">
        <f t="shared" si="449"/>
        <v>1.2589387069772418E-6</v>
      </c>
      <c r="D5749" s="7">
        <f t="shared" si="445"/>
        <v>7.2363796877051856E-3</v>
      </c>
      <c r="E5749" s="7">
        <f>SUM(D$2:D5749)</f>
        <v>1798.0173331407468</v>
      </c>
      <c r="F5749">
        <f t="shared" si="446"/>
        <v>1</v>
      </c>
      <c r="G5749">
        <f t="shared" si="447"/>
        <v>1</v>
      </c>
    </row>
    <row r="5750" spans="1:7" x14ac:dyDescent="0.25">
      <c r="A5750" s="7">
        <v>8.5143477370770423E-2</v>
      </c>
      <c r="B5750" s="13">
        <f t="shared" si="448"/>
        <v>5749</v>
      </c>
      <c r="C5750" s="35">
        <f t="shared" si="449"/>
        <v>7.6940523280777384E-5</v>
      </c>
      <c r="D5750" s="7">
        <f t="shared" si="445"/>
        <v>0.44233106834118918</v>
      </c>
      <c r="E5750" s="7">
        <f>SUM(D$2:D5750)</f>
        <v>1798.459664209088</v>
      </c>
      <c r="F5750">
        <f t="shared" si="446"/>
        <v>1</v>
      </c>
      <c r="G5750">
        <f t="shared" si="447"/>
        <v>1</v>
      </c>
    </row>
    <row r="5751" spans="1:7" x14ac:dyDescent="0.25">
      <c r="A5751" s="7">
        <v>8.5142315273502564E-2</v>
      </c>
      <c r="B5751" s="13">
        <f t="shared" si="448"/>
        <v>5750</v>
      </c>
      <c r="C5751" s="35">
        <f t="shared" si="449"/>
        <v>1.1620972678594299E-6</v>
      </c>
      <c r="D5751" s="7">
        <f t="shared" si="445"/>
        <v>6.682059290191722E-3</v>
      </c>
      <c r="E5751" s="7">
        <f>SUM(D$2:D5751)</f>
        <v>1798.4663462683782</v>
      </c>
      <c r="F5751">
        <f t="shared" si="446"/>
        <v>1</v>
      </c>
      <c r="G5751">
        <f t="shared" si="447"/>
        <v>1</v>
      </c>
    </row>
    <row r="5752" spans="1:7" x14ac:dyDescent="0.25">
      <c r="A5752" s="7">
        <v>8.5128273264848356E-2</v>
      </c>
      <c r="B5752" s="13">
        <f t="shared" si="448"/>
        <v>5751</v>
      </c>
      <c r="C5752" s="35">
        <f t="shared" si="449"/>
        <v>1.4042008654208127E-5</v>
      </c>
      <c r="D5752" s="7">
        <f t="shared" si="445"/>
        <v>8.0755591770350937E-2</v>
      </c>
      <c r="E5752" s="7">
        <f>SUM(D$2:D5752)</f>
        <v>1798.5471018601486</v>
      </c>
      <c r="F5752">
        <f t="shared" si="446"/>
        <v>1</v>
      </c>
      <c r="G5752">
        <f t="shared" si="447"/>
        <v>1</v>
      </c>
    </row>
    <row r="5753" spans="1:7" x14ac:dyDescent="0.25">
      <c r="A5753" s="7">
        <v>8.5105031319489807E-2</v>
      </c>
      <c r="B5753" s="13">
        <f t="shared" si="448"/>
        <v>5752</v>
      </c>
      <c r="C5753" s="35">
        <f t="shared" si="449"/>
        <v>2.3241945358548621E-5</v>
      </c>
      <c r="D5753" s="7">
        <f t="shared" si="445"/>
        <v>0.13368766970237167</v>
      </c>
      <c r="E5753" s="7">
        <f>SUM(D$2:D5753)</f>
        <v>1798.6807895298509</v>
      </c>
      <c r="F5753">
        <f t="shared" si="446"/>
        <v>1</v>
      </c>
      <c r="G5753">
        <f t="shared" si="447"/>
        <v>1</v>
      </c>
    </row>
    <row r="5754" spans="1:7" x14ac:dyDescent="0.25">
      <c r="A5754" s="7">
        <v>8.4877647620731744E-2</v>
      </c>
      <c r="B5754" s="13">
        <f t="shared" si="448"/>
        <v>5753</v>
      </c>
      <c r="C5754" s="35">
        <f t="shared" si="449"/>
        <v>2.2738369875806297E-4</v>
      </c>
      <c r="D5754" s="7">
        <f t="shared" si="445"/>
        <v>1.3081384189551362</v>
      </c>
      <c r="E5754" s="7">
        <f>SUM(D$2:D5754)</f>
        <v>1799.9889279488061</v>
      </c>
      <c r="F5754">
        <f t="shared" si="446"/>
        <v>1</v>
      </c>
      <c r="G5754">
        <f t="shared" si="447"/>
        <v>1</v>
      </c>
    </row>
    <row r="5755" spans="1:7" x14ac:dyDescent="0.25">
      <c r="A5755" s="7">
        <v>8.4874258170366951E-2</v>
      </c>
      <c r="B5755" s="13">
        <f t="shared" si="448"/>
        <v>5754</v>
      </c>
      <c r="C5755" s="35">
        <f t="shared" si="449"/>
        <v>3.3894503647935448E-6</v>
      </c>
      <c r="D5755" s="7">
        <f t="shared" si="445"/>
        <v>1.9502897399022057E-2</v>
      </c>
      <c r="E5755" s="7">
        <f>SUM(D$2:D5755)</f>
        <v>1800.0084308462051</v>
      </c>
      <c r="F5755">
        <f t="shared" si="446"/>
        <v>1</v>
      </c>
      <c r="G5755">
        <f t="shared" si="447"/>
        <v>1</v>
      </c>
    </row>
    <row r="5756" spans="1:7" x14ac:dyDescent="0.25">
      <c r="A5756" s="7">
        <v>8.4871570820434866E-2</v>
      </c>
      <c r="B5756" s="13">
        <f t="shared" si="448"/>
        <v>5755</v>
      </c>
      <c r="C5756" s="35">
        <f t="shared" si="449"/>
        <v>2.6873499320845262E-6</v>
      </c>
      <c r="D5756" s="7">
        <f t="shared" si="445"/>
        <v>1.5465698859146448E-2</v>
      </c>
      <c r="E5756" s="7">
        <f>SUM(D$2:D5756)</f>
        <v>1800.0238965450642</v>
      </c>
      <c r="F5756">
        <f t="shared" si="446"/>
        <v>1</v>
      </c>
      <c r="G5756">
        <f t="shared" si="447"/>
        <v>1</v>
      </c>
    </row>
    <row r="5757" spans="1:7" x14ac:dyDescent="0.25">
      <c r="A5757" s="7">
        <v>8.4788069289662246E-2</v>
      </c>
      <c r="B5757" s="13">
        <f t="shared" si="448"/>
        <v>5756</v>
      </c>
      <c r="C5757" s="35">
        <f t="shared" si="449"/>
        <v>8.3501530772620014E-5</v>
      </c>
      <c r="D5757" s="7">
        <f t="shared" si="445"/>
        <v>0.4806348111272008</v>
      </c>
      <c r="E5757" s="7">
        <f>SUM(D$2:D5757)</f>
        <v>1800.5045313561914</v>
      </c>
      <c r="F5757">
        <f t="shared" si="446"/>
        <v>1</v>
      </c>
      <c r="G5757">
        <f t="shared" si="447"/>
        <v>1</v>
      </c>
    </row>
    <row r="5758" spans="1:7" x14ac:dyDescent="0.25">
      <c r="A5758" s="7">
        <v>8.4781895647926347E-2</v>
      </c>
      <c r="B5758" s="13">
        <f t="shared" si="448"/>
        <v>5757</v>
      </c>
      <c r="C5758" s="35">
        <f t="shared" si="449"/>
        <v>6.1736417358987383E-6</v>
      </c>
      <c r="D5758" s="7">
        <f t="shared" si="445"/>
        <v>3.5541655473569037E-2</v>
      </c>
      <c r="E5758" s="7">
        <f>SUM(D$2:D5758)</f>
        <v>1800.5400730116648</v>
      </c>
      <c r="F5758">
        <f t="shared" si="446"/>
        <v>1</v>
      </c>
      <c r="G5758">
        <f t="shared" si="447"/>
        <v>1</v>
      </c>
    </row>
    <row r="5759" spans="1:7" x14ac:dyDescent="0.25">
      <c r="A5759" s="7">
        <v>8.4629055646833998E-2</v>
      </c>
      <c r="B5759" s="13">
        <f t="shared" si="448"/>
        <v>5758</v>
      </c>
      <c r="C5759" s="35">
        <f t="shared" si="449"/>
        <v>1.5284000109234974E-4</v>
      </c>
      <c r="D5759" s="7">
        <f t="shared" si="445"/>
        <v>0.88005272628974984</v>
      </c>
      <c r="E5759" s="7">
        <f>SUM(D$2:D5759)</f>
        <v>1801.4201257379545</v>
      </c>
      <c r="F5759">
        <f t="shared" si="446"/>
        <v>1</v>
      </c>
      <c r="G5759">
        <f t="shared" si="447"/>
        <v>1</v>
      </c>
    </row>
    <row r="5760" spans="1:7" x14ac:dyDescent="0.25">
      <c r="A5760" s="7">
        <v>8.462837775676102E-2</v>
      </c>
      <c r="B5760" s="13">
        <f t="shared" si="448"/>
        <v>5759</v>
      </c>
      <c r="C5760" s="35">
        <f t="shared" si="449"/>
        <v>6.7789007297813786E-7</v>
      </c>
      <c r="D5760" s="7">
        <f t="shared" si="445"/>
        <v>3.9039689302810959E-3</v>
      </c>
      <c r="E5760" s="7">
        <f>SUM(D$2:D5760)</f>
        <v>1801.4240297068848</v>
      </c>
      <c r="F5760">
        <f t="shared" si="446"/>
        <v>1</v>
      </c>
      <c r="G5760">
        <f t="shared" si="447"/>
        <v>1</v>
      </c>
    </row>
    <row r="5761" spans="1:7" x14ac:dyDescent="0.25">
      <c r="A5761" s="7">
        <v>8.4615207321057845E-2</v>
      </c>
      <c r="B5761" s="13">
        <f t="shared" si="448"/>
        <v>5760</v>
      </c>
      <c r="C5761" s="35">
        <f t="shared" si="449"/>
        <v>1.3170435703174777E-5</v>
      </c>
      <c r="D5761" s="7">
        <f t="shared" si="445"/>
        <v>7.5861709650286713E-2</v>
      </c>
      <c r="E5761" s="7">
        <f>SUM(D$2:D5761)</f>
        <v>1801.4998914165351</v>
      </c>
      <c r="F5761">
        <f t="shared" si="446"/>
        <v>1</v>
      </c>
      <c r="G5761">
        <f t="shared" si="447"/>
        <v>1</v>
      </c>
    </row>
    <row r="5762" spans="1:7" x14ac:dyDescent="0.25">
      <c r="A5762" s="7">
        <v>8.4615207321057845E-2</v>
      </c>
      <c r="B5762" s="13">
        <f t="shared" si="448"/>
        <v>5761</v>
      </c>
      <c r="C5762" s="35">
        <f t="shared" si="449"/>
        <v>0</v>
      </c>
      <c r="D5762" s="7">
        <f t="shared" ref="D5762:D5825" si="450">C5762*B5762</f>
        <v>0</v>
      </c>
      <c r="E5762" s="7">
        <f>SUM(D$2:D5762)</f>
        <v>1801.4998914165351</v>
      </c>
      <c r="F5762">
        <f t="shared" ref="F5762:F5825" si="451">IF(E5762&gt;I$15,1,0)</f>
        <v>1</v>
      </c>
      <c r="G5762">
        <f t="shared" ref="G5762:G5825" si="452">IF(E5762&gt;M$15,1,0)</f>
        <v>1</v>
      </c>
    </row>
    <row r="5763" spans="1:7" x14ac:dyDescent="0.25">
      <c r="A5763" s="7">
        <v>8.4615207321057845E-2</v>
      </c>
      <c r="B5763" s="13">
        <f t="shared" ref="B5763:B5826" si="453">ROW(B5763)-1</f>
        <v>5762</v>
      </c>
      <c r="C5763" s="35">
        <f t="shared" si="449"/>
        <v>0</v>
      </c>
      <c r="D5763" s="7">
        <f t="shared" si="450"/>
        <v>0</v>
      </c>
      <c r="E5763" s="7">
        <f>SUM(D$2:D5763)</f>
        <v>1801.4998914165351</v>
      </c>
      <c r="F5763">
        <f t="shared" si="451"/>
        <v>1</v>
      </c>
      <c r="G5763">
        <f t="shared" si="452"/>
        <v>1</v>
      </c>
    </row>
    <row r="5764" spans="1:7" x14ac:dyDescent="0.25">
      <c r="A5764" s="7">
        <v>8.4615207321057845E-2</v>
      </c>
      <c r="B5764" s="13">
        <f t="shared" si="453"/>
        <v>5763</v>
      </c>
      <c r="C5764" s="35">
        <f t="shared" ref="C5764:C5827" si="454">IF(A5763-A5764=0,0,A5763-A5764)</f>
        <v>0</v>
      </c>
      <c r="D5764" s="7">
        <f t="shared" si="450"/>
        <v>0</v>
      </c>
      <c r="E5764" s="7">
        <f>SUM(D$2:D5764)</f>
        <v>1801.4998914165351</v>
      </c>
      <c r="F5764">
        <f t="shared" si="451"/>
        <v>1</v>
      </c>
      <c r="G5764">
        <f t="shared" si="452"/>
        <v>1</v>
      </c>
    </row>
    <row r="5765" spans="1:7" x14ac:dyDescent="0.25">
      <c r="A5765" s="7">
        <v>8.4615207321057845E-2</v>
      </c>
      <c r="B5765" s="13">
        <f t="shared" si="453"/>
        <v>5764</v>
      </c>
      <c r="C5765" s="35">
        <f t="shared" si="454"/>
        <v>0</v>
      </c>
      <c r="D5765" s="7">
        <f t="shared" si="450"/>
        <v>0</v>
      </c>
      <c r="E5765" s="7">
        <f>SUM(D$2:D5765)</f>
        <v>1801.4998914165351</v>
      </c>
      <c r="F5765">
        <f t="shared" si="451"/>
        <v>1</v>
      </c>
      <c r="G5765">
        <f t="shared" si="452"/>
        <v>1</v>
      </c>
    </row>
    <row r="5766" spans="1:7" x14ac:dyDescent="0.25">
      <c r="A5766" s="7">
        <v>8.4615207321057845E-2</v>
      </c>
      <c r="B5766" s="13">
        <f t="shared" si="453"/>
        <v>5765</v>
      </c>
      <c r="C5766" s="35">
        <f t="shared" si="454"/>
        <v>0</v>
      </c>
      <c r="D5766" s="7">
        <f t="shared" si="450"/>
        <v>0</v>
      </c>
      <c r="E5766" s="7">
        <f>SUM(D$2:D5766)</f>
        <v>1801.4998914165351</v>
      </c>
      <c r="F5766">
        <f t="shared" si="451"/>
        <v>1</v>
      </c>
      <c r="G5766">
        <f t="shared" si="452"/>
        <v>1</v>
      </c>
    </row>
    <row r="5767" spans="1:7" x14ac:dyDescent="0.25">
      <c r="A5767" s="7">
        <v>8.4615207321057845E-2</v>
      </c>
      <c r="B5767" s="13">
        <f t="shared" si="453"/>
        <v>5766</v>
      </c>
      <c r="C5767" s="35">
        <f t="shared" si="454"/>
        <v>0</v>
      </c>
      <c r="D5767" s="7">
        <f t="shared" si="450"/>
        <v>0</v>
      </c>
      <c r="E5767" s="7">
        <f>SUM(D$2:D5767)</f>
        <v>1801.4998914165351</v>
      </c>
      <c r="F5767">
        <f t="shared" si="451"/>
        <v>1</v>
      </c>
      <c r="G5767">
        <f t="shared" si="452"/>
        <v>1</v>
      </c>
    </row>
    <row r="5768" spans="1:7" x14ac:dyDescent="0.25">
      <c r="A5768" s="7">
        <v>8.4615207321057845E-2</v>
      </c>
      <c r="B5768" s="13">
        <f t="shared" si="453"/>
        <v>5767</v>
      </c>
      <c r="C5768" s="35">
        <f t="shared" si="454"/>
        <v>0</v>
      </c>
      <c r="D5768" s="7">
        <f t="shared" si="450"/>
        <v>0</v>
      </c>
      <c r="E5768" s="7">
        <f>SUM(D$2:D5768)</f>
        <v>1801.4998914165351</v>
      </c>
      <c r="F5768">
        <f t="shared" si="451"/>
        <v>1</v>
      </c>
      <c r="G5768">
        <f t="shared" si="452"/>
        <v>1</v>
      </c>
    </row>
    <row r="5769" spans="1:7" x14ac:dyDescent="0.25">
      <c r="A5769" s="7">
        <v>8.4615207321057845E-2</v>
      </c>
      <c r="B5769" s="13">
        <f t="shared" si="453"/>
        <v>5768</v>
      </c>
      <c r="C5769" s="35">
        <f t="shared" si="454"/>
        <v>0</v>
      </c>
      <c r="D5769" s="7">
        <f t="shared" si="450"/>
        <v>0</v>
      </c>
      <c r="E5769" s="7">
        <f>SUM(D$2:D5769)</f>
        <v>1801.4998914165351</v>
      </c>
      <c r="F5769">
        <f t="shared" si="451"/>
        <v>1</v>
      </c>
      <c r="G5769">
        <f t="shared" si="452"/>
        <v>1</v>
      </c>
    </row>
    <row r="5770" spans="1:7" x14ac:dyDescent="0.25">
      <c r="A5770" s="7">
        <v>8.4615207321057845E-2</v>
      </c>
      <c r="B5770" s="13">
        <f t="shared" si="453"/>
        <v>5769</v>
      </c>
      <c r="C5770" s="35">
        <f t="shared" si="454"/>
        <v>0</v>
      </c>
      <c r="D5770" s="7">
        <f t="shared" si="450"/>
        <v>0</v>
      </c>
      <c r="E5770" s="7">
        <f>SUM(D$2:D5770)</f>
        <v>1801.4998914165351</v>
      </c>
      <c r="F5770">
        <f t="shared" si="451"/>
        <v>1</v>
      </c>
      <c r="G5770">
        <f t="shared" si="452"/>
        <v>1</v>
      </c>
    </row>
    <row r="5771" spans="1:7" x14ac:dyDescent="0.25">
      <c r="A5771" s="7">
        <v>8.4615207321057845E-2</v>
      </c>
      <c r="B5771" s="13">
        <f t="shared" si="453"/>
        <v>5770</v>
      </c>
      <c r="C5771" s="35">
        <f t="shared" si="454"/>
        <v>0</v>
      </c>
      <c r="D5771" s="7">
        <f t="shared" si="450"/>
        <v>0</v>
      </c>
      <c r="E5771" s="7">
        <f>SUM(D$2:D5771)</f>
        <v>1801.4998914165351</v>
      </c>
      <c r="F5771">
        <f t="shared" si="451"/>
        <v>1</v>
      </c>
      <c r="G5771">
        <f t="shared" si="452"/>
        <v>1</v>
      </c>
    </row>
    <row r="5772" spans="1:7" x14ac:dyDescent="0.25">
      <c r="A5772" s="7">
        <v>8.4615207321057845E-2</v>
      </c>
      <c r="B5772" s="13">
        <f t="shared" si="453"/>
        <v>5771</v>
      </c>
      <c r="C5772" s="35">
        <f t="shared" si="454"/>
        <v>0</v>
      </c>
      <c r="D5772" s="7">
        <f t="shared" si="450"/>
        <v>0</v>
      </c>
      <c r="E5772" s="7">
        <f>SUM(D$2:D5772)</f>
        <v>1801.4998914165351</v>
      </c>
      <c r="F5772">
        <f t="shared" si="451"/>
        <v>1</v>
      </c>
      <c r="G5772">
        <f t="shared" si="452"/>
        <v>1</v>
      </c>
    </row>
    <row r="5773" spans="1:7" x14ac:dyDescent="0.25">
      <c r="A5773" s="7">
        <v>8.4615207321057845E-2</v>
      </c>
      <c r="B5773" s="13">
        <f t="shared" si="453"/>
        <v>5772</v>
      </c>
      <c r="C5773" s="35">
        <f t="shared" si="454"/>
        <v>0</v>
      </c>
      <c r="D5773" s="7">
        <f t="shared" si="450"/>
        <v>0</v>
      </c>
      <c r="E5773" s="7">
        <f>SUM(D$2:D5773)</f>
        <v>1801.4998914165351</v>
      </c>
      <c r="F5773">
        <f t="shared" si="451"/>
        <v>1</v>
      </c>
      <c r="G5773">
        <f t="shared" si="452"/>
        <v>1</v>
      </c>
    </row>
    <row r="5774" spans="1:7" x14ac:dyDescent="0.25">
      <c r="A5774" s="7">
        <v>8.4615207321057845E-2</v>
      </c>
      <c r="B5774" s="13">
        <f t="shared" si="453"/>
        <v>5773</v>
      </c>
      <c r="C5774" s="35">
        <f t="shared" si="454"/>
        <v>0</v>
      </c>
      <c r="D5774" s="7">
        <f t="shared" si="450"/>
        <v>0</v>
      </c>
      <c r="E5774" s="7">
        <f>SUM(D$2:D5774)</f>
        <v>1801.4998914165351</v>
      </c>
      <c r="F5774">
        <f t="shared" si="451"/>
        <v>1</v>
      </c>
      <c r="G5774">
        <f t="shared" si="452"/>
        <v>1</v>
      </c>
    </row>
    <row r="5775" spans="1:7" x14ac:dyDescent="0.25">
      <c r="A5775" s="7">
        <v>8.4615207321057845E-2</v>
      </c>
      <c r="B5775" s="13">
        <f t="shared" si="453"/>
        <v>5774</v>
      </c>
      <c r="C5775" s="35">
        <f t="shared" si="454"/>
        <v>0</v>
      </c>
      <c r="D5775" s="7">
        <f t="shared" si="450"/>
        <v>0</v>
      </c>
      <c r="E5775" s="7">
        <f>SUM(D$2:D5775)</f>
        <v>1801.4998914165351</v>
      </c>
      <c r="F5775">
        <f t="shared" si="451"/>
        <v>1</v>
      </c>
      <c r="G5775">
        <f t="shared" si="452"/>
        <v>1</v>
      </c>
    </row>
    <row r="5776" spans="1:7" x14ac:dyDescent="0.25">
      <c r="A5776" s="7">
        <v>8.4615207321057845E-2</v>
      </c>
      <c r="B5776" s="13">
        <f t="shared" si="453"/>
        <v>5775</v>
      </c>
      <c r="C5776" s="35">
        <f t="shared" si="454"/>
        <v>0</v>
      </c>
      <c r="D5776" s="7">
        <f t="shared" si="450"/>
        <v>0</v>
      </c>
      <c r="E5776" s="7">
        <f>SUM(D$2:D5776)</f>
        <v>1801.4998914165351</v>
      </c>
      <c r="F5776">
        <f t="shared" si="451"/>
        <v>1</v>
      </c>
      <c r="G5776">
        <f t="shared" si="452"/>
        <v>1</v>
      </c>
    </row>
    <row r="5777" spans="1:7" x14ac:dyDescent="0.25">
      <c r="A5777" s="7">
        <v>8.4615207321057845E-2</v>
      </c>
      <c r="B5777" s="13">
        <f t="shared" si="453"/>
        <v>5776</v>
      </c>
      <c r="C5777" s="35">
        <f t="shared" si="454"/>
        <v>0</v>
      </c>
      <c r="D5777" s="7">
        <f t="shared" si="450"/>
        <v>0</v>
      </c>
      <c r="E5777" s="7">
        <f>SUM(D$2:D5777)</f>
        <v>1801.4998914165351</v>
      </c>
      <c r="F5777">
        <f t="shared" si="451"/>
        <v>1</v>
      </c>
      <c r="G5777">
        <f t="shared" si="452"/>
        <v>1</v>
      </c>
    </row>
    <row r="5778" spans="1:7" x14ac:dyDescent="0.25">
      <c r="A5778" s="7">
        <v>8.4598042175996119E-2</v>
      </c>
      <c r="B5778" s="13">
        <f t="shared" si="453"/>
        <v>5777</v>
      </c>
      <c r="C5778" s="35">
        <f t="shared" si="454"/>
        <v>1.7165145061726061E-5</v>
      </c>
      <c r="D5778" s="7">
        <f t="shared" si="450"/>
        <v>9.9163043021591457E-2</v>
      </c>
      <c r="E5778" s="7">
        <f>SUM(D$2:D5778)</f>
        <v>1801.5990544595568</v>
      </c>
      <c r="F5778">
        <f t="shared" si="451"/>
        <v>1</v>
      </c>
      <c r="G5778">
        <f t="shared" si="452"/>
        <v>1</v>
      </c>
    </row>
    <row r="5779" spans="1:7" x14ac:dyDescent="0.25">
      <c r="A5779" s="7">
        <v>8.4582111759281597E-2</v>
      </c>
      <c r="B5779" s="13">
        <f t="shared" si="453"/>
        <v>5778</v>
      </c>
      <c r="C5779" s="35">
        <f t="shared" si="454"/>
        <v>1.5930416714521334E-5</v>
      </c>
      <c r="D5779" s="7">
        <f t="shared" si="450"/>
        <v>9.2045947776504267E-2</v>
      </c>
      <c r="E5779" s="7">
        <f>SUM(D$2:D5779)</f>
        <v>1801.6911004073334</v>
      </c>
      <c r="F5779">
        <f t="shared" si="451"/>
        <v>1</v>
      </c>
      <c r="G5779">
        <f t="shared" si="452"/>
        <v>1</v>
      </c>
    </row>
    <row r="5780" spans="1:7" x14ac:dyDescent="0.25">
      <c r="A5780" s="7">
        <v>8.4574776020277839E-2</v>
      </c>
      <c r="B5780" s="13">
        <f t="shared" si="453"/>
        <v>5779</v>
      </c>
      <c r="C5780" s="35">
        <f t="shared" si="454"/>
        <v>7.3357390037581682E-6</v>
      </c>
      <c r="D5780" s="7">
        <f t="shared" si="450"/>
        <v>4.2393235702718454E-2</v>
      </c>
      <c r="E5780" s="7">
        <f>SUM(D$2:D5780)</f>
        <v>1801.7334936430361</v>
      </c>
      <c r="F5780">
        <f t="shared" si="451"/>
        <v>1</v>
      </c>
      <c r="G5780">
        <f t="shared" si="452"/>
        <v>1</v>
      </c>
    </row>
    <row r="5781" spans="1:7" x14ac:dyDescent="0.25">
      <c r="A5781" s="7">
        <v>8.4567367650194764E-2</v>
      </c>
      <c r="B5781" s="13">
        <f t="shared" si="453"/>
        <v>5780</v>
      </c>
      <c r="C5781" s="35">
        <f t="shared" si="454"/>
        <v>7.4083700830757104E-6</v>
      </c>
      <c r="D5781" s="7">
        <f t="shared" si="450"/>
        <v>4.2820379080177606E-2</v>
      </c>
      <c r="E5781" s="7">
        <f>SUM(D$2:D5781)</f>
        <v>1801.7763140221164</v>
      </c>
      <c r="F5781">
        <f t="shared" si="451"/>
        <v>1</v>
      </c>
      <c r="G5781">
        <f t="shared" si="452"/>
        <v>1</v>
      </c>
    </row>
    <row r="5782" spans="1:7" x14ac:dyDescent="0.25">
      <c r="A5782" s="7">
        <v>8.4566786601560806E-2</v>
      </c>
      <c r="B5782" s="13">
        <f t="shared" si="453"/>
        <v>5781</v>
      </c>
      <c r="C5782" s="35">
        <f t="shared" si="454"/>
        <v>5.8104863395747053E-7</v>
      </c>
      <c r="D5782" s="7">
        <f t="shared" si="450"/>
        <v>3.3590421529081371E-3</v>
      </c>
      <c r="E5782" s="7">
        <f>SUM(D$2:D5782)</f>
        <v>1801.7796730642692</v>
      </c>
      <c r="F5782">
        <f t="shared" si="451"/>
        <v>1</v>
      </c>
      <c r="G5782">
        <f t="shared" si="452"/>
        <v>1</v>
      </c>
    </row>
    <row r="5783" spans="1:7" x14ac:dyDescent="0.25">
      <c r="A5783" s="7">
        <v>8.4566786601560806E-2</v>
      </c>
      <c r="B5783" s="13">
        <f t="shared" si="453"/>
        <v>5782</v>
      </c>
      <c r="C5783" s="35">
        <f t="shared" si="454"/>
        <v>0</v>
      </c>
      <c r="D5783" s="7">
        <f t="shared" si="450"/>
        <v>0</v>
      </c>
      <c r="E5783" s="7">
        <f>SUM(D$2:D5783)</f>
        <v>1801.7796730642692</v>
      </c>
      <c r="F5783">
        <f t="shared" si="451"/>
        <v>1</v>
      </c>
      <c r="G5783">
        <f t="shared" si="452"/>
        <v>1</v>
      </c>
    </row>
    <row r="5784" spans="1:7" x14ac:dyDescent="0.25">
      <c r="A5784" s="7">
        <v>8.4566786601560806E-2</v>
      </c>
      <c r="B5784" s="13">
        <f t="shared" si="453"/>
        <v>5783</v>
      </c>
      <c r="C5784" s="35">
        <f t="shared" si="454"/>
        <v>0</v>
      </c>
      <c r="D5784" s="7">
        <f t="shared" si="450"/>
        <v>0</v>
      </c>
      <c r="E5784" s="7">
        <f>SUM(D$2:D5784)</f>
        <v>1801.7796730642692</v>
      </c>
      <c r="F5784">
        <f t="shared" si="451"/>
        <v>1</v>
      </c>
      <c r="G5784">
        <f t="shared" si="452"/>
        <v>1</v>
      </c>
    </row>
    <row r="5785" spans="1:7" x14ac:dyDescent="0.25">
      <c r="A5785" s="7">
        <v>8.4566786601560806E-2</v>
      </c>
      <c r="B5785" s="13">
        <f t="shared" si="453"/>
        <v>5784</v>
      </c>
      <c r="C5785" s="35">
        <f t="shared" si="454"/>
        <v>0</v>
      </c>
      <c r="D5785" s="7">
        <f t="shared" si="450"/>
        <v>0</v>
      </c>
      <c r="E5785" s="7">
        <f>SUM(D$2:D5785)</f>
        <v>1801.7796730642692</v>
      </c>
      <c r="F5785">
        <f t="shared" si="451"/>
        <v>1</v>
      </c>
      <c r="G5785">
        <f t="shared" si="452"/>
        <v>1</v>
      </c>
    </row>
    <row r="5786" spans="1:7" x14ac:dyDescent="0.25">
      <c r="A5786" s="7">
        <v>8.4566786601560806E-2</v>
      </c>
      <c r="B5786" s="13">
        <f t="shared" si="453"/>
        <v>5785</v>
      </c>
      <c r="C5786" s="35">
        <f t="shared" si="454"/>
        <v>0</v>
      </c>
      <c r="D5786" s="7">
        <f t="shared" si="450"/>
        <v>0</v>
      </c>
      <c r="E5786" s="7">
        <f>SUM(D$2:D5786)</f>
        <v>1801.7796730642692</v>
      </c>
      <c r="F5786">
        <f t="shared" si="451"/>
        <v>1</v>
      </c>
      <c r="G5786">
        <f t="shared" si="452"/>
        <v>1</v>
      </c>
    </row>
    <row r="5787" spans="1:7" x14ac:dyDescent="0.25">
      <c r="A5787" s="7">
        <v>8.4566786601560806E-2</v>
      </c>
      <c r="B5787" s="13">
        <f t="shared" si="453"/>
        <v>5786</v>
      </c>
      <c r="C5787" s="35">
        <f t="shared" si="454"/>
        <v>0</v>
      </c>
      <c r="D5787" s="7">
        <f t="shared" si="450"/>
        <v>0</v>
      </c>
      <c r="E5787" s="7">
        <f>SUM(D$2:D5787)</f>
        <v>1801.7796730642692</v>
      </c>
      <c r="F5787">
        <f t="shared" si="451"/>
        <v>1</v>
      </c>
      <c r="G5787">
        <f t="shared" si="452"/>
        <v>1</v>
      </c>
    </row>
    <row r="5788" spans="1:7" x14ac:dyDescent="0.25">
      <c r="A5788" s="7">
        <v>8.4566786601560806E-2</v>
      </c>
      <c r="B5788" s="13">
        <f t="shared" si="453"/>
        <v>5787</v>
      </c>
      <c r="C5788" s="35">
        <f t="shared" si="454"/>
        <v>0</v>
      </c>
      <c r="D5788" s="7">
        <f t="shared" si="450"/>
        <v>0</v>
      </c>
      <c r="E5788" s="7">
        <f>SUM(D$2:D5788)</f>
        <v>1801.7796730642692</v>
      </c>
      <c r="F5788">
        <f t="shared" si="451"/>
        <v>1</v>
      </c>
      <c r="G5788">
        <f t="shared" si="452"/>
        <v>1</v>
      </c>
    </row>
    <row r="5789" spans="1:7" x14ac:dyDescent="0.25">
      <c r="A5789" s="7">
        <v>8.4566786601560806E-2</v>
      </c>
      <c r="B5789" s="13">
        <f t="shared" si="453"/>
        <v>5788</v>
      </c>
      <c r="C5789" s="35">
        <f t="shared" si="454"/>
        <v>0</v>
      </c>
      <c r="D5789" s="7">
        <f t="shared" si="450"/>
        <v>0</v>
      </c>
      <c r="E5789" s="7">
        <f>SUM(D$2:D5789)</f>
        <v>1801.7796730642692</v>
      </c>
      <c r="F5789">
        <f t="shared" si="451"/>
        <v>1</v>
      </c>
      <c r="G5789">
        <f t="shared" si="452"/>
        <v>1</v>
      </c>
    </row>
    <row r="5790" spans="1:7" x14ac:dyDescent="0.25">
      <c r="A5790" s="7">
        <v>8.4566786601560806E-2</v>
      </c>
      <c r="B5790" s="13">
        <f t="shared" si="453"/>
        <v>5789</v>
      </c>
      <c r="C5790" s="35">
        <f t="shared" si="454"/>
        <v>0</v>
      </c>
      <c r="D5790" s="7">
        <f t="shared" si="450"/>
        <v>0</v>
      </c>
      <c r="E5790" s="7">
        <f>SUM(D$2:D5790)</f>
        <v>1801.7796730642692</v>
      </c>
      <c r="F5790">
        <f t="shared" si="451"/>
        <v>1</v>
      </c>
      <c r="G5790">
        <f t="shared" si="452"/>
        <v>1</v>
      </c>
    </row>
    <row r="5791" spans="1:7" x14ac:dyDescent="0.25">
      <c r="A5791" s="7">
        <v>8.4566786601560806E-2</v>
      </c>
      <c r="B5791" s="13">
        <f t="shared" si="453"/>
        <v>5790</v>
      </c>
      <c r="C5791" s="35">
        <f t="shared" si="454"/>
        <v>0</v>
      </c>
      <c r="D5791" s="7">
        <f t="shared" si="450"/>
        <v>0</v>
      </c>
      <c r="E5791" s="7">
        <f>SUM(D$2:D5791)</f>
        <v>1801.7796730642692</v>
      </c>
      <c r="F5791">
        <f t="shared" si="451"/>
        <v>1</v>
      </c>
      <c r="G5791">
        <f t="shared" si="452"/>
        <v>1</v>
      </c>
    </row>
    <row r="5792" spans="1:7" x14ac:dyDescent="0.25">
      <c r="A5792" s="7">
        <v>8.4566786601560806E-2</v>
      </c>
      <c r="B5792" s="13">
        <f t="shared" si="453"/>
        <v>5791</v>
      </c>
      <c r="C5792" s="35">
        <f t="shared" si="454"/>
        <v>0</v>
      </c>
      <c r="D5792" s="7">
        <f t="shared" si="450"/>
        <v>0</v>
      </c>
      <c r="E5792" s="7">
        <f>SUM(D$2:D5792)</f>
        <v>1801.7796730642692</v>
      </c>
      <c r="F5792">
        <f t="shared" si="451"/>
        <v>1</v>
      </c>
      <c r="G5792">
        <f t="shared" si="452"/>
        <v>1</v>
      </c>
    </row>
    <row r="5793" spans="1:7" x14ac:dyDescent="0.25">
      <c r="A5793" s="7">
        <v>8.4566786601560806E-2</v>
      </c>
      <c r="B5793" s="13">
        <f t="shared" si="453"/>
        <v>5792</v>
      </c>
      <c r="C5793" s="35">
        <f t="shared" si="454"/>
        <v>0</v>
      </c>
      <c r="D5793" s="7">
        <f t="shared" si="450"/>
        <v>0</v>
      </c>
      <c r="E5793" s="7">
        <f>SUM(D$2:D5793)</f>
        <v>1801.7796730642692</v>
      </c>
      <c r="F5793">
        <f t="shared" si="451"/>
        <v>1</v>
      </c>
      <c r="G5793">
        <f t="shared" si="452"/>
        <v>1</v>
      </c>
    </row>
    <row r="5794" spans="1:7" x14ac:dyDescent="0.25">
      <c r="A5794" s="7">
        <v>8.4541583617062627E-2</v>
      </c>
      <c r="B5794" s="13">
        <f t="shared" si="453"/>
        <v>5793</v>
      </c>
      <c r="C5794" s="35">
        <f t="shared" si="454"/>
        <v>2.520298449817937E-5</v>
      </c>
      <c r="D5794" s="7">
        <f t="shared" si="450"/>
        <v>0.14600088919795309</v>
      </c>
      <c r="E5794" s="7">
        <f>SUM(D$2:D5794)</f>
        <v>1801.9256739534671</v>
      </c>
      <c r="F5794">
        <f t="shared" si="451"/>
        <v>1</v>
      </c>
      <c r="G5794">
        <f t="shared" si="452"/>
        <v>1</v>
      </c>
    </row>
    <row r="5795" spans="1:7" x14ac:dyDescent="0.25">
      <c r="A5795" s="7">
        <v>8.4529115281792133E-2</v>
      </c>
      <c r="B5795" s="13">
        <f t="shared" si="453"/>
        <v>5794</v>
      </c>
      <c r="C5795" s="35">
        <f t="shared" si="454"/>
        <v>1.2468335270493514E-5</v>
      </c>
      <c r="D5795" s="7">
        <f t="shared" si="450"/>
        <v>7.2241534557239417E-2</v>
      </c>
      <c r="E5795" s="7">
        <f>SUM(D$2:D5795)</f>
        <v>1801.9979154880243</v>
      </c>
      <c r="F5795">
        <f t="shared" si="451"/>
        <v>1</v>
      </c>
      <c r="G5795">
        <f t="shared" si="452"/>
        <v>1</v>
      </c>
    </row>
    <row r="5796" spans="1:7" x14ac:dyDescent="0.25">
      <c r="A5796" s="7">
        <v>8.4519334296453696E-2</v>
      </c>
      <c r="B5796" s="13">
        <f t="shared" si="453"/>
        <v>5795</v>
      </c>
      <c r="C5796" s="35">
        <f t="shared" si="454"/>
        <v>9.7809853384367429E-6</v>
      </c>
      <c r="D5796" s="7">
        <f t="shared" si="450"/>
        <v>5.6680810036240925E-2</v>
      </c>
      <c r="E5796" s="7">
        <f>SUM(D$2:D5796)</f>
        <v>1802.0545962980605</v>
      </c>
      <c r="F5796">
        <f t="shared" si="451"/>
        <v>1</v>
      </c>
      <c r="G5796">
        <f t="shared" si="452"/>
        <v>1</v>
      </c>
    </row>
    <row r="5797" spans="1:7" x14ac:dyDescent="0.25">
      <c r="A5797" s="7">
        <v>8.4508730158883882E-2</v>
      </c>
      <c r="B5797" s="13">
        <f t="shared" si="453"/>
        <v>5796</v>
      </c>
      <c r="C5797" s="35">
        <f t="shared" si="454"/>
        <v>1.0604137569814043E-5</v>
      </c>
      <c r="D5797" s="7">
        <f t="shared" si="450"/>
        <v>6.1461581354642192E-2</v>
      </c>
      <c r="E5797" s="7">
        <f>SUM(D$2:D5797)</f>
        <v>1802.1160578794152</v>
      </c>
      <c r="F5797">
        <f t="shared" si="451"/>
        <v>1</v>
      </c>
      <c r="G5797">
        <f t="shared" si="452"/>
        <v>1</v>
      </c>
    </row>
    <row r="5798" spans="1:7" x14ac:dyDescent="0.25">
      <c r="A5798" s="7">
        <v>8.4396224617132518E-2</v>
      </c>
      <c r="B5798" s="13">
        <f t="shared" si="453"/>
        <v>5797</v>
      </c>
      <c r="C5798" s="35">
        <f t="shared" si="454"/>
        <v>1.1250554175136485E-4</v>
      </c>
      <c r="D5798" s="7">
        <f t="shared" si="450"/>
        <v>0.65219462553266205</v>
      </c>
      <c r="E5798" s="7">
        <f>SUM(D$2:D5798)</f>
        <v>1802.7682525049479</v>
      </c>
      <c r="F5798">
        <f t="shared" si="451"/>
        <v>1</v>
      </c>
      <c r="G5798">
        <f t="shared" si="452"/>
        <v>1</v>
      </c>
    </row>
    <row r="5799" spans="1:7" x14ac:dyDescent="0.25">
      <c r="A5799" s="7">
        <v>8.4381528928765173E-2</v>
      </c>
      <c r="B5799" s="13">
        <f t="shared" si="453"/>
        <v>5798</v>
      </c>
      <c r="C5799" s="35">
        <f t="shared" si="454"/>
        <v>1.4695688367344362E-5</v>
      </c>
      <c r="D5799" s="7">
        <f t="shared" si="450"/>
        <v>8.5205601153862609E-2</v>
      </c>
      <c r="E5799" s="7">
        <f>SUM(D$2:D5799)</f>
        <v>1802.8534581061017</v>
      </c>
      <c r="F5799">
        <f t="shared" si="451"/>
        <v>1</v>
      </c>
      <c r="G5799">
        <f t="shared" si="452"/>
        <v>1</v>
      </c>
    </row>
    <row r="5800" spans="1:7" x14ac:dyDescent="0.25">
      <c r="A5800" s="7">
        <v>8.4335093458767524E-2</v>
      </c>
      <c r="B5800" s="13">
        <f t="shared" si="453"/>
        <v>5799</v>
      </c>
      <c r="C5800" s="35">
        <f t="shared" si="454"/>
        <v>4.6435469997649359E-5</v>
      </c>
      <c r="D5800" s="7">
        <f t="shared" si="450"/>
        <v>0.26927929051636862</v>
      </c>
      <c r="E5800" s="7">
        <f>SUM(D$2:D5800)</f>
        <v>1803.122737396618</v>
      </c>
      <c r="F5800">
        <f t="shared" si="451"/>
        <v>1</v>
      </c>
      <c r="G5800">
        <f t="shared" si="452"/>
        <v>1</v>
      </c>
    </row>
    <row r="5801" spans="1:7" x14ac:dyDescent="0.25">
      <c r="A5801" s="7">
        <v>8.4328314558037978E-2</v>
      </c>
      <c r="B5801" s="13">
        <f t="shared" si="453"/>
        <v>5800</v>
      </c>
      <c r="C5801" s="35">
        <f t="shared" si="454"/>
        <v>6.7789007295454562E-6</v>
      </c>
      <c r="D5801" s="7">
        <f t="shared" si="450"/>
        <v>3.9317624231363646E-2</v>
      </c>
      <c r="E5801" s="7">
        <f>SUM(D$2:D5801)</f>
        <v>1803.1620550208495</v>
      </c>
      <c r="F5801">
        <f t="shared" si="451"/>
        <v>1</v>
      </c>
      <c r="G5801">
        <f t="shared" si="452"/>
        <v>1</v>
      </c>
    </row>
    <row r="5802" spans="1:7" x14ac:dyDescent="0.25">
      <c r="A5802" s="7">
        <v>8.4284130651496925E-2</v>
      </c>
      <c r="B5802" s="13">
        <f t="shared" si="453"/>
        <v>5801</v>
      </c>
      <c r="C5802" s="35">
        <f t="shared" si="454"/>
        <v>4.4183906541053752E-5</v>
      </c>
      <c r="D5802" s="7">
        <f t="shared" si="450"/>
        <v>0.2563108418446528</v>
      </c>
      <c r="E5802" s="7">
        <f>SUM(D$2:D5802)</f>
        <v>1803.4183658626941</v>
      </c>
      <c r="F5802">
        <f t="shared" si="451"/>
        <v>1</v>
      </c>
      <c r="G5802">
        <f t="shared" si="452"/>
        <v>1</v>
      </c>
    </row>
    <row r="5803" spans="1:7" x14ac:dyDescent="0.25">
      <c r="A5803" s="7">
        <v>8.4243626719637657E-2</v>
      </c>
      <c r="B5803" s="13">
        <f t="shared" si="453"/>
        <v>5802</v>
      </c>
      <c r="C5803" s="35">
        <f t="shared" si="454"/>
        <v>4.0503931859267595E-5</v>
      </c>
      <c r="D5803" s="7">
        <f t="shared" si="450"/>
        <v>0.23500381264747058</v>
      </c>
      <c r="E5803" s="7">
        <f>SUM(D$2:D5803)</f>
        <v>1803.6533696753415</v>
      </c>
      <c r="F5803">
        <f t="shared" si="451"/>
        <v>1</v>
      </c>
      <c r="G5803">
        <f t="shared" si="452"/>
        <v>1</v>
      </c>
    </row>
    <row r="5804" spans="1:7" x14ac:dyDescent="0.25">
      <c r="A5804" s="7">
        <v>8.4238058336895433E-2</v>
      </c>
      <c r="B5804" s="13">
        <f t="shared" si="453"/>
        <v>5803</v>
      </c>
      <c r="C5804" s="35">
        <f t="shared" si="454"/>
        <v>5.5683827422242649E-6</v>
      </c>
      <c r="D5804" s="7">
        <f t="shared" si="450"/>
        <v>3.2313325053127409E-2</v>
      </c>
      <c r="E5804" s="7">
        <f>SUM(D$2:D5804)</f>
        <v>1803.6856830003946</v>
      </c>
      <c r="F5804">
        <f t="shared" si="451"/>
        <v>1</v>
      </c>
      <c r="G5804">
        <f t="shared" si="452"/>
        <v>1</v>
      </c>
    </row>
    <row r="5805" spans="1:7" x14ac:dyDescent="0.25">
      <c r="A5805" s="7">
        <v>8.4093716172074853E-2</v>
      </c>
      <c r="B5805" s="13">
        <f t="shared" si="453"/>
        <v>5804</v>
      </c>
      <c r="C5805" s="35">
        <f t="shared" si="454"/>
        <v>1.4434216482057949E-4</v>
      </c>
      <c r="D5805" s="7">
        <f t="shared" si="450"/>
        <v>0.83776192461864341</v>
      </c>
      <c r="E5805" s="7">
        <f>SUM(D$2:D5805)</f>
        <v>1804.5234449250133</v>
      </c>
      <c r="F5805">
        <f t="shared" si="451"/>
        <v>1</v>
      </c>
      <c r="G5805">
        <f t="shared" si="452"/>
        <v>1</v>
      </c>
    </row>
    <row r="5806" spans="1:7" x14ac:dyDescent="0.25">
      <c r="A5806" s="7">
        <v>8.4054495389282224E-2</v>
      </c>
      <c r="B5806" s="13">
        <f t="shared" si="453"/>
        <v>5805</v>
      </c>
      <c r="C5806" s="35">
        <f t="shared" si="454"/>
        <v>3.9220782792628861E-5</v>
      </c>
      <c r="D5806" s="7">
        <f t="shared" si="450"/>
        <v>0.22767664411121052</v>
      </c>
      <c r="E5806" s="7">
        <f>SUM(D$2:D5806)</f>
        <v>1804.7511215691245</v>
      </c>
      <c r="F5806">
        <f t="shared" si="451"/>
        <v>1</v>
      </c>
      <c r="G5806">
        <f t="shared" si="452"/>
        <v>1</v>
      </c>
    </row>
    <row r="5807" spans="1:7" x14ac:dyDescent="0.25">
      <c r="A5807" s="7">
        <v>8.4004016789206604E-2</v>
      </c>
      <c r="B5807" s="13">
        <f t="shared" si="453"/>
        <v>5806</v>
      </c>
      <c r="C5807" s="35">
        <f t="shared" si="454"/>
        <v>5.0478600075620772E-5</v>
      </c>
      <c r="D5807" s="7">
        <f t="shared" si="450"/>
        <v>0.2930787520390542</v>
      </c>
      <c r="E5807" s="7">
        <f>SUM(D$2:D5807)</f>
        <v>1805.0442003211635</v>
      </c>
      <c r="F5807">
        <f t="shared" si="451"/>
        <v>1</v>
      </c>
      <c r="G5807">
        <f t="shared" si="452"/>
        <v>1</v>
      </c>
    </row>
    <row r="5808" spans="1:7" x14ac:dyDescent="0.25">
      <c r="A5808" s="7">
        <v>8.3987432692778849E-2</v>
      </c>
      <c r="B5808" s="13">
        <f t="shared" si="453"/>
        <v>5807</v>
      </c>
      <c r="C5808" s="35">
        <f t="shared" si="454"/>
        <v>1.6584096427754713E-5</v>
      </c>
      <c r="D5808" s="7">
        <f t="shared" si="450"/>
        <v>9.6303847955971619E-2</v>
      </c>
      <c r="E5808" s="7">
        <f>SUM(D$2:D5808)</f>
        <v>1805.1405041691196</v>
      </c>
      <c r="F5808">
        <f t="shared" si="451"/>
        <v>1</v>
      </c>
      <c r="G5808">
        <f t="shared" si="452"/>
        <v>1</v>
      </c>
    </row>
    <row r="5809" spans="1:7" x14ac:dyDescent="0.25">
      <c r="A5809" s="7">
        <v>8.3943757203792546E-2</v>
      </c>
      <c r="B5809" s="13">
        <f t="shared" si="453"/>
        <v>5808</v>
      </c>
      <c r="C5809" s="35">
        <f t="shared" si="454"/>
        <v>4.3675488986302802E-5</v>
      </c>
      <c r="D5809" s="7">
        <f t="shared" si="450"/>
        <v>0.25366724003244667</v>
      </c>
      <c r="E5809" s="7">
        <f>SUM(D$2:D5809)</f>
        <v>1805.394171409152</v>
      </c>
      <c r="F5809">
        <f t="shared" si="451"/>
        <v>1</v>
      </c>
      <c r="G5809">
        <f t="shared" si="452"/>
        <v>1</v>
      </c>
    </row>
    <row r="5810" spans="1:7" x14ac:dyDescent="0.25">
      <c r="A5810" s="7">
        <v>8.3814909669210944E-2</v>
      </c>
      <c r="B5810" s="13">
        <f t="shared" si="453"/>
        <v>5809</v>
      </c>
      <c r="C5810" s="35">
        <f t="shared" si="454"/>
        <v>1.2884753458160259E-4</v>
      </c>
      <c r="D5810" s="7">
        <f t="shared" si="450"/>
        <v>0.74847532838452946</v>
      </c>
      <c r="E5810" s="7">
        <f>SUM(D$2:D5810)</f>
        <v>1806.1426467375366</v>
      </c>
      <c r="F5810">
        <f t="shared" si="451"/>
        <v>1</v>
      </c>
      <c r="G5810">
        <f t="shared" si="452"/>
        <v>1</v>
      </c>
    </row>
    <row r="5811" spans="1:7" x14ac:dyDescent="0.25">
      <c r="A5811" s="7">
        <v>8.3711192488048328E-2</v>
      </c>
      <c r="B5811" s="13">
        <f t="shared" si="453"/>
        <v>5810</v>
      </c>
      <c r="C5811" s="35">
        <f t="shared" si="454"/>
        <v>1.0371718116261586E-4</v>
      </c>
      <c r="D5811" s="7">
        <f t="shared" si="450"/>
        <v>0.60259682255479818</v>
      </c>
      <c r="E5811" s="7">
        <f>SUM(D$2:D5811)</f>
        <v>1806.7452435600912</v>
      </c>
      <c r="F5811">
        <f t="shared" si="451"/>
        <v>1</v>
      </c>
      <c r="G5811">
        <f t="shared" si="452"/>
        <v>1</v>
      </c>
    </row>
    <row r="5812" spans="1:7" x14ac:dyDescent="0.25">
      <c r="A5812" s="7">
        <v>8.3671632760219272E-2</v>
      </c>
      <c r="B5812" s="13">
        <f t="shared" si="453"/>
        <v>5811</v>
      </c>
      <c r="C5812" s="35">
        <f t="shared" si="454"/>
        <v>3.955972782905548E-5</v>
      </c>
      <c r="D5812" s="7">
        <f t="shared" si="450"/>
        <v>0.22988157841464141</v>
      </c>
      <c r="E5812" s="7">
        <f>SUM(D$2:D5812)</f>
        <v>1806.975125138506</v>
      </c>
      <c r="F5812">
        <f t="shared" si="451"/>
        <v>1</v>
      </c>
      <c r="G5812">
        <f t="shared" si="452"/>
        <v>1</v>
      </c>
    </row>
    <row r="5813" spans="1:7" x14ac:dyDescent="0.25">
      <c r="A5813" s="7">
        <v>8.3660108628978963E-2</v>
      </c>
      <c r="B5813" s="13">
        <f t="shared" si="453"/>
        <v>5812</v>
      </c>
      <c r="C5813" s="35">
        <f t="shared" si="454"/>
        <v>1.1524131240309154E-5</v>
      </c>
      <c r="D5813" s="7">
        <f t="shared" si="450"/>
        <v>6.6978250768676806E-2</v>
      </c>
      <c r="E5813" s="7">
        <f>SUM(D$2:D5813)</f>
        <v>1807.0421033892746</v>
      </c>
      <c r="F5813">
        <f t="shared" si="451"/>
        <v>1</v>
      </c>
      <c r="G5813">
        <f t="shared" si="452"/>
        <v>1</v>
      </c>
    </row>
    <row r="5814" spans="1:7" x14ac:dyDescent="0.25">
      <c r="A5814" s="7">
        <v>8.3584669148002597E-2</v>
      </c>
      <c r="B5814" s="13">
        <f t="shared" si="453"/>
        <v>5813</v>
      </c>
      <c r="C5814" s="35">
        <f t="shared" si="454"/>
        <v>7.5439480976366435E-5</v>
      </c>
      <c r="D5814" s="7">
        <f t="shared" si="450"/>
        <v>0.4385297029156181</v>
      </c>
      <c r="E5814" s="7">
        <f>SUM(D$2:D5814)</f>
        <v>1807.4806330921904</v>
      </c>
      <c r="F5814">
        <f t="shared" si="451"/>
        <v>1</v>
      </c>
      <c r="G5814">
        <f t="shared" si="452"/>
        <v>1</v>
      </c>
    </row>
    <row r="5815" spans="1:7" x14ac:dyDescent="0.25">
      <c r="A5815" s="7">
        <v>8.3571183977622643E-2</v>
      </c>
      <c r="B5815" s="13">
        <f t="shared" si="453"/>
        <v>5814</v>
      </c>
      <c r="C5815" s="35">
        <f t="shared" si="454"/>
        <v>1.3485170379953781E-5</v>
      </c>
      <c r="D5815" s="7">
        <f t="shared" si="450"/>
        <v>7.8402780589051285E-2</v>
      </c>
      <c r="E5815" s="7">
        <f>SUM(D$2:D5815)</f>
        <v>1807.5590358727795</v>
      </c>
      <c r="F5815">
        <f t="shared" si="451"/>
        <v>1</v>
      </c>
      <c r="G5815">
        <f t="shared" si="452"/>
        <v>1</v>
      </c>
    </row>
    <row r="5816" spans="1:7" x14ac:dyDescent="0.25">
      <c r="A5816" s="7">
        <v>8.3402510401254723E-2</v>
      </c>
      <c r="B5816" s="13">
        <f t="shared" si="453"/>
        <v>5815</v>
      </c>
      <c r="C5816" s="35">
        <f t="shared" si="454"/>
        <v>1.686735763679198E-4</v>
      </c>
      <c r="D5816" s="7">
        <f t="shared" si="450"/>
        <v>0.98083684657945358</v>
      </c>
      <c r="E5816" s="7">
        <f>SUM(D$2:D5816)</f>
        <v>1808.539872719359</v>
      </c>
      <c r="F5816">
        <f t="shared" si="451"/>
        <v>1</v>
      </c>
      <c r="G5816">
        <f t="shared" si="452"/>
        <v>1</v>
      </c>
    </row>
    <row r="5817" spans="1:7" x14ac:dyDescent="0.25">
      <c r="A5817" s="7">
        <v>8.3401784090462283E-2</v>
      </c>
      <c r="B5817" s="13">
        <f t="shared" si="453"/>
        <v>5816</v>
      </c>
      <c r="C5817" s="35">
        <f t="shared" si="454"/>
        <v>7.2631079243989927E-7</v>
      </c>
      <c r="D5817" s="7">
        <f t="shared" si="450"/>
        <v>4.2242235688304541E-3</v>
      </c>
      <c r="E5817" s="7">
        <f>SUM(D$2:D5817)</f>
        <v>1808.5440969429278</v>
      </c>
      <c r="F5817">
        <f t="shared" si="451"/>
        <v>1</v>
      </c>
      <c r="G5817">
        <f t="shared" si="452"/>
        <v>1</v>
      </c>
    </row>
    <row r="5818" spans="1:7" x14ac:dyDescent="0.25">
      <c r="A5818" s="7">
        <v>8.3392293629440895E-2</v>
      </c>
      <c r="B5818" s="13">
        <f t="shared" si="453"/>
        <v>5817</v>
      </c>
      <c r="C5818" s="35">
        <f t="shared" si="454"/>
        <v>9.4904610213886187E-6</v>
      </c>
      <c r="D5818" s="7">
        <f t="shared" si="450"/>
        <v>5.5206011761417595E-2</v>
      </c>
      <c r="E5818" s="7">
        <f>SUM(D$2:D5818)</f>
        <v>1808.5993029546892</v>
      </c>
      <c r="F5818">
        <f t="shared" si="451"/>
        <v>1</v>
      </c>
      <c r="G5818">
        <f t="shared" si="452"/>
        <v>1</v>
      </c>
    </row>
    <row r="5819" spans="1:7" x14ac:dyDescent="0.25">
      <c r="A5819" s="7">
        <v>8.3326054085168966E-2</v>
      </c>
      <c r="B5819" s="13">
        <f t="shared" si="453"/>
        <v>5818</v>
      </c>
      <c r="C5819" s="35">
        <f t="shared" si="454"/>
        <v>6.6239544271928796E-5</v>
      </c>
      <c r="D5819" s="7">
        <f t="shared" si="450"/>
        <v>0.38538166857408174</v>
      </c>
      <c r="E5819" s="7">
        <f>SUM(D$2:D5819)</f>
        <v>1808.9846846232633</v>
      </c>
      <c r="F5819">
        <f t="shared" si="451"/>
        <v>1</v>
      </c>
      <c r="G5819">
        <f t="shared" si="452"/>
        <v>1</v>
      </c>
    </row>
    <row r="5820" spans="1:7" x14ac:dyDescent="0.25">
      <c r="A5820" s="7">
        <v>8.326659344162661E-2</v>
      </c>
      <c r="B5820" s="13">
        <f t="shared" si="453"/>
        <v>5819</v>
      </c>
      <c r="C5820" s="35">
        <f t="shared" si="454"/>
        <v>5.9460643542355585E-5</v>
      </c>
      <c r="D5820" s="7">
        <f t="shared" si="450"/>
        <v>0.34600148477296716</v>
      </c>
      <c r="E5820" s="7">
        <f>SUM(D$2:D5820)</f>
        <v>1809.3306861080364</v>
      </c>
      <c r="F5820">
        <f t="shared" si="451"/>
        <v>1</v>
      </c>
      <c r="G5820">
        <f t="shared" si="452"/>
        <v>1</v>
      </c>
    </row>
    <row r="5821" spans="1:7" x14ac:dyDescent="0.25">
      <c r="A5821" s="7">
        <v>8.3214541168167275E-2</v>
      </c>
      <c r="B5821" s="13">
        <f t="shared" si="453"/>
        <v>5820</v>
      </c>
      <c r="C5821" s="35">
        <f t="shared" si="454"/>
        <v>5.2052273459335385E-5</v>
      </c>
      <c r="D5821" s="7">
        <f t="shared" si="450"/>
        <v>0.30294423153333194</v>
      </c>
      <c r="E5821" s="7">
        <f>SUM(D$2:D5821)</f>
        <v>1809.6336303395697</v>
      </c>
      <c r="F5821">
        <f t="shared" si="451"/>
        <v>1</v>
      </c>
      <c r="G5821">
        <f t="shared" si="452"/>
        <v>1</v>
      </c>
    </row>
    <row r="5822" spans="1:7" x14ac:dyDescent="0.25">
      <c r="A5822" s="7">
        <v>8.3165539400036292E-2</v>
      </c>
      <c r="B5822" s="13">
        <f t="shared" si="453"/>
        <v>5821</v>
      </c>
      <c r="C5822" s="35">
        <f t="shared" si="454"/>
        <v>4.9001768130982337E-5</v>
      </c>
      <c r="D5822" s="7">
        <f t="shared" si="450"/>
        <v>0.2852392922904482</v>
      </c>
      <c r="E5822" s="7">
        <f>SUM(D$2:D5822)</f>
        <v>1809.9188696318602</v>
      </c>
      <c r="F5822">
        <f t="shared" si="451"/>
        <v>1</v>
      </c>
      <c r="G5822">
        <f t="shared" si="452"/>
        <v>1</v>
      </c>
    </row>
    <row r="5823" spans="1:7" x14ac:dyDescent="0.25">
      <c r="A5823" s="7">
        <v>8.3087533620926607E-2</v>
      </c>
      <c r="B5823" s="13">
        <f t="shared" si="453"/>
        <v>5822</v>
      </c>
      <c r="C5823" s="35">
        <f t="shared" si="454"/>
        <v>7.8005779109685536E-5</v>
      </c>
      <c r="D5823" s="7">
        <f t="shared" si="450"/>
        <v>0.45414964597658919</v>
      </c>
      <c r="E5823" s="7">
        <f>SUM(D$2:D5823)</f>
        <v>1810.3730192778366</v>
      </c>
      <c r="F5823">
        <f t="shared" si="451"/>
        <v>1</v>
      </c>
      <c r="G5823">
        <f t="shared" si="452"/>
        <v>1</v>
      </c>
    </row>
    <row r="5824" spans="1:7" x14ac:dyDescent="0.25">
      <c r="A5824" s="7">
        <v>8.3084579957037261E-2</v>
      </c>
      <c r="B5824" s="13">
        <f t="shared" si="453"/>
        <v>5823</v>
      </c>
      <c r="C5824" s="35">
        <f t="shared" si="454"/>
        <v>2.9536638893462586E-6</v>
      </c>
      <c r="D5824" s="7">
        <f t="shared" si="450"/>
        <v>1.7199184827663264E-2</v>
      </c>
      <c r="E5824" s="7">
        <f>SUM(D$2:D5824)</f>
        <v>1810.3902184626643</v>
      </c>
      <c r="F5824">
        <f t="shared" si="451"/>
        <v>1</v>
      </c>
      <c r="G5824">
        <f t="shared" si="452"/>
        <v>1</v>
      </c>
    </row>
    <row r="5825" spans="1:7" x14ac:dyDescent="0.25">
      <c r="A5825" s="7">
        <v>8.3046158116116389E-2</v>
      </c>
      <c r="B5825" s="13">
        <f t="shared" si="453"/>
        <v>5824</v>
      </c>
      <c r="C5825" s="35">
        <f t="shared" si="454"/>
        <v>3.842184092087142E-5</v>
      </c>
      <c r="D5825" s="7">
        <f t="shared" si="450"/>
        <v>0.22376880152315515</v>
      </c>
      <c r="E5825" s="7">
        <f>SUM(D$2:D5825)</f>
        <v>1810.6139872641875</v>
      </c>
      <c r="F5825">
        <f t="shared" si="451"/>
        <v>1</v>
      </c>
      <c r="G5825">
        <f t="shared" si="452"/>
        <v>1</v>
      </c>
    </row>
    <row r="5826" spans="1:7" x14ac:dyDescent="0.25">
      <c r="A5826" s="7">
        <v>8.3008026799512469E-2</v>
      </c>
      <c r="B5826" s="13">
        <f t="shared" si="453"/>
        <v>5825</v>
      </c>
      <c r="C5826" s="35">
        <f t="shared" si="454"/>
        <v>3.813131660392044E-5</v>
      </c>
      <c r="D5826" s="7">
        <f t="shared" ref="D5826:D5889" si="455">C5826*B5826</f>
        <v>0.22211491921783655</v>
      </c>
      <c r="E5826" s="7">
        <f>SUM(D$2:D5826)</f>
        <v>1810.8361021834053</v>
      </c>
      <c r="F5826">
        <f t="shared" ref="F5826:F5889" si="456">IF(E5826&gt;I$15,1,0)</f>
        <v>1</v>
      </c>
      <c r="G5826">
        <f t="shared" ref="G5826:G5889" si="457">IF(E5826&gt;M$15,1,0)</f>
        <v>1</v>
      </c>
    </row>
    <row r="5827" spans="1:7" x14ac:dyDescent="0.25">
      <c r="A5827" s="7">
        <v>8.2999892118636939E-2</v>
      </c>
      <c r="B5827" s="13">
        <f t="shared" ref="B5827:B5890" si="458">ROW(B5827)-1</f>
        <v>5826</v>
      </c>
      <c r="C5827" s="35">
        <f t="shared" si="454"/>
        <v>8.1346808755294875E-6</v>
      </c>
      <c r="D5827" s="7">
        <f t="shared" si="455"/>
        <v>4.7392650780834794E-2</v>
      </c>
      <c r="E5827" s="7">
        <f>SUM(D$2:D5827)</f>
        <v>1810.8834948341862</v>
      </c>
      <c r="F5827">
        <f t="shared" si="456"/>
        <v>1</v>
      </c>
      <c r="G5827">
        <f t="shared" si="457"/>
        <v>1</v>
      </c>
    </row>
    <row r="5828" spans="1:7" x14ac:dyDescent="0.25">
      <c r="A5828" s="7">
        <v>8.2998536338491066E-2</v>
      </c>
      <c r="B5828" s="13">
        <f t="shared" si="458"/>
        <v>5827</v>
      </c>
      <c r="C5828" s="35">
        <f t="shared" ref="C5828:C5891" si="459">IF(A5827-A5828=0,0,A5827-A5828)</f>
        <v>1.355780145873009E-6</v>
      </c>
      <c r="D5828" s="7">
        <f t="shared" si="455"/>
        <v>7.9001309100020234E-3</v>
      </c>
      <c r="E5828" s="7">
        <f>SUM(D$2:D5828)</f>
        <v>1810.8913949650962</v>
      </c>
      <c r="F5828">
        <f t="shared" si="456"/>
        <v>1</v>
      </c>
      <c r="G5828">
        <f t="shared" si="457"/>
        <v>1</v>
      </c>
    </row>
    <row r="5829" spans="1:7" x14ac:dyDescent="0.25">
      <c r="A5829" s="7">
        <v>8.2974737554858263E-2</v>
      </c>
      <c r="B5829" s="13">
        <f t="shared" si="458"/>
        <v>5828</v>
      </c>
      <c r="C5829" s="35">
        <f t="shared" si="459"/>
        <v>2.3798783632802967E-5</v>
      </c>
      <c r="D5829" s="7">
        <f t="shared" si="455"/>
        <v>0.13869931101197569</v>
      </c>
      <c r="E5829" s="7">
        <f>SUM(D$2:D5829)</f>
        <v>1811.0300942761082</v>
      </c>
      <c r="F5829">
        <f t="shared" si="456"/>
        <v>1</v>
      </c>
      <c r="G5829">
        <f t="shared" si="457"/>
        <v>1</v>
      </c>
    </row>
    <row r="5830" spans="1:7" x14ac:dyDescent="0.25">
      <c r="A5830" s="7">
        <v>8.2956313471089629E-2</v>
      </c>
      <c r="B5830" s="13">
        <f t="shared" si="458"/>
        <v>5829</v>
      </c>
      <c r="C5830" s="35">
        <f t="shared" si="459"/>
        <v>1.8424083768633914E-5</v>
      </c>
      <c r="D5830" s="7">
        <f t="shared" si="455"/>
        <v>0.10739398428736709</v>
      </c>
      <c r="E5830" s="7">
        <f>SUM(D$2:D5830)</f>
        <v>1811.1374882603957</v>
      </c>
      <c r="F5830">
        <f t="shared" si="456"/>
        <v>1</v>
      </c>
      <c r="G5830">
        <f t="shared" si="457"/>
        <v>1</v>
      </c>
    </row>
    <row r="5831" spans="1:7" x14ac:dyDescent="0.25">
      <c r="A5831" s="7">
        <v>8.2938639908473222E-2</v>
      </c>
      <c r="B5831" s="13">
        <f t="shared" si="458"/>
        <v>5830</v>
      </c>
      <c r="C5831" s="35">
        <f t="shared" si="459"/>
        <v>1.7673562616407623E-5</v>
      </c>
      <c r="D5831" s="7">
        <f t="shared" si="455"/>
        <v>0.10303687005365644</v>
      </c>
      <c r="E5831" s="7">
        <f>SUM(D$2:D5831)</f>
        <v>1811.2405251304494</v>
      </c>
      <c r="F5831">
        <f t="shared" si="456"/>
        <v>1</v>
      </c>
      <c r="G5831">
        <f t="shared" si="457"/>
        <v>1</v>
      </c>
    </row>
    <row r="5832" spans="1:7" x14ac:dyDescent="0.25">
      <c r="A5832" s="7">
        <v>8.2904745404825328E-2</v>
      </c>
      <c r="B5832" s="13">
        <f t="shared" si="458"/>
        <v>5831</v>
      </c>
      <c r="C5832" s="35">
        <f t="shared" si="459"/>
        <v>3.3894503647893814E-5</v>
      </c>
      <c r="D5832" s="7">
        <f t="shared" si="455"/>
        <v>0.19763885077086885</v>
      </c>
      <c r="E5832" s="7">
        <f>SUM(D$2:D5832)</f>
        <v>1811.4381639812202</v>
      </c>
      <c r="F5832">
        <f t="shared" si="456"/>
        <v>1</v>
      </c>
      <c r="G5832">
        <f t="shared" si="457"/>
        <v>1</v>
      </c>
    </row>
    <row r="5833" spans="1:7" x14ac:dyDescent="0.25">
      <c r="A5833" s="7">
        <v>8.2839377433504308E-2</v>
      </c>
      <c r="B5833" s="13">
        <f t="shared" si="458"/>
        <v>5832</v>
      </c>
      <c r="C5833" s="35">
        <f t="shared" si="459"/>
        <v>6.5367971321020346E-5</v>
      </c>
      <c r="D5833" s="7">
        <f t="shared" si="455"/>
        <v>0.38122600874419066</v>
      </c>
      <c r="E5833" s="7">
        <f>SUM(D$2:D5833)</f>
        <v>1811.8193899899643</v>
      </c>
      <c r="F5833">
        <f t="shared" si="456"/>
        <v>1</v>
      </c>
      <c r="G5833">
        <f t="shared" si="457"/>
        <v>1</v>
      </c>
    </row>
    <row r="5834" spans="1:7" x14ac:dyDescent="0.25">
      <c r="A5834" s="7">
        <v>8.2794200902213594E-2</v>
      </c>
      <c r="B5834" s="13">
        <f t="shared" si="458"/>
        <v>5833</v>
      </c>
      <c r="C5834" s="35">
        <f t="shared" si="459"/>
        <v>4.5176531290713751E-5</v>
      </c>
      <c r="D5834" s="7">
        <f t="shared" si="455"/>
        <v>0.26351470701873331</v>
      </c>
      <c r="E5834" s="7">
        <f>SUM(D$2:D5834)</f>
        <v>1812.082904696983</v>
      </c>
      <c r="F5834">
        <f t="shared" si="456"/>
        <v>1</v>
      </c>
      <c r="G5834">
        <f t="shared" si="457"/>
        <v>1</v>
      </c>
    </row>
    <row r="5835" spans="1:7" x14ac:dyDescent="0.25">
      <c r="A5835" s="7">
        <v>8.2779941000321683E-2</v>
      </c>
      <c r="B5835" s="13">
        <f t="shared" si="458"/>
        <v>5834</v>
      </c>
      <c r="C5835" s="35">
        <f t="shared" si="459"/>
        <v>1.4259901891910953E-5</v>
      </c>
      <c r="D5835" s="7">
        <f t="shared" si="455"/>
        <v>8.3192267637408501E-2</v>
      </c>
      <c r="E5835" s="7">
        <f>SUM(D$2:D5835)</f>
        <v>1812.1660969646205</v>
      </c>
      <c r="F5835">
        <f t="shared" si="456"/>
        <v>1</v>
      </c>
      <c r="G5835">
        <f t="shared" si="457"/>
        <v>1</v>
      </c>
    </row>
    <row r="5836" spans="1:7" x14ac:dyDescent="0.25">
      <c r="A5836" s="7">
        <v>8.2749460157398327E-2</v>
      </c>
      <c r="B5836" s="13">
        <f t="shared" si="458"/>
        <v>5835</v>
      </c>
      <c r="C5836" s="35">
        <f t="shared" si="459"/>
        <v>3.0480842923355511E-5</v>
      </c>
      <c r="D5836" s="7">
        <f t="shared" si="455"/>
        <v>0.17785571845777942</v>
      </c>
      <c r="E5836" s="7">
        <f>SUM(D$2:D5836)</f>
        <v>1812.3439526830782</v>
      </c>
      <c r="F5836">
        <f t="shared" si="456"/>
        <v>1</v>
      </c>
      <c r="G5836">
        <f t="shared" si="457"/>
        <v>1</v>
      </c>
    </row>
    <row r="5837" spans="1:7" x14ac:dyDescent="0.25">
      <c r="A5837" s="7">
        <v>8.2742172839114086E-2</v>
      </c>
      <c r="B5837" s="13">
        <f t="shared" si="458"/>
        <v>5836</v>
      </c>
      <c r="C5837" s="35">
        <f t="shared" si="459"/>
        <v>7.2873182842408957E-6</v>
      </c>
      <c r="D5837" s="7">
        <f t="shared" si="455"/>
        <v>4.2528789506829867E-2</v>
      </c>
      <c r="E5837" s="7">
        <f>SUM(D$2:D5837)</f>
        <v>1812.386481472585</v>
      </c>
      <c r="F5837">
        <f t="shared" si="456"/>
        <v>1</v>
      </c>
      <c r="G5837">
        <f t="shared" si="457"/>
        <v>1</v>
      </c>
    </row>
    <row r="5838" spans="1:7" x14ac:dyDescent="0.25">
      <c r="A5838" s="7">
        <v>8.2686222697735207E-2</v>
      </c>
      <c r="B5838" s="13">
        <f t="shared" si="458"/>
        <v>5837</v>
      </c>
      <c r="C5838" s="35">
        <f t="shared" si="459"/>
        <v>5.5950141378879881E-5</v>
      </c>
      <c r="D5838" s="7">
        <f t="shared" si="455"/>
        <v>0.32658097522852186</v>
      </c>
      <c r="E5838" s="7">
        <f>SUM(D$2:D5838)</f>
        <v>1812.7130624478136</v>
      </c>
      <c r="F5838">
        <f t="shared" si="456"/>
        <v>1</v>
      </c>
      <c r="G5838">
        <f t="shared" si="457"/>
        <v>1</v>
      </c>
    </row>
    <row r="5839" spans="1:7" x14ac:dyDescent="0.25">
      <c r="A5839" s="7">
        <v>8.2666152309503665E-2</v>
      </c>
      <c r="B5839" s="13">
        <f t="shared" si="458"/>
        <v>5838</v>
      </c>
      <c r="C5839" s="35">
        <f t="shared" si="459"/>
        <v>2.007038823154117E-5</v>
      </c>
      <c r="D5839" s="7">
        <f t="shared" si="455"/>
        <v>0.11717092649573735</v>
      </c>
      <c r="E5839" s="7">
        <f>SUM(D$2:D5839)</f>
        <v>1812.8302333743093</v>
      </c>
      <c r="F5839">
        <f t="shared" si="456"/>
        <v>1</v>
      </c>
      <c r="G5839">
        <f t="shared" si="457"/>
        <v>1</v>
      </c>
    </row>
    <row r="5840" spans="1:7" x14ac:dyDescent="0.25">
      <c r="A5840" s="7">
        <v>8.2467070521291652E-2</v>
      </c>
      <c r="B5840" s="13">
        <f t="shared" si="458"/>
        <v>5839</v>
      </c>
      <c r="C5840" s="35">
        <f t="shared" si="459"/>
        <v>1.9908178821201328E-4</v>
      </c>
      <c r="D5840" s="7">
        <f t="shared" si="455"/>
        <v>1.1624385613699455</v>
      </c>
      <c r="E5840" s="7">
        <f>SUM(D$2:D5840)</f>
        <v>1813.9926719356793</v>
      </c>
      <c r="F5840">
        <f t="shared" si="456"/>
        <v>1</v>
      </c>
      <c r="G5840">
        <f t="shared" si="457"/>
        <v>1</v>
      </c>
    </row>
    <row r="5841" spans="1:7" x14ac:dyDescent="0.25">
      <c r="A5841" s="7">
        <v>8.2446128560109189E-2</v>
      </c>
      <c r="B5841" s="13">
        <f t="shared" si="458"/>
        <v>5840</v>
      </c>
      <c r="C5841" s="35">
        <f t="shared" si="459"/>
        <v>2.0941961182463498E-5</v>
      </c>
      <c r="D5841" s="7">
        <f t="shared" si="455"/>
        <v>0.12230105330558683</v>
      </c>
      <c r="E5841" s="7">
        <f>SUM(D$2:D5841)</f>
        <v>1814.1149729889848</v>
      </c>
      <c r="F5841">
        <f t="shared" si="456"/>
        <v>1</v>
      </c>
      <c r="G5841">
        <f t="shared" si="457"/>
        <v>1</v>
      </c>
    </row>
    <row r="5842" spans="1:7" x14ac:dyDescent="0.25">
      <c r="A5842" s="7">
        <v>8.2420392947696541E-2</v>
      </c>
      <c r="B5842" s="13">
        <f t="shared" si="458"/>
        <v>5841</v>
      </c>
      <c r="C5842" s="35">
        <f t="shared" si="459"/>
        <v>2.5735612412647324E-5</v>
      </c>
      <c r="D5842" s="7">
        <f t="shared" si="455"/>
        <v>0.15032171210227302</v>
      </c>
      <c r="E5842" s="7">
        <f>SUM(D$2:D5842)</f>
        <v>1814.2652947010872</v>
      </c>
      <c r="F5842">
        <f t="shared" si="456"/>
        <v>1</v>
      </c>
      <c r="G5842">
        <f t="shared" si="457"/>
        <v>1</v>
      </c>
    </row>
    <row r="5843" spans="1:7" x14ac:dyDescent="0.25">
      <c r="A5843" s="7">
        <v>8.2293433821175321E-2</v>
      </c>
      <c r="B5843" s="13">
        <f t="shared" si="458"/>
        <v>5842</v>
      </c>
      <c r="C5843" s="35">
        <f t="shared" si="459"/>
        <v>1.2695912652121999E-4</v>
      </c>
      <c r="D5843" s="7">
        <f t="shared" si="455"/>
        <v>0.74169521713696718</v>
      </c>
      <c r="E5843" s="7">
        <f>SUM(D$2:D5843)</f>
        <v>1815.0069899182242</v>
      </c>
      <c r="F5843">
        <f t="shared" si="456"/>
        <v>1</v>
      </c>
      <c r="G5843">
        <f t="shared" si="457"/>
        <v>1</v>
      </c>
    </row>
    <row r="5844" spans="1:7" x14ac:dyDescent="0.25">
      <c r="A5844" s="7">
        <v>8.2201192350533525E-2</v>
      </c>
      <c r="B5844" s="13">
        <f t="shared" si="458"/>
        <v>5843</v>
      </c>
      <c r="C5844" s="35">
        <f t="shared" si="459"/>
        <v>9.2241470641796219E-5</v>
      </c>
      <c r="D5844" s="7">
        <f t="shared" si="455"/>
        <v>0.53896691296001531</v>
      </c>
      <c r="E5844" s="7">
        <f>SUM(D$2:D5844)</f>
        <v>1815.5459568311842</v>
      </c>
      <c r="F5844">
        <f t="shared" si="456"/>
        <v>1</v>
      </c>
      <c r="G5844">
        <f t="shared" si="457"/>
        <v>1</v>
      </c>
    </row>
    <row r="5845" spans="1:7" x14ac:dyDescent="0.25">
      <c r="A5845" s="7">
        <v>8.210861193485515E-2</v>
      </c>
      <c r="B5845" s="13">
        <f t="shared" si="458"/>
        <v>5844</v>
      </c>
      <c r="C5845" s="35">
        <f t="shared" si="459"/>
        <v>9.2580415678375494E-5</v>
      </c>
      <c r="D5845" s="7">
        <f t="shared" si="455"/>
        <v>0.54103994922442644</v>
      </c>
      <c r="E5845" s="7">
        <f>SUM(D$2:D5845)</f>
        <v>1816.0869967804085</v>
      </c>
      <c r="F5845">
        <f t="shared" si="456"/>
        <v>1</v>
      </c>
      <c r="G5845">
        <f t="shared" si="457"/>
        <v>1</v>
      </c>
    </row>
    <row r="5846" spans="1:7" x14ac:dyDescent="0.25">
      <c r="A5846" s="7">
        <v>8.2086144721008544E-2</v>
      </c>
      <c r="B5846" s="13">
        <f t="shared" si="458"/>
        <v>5845</v>
      </c>
      <c r="C5846" s="35">
        <f t="shared" si="459"/>
        <v>2.2467213846605327E-5</v>
      </c>
      <c r="D5846" s="7">
        <f t="shared" si="455"/>
        <v>0.13132086493340814</v>
      </c>
      <c r="E5846" s="7">
        <f>SUM(D$2:D5846)</f>
        <v>1816.218317645342</v>
      </c>
      <c r="F5846">
        <f t="shared" si="456"/>
        <v>1</v>
      </c>
      <c r="G5846">
        <f t="shared" si="457"/>
        <v>1</v>
      </c>
    </row>
    <row r="5847" spans="1:7" x14ac:dyDescent="0.25">
      <c r="A5847" s="7">
        <v>8.206343540356445E-2</v>
      </c>
      <c r="B5847" s="13">
        <f t="shared" si="458"/>
        <v>5846</v>
      </c>
      <c r="C5847" s="35">
        <f t="shared" si="459"/>
        <v>2.2709317444094546E-5</v>
      </c>
      <c r="D5847" s="7">
        <f t="shared" si="455"/>
        <v>0.13275866977817671</v>
      </c>
      <c r="E5847" s="7">
        <f>SUM(D$2:D5847)</f>
        <v>1816.3510763151203</v>
      </c>
      <c r="F5847">
        <f t="shared" si="456"/>
        <v>1</v>
      </c>
      <c r="G5847">
        <f t="shared" si="457"/>
        <v>1</v>
      </c>
    </row>
    <row r="5848" spans="1:7" x14ac:dyDescent="0.25">
      <c r="A5848" s="7">
        <v>8.2046584993179503E-2</v>
      </c>
      <c r="B5848" s="13">
        <f t="shared" si="458"/>
        <v>5847</v>
      </c>
      <c r="C5848" s="35">
        <f t="shared" si="459"/>
        <v>1.6850410384947057E-5</v>
      </c>
      <c r="D5848" s="7">
        <f t="shared" si="455"/>
        <v>9.852434952078544E-2</v>
      </c>
      <c r="E5848" s="7">
        <f>SUM(D$2:D5848)</f>
        <v>1816.4496006646411</v>
      </c>
      <c r="F5848">
        <f t="shared" si="456"/>
        <v>1</v>
      </c>
      <c r="G5848">
        <f t="shared" si="457"/>
        <v>1</v>
      </c>
    </row>
    <row r="5849" spans="1:7" x14ac:dyDescent="0.25">
      <c r="A5849" s="7">
        <v>8.1928777382643175E-2</v>
      </c>
      <c r="B5849" s="13">
        <f t="shared" si="458"/>
        <v>5848</v>
      </c>
      <c r="C5849" s="35">
        <f t="shared" si="459"/>
        <v>1.1780761053632738E-4</v>
      </c>
      <c r="D5849" s="7">
        <f t="shared" si="455"/>
        <v>0.68893890641644251</v>
      </c>
      <c r="E5849" s="7">
        <f>SUM(D$2:D5849)</f>
        <v>1817.1385395710577</v>
      </c>
      <c r="F5849">
        <f t="shared" si="456"/>
        <v>1</v>
      </c>
      <c r="G5849">
        <f t="shared" si="457"/>
        <v>1</v>
      </c>
    </row>
    <row r="5850" spans="1:7" x14ac:dyDescent="0.25">
      <c r="A5850" s="7">
        <v>8.1883600851352448E-2</v>
      </c>
      <c r="B5850" s="13">
        <f t="shared" si="458"/>
        <v>5849</v>
      </c>
      <c r="C5850" s="35">
        <f t="shared" si="459"/>
        <v>4.5176531290727628E-5</v>
      </c>
      <c r="D5850" s="7">
        <f t="shared" si="455"/>
        <v>0.26423753151946588</v>
      </c>
      <c r="E5850" s="7">
        <f>SUM(D$2:D5850)</f>
        <v>1817.4027771025771</v>
      </c>
      <c r="F5850">
        <f t="shared" si="456"/>
        <v>1</v>
      </c>
      <c r="G5850">
        <f t="shared" si="457"/>
        <v>1</v>
      </c>
    </row>
    <row r="5851" spans="1:7" x14ac:dyDescent="0.25">
      <c r="A5851" s="7">
        <v>8.1846752683815208E-2</v>
      </c>
      <c r="B5851" s="13">
        <f t="shared" si="458"/>
        <v>5850</v>
      </c>
      <c r="C5851" s="35">
        <f t="shared" si="459"/>
        <v>3.6848167537240073E-5</v>
      </c>
      <c r="D5851" s="7">
        <f t="shared" si="455"/>
        <v>0.21556178009285443</v>
      </c>
      <c r="E5851" s="7">
        <f>SUM(D$2:D5851)</f>
        <v>1817.6183388826701</v>
      </c>
      <c r="F5851">
        <f t="shared" si="456"/>
        <v>1</v>
      </c>
      <c r="G5851">
        <f t="shared" si="457"/>
        <v>1</v>
      </c>
    </row>
    <row r="5852" spans="1:7" x14ac:dyDescent="0.25">
      <c r="A5852" s="7">
        <v>8.1836802225958558E-2</v>
      </c>
      <c r="B5852" s="13">
        <f t="shared" si="458"/>
        <v>5851</v>
      </c>
      <c r="C5852" s="35">
        <f t="shared" si="459"/>
        <v>9.9504578566500523E-6</v>
      </c>
      <c r="D5852" s="7">
        <f t="shared" si="455"/>
        <v>5.8220128919259456E-2</v>
      </c>
      <c r="E5852" s="7">
        <f>SUM(D$2:D5852)</f>
        <v>1817.6765590115892</v>
      </c>
      <c r="F5852">
        <f t="shared" si="456"/>
        <v>1</v>
      </c>
      <c r="G5852">
        <f t="shared" si="457"/>
        <v>1</v>
      </c>
    </row>
    <row r="5853" spans="1:7" x14ac:dyDescent="0.25">
      <c r="A5853" s="7">
        <v>8.1771095309601097E-2</v>
      </c>
      <c r="B5853" s="13">
        <f t="shared" si="458"/>
        <v>5852</v>
      </c>
      <c r="C5853" s="35">
        <f t="shared" si="459"/>
        <v>6.5706916357460843E-5</v>
      </c>
      <c r="D5853" s="7">
        <f t="shared" si="455"/>
        <v>0.38451687452386085</v>
      </c>
      <c r="E5853" s="7">
        <f>SUM(D$2:D5853)</f>
        <v>1818.061075886113</v>
      </c>
      <c r="F5853">
        <f t="shared" si="456"/>
        <v>1</v>
      </c>
      <c r="G5853">
        <f t="shared" si="457"/>
        <v>1</v>
      </c>
    </row>
    <row r="5854" spans="1:7" x14ac:dyDescent="0.25">
      <c r="A5854" s="7">
        <v>8.1734392404222367E-2</v>
      </c>
      <c r="B5854" s="13">
        <f t="shared" si="458"/>
        <v>5853</v>
      </c>
      <c r="C5854" s="35">
        <f t="shared" si="459"/>
        <v>3.6702905378729889E-5</v>
      </c>
      <c r="D5854" s="7">
        <f t="shared" si="455"/>
        <v>0.21482210518170602</v>
      </c>
      <c r="E5854" s="7">
        <f>SUM(D$2:D5854)</f>
        <v>1818.2758979912946</v>
      </c>
      <c r="F5854">
        <f t="shared" si="456"/>
        <v>1</v>
      </c>
      <c r="G5854">
        <f t="shared" si="457"/>
        <v>1</v>
      </c>
    </row>
    <row r="5855" spans="1:7" x14ac:dyDescent="0.25">
      <c r="A5855" s="7">
        <v>8.1490763554073073E-2</v>
      </c>
      <c r="B5855" s="13">
        <f t="shared" si="458"/>
        <v>5854</v>
      </c>
      <c r="C5855" s="35">
        <f t="shared" si="459"/>
        <v>2.4362885014929392E-4</v>
      </c>
      <c r="D5855" s="7">
        <f t="shared" si="455"/>
        <v>1.4262032887739666</v>
      </c>
      <c r="E5855" s="7">
        <f>SUM(D$2:D5855)</f>
        <v>1819.7021012800685</v>
      </c>
      <c r="F5855">
        <f t="shared" si="456"/>
        <v>1</v>
      </c>
      <c r="G5855">
        <f t="shared" si="457"/>
        <v>1</v>
      </c>
    </row>
    <row r="5856" spans="1:7" x14ac:dyDescent="0.25">
      <c r="A5856" s="7">
        <v>8.1466044776769816E-2</v>
      </c>
      <c r="B5856" s="13">
        <f t="shared" si="458"/>
        <v>5855</v>
      </c>
      <c r="C5856" s="35">
        <f t="shared" si="459"/>
        <v>2.4718777303256445E-5</v>
      </c>
      <c r="D5856" s="7">
        <f t="shared" si="455"/>
        <v>0.14472844111056649</v>
      </c>
      <c r="E5856" s="7">
        <f>SUM(D$2:D5856)</f>
        <v>1819.8468297211791</v>
      </c>
      <c r="F5856">
        <f t="shared" si="456"/>
        <v>1</v>
      </c>
      <c r="G5856">
        <f t="shared" si="457"/>
        <v>1</v>
      </c>
    </row>
    <row r="5857" spans="1:7" x14ac:dyDescent="0.25">
      <c r="A5857" s="7">
        <v>8.1403824152216142E-2</v>
      </c>
      <c r="B5857" s="13">
        <f t="shared" si="458"/>
        <v>5856</v>
      </c>
      <c r="C5857" s="35">
        <f t="shared" si="459"/>
        <v>6.2220624553674386E-5</v>
      </c>
      <c r="D5857" s="7">
        <f t="shared" si="455"/>
        <v>0.36436397738631721</v>
      </c>
      <c r="E5857" s="7">
        <f>SUM(D$2:D5857)</f>
        <v>1820.2111936985655</v>
      </c>
      <c r="F5857">
        <f t="shared" si="456"/>
        <v>1</v>
      </c>
      <c r="G5857">
        <f t="shared" si="457"/>
        <v>1</v>
      </c>
    </row>
    <row r="5858" spans="1:7" x14ac:dyDescent="0.25">
      <c r="A5858" s="7">
        <v>8.1390992661549449E-2</v>
      </c>
      <c r="B5858" s="13">
        <f t="shared" si="458"/>
        <v>5857</v>
      </c>
      <c r="C5858" s="35">
        <f t="shared" si="459"/>
        <v>1.2831490666692646E-5</v>
      </c>
      <c r="D5858" s="7">
        <f t="shared" si="455"/>
        <v>7.515404083481883E-2</v>
      </c>
      <c r="E5858" s="7">
        <f>SUM(D$2:D5858)</f>
        <v>1820.2863477394003</v>
      </c>
      <c r="F5858">
        <f t="shared" si="456"/>
        <v>1</v>
      </c>
      <c r="G5858">
        <f t="shared" si="457"/>
        <v>1</v>
      </c>
    </row>
    <row r="5859" spans="1:7" x14ac:dyDescent="0.25">
      <c r="A5859" s="7">
        <v>8.1270497701081121E-2</v>
      </c>
      <c r="B5859" s="13">
        <f t="shared" si="458"/>
        <v>5858</v>
      </c>
      <c r="C5859" s="35">
        <f t="shared" si="459"/>
        <v>1.2049496046832864E-4</v>
      </c>
      <c r="D5859" s="7">
        <f t="shared" si="455"/>
        <v>0.70585947842346919</v>
      </c>
      <c r="E5859" s="7">
        <f>SUM(D$2:D5859)</f>
        <v>1820.9922072178238</v>
      </c>
      <c r="F5859">
        <f t="shared" si="456"/>
        <v>1</v>
      </c>
      <c r="G5859">
        <f t="shared" si="457"/>
        <v>1</v>
      </c>
    </row>
    <row r="5860" spans="1:7" x14ac:dyDescent="0.25">
      <c r="A5860" s="7">
        <v>8.1228807461594138E-2</v>
      </c>
      <c r="B5860" s="13">
        <f t="shared" si="458"/>
        <v>5859</v>
      </c>
      <c r="C5860" s="35">
        <f t="shared" si="459"/>
        <v>4.1690239486982805E-5</v>
      </c>
      <c r="D5860" s="7">
        <f t="shared" si="455"/>
        <v>0.24426311315423227</v>
      </c>
      <c r="E5860" s="7">
        <f>SUM(D$2:D5860)</f>
        <v>1821.2364703309779</v>
      </c>
      <c r="F5860">
        <f t="shared" si="456"/>
        <v>1</v>
      </c>
      <c r="G5860">
        <f t="shared" si="457"/>
        <v>1</v>
      </c>
    </row>
    <row r="5861" spans="1:7" x14ac:dyDescent="0.25">
      <c r="A5861" s="7">
        <v>8.1201691858675804E-2</v>
      </c>
      <c r="B5861" s="13">
        <f t="shared" si="458"/>
        <v>5860</v>
      </c>
      <c r="C5861" s="35">
        <f t="shared" si="459"/>
        <v>2.711560291833448E-5</v>
      </c>
      <c r="D5861" s="7">
        <f t="shared" si="455"/>
        <v>0.15889743310144006</v>
      </c>
      <c r="E5861" s="7">
        <f>SUM(D$2:D5861)</f>
        <v>1821.3953677640793</v>
      </c>
      <c r="F5861">
        <f t="shared" si="456"/>
        <v>1</v>
      </c>
      <c r="G5861">
        <f t="shared" si="457"/>
        <v>1</v>
      </c>
    </row>
    <row r="5862" spans="1:7" x14ac:dyDescent="0.25">
      <c r="A5862" s="7">
        <v>8.118120989432856E-2</v>
      </c>
      <c r="B5862" s="13">
        <f t="shared" si="458"/>
        <v>5861</v>
      </c>
      <c r="C5862" s="35">
        <f t="shared" si="459"/>
        <v>2.0481964347243697E-5</v>
      </c>
      <c r="D5862" s="7">
        <f t="shared" si="455"/>
        <v>0.12004479303919531</v>
      </c>
      <c r="E5862" s="7">
        <f>SUM(D$2:D5862)</f>
        <v>1821.5154125571185</v>
      </c>
      <c r="F5862">
        <f t="shared" si="456"/>
        <v>1</v>
      </c>
      <c r="G5862">
        <f t="shared" si="457"/>
        <v>1</v>
      </c>
    </row>
    <row r="5863" spans="1:7" x14ac:dyDescent="0.25">
      <c r="A5863" s="7">
        <v>8.1167167885674407E-2</v>
      </c>
      <c r="B5863" s="13">
        <f t="shared" si="458"/>
        <v>5862</v>
      </c>
      <c r="C5863" s="35">
        <f t="shared" si="459"/>
        <v>1.4042008654152616E-5</v>
      </c>
      <c r="D5863" s="7">
        <f t="shared" si="455"/>
        <v>8.2314254730642633E-2</v>
      </c>
      <c r="E5863" s="7">
        <f>SUM(D$2:D5863)</f>
        <v>1821.597726811849</v>
      </c>
      <c r="F5863">
        <f t="shared" si="456"/>
        <v>1</v>
      </c>
      <c r="G5863">
        <f t="shared" si="457"/>
        <v>1</v>
      </c>
    </row>
    <row r="5864" spans="1:7" x14ac:dyDescent="0.25">
      <c r="A5864" s="7">
        <v>8.1145596455138497E-2</v>
      </c>
      <c r="B5864" s="13">
        <f t="shared" si="458"/>
        <v>5863</v>
      </c>
      <c r="C5864" s="35">
        <f t="shared" si="459"/>
        <v>2.1571430535910485E-5</v>
      </c>
      <c r="D5864" s="7">
        <f t="shared" si="455"/>
        <v>0.12647329723204317</v>
      </c>
      <c r="E5864" s="7">
        <f>SUM(D$2:D5864)</f>
        <v>1821.724200109081</v>
      </c>
      <c r="F5864">
        <f t="shared" si="456"/>
        <v>1</v>
      </c>
      <c r="G5864">
        <f t="shared" si="457"/>
        <v>1</v>
      </c>
    </row>
    <row r="5865" spans="1:7" x14ac:dyDescent="0.25">
      <c r="A5865" s="7">
        <v>8.1122378720139679E-2</v>
      </c>
      <c r="B5865" s="13">
        <f t="shared" si="458"/>
        <v>5864</v>
      </c>
      <c r="C5865" s="35">
        <f t="shared" si="459"/>
        <v>2.3217734998817741E-5</v>
      </c>
      <c r="D5865" s="7">
        <f t="shared" si="455"/>
        <v>0.13614879803306723</v>
      </c>
      <c r="E5865" s="7">
        <f>SUM(D$2:D5865)</f>
        <v>1821.860348907114</v>
      </c>
      <c r="F5865">
        <f t="shared" si="456"/>
        <v>1</v>
      </c>
      <c r="G5865">
        <f t="shared" si="457"/>
        <v>1</v>
      </c>
    </row>
    <row r="5866" spans="1:7" x14ac:dyDescent="0.25">
      <c r="A5866" s="7">
        <v>8.1111484058252817E-2</v>
      </c>
      <c r="B5866" s="13">
        <f t="shared" si="458"/>
        <v>5865</v>
      </c>
      <c r="C5866" s="35">
        <f t="shared" si="459"/>
        <v>1.0894661886862167E-5</v>
      </c>
      <c r="D5866" s="7">
        <f t="shared" si="455"/>
        <v>6.3897191966446609E-2</v>
      </c>
      <c r="E5866" s="7">
        <f>SUM(D$2:D5866)</f>
        <v>1821.9242460990804</v>
      </c>
      <c r="F5866">
        <f t="shared" si="456"/>
        <v>1</v>
      </c>
      <c r="G5866">
        <f t="shared" si="457"/>
        <v>1</v>
      </c>
    </row>
    <row r="5867" spans="1:7" x14ac:dyDescent="0.25">
      <c r="A5867" s="7">
        <v>8.1102768328743344E-2</v>
      </c>
      <c r="B5867" s="13">
        <f t="shared" si="458"/>
        <v>5866</v>
      </c>
      <c r="C5867" s="35">
        <f t="shared" si="459"/>
        <v>8.7157295094730802E-6</v>
      </c>
      <c r="D5867" s="7">
        <f t="shared" si="455"/>
        <v>5.1126469302569089E-2</v>
      </c>
      <c r="E5867" s="7">
        <f>SUM(D$2:D5867)</f>
        <v>1821.9753725683829</v>
      </c>
      <c r="F5867">
        <f t="shared" si="456"/>
        <v>1</v>
      </c>
      <c r="G5867">
        <f t="shared" si="457"/>
        <v>1</v>
      </c>
    </row>
    <row r="5868" spans="1:7" x14ac:dyDescent="0.25">
      <c r="A5868" s="7">
        <v>8.1093955757794919E-2</v>
      </c>
      <c r="B5868" s="13">
        <f t="shared" si="458"/>
        <v>5867</v>
      </c>
      <c r="C5868" s="35">
        <f t="shared" si="459"/>
        <v>8.8125709484243586E-6</v>
      </c>
      <c r="D5868" s="7">
        <f t="shared" si="455"/>
        <v>5.1703353754405712E-2</v>
      </c>
      <c r="E5868" s="7">
        <f>SUM(D$2:D5868)</f>
        <v>1822.0270759221373</v>
      </c>
      <c r="F5868">
        <f t="shared" si="456"/>
        <v>1</v>
      </c>
      <c r="G5868">
        <f t="shared" si="457"/>
        <v>1</v>
      </c>
    </row>
    <row r="5869" spans="1:7" x14ac:dyDescent="0.25">
      <c r="A5869" s="7">
        <v>8.1086886332748395E-2</v>
      </c>
      <c r="B5869" s="13">
        <f t="shared" si="458"/>
        <v>5868</v>
      </c>
      <c r="C5869" s="35">
        <f t="shared" si="459"/>
        <v>7.0694250465241915E-6</v>
      </c>
      <c r="D5869" s="7">
        <f t="shared" si="455"/>
        <v>4.1483386173003955E-2</v>
      </c>
      <c r="E5869" s="7">
        <f>SUM(D$2:D5869)</f>
        <v>1822.0685593083103</v>
      </c>
      <c r="F5869">
        <f t="shared" si="456"/>
        <v>1</v>
      </c>
      <c r="G5869">
        <f t="shared" si="457"/>
        <v>1</v>
      </c>
    </row>
    <row r="5870" spans="1:7" x14ac:dyDescent="0.25">
      <c r="A5870" s="7">
        <v>8.1068873825095478E-2</v>
      </c>
      <c r="B5870" s="13">
        <f t="shared" si="458"/>
        <v>5869</v>
      </c>
      <c r="C5870" s="35">
        <f t="shared" si="459"/>
        <v>1.8012507652917509E-5</v>
      </c>
      <c r="D5870" s="7">
        <f t="shared" si="455"/>
        <v>0.10571540741497286</v>
      </c>
      <c r="E5870" s="7">
        <f>SUM(D$2:D5870)</f>
        <v>1822.1742747157252</v>
      </c>
      <c r="F5870">
        <f t="shared" si="456"/>
        <v>1</v>
      </c>
      <c r="G5870">
        <f t="shared" si="457"/>
        <v>1</v>
      </c>
    </row>
    <row r="5871" spans="1:7" x14ac:dyDescent="0.25">
      <c r="A5871" s="7">
        <v>8.1063232811274033E-2</v>
      </c>
      <c r="B5871" s="13">
        <f t="shared" si="458"/>
        <v>5870</v>
      </c>
      <c r="C5871" s="35">
        <f t="shared" si="459"/>
        <v>5.6410138214446626E-6</v>
      </c>
      <c r="D5871" s="7">
        <f t="shared" si="455"/>
        <v>3.3112751131880169E-2</v>
      </c>
      <c r="E5871" s="7">
        <f>SUM(D$2:D5871)</f>
        <v>1822.2073874668572</v>
      </c>
      <c r="F5871">
        <f t="shared" si="456"/>
        <v>1</v>
      </c>
      <c r="G5871">
        <f t="shared" si="457"/>
        <v>1</v>
      </c>
    </row>
    <row r="5872" spans="1:7" x14ac:dyDescent="0.25">
      <c r="A5872" s="7">
        <v>8.1032074078277713E-2</v>
      </c>
      <c r="B5872" s="13">
        <f t="shared" si="458"/>
        <v>5871</v>
      </c>
      <c r="C5872" s="35">
        <f t="shared" si="459"/>
        <v>3.1158732996319771E-5</v>
      </c>
      <c r="D5872" s="7">
        <f t="shared" si="455"/>
        <v>0.18293292142139339</v>
      </c>
      <c r="E5872" s="7">
        <f>SUM(D$2:D5872)</f>
        <v>1822.3903203882785</v>
      </c>
      <c r="F5872">
        <f t="shared" si="456"/>
        <v>1</v>
      </c>
      <c r="G5872">
        <f t="shared" si="457"/>
        <v>1</v>
      </c>
    </row>
    <row r="5873" spans="1:7" x14ac:dyDescent="0.25">
      <c r="A5873" s="7">
        <v>8.1022389934378311E-2</v>
      </c>
      <c r="B5873" s="13">
        <f t="shared" si="458"/>
        <v>5872</v>
      </c>
      <c r="C5873" s="35">
        <f t="shared" si="459"/>
        <v>9.6841438994021978E-6</v>
      </c>
      <c r="D5873" s="7">
        <f t="shared" si="455"/>
        <v>5.6865292977289705E-2</v>
      </c>
      <c r="E5873" s="7">
        <f>SUM(D$2:D5873)</f>
        <v>1822.4471856812559</v>
      </c>
      <c r="F5873">
        <f t="shared" si="456"/>
        <v>1</v>
      </c>
      <c r="G5873">
        <f t="shared" si="457"/>
        <v>1</v>
      </c>
    </row>
    <row r="5874" spans="1:7" x14ac:dyDescent="0.25">
      <c r="A5874" s="7">
        <v>8.0983556517341709E-2</v>
      </c>
      <c r="B5874" s="13">
        <f t="shared" si="458"/>
        <v>5873</v>
      </c>
      <c r="C5874" s="35">
        <f t="shared" si="459"/>
        <v>3.8833417036601703E-5</v>
      </c>
      <c r="D5874" s="7">
        <f t="shared" si="455"/>
        <v>0.22806865825596179</v>
      </c>
      <c r="E5874" s="7">
        <f>SUM(D$2:D5874)</f>
        <v>1822.6752543395119</v>
      </c>
      <c r="F5874">
        <f t="shared" si="456"/>
        <v>1</v>
      </c>
      <c r="G5874">
        <f t="shared" si="457"/>
        <v>1</v>
      </c>
    </row>
    <row r="5875" spans="1:7" x14ac:dyDescent="0.25">
      <c r="A5875" s="7">
        <v>8.0956731438740326E-2</v>
      </c>
      <c r="B5875" s="13">
        <f t="shared" si="458"/>
        <v>5874</v>
      </c>
      <c r="C5875" s="35">
        <f t="shared" si="459"/>
        <v>2.6825078601383501E-5</v>
      </c>
      <c r="D5875" s="7">
        <f t="shared" si="455"/>
        <v>0.15757051170452668</v>
      </c>
      <c r="E5875" s="7">
        <f>SUM(D$2:D5875)</f>
        <v>1822.8328248512164</v>
      </c>
      <c r="F5875">
        <f t="shared" si="456"/>
        <v>1</v>
      </c>
      <c r="G5875">
        <f t="shared" si="457"/>
        <v>1</v>
      </c>
    </row>
    <row r="5876" spans="1:7" x14ac:dyDescent="0.25">
      <c r="A5876" s="7">
        <v>8.094874202002332E-2</v>
      </c>
      <c r="B5876" s="13">
        <f t="shared" si="458"/>
        <v>5875</v>
      </c>
      <c r="C5876" s="35">
        <f t="shared" si="459"/>
        <v>7.9894187170054254E-6</v>
      </c>
      <c r="D5876" s="7">
        <f t="shared" si="455"/>
        <v>4.6937834962406874E-2</v>
      </c>
      <c r="E5876" s="7">
        <f>SUM(D$2:D5876)</f>
        <v>1822.8797626861788</v>
      </c>
      <c r="F5876">
        <f t="shared" si="456"/>
        <v>1</v>
      </c>
      <c r="G5876">
        <f t="shared" si="457"/>
        <v>1</v>
      </c>
    </row>
    <row r="5877" spans="1:7" x14ac:dyDescent="0.25">
      <c r="A5877" s="7">
        <v>8.0946054670091222E-2</v>
      </c>
      <c r="B5877" s="13">
        <f t="shared" si="458"/>
        <v>5876</v>
      </c>
      <c r="C5877" s="35">
        <f t="shared" si="459"/>
        <v>2.687349932098404E-6</v>
      </c>
      <c r="D5877" s="7">
        <f t="shared" si="455"/>
        <v>1.5790868201010222E-2</v>
      </c>
      <c r="E5877" s="7">
        <f>SUM(D$2:D5877)</f>
        <v>1822.8955535543798</v>
      </c>
      <c r="F5877">
        <f t="shared" si="456"/>
        <v>1</v>
      </c>
      <c r="G5877">
        <f t="shared" si="457"/>
        <v>1</v>
      </c>
    </row>
    <row r="5878" spans="1:7" x14ac:dyDescent="0.25">
      <c r="A5878" s="7">
        <v>8.090855282284079E-2</v>
      </c>
      <c r="B5878" s="13">
        <f t="shared" si="458"/>
        <v>5877</v>
      </c>
      <c r="C5878" s="35">
        <f t="shared" si="459"/>
        <v>3.7501847250431819E-5</v>
      </c>
      <c r="D5878" s="7">
        <f t="shared" si="455"/>
        <v>0.2203983562907878</v>
      </c>
      <c r="E5878" s="7">
        <f>SUM(D$2:D5878)</f>
        <v>1823.1159519106707</v>
      </c>
      <c r="F5878">
        <f t="shared" si="456"/>
        <v>1</v>
      </c>
      <c r="G5878">
        <f t="shared" si="457"/>
        <v>1</v>
      </c>
    </row>
    <row r="5879" spans="1:7" x14ac:dyDescent="0.25">
      <c r="A5879" s="7">
        <v>8.0826770227610339E-2</v>
      </c>
      <c r="B5879" s="13">
        <f t="shared" si="458"/>
        <v>5878</v>
      </c>
      <c r="C5879" s="35">
        <f t="shared" si="459"/>
        <v>8.1782595230450728E-5</v>
      </c>
      <c r="D5879" s="7">
        <f t="shared" si="455"/>
        <v>0.48071809476458938</v>
      </c>
      <c r="E5879" s="7">
        <f>SUM(D$2:D5879)</f>
        <v>1823.5966700054353</v>
      </c>
      <c r="F5879">
        <f t="shared" si="456"/>
        <v>1</v>
      </c>
      <c r="G5879">
        <f t="shared" si="457"/>
        <v>1</v>
      </c>
    </row>
    <row r="5880" spans="1:7" x14ac:dyDescent="0.25">
      <c r="A5880" s="7">
        <v>8.07698274614818E-2</v>
      </c>
      <c r="B5880" s="13">
        <f t="shared" si="458"/>
        <v>5879</v>
      </c>
      <c r="C5880" s="35">
        <f t="shared" si="459"/>
        <v>5.6942766128539879E-5</v>
      </c>
      <c r="D5880" s="7">
        <f t="shared" si="455"/>
        <v>0.33476652206968593</v>
      </c>
      <c r="E5880" s="7">
        <f>SUM(D$2:D5880)</f>
        <v>1823.931436527505</v>
      </c>
      <c r="F5880">
        <f t="shared" si="456"/>
        <v>1</v>
      </c>
      <c r="G5880">
        <f t="shared" si="457"/>
        <v>1</v>
      </c>
    </row>
    <row r="5881" spans="1:7" x14ac:dyDescent="0.25">
      <c r="A5881" s="7">
        <v>8.0760724366216369E-2</v>
      </c>
      <c r="B5881" s="13">
        <f t="shared" si="458"/>
        <v>5880</v>
      </c>
      <c r="C5881" s="35">
        <f t="shared" si="459"/>
        <v>9.1030952654308495E-6</v>
      </c>
      <c r="D5881" s="7">
        <f t="shared" si="455"/>
        <v>5.3526200160733395E-2</v>
      </c>
      <c r="E5881" s="7">
        <f>SUM(D$2:D5881)</f>
        <v>1823.9849627276658</v>
      </c>
      <c r="F5881">
        <f t="shared" si="456"/>
        <v>1</v>
      </c>
      <c r="G5881">
        <f t="shared" si="457"/>
        <v>1</v>
      </c>
    </row>
    <row r="5882" spans="1:7" x14ac:dyDescent="0.25">
      <c r="A5882" s="7">
        <v>8.0685018571282727E-2</v>
      </c>
      <c r="B5882" s="13">
        <f t="shared" si="458"/>
        <v>5881</v>
      </c>
      <c r="C5882" s="35">
        <f t="shared" si="459"/>
        <v>7.5705794933642045E-5</v>
      </c>
      <c r="D5882" s="7">
        <f t="shared" si="455"/>
        <v>0.44522578000474888</v>
      </c>
      <c r="E5882" s="7">
        <f>SUM(D$2:D5882)</f>
        <v>1824.4301885076704</v>
      </c>
      <c r="F5882">
        <f t="shared" si="456"/>
        <v>1</v>
      </c>
      <c r="G5882">
        <f t="shared" si="457"/>
        <v>1</v>
      </c>
    </row>
    <row r="5883" spans="1:7" x14ac:dyDescent="0.25">
      <c r="A5883" s="7">
        <v>8.0608538044837225E-2</v>
      </c>
      <c r="B5883" s="13">
        <f t="shared" si="458"/>
        <v>5882</v>
      </c>
      <c r="C5883" s="35">
        <f t="shared" si="459"/>
        <v>7.6480526445502073E-5</v>
      </c>
      <c r="D5883" s="7">
        <f t="shared" si="455"/>
        <v>0.44985845655244316</v>
      </c>
      <c r="E5883" s="7">
        <f>SUM(D$2:D5883)</f>
        <v>1824.8800469642229</v>
      </c>
      <c r="F5883">
        <f t="shared" si="456"/>
        <v>1</v>
      </c>
      <c r="G5883">
        <f t="shared" si="457"/>
        <v>1</v>
      </c>
    </row>
    <row r="5884" spans="1:7" x14ac:dyDescent="0.25">
      <c r="A5884" s="7">
        <v>8.0596892861798178E-2</v>
      </c>
      <c r="B5884" s="13">
        <f t="shared" si="458"/>
        <v>5883</v>
      </c>
      <c r="C5884" s="35">
        <f t="shared" si="459"/>
        <v>1.1645183039046825E-5</v>
      </c>
      <c r="D5884" s="7">
        <f t="shared" si="455"/>
        <v>6.850861181871247E-2</v>
      </c>
      <c r="E5884" s="7">
        <f>SUM(D$2:D5884)</f>
        <v>1824.9485555760416</v>
      </c>
      <c r="F5884">
        <f t="shared" si="456"/>
        <v>1</v>
      </c>
      <c r="G5884">
        <f t="shared" si="457"/>
        <v>1</v>
      </c>
    </row>
    <row r="5885" spans="1:7" x14ac:dyDescent="0.25">
      <c r="A5885" s="7">
        <v>8.0574280385793062E-2</v>
      </c>
      <c r="B5885" s="13">
        <f t="shared" si="458"/>
        <v>5884</v>
      </c>
      <c r="C5885" s="35">
        <f t="shared" si="459"/>
        <v>2.2612476005115512E-5</v>
      </c>
      <c r="D5885" s="7">
        <f t="shared" si="455"/>
        <v>0.13305180881409967</v>
      </c>
      <c r="E5885" s="7">
        <f>SUM(D$2:D5885)</f>
        <v>1825.0816073848557</v>
      </c>
      <c r="F5885">
        <f t="shared" si="456"/>
        <v>1</v>
      </c>
      <c r="G5885">
        <f t="shared" si="457"/>
        <v>1</v>
      </c>
    </row>
    <row r="5886" spans="1:7" x14ac:dyDescent="0.25">
      <c r="A5886" s="7">
        <v>8.0539151153797964E-2</v>
      </c>
      <c r="B5886" s="13">
        <f t="shared" si="458"/>
        <v>5885</v>
      </c>
      <c r="C5886" s="35">
        <f t="shared" si="459"/>
        <v>3.5129231995098542E-5</v>
      </c>
      <c r="D5886" s="7">
        <f t="shared" si="455"/>
        <v>0.20673553029115493</v>
      </c>
      <c r="E5886" s="7">
        <f>SUM(D$2:D5886)</f>
        <v>1825.2883429151468</v>
      </c>
      <c r="F5886">
        <f t="shared" si="456"/>
        <v>1</v>
      </c>
      <c r="G5886">
        <f t="shared" si="457"/>
        <v>1</v>
      </c>
    </row>
    <row r="5887" spans="1:7" x14ac:dyDescent="0.25">
      <c r="A5887" s="7">
        <v>8.0522881792046946E-2</v>
      </c>
      <c r="B5887" s="13">
        <f t="shared" si="458"/>
        <v>5886</v>
      </c>
      <c r="C5887" s="35">
        <f t="shared" si="459"/>
        <v>1.6269361751017342E-5</v>
      </c>
      <c r="D5887" s="7">
        <f t="shared" si="455"/>
        <v>9.5761463266488073E-2</v>
      </c>
      <c r="E5887" s="7">
        <f>SUM(D$2:D5887)</f>
        <v>1825.3841043784132</v>
      </c>
      <c r="F5887">
        <f t="shared" si="456"/>
        <v>1</v>
      </c>
      <c r="G5887">
        <f t="shared" si="457"/>
        <v>1</v>
      </c>
    </row>
    <row r="5888" spans="1:7" x14ac:dyDescent="0.25">
      <c r="A5888" s="7">
        <v>8.0488503081204074E-2</v>
      </c>
      <c r="B5888" s="13">
        <f t="shared" si="458"/>
        <v>5887</v>
      </c>
      <c r="C5888" s="35">
        <f t="shared" si="459"/>
        <v>3.4378710842872251E-5</v>
      </c>
      <c r="D5888" s="7">
        <f t="shared" si="455"/>
        <v>0.20238747073198893</v>
      </c>
      <c r="E5888" s="7">
        <f>SUM(D$2:D5888)</f>
        <v>1825.5864918491452</v>
      </c>
      <c r="F5888">
        <f t="shared" si="456"/>
        <v>1</v>
      </c>
      <c r="G5888">
        <f t="shared" si="457"/>
        <v>1</v>
      </c>
    </row>
    <row r="5889" spans="1:7" x14ac:dyDescent="0.25">
      <c r="A5889" s="7">
        <v>8.0469159003765001E-2</v>
      </c>
      <c r="B5889" s="13">
        <f t="shared" si="458"/>
        <v>5888</v>
      </c>
      <c r="C5889" s="35">
        <f t="shared" si="459"/>
        <v>1.9344077439073515E-5</v>
      </c>
      <c r="D5889" s="7">
        <f t="shared" si="455"/>
        <v>0.11389792796126486</v>
      </c>
      <c r="E5889" s="7">
        <f>SUM(D$2:D5889)</f>
        <v>1825.7003897771065</v>
      </c>
      <c r="F5889">
        <f t="shared" si="456"/>
        <v>1</v>
      </c>
      <c r="G5889">
        <f t="shared" si="457"/>
        <v>1</v>
      </c>
    </row>
    <row r="5890" spans="1:7" x14ac:dyDescent="0.25">
      <c r="A5890" s="7">
        <v>8.0439210788756085E-2</v>
      </c>
      <c r="B5890" s="13">
        <f t="shared" si="458"/>
        <v>5889</v>
      </c>
      <c r="C5890" s="35">
        <f t="shared" si="459"/>
        <v>2.9948215008915313E-5</v>
      </c>
      <c r="D5890" s="7">
        <f t="shared" ref="D5890:D5953" si="460">C5890*B5890</f>
        <v>0.17636503818750227</v>
      </c>
      <c r="E5890" s="7">
        <f>SUM(D$2:D5890)</f>
        <v>1825.8767548152939</v>
      </c>
      <c r="F5890">
        <f t="shared" ref="F5890:F5953" si="461">IF(E5890&gt;I$15,1,0)</f>
        <v>1</v>
      </c>
      <c r="G5890">
        <f t="shared" ref="G5890:G5953" si="462">IF(E5890&gt;M$15,1,0)</f>
        <v>1</v>
      </c>
    </row>
    <row r="5891" spans="1:7" x14ac:dyDescent="0.25">
      <c r="A5891" s="7">
        <v>8.0403137352730816E-2</v>
      </c>
      <c r="B5891" s="13">
        <f t="shared" ref="B5891:B5954" si="463">ROW(B5891)-1</f>
        <v>5890</v>
      </c>
      <c r="C5891" s="35">
        <f t="shared" si="459"/>
        <v>3.6073436025269023E-5</v>
      </c>
      <c r="D5891" s="7">
        <f t="shared" si="460"/>
        <v>0.21247253818883455</v>
      </c>
      <c r="E5891" s="7">
        <f>SUM(D$2:D5891)</f>
        <v>1826.0892273534828</v>
      </c>
      <c r="F5891">
        <f t="shared" si="461"/>
        <v>1</v>
      </c>
      <c r="G5891">
        <f t="shared" si="462"/>
        <v>1</v>
      </c>
    </row>
    <row r="5892" spans="1:7" x14ac:dyDescent="0.25">
      <c r="A5892" s="7">
        <v>8.0394300571422606E-2</v>
      </c>
      <c r="B5892" s="13">
        <f t="shared" si="463"/>
        <v>5891</v>
      </c>
      <c r="C5892" s="35">
        <f t="shared" ref="C5892:C5955" si="464">IF(A5891-A5892=0,0,A5891-A5892)</f>
        <v>8.8367813082107505E-6</v>
      </c>
      <c r="D5892" s="7">
        <f t="shared" si="460"/>
        <v>5.2057478686669531E-2</v>
      </c>
      <c r="E5892" s="7">
        <f>SUM(D$2:D5892)</f>
        <v>1826.1412848321695</v>
      </c>
      <c r="F5892">
        <f t="shared" si="461"/>
        <v>1</v>
      </c>
      <c r="G5892">
        <f t="shared" si="462"/>
        <v>1</v>
      </c>
    </row>
    <row r="5893" spans="1:7" x14ac:dyDescent="0.25">
      <c r="A5893" s="7">
        <v>8.0328327341107897E-2</v>
      </c>
      <c r="B5893" s="13">
        <f t="shared" si="463"/>
        <v>5892</v>
      </c>
      <c r="C5893" s="35">
        <f t="shared" si="464"/>
        <v>6.5973230314708697E-5</v>
      </c>
      <c r="D5893" s="7">
        <f t="shared" si="460"/>
        <v>0.38871427301426364</v>
      </c>
      <c r="E5893" s="7">
        <f>SUM(D$2:D5893)</f>
        <v>1826.5299991051838</v>
      </c>
      <c r="F5893">
        <f t="shared" si="461"/>
        <v>1</v>
      </c>
      <c r="G5893">
        <f t="shared" si="462"/>
        <v>1</v>
      </c>
    </row>
    <row r="5894" spans="1:7" x14ac:dyDescent="0.25">
      <c r="A5894" s="7">
        <v>8.0314721118929219E-2</v>
      </c>
      <c r="B5894" s="13">
        <f t="shared" si="463"/>
        <v>5893</v>
      </c>
      <c r="C5894" s="35">
        <f t="shared" si="464"/>
        <v>1.3606222178677574E-5</v>
      </c>
      <c r="D5894" s="7">
        <f t="shared" si="460"/>
        <v>8.0181467298946943E-2</v>
      </c>
      <c r="E5894" s="7">
        <f>SUM(D$2:D5894)</f>
        <v>1826.6101805724827</v>
      </c>
      <c r="F5894">
        <f t="shared" si="461"/>
        <v>1</v>
      </c>
      <c r="G5894">
        <f t="shared" si="462"/>
        <v>1</v>
      </c>
    </row>
    <row r="5895" spans="1:7" x14ac:dyDescent="0.25">
      <c r="A5895" s="7">
        <v>8.0301695945384527E-2</v>
      </c>
      <c r="B5895" s="13">
        <f t="shared" si="463"/>
        <v>5894</v>
      </c>
      <c r="C5895" s="35">
        <f t="shared" si="464"/>
        <v>1.3025173544692348E-5</v>
      </c>
      <c r="D5895" s="7">
        <f t="shared" si="460"/>
        <v>7.6770372872416698E-2</v>
      </c>
      <c r="E5895" s="7">
        <f>SUM(D$2:D5895)</f>
        <v>1826.6869509453552</v>
      </c>
      <c r="F5895">
        <f t="shared" si="461"/>
        <v>1</v>
      </c>
      <c r="G5895">
        <f t="shared" si="462"/>
        <v>1</v>
      </c>
    </row>
    <row r="5896" spans="1:7" x14ac:dyDescent="0.25">
      <c r="A5896" s="7">
        <v>8.0183960965927531E-2</v>
      </c>
      <c r="B5896" s="13">
        <f t="shared" si="463"/>
        <v>5895</v>
      </c>
      <c r="C5896" s="35">
        <f t="shared" si="464"/>
        <v>1.1773497945699596E-4</v>
      </c>
      <c r="D5896" s="7">
        <f t="shared" si="460"/>
        <v>0.69404770389899118</v>
      </c>
      <c r="E5896" s="7">
        <f>SUM(D$2:D5896)</f>
        <v>1827.3809986492543</v>
      </c>
      <c r="F5896">
        <f t="shared" si="461"/>
        <v>1</v>
      </c>
      <c r="G5896">
        <f t="shared" si="462"/>
        <v>1</v>
      </c>
    </row>
    <row r="5897" spans="1:7" x14ac:dyDescent="0.25">
      <c r="A5897" s="7">
        <v>8.0171347368498527E-2</v>
      </c>
      <c r="B5897" s="13">
        <f t="shared" si="463"/>
        <v>5896</v>
      </c>
      <c r="C5897" s="35">
        <f t="shared" si="464"/>
        <v>1.2613597429003698E-5</v>
      </c>
      <c r="D5897" s="7">
        <f t="shared" si="460"/>
        <v>7.4369770441405803E-2</v>
      </c>
      <c r="E5897" s="7">
        <f>SUM(D$2:D5897)</f>
        <v>1827.4553684196956</v>
      </c>
      <c r="F5897">
        <f t="shared" si="461"/>
        <v>1</v>
      </c>
      <c r="G5897">
        <f t="shared" si="462"/>
        <v>1</v>
      </c>
    </row>
    <row r="5898" spans="1:7" x14ac:dyDescent="0.25">
      <c r="A5898" s="7">
        <v>8.0111668831718469E-2</v>
      </c>
      <c r="B5898" s="13">
        <f t="shared" si="463"/>
        <v>5897</v>
      </c>
      <c r="C5898" s="35">
        <f t="shared" si="464"/>
        <v>5.9678536780058411E-5</v>
      </c>
      <c r="D5898" s="7">
        <f t="shared" si="460"/>
        <v>0.35192433139200446</v>
      </c>
      <c r="E5898" s="7">
        <f>SUM(D$2:D5898)</f>
        <v>1827.8072927510875</v>
      </c>
      <c r="F5898">
        <f t="shared" si="461"/>
        <v>1</v>
      </c>
      <c r="G5898">
        <f t="shared" si="462"/>
        <v>1</v>
      </c>
    </row>
    <row r="5899" spans="1:7" x14ac:dyDescent="0.25">
      <c r="A5899" s="7">
        <v>8.0046010336080484E-2</v>
      </c>
      <c r="B5899" s="13">
        <f t="shared" si="463"/>
        <v>5898</v>
      </c>
      <c r="C5899" s="35">
        <f t="shared" si="464"/>
        <v>6.5658495637985204E-5</v>
      </c>
      <c r="D5899" s="7">
        <f t="shared" si="460"/>
        <v>0.38725380727283676</v>
      </c>
      <c r="E5899" s="7">
        <f>SUM(D$2:D5899)</f>
        <v>1828.1945465583603</v>
      </c>
      <c r="F5899">
        <f t="shared" si="461"/>
        <v>1</v>
      </c>
      <c r="G5899">
        <f t="shared" si="462"/>
        <v>1</v>
      </c>
    </row>
    <row r="5900" spans="1:7" x14ac:dyDescent="0.25">
      <c r="A5900" s="7">
        <v>7.998192551382613E-2</v>
      </c>
      <c r="B5900" s="13">
        <f t="shared" si="463"/>
        <v>5899</v>
      </c>
      <c r="C5900" s="35">
        <f t="shared" si="464"/>
        <v>6.4084822254353857E-5</v>
      </c>
      <c r="D5900" s="7">
        <f t="shared" si="460"/>
        <v>0.37803636647843342</v>
      </c>
      <c r="E5900" s="7">
        <f>SUM(D$2:D5900)</f>
        <v>1828.5725829248388</v>
      </c>
      <c r="F5900">
        <f t="shared" si="461"/>
        <v>1</v>
      </c>
      <c r="G5900">
        <f t="shared" si="462"/>
        <v>1</v>
      </c>
    </row>
    <row r="5901" spans="1:7" x14ac:dyDescent="0.25">
      <c r="A5901" s="7">
        <v>7.9852424299531363E-2</v>
      </c>
      <c r="B5901" s="13">
        <f t="shared" si="463"/>
        <v>5900</v>
      </c>
      <c r="C5901" s="35">
        <f t="shared" si="464"/>
        <v>1.2950121429476658E-4</v>
      </c>
      <c r="D5901" s="7">
        <f t="shared" si="460"/>
        <v>0.76405716433912274</v>
      </c>
      <c r="E5901" s="7">
        <f>SUM(D$2:D5901)</f>
        <v>1829.336640089178</v>
      </c>
      <c r="F5901">
        <f t="shared" si="461"/>
        <v>1</v>
      </c>
      <c r="G5901">
        <f t="shared" si="462"/>
        <v>1</v>
      </c>
    </row>
    <row r="5902" spans="1:7" x14ac:dyDescent="0.25">
      <c r="A5902" s="7">
        <v>7.9845403295204301E-2</v>
      </c>
      <c r="B5902" s="13">
        <f t="shared" si="463"/>
        <v>5901</v>
      </c>
      <c r="C5902" s="35">
        <f t="shared" si="464"/>
        <v>7.0210043270624301E-6</v>
      </c>
      <c r="D5902" s="7">
        <f t="shared" si="460"/>
        <v>4.14309465339954E-2</v>
      </c>
      <c r="E5902" s="7">
        <f>SUM(D$2:D5902)</f>
        <v>1829.3780710357121</v>
      </c>
      <c r="F5902">
        <f t="shared" si="461"/>
        <v>1</v>
      </c>
      <c r="G5902">
        <f t="shared" si="462"/>
        <v>1</v>
      </c>
    </row>
    <row r="5903" spans="1:7" x14ac:dyDescent="0.25">
      <c r="A5903" s="7">
        <v>7.9825696062369042E-2</v>
      </c>
      <c r="B5903" s="13">
        <f t="shared" si="463"/>
        <v>5902</v>
      </c>
      <c r="C5903" s="35">
        <f t="shared" si="464"/>
        <v>1.970723283525877E-5</v>
      </c>
      <c r="D5903" s="7">
        <f t="shared" si="460"/>
        <v>0.11631208819369726</v>
      </c>
      <c r="E5903" s="7">
        <f>SUM(D$2:D5903)</f>
        <v>1829.4943831239059</v>
      </c>
      <c r="F5903">
        <f t="shared" si="461"/>
        <v>1</v>
      </c>
      <c r="G5903">
        <f t="shared" si="462"/>
        <v>1</v>
      </c>
    </row>
    <row r="5904" spans="1:7" x14ac:dyDescent="0.25">
      <c r="A5904" s="7">
        <v>7.9802333065211659E-2</v>
      </c>
      <c r="B5904" s="13">
        <f t="shared" si="463"/>
        <v>5903</v>
      </c>
      <c r="C5904" s="35">
        <f t="shared" si="464"/>
        <v>2.3362997157383436E-5</v>
      </c>
      <c r="D5904" s="7">
        <f t="shared" si="460"/>
        <v>0.13791177222003442</v>
      </c>
      <c r="E5904" s="7">
        <f>SUM(D$2:D5904)</f>
        <v>1829.6322948961258</v>
      </c>
      <c r="F5904">
        <f t="shared" si="461"/>
        <v>1</v>
      </c>
      <c r="G5904">
        <f t="shared" si="462"/>
        <v>1</v>
      </c>
    </row>
    <row r="5905" spans="1:7" x14ac:dyDescent="0.25">
      <c r="A5905" s="7">
        <v>7.9777105870353707E-2</v>
      </c>
      <c r="B5905" s="13">
        <f t="shared" si="463"/>
        <v>5904</v>
      </c>
      <c r="C5905" s="35">
        <f t="shared" si="464"/>
        <v>2.5227194857951885E-5</v>
      </c>
      <c r="D5905" s="7">
        <f t="shared" si="460"/>
        <v>0.14894135844134793</v>
      </c>
      <c r="E5905" s="7">
        <f>SUM(D$2:D5905)</f>
        <v>1829.7812362545671</v>
      </c>
      <c r="F5905">
        <f t="shared" si="461"/>
        <v>1</v>
      </c>
      <c r="G5905">
        <f t="shared" si="462"/>
        <v>1</v>
      </c>
    </row>
    <row r="5906" spans="1:7" x14ac:dyDescent="0.25">
      <c r="A5906" s="7">
        <v>7.9738272453317091E-2</v>
      </c>
      <c r="B5906" s="13">
        <f t="shared" si="463"/>
        <v>5905</v>
      </c>
      <c r="C5906" s="35">
        <f t="shared" si="464"/>
        <v>3.8833417036615581E-5</v>
      </c>
      <c r="D5906" s="7">
        <f t="shared" si="460"/>
        <v>0.229311327601215</v>
      </c>
      <c r="E5906" s="7">
        <f>SUM(D$2:D5906)</f>
        <v>1830.0105475821683</v>
      </c>
      <c r="F5906">
        <f t="shared" si="461"/>
        <v>1</v>
      </c>
      <c r="G5906">
        <f t="shared" si="462"/>
        <v>1</v>
      </c>
    </row>
    <row r="5907" spans="1:7" x14ac:dyDescent="0.25">
      <c r="A5907" s="7">
        <v>7.9703046379883E-2</v>
      </c>
      <c r="B5907" s="13">
        <f t="shared" si="463"/>
        <v>5906</v>
      </c>
      <c r="C5907" s="35">
        <f t="shared" si="464"/>
        <v>3.5226073434091454E-5</v>
      </c>
      <c r="D5907" s="7">
        <f t="shared" si="460"/>
        <v>0.20804518970174413</v>
      </c>
      <c r="E5907" s="7">
        <f>SUM(D$2:D5907)</f>
        <v>1830.2185927718701</v>
      </c>
      <c r="F5907">
        <f t="shared" si="461"/>
        <v>1</v>
      </c>
      <c r="G5907">
        <f t="shared" si="462"/>
        <v>1</v>
      </c>
    </row>
    <row r="5908" spans="1:7" x14ac:dyDescent="0.25">
      <c r="A5908" s="7">
        <v>7.9702126386212574E-2</v>
      </c>
      <c r="B5908" s="13">
        <f t="shared" si="463"/>
        <v>5907</v>
      </c>
      <c r="C5908" s="35">
        <f t="shared" si="464"/>
        <v>9.1999367042572278E-7</v>
      </c>
      <c r="D5908" s="7">
        <f t="shared" si="460"/>
        <v>5.4344026112047444E-3</v>
      </c>
      <c r="E5908" s="7">
        <f>SUM(D$2:D5908)</f>
        <v>1830.2240271744813</v>
      </c>
      <c r="F5908">
        <f t="shared" si="461"/>
        <v>1</v>
      </c>
      <c r="G5908">
        <f t="shared" si="462"/>
        <v>1</v>
      </c>
    </row>
    <row r="5909" spans="1:7" x14ac:dyDescent="0.25">
      <c r="A5909" s="7">
        <v>7.9643416263822459E-2</v>
      </c>
      <c r="B5909" s="13">
        <f t="shared" si="463"/>
        <v>5908</v>
      </c>
      <c r="C5909" s="35">
        <f t="shared" si="464"/>
        <v>5.8710122390115416E-5</v>
      </c>
      <c r="D5909" s="7">
        <f t="shared" si="460"/>
        <v>0.34685940308080188</v>
      </c>
      <c r="E5909" s="7">
        <f>SUM(D$2:D5909)</f>
        <v>1830.5708865775621</v>
      </c>
      <c r="F5909">
        <f t="shared" si="461"/>
        <v>1</v>
      </c>
      <c r="G5909">
        <f t="shared" si="462"/>
        <v>1</v>
      </c>
    </row>
    <row r="5910" spans="1:7" x14ac:dyDescent="0.25">
      <c r="A5910" s="7">
        <v>7.9629083730851299E-2</v>
      </c>
      <c r="B5910" s="13">
        <f t="shared" si="463"/>
        <v>5909</v>
      </c>
      <c r="C5910" s="35">
        <f t="shared" si="464"/>
        <v>1.4332532971159107E-5</v>
      </c>
      <c r="D5910" s="7">
        <f t="shared" si="460"/>
        <v>8.469093732657916E-2</v>
      </c>
      <c r="E5910" s="7">
        <f>SUM(D$2:D5910)</f>
        <v>1830.6555775148886</v>
      </c>
      <c r="F5910">
        <f t="shared" si="461"/>
        <v>1</v>
      </c>
      <c r="G5910">
        <f t="shared" si="462"/>
        <v>1</v>
      </c>
    </row>
    <row r="5911" spans="1:7" x14ac:dyDescent="0.25">
      <c r="A5911" s="7">
        <v>7.9604268112109092E-2</v>
      </c>
      <c r="B5911" s="13">
        <f t="shared" si="463"/>
        <v>5910</v>
      </c>
      <c r="C5911" s="35">
        <f t="shared" si="464"/>
        <v>2.4815618742207723E-5</v>
      </c>
      <c r="D5911" s="7">
        <f t="shared" si="460"/>
        <v>0.14666030676644765</v>
      </c>
      <c r="E5911" s="7">
        <f>SUM(D$2:D5911)</f>
        <v>1830.8022378216551</v>
      </c>
      <c r="F5911">
        <f t="shared" si="461"/>
        <v>1</v>
      </c>
      <c r="G5911">
        <f t="shared" si="462"/>
        <v>1</v>
      </c>
    </row>
    <row r="5912" spans="1:7" x14ac:dyDescent="0.25">
      <c r="A5912" s="7">
        <v>7.9563788390609583E-2</v>
      </c>
      <c r="B5912" s="13">
        <f t="shared" si="463"/>
        <v>5911</v>
      </c>
      <c r="C5912" s="35">
        <f t="shared" si="464"/>
        <v>4.0479721499508958E-5</v>
      </c>
      <c r="D5912" s="7">
        <f t="shared" si="460"/>
        <v>0.23927563378359745</v>
      </c>
      <c r="E5912" s="7">
        <f>SUM(D$2:D5912)</f>
        <v>1831.0415134554387</v>
      </c>
      <c r="F5912">
        <f t="shared" si="461"/>
        <v>1</v>
      </c>
      <c r="G5912">
        <f t="shared" si="462"/>
        <v>1</v>
      </c>
    </row>
    <row r="5913" spans="1:7" x14ac:dyDescent="0.25">
      <c r="A5913" s="7">
        <v>7.9490745735248308E-2</v>
      </c>
      <c r="B5913" s="13">
        <f t="shared" si="463"/>
        <v>5912</v>
      </c>
      <c r="C5913" s="35">
        <f t="shared" si="464"/>
        <v>7.3042655361274522E-5</v>
      </c>
      <c r="D5913" s="7">
        <f t="shared" si="460"/>
        <v>0.43182817849585498</v>
      </c>
      <c r="E5913" s="7">
        <f>SUM(D$2:D5913)</f>
        <v>1831.4733416339345</v>
      </c>
      <c r="F5913">
        <f t="shared" si="461"/>
        <v>1</v>
      </c>
      <c r="G5913">
        <f t="shared" si="462"/>
        <v>1</v>
      </c>
    </row>
    <row r="5914" spans="1:7" x14ac:dyDescent="0.25">
      <c r="A5914" s="7">
        <v>7.9435328221783938E-2</v>
      </c>
      <c r="B5914" s="13">
        <f t="shared" si="463"/>
        <v>5913</v>
      </c>
      <c r="C5914" s="35">
        <f t="shared" si="464"/>
        <v>5.5417513464370294E-5</v>
      </c>
      <c r="D5914" s="7">
        <f t="shared" si="460"/>
        <v>0.32768375711482156</v>
      </c>
      <c r="E5914" s="7">
        <f>SUM(D$2:D5914)</f>
        <v>1831.8010253910493</v>
      </c>
      <c r="F5914">
        <f t="shared" si="461"/>
        <v>1</v>
      </c>
      <c r="G5914">
        <f t="shared" si="462"/>
        <v>1</v>
      </c>
    </row>
    <row r="5915" spans="1:7" x14ac:dyDescent="0.25">
      <c r="A5915" s="7">
        <v>7.9375213898528404E-2</v>
      </c>
      <c r="B5915" s="13">
        <f t="shared" si="463"/>
        <v>5914</v>
      </c>
      <c r="C5915" s="35">
        <f t="shared" si="464"/>
        <v>6.0114323255533453E-5</v>
      </c>
      <c r="D5915" s="7">
        <f t="shared" si="460"/>
        <v>0.35551610773322484</v>
      </c>
      <c r="E5915" s="7">
        <f>SUM(D$2:D5915)</f>
        <v>1832.1565414987824</v>
      </c>
      <c r="F5915">
        <f t="shared" si="461"/>
        <v>1</v>
      </c>
      <c r="G5915">
        <f t="shared" si="462"/>
        <v>1</v>
      </c>
    </row>
    <row r="5916" spans="1:7" x14ac:dyDescent="0.25">
      <c r="A5916" s="7">
        <v>7.9372405496797541E-2</v>
      </c>
      <c r="B5916" s="13">
        <f t="shared" si="463"/>
        <v>5915</v>
      </c>
      <c r="C5916" s="35">
        <f t="shared" si="464"/>
        <v>2.8084017308638298E-6</v>
      </c>
      <c r="D5916" s="7">
        <f t="shared" si="460"/>
        <v>1.6611696238059553E-2</v>
      </c>
      <c r="E5916" s="7">
        <f>SUM(D$2:D5916)</f>
        <v>1832.1731531950204</v>
      </c>
      <c r="F5916">
        <f t="shared" si="461"/>
        <v>1</v>
      </c>
      <c r="G5916">
        <f t="shared" si="462"/>
        <v>1</v>
      </c>
    </row>
    <row r="5917" spans="1:7" x14ac:dyDescent="0.25">
      <c r="A5917" s="7">
        <v>7.9291615526316778E-2</v>
      </c>
      <c r="B5917" s="13">
        <f t="shared" si="463"/>
        <v>5916</v>
      </c>
      <c r="C5917" s="35">
        <f t="shared" si="464"/>
        <v>8.0789970480762974E-5</v>
      </c>
      <c r="D5917" s="7">
        <f t="shared" si="460"/>
        <v>0.47795346536419375</v>
      </c>
      <c r="E5917" s="7">
        <f>SUM(D$2:D5917)</f>
        <v>1832.6511066603846</v>
      </c>
      <c r="F5917">
        <f t="shared" si="461"/>
        <v>1</v>
      </c>
      <c r="G5917">
        <f t="shared" si="462"/>
        <v>1</v>
      </c>
    </row>
    <row r="5918" spans="1:7" x14ac:dyDescent="0.25">
      <c r="A5918" s="7">
        <v>7.9232663300329145E-2</v>
      </c>
      <c r="B5918" s="13">
        <f t="shared" si="463"/>
        <v>5917</v>
      </c>
      <c r="C5918" s="35">
        <f t="shared" si="464"/>
        <v>5.895222598763239E-5</v>
      </c>
      <c r="D5918" s="7">
        <f t="shared" si="460"/>
        <v>0.34882032116882083</v>
      </c>
      <c r="E5918" s="7">
        <f>SUM(D$2:D5918)</f>
        <v>1832.9999269815535</v>
      </c>
      <c r="F5918">
        <f t="shared" si="461"/>
        <v>1</v>
      </c>
      <c r="G5918">
        <f t="shared" si="462"/>
        <v>1</v>
      </c>
    </row>
    <row r="5919" spans="1:7" x14ac:dyDescent="0.25">
      <c r="A5919" s="7">
        <v>7.9220969696570595E-2</v>
      </c>
      <c r="B5919" s="13">
        <f t="shared" si="463"/>
        <v>5918</v>
      </c>
      <c r="C5919" s="35">
        <f t="shared" si="464"/>
        <v>1.1693603758550219E-5</v>
      </c>
      <c r="D5919" s="7">
        <f t="shared" si="460"/>
        <v>6.9202747043100199E-2</v>
      </c>
      <c r="E5919" s="7">
        <f>SUM(D$2:D5919)</f>
        <v>1833.0691297285966</v>
      </c>
      <c r="F5919">
        <f t="shared" si="461"/>
        <v>1</v>
      </c>
      <c r="G5919">
        <f t="shared" si="462"/>
        <v>1</v>
      </c>
    </row>
    <row r="5920" spans="1:7" x14ac:dyDescent="0.25">
      <c r="A5920" s="7">
        <v>7.9208912937415818E-2</v>
      </c>
      <c r="B5920" s="13">
        <f t="shared" si="463"/>
        <v>5919</v>
      </c>
      <c r="C5920" s="35">
        <f t="shared" si="464"/>
        <v>1.2056759154777108E-5</v>
      </c>
      <c r="D5920" s="7">
        <f t="shared" si="460"/>
        <v>7.1363957437125702E-2</v>
      </c>
      <c r="E5920" s="7">
        <f>SUM(D$2:D5920)</f>
        <v>1833.1404936860338</v>
      </c>
      <c r="F5920">
        <f t="shared" si="461"/>
        <v>1</v>
      </c>
      <c r="G5920">
        <f t="shared" si="462"/>
        <v>1</v>
      </c>
    </row>
    <row r="5921" spans="1:7" x14ac:dyDescent="0.25">
      <c r="A5921" s="7">
        <v>7.9108464154819244E-2</v>
      </c>
      <c r="B5921" s="13">
        <f t="shared" si="463"/>
        <v>5920</v>
      </c>
      <c r="C5921" s="35">
        <f t="shared" si="464"/>
        <v>1.0044878259657386E-4</v>
      </c>
      <c r="D5921" s="7">
        <f t="shared" si="460"/>
        <v>0.59465679297171725</v>
      </c>
      <c r="E5921" s="7">
        <f>SUM(D$2:D5921)</f>
        <v>1833.7351504790056</v>
      </c>
      <c r="F5921">
        <f t="shared" si="461"/>
        <v>1</v>
      </c>
      <c r="G5921">
        <f t="shared" si="462"/>
        <v>1</v>
      </c>
    </row>
    <row r="5922" spans="1:7" x14ac:dyDescent="0.25">
      <c r="A5922" s="7">
        <v>7.9070962307568812E-2</v>
      </c>
      <c r="B5922" s="13">
        <f t="shared" si="463"/>
        <v>5921</v>
      </c>
      <c r="C5922" s="35">
        <f t="shared" si="464"/>
        <v>3.7501847250431819E-5</v>
      </c>
      <c r="D5922" s="7">
        <f t="shared" si="460"/>
        <v>0.2220484375698068</v>
      </c>
      <c r="E5922" s="7">
        <f>SUM(D$2:D5922)</f>
        <v>1833.9571989165754</v>
      </c>
      <c r="F5922">
        <f t="shared" si="461"/>
        <v>1</v>
      </c>
      <c r="G5922">
        <f t="shared" si="462"/>
        <v>1</v>
      </c>
    </row>
    <row r="5923" spans="1:7" x14ac:dyDescent="0.25">
      <c r="A5923" s="7">
        <v>7.9067403384685792E-2</v>
      </c>
      <c r="B5923" s="13">
        <f t="shared" si="463"/>
        <v>5922</v>
      </c>
      <c r="C5923" s="35">
        <f t="shared" si="464"/>
        <v>3.558922883020732E-6</v>
      </c>
      <c r="D5923" s="7">
        <f t="shared" si="460"/>
        <v>2.1075941313248775E-2</v>
      </c>
      <c r="E5923" s="7">
        <f>SUM(D$2:D5923)</f>
        <v>1833.9782748578887</v>
      </c>
      <c r="F5923">
        <f t="shared" si="461"/>
        <v>1</v>
      </c>
      <c r="G5923">
        <f t="shared" si="462"/>
        <v>1</v>
      </c>
    </row>
    <row r="5924" spans="1:7" x14ac:dyDescent="0.25">
      <c r="A5924" s="7">
        <v>7.9008862734813862E-2</v>
      </c>
      <c r="B5924" s="13">
        <f t="shared" si="463"/>
        <v>5923</v>
      </c>
      <c r="C5924" s="35">
        <f t="shared" si="464"/>
        <v>5.8540649871929862E-5</v>
      </c>
      <c r="D5924" s="7">
        <f t="shared" si="460"/>
        <v>0.34673626919144057</v>
      </c>
      <c r="E5924" s="7">
        <f>SUM(D$2:D5924)</f>
        <v>1834.3250111270802</v>
      </c>
      <c r="F5924">
        <f t="shared" si="461"/>
        <v>1</v>
      </c>
      <c r="G5924">
        <f t="shared" si="462"/>
        <v>1</v>
      </c>
    </row>
    <row r="5925" spans="1:7" x14ac:dyDescent="0.25">
      <c r="A5925" s="7">
        <v>7.8982376601248988E-2</v>
      </c>
      <c r="B5925" s="13">
        <f t="shared" si="463"/>
        <v>5924</v>
      </c>
      <c r="C5925" s="35">
        <f t="shared" si="464"/>
        <v>2.6486133564873615E-5</v>
      </c>
      <c r="D5925" s="7">
        <f t="shared" si="460"/>
        <v>0.1569038552383113</v>
      </c>
      <c r="E5925" s="7">
        <f>SUM(D$2:D5925)</f>
        <v>1834.4819149823186</v>
      </c>
      <c r="F5925">
        <f t="shared" si="461"/>
        <v>1</v>
      </c>
      <c r="G5925">
        <f t="shared" si="462"/>
        <v>1</v>
      </c>
    </row>
    <row r="5926" spans="1:7" x14ac:dyDescent="0.25">
      <c r="A5926" s="7">
        <v>7.8944463177882784E-2</v>
      </c>
      <c r="B5926" s="13">
        <f t="shared" si="463"/>
        <v>5925</v>
      </c>
      <c r="C5926" s="35">
        <f t="shared" si="464"/>
        <v>3.7913423366203736E-5</v>
      </c>
      <c r="D5926" s="7">
        <f t="shared" si="460"/>
        <v>0.22463703344475713</v>
      </c>
      <c r="E5926" s="7">
        <f>SUM(D$2:D5926)</f>
        <v>1834.7065520157632</v>
      </c>
      <c r="F5926">
        <f t="shared" si="461"/>
        <v>1</v>
      </c>
      <c r="G5926">
        <f t="shared" si="462"/>
        <v>1</v>
      </c>
    </row>
    <row r="5927" spans="1:7" x14ac:dyDescent="0.25">
      <c r="A5927" s="7">
        <v>7.8920954918567043E-2</v>
      </c>
      <c r="B5927" s="13">
        <f t="shared" si="463"/>
        <v>5926</v>
      </c>
      <c r="C5927" s="35">
        <f t="shared" si="464"/>
        <v>2.3508259315740965E-5</v>
      </c>
      <c r="D5927" s="7">
        <f t="shared" si="460"/>
        <v>0.13930994470508096</v>
      </c>
      <c r="E5927" s="7">
        <f>SUM(D$2:D5927)</f>
        <v>1834.8458619604683</v>
      </c>
      <c r="F5927">
        <f t="shared" si="461"/>
        <v>1</v>
      </c>
      <c r="G5927">
        <f t="shared" si="462"/>
        <v>1</v>
      </c>
    </row>
    <row r="5928" spans="1:7" x14ac:dyDescent="0.25">
      <c r="A5928" s="7">
        <v>7.8884615168584513E-2</v>
      </c>
      <c r="B5928" s="13">
        <f t="shared" si="463"/>
        <v>5927</v>
      </c>
      <c r="C5928" s="35">
        <f t="shared" si="464"/>
        <v>3.6339749982530756E-5</v>
      </c>
      <c r="D5928" s="7">
        <f t="shared" si="460"/>
        <v>0.2153856981464598</v>
      </c>
      <c r="E5928" s="7">
        <f>SUM(D$2:D5928)</f>
        <v>1835.0612476586148</v>
      </c>
      <c r="F5928">
        <f t="shared" si="461"/>
        <v>1</v>
      </c>
      <c r="G5928">
        <f t="shared" si="462"/>
        <v>1</v>
      </c>
    </row>
    <row r="5929" spans="1:7" x14ac:dyDescent="0.25">
      <c r="A5929" s="7">
        <v>7.8868152123955523E-2</v>
      </c>
      <c r="B5929" s="13">
        <f t="shared" si="463"/>
        <v>5928</v>
      </c>
      <c r="C5929" s="35">
        <f t="shared" si="464"/>
        <v>1.6463044628989287E-5</v>
      </c>
      <c r="D5929" s="7">
        <f t="shared" si="460"/>
        <v>9.7592928560648495E-2</v>
      </c>
      <c r="E5929" s="7">
        <f>SUM(D$2:D5929)</f>
        <v>1835.1588405871755</v>
      </c>
      <c r="F5929">
        <f t="shared" si="461"/>
        <v>1</v>
      </c>
      <c r="G5929">
        <f t="shared" si="462"/>
        <v>1</v>
      </c>
    </row>
    <row r="5930" spans="1:7" x14ac:dyDescent="0.25">
      <c r="A5930" s="7">
        <v>7.8834983931100028E-2</v>
      </c>
      <c r="B5930" s="13">
        <f t="shared" si="463"/>
        <v>5929</v>
      </c>
      <c r="C5930" s="35">
        <f t="shared" si="464"/>
        <v>3.3168192855495549E-5</v>
      </c>
      <c r="D5930" s="7">
        <f t="shared" si="460"/>
        <v>0.19665421544023309</v>
      </c>
      <c r="E5930" s="7">
        <f>SUM(D$2:D5930)</f>
        <v>1835.3554948026158</v>
      </c>
      <c r="F5930">
        <f t="shared" si="461"/>
        <v>1</v>
      </c>
      <c r="G5930">
        <f t="shared" si="462"/>
        <v>1</v>
      </c>
    </row>
    <row r="5931" spans="1:7" x14ac:dyDescent="0.25">
      <c r="A5931" s="7">
        <v>7.8817552472081109E-2</v>
      </c>
      <c r="B5931" s="13">
        <f t="shared" si="463"/>
        <v>5930</v>
      </c>
      <c r="C5931" s="35">
        <f t="shared" si="464"/>
        <v>1.7431459018918405E-5</v>
      </c>
      <c r="D5931" s="7">
        <f t="shared" si="460"/>
        <v>0.10336855198218614</v>
      </c>
      <c r="E5931" s="7">
        <f>SUM(D$2:D5931)</f>
        <v>1835.458863354598</v>
      </c>
      <c r="F5931">
        <f t="shared" si="461"/>
        <v>1</v>
      </c>
      <c r="G5931">
        <f t="shared" si="462"/>
        <v>1</v>
      </c>
    </row>
    <row r="5932" spans="1:7" x14ac:dyDescent="0.25">
      <c r="A5932" s="7">
        <v>7.8805253609328857E-2</v>
      </c>
      <c r="B5932" s="13">
        <f t="shared" si="463"/>
        <v>5931</v>
      </c>
      <c r="C5932" s="35">
        <f t="shared" si="464"/>
        <v>1.2298862752252449E-5</v>
      </c>
      <c r="D5932" s="7">
        <f t="shared" si="460"/>
        <v>7.2944554983609272E-2</v>
      </c>
      <c r="E5932" s="7">
        <f>SUM(D$2:D5932)</f>
        <v>1835.5318079095816</v>
      </c>
      <c r="F5932">
        <f t="shared" si="461"/>
        <v>1</v>
      </c>
      <c r="G5932">
        <f t="shared" si="462"/>
        <v>1</v>
      </c>
    </row>
    <row r="5933" spans="1:7" x14ac:dyDescent="0.25">
      <c r="A5933" s="7">
        <v>7.8801815738244532E-2</v>
      </c>
      <c r="B5933" s="13">
        <f t="shared" si="463"/>
        <v>5932</v>
      </c>
      <c r="C5933" s="35">
        <f t="shared" si="464"/>
        <v>3.4378710843246951E-6</v>
      </c>
      <c r="D5933" s="7">
        <f t="shared" si="460"/>
        <v>2.0393451272214091E-2</v>
      </c>
      <c r="E5933" s="7">
        <f>SUM(D$2:D5933)</f>
        <v>1835.5522013608538</v>
      </c>
      <c r="F5933">
        <f t="shared" si="461"/>
        <v>1</v>
      </c>
      <c r="G5933">
        <f t="shared" si="462"/>
        <v>1</v>
      </c>
    </row>
    <row r="5934" spans="1:7" x14ac:dyDescent="0.25">
      <c r="A5934" s="7">
        <v>7.8753879225942458E-2</v>
      </c>
      <c r="B5934" s="13">
        <f t="shared" si="463"/>
        <v>5933</v>
      </c>
      <c r="C5934" s="35">
        <f t="shared" si="464"/>
        <v>4.7936512302074186E-5</v>
      </c>
      <c r="D5934" s="7">
        <f t="shared" si="460"/>
        <v>0.28440732748820613</v>
      </c>
      <c r="E5934" s="7">
        <f>SUM(D$2:D5934)</f>
        <v>1835.836608688342</v>
      </c>
      <c r="F5934">
        <f t="shared" si="461"/>
        <v>1</v>
      </c>
      <c r="G5934">
        <f t="shared" si="462"/>
        <v>1</v>
      </c>
    </row>
    <row r="5935" spans="1:7" x14ac:dyDescent="0.25">
      <c r="A5935" s="7">
        <v>7.8723858379854336E-2</v>
      </c>
      <c r="B5935" s="13">
        <f t="shared" si="463"/>
        <v>5934</v>
      </c>
      <c r="C5935" s="35">
        <f t="shared" si="464"/>
        <v>3.0020846088121833E-5</v>
      </c>
      <c r="D5935" s="7">
        <f t="shared" si="460"/>
        <v>0.17814370068691496</v>
      </c>
      <c r="E5935" s="7">
        <f>SUM(D$2:D5935)</f>
        <v>1836.0147523890289</v>
      </c>
      <c r="F5935">
        <f t="shared" si="461"/>
        <v>1</v>
      </c>
      <c r="G5935">
        <f t="shared" si="462"/>
        <v>1</v>
      </c>
    </row>
    <row r="5936" spans="1:7" x14ac:dyDescent="0.25">
      <c r="A5936" s="7">
        <v>7.8712697404010254E-2</v>
      </c>
      <c r="B5936" s="13">
        <f t="shared" si="463"/>
        <v>5935</v>
      </c>
      <c r="C5936" s="35">
        <f t="shared" si="464"/>
        <v>1.1160975844082266E-5</v>
      </c>
      <c r="D5936" s="7">
        <f t="shared" si="460"/>
        <v>6.6240391634628248E-2</v>
      </c>
      <c r="E5936" s="7">
        <f>SUM(D$2:D5936)</f>
        <v>1836.0809927806636</v>
      </c>
      <c r="F5936">
        <f t="shared" si="461"/>
        <v>1</v>
      </c>
      <c r="G5936">
        <f t="shared" si="462"/>
        <v>1</v>
      </c>
    </row>
    <row r="5937" spans="1:7" x14ac:dyDescent="0.25">
      <c r="A5937" s="7">
        <v>7.8576465709705418E-2</v>
      </c>
      <c r="B5937" s="13">
        <f t="shared" si="463"/>
        <v>5936</v>
      </c>
      <c r="C5937" s="35">
        <f t="shared" si="464"/>
        <v>1.3623169430483639E-4</v>
      </c>
      <c r="D5937" s="7">
        <f t="shared" si="460"/>
        <v>0.80867133739350883</v>
      </c>
      <c r="E5937" s="7">
        <f>SUM(D$2:D5937)</f>
        <v>1836.889664118057</v>
      </c>
      <c r="F5937">
        <f t="shared" si="461"/>
        <v>1</v>
      </c>
      <c r="G5937">
        <f t="shared" si="462"/>
        <v>1</v>
      </c>
    </row>
    <row r="5938" spans="1:7" x14ac:dyDescent="0.25">
      <c r="A5938" s="7">
        <v>7.8517247169760593E-2</v>
      </c>
      <c r="B5938" s="13">
        <f t="shared" si="463"/>
        <v>5937</v>
      </c>
      <c r="C5938" s="35">
        <f t="shared" si="464"/>
        <v>5.9218539944824733E-5</v>
      </c>
      <c r="D5938" s="7">
        <f t="shared" si="460"/>
        <v>0.35158047165242445</v>
      </c>
      <c r="E5938" s="7">
        <f>SUM(D$2:D5938)</f>
        <v>1837.2412445897094</v>
      </c>
      <c r="F5938">
        <f t="shared" si="461"/>
        <v>1</v>
      </c>
      <c r="G5938">
        <f t="shared" si="462"/>
        <v>1</v>
      </c>
    </row>
    <row r="5939" spans="1:7" x14ac:dyDescent="0.25">
      <c r="A5939" s="7">
        <v>7.8511364052341645E-2</v>
      </c>
      <c r="B5939" s="13">
        <f t="shared" si="463"/>
        <v>5938</v>
      </c>
      <c r="C5939" s="35">
        <f t="shared" si="464"/>
        <v>5.8831174189477586E-6</v>
      </c>
      <c r="D5939" s="7">
        <f t="shared" si="460"/>
        <v>3.4933951233711791E-2</v>
      </c>
      <c r="E5939" s="7">
        <f>SUM(D$2:D5939)</f>
        <v>1837.2761785409432</v>
      </c>
      <c r="F5939">
        <f t="shared" si="461"/>
        <v>1</v>
      </c>
      <c r="G5939">
        <f t="shared" si="462"/>
        <v>1</v>
      </c>
    </row>
    <row r="5940" spans="1:7" x14ac:dyDescent="0.25">
      <c r="A5940" s="7">
        <v>7.8408445813050703E-2</v>
      </c>
      <c r="B5940" s="13">
        <f t="shared" si="463"/>
        <v>5939</v>
      </c>
      <c r="C5940" s="35">
        <f t="shared" si="464"/>
        <v>1.0291823929094168E-4</v>
      </c>
      <c r="D5940" s="7">
        <f t="shared" si="460"/>
        <v>0.61123142314890266</v>
      </c>
      <c r="E5940" s="7">
        <f>SUM(D$2:D5940)</f>
        <v>1837.8874099640921</v>
      </c>
      <c r="F5940">
        <f t="shared" si="461"/>
        <v>1</v>
      </c>
      <c r="G5940">
        <f t="shared" si="462"/>
        <v>1</v>
      </c>
    </row>
    <row r="5941" spans="1:7" x14ac:dyDescent="0.25">
      <c r="A5941" s="7">
        <v>7.8364915586222883E-2</v>
      </c>
      <c r="B5941" s="13">
        <f t="shared" si="463"/>
        <v>5940</v>
      </c>
      <c r="C5941" s="35">
        <f t="shared" si="464"/>
        <v>4.3530226827820373E-5</v>
      </c>
      <c r="D5941" s="7">
        <f t="shared" si="460"/>
        <v>0.25856954735725302</v>
      </c>
      <c r="E5941" s="7">
        <f>SUM(D$2:D5941)</f>
        <v>1838.1459795114492</v>
      </c>
      <c r="F5941">
        <f t="shared" si="461"/>
        <v>1</v>
      </c>
      <c r="G5941">
        <f t="shared" si="462"/>
        <v>1</v>
      </c>
    </row>
    <row r="5942" spans="1:7" x14ac:dyDescent="0.25">
      <c r="A5942" s="7">
        <v>7.8358427209810289E-2</v>
      </c>
      <c r="B5942" s="13">
        <f t="shared" si="463"/>
        <v>5941</v>
      </c>
      <c r="C5942" s="35">
        <f t="shared" si="464"/>
        <v>6.4883764125944765E-6</v>
      </c>
      <c r="D5942" s="7">
        <f t="shared" si="460"/>
        <v>3.8547444267223785E-2</v>
      </c>
      <c r="E5942" s="7">
        <f>SUM(D$2:D5942)</f>
        <v>1838.1845269557164</v>
      </c>
      <c r="F5942">
        <f t="shared" si="461"/>
        <v>1</v>
      </c>
      <c r="G5942">
        <f t="shared" si="462"/>
        <v>1</v>
      </c>
    </row>
    <row r="5943" spans="1:7" x14ac:dyDescent="0.25">
      <c r="A5943" s="7">
        <v>7.8308747551606328E-2</v>
      </c>
      <c r="B5943" s="13">
        <f t="shared" si="463"/>
        <v>5942</v>
      </c>
      <c r="C5943" s="35">
        <f t="shared" si="464"/>
        <v>4.9679658203960475E-5</v>
      </c>
      <c r="D5943" s="7">
        <f t="shared" si="460"/>
        <v>0.29519652904793314</v>
      </c>
      <c r="E5943" s="7">
        <f>SUM(D$2:D5943)</f>
        <v>1838.4797234847642</v>
      </c>
      <c r="F5943">
        <f t="shared" si="461"/>
        <v>1</v>
      </c>
      <c r="G5943">
        <f t="shared" si="462"/>
        <v>1</v>
      </c>
    </row>
    <row r="5944" spans="1:7" x14ac:dyDescent="0.25">
      <c r="A5944" s="7">
        <v>7.8233743857105437E-2</v>
      </c>
      <c r="B5944" s="13">
        <f t="shared" si="463"/>
        <v>5943</v>
      </c>
      <c r="C5944" s="35">
        <f t="shared" si="464"/>
        <v>7.5003694500891394E-5</v>
      </c>
      <c r="D5944" s="7">
        <f t="shared" si="460"/>
        <v>0.44574695641879758</v>
      </c>
      <c r="E5944" s="7">
        <f>SUM(D$2:D5944)</f>
        <v>1838.9254704411831</v>
      </c>
      <c r="F5944">
        <f t="shared" si="461"/>
        <v>1</v>
      </c>
      <c r="G5944">
        <f t="shared" si="462"/>
        <v>1</v>
      </c>
    </row>
    <row r="5945" spans="1:7" x14ac:dyDescent="0.25">
      <c r="A5945" s="7">
        <v>7.8219411324134347E-2</v>
      </c>
      <c r="B5945" s="13">
        <f t="shared" si="463"/>
        <v>5944</v>
      </c>
      <c r="C5945" s="35">
        <f t="shared" si="464"/>
        <v>1.4332532971089718E-5</v>
      </c>
      <c r="D5945" s="7">
        <f t="shared" si="460"/>
        <v>8.5192575980157281E-2</v>
      </c>
      <c r="E5945" s="7">
        <f>SUM(D$2:D5945)</f>
        <v>1839.0106630171631</v>
      </c>
      <c r="F5945">
        <f t="shared" si="461"/>
        <v>1</v>
      </c>
      <c r="G5945">
        <f t="shared" si="462"/>
        <v>1</v>
      </c>
    </row>
    <row r="5946" spans="1:7" x14ac:dyDescent="0.25">
      <c r="A5946" s="7">
        <v>7.8208419820808506E-2</v>
      </c>
      <c r="B5946" s="13">
        <f t="shared" si="463"/>
        <v>5945</v>
      </c>
      <c r="C5946" s="35">
        <f t="shared" si="464"/>
        <v>1.0991503325841201E-5</v>
      </c>
      <c r="D5946" s="7">
        <f t="shared" si="460"/>
        <v>6.534448727212594E-2</v>
      </c>
      <c r="E5946" s="7">
        <f>SUM(D$2:D5946)</f>
        <v>1839.0760075044352</v>
      </c>
      <c r="F5946">
        <f t="shared" si="461"/>
        <v>1</v>
      </c>
      <c r="G5946">
        <f t="shared" si="462"/>
        <v>1</v>
      </c>
    </row>
    <row r="5947" spans="1:7" x14ac:dyDescent="0.25">
      <c r="A5947" s="7">
        <v>7.8196363061653756E-2</v>
      </c>
      <c r="B5947" s="13">
        <f t="shared" si="463"/>
        <v>5946</v>
      </c>
      <c r="C5947" s="35">
        <f t="shared" si="464"/>
        <v>1.2056759154749352E-5</v>
      </c>
      <c r="D5947" s="7">
        <f t="shared" si="460"/>
        <v>7.168948993413965E-2</v>
      </c>
      <c r="E5947" s="7">
        <f>SUM(D$2:D5947)</f>
        <v>1839.1476969943694</v>
      </c>
      <c r="F5947">
        <f t="shared" si="461"/>
        <v>1</v>
      </c>
      <c r="G5947">
        <f t="shared" si="462"/>
        <v>1</v>
      </c>
    </row>
    <row r="5948" spans="1:7" x14ac:dyDescent="0.25">
      <c r="A5948" s="7">
        <v>7.8133416126307587E-2</v>
      </c>
      <c r="B5948" s="13">
        <f t="shared" si="463"/>
        <v>5947</v>
      </c>
      <c r="C5948" s="35">
        <f t="shared" si="464"/>
        <v>6.2946935346169797E-5</v>
      </c>
      <c r="D5948" s="7">
        <f t="shared" si="460"/>
        <v>0.37434542450367181</v>
      </c>
      <c r="E5948" s="7">
        <f>SUM(D$2:D5948)</f>
        <v>1839.5220424188731</v>
      </c>
      <c r="F5948">
        <f t="shared" si="461"/>
        <v>1</v>
      </c>
      <c r="G5948">
        <f t="shared" si="462"/>
        <v>1</v>
      </c>
    </row>
    <row r="5949" spans="1:7" x14ac:dyDescent="0.25">
      <c r="A5949" s="7">
        <v>7.8112546796204385E-2</v>
      </c>
      <c r="B5949" s="13">
        <f t="shared" si="463"/>
        <v>5948</v>
      </c>
      <c r="C5949" s="35">
        <f t="shared" si="464"/>
        <v>2.0869330103201467E-5</v>
      </c>
      <c r="D5949" s="7">
        <f t="shared" si="460"/>
        <v>0.12413077545384232</v>
      </c>
      <c r="E5949" s="7">
        <f>SUM(D$2:D5949)</f>
        <v>1839.6461731943268</v>
      </c>
      <c r="F5949">
        <f t="shared" si="461"/>
        <v>1</v>
      </c>
      <c r="G5949">
        <f t="shared" si="462"/>
        <v>1</v>
      </c>
    </row>
    <row r="5950" spans="1:7" x14ac:dyDescent="0.25">
      <c r="A5950" s="7">
        <v>7.8090539579192972E-2</v>
      </c>
      <c r="B5950" s="13">
        <f t="shared" si="463"/>
        <v>5949</v>
      </c>
      <c r="C5950" s="35">
        <f t="shared" si="464"/>
        <v>2.2007217011413283E-5</v>
      </c>
      <c r="D5950" s="7">
        <f t="shared" si="460"/>
        <v>0.1309209340008976</v>
      </c>
      <c r="E5950" s="7">
        <f>SUM(D$2:D5950)</f>
        <v>1839.7770941283277</v>
      </c>
      <c r="F5950">
        <f t="shared" si="461"/>
        <v>1</v>
      </c>
      <c r="G5950">
        <f t="shared" si="462"/>
        <v>1</v>
      </c>
    </row>
    <row r="5951" spans="1:7" x14ac:dyDescent="0.25">
      <c r="A5951" s="7">
        <v>7.8074391269240678E-2</v>
      </c>
      <c r="B5951" s="13">
        <f t="shared" si="463"/>
        <v>5950</v>
      </c>
      <c r="C5951" s="35">
        <f t="shared" si="464"/>
        <v>1.6148309952293549E-5</v>
      </c>
      <c r="D5951" s="7">
        <f t="shared" si="460"/>
        <v>9.6082444216146617E-2</v>
      </c>
      <c r="E5951" s="7">
        <f>SUM(D$2:D5951)</f>
        <v>1839.8731765725438</v>
      </c>
      <c r="F5951">
        <f t="shared" si="461"/>
        <v>1</v>
      </c>
      <c r="G5951">
        <f t="shared" si="462"/>
        <v>1</v>
      </c>
    </row>
    <row r="5952" spans="1:7" x14ac:dyDescent="0.25">
      <c r="A5952" s="7">
        <v>7.8023016885854363E-2</v>
      </c>
      <c r="B5952" s="13">
        <f t="shared" si="463"/>
        <v>5951</v>
      </c>
      <c r="C5952" s="35">
        <f t="shared" si="464"/>
        <v>5.1374383386315614E-5</v>
      </c>
      <c r="D5952" s="7">
        <f t="shared" si="460"/>
        <v>0.30572895553196422</v>
      </c>
      <c r="E5952" s="7">
        <f>SUM(D$2:D5952)</f>
        <v>1840.1789055280758</v>
      </c>
      <c r="F5952">
        <f t="shared" si="461"/>
        <v>1</v>
      </c>
      <c r="G5952">
        <f t="shared" si="462"/>
        <v>1</v>
      </c>
    </row>
    <row r="5953" spans="1:7" x14ac:dyDescent="0.25">
      <c r="A5953" s="7">
        <v>7.7955905768631414E-2</v>
      </c>
      <c r="B5953" s="13">
        <f t="shared" si="463"/>
        <v>5952</v>
      </c>
      <c r="C5953" s="35">
        <f t="shared" si="464"/>
        <v>6.7111117222948269E-5</v>
      </c>
      <c r="D5953" s="7">
        <f t="shared" si="460"/>
        <v>0.3994453697109881</v>
      </c>
      <c r="E5953" s="7">
        <f>SUM(D$2:D5953)</f>
        <v>1840.5783508977868</v>
      </c>
      <c r="F5953">
        <f t="shared" si="461"/>
        <v>1</v>
      </c>
      <c r="G5953">
        <f t="shared" si="462"/>
        <v>1</v>
      </c>
    </row>
    <row r="5954" spans="1:7" x14ac:dyDescent="0.25">
      <c r="A5954" s="7">
        <v>7.7941549025300608E-2</v>
      </c>
      <c r="B5954" s="13">
        <f t="shared" si="463"/>
        <v>5953</v>
      </c>
      <c r="C5954" s="35">
        <f t="shared" si="464"/>
        <v>1.435674333080672E-5</v>
      </c>
      <c r="D5954" s="7">
        <f t="shared" ref="D5954:D6017" si="465">C5954*B5954</f>
        <v>8.5465693048292407E-2</v>
      </c>
      <c r="E5954" s="7">
        <f>SUM(D$2:D5954)</f>
        <v>1840.663816590835</v>
      </c>
      <c r="F5954">
        <f t="shared" ref="F5954:F6017" si="466">IF(E5954&gt;I$15,1,0)</f>
        <v>1</v>
      </c>
      <c r="G5954">
        <f t="shared" ref="G5954:G6017" si="467">IF(E5954&gt;M$15,1,0)</f>
        <v>1</v>
      </c>
    </row>
    <row r="5955" spans="1:7" x14ac:dyDescent="0.25">
      <c r="A5955" s="7">
        <v>7.7932663823272949E-2</v>
      </c>
      <c r="B5955" s="13">
        <f t="shared" ref="B5955:B6018" si="468">ROW(B5955)-1</f>
        <v>5954</v>
      </c>
      <c r="C5955" s="35">
        <f t="shared" si="464"/>
        <v>8.8852020276586341E-6</v>
      </c>
      <c r="D5955" s="7">
        <f t="shared" si="465"/>
        <v>5.2902492872679507E-2</v>
      </c>
      <c r="E5955" s="7">
        <f>SUM(D$2:D5955)</f>
        <v>1840.7167190837076</v>
      </c>
      <c r="F5955">
        <f t="shared" si="466"/>
        <v>1</v>
      </c>
      <c r="G5955">
        <f t="shared" si="467"/>
        <v>1</v>
      </c>
    </row>
    <row r="5956" spans="1:7" x14ac:dyDescent="0.25">
      <c r="A5956" s="7">
        <v>7.7916806037637634E-2</v>
      </c>
      <c r="B5956" s="13">
        <f t="shared" si="468"/>
        <v>5955</v>
      </c>
      <c r="C5956" s="35">
        <f t="shared" ref="C5956:C6019" si="469">IF(A5955-A5956=0,0,A5955-A5956)</f>
        <v>1.5857785635314814E-5</v>
      </c>
      <c r="D5956" s="7">
        <f t="shared" si="465"/>
        <v>9.4433113458299717E-2</v>
      </c>
      <c r="E5956" s="7">
        <f>SUM(D$2:D5956)</f>
        <v>1840.8111521971659</v>
      </c>
      <c r="F5956">
        <f t="shared" si="466"/>
        <v>1</v>
      </c>
      <c r="G5956">
        <f t="shared" si="467"/>
        <v>1</v>
      </c>
    </row>
    <row r="5957" spans="1:7" x14ac:dyDescent="0.25">
      <c r="A5957" s="7">
        <v>7.7900270361929369E-2</v>
      </c>
      <c r="B5957" s="13">
        <f t="shared" si="468"/>
        <v>5956</v>
      </c>
      <c r="C5957" s="35">
        <f t="shared" si="469"/>
        <v>1.6535675708265196E-5</v>
      </c>
      <c r="D5957" s="7">
        <f t="shared" si="465"/>
        <v>9.8486484518427508E-2</v>
      </c>
      <c r="E5957" s="7">
        <f>SUM(D$2:D5957)</f>
        <v>1840.9096386816843</v>
      </c>
      <c r="F5957">
        <f t="shared" si="466"/>
        <v>1</v>
      </c>
      <c r="G5957">
        <f t="shared" si="467"/>
        <v>1</v>
      </c>
    </row>
    <row r="5958" spans="1:7" x14ac:dyDescent="0.25">
      <c r="A5958" s="7">
        <v>7.7858628543162015E-2</v>
      </c>
      <c r="B5958" s="13">
        <f t="shared" si="468"/>
        <v>5957</v>
      </c>
      <c r="C5958" s="35">
        <f t="shared" si="469"/>
        <v>4.164181876735451E-5</v>
      </c>
      <c r="D5958" s="7">
        <f t="shared" si="465"/>
        <v>0.24806031439713083</v>
      </c>
      <c r="E5958" s="7">
        <f>SUM(D$2:D5958)</f>
        <v>1841.1576989960815</v>
      </c>
      <c r="F5958">
        <f t="shared" si="466"/>
        <v>1</v>
      </c>
      <c r="G5958">
        <f t="shared" si="467"/>
        <v>1</v>
      </c>
    </row>
    <row r="5959" spans="1:7" x14ac:dyDescent="0.25">
      <c r="A5959" s="7">
        <v>7.7799022637461107E-2</v>
      </c>
      <c r="B5959" s="13">
        <f t="shared" si="468"/>
        <v>5958</v>
      </c>
      <c r="C5959" s="35">
        <f t="shared" si="469"/>
        <v>5.9605905700907402E-5</v>
      </c>
      <c r="D5959" s="7">
        <f t="shared" si="465"/>
        <v>0.35513198616600627</v>
      </c>
      <c r="E5959" s="7">
        <f>SUM(D$2:D5959)</f>
        <v>1841.5128309822476</v>
      </c>
      <c r="F5959">
        <f t="shared" si="466"/>
        <v>1</v>
      </c>
      <c r="G5959">
        <f t="shared" si="467"/>
        <v>1</v>
      </c>
    </row>
    <row r="5960" spans="1:7" x14ac:dyDescent="0.25">
      <c r="A5960" s="7">
        <v>7.7726948396489734E-2</v>
      </c>
      <c r="B5960" s="13">
        <f t="shared" si="468"/>
        <v>5959</v>
      </c>
      <c r="C5960" s="35">
        <f t="shared" si="469"/>
        <v>7.207424097137316E-5</v>
      </c>
      <c r="D5960" s="7">
        <f t="shared" si="465"/>
        <v>0.42949040194841265</v>
      </c>
      <c r="E5960" s="7">
        <f>SUM(D$2:D5960)</f>
        <v>1841.942321384196</v>
      </c>
      <c r="F5960">
        <f t="shared" si="466"/>
        <v>1</v>
      </c>
      <c r="G5960">
        <f t="shared" si="467"/>
        <v>1</v>
      </c>
    </row>
    <row r="5961" spans="1:7" x14ac:dyDescent="0.25">
      <c r="A5961" s="7">
        <v>7.7726948396489734E-2</v>
      </c>
      <c r="B5961" s="13">
        <f t="shared" si="468"/>
        <v>5960</v>
      </c>
      <c r="C5961" s="35">
        <f t="shared" si="469"/>
        <v>0</v>
      </c>
      <c r="D5961" s="7">
        <f t="shared" si="465"/>
        <v>0</v>
      </c>
      <c r="E5961" s="7">
        <f>SUM(D$2:D5961)</f>
        <v>1841.942321384196</v>
      </c>
      <c r="F5961">
        <f t="shared" si="466"/>
        <v>1</v>
      </c>
      <c r="G5961">
        <f t="shared" si="467"/>
        <v>1</v>
      </c>
    </row>
    <row r="5962" spans="1:7" x14ac:dyDescent="0.25">
      <c r="A5962" s="7">
        <v>7.7645892112051751E-2</v>
      </c>
      <c r="B5962" s="13">
        <f t="shared" si="468"/>
        <v>5961</v>
      </c>
      <c r="C5962" s="35">
        <f t="shared" si="469"/>
        <v>8.1056284437983073E-5</v>
      </c>
      <c r="D5962" s="7">
        <f t="shared" si="465"/>
        <v>0.48317651153481711</v>
      </c>
      <c r="E5962" s="7">
        <f>SUM(D$2:D5962)</f>
        <v>1842.4254978957308</v>
      </c>
      <c r="F5962">
        <f t="shared" si="466"/>
        <v>1</v>
      </c>
      <c r="G5962">
        <f t="shared" si="467"/>
        <v>1</v>
      </c>
    </row>
    <row r="5963" spans="1:7" x14ac:dyDescent="0.25">
      <c r="A5963" s="7">
        <v>7.7645892112051751E-2</v>
      </c>
      <c r="B5963" s="13">
        <f t="shared" si="468"/>
        <v>5962</v>
      </c>
      <c r="C5963" s="35">
        <f t="shared" si="469"/>
        <v>0</v>
      </c>
      <c r="D5963" s="7">
        <f t="shared" si="465"/>
        <v>0</v>
      </c>
      <c r="E5963" s="7">
        <f>SUM(D$2:D5963)</f>
        <v>1842.4254978957308</v>
      </c>
      <c r="F5963">
        <f t="shared" si="466"/>
        <v>1</v>
      </c>
      <c r="G5963">
        <f t="shared" si="467"/>
        <v>1</v>
      </c>
    </row>
    <row r="5964" spans="1:7" x14ac:dyDescent="0.25">
      <c r="A5964" s="7">
        <v>7.7608390264801319E-2</v>
      </c>
      <c r="B5964" s="13">
        <f t="shared" si="468"/>
        <v>5963</v>
      </c>
      <c r="C5964" s="35">
        <f t="shared" si="469"/>
        <v>3.7501847250431819E-5</v>
      </c>
      <c r="D5964" s="7">
        <f t="shared" si="465"/>
        <v>0.22362351515432494</v>
      </c>
      <c r="E5964" s="7">
        <f>SUM(D$2:D5964)</f>
        <v>1842.6491214108851</v>
      </c>
      <c r="F5964">
        <f t="shared" si="466"/>
        <v>1</v>
      </c>
      <c r="G5964">
        <f t="shared" si="467"/>
        <v>1</v>
      </c>
    </row>
    <row r="5965" spans="1:7" x14ac:dyDescent="0.25">
      <c r="A5965" s="7">
        <v>7.7578466260152107E-2</v>
      </c>
      <c r="B5965" s="13">
        <f t="shared" si="468"/>
        <v>5964</v>
      </c>
      <c r="C5965" s="35">
        <f t="shared" si="469"/>
        <v>2.9924004649212188E-5</v>
      </c>
      <c r="D5965" s="7">
        <f t="shared" si="465"/>
        <v>0.17846676372790149</v>
      </c>
      <c r="E5965" s="7">
        <f>SUM(D$2:D5965)</f>
        <v>1842.8275881746131</v>
      </c>
      <c r="F5965">
        <f t="shared" si="466"/>
        <v>1</v>
      </c>
      <c r="G5965">
        <f t="shared" si="467"/>
        <v>1</v>
      </c>
    </row>
    <row r="5966" spans="1:7" x14ac:dyDescent="0.25">
      <c r="A5966" s="7">
        <v>7.7570888417550818E-2</v>
      </c>
      <c r="B5966" s="13">
        <f t="shared" si="468"/>
        <v>5965</v>
      </c>
      <c r="C5966" s="35">
        <f t="shared" si="469"/>
        <v>7.5778426012890199E-6</v>
      </c>
      <c r="D5966" s="7">
        <f t="shared" si="465"/>
        <v>4.5201831116689004E-2</v>
      </c>
      <c r="E5966" s="7">
        <f>SUM(D$2:D5966)</f>
        <v>1842.8727900057297</v>
      </c>
      <c r="F5966">
        <f t="shared" si="466"/>
        <v>1</v>
      </c>
      <c r="G5966">
        <f t="shared" si="467"/>
        <v>1</v>
      </c>
    </row>
    <row r="5967" spans="1:7" x14ac:dyDescent="0.25">
      <c r="A5967" s="7">
        <v>7.7492882638441118E-2</v>
      </c>
      <c r="B5967" s="13">
        <f t="shared" si="468"/>
        <v>5966</v>
      </c>
      <c r="C5967" s="35">
        <f t="shared" si="469"/>
        <v>7.8005779109699414E-5</v>
      </c>
      <c r="D5967" s="7">
        <f t="shared" si="465"/>
        <v>0.46538247816846667</v>
      </c>
      <c r="E5967" s="7">
        <f>SUM(D$2:D5967)</f>
        <v>1843.3381724838982</v>
      </c>
      <c r="F5967">
        <f t="shared" si="466"/>
        <v>1</v>
      </c>
      <c r="G5967">
        <f t="shared" si="467"/>
        <v>1</v>
      </c>
    </row>
    <row r="5968" spans="1:7" x14ac:dyDescent="0.25">
      <c r="A5968" s="7">
        <v>7.7486127948071332E-2</v>
      </c>
      <c r="B5968" s="13">
        <f t="shared" si="468"/>
        <v>5967</v>
      </c>
      <c r="C5968" s="35">
        <f t="shared" si="469"/>
        <v>6.7546903697868199E-6</v>
      </c>
      <c r="D5968" s="7">
        <f t="shared" si="465"/>
        <v>4.0305237436517954E-2</v>
      </c>
      <c r="E5968" s="7">
        <f>SUM(D$2:D5968)</f>
        <v>1843.3784777213348</v>
      </c>
      <c r="F5968">
        <f t="shared" si="466"/>
        <v>1</v>
      </c>
      <c r="G5968">
        <f t="shared" si="467"/>
        <v>1</v>
      </c>
    </row>
    <row r="5969" spans="1:7" x14ac:dyDescent="0.25">
      <c r="A5969" s="7">
        <v>7.7486127948071332E-2</v>
      </c>
      <c r="B5969" s="13">
        <f t="shared" si="468"/>
        <v>5968</v>
      </c>
      <c r="C5969" s="35">
        <f t="shared" si="469"/>
        <v>0</v>
      </c>
      <c r="D5969" s="7">
        <f t="shared" si="465"/>
        <v>0</v>
      </c>
      <c r="E5969" s="7">
        <f>SUM(D$2:D5969)</f>
        <v>1843.3784777213348</v>
      </c>
      <c r="F5969">
        <f t="shared" si="466"/>
        <v>1</v>
      </c>
      <c r="G5969">
        <f t="shared" si="467"/>
        <v>1</v>
      </c>
    </row>
    <row r="5970" spans="1:7" x14ac:dyDescent="0.25">
      <c r="A5970" s="7">
        <v>7.7425795731578026E-2</v>
      </c>
      <c r="B5970" s="13">
        <f t="shared" si="468"/>
        <v>5969</v>
      </c>
      <c r="C5970" s="35">
        <f t="shared" si="469"/>
        <v>6.0332216493305668E-5</v>
      </c>
      <c r="D5970" s="7">
        <f t="shared" si="465"/>
        <v>0.36012300024854155</v>
      </c>
      <c r="E5970" s="7">
        <f>SUM(D$2:D5970)</f>
        <v>1843.7386007215832</v>
      </c>
      <c r="F5970">
        <f t="shared" si="466"/>
        <v>1</v>
      </c>
      <c r="G5970">
        <f t="shared" si="467"/>
        <v>1</v>
      </c>
    </row>
    <row r="5971" spans="1:7" x14ac:dyDescent="0.25">
      <c r="A5971" s="7">
        <v>7.7370886635668393E-2</v>
      </c>
      <c r="B5971" s="13">
        <f t="shared" si="468"/>
        <v>5970</v>
      </c>
      <c r="C5971" s="35">
        <f t="shared" si="469"/>
        <v>5.4909095909633221E-5</v>
      </c>
      <c r="D5971" s="7">
        <f t="shared" si="465"/>
        <v>0.32780730258051033</v>
      </c>
      <c r="E5971" s="7">
        <f>SUM(D$2:D5971)</f>
        <v>1844.0664080241638</v>
      </c>
      <c r="F5971">
        <f t="shared" si="466"/>
        <v>1</v>
      </c>
      <c r="G5971">
        <f t="shared" si="467"/>
        <v>1</v>
      </c>
    </row>
    <row r="5972" spans="1:7" x14ac:dyDescent="0.25">
      <c r="A5972" s="7">
        <v>7.7359604608025573E-2</v>
      </c>
      <c r="B5972" s="13">
        <f t="shared" si="468"/>
        <v>5971</v>
      </c>
      <c r="C5972" s="35">
        <f t="shared" si="469"/>
        <v>1.1282027642819936E-5</v>
      </c>
      <c r="D5972" s="7">
        <f t="shared" si="465"/>
        <v>6.7364987055277839E-2</v>
      </c>
      <c r="E5972" s="7">
        <f>SUM(D$2:D5972)</f>
        <v>1844.1337730112191</v>
      </c>
      <c r="F5972">
        <f t="shared" si="466"/>
        <v>1</v>
      </c>
      <c r="G5972">
        <f t="shared" si="467"/>
        <v>1</v>
      </c>
    </row>
    <row r="5973" spans="1:7" x14ac:dyDescent="0.25">
      <c r="A5973" s="7">
        <v>7.7345877334048185E-2</v>
      </c>
      <c r="B5973" s="13">
        <f t="shared" si="468"/>
        <v>5972</v>
      </c>
      <c r="C5973" s="35">
        <f t="shared" si="469"/>
        <v>1.3727273977387489E-5</v>
      </c>
      <c r="D5973" s="7">
        <f t="shared" si="465"/>
        <v>8.1979280192958082E-2</v>
      </c>
      <c r="E5973" s="7">
        <f>SUM(D$2:D5973)</f>
        <v>1844.2157522914119</v>
      </c>
      <c r="F5973">
        <f t="shared" si="466"/>
        <v>1</v>
      </c>
      <c r="G5973">
        <f t="shared" si="467"/>
        <v>1</v>
      </c>
    </row>
    <row r="5974" spans="1:7" x14ac:dyDescent="0.25">
      <c r="A5974" s="7">
        <v>7.7276902019124696E-2</v>
      </c>
      <c r="B5974" s="13">
        <f t="shared" si="468"/>
        <v>5973</v>
      </c>
      <c r="C5974" s="35">
        <f t="shared" si="469"/>
        <v>6.8975314923488962E-5</v>
      </c>
      <c r="D5974" s="7">
        <f t="shared" si="465"/>
        <v>0.41198955603799958</v>
      </c>
      <c r="E5974" s="7">
        <f>SUM(D$2:D5974)</f>
        <v>1844.6277418474499</v>
      </c>
      <c r="F5974">
        <f t="shared" si="466"/>
        <v>1</v>
      </c>
      <c r="G5974">
        <f t="shared" si="467"/>
        <v>1</v>
      </c>
    </row>
    <row r="5975" spans="1:7" x14ac:dyDescent="0.25">
      <c r="A5975" s="7">
        <v>7.7276199918691918E-2</v>
      </c>
      <c r="B5975" s="13">
        <f t="shared" si="468"/>
        <v>5974</v>
      </c>
      <c r="C5975" s="35">
        <f t="shared" si="469"/>
        <v>7.021004327784075E-7</v>
      </c>
      <c r="D5975" s="7">
        <f t="shared" si="465"/>
        <v>4.1943479854182064E-3</v>
      </c>
      <c r="E5975" s="7">
        <f>SUM(D$2:D5975)</f>
        <v>1844.6319361954354</v>
      </c>
      <c r="F5975">
        <f t="shared" si="466"/>
        <v>1</v>
      </c>
      <c r="G5975">
        <f t="shared" si="467"/>
        <v>1</v>
      </c>
    </row>
    <row r="5976" spans="1:7" x14ac:dyDescent="0.25">
      <c r="A5976" s="7">
        <v>7.7261843175361083E-2</v>
      </c>
      <c r="B5976" s="13">
        <f t="shared" si="468"/>
        <v>5975</v>
      </c>
      <c r="C5976" s="35">
        <f t="shared" si="469"/>
        <v>1.4356743330834476E-5</v>
      </c>
      <c r="D5976" s="7">
        <f t="shared" si="465"/>
        <v>8.5781541401735995E-2</v>
      </c>
      <c r="E5976" s="7">
        <f>SUM(D$2:D5976)</f>
        <v>1844.7177177368371</v>
      </c>
      <c r="F5976">
        <f t="shared" si="466"/>
        <v>1</v>
      </c>
      <c r="G5976">
        <f t="shared" si="467"/>
        <v>1</v>
      </c>
    </row>
    <row r="5977" spans="1:7" x14ac:dyDescent="0.25">
      <c r="A5977" s="7">
        <v>7.7240126482666663E-2</v>
      </c>
      <c r="B5977" s="13">
        <f t="shared" si="468"/>
        <v>5976</v>
      </c>
      <c r="C5977" s="35">
        <f t="shared" si="469"/>
        <v>2.171669269442067E-5</v>
      </c>
      <c r="D5977" s="7">
        <f t="shared" si="465"/>
        <v>0.12977895554185792</v>
      </c>
      <c r="E5977" s="7">
        <f>SUM(D$2:D5977)</f>
        <v>1844.8474966923791</v>
      </c>
      <c r="F5977">
        <f t="shared" si="466"/>
        <v>1</v>
      </c>
      <c r="G5977">
        <f t="shared" si="467"/>
        <v>1</v>
      </c>
    </row>
    <row r="5978" spans="1:7" x14ac:dyDescent="0.25">
      <c r="A5978" s="7">
        <v>7.7230563390565971E-2</v>
      </c>
      <c r="B5978" s="13">
        <f t="shared" si="468"/>
        <v>5977</v>
      </c>
      <c r="C5978" s="35">
        <f t="shared" si="469"/>
        <v>9.5630921006922831E-6</v>
      </c>
      <c r="D5978" s="7">
        <f t="shared" si="465"/>
        <v>5.7158601485837776E-2</v>
      </c>
      <c r="E5978" s="7">
        <f>SUM(D$2:D5978)</f>
        <v>1844.9046552938648</v>
      </c>
      <c r="F5978">
        <f t="shared" si="466"/>
        <v>1</v>
      </c>
      <c r="G5978">
        <f t="shared" si="467"/>
        <v>1</v>
      </c>
    </row>
    <row r="5979" spans="1:7" x14ac:dyDescent="0.25">
      <c r="A5979" s="7">
        <v>7.7195869945046347E-2</v>
      </c>
      <c r="B5979" s="13">
        <f t="shared" si="468"/>
        <v>5978</v>
      </c>
      <c r="C5979" s="35">
        <f t="shared" si="469"/>
        <v>3.46934455196235E-5</v>
      </c>
      <c r="D5979" s="7">
        <f t="shared" si="465"/>
        <v>0.20739741731630928</v>
      </c>
      <c r="E5979" s="7">
        <f>SUM(D$2:D5979)</f>
        <v>1845.1120527111811</v>
      </c>
      <c r="F5979">
        <f t="shared" si="466"/>
        <v>1</v>
      </c>
      <c r="G5979">
        <f t="shared" si="467"/>
        <v>1</v>
      </c>
    </row>
    <row r="5980" spans="1:7" x14ac:dyDescent="0.25">
      <c r="A5980" s="7">
        <v>7.7144132406263749E-2</v>
      </c>
      <c r="B5980" s="13">
        <f t="shared" si="468"/>
        <v>5979</v>
      </c>
      <c r="C5980" s="35">
        <f t="shared" si="469"/>
        <v>5.1737538782598014E-5</v>
      </c>
      <c r="D5980" s="7">
        <f t="shared" si="465"/>
        <v>0.3093387443811535</v>
      </c>
      <c r="E5980" s="7">
        <f>SUM(D$2:D5980)</f>
        <v>1845.4213914555623</v>
      </c>
      <c r="F5980">
        <f t="shared" si="466"/>
        <v>1</v>
      </c>
      <c r="G5980">
        <f t="shared" si="467"/>
        <v>1</v>
      </c>
    </row>
    <row r="5981" spans="1:7" x14ac:dyDescent="0.25">
      <c r="A5981" s="7">
        <v>7.7131421967395808E-2</v>
      </c>
      <c r="B5981" s="13">
        <f t="shared" si="468"/>
        <v>5980</v>
      </c>
      <c r="C5981" s="35">
        <f t="shared" si="469"/>
        <v>1.2710438867941098E-5</v>
      </c>
      <c r="D5981" s="7">
        <f t="shared" si="465"/>
        <v>7.6008424430287769E-2</v>
      </c>
      <c r="E5981" s="7">
        <f>SUM(D$2:D5981)</f>
        <v>1845.4973998799926</v>
      </c>
      <c r="F5981">
        <f t="shared" si="466"/>
        <v>1</v>
      </c>
      <c r="G5981">
        <f t="shared" si="467"/>
        <v>1</v>
      </c>
    </row>
    <row r="5982" spans="1:7" x14ac:dyDescent="0.25">
      <c r="A5982" s="7">
        <v>7.711447471557191E-2</v>
      </c>
      <c r="B5982" s="13">
        <f t="shared" si="468"/>
        <v>5981</v>
      </c>
      <c r="C5982" s="35">
        <f t="shared" si="469"/>
        <v>1.6947251823898335E-5</v>
      </c>
      <c r="D5982" s="7">
        <f t="shared" si="465"/>
        <v>0.10136151315873594</v>
      </c>
      <c r="E5982" s="7">
        <f>SUM(D$2:D5982)</f>
        <v>1845.5987613931513</v>
      </c>
      <c r="F5982">
        <f t="shared" si="466"/>
        <v>1</v>
      </c>
      <c r="G5982">
        <f t="shared" si="467"/>
        <v>1</v>
      </c>
    </row>
    <row r="5983" spans="1:7" x14ac:dyDescent="0.25">
      <c r="A5983" s="7">
        <v>7.710999579901838E-2</v>
      </c>
      <c r="B5983" s="13">
        <f t="shared" si="468"/>
        <v>5982</v>
      </c>
      <c r="C5983" s="35">
        <f t="shared" si="469"/>
        <v>4.4789165535297215E-6</v>
      </c>
      <c r="D5983" s="7">
        <f t="shared" si="465"/>
        <v>2.6792878823214794E-2</v>
      </c>
      <c r="E5983" s="7">
        <f>SUM(D$2:D5983)</f>
        <v>1845.6255542719746</v>
      </c>
      <c r="F5983">
        <f t="shared" si="466"/>
        <v>1</v>
      </c>
      <c r="G5983">
        <f t="shared" si="467"/>
        <v>1</v>
      </c>
    </row>
    <row r="5984" spans="1:7" x14ac:dyDescent="0.25">
      <c r="A5984" s="7">
        <v>7.703131212983573E-2</v>
      </c>
      <c r="B5984" s="13">
        <f t="shared" si="468"/>
        <v>5983</v>
      </c>
      <c r="C5984" s="35">
        <f t="shared" si="469"/>
        <v>7.8683669182649796E-5</v>
      </c>
      <c r="D5984" s="7">
        <f t="shared" si="465"/>
        <v>0.47076439271979376</v>
      </c>
      <c r="E5984" s="7">
        <f>SUM(D$2:D5984)</f>
        <v>1846.0963186646943</v>
      </c>
      <c r="F5984">
        <f t="shared" si="466"/>
        <v>1</v>
      </c>
      <c r="G5984">
        <f t="shared" si="467"/>
        <v>1</v>
      </c>
    </row>
    <row r="5985" spans="1:7" x14ac:dyDescent="0.25">
      <c r="A5985" s="7">
        <v>7.6989621890348761E-2</v>
      </c>
      <c r="B5985" s="13">
        <f t="shared" si="468"/>
        <v>5984</v>
      </c>
      <c r="C5985" s="35">
        <f t="shared" si="469"/>
        <v>4.1690239486968927E-5</v>
      </c>
      <c r="D5985" s="7">
        <f t="shared" si="465"/>
        <v>0.24947439309002206</v>
      </c>
      <c r="E5985" s="7">
        <f>SUM(D$2:D5985)</f>
        <v>1846.3457930577842</v>
      </c>
      <c r="F5985">
        <f t="shared" si="466"/>
        <v>1</v>
      </c>
      <c r="G5985">
        <f t="shared" si="467"/>
        <v>1</v>
      </c>
    </row>
    <row r="5986" spans="1:7" x14ac:dyDescent="0.25">
      <c r="A5986" s="7">
        <v>7.6973812525432991E-2</v>
      </c>
      <c r="B5986" s="13">
        <f t="shared" si="468"/>
        <v>5985</v>
      </c>
      <c r="C5986" s="35">
        <f t="shared" si="469"/>
        <v>1.5809364915769786E-5</v>
      </c>
      <c r="D5986" s="7">
        <f t="shared" si="465"/>
        <v>9.4619049020882168E-2</v>
      </c>
      <c r="E5986" s="7">
        <f>SUM(D$2:D5986)</f>
        <v>1846.4404121068051</v>
      </c>
      <c r="F5986">
        <f t="shared" si="466"/>
        <v>1</v>
      </c>
      <c r="G5986">
        <f t="shared" si="467"/>
        <v>1</v>
      </c>
    </row>
    <row r="5987" spans="1:7" x14ac:dyDescent="0.25">
      <c r="A5987" s="7">
        <v>7.6966815731465688E-2</v>
      </c>
      <c r="B5987" s="13">
        <f t="shared" si="468"/>
        <v>5986</v>
      </c>
      <c r="C5987" s="35">
        <f t="shared" si="469"/>
        <v>6.9967939673037938E-6</v>
      </c>
      <c r="D5987" s="7">
        <f t="shared" si="465"/>
        <v>4.188280868828051E-2</v>
      </c>
      <c r="E5987" s="7">
        <f>SUM(D$2:D5987)</f>
        <v>1846.4822949154934</v>
      </c>
      <c r="F5987">
        <f t="shared" si="466"/>
        <v>1</v>
      </c>
      <c r="G5987">
        <f t="shared" si="467"/>
        <v>1</v>
      </c>
    </row>
    <row r="5988" spans="1:7" x14ac:dyDescent="0.25">
      <c r="A5988" s="7">
        <v>7.6937230671852971E-2</v>
      </c>
      <c r="B5988" s="13">
        <f t="shared" si="468"/>
        <v>5987</v>
      </c>
      <c r="C5988" s="35">
        <f t="shared" si="469"/>
        <v>2.958505961271618E-5</v>
      </c>
      <c r="D5988" s="7">
        <f t="shared" si="465"/>
        <v>0.17712575190133178</v>
      </c>
      <c r="E5988" s="7">
        <f>SUM(D$2:D5988)</f>
        <v>1846.6594206673947</v>
      </c>
      <c r="F5988">
        <f t="shared" si="466"/>
        <v>1</v>
      </c>
      <c r="G5988">
        <f t="shared" si="467"/>
        <v>1</v>
      </c>
    </row>
    <row r="5989" spans="1:7" x14ac:dyDescent="0.25">
      <c r="A5989" s="7">
        <v>7.6933357014293213E-2</v>
      </c>
      <c r="B5989" s="13">
        <f t="shared" si="468"/>
        <v>5988</v>
      </c>
      <c r="C5989" s="35">
        <f t="shared" si="469"/>
        <v>3.8736575597581036E-6</v>
      </c>
      <c r="D5989" s="7">
        <f t="shared" si="465"/>
        <v>2.3195461467831524E-2</v>
      </c>
      <c r="E5989" s="7">
        <f>SUM(D$2:D5989)</f>
        <v>1846.6826161288625</v>
      </c>
      <c r="F5989">
        <f t="shared" si="466"/>
        <v>1</v>
      </c>
      <c r="G5989">
        <f t="shared" si="467"/>
        <v>1</v>
      </c>
    </row>
    <row r="5990" spans="1:7" x14ac:dyDescent="0.25">
      <c r="A5990" s="7">
        <v>7.6925125491978719E-2</v>
      </c>
      <c r="B5990" s="13">
        <f t="shared" si="468"/>
        <v>5989</v>
      </c>
      <c r="C5990" s="35">
        <f t="shared" si="469"/>
        <v>8.2315223144946437E-6</v>
      </c>
      <c r="D5990" s="7">
        <f t="shared" si="465"/>
        <v>4.9298587141508421E-2</v>
      </c>
      <c r="E5990" s="7">
        <f>SUM(D$2:D5990)</f>
        <v>1846.731914716004</v>
      </c>
      <c r="F5990">
        <f t="shared" si="466"/>
        <v>1</v>
      </c>
      <c r="G5990">
        <f t="shared" si="467"/>
        <v>1</v>
      </c>
    </row>
    <row r="5991" spans="1:7" x14ac:dyDescent="0.25">
      <c r="A5991" s="7">
        <v>7.6859200682383527E-2</v>
      </c>
      <c r="B5991" s="13">
        <f t="shared" si="468"/>
        <v>5990</v>
      </c>
      <c r="C5991" s="35">
        <f t="shared" si="469"/>
        <v>6.5924809595191425E-5</v>
      </c>
      <c r="D5991" s="7">
        <f t="shared" si="465"/>
        <v>0.39488960947519663</v>
      </c>
      <c r="E5991" s="7">
        <f>SUM(D$2:D5991)</f>
        <v>1847.1268043254793</v>
      </c>
      <c r="F5991">
        <f t="shared" si="466"/>
        <v>1</v>
      </c>
      <c r="G5991">
        <f t="shared" si="467"/>
        <v>1</v>
      </c>
    </row>
    <row r="5992" spans="1:7" x14ac:dyDescent="0.25">
      <c r="A5992" s="7">
        <v>7.6840825019334383E-2</v>
      </c>
      <c r="B5992" s="13">
        <f t="shared" si="468"/>
        <v>5991</v>
      </c>
      <c r="C5992" s="35">
        <f t="shared" si="469"/>
        <v>1.8375663049144397E-5</v>
      </c>
      <c r="D5992" s="7">
        <f t="shared" si="465"/>
        <v>0.11008859732742408</v>
      </c>
      <c r="E5992" s="7">
        <f>SUM(D$2:D5992)</f>
        <v>1847.2368929228066</v>
      </c>
      <c r="F5992">
        <f t="shared" si="466"/>
        <v>1</v>
      </c>
      <c r="G5992">
        <f t="shared" si="467"/>
        <v>1</v>
      </c>
    </row>
    <row r="5993" spans="1:7" x14ac:dyDescent="0.25">
      <c r="A5993" s="7">
        <v>7.6824313553985946E-2</v>
      </c>
      <c r="B5993" s="13">
        <f t="shared" si="468"/>
        <v>5992</v>
      </c>
      <c r="C5993" s="35">
        <f t="shared" si="469"/>
        <v>1.6511465348437171E-5</v>
      </c>
      <c r="D5993" s="7">
        <f t="shared" si="465"/>
        <v>9.8936700367835528E-2</v>
      </c>
      <c r="E5993" s="7">
        <f>SUM(D$2:D5993)</f>
        <v>1847.3358296231745</v>
      </c>
      <c r="F5993">
        <f t="shared" si="466"/>
        <v>1</v>
      </c>
      <c r="G5993">
        <f t="shared" si="467"/>
        <v>1</v>
      </c>
    </row>
    <row r="5994" spans="1:7" x14ac:dyDescent="0.25">
      <c r="A5994" s="7">
        <v>7.6809061027344361E-2</v>
      </c>
      <c r="B5994" s="13">
        <f t="shared" si="468"/>
        <v>5993</v>
      </c>
      <c r="C5994" s="35">
        <f t="shared" si="469"/>
        <v>1.5252526641584829E-5</v>
      </c>
      <c r="D5994" s="7">
        <f t="shared" si="465"/>
        <v>9.1408392163017882E-2</v>
      </c>
      <c r="E5994" s="7">
        <f>SUM(D$2:D5994)</f>
        <v>1847.4272380153375</v>
      </c>
      <c r="F5994">
        <f t="shared" si="466"/>
        <v>1</v>
      </c>
      <c r="G5994">
        <f t="shared" si="467"/>
        <v>1</v>
      </c>
    </row>
    <row r="5995" spans="1:7" x14ac:dyDescent="0.25">
      <c r="A5995" s="7">
        <v>7.6734735222916406E-2</v>
      </c>
      <c r="B5995" s="13">
        <f t="shared" si="468"/>
        <v>5994</v>
      </c>
      <c r="C5995" s="35">
        <f t="shared" si="469"/>
        <v>7.4325804427954889E-5</v>
      </c>
      <c r="D5995" s="7">
        <f t="shared" si="465"/>
        <v>0.44550887174116161</v>
      </c>
      <c r="E5995" s="7">
        <f>SUM(D$2:D5995)</f>
        <v>1847.8727468870786</v>
      </c>
      <c r="F5995">
        <f t="shared" si="466"/>
        <v>1</v>
      </c>
      <c r="G5995">
        <f t="shared" si="467"/>
        <v>1</v>
      </c>
    </row>
    <row r="5996" spans="1:7" x14ac:dyDescent="0.25">
      <c r="A5996" s="7">
        <v>7.6726697383479897E-2</v>
      </c>
      <c r="B5996" s="13">
        <f t="shared" si="468"/>
        <v>5995</v>
      </c>
      <c r="C5996" s="35">
        <f t="shared" si="469"/>
        <v>8.0378394365088202E-6</v>
      </c>
      <c r="D5996" s="7">
        <f t="shared" si="465"/>
        <v>4.8186847421870377E-2</v>
      </c>
      <c r="E5996" s="7">
        <f>SUM(D$2:D5996)</f>
        <v>1847.9209337345005</v>
      </c>
      <c r="F5996">
        <f t="shared" si="466"/>
        <v>1</v>
      </c>
      <c r="G5996">
        <f t="shared" si="467"/>
        <v>1</v>
      </c>
    </row>
    <row r="5997" spans="1:7" x14ac:dyDescent="0.25">
      <c r="A5997" s="7">
        <v>7.6726261597004422E-2</v>
      </c>
      <c r="B5997" s="13">
        <f t="shared" si="468"/>
        <v>5996</v>
      </c>
      <c r="C5997" s="35">
        <f t="shared" si="469"/>
        <v>4.3578647547504179E-7</v>
      </c>
      <c r="D5997" s="7">
        <f t="shared" si="465"/>
        <v>2.6129757069483506E-3</v>
      </c>
      <c r="E5997" s="7">
        <f>SUM(D$2:D5997)</f>
        <v>1847.9235467102076</v>
      </c>
      <c r="F5997">
        <f t="shared" si="466"/>
        <v>1</v>
      </c>
      <c r="G5997">
        <f t="shared" si="467"/>
        <v>1</v>
      </c>
    </row>
    <row r="5998" spans="1:7" x14ac:dyDescent="0.25">
      <c r="A5998" s="7">
        <v>7.6712074326191815E-2</v>
      </c>
      <c r="B5998" s="13">
        <f t="shared" si="468"/>
        <v>5997</v>
      </c>
      <c r="C5998" s="35">
        <f t="shared" si="469"/>
        <v>1.4187270812607289E-5</v>
      </c>
      <c r="D5998" s="7">
        <f t="shared" si="465"/>
        <v>8.5081063063205911E-2</v>
      </c>
      <c r="E5998" s="7">
        <f>SUM(D$2:D5998)</f>
        <v>1848.0086277732707</v>
      </c>
      <c r="F5998">
        <f t="shared" si="466"/>
        <v>1</v>
      </c>
      <c r="G5998">
        <f t="shared" si="467"/>
        <v>1</v>
      </c>
    </row>
    <row r="5999" spans="1:7" x14ac:dyDescent="0.25">
      <c r="A5999" s="7">
        <v>7.6708345930790511E-2</v>
      </c>
      <c r="B5999" s="13">
        <f t="shared" si="468"/>
        <v>5998</v>
      </c>
      <c r="C5999" s="35">
        <f t="shared" si="469"/>
        <v>3.7283954013034304E-6</v>
      </c>
      <c r="D5999" s="7">
        <f t="shared" si="465"/>
        <v>2.2362915617017975E-2</v>
      </c>
      <c r="E5999" s="7">
        <f>SUM(D$2:D5999)</f>
        <v>1848.0309906888879</v>
      </c>
      <c r="F5999">
        <f t="shared" si="466"/>
        <v>1</v>
      </c>
      <c r="G5999">
        <f t="shared" si="467"/>
        <v>1</v>
      </c>
    </row>
    <row r="6000" spans="1:7" x14ac:dyDescent="0.25">
      <c r="A6000" s="7">
        <v>7.6708345930790511E-2</v>
      </c>
      <c r="B6000" s="13">
        <f t="shared" si="468"/>
        <v>5999</v>
      </c>
      <c r="C6000" s="35">
        <f t="shared" si="469"/>
        <v>0</v>
      </c>
      <c r="D6000" s="7">
        <f t="shared" si="465"/>
        <v>0</v>
      </c>
      <c r="E6000" s="7">
        <f>SUM(D$2:D6000)</f>
        <v>1848.0309906888879</v>
      </c>
      <c r="F6000">
        <f t="shared" si="466"/>
        <v>1</v>
      </c>
      <c r="G6000">
        <f t="shared" si="467"/>
        <v>1</v>
      </c>
    </row>
    <row r="6001" spans="1:7" x14ac:dyDescent="0.25">
      <c r="A6001" s="7">
        <v>7.667084408354008E-2</v>
      </c>
      <c r="B6001" s="13">
        <f t="shared" si="468"/>
        <v>6000</v>
      </c>
      <c r="C6001" s="35">
        <f t="shared" si="469"/>
        <v>3.7501847250431819E-5</v>
      </c>
      <c r="D6001" s="7">
        <f t="shared" si="465"/>
        <v>0.22501108350259091</v>
      </c>
      <c r="E6001" s="7">
        <f>SUM(D$2:D6001)</f>
        <v>1848.2560017723904</v>
      </c>
      <c r="F6001">
        <f t="shared" si="466"/>
        <v>1</v>
      </c>
      <c r="G6001">
        <f t="shared" si="467"/>
        <v>1</v>
      </c>
    </row>
    <row r="6002" spans="1:7" x14ac:dyDescent="0.25">
      <c r="A6002" s="7">
        <v>7.666597780123062E-2</v>
      </c>
      <c r="B6002" s="13">
        <f t="shared" si="468"/>
        <v>6001</v>
      </c>
      <c r="C6002" s="35">
        <f t="shared" si="469"/>
        <v>4.8662823094597352E-6</v>
      </c>
      <c r="D6002" s="7">
        <f t="shared" si="465"/>
        <v>2.9202560139067871E-2</v>
      </c>
      <c r="E6002" s="7">
        <f>SUM(D$2:D6002)</f>
        <v>1848.2852043325295</v>
      </c>
      <c r="F6002">
        <f t="shared" si="466"/>
        <v>1</v>
      </c>
      <c r="G6002">
        <f t="shared" si="467"/>
        <v>1</v>
      </c>
    </row>
    <row r="6003" spans="1:7" x14ac:dyDescent="0.25">
      <c r="A6003" s="7">
        <v>7.662172126361036E-2</v>
      </c>
      <c r="B6003" s="13">
        <f t="shared" si="468"/>
        <v>6002</v>
      </c>
      <c r="C6003" s="35">
        <f t="shared" si="469"/>
        <v>4.4256537620260272E-5</v>
      </c>
      <c r="D6003" s="7">
        <f t="shared" si="465"/>
        <v>0.26562773879680213</v>
      </c>
      <c r="E6003" s="7">
        <f>SUM(D$2:D6003)</f>
        <v>1848.5508320713263</v>
      </c>
      <c r="F6003">
        <f t="shared" si="466"/>
        <v>1</v>
      </c>
      <c r="G6003">
        <f t="shared" si="467"/>
        <v>1</v>
      </c>
    </row>
    <row r="6004" spans="1:7" x14ac:dyDescent="0.25">
      <c r="A6004" s="7">
        <v>7.6597147748465585E-2</v>
      </c>
      <c r="B6004" s="13">
        <f t="shared" si="468"/>
        <v>6003</v>
      </c>
      <c r="C6004" s="35">
        <f t="shared" si="469"/>
        <v>2.4573515144774016E-5</v>
      </c>
      <c r="D6004" s="7">
        <f t="shared" si="465"/>
        <v>0.14751481141407841</v>
      </c>
      <c r="E6004" s="7">
        <f>SUM(D$2:D6004)</f>
        <v>1848.6983468827405</v>
      </c>
      <c r="F6004">
        <f t="shared" si="466"/>
        <v>1</v>
      </c>
      <c r="G6004">
        <f t="shared" si="467"/>
        <v>1</v>
      </c>
    </row>
    <row r="6005" spans="1:7" x14ac:dyDescent="0.25">
      <c r="A6005" s="7">
        <v>7.6561098522800075E-2</v>
      </c>
      <c r="B6005" s="13">
        <f t="shared" si="468"/>
        <v>6004</v>
      </c>
      <c r="C6005" s="35">
        <f t="shared" si="469"/>
        <v>3.6049225665510387E-5</v>
      </c>
      <c r="D6005" s="7">
        <f t="shared" si="465"/>
        <v>0.21643955089572436</v>
      </c>
      <c r="E6005" s="7">
        <f>SUM(D$2:D6005)</f>
        <v>1848.9147864336362</v>
      </c>
      <c r="F6005">
        <f t="shared" si="466"/>
        <v>1</v>
      </c>
      <c r="G6005">
        <f t="shared" si="467"/>
        <v>1</v>
      </c>
    </row>
    <row r="6006" spans="1:7" x14ac:dyDescent="0.25">
      <c r="A6006" s="7">
        <v>7.6436947798009663E-2</v>
      </c>
      <c r="B6006" s="13">
        <f t="shared" si="468"/>
        <v>6005</v>
      </c>
      <c r="C6006" s="35">
        <f t="shared" si="469"/>
        <v>1.2415072479041167E-4</v>
      </c>
      <c r="D6006" s="7">
        <f t="shared" si="465"/>
        <v>0.74552510236642211</v>
      </c>
      <c r="E6006" s="7">
        <f>SUM(D$2:D6006)</f>
        <v>1849.6603115360026</v>
      </c>
      <c r="F6006">
        <f t="shared" si="466"/>
        <v>1</v>
      </c>
      <c r="G6006">
        <f t="shared" si="467"/>
        <v>1</v>
      </c>
    </row>
    <row r="6007" spans="1:7" x14ac:dyDescent="0.25">
      <c r="A6007" s="7">
        <v>7.642181632316683E-2</v>
      </c>
      <c r="B6007" s="13">
        <f t="shared" si="468"/>
        <v>6006</v>
      </c>
      <c r="C6007" s="35">
        <f t="shared" si="469"/>
        <v>1.5131474842833281E-5</v>
      </c>
      <c r="D6007" s="7">
        <f t="shared" si="465"/>
        <v>9.0879637906056687E-2</v>
      </c>
      <c r="E6007" s="7">
        <f>SUM(D$2:D6007)</f>
        <v>1849.7511911739086</v>
      </c>
      <c r="F6007">
        <f t="shared" si="466"/>
        <v>1</v>
      </c>
      <c r="G6007">
        <f t="shared" si="467"/>
        <v>1</v>
      </c>
    </row>
    <row r="6008" spans="1:7" x14ac:dyDescent="0.25">
      <c r="A6008" s="7">
        <v>7.6370829305536458E-2</v>
      </c>
      <c r="B6008" s="13">
        <f t="shared" si="468"/>
        <v>6007</v>
      </c>
      <c r="C6008" s="35">
        <f t="shared" si="469"/>
        <v>5.0987017630371723E-5</v>
      </c>
      <c r="D6008" s="7">
        <f t="shared" si="465"/>
        <v>0.30627901490564291</v>
      </c>
      <c r="E6008" s="7">
        <f>SUM(D$2:D6008)</f>
        <v>1850.0574701888142</v>
      </c>
      <c r="F6008">
        <f t="shared" si="466"/>
        <v>1</v>
      </c>
      <c r="G6008">
        <f t="shared" si="467"/>
        <v>1</v>
      </c>
    </row>
    <row r="6009" spans="1:7" x14ac:dyDescent="0.25">
      <c r="A6009" s="7">
        <v>7.6335070604187996E-2</v>
      </c>
      <c r="B6009" s="13">
        <f t="shared" si="468"/>
        <v>6008</v>
      </c>
      <c r="C6009" s="35">
        <f t="shared" si="469"/>
        <v>3.5758701348462263E-5</v>
      </c>
      <c r="D6009" s="7">
        <f t="shared" si="465"/>
        <v>0.21483827770156128</v>
      </c>
      <c r="E6009" s="7">
        <f>SUM(D$2:D6009)</f>
        <v>1850.2723084665158</v>
      </c>
      <c r="F6009">
        <f t="shared" si="466"/>
        <v>1</v>
      </c>
      <c r="G6009">
        <f t="shared" si="467"/>
        <v>1</v>
      </c>
    </row>
    <row r="6010" spans="1:7" x14ac:dyDescent="0.25">
      <c r="A6010" s="7">
        <v>7.6238422848071877E-2</v>
      </c>
      <c r="B6010" s="13">
        <f t="shared" si="468"/>
        <v>6009</v>
      </c>
      <c r="C6010" s="35">
        <f t="shared" si="469"/>
        <v>9.6647756116119421E-5</v>
      </c>
      <c r="D6010" s="7">
        <f t="shared" si="465"/>
        <v>0.58075636650176166</v>
      </c>
      <c r="E6010" s="7">
        <f>SUM(D$2:D6010)</f>
        <v>1850.8530648330177</v>
      </c>
      <c r="F6010">
        <f t="shared" si="466"/>
        <v>1</v>
      </c>
      <c r="G6010">
        <f t="shared" si="467"/>
        <v>1</v>
      </c>
    </row>
    <row r="6011" spans="1:7" x14ac:dyDescent="0.25">
      <c r="A6011" s="7">
        <v>7.6183320069284258E-2</v>
      </c>
      <c r="B6011" s="13">
        <f t="shared" si="468"/>
        <v>6010</v>
      </c>
      <c r="C6011" s="35">
        <f t="shared" si="469"/>
        <v>5.5102778787619044E-5</v>
      </c>
      <c r="D6011" s="7">
        <f t="shared" si="465"/>
        <v>0.33116770051359046</v>
      </c>
      <c r="E6011" s="7">
        <f>SUM(D$2:D6011)</f>
        <v>1851.1842325335313</v>
      </c>
      <c r="F6011">
        <f t="shared" si="466"/>
        <v>1</v>
      </c>
      <c r="G6011">
        <f t="shared" si="467"/>
        <v>1</v>
      </c>
    </row>
    <row r="6012" spans="1:7" x14ac:dyDescent="0.25">
      <c r="A6012" s="7">
        <v>7.6162547580619966E-2</v>
      </c>
      <c r="B6012" s="13">
        <f t="shared" si="468"/>
        <v>6011</v>
      </c>
      <c r="C6012" s="35">
        <f t="shared" si="469"/>
        <v>2.0772488664291822E-5</v>
      </c>
      <c r="D6012" s="7">
        <f t="shared" si="465"/>
        <v>0.12486342936105814</v>
      </c>
      <c r="E6012" s="7">
        <f>SUM(D$2:D6012)</f>
        <v>1851.3090959628923</v>
      </c>
      <c r="F6012">
        <f t="shared" si="466"/>
        <v>1</v>
      </c>
      <c r="G6012">
        <f t="shared" si="467"/>
        <v>1</v>
      </c>
    </row>
    <row r="6013" spans="1:7" x14ac:dyDescent="0.25">
      <c r="A6013" s="7">
        <v>7.614581822203384E-2</v>
      </c>
      <c r="B6013" s="13">
        <f t="shared" si="468"/>
        <v>6012</v>
      </c>
      <c r="C6013" s="35">
        <f t="shared" si="469"/>
        <v>1.672935858612612E-5</v>
      </c>
      <c r="D6013" s="7">
        <f t="shared" si="465"/>
        <v>0.10057690381979023</v>
      </c>
      <c r="E6013" s="7">
        <f>SUM(D$2:D6013)</f>
        <v>1851.4096728667121</v>
      </c>
      <c r="F6013">
        <f t="shared" si="466"/>
        <v>1</v>
      </c>
      <c r="G6013">
        <f t="shared" si="467"/>
        <v>1</v>
      </c>
    </row>
    <row r="6014" spans="1:7" x14ac:dyDescent="0.25">
      <c r="A6014" s="7">
        <v>7.6140419311809857E-2</v>
      </c>
      <c r="B6014" s="13">
        <f t="shared" si="468"/>
        <v>6013</v>
      </c>
      <c r="C6014" s="35">
        <f t="shared" si="469"/>
        <v>5.3989102239831999E-6</v>
      </c>
      <c r="D6014" s="7">
        <f t="shared" si="465"/>
        <v>3.2463647176810981E-2</v>
      </c>
      <c r="E6014" s="7">
        <f>SUM(D$2:D6014)</f>
        <v>1851.442136513889</v>
      </c>
      <c r="F6014">
        <f t="shared" si="466"/>
        <v>1</v>
      </c>
      <c r="G6014">
        <f t="shared" si="467"/>
        <v>1</v>
      </c>
    </row>
    <row r="6015" spans="1:7" x14ac:dyDescent="0.25">
      <c r="A6015" s="7">
        <v>7.6104660610461311E-2</v>
      </c>
      <c r="B6015" s="13">
        <f t="shared" si="468"/>
        <v>6014</v>
      </c>
      <c r="C6015" s="35">
        <f t="shared" si="469"/>
        <v>3.575870134854553E-5</v>
      </c>
      <c r="D6015" s="7">
        <f t="shared" si="465"/>
        <v>0.21505282991015282</v>
      </c>
      <c r="E6015" s="7">
        <f>SUM(D$2:D6015)</f>
        <v>1851.657189343799</v>
      </c>
      <c r="F6015">
        <f t="shared" si="466"/>
        <v>1</v>
      </c>
      <c r="G6015">
        <f t="shared" si="467"/>
        <v>1</v>
      </c>
    </row>
    <row r="6016" spans="1:7" x14ac:dyDescent="0.25">
      <c r="A6016" s="7">
        <v>7.6091344912599612E-2</v>
      </c>
      <c r="B6016" s="13">
        <f t="shared" si="468"/>
        <v>6015</v>
      </c>
      <c r="C6016" s="35">
        <f t="shared" si="469"/>
        <v>1.3315697861698839E-5</v>
      </c>
      <c r="D6016" s="7">
        <f t="shared" si="465"/>
        <v>8.0093922638118514E-2</v>
      </c>
      <c r="E6016" s="7">
        <f>SUM(D$2:D6016)</f>
        <v>1851.7372832664371</v>
      </c>
      <c r="F6016">
        <f t="shared" si="466"/>
        <v>1</v>
      </c>
      <c r="G6016">
        <f t="shared" si="467"/>
        <v>1</v>
      </c>
    </row>
    <row r="6017" spans="1:7" x14ac:dyDescent="0.25">
      <c r="A6017" s="7">
        <v>7.6070814527532907E-2</v>
      </c>
      <c r="B6017" s="13">
        <f t="shared" si="468"/>
        <v>6016</v>
      </c>
      <c r="C6017" s="35">
        <f t="shared" si="469"/>
        <v>2.0530385066705459E-5</v>
      </c>
      <c r="D6017" s="7">
        <f t="shared" si="465"/>
        <v>0.12351079656130004</v>
      </c>
      <c r="E6017" s="7">
        <f>SUM(D$2:D6017)</f>
        <v>1851.8607940629984</v>
      </c>
      <c r="F6017">
        <f t="shared" si="466"/>
        <v>1</v>
      </c>
      <c r="G6017">
        <f t="shared" si="467"/>
        <v>1</v>
      </c>
    </row>
    <row r="6018" spans="1:7" x14ac:dyDescent="0.25">
      <c r="A6018" s="7">
        <v>7.6014719123995586E-2</v>
      </c>
      <c r="B6018" s="13">
        <f t="shared" si="468"/>
        <v>6017</v>
      </c>
      <c r="C6018" s="35">
        <f t="shared" si="469"/>
        <v>5.6095403537320676E-5</v>
      </c>
      <c r="D6018" s="7">
        <f t="shared" ref="D6018:D6081" si="470">C6018*B6018</f>
        <v>0.33752604308405854</v>
      </c>
      <c r="E6018" s="7">
        <f>SUM(D$2:D6018)</f>
        <v>1852.1983201060825</v>
      </c>
      <c r="F6018">
        <f t="shared" ref="F6018:F6081" si="471">IF(E6018&gt;I$15,1,0)</f>
        <v>1</v>
      </c>
      <c r="G6018">
        <f t="shared" ref="G6018:G6081" si="472">IF(E6018&gt;M$15,1,0)</f>
        <v>1</v>
      </c>
    </row>
    <row r="6019" spans="1:7" x14ac:dyDescent="0.25">
      <c r="A6019" s="7">
        <v>7.5959035296574037E-2</v>
      </c>
      <c r="B6019" s="13">
        <f t="shared" ref="B6019:B6082" si="473">ROW(B6019)-1</f>
        <v>6018</v>
      </c>
      <c r="C6019" s="35">
        <f t="shared" si="469"/>
        <v>5.5683827421548759E-5</v>
      </c>
      <c r="D6019" s="7">
        <f t="shared" si="470"/>
        <v>0.33510527342288043</v>
      </c>
      <c r="E6019" s="7">
        <f>SUM(D$2:D6019)</f>
        <v>1852.5334253795054</v>
      </c>
      <c r="F6019">
        <f t="shared" si="471"/>
        <v>1</v>
      </c>
      <c r="G6019">
        <f t="shared" si="472"/>
        <v>1</v>
      </c>
    </row>
    <row r="6020" spans="1:7" x14ac:dyDescent="0.25">
      <c r="A6020" s="7">
        <v>7.5907225126712177E-2</v>
      </c>
      <c r="B6020" s="13">
        <f t="shared" si="473"/>
        <v>6019</v>
      </c>
      <c r="C6020" s="35">
        <f t="shared" ref="C6020:C6083" si="474">IF(A6019-A6020=0,0,A6019-A6020)</f>
        <v>5.1810169861860045E-5</v>
      </c>
      <c r="D6020" s="7">
        <f t="shared" si="470"/>
        <v>0.31184541239853558</v>
      </c>
      <c r="E6020" s="7">
        <f>SUM(D$2:D6020)</f>
        <v>1852.8452707919039</v>
      </c>
      <c r="F6020">
        <f t="shared" si="471"/>
        <v>1</v>
      </c>
      <c r="G6020">
        <f t="shared" si="472"/>
        <v>1</v>
      </c>
    </row>
    <row r="6021" spans="1:7" x14ac:dyDescent="0.25">
      <c r="A6021" s="7">
        <v>7.581740469204519E-2</v>
      </c>
      <c r="B6021" s="13">
        <f t="shared" si="473"/>
        <v>6020</v>
      </c>
      <c r="C6021" s="35">
        <f t="shared" si="474"/>
        <v>8.9820434666987303E-5</v>
      </c>
      <c r="D6021" s="7">
        <f t="shared" si="470"/>
        <v>0.54071901669526357</v>
      </c>
      <c r="E6021" s="7">
        <f>SUM(D$2:D6021)</f>
        <v>1853.3859898085991</v>
      </c>
      <c r="F6021">
        <f t="shared" si="471"/>
        <v>1</v>
      </c>
      <c r="G6021">
        <f t="shared" si="472"/>
        <v>1</v>
      </c>
    </row>
    <row r="6022" spans="1:7" x14ac:dyDescent="0.25">
      <c r="A6022" s="7">
        <v>7.5817235219526949E-2</v>
      </c>
      <c r="B6022" s="13">
        <f t="shared" si="473"/>
        <v>6021</v>
      </c>
      <c r="C6022" s="35">
        <f t="shared" si="474"/>
        <v>1.6947251824106502E-7</v>
      </c>
      <c r="D6022" s="7">
        <f t="shared" si="470"/>
        <v>1.0203940323294525E-3</v>
      </c>
      <c r="E6022" s="7">
        <f>SUM(D$2:D6022)</f>
        <v>1853.3870102026315</v>
      </c>
      <c r="F6022">
        <f t="shared" si="471"/>
        <v>1</v>
      </c>
      <c r="G6022">
        <f t="shared" si="472"/>
        <v>1</v>
      </c>
    </row>
    <row r="6023" spans="1:7" x14ac:dyDescent="0.25">
      <c r="A6023" s="7">
        <v>7.5808301596779773E-2</v>
      </c>
      <c r="B6023" s="13">
        <f t="shared" si="473"/>
        <v>6022</v>
      </c>
      <c r="C6023" s="35">
        <f t="shared" si="474"/>
        <v>8.9336227471759067E-6</v>
      </c>
      <c r="D6023" s="7">
        <f t="shared" si="470"/>
        <v>5.379827618349331E-2</v>
      </c>
      <c r="E6023" s="7">
        <f>SUM(D$2:D6023)</f>
        <v>1853.4408084788149</v>
      </c>
      <c r="F6023">
        <f t="shared" si="471"/>
        <v>1</v>
      </c>
      <c r="G6023">
        <f t="shared" si="472"/>
        <v>1</v>
      </c>
    </row>
    <row r="6024" spans="1:7" x14ac:dyDescent="0.25">
      <c r="A6024" s="7">
        <v>7.5803992152744568E-2</v>
      </c>
      <c r="B6024" s="13">
        <f t="shared" si="473"/>
        <v>6023</v>
      </c>
      <c r="C6024" s="35">
        <f t="shared" si="474"/>
        <v>4.3094440352053898E-6</v>
      </c>
      <c r="D6024" s="7">
        <f t="shared" si="470"/>
        <v>2.5955781424042063E-2</v>
      </c>
      <c r="E6024" s="7">
        <f>SUM(D$2:D6024)</f>
        <v>1853.466764260239</v>
      </c>
      <c r="F6024">
        <f t="shared" si="471"/>
        <v>1</v>
      </c>
      <c r="G6024">
        <f t="shared" si="472"/>
        <v>1</v>
      </c>
    </row>
    <row r="6025" spans="1:7" x14ac:dyDescent="0.25">
      <c r="A6025" s="7">
        <v>7.5725647428598317E-2</v>
      </c>
      <c r="B6025" s="13">
        <f t="shared" si="473"/>
        <v>6024</v>
      </c>
      <c r="C6025" s="35">
        <f t="shared" si="474"/>
        <v>7.8344724146250933E-5</v>
      </c>
      <c r="D6025" s="7">
        <f t="shared" si="470"/>
        <v>0.47194861825701562</v>
      </c>
      <c r="E6025" s="7">
        <f>SUM(D$2:D6025)</f>
        <v>1853.9387128784961</v>
      </c>
      <c r="F6025">
        <f t="shared" si="471"/>
        <v>1</v>
      </c>
      <c r="G6025">
        <f t="shared" si="472"/>
        <v>1</v>
      </c>
    </row>
    <row r="6026" spans="1:7" x14ac:dyDescent="0.25">
      <c r="A6026" s="7">
        <v>7.5641153273076009E-2</v>
      </c>
      <c r="B6026" s="13">
        <f t="shared" si="473"/>
        <v>6025</v>
      </c>
      <c r="C6026" s="35">
        <f t="shared" si="474"/>
        <v>8.4494155522307768E-5</v>
      </c>
      <c r="D6026" s="7">
        <f t="shared" si="470"/>
        <v>0.50907728702190425</v>
      </c>
      <c r="E6026" s="7">
        <f>SUM(D$2:D6026)</f>
        <v>1854.447790165518</v>
      </c>
      <c r="F6026">
        <f t="shared" si="471"/>
        <v>1</v>
      </c>
      <c r="G6026">
        <f t="shared" si="472"/>
        <v>1</v>
      </c>
    </row>
    <row r="6027" spans="1:7" x14ac:dyDescent="0.25">
      <c r="A6027" s="7">
        <v>7.5620792360527503E-2</v>
      </c>
      <c r="B6027" s="13">
        <f t="shared" si="473"/>
        <v>6026</v>
      </c>
      <c r="C6027" s="35">
        <f t="shared" si="474"/>
        <v>2.0360912548506027E-5</v>
      </c>
      <c r="D6027" s="7">
        <f t="shared" si="470"/>
        <v>0.12269485901729732</v>
      </c>
      <c r="E6027" s="7">
        <f>SUM(D$2:D6027)</f>
        <v>1854.5704850245352</v>
      </c>
      <c r="F6027">
        <f t="shared" si="471"/>
        <v>1</v>
      </c>
      <c r="G6027">
        <f t="shared" si="472"/>
        <v>1</v>
      </c>
    </row>
    <row r="6028" spans="1:7" x14ac:dyDescent="0.25">
      <c r="A6028" s="7">
        <v>7.5602247224960131E-2</v>
      </c>
      <c r="B6028" s="13">
        <f t="shared" si="473"/>
        <v>6027</v>
      </c>
      <c r="C6028" s="35">
        <f t="shared" si="474"/>
        <v>1.8545135567371585E-5</v>
      </c>
      <c r="D6028" s="7">
        <f t="shared" si="470"/>
        <v>0.11177153206454854</v>
      </c>
      <c r="E6028" s="7">
        <f>SUM(D$2:D6028)</f>
        <v>1854.6822565565997</v>
      </c>
      <c r="F6028">
        <f t="shared" si="471"/>
        <v>1</v>
      </c>
      <c r="G6028">
        <f t="shared" si="472"/>
        <v>1</v>
      </c>
    </row>
    <row r="6029" spans="1:7" x14ac:dyDescent="0.25">
      <c r="A6029" s="7">
        <v>7.5579707380034278E-2</v>
      </c>
      <c r="B6029" s="13">
        <f t="shared" si="473"/>
        <v>6028</v>
      </c>
      <c r="C6029" s="35">
        <f t="shared" si="474"/>
        <v>2.2539844925853481E-5</v>
      </c>
      <c r="D6029" s="7">
        <f t="shared" si="470"/>
        <v>0.13587018521304478</v>
      </c>
      <c r="E6029" s="7">
        <f>SUM(D$2:D6029)</f>
        <v>1854.8181267418126</v>
      </c>
      <c r="F6029">
        <f t="shared" si="471"/>
        <v>1</v>
      </c>
      <c r="G6029">
        <f t="shared" si="472"/>
        <v>1</v>
      </c>
    </row>
    <row r="6030" spans="1:7" x14ac:dyDescent="0.25">
      <c r="A6030" s="7">
        <v>7.5558111739138623E-2</v>
      </c>
      <c r="B6030" s="13">
        <f t="shared" si="473"/>
        <v>6029</v>
      </c>
      <c r="C6030" s="35">
        <f t="shared" si="474"/>
        <v>2.1595640895655244E-5</v>
      </c>
      <c r="D6030" s="7">
        <f t="shared" si="470"/>
        <v>0.13020011895990546</v>
      </c>
      <c r="E6030" s="7">
        <f>SUM(D$2:D6030)</f>
        <v>1854.9483268607726</v>
      </c>
      <c r="F6030">
        <f t="shared" si="471"/>
        <v>1</v>
      </c>
      <c r="G6030">
        <f t="shared" si="472"/>
        <v>1</v>
      </c>
    </row>
    <row r="6031" spans="1:7" x14ac:dyDescent="0.25">
      <c r="A6031" s="7">
        <v>7.5557554900864396E-2</v>
      </c>
      <c r="B6031" s="13">
        <f t="shared" si="473"/>
        <v>6030</v>
      </c>
      <c r="C6031" s="35">
        <f t="shared" si="474"/>
        <v>5.5683827422658982E-7</v>
      </c>
      <c r="D6031" s="7">
        <f t="shared" si="470"/>
        <v>3.3577347935863366E-3</v>
      </c>
      <c r="E6031" s="7">
        <f>SUM(D$2:D6031)</f>
        <v>1854.9516845955661</v>
      </c>
      <c r="F6031">
        <f t="shared" si="471"/>
        <v>1</v>
      </c>
      <c r="G6031">
        <f t="shared" si="472"/>
        <v>1</v>
      </c>
    </row>
    <row r="6032" spans="1:7" x14ac:dyDescent="0.25">
      <c r="A6032" s="7">
        <v>7.5508286818776152E-2</v>
      </c>
      <c r="B6032" s="13">
        <f t="shared" si="473"/>
        <v>6031</v>
      </c>
      <c r="C6032" s="35">
        <f t="shared" si="474"/>
        <v>4.926808208824407E-5</v>
      </c>
      <c r="D6032" s="7">
        <f t="shared" si="470"/>
        <v>0.29713580307419996</v>
      </c>
      <c r="E6032" s="7">
        <f>SUM(D$2:D6032)</f>
        <v>1855.2488203986404</v>
      </c>
      <c r="F6032">
        <f t="shared" si="471"/>
        <v>1</v>
      </c>
      <c r="G6032">
        <f t="shared" si="472"/>
        <v>1</v>
      </c>
    </row>
    <row r="6033" spans="1:7" x14ac:dyDescent="0.25">
      <c r="A6033" s="7">
        <v>7.5492356402061644E-2</v>
      </c>
      <c r="B6033" s="13">
        <f t="shared" si="473"/>
        <v>6032</v>
      </c>
      <c r="C6033" s="35">
        <f t="shared" si="474"/>
        <v>1.5930416714507456E-5</v>
      </c>
      <c r="D6033" s="7">
        <f t="shared" si="470"/>
        <v>9.6092273621908975E-2</v>
      </c>
      <c r="E6033" s="7">
        <f>SUM(D$2:D6033)</f>
        <v>1855.3449126722624</v>
      </c>
      <c r="F6033">
        <f t="shared" si="471"/>
        <v>1</v>
      </c>
      <c r="G6033">
        <f t="shared" si="472"/>
        <v>1</v>
      </c>
    </row>
    <row r="6034" spans="1:7" x14ac:dyDescent="0.25">
      <c r="A6034" s="7">
        <v>7.548039648434586E-2</v>
      </c>
      <c r="B6034" s="13">
        <f t="shared" si="473"/>
        <v>6033</v>
      </c>
      <c r="C6034" s="35">
        <f t="shared" si="474"/>
        <v>1.1959917715784196E-5</v>
      </c>
      <c r="D6034" s="7">
        <f t="shared" si="470"/>
        <v>7.2154183579326056E-2</v>
      </c>
      <c r="E6034" s="7">
        <f>SUM(D$2:D6034)</f>
        <v>1855.4170668558418</v>
      </c>
      <c r="F6034">
        <f t="shared" si="471"/>
        <v>1</v>
      </c>
      <c r="G6034">
        <f t="shared" si="472"/>
        <v>1</v>
      </c>
    </row>
    <row r="6035" spans="1:7" x14ac:dyDescent="0.25">
      <c r="A6035" s="7">
        <v>7.5476764930383577E-2</v>
      </c>
      <c r="B6035" s="13">
        <f t="shared" si="473"/>
        <v>6034</v>
      </c>
      <c r="C6035" s="35">
        <f t="shared" si="474"/>
        <v>3.6315539622827631E-6</v>
      </c>
      <c r="D6035" s="7">
        <f t="shared" si="470"/>
        <v>2.1912796608414192E-2</v>
      </c>
      <c r="E6035" s="7">
        <f>SUM(D$2:D6035)</f>
        <v>1855.4389796524501</v>
      </c>
      <c r="F6035">
        <f t="shared" si="471"/>
        <v>1</v>
      </c>
      <c r="G6035">
        <f t="shared" si="472"/>
        <v>1</v>
      </c>
    </row>
    <row r="6036" spans="1:7" x14ac:dyDescent="0.25">
      <c r="A6036" s="7">
        <v>7.5415900085975887E-2</v>
      </c>
      <c r="B6036" s="13">
        <f t="shared" si="473"/>
        <v>6035</v>
      </c>
      <c r="C6036" s="35">
        <f t="shared" si="474"/>
        <v>6.0864844407690355E-5</v>
      </c>
      <c r="D6036" s="7">
        <f t="shared" si="470"/>
        <v>0.36731933600041128</v>
      </c>
      <c r="E6036" s="7">
        <f>SUM(D$2:D6036)</f>
        <v>1855.8062989884506</v>
      </c>
      <c r="F6036">
        <f t="shared" si="471"/>
        <v>1</v>
      </c>
      <c r="G6036">
        <f t="shared" si="472"/>
        <v>1</v>
      </c>
    </row>
    <row r="6037" spans="1:7" x14ac:dyDescent="0.25">
      <c r="A6037" s="7">
        <v>7.5326660699942816E-2</v>
      </c>
      <c r="B6037" s="13">
        <f t="shared" si="473"/>
        <v>6036</v>
      </c>
      <c r="C6037" s="35">
        <f t="shared" si="474"/>
        <v>8.9239386033071466E-5</v>
      </c>
      <c r="D6037" s="7">
        <f t="shared" si="470"/>
        <v>0.53864893409561931</v>
      </c>
      <c r="E6037" s="7">
        <f>SUM(D$2:D6037)</f>
        <v>1856.3449479225462</v>
      </c>
      <c r="F6037">
        <f t="shared" si="471"/>
        <v>1</v>
      </c>
      <c r="G6037">
        <f t="shared" si="472"/>
        <v>1</v>
      </c>
    </row>
    <row r="6038" spans="1:7" x14ac:dyDescent="0.25">
      <c r="A6038" s="7">
        <v>7.5311843959776734E-2</v>
      </c>
      <c r="B6038" s="13">
        <f t="shared" si="473"/>
        <v>6037</v>
      </c>
      <c r="C6038" s="35">
        <f t="shared" si="474"/>
        <v>1.4816740166082032E-5</v>
      </c>
      <c r="D6038" s="7">
        <f t="shared" si="470"/>
        <v>8.9448660382637227E-2</v>
      </c>
      <c r="E6038" s="7">
        <f>SUM(D$2:D6038)</f>
        <v>1856.4343965829289</v>
      </c>
      <c r="F6038">
        <f t="shared" si="471"/>
        <v>1</v>
      </c>
      <c r="G6038">
        <f t="shared" si="472"/>
        <v>1</v>
      </c>
    </row>
    <row r="6039" spans="1:7" x14ac:dyDescent="0.25">
      <c r="A6039" s="7">
        <v>7.5309132399484904E-2</v>
      </c>
      <c r="B6039" s="13">
        <f t="shared" si="473"/>
        <v>6038</v>
      </c>
      <c r="C6039" s="35">
        <f t="shared" si="474"/>
        <v>2.7115602918292847E-6</v>
      </c>
      <c r="D6039" s="7">
        <f t="shared" si="470"/>
        <v>1.6372401042065221E-2</v>
      </c>
      <c r="E6039" s="7">
        <f>SUM(D$2:D6039)</f>
        <v>1856.4507689839709</v>
      </c>
      <c r="F6039">
        <f t="shared" si="471"/>
        <v>1</v>
      </c>
      <c r="G6039">
        <f t="shared" si="472"/>
        <v>1</v>
      </c>
    </row>
    <row r="6040" spans="1:7" x14ac:dyDescent="0.25">
      <c r="A6040" s="7">
        <v>7.5020762804520316E-2</v>
      </c>
      <c r="B6040" s="13">
        <f t="shared" si="473"/>
        <v>6039</v>
      </c>
      <c r="C6040" s="35">
        <f t="shared" si="474"/>
        <v>2.8836959496458814E-4</v>
      </c>
      <c r="D6040" s="7">
        <f t="shared" si="470"/>
        <v>1.7414639839911477</v>
      </c>
      <c r="E6040" s="7">
        <f>SUM(D$2:D6040)</f>
        <v>1858.1922329679621</v>
      </c>
      <c r="F6040">
        <f t="shared" si="471"/>
        <v>1</v>
      </c>
      <c r="G6040">
        <f t="shared" si="472"/>
        <v>1</v>
      </c>
    </row>
    <row r="6041" spans="1:7" x14ac:dyDescent="0.25">
      <c r="A6041" s="7">
        <v>7.5016816515881352E-2</v>
      </c>
      <c r="B6041" s="13">
        <f t="shared" si="473"/>
        <v>6040</v>
      </c>
      <c r="C6041" s="35">
        <f t="shared" si="474"/>
        <v>3.9462886389646235E-6</v>
      </c>
      <c r="D6041" s="7">
        <f t="shared" si="470"/>
        <v>2.3835583379346326E-2</v>
      </c>
      <c r="E6041" s="7">
        <f>SUM(D$2:D6041)</f>
        <v>1858.2160685513416</v>
      </c>
      <c r="F6041">
        <f t="shared" si="471"/>
        <v>1</v>
      </c>
      <c r="G6041">
        <f t="shared" si="472"/>
        <v>1</v>
      </c>
    </row>
    <row r="6042" spans="1:7" x14ac:dyDescent="0.25">
      <c r="A6042" s="7">
        <v>7.4983260957269884E-2</v>
      </c>
      <c r="B6042" s="13">
        <f t="shared" si="473"/>
        <v>6041</v>
      </c>
      <c r="C6042" s="35">
        <f t="shared" si="474"/>
        <v>3.3555558611467196E-5</v>
      </c>
      <c r="D6042" s="7">
        <f t="shared" si="470"/>
        <v>0.20270912957187331</v>
      </c>
      <c r="E6042" s="7">
        <f>SUM(D$2:D6042)</f>
        <v>1858.4187776809135</v>
      </c>
      <c r="F6042">
        <f t="shared" si="471"/>
        <v>1</v>
      </c>
      <c r="G6042">
        <f t="shared" si="472"/>
        <v>1</v>
      </c>
    </row>
    <row r="6043" spans="1:7" x14ac:dyDescent="0.25">
      <c r="A6043" s="7">
        <v>7.4944233857355255E-2</v>
      </c>
      <c r="B6043" s="13">
        <f t="shared" si="473"/>
        <v>6042</v>
      </c>
      <c r="C6043" s="35">
        <f t="shared" si="474"/>
        <v>3.902709991462916E-5</v>
      </c>
      <c r="D6043" s="7">
        <f t="shared" si="470"/>
        <v>0.23580173768418938</v>
      </c>
      <c r="E6043" s="7">
        <f>SUM(D$2:D6043)</f>
        <v>1858.6545794185977</v>
      </c>
      <c r="F6043">
        <f t="shared" si="471"/>
        <v>1</v>
      </c>
      <c r="G6043">
        <f t="shared" si="472"/>
        <v>1</v>
      </c>
    </row>
    <row r="6044" spans="1:7" x14ac:dyDescent="0.25">
      <c r="A6044" s="7">
        <v>7.4892690001450671E-2</v>
      </c>
      <c r="B6044" s="13">
        <f t="shared" si="473"/>
        <v>6043</v>
      </c>
      <c r="C6044" s="35">
        <f t="shared" si="474"/>
        <v>5.1543855904584435E-5</v>
      </c>
      <c r="D6044" s="7">
        <f t="shared" si="470"/>
        <v>0.31147952123140377</v>
      </c>
      <c r="E6044" s="7">
        <f>SUM(D$2:D6044)</f>
        <v>1858.9660589398291</v>
      </c>
      <c r="F6044">
        <f t="shared" si="471"/>
        <v>1</v>
      </c>
      <c r="G6044">
        <f t="shared" si="472"/>
        <v>1</v>
      </c>
    </row>
    <row r="6045" spans="1:7" x14ac:dyDescent="0.25">
      <c r="A6045" s="7">
        <v>7.4858626025284564E-2</v>
      </c>
      <c r="B6045" s="13">
        <f t="shared" si="473"/>
        <v>6044</v>
      </c>
      <c r="C6045" s="35">
        <f t="shared" si="474"/>
        <v>3.4063976166107124E-5</v>
      </c>
      <c r="D6045" s="7">
        <f t="shared" si="470"/>
        <v>0.20588267194795146</v>
      </c>
      <c r="E6045" s="7">
        <f>SUM(D$2:D6045)</f>
        <v>1859.1719416117769</v>
      </c>
      <c r="F6045">
        <f t="shared" si="471"/>
        <v>1</v>
      </c>
      <c r="G6045">
        <f t="shared" si="472"/>
        <v>1</v>
      </c>
    </row>
    <row r="6046" spans="1:7" x14ac:dyDescent="0.25">
      <c r="A6046" s="7">
        <v>7.4822358906381226E-2</v>
      </c>
      <c r="B6046" s="13">
        <f t="shared" si="473"/>
        <v>6045</v>
      </c>
      <c r="C6046" s="35">
        <f t="shared" si="474"/>
        <v>3.6267118903338114E-5</v>
      </c>
      <c r="D6046" s="7">
        <f t="shared" si="470"/>
        <v>0.2192347337706789</v>
      </c>
      <c r="E6046" s="7">
        <f>SUM(D$2:D6046)</f>
        <v>1859.3911763455476</v>
      </c>
      <c r="F6046">
        <f t="shared" si="471"/>
        <v>1</v>
      </c>
      <c r="G6046">
        <f t="shared" si="472"/>
        <v>1</v>
      </c>
    </row>
    <row r="6047" spans="1:7" x14ac:dyDescent="0.25">
      <c r="A6047" s="7">
        <v>7.4777981316962158E-2</v>
      </c>
      <c r="B6047" s="13">
        <f t="shared" si="473"/>
        <v>6046</v>
      </c>
      <c r="C6047" s="35">
        <f t="shared" si="474"/>
        <v>4.4377589419067331E-5</v>
      </c>
      <c r="D6047" s="7">
        <f t="shared" si="470"/>
        <v>0.26830690562768111</v>
      </c>
      <c r="E6047" s="7">
        <f>SUM(D$2:D6047)</f>
        <v>1859.6594832511753</v>
      </c>
      <c r="F6047">
        <f t="shared" si="471"/>
        <v>1</v>
      </c>
      <c r="G6047">
        <f t="shared" si="472"/>
        <v>1</v>
      </c>
    </row>
    <row r="6048" spans="1:7" x14ac:dyDescent="0.25">
      <c r="A6048" s="7">
        <v>7.4761590903412486E-2</v>
      </c>
      <c r="B6048" s="13">
        <f t="shared" si="473"/>
        <v>6047</v>
      </c>
      <c r="C6048" s="35">
        <f t="shared" si="474"/>
        <v>1.6390413549671745E-5</v>
      </c>
      <c r="D6048" s="7">
        <f t="shared" si="470"/>
        <v>9.9112830734865043E-2</v>
      </c>
      <c r="E6048" s="7">
        <f>SUM(D$2:D6048)</f>
        <v>1859.7585960819101</v>
      </c>
      <c r="F6048">
        <f t="shared" si="471"/>
        <v>1</v>
      </c>
      <c r="G6048">
        <f t="shared" si="472"/>
        <v>1</v>
      </c>
    </row>
    <row r="6049" spans="1:7" x14ac:dyDescent="0.25">
      <c r="A6049" s="7">
        <v>7.4761590903412486E-2</v>
      </c>
      <c r="B6049" s="13">
        <f t="shared" si="473"/>
        <v>6048</v>
      </c>
      <c r="C6049" s="35">
        <f t="shared" si="474"/>
        <v>0</v>
      </c>
      <c r="D6049" s="7">
        <f t="shared" si="470"/>
        <v>0</v>
      </c>
      <c r="E6049" s="7">
        <f>SUM(D$2:D6049)</f>
        <v>1859.7585960819101</v>
      </c>
      <c r="F6049">
        <f t="shared" si="471"/>
        <v>1</v>
      </c>
      <c r="G6049">
        <f t="shared" si="472"/>
        <v>1</v>
      </c>
    </row>
    <row r="6050" spans="1:7" x14ac:dyDescent="0.25">
      <c r="A6050" s="7">
        <v>7.4761590903412486E-2</v>
      </c>
      <c r="B6050" s="13">
        <f t="shared" si="473"/>
        <v>6049</v>
      </c>
      <c r="C6050" s="35">
        <f t="shared" si="474"/>
        <v>0</v>
      </c>
      <c r="D6050" s="7">
        <f t="shared" si="470"/>
        <v>0</v>
      </c>
      <c r="E6050" s="7">
        <f>SUM(D$2:D6050)</f>
        <v>1859.7585960819101</v>
      </c>
      <c r="F6050">
        <f t="shared" si="471"/>
        <v>1</v>
      </c>
      <c r="G6050">
        <f t="shared" si="472"/>
        <v>1</v>
      </c>
    </row>
    <row r="6051" spans="1:7" x14ac:dyDescent="0.25">
      <c r="A6051" s="7">
        <v>7.4761590903412486E-2</v>
      </c>
      <c r="B6051" s="13">
        <f t="shared" si="473"/>
        <v>6050</v>
      </c>
      <c r="C6051" s="35">
        <f t="shared" si="474"/>
        <v>0</v>
      </c>
      <c r="D6051" s="7">
        <f t="shared" si="470"/>
        <v>0</v>
      </c>
      <c r="E6051" s="7">
        <f>SUM(D$2:D6051)</f>
        <v>1859.7585960819101</v>
      </c>
      <c r="F6051">
        <f t="shared" si="471"/>
        <v>1</v>
      </c>
      <c r="G6051">
        <f t="shared" si="472"/>
        <v>1</v>
      </c>
    </row>
    <row r="6052" spans="1:7" x14ac:dyDescent="0.25">
      <c r="A6052" s="7">
        <v>7.4761590903412486E-2</v>
      </c>
      <c r="B6052" s="13">
        <f t="shared" si="473"/>
        <v>6051</v>
      </c>
      <c r="C6052" s="35">
        <f t="shared" si="474"/>
        <v>0</v>
      </c>
      <c r="D6052" s="7">
        <f t="shared" si="470"/>
        <v>0</v>
      </c>
      <c r="E6052" s="7">
        <f>SUM(D$2:D6052)</f>
        <v>1859.7585960819101</v>
      </c>
      <c r="F6052">
        <f t="shared" si="471"/>
        <v>1</v>
      </c>
      <c r="G6052">
        <f t="shared" si="472"/>
        <v>1</v>
      </c>
    </row>
    <row r="6053" spans="1:7" x14ac:dyDescent="0.25">
      <c r="A6053" s="7">
        <v>7.4761590903412486E-2</v>
      </c>
      <c r="B6053" s="13">
        <f t="shared" si="473"/>
        <v>6052</v>
      </c>
      <c r="C6053" s="35">
        <f t="shared" si="474"/>
        <v>0</v>
      </c>
      <c r="D6053" s="7">
        <f t="shared" si="470"/>
        <v>0</v>
      </c>
      <c r="E6053" s="7">
        <f>SUM(D$2:D6053)</f>
        <v>1859.7585960819101</v>
      </c>
      <c r="F6053">
        <f t="shared" si="471"/>
        <v>1</v>
      </c>
      <c r="G6053">
        <f t="shared" si="472"/>
        <v>1</v>
      </c>
    </row>
    <row r="6054" spans="1:7" x14ac:dyDescent="0.25">
      <c r="A6054" s="7">
        <v>7.4761590903412486E-2</v>
      </c>
      <c r="B6054" s="13">
        <f t="shared" si="473"/>
        <v>6053</v>
      </c>
      <c r="C6054" s="35">
        <f t="shared" si="474"/>
        <v>0</v>
      </c>
      <c r="D6054" s="7">
        <f t="shared" si="470"/>
        <v>0</v>
      </c>
      <c r="E6054" s="7">
        <f>SUM(D$2:D6054)</f>
        <v>1859.7585960819101</v>
      </c>
      <c r="F6054">
        <f t="shared" si="471"/>
        <v>1</v>
      </c>
      <c r="G6054">
        <f t="shared" si="472"/>
        <v>1</v>
      </c>
    </row>
    <row r="6055" spans="1:7" x14ac:dyDescent="0.25">
      <c r="A6055" s="7">
        <v>7.4761590903412486E-2</v>
      </c>
      <c r="B6055" s="13">
        <f t="shared" si="473"/>
        <v>6054</v>
      </c>
      <c r="C6055" s="35">
        <f t="shared" si="474"/>
        <v>0</v>
      </c>
      <c r="D6055" s="7">
        <f t="shared" si="470"/>
        <v>0</v>
      </c>
      <c r="E6055" s="7">
        <f>SUM(D$2:D6055)</f>
        <v>1859.7585960819101</v>
      </c>
      <c r="F6055">
        <f t="shared" si="471"/>
        <v>1</v>
      </c>
      <c r="G6055">
        <f t="shared" si="472"/>
        <v>1</v>
      </c>
    </row>
    <row r="6056" spans="1:7" x14ac:dyDescent="0.25">
      <c r="A6056" s="7">
        <v>7.4759629864272856E-2</v>
      </c>
      <c r="B6056" s="13">
        <f t="shared" si="473"/>
        <v>6055</v>
      </c>
      <c r="C6056" s="35">
        <f t="shared" si="474"/>
        <v>1.9610391396307492E-6</v>
      </c>
      <c r="D6056" s="7">
        <f t="shared" si="470"/>
        <v>1.1874091990464186E-2</v>
      </c>
      <c r="E6056" s="7">
        <f>SUM(D$2:D6056)</f>
        <v>1859.7704701739005</v>
      </c>
      <c r="F6056">
        <f t="shared" si="471"/>
        <v>1</v>
      </c>
      <c r="G6056">
        <f t="shared" si="472"/>
        <v>1</v>
      </c>
    </row>
    <row r="6057" spans="1:7" x14ac:dyDescent="0.25">
      <c r="A6057" s="7">
        <v>7.4757450931895494E-2</v>
      </c>
      <c r="B6057" s="13">
        <f t="shared" si="473"/>
        <v>6056</v>
      </c>
      <c r="C6057" s="35">
        <f t="shared" si="474"/>
        <v>2.1789323773613312E-6</v>
      </c>
      <c r="D6057" s="7">
        <f t="shared" si="470"/>
        <v>1.3195614477300222E-2</v>
      </c>
      <c r="E6057" s="7">
        <f>SUM(D$2:D6057)</f>
        <v>1859.7836657883779</v>
      </c>
      <c r="F6057">
        <f t="shared" si="471"/>
        <v>1</v>
      </c>
      <c r="G6057">
        <f t="shared" si="472"/>
        <v>1</v>
      </c>
    </row>
    <row r="6058" spans="1:7" x14ac:dyDescent="0.25">
      <c r="A6058" s="7">
        <v>7.474943730281873E-2</v>
      </c>
      <c r="B6058" s="13">
        <f t="shared" si="473"/>
        <v>6057</v>
      </c>
      <c r="C6058" s="35">
        <f t="shared" si="474"/>
        <v>8.0136290767640617E-6</v>
      </c>
      <c r="D6058" s="7">
        <f t="shared" si="470"/>
        <v>4.8538551317959922E-2</v>
      </c>
      <c r="E6058" s="7">
        <f>SUM(D$2:D6058)</f>
        <v>1859.8322043396959</v>
      </c>
      <c r="F6058">
        <f t="shared" si="471"/>
        <v>1</v>
      </c>
      <c r="G6058">
        <f t="shared" si="472"/>
        <v>1</v>
      </c>
    </row>
    <row r="6059" spans="1:7" x14ac:dyDescent="0.25">
      <c r="A6059" s="7">
        <v>7.4725880622783444E-2</v>
      </c>
      <c r="B6059" s="13">
        <f t="shared" si="473"/>
        <v>6058</v>
      </c>
      <c r="C6059" s="35">
        <f t="shared" si="474"/>
        <v>2.3556680035285993E-5</v>
      </c>
      <c r="D6059" s="7">
        <f t="shared" si="470"/>
        <v>0.14270636765376254</v>
      </c>
      <c r="E6059" s="7">
        <f>SUM(D$2:D6059)</f>
        <v>1859.9749107073496</v>
      </c>
      <c r="F6059">
        <f t="shared" si="471"/>
        <v>1</v>
      </c>
      <c r="G6059">
        <f t="shared" si="472"/>
        <v>1</v>
      </c>
    </row>
    <row r="6060" spans="1:7" x14ac:dyDescent="0.25">
      <c r="A6060" s="7">
        <v>7.4610130892825796E-2</v>
      </c>
      <c r="B6060" s="13">
        <f t="shared" si="473"/>
        <v>6059</v>
      </c>
      <c r="C6060" s="35">
        <f t="shared" si="474"/>
        <v>1.1574972995764821E-4</v>
      </c>
      <c r="D6060" s="7">
        <f t="shared" si="470"/>
        <v>0.70132761381339048</v>
      </c>
      <c r="E6060" s="7">
        <f>SUM(D$2:D6060)</f>
        <v>1860.6762383211631</v>
      </c>
      <c r="F6060">
        <f t="shared" si="471"/>
        <v>1</v>
      </c>
      <c r="G6060">
        <f t="shared" si="472"/>
        <v>1</v>
      </c>
    </row>
    <row r="6061" spans="1:7" x14ac:dyDescent="0.25">
      <c r="A6061" s="7">
        <v>7.4605409872674777E-2</v>
      </c>
      <c r="B6061" s="13">
        <f t="shared" si="473"/>
        <v>6060</v>
      </c>
      <c r="C6061" s="35">
        <f t="shared" si="474"/>
        <v>4.7210201510189398E-6</v>
      </c>
      <c r="D6061" s="7">
        <f t="shared" si="470"/>
        <v>2.8609382115174775E-2</v>
      </c>
      <c r="E6061" s="7">
        <f>SUM(D$2:D6061)</f>
        <v>1860.7048477032781</v>
      </c>
      <c r="F6061">
        <f t="shared" si="471"/>
        <v>1</v>
      </c>
      <c r="G6061">
        <f t="shared" si="472"/>
        <v>1</v>
      </c>
    </row>
    <row r="6062" spans="1:7" x14ac:dyDescent="0.25">
      <c r="A6062" s="7">
        <v>7.4549072365540023E-2</v>
      </c>
      <c r="B6062" s="13">
        <f t="shared" si="473"/>
        <v>6061</v>
      </c>
      <c r="C6062" s="35">
        <f t="shared" si="474"/>
        <v>5.6337507134754383E-5</v>
      </c>
      <c r="D6062" s="7">
        <f t="shared" si="470"/>
        <v>0.3414616307437463</v>
      </c>
      <c r="E6062" s="7">
        <f>SUM(D$2:D6062)</f>
        <v>1861.0463093340218</v>
      </c>
      <c r="F6062">
        <f t="shared" si="471"/>
        <v>1</v>
      </c>
      <c r="G6062">
        <f t="shared" si="472"/>
        <v>1</v>
      </c>
    </row>
    <row r="6063" spans="1:7" x14ac:dyDescent="0.25">
      <c r="A6063" s="7">
        <v>7.4456201425544724E-2</v>
      </c>
      <c r="B6063" s="13">
        <f t="shared" si="473"/>
        <v>6062</v>
      </c>
      <c r="C6063" s="35">
        <f t="shared" si="474"/>
        <v>9.2870939995298718E-5</v>
      </c>
      <c r="D6063" s="7">
        <f t="shared" si="470"/>
        <v>0.56298363825150077</v>
      </c>
      <c r="E6063" s="7">
        <f>SUM(D$2:D6063)</f>
        <v>1861.6092929722734</v>
      </c>
      <c r="F6063">
        <f t="shared" si="471"/>
        <v>1</v>
      </c>
      <c r="G6063">
        <f t="shared" si="472"/>
        <v>1</v>
      </c>
    </row>
    <row r="6064" spans="1:7" x14ac:dyDescent="0.25">
      <c r="A6064" s="7">
        <v>7.4448115165388712E-2</v>
      </c>
      <c r="B6064" s="13">
        <f t="shared" si="473"/>
        <v>6063</v>
      </c>
      <c r="C6064" s="35">
        <f t="shared" si="474"/>
        <v>8.0862601560122149E-6</v>
      </c>
      <c r="D6064" s="7">
        <f t="shared" si="470"/>
        <v>4.9026995325902059E-2</v>
      </c>
      <c r="E6064" s="7">
        <f>SUM(D$2:D6064)</f>
        <v>1861.6583199675993</v>
      </c>
      <c r="F6064">
        <f t="shared" si="471"/>
        <v>1</v>
      </c>
      <c r="G6064">
        <f t="shared" si="472"/>
        <v>1</v>
      </c>
    </row>
    <row r="6065" spans="1:7" x14ac:dyDescent="0.25">
      <c r="A6065" s="7">
        <v>7.4417803794983584E-2</v>
      </c>
      <c r="B6065" s="13">
        <f t="shared" si="473"/>
        <v>6064</v>
      </c>
      <c r="C6065" s="35">
        <f t="shared" si="474"/>
        <v>3.0311370405128324E-5</v>
      </c>
      <c r="D6065" s="7">
        <f t="shared" si="470"/>
        <v>0.18380815013669816</v>
      </c>
      <c r="E6065" s="7">
        <f>SUM(D$2:D6065)</f>
        <v>1861.8421281177359</v>
      </c>
      <c r="F6065">
        <f t="shared" si="471"/>
        <v>1</v>
      </c>
      <c r="G6065">
        <f t="shared" si="472"/>
        <v>1</v>
      </c>
    </row>
    <row r="6066" spans="1:7" x14ac:dyDescent="0.25">
      <c r="A6066" s="7">
        <v>7.4415043813972251E-2</v>
      </c>
      <c r="B6066" s="13">
        <f t="shared" si="473"/>
        <v>6065</v>
      </c>
      <c r="C6066" s="35">
        <f t="shared" si="474"/>
        <v>2.7599810113326795E-6</v>
      </c>
      <c r="D6066" s="7">
        <f t="shared" si="470"/>
        <v>1.6739284833732701E-2</v>
      </c>
      <c r="E6066" s="7">
        <f>SUM(D$2:D6066)</f>
        <v>1861.8588674025696</v>
      </c>
      <c r="F6066">
        <f t="shared" si="471"/>
        <v>1</v>
      </c>
      <c r="G6066">
        <f t="shared" si="472"/>
        <v>1</v>
      </c>
    </row>
    <row r="6067" spans="1:7" x14ac:dyDescent="0.25">
      <c r="A6067" s="7">
        <v>7.4392455548326866E-2</v>
      </c>
      <c r="B6067" s="13">
        <f t="shared" si="473"/>
        <v>6066</v>
      </c>
      <c r="C6067" s="35">
        <f t="shared" si="474"/>
        <v>2.2588265645384631E-5</v>
      </c>
      <c r="D6067" s="7">
        <f t="shared" si="470"/>
        <v>0.13702041940490317</v>
      </c>
      <c r="E6067" s="7">
        <f>SUM(D$2:D6067)</f>
        <v>1861.9958878219745</v>
      </c>
      <c r="F6067">
        <f t="shared" si="471"/>
        <v>1</v>
      </c>
      <c r="G6067">
        <f t="shared" si="472"/>
        <v>1</v>
      </c>
    </row>
    <row r="6068" spans="1:7" x14ac:dyDescent="0.25">
      <c r="A6068" s="7">
        <v>7.4383231401262712E-2</v>
      </c>
      <c r="B6068" s="13">
        <f t="shared" si="473"/>
        <v>6067</v>
      </c>
      <c r="C6068" s="35">
        <f t="shared" si="474"/>
        <v>9.2241470641546419E-6</v>
      </c>
      <c r="D6068" s="7">
        <f t="shared" si="470"/>
        <v>5.5962900238226213E-2</v>
      </c>
      <c r="E6068" s="7">
        <f>SUM(D$2:D6068)</f>
        <v>1862.0518507222127</v>
      </c>
      <c r="F6068">
        <f t="shared" si="471"/>
        <v>1</v>
      </c>
      <c r="G6068">
        <f t="shared" si="472"/>
        <v>1</v>
      </c>
    </row>
    <row r="6069" spans="1:7" x14ac:dyDescent="0.25">
      <c r="A6069" s="7">
        <v>7.4380374578812386E-2</v>
      </c>
      <c r="B6069" s="13">
        <f t="shared" si="473"/>
        <v>6068</v>
      </c>
      <c r="C6069" s="35">
        <f t="shared" si="474"/>
        <v>2.8568224503255912E-6</v>
      </c>
      <c r="D6069" s="7">
        <f t="shared" si="470"/>
        <v>1.7335198628575688E-2</v>
      </c>
      <c r="E6069" s="7">
        <f>SUM(D$2:D6069)</f>
        <v>1862.0691859208414</v>
      </c>
      <c r="F6069">
        <f t="shared" si="471"/>
        <v>1</v>
      </c>
      <c r="G6069">
        <f t="shared" si="472"/>
        <v>1</v>
      </c>
    </row>
    <row r="6070" spans="1:7" x14ac:dyDescent="0.25">
      <c r="A6070" s="7">
        <v>7.4355098963234917E-2</v>
      </c>
      <c r="B6070" s="13">
        <f t="shared" si="473"/>
        <v>6069</v>
      </c>
      <c r="C6070" s="35">
        <f t="shared" si="474"/>
        <v>2.5275615577469157E-5</v>
      </c>
      <c r="D6070" s="7">
        <f t="shared" si="470"/>
        <v>0.15339771093966031</v>
      </c>
      <c r="E6070" s="7">
        <f>SUM(D$2:D6070)</f>
        <v>1862.2225836317812</v>
      </c>
      <c r="F6070">
        <f t="shared" si="471"/>
        <v>1</v>
      </c>
      <c r="G6070">
        <f t="shared" si="472"/>
        <v>1</v>
      </c>
    </row>
    <row r="6071" spans="1:7" x14ac:dyDescent="0.25">
      <c r="A6071" s="7">
        <v>7.4335004364643659E-2</v>
      </c>
      <c r="B6071" s="13">
        <f t="shared" si="473"/>
        <v>6070</v>
      </c>
      <c r="C6071" s="35">
        <f t="shared" si="474"/>
        <v>2.0094598591258173E-5</v>
      </c>
      <c r="D6071" s="7">
        <f t="shared" si="470"/>
        <v>0.12197421344893711</v>
      </c>
      <c r="E6071" s="7">
        <f>SUM(D$2:D6071)</f>
        <v>1862.3445578452302</v>
      </c>
      <c r="F6071">
        <f t="shared" si="471"/>
        <v>1</v>
      </c>
      <c r="G6071">
        <f t="shared" si="472"/>
        <v>1</v>
      </c>
    </row>
    <row r="6072" spans="1:7" x14ac:dyDescent="0.25">
      <c r="A6072" s="7">
        <v>7.4314909766052387E-2</v>
      </c>
      <c r="B6072" s="13">
        <f t="shared" si="473"/>
        <v>6071</v>
      </c>
      <c r="C6072" s="35">
        <f t="shared" si="474"/>
        <v>2.009459859127205E-5</v>
      </c>
      <c r="D6072" s="7">
        <f t="shared" si="470"/>
        <v>0.12199430804761262</v>
      </c>
      <c r="E6072" s="7">
        <f>SUM(D$2:D6072)</f>
        <v>1862.4665521532777</v>
      </c>
      <c r="F6072">
        <f t="shared" si="471"/>
        <v>1</v>
      </c>
      <c r="G6072">
        <f t="shared" si="472"/>
        <v>1</v>
      </c>
    </row>
    <row r="6073" spans="1:7" x14ac:dyDescent="0.25">
      <c r="A6073" s="7">
        <v>7.4276027928296309E-2</v>
      </c>
      <c r="B6073" s="13">
        <f t="shared" si="473"/>
        <v>6072</v>
      </c>
      <c r="C6073" s="35">
        <f t="shared" si="474"/>
        <v>3.8881837756077342E-5</v>
      </c>
      <c r="D6073" s="7">
        <f t="shared" si="470"/>
        <v>0.23609051885490162</v>
      </c>
      <c r="E6073" s="7">
        <f>SUM(D$2:D6073)</f>
        <v>1862.7026426721327</v>
      </c>
      <c r="F6073">
        <f t="shared" si="471"/>
        <v>1</v>
      </c>
      <c r="G6073">
        <f t="shared" si="472"/>
        <v>1</v>
      </c>
    </row>
    <row r="6074" spans="1:7" x14ac:dyDescent="0.25">
      <c r="A6074" s="7">
        <v>7.4271379539224594E-2</v>
      </c>
      <c r="B6074" s="13">
        <f t="shared" si="473"/>
        <v>6073</v>
      </c>
      <c r="C6074" s="35">
        <f t="shared" si="474"/>
        <v>4.6483890717152754E-6</v>
      </c>
      <c r="D6074" s="7">
        <f t="shared" si="470"/>
        <v>2.8229666832526867E-2</v>
      </c>
      <c r="E6074" s="7">
        <f>SUM(D$2:D6074)</f>
        <v>1862.7308723389651</v>
      </c>
      <c r="F6074">
        <f t="shared" si="471"/>
        <v>1</v>
      </c>
      <c r="G6074">
        <f t="shared" si="472"/>
        <v>1</v>
      </c>
    </row>
    <row r="6075" spans="1:7" x14ac:dyDescent="0.25">
      <c r="A6075" s="7">
        <v>7.4245426033574147E-2</v>
      </c>
      <c r="B6075" s="13">
        <f t="shared" si="473"/>
        <v>6074</v>
      </c>
      <c r="C6075" s="35">
        <f t="shared" si="474"/>
        <v>2.5953505650447295E-5</v>
      </c>
      <c r="D6075" s="7">
        <f t="shared" si="470"/>
        <v>0.15764159332081687</v>
      </c>
      <c r="E6075" s="7">
        <f>SUM(D$2:D6075)</f>
        <v>1862.8885139322858</v>
      </c>
      <c r="F6075">
        <f t="shared" si="471"/>
        <v>1</v>
      </c>
      <c r="G6075">
        <f t="shared" si="472"/>
        <v>1</v>
      </c>
    </row>
    <row r="6076" spans="1:7" x14ac:dyDescent="0.25">
      <c r="A6076" s="7">
        <v>7.419661794832115E-2</v>
      </c>
      <c r="B6076" s="13">
        <f t="shared" si="473"/>
        <v>6075</v>
      </c>
      <c r="C6076" s="35">
        <f t="shared" si="474"/>
        <v>4.8808085252996514E-5</v>
      </c>
      <c r="D6076" s="7">
        <f t="shared" si="470"/>
        <v>0.29650911791195383</v>
      </c>
      <c r="E6076" s="7">
        <f>SUM(D$2:D6076)</f>
        <v>1863.1850230501977</v>
      </c>
      <c r="F6076">
        <f t="shared" si="471"/>
        <v>1</v>
      </c>
      <c r="G6076">
        <f t="shared" si="472"/>
        <v>1</v>
      </c>
    </row>
    <row r="6077" spans="1:7" x14ac:dyDescent="0.25">
      <c r="A6077" s="7">
        <v>7.4087405015495586E-2</v>
      </c>
      <c r="B6077" s="13">
        <f t="shared" si="473"/>
        <v>6076</v>
      </c>
      <c r="C6077" s="35">
        <f t="shared" si="474"/>
        <v>1.0921293282556421E-4</v>
      </c>
      <c r="D6077" s="7">
        <f t="shared" si="470"/>
        <v>0.66357777984812816</v>
      </c>
      <c r="E6077" s="7">
        <f>SUM(D$2:D6077)</f>
        <v>1863.8486008300458</v>
      </c>
      <c r="F6077">
        <f t="shared" si="471"/>
        <v>1</v>
      </c>
      <c r="G6077">
        <f t="shared" si="472"/>
        <v>1</v>
      </c>
    </row>
    <row r="6078" spans="1:7" x14ac:dyDescent="0.25">
      <c r="A6078" s="7">
        <v>7.4083700830454069E-2</v>
      </c>
      <c r="B6078" s="13">
        <f t="shared" si="473"/>
        <v>6077</v>
      </c>
      <c r="C6078" s="35">
        <f t="shared" si="474"/>
        <v>3.7041850415170385E-6</v>
      </c>
      <c r="D6078" s="7">
        <f t="shared" si="470"/>
        <v>2.2510332497299043E-2</v>
      </c>
      <c r="E6078" s="7">
        <f>SUM(D$2:D6078)</f>
        <v>1863.8711111625432</v>
      </c>
      <c r="F6078">
        <f t="shared" si="471"/>
        <v>1</v>
      </c>
      <c r="G6078">
        <f t="shared" si="472"/>
        <v>1</v>
      </c>
    </row>
    <row r="6079" spans="1:7" x14ac:dyDescent="0.25">
      <c r="A6079" s="7">
        <v>7.4083700830454069E-2</v>
      </c>
      <c r="B6079" s="13">
        <f t="shared" si="473"/>
        <v>6078</v>
      </c>
      <c r="C6079" s="35">
        <f t="shared" si="474"/>
        <v>0</v>
      </c>
      <c r="D6079" s="7">
        <f t="shared" si="470"/>
        <v>0</v>
      </c>
      <c r="E6079" s="7">
        <f>SUM(D$2:D6079)</f>
        <v>1863.8711111625432</v>
      </c>
      <c r="F6079">
        <f t="shared" si="471"/>
        <v>1</v>
      </c>
      <c r="G6079">
        <f t="shared" si="472"/>
        <v>1</v>
      </c>
    </row>
    <row r="6080" spans="1:7" x14ac:dyDescent="0.25">
      <c r="A6080" s="7">
        <v>7.4083700830454069E-2</v>
      </c>
      <c r="B6080" s="13">
        <f t="shared" si="473"/>
        <v>6079</v>
      </c>
      <c r="C6080" s="35">
        <f t="shared" si="474"/>
        <v>0</v>
      </c>
      <c r="D6080" s="7">
        <f t="shared" si="470"/>
        <v>0</v>
      </c>
      <c r="E6080" s="7">
        <f>SUM(D$2:D6080)</f>
        <v>1863.8711111625432</v>
      </c>
      <c r="F6080">
        <f t="shared" si="471"/>
        <v>1</v>
      </c>
      <c r="G6080">
        <f t="shared" si="472"/>
        <v>1</v>
      </c>
    </row>
    <row r="6081" spans="1:7" x14ac:dyDescent="0.25">
      <c r="A6081" s="7">
        <v>7.4083700830454069E-2</v>
      </c>
      <c r="B6081" s="13">
        <f t="shared" si="473"/>
        <v>6080</v>
      </c>
      <c r="C6081" s="35">
        <f t="shared" si="474"/>
        <v>0</v>
      </c>
      <c r="D6081" s="7">
        <f t="shared" si="470"/>
        <v>0</v>
      </c>
      <c r="E6081" s="7">
        <f>SUM(D$2:D6081)</f>
        <v>1863.8711111625432</v>
      </c>
      <c r="F6081">
        <f t="shared" si="471"/>
        <v>1</v>
      </c>
      <c r="G6081">
        <f t="shared" si="472"/>
        <v>1</v>
      </c>
    </row>
    <row r="6082" spans="1:7" x14ac:dyDescent="0.25">
      <c r="A6082" s="7">
        <v>7.4083700830454069E-2</v>
      </c>
      <c r="B6082" s="13">
        <f t="shared" si="473"/>
        <v>6081</v>
      </c>
      <c r="C6082" s="35">
        <f t="shared" si="474"/>
        <v>0</v>
      </c>
      <c r="D6082" s="7">
        <f t="shared" ref="D6082:D6145" si="475">C6082*B6082</f>
        <v>0</v>
      </c>
      <c r="E6082" s="7">
        <f>SUM(D$2:D6082)</f>
        <v>1863.8711111625432</v>
      </c>
      <c r="F6082">
        <f t="shared" ref="F6082:F6145" si="476">IF(E6082&gt;I$15,1,0)</f>
        <v>1</v>
      </c>
      <c r="G6082">
        <f t="shared" ref="G6082:G6145" si="477">IF(E6082&gt;M$15,1,0)</f>
        <v>1</v>
      </c>
    </row>
    <row r="6083" spans="1:7" x14ac:dyDescent="0.25">
      <c r="A6083" s="7">
        <v>7.4047094766514332E-2</v>
      </c>
      <c r="B6083" s="13">
        <f t="shared" ref="B6083:B6146" si="478">ROW(B6083)-1</f>
        <v>6082</v>
      </c>
      <c r="C6083" s="35">
        <f t="shared" si="474"/>
        <v>3.6606063939736977E-5</v>
      </c>
      <c r="D6083" s="7">
        <f t="shared" si="475"/>
        <v>0.22263808088148029</v>
      </c>
      <c r="E6083" s="7">
        <f>SUM(D$2:D6083)</f>
        <v>1864.0937492434248</v>
      </c>
      <c r="F6083">
        <f t="shared" si="476"/>
        <v>1</v>
      </c>
      <c r="G6083">
        <f t="shared" si="477"/>
        <v>1</v>
      </c>
    </row>
    <row r="6084" spans="1:7" x14ac:dyDescent="0.25">
      <c r="A6084" s="7">
        <v>7.3988433064843678E-2</v>
      </c>
      <c r="B6084" s="13">
        <f t="shared" si="478"/>
        <v>6083</v>
      </c>
      <c r="C6084" s="35">
        <f t="shared" ref="C6084:C6147" si="479">IF(A6083-A6084=0,0,A6083-A6084)</f>
        <v>5.8661701670653654E-5</v>
      </c>
      <c r="D6084" s="7">
        <f t="shared" si="475"/>
        <v>0.35683913126258615</v>
      </c>
      <c r="E6084" s="7">
        <f>SUM(D$2:D6084)</f>
        <v>1864.4505883746874</v>
      </c>
      <c r="F6084">
        <f t="shared" si="476"/>
        <v>1</v>
      </c>
      <c r="G6084">
        <f t="shared" si="477"/>
        <v>1</v>
      </c>
    </row>
    <row r="6085" spans="1:7" x14ac:dyDescent="0.25">
      <c r="A6085" s="7">
        <v>7.3980346804687666E-2</v>
      </c>
      <c r="B6085" s="13">
        <f t="shared" si="478"/>
        <v>6084</v>
      </c>
      <c r="C6085" s="35">
        <f t="shared" si="479"/>
        <v>8.0862601560122149E-6</v>
      </c>
      <c r="D6085" s="7">
        <f t="shared" si="475"/>
        <v>4.9196806789178316E-2</v>
      </c>
      <c r="E6085" s="7">
        <f>SUM(D$2:D6085)</f>
        <v>1864.4997851814767</v>
      </c>
      <c r="F6085">
        <f t="shared" si="476"/>
        <v>1</v>
      </c>
      <c r="G6085">
        <f t="shared" si="477"/>
        <v>1</v>
      </c>
    </row>
    <row r="6086" spans="1:7" x14ac:dyDescent="0.25">
      <c r="A6086" s="7">
        <v>7.3943474426790723E-2</v>
      </c>
      <c r="B6086" s="13">
        <f t="shared" si="478"/>
        <v>6085</v>
      </c>
      <c r="C6086" s="35">
        <f t="shared" si="479"/>
        <v>3.6872377896943198E-5</v>
      </c>
      <c r="D6086" s="7">
        <f t="shared" si="475"/>
        <v>0.22436841950289937</v>
      </c>
      <c r="E6086" s="7">
        <f>SUM(D$2:D6086)</f>
        <v>1864.7241536009797</v>
      </c>
      <c r="F6086">
        <f t="shared" si="476"/>
        <v>1</v>
      </c>
      <c r="G6086">
        <f t="shared" si="477"/>
        <v>1</v>
      </c>
    </row>
    <row r="6087" spans="1:7" x14ac:dyDescent="0.25">
      <c r="A6087" s="7">
        <v>7.3935363956274938E-2</v>
      </c>
      <c r="B6087" s="13">
        <f t="shared" si="478"/>
        <v>6086</v>
      </c>
      <c r="C6087" s="35">
        <f t="shared" si="479"/>
        <v>8.110470515784729E-6</v>
      </c>
      <c r="D6087" s="7">
        <f t="shared" si="475"/>
        <v>4.9360323559065861E-2</v>
      </c>
      <c r="E6087" s="7">
        <f>SUM(D$2:D6087)</f>
        <v>1864.7735139245387</v>
      </c>
      <c r="F6087">
        <f t="shared" si="476"/>
        <v>1</v>
      </c>
      <c r="G6087">
        <f t="shared" si="477"/>
        <v>1</v>
      </c>
    </row>
    <row r="6088" spans="1:7" x14ac:dyDescent="0.25">
      <c r="A6088" s="7">
        <v>7.3923307197120161E-2</v>
      </c>
      <c r="B6088" s="13">
        <f t="shared" si="478"/>
        <v>6087</v>
      </c>
      <c r="C6088" s="35">
        <f t="shared" si="479"/>
        <v>1.2056759154777108E-5</v>
      </c>
      <c r="D6088" s="7">
        <f t="shared" si="475"/>
        <v>7.3389492975128257E-2</v>
      </c>
      <c r="E6088" s="7">
        <f>SUM(D$2:D6088)</f>
        <v>1864.8469034175139</v>
      </c>
      <c r="F6088">
        <f t="shared" si="476"/>
        <v>1</v>
      </c>
      <c r="G6088">
        <f t="shared" si="477"/>
        <v>1</v>
      </c>
    </row>
    <row r="6089" spans="1:7" x14ac:dyDescent="0.25">
      <c r="A6089" s="7">
        <v>7.3797268064269408E-2</v>
      </c>
      <c r="B6089" s="13">
        <f t="shared" si="478"/>
        <v>6088</v>
      </c>
      <c r="C6089" s="35">
        <f t="shared" si="479"/>
        <v>1.2603913285075263E-4</v>
      </c>
      <c r="D6089" s="7">
        <f t="shared" si="475"/>
        <v>0.76732624079538203</v>
      </c>
      <c r="E6089" s="7">
        <f>SUM(D$2:D6089)</f>
        <v>1865.6142296583093</v>
      </c>
      <c r="F6089">
        <f t="shared" si="476"/>
        <v>1</v>
      </c>
      <c r="G6089">
        <f t="shared" si="477"/>
        <v>1</v>
      </c>
    </row>
    <row r="6090" spans="1:7" x14ac:dyDescent="0.25">
      <c r="A6090" s="7">
        <v>7.3784484994322191E-2</v>
      </c>
      <c r="B6090" s="13">
        <f t="shared" si="478"/>
        <v>6089</v>
      </c>
      <c r="C6090" s="35">
        <f t="shared" si="479"/>
        <v>1.2783069947217007E-5</v>
      </c>
      <c r="D6090" s="7">
        <f t="shared" si="475"/>
        <v>7.7836112908604357E-2</v>
      </c>
      <c r="E6090" s="7">
        <f>SUM(D$2:D6090)</f>
        <v>1865.692065771218</v>
      </c>
      <c r="F6090">
        <f t="shared" si="476"/>
        <v>1</v>
      </c>
      <c r="G6090">
        <f t="shared" si="477"/>
        <v>1</v>
      </c>
    </row>
    <row r="6091" spans="1:7" x14ac:dyDescent="0.25">
      <c r="A6091" s="7">
        <v>7.3746256836279278E-2</v>
      </c>
      <c r="B6091" s="13">
        <f t="shared" si="478"/>
        <v>6090</v>
      </c>
      <c r="C6091" s="35">
        <f t="shared" si="479"/>
        <v>3.8228158042913352E-5</v>
      </c>
      <c r="D6091" s="7">
        <f t="shared" si="475"/>
        <v>0.23280948248134231</v>
      </c>
      <c r="E6091" s="7">
        <f>SUM(D$2:D6091)</f>
        <v>1865.9248752536994</v>
      </c>
      <c r="F6091">
        <f t="shared" si="476"/>
        <v>1</v>
      </c>
      <c r="G6091">
        <f t="shared" si="477"/>
        <v>1</v>
      </c>
    </row>
    <row r="6092" spans="1:7" x14ac:dyDescent="0.25">
      <c r="A6092" s="7">
        <v>7.3657598498880261E-2</v>
      </c>
      <c r="B6092" s="13">
        <f t="shared" si="478"/>
        <v>6091</v>
      </c>
      <c r="C6092" s="35">
        <f t="shared" si="479"/>
        <v>8.8658337399016851E-5</v>
      </c>
      <c r="D6092" s="7">
        <f t="shared" si="475"/>
        <v>0.54001793309741164</v>
      </c>
      <c r="E6092" s="7">
        <f>SUM(D$2:D6092)</f>
        <v>1866.4648931867969</v>
      </c>
      <c r="F6092">
        <f t="shared" si="476"/>
        <v>1</v>
      </c>
      <c r="G6092">
        <f t="shared" si="477"/>
        <v>1</v>
      </c>
    </row>
    <row r="6093" spans="1:7" x14ac:dyDescent="0.25">
      <c r="A6093" s="7">
        <v>7.3637503900288948E-2</v>
      </c>
      <c r="B6093" s="13">
        <f t="shared" si="478"/>
        <v>6092</v>
      </c>
      <c r="C6093" s="35">
        <f t="shared" si="479"/>
        <v>2.0094598591313684E-5</v>
      </c>
      <c r="D6093" s="7">
        <f t="shared" si="475"/>
        <v>0.12241629461828296</v>
      </c>
      <c r="E6093" s="7">
        <f>SUM(D$2:D6093)</f>
        <v>1866.5873094814151</v>
      </c>
      <c r="F6093">
        <f t="shared" si="476"/>
        <v>1</v>
      </c>
      <c r="G6093">
        <f t="shared" si="477"/>
        <v>1</v>
      </c>
    </row>
    <row r="6094" spans="1:7" x14ac:dyDescent="0.25">
      <c r="A6094" s="7">
        <v>7.3608572520389479E-2</v>
      </c>
      <c r="B6094" s="13">
        <f t="shared" si="478"/>
        <v>6093</v>
      </c>
      <c r="C6094" s="35">
        <f t="shared" si="479"/>
        <v>2.8931379899468923E-5</v>
      </c>
      <c r="D6094" s="7">
        <f t="shared" si="475"/>
        <v>0.17627889772746413</v>
      </c>
      <c r="E6094" s="7">
        <f>SUM(D$2:D6094)</f>
        <v>1866.7635883791427</v>
      </c>
      <c r="F6094">
        <f t="shared" si="476"/>
        <v>1</v>
      </c>
      <c r="G6094">
        <f t="shared" si="477"/>
        <v>1</v>
      </c>
    </row>
    <row r="6095" spans="1:7" x14ac:dyDescent="0.25">
      <c r="A6095" s="7">
        <v>7.3541025616691111E-2</v>
      </c>
      <c r="B6095" s="13">
        <f t="shared" si="478"/>
        <v>6094</v>
      </c>
      <c r="C6095" s="35">
        <f t="shared" si="479"/>
        <v>6.75469036983678E-5</v>
      </c>
      <c r="D6095" s="7">
        <f t="shared" si="475"/>
        <v>0.41163083113785337</v>
      </c>
      <c r="E6095" s="7">
        <f>SUM(D$2:D6095)</f>
        <v>1867.1752192102806</v>
      </c>
      <c r="F6095">
        <f t="shared" si="476"/>
        <v>1</v>
      </c>
      <c r="G6095">
        <f t="shared" si="477"/>
        <v>1</v>
      </c>
    </row>
    <row r="6096" spans="1:7" x14ac:dyDescent="0.25">
      <c r="A6096" s="7">
        <v>7.3538096163161551E-2</v>
      </c>
      <c r="B6096" s="13">
        <f t="shared" si="478"/>
        <v>6095</v>
      </c>
      <c r="C6096" s="35">
        <f t="shared" si="479"/>
        <v>2.9294535295598667E-6</v>
      </c>
      <c r="D6096" s="7">
        <f t="shared" si="475"/>
        <v>1.7855019262667388E-2</v>
      </c>
      <c r="E6096" s="7">
        <f>SUM(D$2:D6096)</f>
        <v>1867.1930742295433</v>
      </c>
      <c r="F6096">
        <f t="shared" si="476"/>
        <v>1</v>
      </c>
      <c r="G6096">
        <f t="shared" si="477"/>
        <v>1</v>
      </c>
    </row>
    <row r="6097" spans="1:7" x14ac:dyDescent="0.25">
      <c r="A6097" s="7">
        <v>7.3520688914502405E-2</v>
      </c>
      <c r="B6097" s="13">
        <f t="shared" si="478"/>
        <v>6096</v>
      </c>
      <c r="C6097" s="35">
        <f t="shared" si="479"/>
        <v>1.7407248659145891E-5</v>
      </c>
      <c r="D6097" s="7">
        <f t="shared" si="475"/>
        <v>0.10611458782615335</v>
      </c>
      <c r="E6097" s="7">
        <f>SUM(D$2:D6097)</f>
        <v>1867.2991888173694</v>
      </c>
      <c r="F6097">
        <f t="shared" si="476"/>
        <v>1</v>
      </c>
      <c r="G6097">
        <f t="shared" si="477"/>
        <v>1</v>
      </c>
    </row>
    <row r="6098" spans="1:7" x14ac:dyDescent="0.25">
      <c r="A6098" s="7">
        <v>7.3354726898426315E-2</v>
      </c>
      <c r="B6098" s="13">
        <f t="shared" si="478"/>
        <v>6097</v>
      </c>
      <c r="C6098" s="35">
        <f t="shared" si="479"/>
        <v>1.6596201607609051E-4</v>
      </c>
      <c r="D6098" s="7">
        <f t="shared" si="475"/>
        <v>1.0118704120159239</v>
      </c>
      <c r="E6098" s="7">
        <f>SUM(D$2:D6098)</f>
        <v>1868.3110592293854</v>
      </c>
      <c r="F6098">
        <f t="shared" si="476"/>
        <v>1</v>
      </c>
      <c r="G6098">
        <f t="shared" si="477"/>
        <v>1</v>
      </c>
    </row>
    <row r="6099" spans="1:7" x14ac:dyDescent="0.25">
      <c r="A6099" s="7">
        <v>7.3333179678250135E-2</v>
      </c>
      <c r="B6099" s="13">
        <f t="shared" si="478"/>
        <v>6098</v>
      </c>
      <c r="C6099" s="35">
        <f t="shared" si="479"/>
        <v>2.1547220176179605E-5</v>
      </c>
      <c r="D6099" s="7">
        <f t="shared" si="475"/>
        <v>0.13139494863434323</v>
      </c>
      <c r="E6099" s="7">
        <f>SUM(D$2:D6099)</f>
        <v>1868.4424541780197</v>
      </c>
      <c r="F6099">
        <f t="shared" si="476"/>
        <v>1</v>
      </c>
      <c r="G6099">
        <f t="shared" si="477"/>
        <v>1</v>
      </c>
    </row>
    <row r="6100" spans="1:7" x14ac:dyDescent="0.25">
      <c r="A6100" s="7">
        <v>7.3333179678250135E-2</v>
      </c>
      <c r="B6100" s="13">
        <f t="shared" si="478"/>
        <v>6099</v>
      </c>
      <c r="C6100" s="35">
        <f t="shared" si="479"/>
        <v>0</v>
      </c>
      <c r="D6100" s="7">
        <f t="shared" si="475"/>
        <v>0</v>
      </c>
      <c r="E6100" s="7">
        <f>SUM(D$2:D6100)</f>
        <v>1868.4424541780197</v>
      </c>
      <c r="F6100">
        <f t="shared" si="476"/>
        <v>1</v>
      </c>
      <c r="G6100">
        <f t="shared" si="477"/>
        <v>1</v>
      </c>
    </row>
    <row r="6101" spans="1:7" x14ac:dyDescent="0.25">
      <c r="A6101" s="7">
        <v>7.3333179678250135E-2</v>
      </c>
      <c r="B6101" s="13">
        <f t="shared" si="478"/>
        <v>6100</v>
      </c>
      <c r="C6101" s="35">
        <f t="shared" si="479"/>
        <v>0</v>
      </c>
      <c r="D6101" s="7">
        <f t="shared" si="475"/>
        <v>0</v>
      </c>
      <c r="E6101" s="7">
        <f>SUM(D$2:D6101)</f>
        <v>1868.4424541780197</v>
      </c>
      <c r="F6101">
        <f t="shared" si="476"/>
        <v>1</v>
      </c>
      <c r="G6101">
        <f t="shared" si="477"/>
        <v>1</v>
      </c>
    </row>
    <row r="6102" spans="1:7" x14ac:dyDescent="0.25">
      <c r="A6102" s="7">
        <v>7.3281078984071379E-2</v>
      </c>
      <c r="B6102" s="13">
        <f t="shared" si="478"/>
        <v>6101</v>
      </c>
      <c r="C6102" s="35">
        <f t="shared" si="479"/>
        <v>5.2100694178755513E-5</v>
      </c>
      <c r="D6102" s="7">
        <f t="shared" si="475"/>
        <v>0.3178663351845874</v>
      </c>
      <c r="E6102" s="7">
        <f>SUM(D$2:D6102)</f>
        <v>1868.7603205132043</v>
      </c>
      <c r="F6102">
        <f t="shared" si="476"/>
        <v>1</v>
      </c>
      <c r="G6102">
        <f t="shared" si="477"/>
        <v>1</v>
      </c>
    </row>
    <row r="6103" spans="1:7" x14ac:dyDescent="0.25">
      <c r="A6103" s="7">
        <v>7.3210917361520148E-2</v>
      </c>
      <c r="B6103" s="13">
        <f t="shared" si="478"/>
        <v>6102</v>
      </c>
      <c r="C6103" s="35">
        <f t="shared" si="479"/>
        <v>7.0161622551231928E-5</v>
      </c>
      <c r="D6103" s="7">
        <f t="shared" si="475"/>
        <v>0.4281262208076172</v>
      </c>
      <c r="E6103" s="7">
        <f>SUM(D$2:D6103)</f>
        <v>1869.1884467340119</v>
      </c>
      <c r="F6103">
        <f t="shared" si="476"/>
        <v>1</v>
      </c>
      <c r="G6103">
        <f t="shared" si="477"/>
        <v>1</v>
      </c>
    </row>
    <row r="6104" spans="1:7" x14ac:dyDescent="0.25">
      <c r="A6104" s="7">
        <v>7.3182494399175374E-2</v>
      </c>
      <c r="B6104" s="13">
        <f t="shared" si="478"/>
        <v>6103</v>
      </c>
      <c r="C6104" s="35">
        <f t="shared" si="479"/>
        <v>2.8422962344773484E-5</v>
      </c>
      <c r="D6104" s="7">
        <f t="shared" si="475"/>
        <v>0.17346533919015256</v>
      </c>
      <c r="E6104" s="7">
        <f>SUM(D$2:D6104)</f>
        <v>1869.3619120732021</v>
      </c>
      <c r="F6104">
        <f t="shared" si="476"/>
        <v>1</v>
      </c>
      <c r="G6104">
        <f t="shared" si="477"/>
        <v>1</v>
      </c>
    </row>
    <row r="6105" spans="1:7" x14ac:dyDescent="0.25">
      <c r="A6105" s="7">
        <v>7.3158695615542599E-2</v>
      </c>
      <c r="B6105" s="13">
        <f t="shared" si="478"/>
        <v>6104</v>
      </c>
      <c r="C6105" s="35">
        <f t="shared" si="479"/>
        <v>2.3798783632775211E-5</v>
      </c>
      <c r="D6105" s="7">
        <f t="shared" si="475"/>
        <v>0.14526777529445989</v>
      </c>
      <c r="E6105" s="7">
        <f>SUM(D$2:D6105)</f>
        <v>1869.5071798484967</v>
      </c>
      <c r="F6105">
        <f t="shared" si="476"/>
        <v>1</v>
      </c>
      <c r="G6105">
        <f t="shared" si="477"/>
        <v>1</v>
      </c>
    </row>
    <row r="6106" spans="1:7" x14ac:dyDescent="0.25">
      <c r="A6106" s="7">
        <v>7.3049773207033999E-2</v>
      </c>
      <c r="B6106" s="13">
        <f t="shared" si="478"/>
        <v>6105</v>
      </c>
      <c r="C6106" s="35">
        <f t="shared" si="479"/>
        <v>1.0892240850859936E-4</v>
      </c>
      <c r="D6106" s="7">
        <f t="shared" si="475"/>
        <v>0.66497130394499904</v>
      </c>
      <c r="E6106" s="7">
        <f>SUM(D$2:D6106)</f>
        <v>1870.1721511524418</v>
      </c>
      <c r="F6106">
        <f t="shared" si="476"/>
        <v>1</v>
      </c>
      <c r="G6106">
        <f t="shared" si="477"/>
        <v>1</v>
      </c>
    </row>
    <row r="6107" spans="1:7" x14ac:dyDescent="0.25">
      <c r="A6107" s="7">
        <v>7.3024061804981125E-2</v>
      </c>
      <c r="B6107" s="13">
        <f t="shared" si="478"/>
        <v>6106</v>
      </c>
      <c r="C6107" s="35">
        <f t="shared" si="479"/>
        <v>2.571140205287481E-5</v>
      </c>
      <c r="D6107" s="7">
        <f t="shared" si="475"/>
        <v>0.15699382093485359</v>
      </c>
      <c r="E6107" s="7">
        <f>SUM(D$2:D6107)</f>
        <v>1870.3291449733765</v>
      </c>
      <c r="F6107">
        <f t="shared" si="476"/>
        <v>1</v>
      </c>
      <c r="G6107">
        <f t="shared" si="477"/>
        <v>1</v>
      </c>
    </row>
    <row r="6108" spans="1:7" x14ac:dyDescent="0.25">
      <c r="A6108" s="7">
        <v>7.3008712436900561E-2</v>
      </c>
      <c r="B6108" s="13">
        <f t="shared" si="478"/>
        <v>6107</v>
      </c>
      <c r="C6108" s="35">
        <f t="shared" si="479"/>
        <v>1.5349368080563863E-5</v>
      </c>
      <c r="D6108" s="7">
        <f t="shared" si="475"/>
        <v>9.3738590868003513E-2</v>
      </c>
      <c r="E6108" s="7">
        <f>SUM(D$2:D6108)</f>
        <v>1870.4228835642446</v>
      </c>
      <c r="F6108">
        <f t="shared" si="476"/>
        <v>1</v>
      </c>
      <c r="G6108">
        <f t="shared" si="477"/>
        <v>1</v>
      </c>
    </row>
    <row r="6109" spans="1:7" x14ac:dyDescent="0.25">
      <c r="A6109" s="7">
        <v>7.2797694941332508E-2</v>
      </c>
      <c r="B6109" s="13">
        <f t="shared" si="478"/>
        <v>6108</v>
      </c>
      <c r="C6109" s="35">
        <f t="shared" si="479"/>
        <v>2.1101749556805272E-4</v>
      </c>
      <c r="D6109" s="7">
        <f t="shared" si="475"/>
        <v>1.2888948629296659</v>
      </c>
      <c r="E6109" s="7">
        <f>SUM(D$2:D6109)</f>
        <v>1871.7117784271743</v>
      </c>
      <c r="F6109">
        <f t="shared" si="476"/>
        <v>1</v>
      </c>
      <c r="G6109">
        <f t="shared" si="477"/>
        <v>1</v>
      </c>
    </row>
    <row r="6110" spans="1:7" x14ac:dyDescent="0.25">
      <c r="A6110" s="7">
        <v>7.2778665598570144E-2</v>
      </c>
      <c r="B6110" s="13">
        <f t="shared" si="478"/>
        <v>6109</v>
      </c>
      <c r="C6110" s="35">
        <f t="shared" si="479"/>
        <v>1.9029342762363899E-5</v>
      </c>
      <c r="D6110" s="7">
        <f t="shared" si="475"/>
        <v>0.11625025493528106</v>
      </c>
      <c r="E6110" s="7">
        <f>SUM(D$2:D6110)</f>
        <v>1871.8280286821096</v>
      </c>
      <c r="F6110">
        <f t="shared" si="476"/>
        <v>1</v>
      </c>
      <c r="G6110">
        <f t="shared" si="477"/>
        <v>1</v>
      </c>
    </row>
    <row r="6111" spans="1:7" x14ac:dyDescent="0.25">
      <c r="A6111" s="7">
        <v>7.2743076369739854E-2</v>
      </c>
      <c r="B6111" s="13">
        <f t="shared" si="478"/>
        <v>6110</v>
      </c>
      <c r="C6111" s="35">
        <f t="shared" si="479"/>
        <v>3.5589228830290587E-5</v>
      </c>
      <c r="D6111" s="7">
        <f t="shared" si="475"/>
        <v>0.21745018815307549</v>
      </c>
      <c r="E6111" s="7">
        <f>SUM(D$2:D6111)</f>
        <v>1872.0454788702627</v>
      </c>
      <c r="F6111">
        <f t="shared" si="476"/>
        <v>1</v>
      </c>
      <c r="G6111">
        <f t="shared" si="477"/>
        <v>1</v>
      </c>
    </row>
    <row r="6112" spans="1:7" x14ac:dyDescent="0.25">
      <c r="A6112" s="7">
        <v>7.2719543900064285E-2</v>
      </c>
      <c r="B6112" s="13">
        <f t="shared" si="478"/>
        <v>6111</v>
      </c>
      <c r="C6112" s="35">
        <f t="shared" si="479"/>
        <v>2.353246967556899E-5</v>
      </c>
      <c r="D6112" s="7">
        <f t="shared" si="475"/>
        <v>0.1438069221874021</v>
      </c>
      <c r="E6112" s="7">
        <f>SUM(D$2:D6112)</f>
        <v>1872.1892857924502</v>
      </c>
      <c r="F6112">
        <f t="shared" si="476"/>
        <v>1</v>
      </c>
      <c r="G6112">
        <f t="shared" si="477"/>
        <v>1</v>
      </c>
    </row>
    <row r="6113" spans="1:7" x14ac:dyDescent="0.25">
      <c r="A6113" s="7">
        <v>7.2696326165065425E-2</v>
      </c>
      <c r="B6113" s="13">
        <f t="shared" si="478"/>
        <v>6112</v>
      </c>
      <c r="C6113" s="35">
        <f t="shared" si="479"/>
        <v>2.3217734998859374E-5</v>
      </c>
      <c r="D6113" s="7">
        <f t="shared" si="475"/>
        <v>0.14190679631302849</v>
      </c>
      <c r="E6113" s="7">
        <f>SUM(D$2:D6113)</f>
        <v>1872.3311925887631</v>
      </c>
      <c r="F6113">
        <f t="shared" si="476"/>
        <v>1</v>
      </c>
      <c r="G6113">
        <f t="shared" si="477"/>
        <v>1</v>
      </c>
    </row>
    <row r="6114" spans="1:7" x14ac:dyDescent="0.25">
      <c r="A6114" s="7">
        <v>7.2679935751515712E-2</v>
      </c>
      <c r="B6114" s="13">
        <f t="shared" si="478"/>
        <v>6113</v>
      </c>
      <c r="C6114" s="35">
        <f t="shared" si="479"/>
        <v>1.6390413549713378E-5</v>
      </c>
      <c r="D6114" s="7">
        <f t="shared" si="475"/>
        <v>0.10019459802939788</v>
      </c>
      <c r="E6114" s="7">
        <f>SUM(D$2:D6114)</f>
        <v>1872.4313871867926</v>
      </c>
      <c r="F6114">
        <f t="shared" si="476"/>
        <v>1</v>
      </c>
      <c r="G6114">
        <f t="shared" si="477"/>
        <v>1</v>
      </c>
    </row>
    <row r="6115" spans="1:7" x14ac:dyDescent="0.25">
      <c r="A6115" s="7">
        <v>7.2626721380788448E-2</v>
      </c>
      <c r="B6115" s="13">
        <f t="shared" si="478"/>
        <v>6114</v>
      </c>
      <c r="C6115" s="35">
        <f t="shared" si="479"/>
        <v>5.3214370727264204E-5</v>
      </c>
      <c r="D6115" s="7">
        <f t="shared" si="475"/>
        <v>0.32535266262649332</v>
      </c>
      <c r="E6115" s="7">
        <f>SUM(D$2:D6115)</f>
        <v>1872.7567398494191</v>
      </c>
      <c r="F6115">
        <f t="shared" si="476"/>
        <v>1</v>
      </c>
      <c r="G6115">
        <f t="shared" si="477"/>
        <v>1</v>
      </c>
    </row>
    <row r="6116" spans="1:7" x14ac:dyDescent="0.25">
      <c r="A6116" s="7">
        <v>7.2601469975570779E-2</v>
      </c>
      <c r="B6116" s="13">
        <f t="shared" si="478"/>
        <v>6115</v>
      </c>
      <c r="C6116" s="35">
        <f t="shared" si="479"/>
        <v>2.5251405217668887E-5</v>
      </c>
      <c r="D6116" s="7">
        <f t="shared" si="475"/>
        <v>0.15441234290604525</v>
      </c>
      <c r="E6116" s="7">
        <f>SUM(D$2:D6116)</f>
        <v>1872.9111521923251</v>
      </c>
      <c r="F6116">
        <f t="shared" si="476"/>
        <v>1</v>
      </c>
      <c r="G6116">
        <f t="shared" si="477"/>
        <v>1</v>
      </c>
    </row>
    <row r="6117" spans="1:7" x14ac:dyDescent="0.25">
      <c r="A6117" s="7">
        <v>7.2535472534896339E-2</v>
      </c>
      <c r="B6117" s="13">
        <f t="shared" si="478"/>
        <v>6116</v>
      </c>
      <c r="C6117" s="35">
        <f t="shared" si="479"/>
        <v>6.5997440674439578E-5</v>
      </c>
      <c r="D6117" s="7">
        <f t="shared" si="475"/>
        <v>0.40364034716487246</v>
      </c>
      <c r="E6117" s="7">
        <f>SUM(D$2:D6117)</f>
        <v>1873.3147925394899</v>
      </c>
      <c r="F6117">
        <f t="shared" si="476"/>
        <v>1</v>
      </c>
      <c r="G6117">
        <f t="shared" si="477"/>
        <v>1</v>
      </c>
    </row>
    <row r="6118" spans="1:7" x14ac:dyDescent="0.25">
      <c r="A6118" s="7">
        <v>7.2500343302901241E-2</v>
      </c>
      <c r="B6118" s="13">
        <f t="shared" si="478"/>
        <v>6117</v>
      </c>
      <c r="C6118" s="35">
        <f t="shared" si="479"/>
        <v>3.5129231995098542E-5</v>
      </c>
      <c r="D6118" s="7">
        <f t="shared" si="475"/>
        <v>0.2148855121140178</v>
      </c>
      <c r="E6118" s="7">
        <f>SUM(D$2:D6118)</f>
        <v>1873.5296780516039</v>
      </c>
      <c r="F6118">
        <f t="shared" si="476"/>
        <v>1</v>
      </c>
      <c r="G6118">
        <f t="shared" si="477"/>
        <v>1</v>
      </c>
    </row>
    <row r="6119" spans="1:7" x14ac:dyDescent="0.25">
      <c r="A6119" s="7">
        <v>7.2330507629265392E-2</v>
      </c>
      <c r="B6119" s="13">
        <f t="shared" si="478"/>
        <v>6118</v>
      </c>
      <c r="C6119" s="35">
        <f t="shared" si="479"/>
        <v>1.6983567363584862E-4</v>
      </c>
      <c r="D6119" s="7">
        <f t="shared" si="475"/>
        <v>1.0390546513041219</v>
      </c>
      <c r="E6119" s="7">
        <f>SUM(D$2:D6119)</f>
        <v>1874.5687327029079</v>
      </c>
      <c r="F6119">
        <f t="shared" si="476"/>
        <v>1</v>
      </c>
      <c r="G6119">
        <f t="shared" si="477"/>
        <v>1</v>
      </c>
    </row>
    <row r="6120" spans="1:7" x14ac:dyDescent="0.25">
      <c r="A6120" s="7">
        <v>7.2315521416581124E-2</v>
      </c>
      <c r="B6120" s="13">
        <f t="shared" si="478"/>
        <v>6119</v>
      </c>
      <c r="C6120" s="35">
        <f t="shared" si="479"/>
        <v>1.4986212684267586E-5</v>
      </c>
      <c r="D6120" s="7">
        <f t="shared" si="475"/>
        <v>9.1700635415033357E-2</v>
      </c>
      <c r="E6120" s="7">
        <f>SUM(D$2:D6120)</f>
        <v>1874.6604333383229</v>
      </c>
      <c r="F6120">
        <f t="shared" si="476"/>
        <v>1</v>
      </c>
      <c r="G6120">
        <f t="shared" si="477"/>
        <v>1</v>
      </c>
    </row>
    <row r="6121" spans="1:7" x14ac:dyDescent="0.25">
      <c r="A6121" s="7">
        <v>7.2219382078019756E-2</v>
      </c>
      <c r="B6121" s="13">
        <f t="shared" si="478"/>
        <v>6120</v>
      </c>
      <c r="C6121" s="35">
        <f t="shared" si="479"/>
        <v>9.613933856136847E-5</v>
      </c>
      <c r="D6121" s="7">
        <f t="shared" si="475"/>
        <v>0.58837275199557504</v>
      </c>
      <c r="E6121" s="7">
        <f>SUM(D$2:D6121)</f>
        <v>1875.2488060903186</v>
      </c>
      <c r="F6121">
        <f t="shared" si="476"/>
        <v>1</v>
      </c>
      <c r="G6121">
        <f t="shared" si="477"/>
        <v>1</v>
      </c>
    </row>
    <row r="6122" spans="1:7" x14ac:dyDescent="0.25">
      <c r="A6122" s="7">
        <v>7.2196261184459903E-2</v>
      </c>
      <c r="B6122" s="13">
        <f t="shared" si="478"/>
        <v>6121</v>
      </c>
      <c r="C6122" s="35">
        <f t="shared" si="479"/>
        <v>2.3120893559852584E-5</v>
      </c>
      <c r="D6122" s="7">
        <f t="shared" si="475"/>
        <v>0.14152298947985767</v>
      </c>
      <c r="E6122" s="7">
        <f>SUM(D$2:D6122)</f>
        <v>1875.3903290797984</v>
      </c>
      <c r="F6122">
        <f t="shared" si="476"/>
        <v>1</v>
      </c>
      <c r="G6122">
        <f t="shared" si="477"/>
        <v>1</v>
      </c>
    </row>
    <row r="6123" spans="1:7" x14ac:dyDescent="0.25">
      <c r="A6123" s="7">
        <v>7.2116221735131381E-2</v>
      </c>
      <c r="B6123" s="13">
        <f t="shared" si="478"/>
        <v>6122</v>
      </c>
      <c r="C6123" s="35">
        <f t="shared" si="479"/>
        <v>8.0039449328522805E-5</v>
      </c>
      <c r="D6123" s="7">
        <f t="shared" si="475"/>
        <v>0.49000150878921661</v>
      </c>
      <c r="E6123" s="7">
        <f>SUM(D$2:D6123)</f>
        <v>1875.8803305885876</v>
      </c>
      <c r="F6123">
        <f t="shared" si="476"/>
        <v>1</v>
      </c>
      <c r="G6123">
        <f t="shared" si="477"/>
        <v>1</v>
      </c>
    </row>
    <row r="6124" spans="1:7" x14ac:dyDescent="0.25">
      <c r="A6124" s="7">
        <v>7.2109951251956447E-2</v>
      </c>
      <c r="B6124" s="13">
        <f t="shared" si="478"/>
        <v>6123</v>
      </c>
      <c r="C6124" s="35">
        <f t="shared" si="479"/>
        <v>6.2704831749332834E-6</v>
      </c>
      <c r="D6124" s="7">
        <f t="shared" si="475"/>
        <v>3.8394168480116495E-2</v>
      </c>
      <c r="E6124" s="7">
        <f>SUM(D$2:D6124)</f>
        <v>1875.9187247570678</v>
      </c>
      <c r="F6124">
        <f t="shared" si="476"/>
        <v>1</v>
      </c>
      <c r="G6124">
        <f t="shared" si="477"/>
        <v>1</v>
      </c>
    </row>
    <row r="6125" spans="1:7" x14ac:dyDescent="0.25">
      <c r="A6125" s="7">
        <v>7.2097482916685968E-2</v>
      </c>
      <c r="B6125" s="13">
        <f t="shared" si="478"/>
        <v>6124</v>
      </c>
      <c r="C6125" s="35">
        <f t="shared" si="479"/>
        <v>1.2468335270479636E-5</v>
      </c>
      <c r="D6125" s="7">
        <f t="shared" si="475"/>
        <v>7.6356085196417289E-2</v>
      </c>
      <c r="E6125" s="7">
        <f>SUM(D$2:D6125)</f>
        <v>1875.9950808422643</v>
      </c>
      <c r="F6125">
        <f t="shared" si="476"/>
        <v>1</v>
      </c>
      <c r="G6125">
        <f t="shared" si="477"/>
        <v>1</v>
      </c>
    </row>
    <row r="6126" spans="1:7" x14ac:dyDescent="0.25">
      <c r="A6126" s="7">
        <v>7.2086999830914864E-2</v>
      </c>
      <c r="B6126" s="13">
        <f t="shared" si="478"/>
        <v>6125</v>
      </c>
      <c r="C6126" s="35">
        <f t="shared" si="479"/>
        <v>1.0483085771104128E-5</v>
      </c>
      <c r="D6126" s="7">
        <f t="shared" si="475"/>
        <v>6.4208900348012785E-2</v>
      </c>
      <c r="E6126" s="7">
        <f>SUM(D$2:D6126)</f>
        <v>1876.0592897426122</v>
      </c>
      <c r="F6126">
        <f t="shared" si="476"/>
        <v>1</v>
      </c>
      <c r="G6126">
        <f t="shared" si="477"/>
        <v>1</v>
      </c>
    </row>
    <row r="6127" spans="1:7" x14ac:dyDescent="0.25">
      <c r="A6127" s="7">
        <v>7.2065525241817932E-2</v>
      </c>
      <c r="B6127" s="13">
        <f t="shared" si="478"/>
        <v>6126</v>
      </c>
      <c r="C6127" s="35">
        <f t="shared" si="479"/>
        <v>2.1474589096931451E-5</v>
      </c>
      <c r="D6127" s="7">
        <f t="shared" si="475"/>
        <v>0.13155333280780207</v>
      </c>
      <c r="E6127" s="7">
        <f>SUM(D$2:D6127)</f>
        <v>1876.1908430754199</v>
      </c>
      <c r="F6127">
        <f t="shared" si="476"/>
        <v>1</v>
      </c>
      <c r="G6127">
        <f t="shared" si="477"/>
        <v>1</v>
      </c>
    </row>
    <row r="6128" spans="1:7" x14ac:dyDescent="0.25">
      <c r="A6128" s="7">
        <v>7.205216112323673E-2</v>
      </c>
      <c r="B6128" s="13">
        <f t="shared" si="478"/>
        <v>6127</v>
      </c>
      <c r="C6128" s="35">
        <f t="shared" si="479"/>
        <v>1.3364118581202233E-5</v>
      </c>
      <c r="D6128" s="7">
        <f t="shared" si="475"/>
        <v>8.1881954547026084E-2</v>
      </c>
      <c r="E6128" s="7">
        <f>SUM(D$2:D6128)</f>
        <v>1876.272725029967</v>
      </c>
      <c r="F6128">
        <f t="shared" si="476"/>
        <v>1</v>
      </c>
      <c r="G6128">
        <f t="shared" si="477"/>
        <v>1</v>
      </c>
    </row>
    <row r="6129" spans="1:7" x14ac:dyDescent="0.25">
      <c r="A6129" s="7">
        <v>7.2042234875739811E-2</v>
      </c>
      <c r="B6129" s="13">
        <f t="shared" si="478"/>
        <v>6128</v>
      </c>
      <c r="C6129" s="35">
        <f t="shared" si="479"/>
        <v>9.9262474969191716E-6</v>
      </c>
      <c r="D6129" s="7">
        <f t="shared" si="475"/>
        <v>6.0828044661120684E-2</v>
      </c>
      <c r="E6129" s="7">
        <f>SUM(D$2:D6129)</f>
        <v>1876.3335530746281</v>
      </c>
      <c r="F6129">
        <f t="shared" si="476"/>
        <v>1</v>
      </c>
      <c r="G6129">
        <f t="shared" si="477"/>
        <v>1</v>
      </c>
    </row>
    <row r="6130" spans="1:7" x14ac:dyDescent="0.25">
      <c r="A6130" s="7">
        <v>7.2006258281153604E-2</v>
      </c>
      <c r="B6130" s="13">
        <f t="shared" si="478"/>
        <v>6129</v>
      </c>
      <c r="C6130" s="35">
        <f t="shared" si="479"/>
        <v>3.5976594586206723E-5</v>
      </c>
      <c r="D6130" s="7">
        <f t="shared" si="475"/>
        <v>0.220500548218861</v>
      </c>
      <c r="E6130" s="7">
        <f>SUM(D$2:D6130)</f>
        <v>1876.5540536228468</v>
      </c>
      <c r="F6130">
        <f t="shared" si="476"/>
        <v>1</v>
      </c>
      <c r="G6130">
        <f t="shared" si="477"/>
        <v>1</v>
      </c>
    </row>
    <row r="6131" spans="1:7" x14ac:dyDescent="0.25">
      <c r="A6131" s="7">
        <v>7.1937282966230032E-2</v>
      </c>
      <c r="B6131" s="13">
        <f t="shared" si="478"/>
        <v>6130</v>
      </c>
      <c r="C6131" s="35">
        <f t="shared" si="479"/>
        <v>6.8975314923572228E-5</v>
      </c>
      <c r="D6131" s="7">
        <f t="shared" si="475"/>
        <v>0.42281868048149773</v>
      </c>
      <c r="E6131" s="7">
        <f>SUM(D$2:D6131)</f>
        <v>1876.9768723033283</v>
      </c>
      <c r="F6131">
        <f t="shared" si="476"/>
        <v>1</v>
      </c>
      <c r="G6131">
        <f t="shared" si="477"/>
        <v>1</v>
      </c>
    </row>
    <row r="6132" spans="1:7" x14ac:dyDescent="0.25">
      <c r="A6132" s="7">
        <v>7.1907770537696605E-2</v>
      </c>
      <c r="B6132" s="13">
        <f t="shared" si="478"/>
        <v>6131</v>
      </c>
      <c r="C6132" s="35">
        <f t="shared" si="479"/>
        <v>2.9512428533426394E-5</v>
      </c>
      <c r="D6132" s="7">
        <f t="shared" si="475"/>
        <v>0.18094069933843721</v>
      </c>
      <c r="E6132" s="7">
        <f>SUM(D$2:D6132)</f>
        <v>1877.1578130026667</v>
      </c>
      <c r="F6132">
        <f t="shared" si="476"/>
        <v>1</v>
      </c>
      <c r="G6132">
        <f t="shared" si="477"/>
        <v>1</v>
      </c>
    </row>
    <row r="6133" spans="1:7" x14ac:dyDescent="0.25">
      <c r="A6133" s="7">
        <v>7.1874311820524145E-2</v>
      </c>
      <c r="B6133" s="13">
        <f t="shared" si="478"/>
        <v>6132</v>
      </c>
      <c r="C6133" s="35">
        <f t="shared" si="479"/>
        <v>3.3458717172460406E-5</v>
      </c>
      <c r="D6133" s="7">
        <f t="shared" si="475"/>
        <v>0.20516885370152721</v>
      </c>
      <c r="E6133" s="7">
        <f>SUM(D$2:D6133)</f>
        <v>1877.3629818563682</v>
      </c>
      <c r="F6133">
        <f t="shared" si="476"/>
        <v>1</v>
      </c>
      <c r="G6133">
        <f t="shared" si="477"/>
        <v>1</v>
      </c>
    </row>
    <row r="6134" spans="1:7" x14ac:dyDescent="0.25">
      <c r="A6134" s="7">
        <v>7.1824825845198198E-2</v>
      </c>
      <c r="B6134" s="13">
        <f t="shared" si="478"/>
        <v>6133</v>
      </c>
      <c r="C6134" s="35">
        <f t="shared" si="479"/>
        <v>4.9485975325946896E-5</v>
      </c>
      <c r="D6134" s="7">
        <f t="shared" si="475"/>
        <v>0.30349748667403231</v>
      </c>
      <c r="E6134" s="7">
        <f>SUM(D$2:D6134)</f>
        <v>1877.6664793430423</v>
      </c>
      <c r="F6134">
        <f t="shared" si="476"/>
        <v>1</v>
      </c>
      <c r="G6134">
        <f t="shared" si="477"/>
        <v>1</v>
      </c>
    </row>
    <row r="6135" spans="1:7" x14ac:dyDescent="0.25">
      <c r="A6135" s="7">
        <v>7.1821242711955391E-2</v>
      </c>
      <c r="B6135" s="13">
        <f t="shared" si="478"/>
        <v>6134</v>
      </c>
      <c r="C6135" s="35">
        <f t="shared" si="479"/>
        <v>3.5831332428071239E-6</v>
      </c>
      <c r="D6135" s="7">
        <f t="shared" si="475"/>
        <v>2.1978939311378898E-2</v>
      </c>
      <c r="E6135" s="7">
        <f>SUM(D$2:D6135)</f>
        <v>1877.6884582823536</v>
      </c>
      <c r="F6135">
        <f t="shared" si="476"/>
        <v>1</v>
      </c>
      <c r="G6135">
        <f t="shared" si="477"/>
        <v>1</v>
      </c>
    </row>
    <row r="6136" spans="1:7" x14ac:dyDescent="0.25">
      <c r="A6136" s="7">
        <v>7.1821242711955391E-2</v>
      </c>
      <c r="B6136" s="13">
        <f t="shared" si="478"/>
        <v>6135</v>
      </c>
      <c r="C6136" s="35">
        <f t="shared" si="479"/>
        <v>0</v>
      </c>
      <c r="D6136" s="7">
        <f t="shared" si="475"/>
        <v>0</v>
      </c>
      <c r="E6136" s="7">
        <f>SUM(D$2:D6136)</f>
        <v>1877.6884582823536</v>
      </c>
      <c r="F6136">
        <f t="shared" si="476"/>
        <v>1</v>
      </c>
      <c r="G6136">
        <f t="shared" si="477"/>
        <v>1</v>
      </c>
    </row>
    <row r="6137" spans="1:7" x14ac:dyDescent="0.25">
      <c r="A6137" s="7">
        <v>7.1811558568056003E-2</v>
      </c>
      <c r="B6137" s="13">
        <f t="shared" si="478"/>
        <v>6136</v>
      </c>
      <c r="C6137" s="35">
        <f t="shared" si="479"/>
        <v>9.68414389938832E-6</v>
      </c>
      <c r="D6137" s="7">
        <f t="shared" si="475"/>
        <v>5.9421906966646731E-2</v>
      </c>
      <c r="E6137" s="7">
        <f>SUM(D$2:D6137)</f>
        <v>1877.7478801893203</v>
      </c>
      <c r="F6137">
        <f t="shared" si="476"/>
        <v>1</v>
      </c>
      <c r="G6137">
        <f t="shared" si="477"/>
        <v>1</v>
      </c>
    </row>
    <row r="6138" spans="1:7" x14ac:dyDescent="0.25">
      <c r="A6138" s="7">
        <v>7.1778971423834506E-2</v>
      </c>
      <c r="B6138" s="13">
        <f t="shared" si="478"/>
        <v>6137</v>
      </c>
      <c r="C6138" s="35">
        <f t="shared" si="479"/>
        <v>3.2587144221496445E-5</v>
      </c>
      <c r="D6138" s="7">
        <f t="shared" si="475"/>
        <v>0.19998730408732368</v>
      </c>
      <c r="E6138" s="7">
        <f>SUM(D$2:D6138)</f>
        <v>1877.9478674934076</v>
      </c>
      <c r="F6138">
        <f t="shared" si="476"/>
        <v>1</v>
      </c>
      <c r="G6138">
        <f t="shared" si="477"/>
        <v>1</v>
      </c>
    </row>
    <row r="6139" spans="1:7" x14ac:dyDescent="0.25">
      <c r="A6139" s="7">
        <v>7.1714741339421656E-2</v>
      </c>
      <c r="B6139" s="13">
        <f t="shared" si="478"/>
        <v>6138</v>
      </c>
      <c r="C6139" s="35">
        <f t="shared" si="479"/>
        <v>6.4230084412850164E-5</v>
      </c>
      <c r="D6139" s="7">
        <f t="shared" si="475"/>
        <v>0.39424425812607433</v>
      </c>
      <c r="E6139" s="7">
        <f>SUM(D$2:D6139)</f>
        <v>1878.3421117515336</v>
      </c>
      <c r="F6139">
        <f t="shared" si="476"/>
        <v>1</v>
      </c>
      <c r="G6139">
        <f t="shared" si="477"/>
        <v>1</v>
      </c>
    </row>
    <row r="6140" spans="1:7" x14ac:dyDescent="0.25">
      <c r="A6140" s="7">
        <v>7.1712901352080805E-2</v>
      </c>
      <c r="B6140" s="13">
        <f t="shared" si="478"/>
        <v>6139</v>
      </c>
      <c r="C6140" s="35">
        <f t="shared" si="479"/>
        <v>1.8399873408514456E-6</v>
      </c>
      <c r="D6140" s="7">
        <f t="shared" si="475"/>
        <v>1.1295682285487024E-2</v>
      </c>
      <c r="E6140" s="7">
        <f>SUM(D$2:D6140)</f>
        <v>1878.353407433819</v>
      </c>
      <c r="F6140">
        <f t="shared" si="476"/>
        <v>1</v>
      </c>
      <c r="G6140">
        <f t="shared" si="477"/>
        <v>1</v>
      </c>
    </row>
    <row r="6141" spans="1:7" x14ac:dyDescent="0.25">
      <c r="A6141" s="7">
        <v>7.1688085733338597E-2</v>
      </c>
      <c r="B6141" s="13">
        <f t="shared" si="478"/>
        <v>6140</v>
      </c>
      <c r="C6141" s="35">
        <f t="shared" si="479"/>
        <v>2.4815618742207723E-5</v>
      </c>
      <c r="D6141" s="7">
        <f t="shared" si="475"/>
        <v>0.15236789907715542</v>
      </c>
      <c r="E6141" s="7">
        <f>SUM(D$2:D6141)</f>
        <v>1878.5057753328963</v>
      </c>
      <c r="F6141">
        <f t="shared" si="476"/>
        <v>1</v>
      </c>
      <c r="G6141">
        <f t="shared" si="477"/>
        <v>1</v>
      </c>
    </row>
    <row r="6142" spans="1:7" x14ac:dyDescent="0.25">
      <c r="A6142" s="7">
        <v>7.1672348999502034E-2</v>
      </c>
      <c r="B6142" s="13">
        <f t="shared" si="478"/>
        <v>6141</v>
      </c>
      <c r="C6142" s="35">
        <f t="shared" si="479"/>
        <v>1.5736733836563266E-5</v>
      </c>
      <c r="D6142" s="7">
        <f t="shared" si="475"/>
        <v>9.6639282490335016E-2</v>
      </c>
      <c r="E6142" s="7">
        <f>SUM(D$2:D6142)</f>
        <v>1878.6024146153866</v>
      </c>
      <c r="F6142">
        <f t="shared" si="476"/>
        <v>1</v>
      </c>
      <c r="G6142">
        <f t="shared" si="477"/>
        <v>1</v>
      </c>
    </row>
    <row r="6143" spans="1:7" x14ac:dyDescent="0.25">
      <c r="A6143" s="7">
        <v>7.1622766182737108E-2</v>
      </c>
      <c r="B6143" s="13">
        <f t="shared" si="478"/>
        <v>6142</v>
      </c>
      <c r="C6143" s="35">
        <f t="shared" si="479"/>
        <v>4.958281676492593E-5</v>
      </c>
      <c r="D6143" s="7">
        <f t="shared" si="475"/>
        <v>0.30453766057017506</v>
      </c>
      <c r="E6143" s="7">
        <f>SUM(D$2:D6143)</f>
        <v>1878.9069522759567</v>
      </c>
      <c r="F6143">
        <f t="shared" si="476"/>
        <v>1</v>
      </c>
      <c r="G6143">
        <f t="shared" si="477"/>
        <v>1</v>
      </c>
    </row>
    <row r="6144" spans="1:7" x14ac:dyDescent="0.25">
      <c r="A6144" s="7">
        <v>7.1617488324311904E-2</v>
      </c>
      <c r="B6144" s="13">
        <f t="shared" si="478"/>
        <v>6143</v>
      </c>
      <c r="C6144" s="35">
        <f t="shared" si="479"/>
        <v>5.2778584252038963E-6</v>
      </c>
      <c r="D6144" s="7">
        <f t="shared" si="475"/>
        <v>3.2421884306027535E-2</v>
      </c>
      <c r="E6144" s="7">
        <f>SUM(D$2:D6144)</f>
        <v>1878.9393741602628</v>
      </c>
      <c r="F6144">
        <f t="shared" si="476"/>
        <v>1</v>
      </c>
      <c r="G6144">
        <f t="shared" si="477"/>
        <v>1</v>
      </c>
    </row>
    <row r="6145" spans="1:7" x14ac:dyDescent="0.25">
      <c r="A6145" s="7">
        <v>7.1573304417770878E-2</v>
      </c>
      <c r="B6145" s="13">
        <f t="shared" si="478"/>
        <v>6144</v>
      </c>
      <c r="C6145" s="35">
        <f t="shared" si="479"/>
        <v>4.4183906541025997E-5</v>
      </c>
      <c r="D6145" s="7">
        <f t="shared" si="475"/>
        <v>0.27146592178806372</v>
      </c>
      <c r="E6145" s="7">
        <f>SUM(D$2:D6145)</f>
        <v>1879.2108400820509</v>
      </c>
      <c r="F6145">
        <f t="shared" si="476"/>
        <v>1</v>
      </c>
      <c r="G6145">
        <f t="shared" si="477"/>
        <v>1</v>
      </c>
    </row>
    <row r="6146" spans="1:7" x14ac:dyDescent="0.25">
      <c r="A6146" s="7">
        <v>7.1546890915285252E-2</v>
      </c>
      <c r="B6146" s="13">
        <f t="shared" si="478"/>
        <v>6145</v>
      </c>
      <c r="C6146" s="35">
        <f t="shared" si="479"/>
        <v>2.6413502485625462E-5</v>
      </c>
      <c r="D6146" s="7">
        <f t="shared" ref="D6146:D6209" si="480">C6146*B6146</f>
        <v>0.16231097277416845</v>
      </c>
      <c r="E6146" s="7">
        <f>SUM(D$2:D6146)</f>
        <v>1879.373151054825</v>
      </c>
      <c r="F6146">
        <f t="shared" ref="F6146:F6209" si="481">IF(E6146&gt;I$15,1,0)</f>
        <v>1</v>
      </c>
      <c r="G6146">
        <f t="shared" ref="G6146:G6209" si="482">IF(E6146&gt;M$15,1,0)</f>
        <v>1</v>
      </c>
    </row>
    <row r="6147" spans="1:7" x14ac:dyDescent="0.25">
      <c r="A6147" s="7">
        <v>7.1537400454263822E-2</v>
      </c>
      <c r="B6147" s="13">
        <f t="shared" ref="B6147:B6210" si="483">ROW(B6147)-1</f>
        <v>6146</v>
      </c>
      <c r="C6147" s="35">
        <f t="shared" si="479"/>
        <v>9.4904610214302521E-6</v>
      </c>
      <c r="D6147" s="7">
        <f t="shared" si="480"/>
        <v>5.8328373437710329E-2</v>
      </c>
      <c r="E6147" s="7">
        <f>SUM(D$2:D6147)</f>
        <v>1879.4314794282627</v>
      </c>
      <c r="F6147">
        <f t="shared" si="481"/>
        <v>1</v>
      </c>
      <c r="G6147">
        <f t="shared" si="482"/>
        <v>1</v>
      </c>
    </row>
    <row r="6148" spans="1:7" x14ac:dyDescent="0.25">
      <c r="A6148" s="7">
        <v>7.1516773227758096E-2</v>
      </c>
      <c r="B6148" s="13">
        <f t="shared" si="483"/>
        <v>6147</v>
      </c>
      <c r="C6148" s="35">
        <f t="shared" ref="C6148:C6211" si="484">IF(A6147-A6148=0,0,A6147-A6148)</f>
        <v>2.0627226505726126E-5</v>
      </c>
      <c r="D6148" s="7">
        <f t="shared" si="480"/>
        <v>0.1267955613306985</v>
      </c>
      <c r="E6148" s="7">
        <f>SUM(D$2:D6148)</f>
        <v>1879.5582749895934</v>
      </c>
      <c r="F6148">
        <f t="shared" si="481"/>
        <v>1</v>
      </c>
      <c r="G6148">
        <f t="shared" si="482"/>
        <v>1</v>
      </c>
    </row>
    <row r="6149" spans="1:7" x14ac:dyDescent="0.25">
      <c r="A6149" s="7">
        <v>7.1503118584859901E-2</v>
      </c>
      <c r="B6149" s="13">
        <f t="shared" si="483"/>
        <v>6148</v>
      </c>
      <c r="C6149" s="35">
        <f t="shared" si="484"/>
        <v>1.3654642898194846E-5</v>
      </c>
      <c r="D6149" s="7">
        <f t="shared" si="480"/>
        <v>8.3948744538101916E-2</v>
      </c>
      <c r="E6149" s="7">
        <f>SUM(D$2:D6149)</f>
        <v>1879.6422237341314</v>
      </c>
      <c r="F6149">
        <f t="shared" si="481"/>
        <v>1</v>
      </c>
      <c r="G6149">
        <f t="shared" si="482"/>
        <v>1</v>
      </c>
    </row>
    <row r="6150" spans="1:7" x14ac:dyDescent="0.25">
      <c r="A6150" s="7">
        <v>7.1467819880346575E-2</v>
      </c>
      <c r="B6150" s="13">
        <f t="shared" si="483"/>
        <v>6149</v>
      </c>
      <c r="C6150" s="35">
        <f t="shared" si="484"/>
        <v>3.5298704513325729E-5</v>
      </c>
      <c r="D6150" s="7">
        <f t="shared" si="480"/>
        <v>0.21705173405243991</v>
      </c>
      <c r="E6150" s="7">
        <f>SUM(D$2:D6150)</f>
        <v>1879.8592754681838</v>
      </c>
      <c r="F6150">
        <f t="shared" si="481"/>
        <v>1</v>
      </c>
      <c r="G6150">
        <f t="shared" si="482"/>
        <v>1</v>
      </c>
    </row>
    <row r="6151" spans="1:7" x14ac:dyDescent="0.25">
      <c r="A6151" s="7">
        <v>7.1466488310560433E-2</v>
      </c>
      <c r="B6151" s="13">
        <f t="shared" si="483"/>
        <v>6150</v>
      </c>
      <c r="C6151" s="35">
        <f t="shared" si="484"/>
        <v>1.3315697861421283E-6</v>
      </c>
      <c r="D6151" s="7">
        <f t="shared" si="480"/>
        <v>8.189154184774089E-3</v>
      </c>
      <c r="E6151" s="7">
        <f>SUM(D$2:D6151)</f>
        <v>1879.8674646223685</v>
      </c>
      <c r="F6151">
        <f t="shared" si="481"/>
        <v>1</v>
      </c>
      <c r="G6151">
        <f t="shared" si="482"/>
        <v>1</v>
      </c>
    </row>
    <row r="6152" spans="1:7" x14ac:dyDescent="0.25">
      <c r="A6152" s="7">
        <v>7.1440026387355304E-2</v>
      </c>
      <c r="B6152" s="13">
        <f t="shared" si="483"/>
        <v>6151</v>
      </c>
      <c r="C6152" s="35">
        <f t="shared" si="484"/>
        <v>2.6461923205128857E-5</v>
      </c>
      <c r="D6152" s="7">
        <f t="shared" si="480"/>
        <v>0.1627672896347476</v>
      </c>
      <c r="E6152" s="7">
        <f>SUM(D$2:D6152)</f>
        <v>1880.0302319120033</v>
      </c>
      <c r="F6152">
        <f t="shared" si="481"/>
        <v>1</v>
      </c>
      <c r="G6152">
        <f t="shared" si="482"/>
        <v>1</v>
      </c>
    </row>
    <row r="6153" spans="1:7" x14ac:dyDescent="0.25">
      <c r="A6153" s="7">
        <v>7.1400563500965214E-2</v>
      </c>
      <c r="B6153" s="13">
        <f t="shared" si="483"/>
        <v>6152</v>
      </c>
      <c r="C6153" s="35">
        <f t="shared" si="484"/>
        <v>3.9462886390090324E-5</v>
      </c>
      <c r="D6153" s="7">
        <f t="shared" si="480"/>
        <v>0.24277567707183567</v>
      </c>
      <c r="E6153" s="7">
        <f>SUM(D$2:D6153)</f>
        <v>1880.2730075890752</v>
      </c>
      <c r="F6153">
        <f t="shared" si="481"/>
        <v>1</v>
      </c>
      <c r="G6153">
        <f t="shared" si="482"/>
        <v>1</v>
      </c>
    </row>
    <row r="6154" spans="1:7" x14ac:dyDescent="0.25">
      <c r="A6154" s="7">
        <v>7.1383809932019246E-2</v>
      </c>
      <c r="B6154" s="13">
        <f t="shared" si="483"/>
        <v>6153</v>
      </c>
      <c r="C6154" s="35">
        <f t="shared" si="484"/>
        <v>1.6753568945968023E-5</v>
      </c>
      <c r="D6154" s="7">
        <f t="shared" si="480"/>
        <v>0.10308470972454124</v>
      </c>
      <c r="E6154" s="7">
        <f>SUM(D$2:D6154)</f>
        <v>1880.3760922987997</v>
      </c>
      <c r="F6154">
        <f t="shared" si="481"/>
        <v>1</v>
      </c>
      <c r="G6154">
        <f t="shared" si="482"/>
        <v>1</v>
      </c>
    </row>
    <row r="6155" spans="1:7" x14ac:dyDescent="0.25">
      <c r="A6155" s="7">
        <v>7.1382429941513559E-2</v>
      </c>
      <c r="B6155" s="13">
        <f t="shared" si="483"/>
        <v>6154</v>
      </c>
      <c r="C6155" s="35">
        <f t="shared" si="484"/>
        <v>1.3799905056871564E-6</v>
      </c>
      <c r="D6155" s="7">
        <f t="shared" si="480"/>
        <v>8.4924615719987606E-3</v>
      </c>
      <c r="E6155" s="7">
        <f>SUM(D$2:D6155)</f>
        <v>1880.3845847603716</v>
      </c>
      <c r="F6155">
        <f t="shared" si="481"/>
        <v>1</v>
      </c>
      <c r="G6155">
        <f t="shared" si="482"/>
        <v>1</v>
      </c>
    </row>
    <row r="6156" spans="1:7" x14ac:dyDescent="0.25">
      <c r="A6156" s="7">
        <v>7.1365482689689619E-2</v>
      </c>
      <c r="B6156" s="13">
        <f t="shared" si="483"/>
        <v>6155</v>
      </c>
      <c r="C6156" s="35">
        <f t="shared" si="484"/>
        <v>1.6947251823939968E-5</v>
      </c>
      <c r="D6156" s="7">
        <f t="shared" si="480"/>
        <v>0.1043103349763505</v>
      </c>
      <c r="E6156" s="7">
        <f>SUM(D$2:D6156)</f>
        <v>1880.488895095348</v>
      </c>
      <c r="F6156">
        <f t="shared" si="481"/>
        <v>1</v>
      </c>
      <c r="G6156">
        <f t="shared" si="482"/>
        <v>1</v>
      </c>
    </row>
    <row r="6157" spans="1:7" x14ac:dyDescent="0.25">
      <c r="A6157" s="7">
        <v>7.1320039844441699E-2</v>
      </c>
      <c r="B6157" s="13">
        <f t="shared" si="483"/>
        <v>6156</v>
      </c>
      <c r="C6157" s="35">
        <f t="shared" si="484"/>
        <v>4.5442845247919972E-5</v>
      </c>
      <c r="D6157" s="7">
        <f t="shared" si="480"/>
        <v>0.27974615534619535</v>
      </c>
      <c r="E6157" s="7">
        <f>SUM(D$2:D6157)</f>
        <v>1880.7686412506941</v>
      </c>
      <c r="F6157">
        <f t="shared" si="481"/>
        <v>1</v>
      </c>
      <c r="G6157">
        <f t="shared" si="482"/>
        <v>1</v>
      </c>
    </row>
    <row r="6158" spans="1:7" x14ac:dyDescent="0.25">
      <c r="A6158" s="7">
        <v>7.1275299099626432E-2</v>
      </c>
      <c r="B6158" s="13">
        <f t="shared" si="483"/>
        <v>6157</v>
      </c>
      <c r="C6158" s="35">
        <f t="shared" si="484"/>
        <v>4.4740744815266464E-5</v>
      </c>
      <c r="D6158" s="7">
        <f t="shared" si="480"/>
        <v>0.27546876582759561</v>
      </c>
      <c r="E6158" s="7">
        <f>SUM(D$2:D6158)</f>
        <v>1881.0441100165217</v>
      </c>
      <c r="F6158">
        <f t="shared" si="481"/>
        <v>1</v>
      </c>
      <c r="G6158">
        <f t="shared" si="482"/>
        <v>1</v>
      </c>
    </row>
    <row r="6159" spans="1:7" x14ac:dyDescent="0.25">
      <c r="A6159" s="7">
        <v>7.1266220214720719E-2</v>
      </c>
      <c r="B6159" s="13">
        <f t="shared" si="483"/>
        <v>6158</v>
      </c>
      <c r="C6159" s="35">
        <f t="shared" si="484"/>
        <v>9.0788849057138465E-6</v>
      </c>
      <c r="D6159" s="7">
        <f t="shared" si="480"/>
        <v>5.5907773249385867E-2</v>
      </c>
      <c r="E6159" s="7">
        <f>SUM(D$2:D6159)</f>
        <v>1881.1000177897711</v>
      </c>
      <c r="F6159">
        <f t="shared" si="481"/>
        <v>1</v>
      </c>
      <c r="G6159">
        <f t="shared" si="482"/>
        <v>1</v>
      </c>
    </row>
    <row r="6160" spans="1:7" x14ac:dyDescent="0.25">
      <c r="A6160" s="7">
        <v>7.1260530780179812E-2</v>
      </c>
      <c r="B6160" s="13">
        <f t="shared" si="483"/>
        <v>6159</v>
      </c>
      <c r="C6160" s="35">
        <f t="shared" si="484"/>
        <v>5.689434540906424E-6</v>
      </c>
      <c r="D6160" s="7">
        <f t="shared" si="480"/>
        <v>3.5041227337442665E-2</v>
      </c>
      <c r="E6160" s="7">
        <f>SUM(D$2:D6160)</f>
        <v>1881.1350590171085</v>
      </c>
      <c r="F6160">
        <f t="shared" si="481"/>
        <v>1</v>
      </c>
      <c r="G6160">
        <f t="shared" si="482"/>
        <v>1</v>
      </c>
    </row>
    <row r="6161" spans="1:7" x14ac:dyDescent="0.25">
      <c r="A6161" s="7">
        <v>7.1188311277049998E-2</v>
      </c>
      <c r="B6161" s="13">
        <f t="shared" si="483"/>
        <v>6160</v>
      </c>
      <c r="C6161" s="35">
        <f t="shared" si="484"/>
        <v>7.2219503129813956E-5</v>
      </c>
      <c r="D6161" s="7">
        <f t="shared" si="480"/>
        <v>0.44487213927965397</v>
      </c>
      <c r="E6161" s="7">
        <f>SUM(D$2:D6161)</f>
        <v>1881.5799311563881</v>
      </c>
      <c r="F6161">
        <f t="shared" si="481"/>
        <v>1</v>
      </c>
      <c r="G6161">
        <f t="shared" si="482"/>
        <v>1</v>
      </c>
    </row>
    <row r="6162" spans="1:7" x14ac:dyDescent="0.25">
      <c r="A6162" s="7">
        <v>7.1163931444783252E-2</v>
      </c>
      <c r="B6162" s="13">
        <f t="shared" si="483"/>
        <v>6161</v>
      </c>
      <c r="C6162" s="35">
        <f t="shared" si="484"/>
        <v>2.4379832266746559E-5</v>
      </c>
      <c r="D6162" s="7">
        <f t="shared" si="480"/>
        <v>0.15020414659542555</v>
      </c>
      <c r="E6162" s="7">
        <f>SUM(D$2:D6162)</f>
        <v>1881.7301353029834</v>
      </c>
      <c r="F6162">
        <f t="shared" si="481"/>
        <v>1</v>
      </c>
      <c r="G6162">
        <f t="shared" si="482"/>
        <v>1</v>
      </c>
    </row>
    <row r="6163" spans="1:7" x14ac:dyDescent="0.25">
      <c r="A6163" s="7">
        <v>7.1097982424828246E-2</v>
      </c>
      <c r="B6163" s="13">
        <f t="shared" si="483"/>
        <v>6162</v>
      </c>
      <c r="C6163" s="35">
        <f t="shared" si="484"/>
        <v>6.5949019955005572E-5</v>
      </c>
      <c r="D6163" s="7">
        <f t="shared" si="480"/>
        <v>0.40637786096274431</v>
      </c>
      <c r="E6163" s="7">
        <f>SUM(D$2:D6163)</f>
        <v>1882.1365131639461</v>
      </c>
      <c r="F6163">
        <f t="shared" si="481"/>
        <v>1</v>
      </c>
      <c r="G6163">
        <f t="shared" si="482"/>
        <v>1</v>
      </c>
    </row>
    <row r="6164" spans="1:7" x14ac:dyDescent="0.25">
      <c r="A6164" s="7">
        <v>7.0990585268983858E-2</v>
      </c>
      <c r="B6164" s="13">
        <f t="shared" si="483"/>
        <v>6163</v>
      </c>
      <c r="C6164" s="35">
        <f t="shared" si="484"/>
        <v>1.0739715584438814E-4</v>
      </c>
      <c r="D6164" s="7">
        <f t="shared" si="480"/>
        <v>0.66188867146896413</v>
      </c>
      <c r="E6164" s="7">
        <f>SUM(D$2:D6164)</f>
        <v>1882.798401835415</v>
      </c>
      <c r="F6164">
        <f t="shared" si="481"/>
        <v>1</v>
      </c>
      <c r="G6164">
        <f t="shared" si="482"/>
        <v>1</v>
      </c>
    </row>
    <row r="6165" spans="1:7" x14ac:dyDescent="0.25">
      <c r="A6165" s="7">
        <v>7.0984774782644228E-2</v>
      </c>
      <c r="B6165" s="13">
        <f t="shared" si="483"/>
        <v>6164</v>
      </c>
      <c r="C6165" s="35">
        <f t="shared" si="484"/>
        <v>5.8104863396302164E-6</v>
      </c>
      <c r="D6165" s="7">
        <f t="shared" si="480"/>
        <v>3.5815837797480654E-2</v>
      </c>
      <c r="E6165" s="7">
        <f>SUM(D$2:D6165)</f>
        <v>1882.8342176732124</v>
      </c>
      <c r="F6165">
        <f t="shared" si="481"/>
        <v>1</v>
      </c>
      <c r="G6165">
        <f t="shared" si="482"/>
        <v>1</v>
      </c>
    </row>
    <row r="6166" spans="1:7" x14ac:dyDescent="0.25">
      <c r="A6166" s="7">
        <v>7.0984774782644228E-2</v>
      </c>
      <c r="B6166" s="13">
        <f t="shared" si="483"/>
        <v>6165</v>
      </c>
      <c r="C6166" s="35">
        <f t="shared" si="484"/>
        <v>0</v>
      </c>
      <c r="D6166" s="7">
        <f t="shared" si="480"/>
        <v>0</v>
      </c>
      <c r="E6166" s="7">
        <f>SUM(D$2:D6166)</f>
        <v>1882.8342176732124</v>
      </c>
      <c r="F6166">
        <f t="shared" si="481"/>
        <v>1</v>
      </c>
      <c r="G6166">
        <f t="shared" si="482"/>
        <v>1</v>
      </c>
    </row>
    <row r="6167" spans="1:7" x14ac:dyDescent="0.25">
      <c r="A6167" s="7">
        <v>7.0984774782644228E-2</v>
      </c>
      <c r="B6167" s="13">
        <f t="shared" si="483"/>
        <v>6166</v>
      </c>
      <c r="C6167" s="35">
        <f t="shared" si="484"/>
        <v>0</v>
      </c>
      <c r="D6167" s="7">
        <f t="shared" si="480"/>
        <v>0</v>
      </c>
      <c r="E6167" s="7">
        <f>SUM(D$2:D6167)</f>
        <v>1882.8342176732124</v>
      </c>
      <c r="F6167">
        <f t="shared" si="481"/>
        <v>1</v>
      </c>
      <c r="G6167">
        <f t="shared" si="482"/>
        <v>1</v>
      </c>
    </row>
    <row r="6168" spans="1:7" x14ac:dyDescent="0.25">
      <c r="A6168" s="7">
        <v>7.0984774782644228E-2</v>
      </c>
      <c r="B6168" s="13">
        <f t="shared" si="483"/>
        <v>6167</v>
      </c>
      <c r="C6168" s="35">
        <f t="shared" si="484"/>
        <v>0</v>
      </c>
      <c r="D6168" s="7">
        <f t="shared" si="480"/>
        <v>0</v>
      </c>
      <c r="E6168" s="7">
        <f>SUM(D$2:D6168)</f>
        <v>1882.8342176732124</v>
      </c>
      <c r="F6168">
        <f t="shared" si="481"/>
        <v>1</v>
      </c>
      <c r="G6168">
        <f t="shared" si="482"/>
        <v>1</v>
      </c>
    </row>
    <row r="6169" spans="1:7" x14ac:dyDescent="0.25">
      <c r="A6169" s="7">
        <v>7.0984774782644228E-2</v>
      </c>
      <c r="B6169" s="13">
        <f t="shared" si="483"/>
        <v>6168</v>
      </c>
      <c r="C6169" s="35">
        <f t="shared" si="484"/>
        <v>0</v>
      </c>
      <c r="D6169" s="7">
        <f t="shared" si="480"/>
        <v>0</v>
      </c>
      <c r="E6169" s="7">
        <f>SUM(D$2:D6169)</f>
        <v>1882.8342176732124</v>
      </c>
      <c r="F6169">
        <f t="shared" si="481"/>
        <v>1</v>
      </c>
      <c r="G6169">
        <f t="shared" si="482"/>
        <v>1</v>
      </c>
    </row>
    <row r="6170" spans="1:7" x14ac:dyDescent="0.25">
      <c r="A6170" s="7">
        <v>7.0984774782644228E-2</v>
      </c>
      <c r="B6170" s="13">
        <f t="shared" si="483"/>
        <v>6169</v>
      </c>
      <c r="C6170" s="35">
        <f t="shared" si="484"/>
        <v>0</v>
      </c>
      <c r="D6170" s="7">
        <f t="shared" si="480"/>
        <v>0</v>
      </c>
      <c r="E6170" s="7">
        <f>SUM(D$2:D6170)</f>
        <v>1882.8342176732124</v>
      </c>
      <c r="F6170">
        <f t="shared" si="481"/>
        <v>1</v>
      </c>
      <c r="G6170">
        <f t="shared" si="482"/>
        <v>1</v>
      </c>
    </row>
    <row r="6171" spans="1:7" x14ac:dyDescent="0.25">
      <c r="A6171" s="7">
        <v>7.0984774782644228E-2</v>
      </c>
      <c r="B6171" s="13">
        <f t="shared" si="483"/>
        <v>6170</v>
      </c>
      <c r="C6171" s="35">
        <f t="shared" si="484"/>
        <v>0</v>
      </c>
      <c r="D6171" s="7">
        <f t="shared" si="480"/>
        <v>0</v>
      </c>
      <c r="E6171" s="7">
        <f>SUM(D$2:D6171)</f>
        <v>1882.8342176732124</v>
      </c>
      <c r="F6171">
        <f t="shared" si="481"/>
        <v>1</v>
      </c>
      <c r="G6171">
        <f t="shared" si="482"/>
        <v>1</v>
      </c>
    </row>
    <row r="6172" spans="1:7" x14ac:dyDescent="0.25">
      <c r="A6172" s="7">
        <v>7.0977584305798938E-2</v>
      </c>
      <c r="B6172" s="13">
        <f t="shared" si="483"/>
        <v>6171</v>
      </c>
      <c r="C6172" s="35">
        <f t="shared" si="484"/>
        <v>7.1904768452896173E-6</v>
      </c>
      <c r="D6172" s="7">
        <f t="shared" si="480"/>
        <v>4.4372432612282228E-2</v>
      </c>
      <c r="E6172" s="7">
        <f>SUM(D$2:D6172)</f>
        <v>1882.8785901058247</v>
      </c>
      <c r="F6172">
        <f t="shared" si="481"/>
        <v>1</v>
      </c>
      <c r="G6172">
        <f t="shared" si="482"/>
        <v>1</v>
      </c>
    </row>
    <row r="6173" spans="1:7" x14ac:dyDescent="0.25">
      <c r="A6173" s="7">
        <v>7.0958893908073126E-2</v>
      </c>
      <c r="B6173" s="13">
        <f t="shared" si="483"/>
        <v>6172</v>
      </c>
      <c r="C6173" s="35">
        <f t="shared" si="484"/>
        <v>1.869039772581238E-5</v>
      </c>
      <c r="D6173" s="7">
        <f t="shared" si="480"/>
        <v>0.11535713476371401</v>
      </c>
      <c r="E6173" s="7">
        <f>SUM(D$2:D6173)</f>
        <v>1882.9939472405886</v>
      </c>
      <c r="F6173">
        <f t="shared" si="481"/>
        <v>1</v>
      </c>
      <c r="G6173">
        <f t="shared" si="482"/>
        <v>1</v>
      </c>
    </row>
    <row r="6174" spans="1:7" x14ac:dyDescent="0.25">
      <c r="A6174" s="7">
        <v>7.0937564581134649E-2</v>
      </c>
      <c r="B6174" s="13">
        <f t="shared" si="483"/>
        <v>6173</v>
      </c>
      <c r="C6174" s="35">
        <f t="shared" si="484"/>
        <v>2.1329326938476778E-5</v>
      </c>
      <c r="D6174" s="7">
        <f t="shared" si="480"/>
        <v>0.13166593519121716</v>
      </c>
      <c r="E6174" s="7">
        <f>SUM(D$2:D6174)</f>
        <v>1883.1256131757798</v>
      </c>
      <c r="F6174">
        <f t="shared" si="481"/>
        <v>1</v>
      </c>
      <c r="G6174">
        <f t="shared" si="482"/>
        <v>1</v>
      </c>
    </row>
    <row r="6175" spans="1:7" x14ac:dyDescent="0.25">
      <c r="A6175" s="7">
        <v>7.0930543576807586E-2</v>
      </c>
      <c r="B6175" s="13">
        <f t="shared" si="483"/>
        <v>6174</v>
      </c>
      <c r="C6175" s="35">
        <f t="shared" si="484"/>
        <v>7.0210043270624301E-6</v>
      </c>
      <c r="D6175" s="7">
        <f t="shared" si="480"/>
        <v>4.3347680715283443E-2</v>
      </c>
      <c r="E6175" s="7">
        <f>SUM(D$2:D6175)</f>
        <v>1883.168960856495</v>
      </c>
      <c r="F6175">
        <f t="shared" si="481"/>
        <v>1</v>
      </c>
      <c r="G6175">
        <f t="shared" si="482"/>
        <v>1</v>
      </c>
    </row>
    <row r="6176" spans="1:7" x14ac:dyDescent="0.25">
      <c r="A6176" s="7">
        <v>7.0855854616983349E-2</v>
      </c>
      <c r="B6176" s="13">
        <f t="shared" si="483"/>
        <v>6175</v>
      </c>
      <c r="C6176" s="35">
        <f t="shared" si="484"/>
        <v>7.4688959824237289E-5</v>
      </c>
      <c r="D6176" s="7">
        <f t="shared" si="480"/>
        <v>0.46120432691466529</v>
      </c>
      <c r="E6176" s="7">
        <f>SUM(D$2:D6176)</f>
        <v>1883.6301651834096</v>
      </c>
      <c r="F6176">
        <f t="shared" si="481"/>
        <v>1</v>
      </c>
      <c r="G6176">
        <f t="shared" si="482"/>
        <v>1</v>
      </c>
    </row>
    <row r="6177" spans="1:7" x14ac:dyDescent="0.25">
      <c r="A6177" s="7">
        <v>7.0804286550719048E-2</v>
      </c>
      <c r="B6177" s="13">
        <f t="shared" si="483"/>
        <v>6176</v>
      </c>
      <c r="C6177" s="35">
        <f t="shared" si="484"/>
        <v>5.1568066264301438E-5</v>
      </c>
      <c r="D6177" s="7">
        <f t="shared" si="480"/>
        <v>0.31848437724832568</v>
      </c>
      <c r="E6177" s="7">
        <f>SUM(D$2:D6177)</f>
        <v>1883.9486495606579</v>
      </c>
      <c r="F6177">
        <f t="shared" si="481"/>
        <v>1</v>
      </c>
      <c r="G6177">
        <f t="shared" si="482"/>
        <v>1</v>
      </c>
    </row>
    <row r="6178" spans="1:7" x14ac:dyDescent="0.25">
      <c r="A6178" s="7">
        <v>7.072020397131247E-2</v>
      </c>
      <c r="B6178" s="13">
        <f t="shared" si="483"/>
        <v>6177</v>
      </c>
      <c r="C6178" s="35">
        <f t="shared" si="484"/>
        <v>8.4082579406577485E-5</v>
      </c>
      <c r="D6178" s="7">
        <f t="shared" si="480"/>
        <v>0.51937809299442916</v>
      </c>
      <c r="E6178" s="7">
        <f>SUM(D$2:D6178)</f>
        <v>1884.4680276536524</v>
      </c>
      <c r="F6178">
        <f t="shared" si="481"/>
        <v>1</v>
      </c>
      <c r="G6178">
        <f t="shared" si="482"/>
        <v>1</v>
      </c>
    </row>
    <row r="6179" spans="1:7" x14ac:dyDescent="0.25">
      <c r="A6179" s="7">
        <v>7.0537367334491674E-2</v>
      </c>
      <c r="B6179" s="13">
        <f t="shared" si="483"/>
        <v>6178</v>
      </c>
      <c r="C6179" s="35">
        <f t="shared" si="484"/>
        <v>1.8283663682079621E-4</v>
      </c>
      <c r="D6179" s="7">
        <f t="shared" si="480"/>
        <v>1.129564742278879</v>
      </c>
      <c r="E6179" s="7">
        <f>SUM(D$2:D6179)</f>
        <v>1885.5975923959313</v>
      </c>
      <c r="F6179">
        <f t="shared" si="481"/>
        <v>1</v>
      </c>
      <c r="G6179">
        <f t="shared" si="482"/>
        <v>1</v>
      </c>
    </row>
    <row r="6180" spans="1:7" x14ac:dyDescent="0.25">
      <c r="A6180" s="7">
        <v>7.0517248525540671E-2</v>
      </c>
      <c r="B6180" s="13">
        <f t="shared" si="483"/>
        <v>6179</v>
      </c>
      <c r="C6180" s="35">
        <f t="shared" si="484"/>
        <v>2.0118808951002931E-5</v>
      </c>
      <c r="D6180" s="7">
        <f t="shared" si="480"/>
        <v>0.12431412050824711</v>
      </c>
      <c r="E6180" s="7">
        <f>SUM(D$2:D6180)</f>
        <v>1885.7219065164395</v>
      </c>
      <c r="F6180">
        <f t="shared" si="481"/>
        <v>1</v>
      </c>
      <c r="G6180">
        <f t="shared" si="482"/>
        <v>1</v>
      </c>
    </row>
    <row r="6181" spans="1:7" x14ac:dyDescent="0.25">
      <c r="A6181" s="7">
        <v>7.0507830695598503E-2</v>
      </c>
      <c r="B6181" s="13">
        <f t="shared" si="483"/>
        <v>6180</v>
      </c>
      <c r="C6181" s="35">
        <f t="shared" si="484"/>
        <v>9.417829942168221E-6</v>
      </c>
      <c r="D6181" s="7">
        <f t="shared" si="480"/>
        <v>5.8202189042599606E-2</v>
      </c>
      <c r="E6181" s="7">
        <f>SUM(D$2:D6181)</f>
        <v>1885.780108705482</v>
      </c>
      <c r="F6181">
        <f t="shared" si="481"/>
        <v>1</v>
      </c>
      <c r="G6181">
        <f t="shared" si="482"/>
        <v>1</v>
      </c>
    </row>
    <row r="6182" spans="1:7" x14ac:dyDescent="0.25">
      <c r="A6182" s="7">
        <v>7.0389345194989267E-2</v>
      </c>
      <c r="B6182" s="13">
        <f t="shared" si="483"/>
        <v>6181</v>
      </c>
      <c r="C6182" s="35">
        <f t="shared" si="484"/>
        <v>1.1848550060923613E-4</v>
      </c>
      <c r="D6182" s="7">
        <f t="shared" si="480"/>
        <v>0.73235887926568854</v>
      </c>
      <c r="E6182" s="7">
        <f>SUM(D$2:D6182)</f>
        <v>1886.5124675847476</v>
      </c>
      <c r="F6182">
        <f t="shared" si="481"/>
        <v>1</v>
      </c>
      <c r="G6182">
        <f t="shared" si="482"/>
        <v>1</v>
      </c>
    </row>
    <row r="6183" spans="1:7" x14ac:dyDescent="0.25">
      <c r="A6183" s="7">
        <v>7.0367362188337612E-2</v>
      </c>
      <c r="B6183" s="13">
        <f t="shared" si="483"/>
        <v>6182</v>
      </c>
      <c r="C6183" s="35">
        <f t="shared" si="484"/>
        <v>2.1983006651654646E-5</v>
      </c>
      <c r="D6183" s="7">
        <f t="shared" si="480"/>
        <v>0.13589894712052902</v>
      </c>
      <c r="E6183" s="7">
        <f>SUM(D$2:D6183)</f>
        <v>1886.6483665318681</v>
      </c>
      <c r="F6183">
        <f t="shared" si="481"/>
        <v>1</v>
      </c>
      <c r="G6183">
        <f t="shared" si="482"/>
        <v>1</v>
      </c>
    </row>
    <row r="6184" spans="1:7" x14ac:dyDescent="0.25">
      <c r="A6184" s="7">
        <v>7.0351915978818083E-2</v>
      </c>
      <c r="B6184" s="13">
        <f t="shared" si="483"/>
        <v>6183</v>
      </c>
      <c r="C6184" s="35">
        <f t="shared" si="484"/>
        <v>1.5446209519529019E-5</v>
      </c>
      <c r="D6184" s="7">
        <f t="shared" si="480"/>
        <v>9.5503913459247927E-2</v>
      </c>
      <c r="E6184" s="7">
        <f>SUM(D$2:D6184)</f>
        <v>1886.7438704453273</v>
      </c>
      <c r="F6184">
        <f t="shared" si="481"/>
        <v>1</v>
      </c>
      <c r="G6184">
        <f t="shared" si="482"/>
        <v>1</v>
      </c>
    </row>
    <row r="6185" spans="1:7" x14ac:dyDescent="0.25">
      <c r="A6185" s="7">
        <v>7.0331095069434343E-2</v>
      </c>
      <c r="B6185" s="13">
        <f t="shared" si="483"/>
        <v>6184</v>
      </c>
      <c r="C6185" s="35">
        <f t="shared" si="484"/>
        <v>2.0820909383739705E-5</v>
      </c>
      <c r="D6185" s="7">
        <f t="shared" si="480"/>
        <v>0.12875650362904634</v>
      </c>
      <c r="E6185" s="7">
        <f>SUM(D$2:D6185)</f>
        <v>1886.8726269489564</v>
      </c>
      <c r="F6185">
        <f t="shared" si="481"/>
        <v>1</v>
      </c>
      <c r="G6185">
        <f t="shared" si="482"/>
        <v>1</v>
      </c>
    </row>
    <row r="6186" spans="1:7" x14ac:dyDescent="0.25">
      <c r="A6186" s="7">
        <v>7.0331095069434343E-2</v>
      </c>
      <c r="B6186" s="13">
        <f t="shared" si="483"/>
        <v>6185</v>
      </c>
      <c r="C6186" s="35">
        <f t="shared" si="484"/>
        <v>0</v>
      </c>
      <c r="D6186" s="7">
        <f t="shared" si="480"/>
        <v>0</v>
      </c>
      <c r="E6186" s="7">
        <f>SUM(D$2:D6186)</f>
        <v>1886.8726269489564</v>
      </c>
      <c r="F6186">
        <f t="shared" si="481"/>
        <v>1</v>
      </c>
      <c r="G6186">
        <f t="shared" si="482"/>
        <v>1</v>
      </c>
    </row>
    <row r="6187" spans="1:7" x14ac:dyDescent="0.25">
      <c r="A6187" s="7">
        <v>7.0331095069434343E-2</v>
      </c>
      <c r="B6187" s="13">
        <f t="shared" si="483"/>
        <v>6186</v>
      </c>
      <c r="C6187" s="35">
        <f t="shared" si="484"/>
        <v>0</v>
      </c>
      <c r="D6187" s="7">
        <f t="shared" si="480"/>
        <v>0</v>
      </c>
      <c r="E6187" s="7">
        <f>SUM(D$2:D6187)</f>
        <v>1886.8726269489564</v>
      </c>
      <c r="F6187">
        <f t="shared" si="481"/>
        <v>1</v>
      </c>
      <c r="G6187">
        <f t="shared" si="482"/>
        <v>1</v>
      </c>
    </row>
    <row r="6188" spans="1:7" x14ac:dyDescent="0.25">
      <c r="A6188" s="7">
        <v>7.0331095069434343E-2</v>
      </c>
      <c r="B6188" s="13">
        <f t="shared" si="483"/>
        <v>6187</v>
      </c>
      <c r="C6188" s="35">
        <f t="shared" si="484"/>
        <v>0</v>
      </c>
      <c r="D6188" s="7">
        <f t="shared" si="480"/>
        <v>0</v>
      </c>
      <c r="E6188" s="7">
        <f>SUM(D$2:D6188)</f>
        <v>1886.8726269489564</v>
      </c>
      <c r="F6188">
        <f t="shared" si="481"/>
        <v>1</v>
      </c>
      <c r="G6188">
        <f t="shared" si="482"/>
        <v>1</v>
      </c>
    </row>
    <row r="6189" spans="1:7" x14ac:dyDescent="0.25">
      <c r="A6189" s="7">
        <v>7.0331095069434343E-2</v>
      </c>
      <c r="B6189" s="13">
        <f t="shared" si="483"/>
        <v>6188</v>
      </c>
      <c r="C6189" s="35">
        <f t="shared" si="484"/>
        <v>0</v>
      </c>
      <c r="D6189" s="7">
        <f t="shared" si="480"/>
        <v>0</v>
      </c>
      <c r="E6189" s="7">
        <f>SUM(D$2:D6189)</f>
        <v>1886.8726269489564</v>
      </c>
      <c r="F6189">
        <f t="shared" si="481"/>
        <v>1</v>
      </c>
      <c r="G6189">
        <f t="shared" si="482"/>
        <v>1</v>
      </c>
    </row>
    <row r="6190" spans="1:7" x14ac:dyDescent="0.25">
      <c r="A6190" s="7">
        <v>7.0331095069434343E-2</v>
      </c>
      <c r="B6190" s="13">
        <f t="shared" si="483"/>
        <v>6189</v>
      </c>
      <c r="C6190" s="35">
        <f t="shared" si="484"/>
        <v>0</v>
      </c>
      <c r="D6190" s="7">
        <f t="shared" si="480"/>
        <v>0</v>
      </c>
      <c r="E6190" s="7">
        <f>SUM(D$2:D6190)</f>
        <v>1886.8726269489564</v>
      </c>
      <c r="F6190">
        <f t="shared" si="481"/>
        <v>1</v>
      </c>
      <c r="G6190">
        <f t="shared" si="482"/>
        <v>1</v>
      </c>
    </row>
    <row r="6191" spans="1:7" x14ac:dyDescent="0.25">
      <c r="A6191" s="7">
        <v>7.0331095069434343E-2</v>
      </c>
      <c r="B6191" s="13">
        <f t="shared" si="483"/>
        <v>6190</v>
      </c>
      <c r="C6191" s="35">
        <f t="shared" si="484"/>
        <v>0</v>
      </c>
      <c r="D6191" s="7">
        <f t="shared" si="480"/>
        <v>0</v>
      </c>
      <c r="E6191" s="7">
        <f>SUM(D$2:D6191)</f>
        <v>1886.8726269489564</v>
      </c>
      <c r="F6191">
        <f t="shared" si="481"/>
        <v>1</v>
      </c>
      <c r="G6191">
        <f t="shared" si="482"/>
        <v>1</v>
      </c>
    </row>
    <row r="6192" spans="1:7" x14ac:dyDescent="0.25">
      <c r="A6192" s="7">
        <v>7.0331095069434343E-2</v>
      </c>
      <c r="B6192" s="13">
        <f t="shared" si="483"/>
        <v>6191</v>
      </c>
      <c r="C6192" s="35">
        <f t="shared" si="484"/>
        <v>0</v>
      </c>
      <c r="D6192" s="7">
        <f t="shared" si="480"/>
        <v>0</v>
      </c>
      <c r="E6192" s="7">
        <f>SUM(D$2:D6192)</f>
        <v>1886.8726269489564</v>
      </c>
      <c r="F6192">
        <f t="shared" si="481"/>
        <v>1</v>
      </c>
      <c r="G6192">
        <f t="shared" si="482"/>
        <v>1</v>
      </c>
    </row>
    <row r="6193" spans="1:7" x14ac:dyDescent="0.25">
      <c r="A6193" s="7">
        <v>7.0331095069434343E-2</v>
      </c>
      <c r="B6193" s="13">
        <f t="shared" si="483"/>
        <v>6192</v>
      </c>
      <c r="C6193" s="35">
        <f t="shared" si="484"/>
        <v>0</v>
      </c>
      <c r="D6193" s="7">
        <f t="shared" si="480"/>
        <v>0</v>
      </c>
      <c r="E6193" s="7">
        <f>SUM(D$2:D6193)</f>
        <v>1886.8726269489564</v>
      </c>
      <c r="F6193">
        <f t="shared" si="481"/>
        <v>1</v>
      </c>
      <c r="G6193">
        <f t="shared" si="482"/>
        <v>1</v>
      </c>
    </row>
    <row r="6194" spans="1:7" x14ac:dyDescent="0.25">
      <c r="A6194" s="7">
        <v>7.0331095069434343E-2</v>
      </c>
      <c r="B6194" s="13">
        <f t="shared" si="483"/>
        <v>6193</v>
      </c>
      <c r="C6194" s="35">
        <f t="shared" si="484"/>
        <v>0</v>
      </c>
      <c r="D6194" s="7">
        <f t="shared" si="480"/>
        <v>0</v>
      </c>
      <c r="E6194" s="7">
        <f>SUM(D$2:D6194)</f>
        <v>1886.8726269489564</v>
      </c>
      <c r="F6194">
        <f t="shared" si="481"/>
        <v>1</v>
      </c>
      <c r="G6194">
        <f t="shared" si="482"/>
        <v>1</v>
      </c>
    </row>
    <row r="6195" spans="1:7" x14ac:dyDescent="0.25">
      <c r="A6195" s="7">
        <v>7.0233043112452848E-2</v>
      </c>
      <c r="B6195" s="13">
        <f t="shared" si="483"/>
        <v>6194</v>
      </c>
      <c r="C6195" s="35">
        <f t="shared" si="484"/>
        <v>9.8051956981495825E-5</v>
      </c>
      <c r="D6195" s="7">
        <f t="shared" si="480"/>
        <v>0.60733382154338511</v>
      </c>
      <c r="E6195" s="7">
        <f>SUM(D$2:D6195)</f>
        <v>1887.4799607704997</v>
      </c>
      <c r="F6195">
        <f t="shared" si="481"/>
        <v>1</v>
      </c>
      <c r="G6195">
        <f t="shared" si="482"/>
        <v>1</v>
      </c>
    </row>
    <row r="6196" spans="1:7" x14ac:dyDescent="0.25">
      <c r="A6196" s="7">
        <v>7.0138380605836145E-2</v>
      </c>
      <c r="B6196" s="13">
        <f t="shared" si="483"/>
        <v>6195</v>
      </c>
      <c r="C6196" s="35">
        <f t="shared" si="484"/>
        <v>9.466250661670228E-5</v>
      </c>
      <c r="D6196" s="7">
        <f t="shared" si="480"/>
        <v>0.58643422849047067</v>
      </c>
      <c r="E6196" s="7">
        <f>SUM(D$2:D6196)</f>
        <v>1888.0663949989901</v>
      </c>
      <c r="F6196">
        <f t="shared" si="481"/>
        <v>1</v>
      </c>
      <c r="G6196">
        <f t="shared" si="482"/>
        <v>1</v>
      </c>
    </row>
    <row r="6197" spans="1:7" x14ac:dyDescent="0.25">
      <c r="A6197" s="7">
        <v>7.0133780637484003E-2</v>
      </c>
      <c r="B6197" s="13">
        <f t="shared" si="483"/>
        <v>6196</v>
      </c>
      <c r="C6197" s="35">
        <f t="shared" si="484"/>
        <v>4.5999683521424917E-6</v>
      </c>
      <c r="D6197" s="7">
        <f t="shared" si="480"/>
        <v>2.8501403909874878E-2</v>
      </c>
      <c r="E6197" s="7">
        <f>SUM(D$2:D6197)</f>
        <v>1888.0948964028998</v>
      </c>
      <c r="F6197">
        <f t="shared" si="481"/>
        <v>1</v>
      </c>
      <c r="G6197">
        <f t="shared" si="482"/>
        <v>1</v>
      </c>
    </row>
    <row r="6198" spans="1:7" x14ac:dyDescent="0.25">
      <c r="A6198" s="7">
        <v>7.0088991471949191E-2</v>
      </c>
      <c r="B6198" s="13">
        <f t="shared" si="483"/>
        <v>6197</v>
      </c>
      <c r="C6198" s="35">
        <f t="shared" si="484"/>
        <v>4.4789165534811493E-5</v>
      </c>
      <c r="D6198" s="7">
        <f t="shared" si="480"/>
        <v>0.27755845881922681</v>
      </c>
      <c r="E6198" s="7">
        <f>SUM(D$2:D6198)</f>
        <v>1888.372454861719</v>
      </c>
      <c r="F6198">
        <f t="shared" si="481"/>
        <v>1</v>
      </c>
      <c r="G6198">
        <f t="shared" si="482"/>
        <v>1</v>
      </c>
    </row>
    <row r="6199" spans="1:7" x14ac:dyDescent="0.25">
      <c r="A6199" s="7">
        <v>7.0088991471949191E-2</v>
      </c>
      <c r="B6199" s="13">
        <f t="shared" si="483"/>
        <v>6198</v>
      </c>
      <c r="C6199" s="35">
        <f t="shared" si="484"/>
        <v>0</v>
      </c>
      <c r="D6199" s="7">
        <f t="shared" si="480"/>
        <v>0</v>
      </c>
      <c r="E6199" s="7">
        <f>SUM(D$2:D6199)</f>
        <v>1888.372454861719</v>
      </c>
      <c r="F6199">
        <f t="shared" si="481"/>
        <v>1</v>
      </c>
      <c r="G6199">
        <f t="shared" si="482"/>
        <v>1</v>
      </c>
    </row>
    <row r="6200" spans="1:7" x14ac:dyDescent="0.25">
      <c r="A6200" s="7">
        <v>7.0088991471949191E-2</v>
      </c>
      <c r="B6200" s="13">
        <f t="shared" si="483"/>
        <v>6199</v>
      </c>
      <c r="C6200" s="35">
        <f t="shared" si="484"/>
        <v>0</v>
      </c>
      <c r="D6200" s="7">
        <f t="shared" si="480"/>
        <v>0</v>
      </c>
      <c r="E6200" s="7">
        <f>SUM(D$2:D6200)</f>
        <v>1888.372454861719</v>
      </c>
      <c r="F6200">
        <f t="shared" si="481"/>
        <v>1</v>
      </c>
      <c r="G6200">
        <f t="shared" si="482"/>
        <v>1</v>
      </c>
    </row>
    <row r="6201" spans="1:7" x14ac:dyDescent="0.25">
      <c r="A6201" s="7">
        <v>7.0088991471949191E-2</v>
      </c>
      <c r="B6201" s="13">
        <f t="shared" si="483"/>
        <v>6200</v>
      </c>
      <c r="C6201" s="35">
        <f t="shared" si="484"/>
        <v>0</v>
      </c>
      <c r="D6201" s="7">
        <f t="shared" si="480"/>
        <v>0</v>
      </c>
      <c r="E6201" s="7">
        <f>SUM(D$2:D6201)</f>
        <v>1888.372454861719</v>
      </c>
      <c r="F6201">
        <f t="shared" si="481"/>
        <v>1</v>
      </c>
      <c r="G6201">
        <f t="shared" si="482"/>
        <v>1</v>
      </c>
    </row>
    <row r="6202" spans="1:7" x14ac:dyDescent="0.25">
      <c r="A6202" s="7">
        <v>7.0088991471949191E-2</v>
      </c>
      <c r="B6202" s="13">
        <f t="shared" si="483"/>
        <v>6201</v>
      </c>
      <c r="C6202" s="35">
        <f t="shared" si="484"/>
        <v>0</v>
      </c>
      <c r="D6202" s="7">
        <f t="shared" si="480"/>
        <v>0</v>
      </c>
      <c r="E6202" s="7">
        <f>SUM(D$2:D6202)</f>
        <v>1888.372454861719</v>
      </c>
      <c r="F6202">
        <f t="shared" si="481"/>
        <v>1</v>
      </c>
      <c r="G6202">
        <f t="shared" si="482"/>
        <v>1</v>
      </c>
    </row>
    <row r="6203" spans="1:7" x14ac:dyDescent="0.25">
      <c r="A6203" s="7">
        <v>7.0088991471949191E-2</v>
      </c>
      <c r="B6203" s="13">
        <f t="shared" si="483"/>
        <v>6202</v>
      </c>
      <c r="C6203" s="35">
        <f t="shared" si="484"/>
        <v>0</v>
      </c>
      <c r="D6203" s="7">
        <f t="shared" si="480"/>
        <v>0</v>
      </c>
      <c r="E6203" s="7">
        <f>SUM(D$2:D6203)</f>
        <v>1888.372454861719</v>
      </c>
      <c r="F6203">
        <f t="shared" si="481"/>
        <v>1</v>
      </c>
      <c r="G6203">
        <f t="shared" si="482"/>
        <v>1</v>
      </c>
    </row>
    <row r="6204" spans="1:7" x14ac:dyDescent="0.25">
      <c r="A6204" s="7">
        <v>7.0088991471949191E-2</v>
      </c>
      <c r="B6204" s="13">
        <f t="shared" si="483"/>
        <v>6203</v>
      </c>
      <c r="C6204" s="35">
        <f t="shared" si="484"/>
        <v>0</v>
      </c>
      <c r="D6204" s="7">
        <f t="shared" si="480"/>
        <v>0</v>
      </c>
      <c r="E6204" s="7">
        <f>SUM(D$2:D6204)</f>
        <v>1888.372454861719</v>
      </c>
      <c r="F6204">
        <f t="shared" si="481"/>
        <v>1</v>
      </c>
      <c r="G6204">
        <f t="shared" si="482"/>
        <v>1</v>
      </c>
    </row>
    <row r="6205" spans="1:7" x14ac:dyDescent="0.25">
      <c r="A6205" s="7">
        <v>7.0088991471949191E-2</v>
      </c>
      <c r="B6205" s="13">
        <f t="shared" si="483"/>
        <v>6204</v>
      </c>
      <c r="C6205" s="35">
        <f t="shared" si="484"/>
        <v>0</v>
      </c>
      <c r="D6205" s="7">
        <f t="shared" si="480"/>
        <v>0</v>
      </c>
      <c r="E6205" s="7">
        <f>SUM(D$2:D6205)</f>
        <v>1888.372454861719</v>
      </c>
      <c r="F6205">
        <f t="shared" si="481"/>
        <v>1</v>
      </c>
      <c r="G6205">
        <f t="shared" si="482"/>
        <v>1</v>
      </c>
    </row>
    <row r="6206" spans="1:7" x14ac:dyDescent="0.25">
      <c r="A6206" s="7">
        <v>7.0088991471949191E-2</v>
      </c>
      <c r="B6206" s="13">
        <f t="shared" si="483"/>
        <v>6205</v>
      </c>
      <c r="C6206" s="35">
        <f t="shared" si="484"/>
        <v>0</v>
      </c>
      <c r="D6206" s="7">
        <f t="shared" si="480"/>
        <v>0</v>
      </c>
      <c r="E6206" s="7">
        <f>SUM(D$2:D6206)</f>
        <v>1888.372454861719</v>
      </c>
      <c r="F6206">
        <f t="shared" si="481"/>
        <v>1</v>
      </c>
      <c r="G6206">
        <f t="shared" si="482"/>
        <v>1</v>
      </c>
    </row>
    <row r="6207" spans="1:7" x14ac:dyDescent="0.25">
      <c r="A6207" s="7">
        <v>7.0088991471949191E-2</v>
      </c>
      <c r="B6207" s="13">
        <f t="shared" si="483"/>
        <v>6206</v>
      </c>
      <c r="C6207" s="35">
        <f t="shared" si="484"/>
        <v>0</v>
      </c>
      <c r="D6207" s="7">
        <f t="shared" si="480"/>
        <v>0</v>
      </c>
      <c r="E6207" s="7">
        <f>SUM(D$2:D6207)</f>
        <v>1888.372454861719</v>
      </c>
      <c r="F6207">
        <f t="shared" si="481"/>
        <v>1</v>
      </c>
      <c r="G6207">
        <f t="shared" si="482"/>
        <v>1</v>
      </c>
    </row>
    <row r="6208" spans="1:7" x14ac:dyDescent="0.25">
      <c r="A6208" s="7">
        <v>7.0088991471949191E-2</v>
      </c>
      <c r="B6208" s="13">
        <f t="shared" si="483"/>
        <v>6207</v>
      </c>
      <c r="C6208" s="35">
        <f t="shared" si="484"/>
        <v>0</v>
      </c>
      <c r="D6208" s="7">
        <f t="shared" si="480"/>
        <v>0</v>
      </c>
      <c r="E6208" s="7">
        <f>SUM(D$2:D6208)</f>
        <v>1888.372454861719</v>
      </c>
      <c r="F6208">
        <f t="shared" si="481"/>
        <v>1</v>
      </c>
      <c r="G6208">
        <f t="shared" si="482"/>
        <v>1</v>
      </c>
    </row>
    <row r="6209" spans="1:7" x14ac:dyDescent="0.25">
      <c r="A6209" s="7">
        <v>7.0088991471949191E-2</v>
      </c>
      <c r="B6209" s="13">
        <f t="shared" si="483"/>
        <v>6208</v>
      </c>
      <c r="C6209" s="35">
        <f t="shared" si="484"/>
        <v>0</v>
      </c>
      <c r="D6209" s="7">
        <f t="shared" si="480"/>
        <v>0</v>
      </c>
      <c r="E6209" s="7">
        <f>SUM(D$2:D6209)</f>
        <v>1888.372454861719</v>
      </c>
      <c r="F6209">
        <f t="shared" si="481"/>
        <v>1</v>
      </c>
      <c r="G6209">
        <f t="shared" si="482"/>
        <v>1</v>
      </c>
    </row>
    <row r="6210" spans="1:7" x14ac:dyDescent="0.25">
      <c r="A6210" s="7">
        <v>7.0088991471949191E-2</v>
      </c>
      <c r="B6210" s="13">
        <f t="shared" si="483"/>
        <v>6209</v>
      </c>
      <c r="C6210" s="35">
        <f t="shared" si="484"/>
        <v>0</v>
      </c>
      <c r="D6210" s="7">
        <f t="shared" ref="D6210:D6273" si="485">C6210*B6210</f>
        <v>0</v>
      </c>
      <c r="E6210" s="7">
        <f>SUM(D$2:D6210)</f>
        <v>1888.372454861719</v>
      </c>
      <c r="F6210">
        <f t="shared" ref="F6210:F6273" si="486">IF(E6210&gt;I$15,1,0)</f>
        <v>1</v>
      </c>
      <c r="G6210">
        <f t="shared" ref="G6210:G6273" si="487">IF(E6210&gt;M$15,1,0)</f>
        <v>1</v>
      </c>
    </row>
    <row r="6211" spans="1:7" x14ac:dyDescent="0.25">
      <c r="A6211" s="7">
        <v>7.008233362301837E-2</v>
      </c>
      <c r="B6211" s="13">
        <f t="shared" ref="B6211:B6274" si="488">ROW(B6211)-1</f>
        <v>6210</v>
      </c>
      <c r="C6211" s="35">
        <f t="shared" si="484"/>
        <v>6.6578489308216637E-6</v>
      </c>
      <c r="D6211" s="7">
        <f t="shared" si="485"/>
        <v>4.1345241860402532E-2</v>
      </c>
      <c r="E6211" s="7">
        <f>SUM(D$2:D6211)</f>
        <v>1888.4138001035794</v>
      </c>
      <c r="F6211">
        <f t="shared" si="486"/>
        <v>1</v>
      </c>
      <c r="G6211">
        <f t="shared" si="487"/>
        <v>1</v>
      </c>
    </row>
    <row r="6212" spans="1:7" x14ac:dyDescent="0.25">
      <c r="A6212" s="7">
        <v>6.9988470058273328E-2</v>
      </c>
      <c r="B6212" s="13">
        <f t="shared" si="488"/>
        <v>6211</v>
      </c>
      <c r="C6212" s="35">
        <f t="shared" ref="C6212:C6275" si="489">IF(A6211-A6212=0,0,A6211-A6212)</f>
        <v>9.3863564745041983E-5</v>
      </c>
      <c r="D6212" s="7">
        <f t="shared" si="485"/>
        <v>0.5829866006314558</v>
      </c>
      <c r="E6212" s="7">
        <f>SUM(D$2:D6212)</f>
        <v>1888.996786704211</v>
      </c>
      <c r="F6212">
        <f t="shared" si="486"/>
        <v>1</v>
      </c>
      <c r="G6212">
        <f t="shared" si="487"/>
        <v>1</v>
      </c>
    </row>
    <row r="6213" spans="1:7" x14ac:dyDescent="0.25">
      <c r="A6213" s="7">
        <v>6.9959998675209092E-2</v>
      </c>
      <c r="B6213" s="13">
        <f t="shared" si="488"/>
        <v>6212</v>
      </c>
      <c r="C6213" s="35">
        <f t="shared" si="489"/>
        <v>2.8471383064235245E-5</v>
      </c>
      <c r="D6213" s="7">
        <f t="shared" si="485"/>
        <v>0.17686423159502934</v>
      </c>
      <c r="E6213" s="7">
        <f>SUM(D$2:D6213)</f>
        <v>1889.1736509358061</v>
      </c>
      <c r="F6213">
        <f t="shared" si="486"/>
        <v>1</v>
      </c>
      <c r="G6213">
        <f t="shared" si="487"/>
        <v>1</v>
      </c>
    </row>
    <row r="6214" spans="1:7" x14ac:dyDescent="0.25">
      <c r="A6214" s="7">
        <v>6.9930534667395169E-2</v>
      </c>
      <c r="B6214" s="13">
        <f t="shared" si="488"/>
        <v>6213</v>
      </c>
      <c r="C6214" s="35">
        <f t="shared" si="489"/>
        <v>2.9464007813922999E-5</v>
      </c>
      <c r="D6214" s="7">
        <f t="shared" si="485"/>
        <v>0.18305988054790359</v>
      </c>
      <c r="E6214" s="7">
        <f>SUM(D$2:D6214)</f>
        <v>1889.3567108163541</v>
      </c>
      <c r="F6214">
        <f t="shared" si="486"/>
        <v>1</v>
      </c>
      <c r="G6214">
        <f t="shared" si="487"/>
        <v>1</v>
      </c>
    </row>
    <row r="6215" spans="1:7" x14ac:dyDescent="0.25">
      <c r="A6215" s="7">
        <v>6.9907171670237855E-2</v>
      </c>
      <c r="B6215" s="13">
        <f t="shared" si="488"/>
        <v>6214</v>
      </c>
      <c r="C6215" s="35">
        <f t="shared" si="489"/>
        <v>2.3362997157314047E-5</v>
      </c>
      <c r="D6215" s="7">
        <f t="shared" si="485"/>
        <v>0.14517766433554949</v>
      </c>
      <c r="E6215" s="7">
        <f>SUM(D$2:D6215)</f>
        <v>1889.5018884806896</v>
      </c>
      <c r="F6215">
        <f t="shared" si="486"/>
        <v>1</v>
      </c>
      <c r="G6215">
        <f t="shared" si="487"/>
        <v>1</v>
      </c>
    </row>
    <row r="6216" spans="1:7" x14ac:dyDescent="0.25">
      <c r="A6216" s="7">
        <v>6.9872865590474217E-2</v>
      </c>
      <c r="B6216" s="13">
        <f t="shared" si="488"/>
        <v>6215</v>
      </c>
      <c r="C6216" s="35">
        <f t="shared" si="489"/>
        <v>3.4306079763637976E-5</v>
      </c>
      <c r="D6216" s="7">
        <f t="shared" si="485"/>
        <v>0.21321228573101003</v>
      </c>
      <c r="E6216" s="7">
        <f>SUM(D$2:D6216)</f>
        <v>1889.7151007664206</v>
      </c>
      <c r="F6216">
        <f t="shared" si="486"/>
        <v>1</v>
      </c>
      <c r="G6216">
        <f t="shared" si="487"/>
        <v>1</v>
      </c>
    </row>
    <row r="6217" spans="1:7" x14ac:dyDescent="0.25">
      <c r="A6217" s="7">
        <v>6.9794012448773299E-2</v>
      </c>
      <c r="B6217" s="13">
        <f t="shared" si="488"/>
        <v>6216</v>
      </c>
      <c r="C6217" s="35">
        <f t="shared" si="489"/>
        <v>7.8853141700918616E-5</v>
      </c>
      <c r="D6217" s="7">
        <f t="shared" si="485"/>
        <v>0.49015112881291012</v>
      </c>
      <c r="E6217" s="7">
        <f>SUM(D$2:D6217)</f>
        <v>1890.2052518952335</v>
      </c>
      <c r="F6217">
        <f t="shared" si="486"/>
        <v>1</v>
      </c>
      <c r="G6217">
        <f t="shared" si="487"/>
        <v>1</v>
      </c>
    </row>
    <row r="6218" spans="1:7" x14ac:dyDescent="0.25">
      <c r="A6218" s="7">
        <v>6.977256207003614E-2</v>
      </c>
      <c r="B6218" s="13">
        <f t="shared" si="488"/>
        <v>6217</v>
      </c>
      <c r="C6218" s="35">
        <f t="shared" si="489"/>
        <v>2.1450378737158937E-5</v>
      </c>
      <c r="D6218" s="7">
        <f t="shared" si="485"/>
        <v>0.13335700460891711</v>
      </c>
      <c r="E6218" s="7">
        <f>SUM(D$2:D6218)</f>
        <v>1890.3386088998425</v>
      </c>
      <c r="F6218">
        <f t="shared" si="486"/>
        <v>1</v>
      </c>
      <c r="G6218">
        <f t="shared" si="487"/>
        <v>1</v>
      </c>
    </row>
    <row r="6219" spans="1:7" x14ac:dyDescent="0.25">
      <c r="A6219" s="7">
        <v>6.976781683952539E-2</v>
      </c>
      <c r="B6219" s="13">
        <f t="shared" si="488"/>
        <v>6218</v>
      </c>
      <c r="C6219" s="35">
        <f t="shared" si="489"/>
        <v>4.7452305107498205E-6</v>
      </c>
      <c r="D6219" s="7">
        <f t="shared" si="485"/>
        <v>2.9505843315842384E-2</v>
      </c>
      <c r="E6219" s="7">
        <f>SUM(D$2:D6219)</f>
        <v>1890.3681147431582</v>
      </c>
      <c r="F6219">
        <f t="shared" si="486"/>
        <v>1</v>
      </c>
      <c r="G6219">
        <f t="shared" si="487"/>
        <v>1</v>
      </c>
    </row>
    <row r="6220" spans="1:7" x14ac:dyDescent="0.25">
      <c r="A6220" s="7">
        <v>6.976282950541722E-2</v>
      </c>
      <c r="B6220" s="13">
        <f t="shared" si="488"/>
        <v>6219</v>
      </c>
      <c r="C6220" s="35">
        <f t="shared" si="489"/>
        <v>4.9873341081696498E-6</v>
      </c>
      <c r="D6220" s="7">
        <f t="shared" si="485"/>
        <v>3.1016230818707052E-2</v>
      </c>
      <c r="E6220" s="7">
        <f>SUM(D$2:D6220)</f>
        <v>1890.399130973977</v>
      </c>
      <c r="F6220">
        <f t="shared" si="486"/>
        <v>1</v>
      </c>
      <c r="G6220">
        <f t="shared" si="487"/>
        <v>1</v>
      </c>
    </row>
    <row r="6221" spans="1:7" x14ac:dyDescent="0.25">
      <c r="A6221" s="7">
        <v>6.9687099500123889E-2</v>
      </c>
      <c r="B6221" s="13">
        <f t="shared" si="488"/>
        <v>6220</v>
      </c>
      <c r="C6221" s="35">
        <f t="shared" si="489"/>
        <v>7.5730005293331293E-5</v>
      </c>
      <c r="D6221" s="7">
        <f t="shared" si="485"/>
        <v>0.47104063292452064</v>
      </c>
      <c r="E6221" s="7">
        <f>SUM(D$2:D6221)</f>
        <v>1890.8701716069015</v>
      </c>
      <c r="F6221">
        <f t="shared" si="486"/>
        <v>1</v>
      </c>
      <c r="G6221">
        <f t="shared" si="487"/>
        <v>1</v>
      </c>
    </row>
    <row r="6222" spans="1:7" x14ac:dyDescent="0.25">
      <c r="A6222" s="7">
        <v>6.9687099500123889E-2</v>
      </c>
      <c r="B6222" s="13">
        <f t="shared" si="488"/>
        <v>6221</v>
      </c>
      <c r="C6222" s="35">
        <f t="shared" si="489"/>
        <v>0</v>
      </c>
      <c r="D6222" s="7">
        <f t="shared" si="485"/>
        <v>0</v>
      </c>
      <c r="E6222" s="7">
        <f>SUM(D$2:D6222)</f>
        <v>1890.8701716069015</v>
      </c>
      <c r="F6222">
        <f t="shared" si="486"/>
        <v>1</v>
      </c>
      <c r="G6222">
        <f t="shared" si="487"/>
        <v>1</v>
      </c>
    </row>
    <row r="6223" spans="1:7" x14ac:dyDescent="0.25">
      <c r="A6223" s="7">
        <v>6.9601540088772562E-2</v>
      </c>
      <c r="B6223" s="13">
        <f t="shared" si="488"/>
        <v>6222</v>
      </c>
      <c r="C6223" s="35">
        <f t="shared" si="489"/>
        <v>8.5559411351326942E-5</v>
      </c>
      <c r="D6223" s="7">
        <f t="shared" si="485"/>
        <v>0.53235065742795618</v>
      </c>
      <c r="E6223" s="7">
        <f>SUM(D$2:D6223)</f>
        <v>1891.4025222643295</v>
      </c>
      <c r="F6223">
        <f t="shared" si="486"/>
        <v>1</v>
      </c>
      <c r="G6223">
        <f t="shared" si="487"/>
        <v>1</v>
      </c>
    </row>
    <row r="6224" spans="1:7" x14ac:dyDescent="0.25">
      <c r="A6224" s="7">
        <v>6.9566047701381292E-2</v>
      </c>
      <c r="B6224" s="13">
        <f t="shared" si="488"/>
        <v>6223</v>
      </c>
      <c r="C6224" s="35">
        <f t="shared" si="489"/>
        <v>3.5492387391269919E-5</v>
      </c>
      <c r="D6224" s="7">
        <f t="shared" si="485"/>
        <v>0.22086912673587272</v>
      </c>
      <c r="E6224" s="7">
        <f>SUM(D$2:D6224)</f>
        <v>1891.6233913910653</v>
      </c>
      <c r="F6224">
        <f t="shared" si="486"/>
        <v>1</v>
      </c>
      <c r="G6224">
        <f t="shared" si="487"/>
        <v>1</v>
      </c>
    </row>
    <row r="6225" spans="1:7" x14ac:dyDescent="0.25">
      <c r="A6225" s="7">
        <v>6.9533605819318292E-2</v>
      </c>
      <c r="B6225" s="13">
        <f t="shared" si="488"/>
        <v>6224</v>
      </c>
      <c r="C6225" s="35">
        <f t="shared" si="489"/>
        <v>3.2441882063000138E-5</v>
      </c>
      <c r="D6225" s="7">
        <f t="shared" si="485"/>
        <v>0.20191827396011286</v>
      </c>
      <c r="E6225" s="7">
        <f>SUM(D$2:D6225)</f>
        <v>1891.8253096650253</v>
      </c>
      <c r="F6225">
        <f t="shared" si="486"/>
        <v>1</v>
      </c>
      <c r="G6225">
        <f t="shared" si="487"/>
        <v>1</v>
      </c>
    </row>
    <row r="6226" spans="1:7" x14ac:dyDescent="0.25">
      <c r="A6226" s="7">
        <v>6.9532007935574874E-2</v>
      </c>
      <c r="B6226" s="13">
        <f t="shared" si="488"/>
        <v>6225</v>
      </c>
      <c r="C6226" s="35">
        <f t="shared" si="489"/>
        <v>1.5978837434177384E-6</v>
      </c>
      <c r="D6226" s="7">
        <f t="shared" si="485"/>
        <v>9.9468263027754217E-3</v>
      </c>
      <c r="E6226" s="7">
        <f>SUM(D$2:D6226)</f>
        <v>1891.835256491328</v>
      </c>
      <c r="F6226">
        <f t="shared" si="486"/>
        <v>1</v>
      </c>
      <c r="G6226">
        <f t="shared" si="487"/>
        <v>1</v>
      </c>
    </row>
    <row r="6227" spans="1:7" x14ac:dyDescent="0.25">
      <c r="A6227" s="7">
        <v>6.9510605977557205E-2</v>
      </c>
      <c r="B6227" s="13">
        <f t="shared" si="488"/>
        <v>6226</v>
      </c>
      <c r="C6227" s="35">
        <f t="shared" si="489"/>
        <v>2.140195801766942E-5</v>
      </c>
      <c r="D6227" s="7">
        <f t="shared" si="485"/>
        <v>0.13324859061800981</v>
      </c>
      <c r="E6227" s="7">
        <f>SUM(D$2:D6227)</f>
        <v>1891.968505081946</v>
      </c>
      <c r="F6227">
        <f t="shared" si="486"/>
        <v>1</v>
      </c>
      <c r="G6227">
        <f t="shared" si="487"/>
        <v>1</v>
      </c>
    </row>
    <row r="6228" spans="1:7" x14ac:dyDescent="0.25">
      <c r="A6228" s="7">
        <v>6.9504311284022596E-2</v>
      </c>
      <c r="B6228" s="13">
        <f t="shared" si="488"/>
        <v>6227</v>
      </c>
      <c r="C6228" s="35">
        <f t="shared" si="489"/>
        <v>6.294693534608653E-6</v>
      </c>
      <c r="D6228" s="7">
        <f t="shared" si="485"/>
        <v>3.9197056640008082E-2</v>
      </c>
      <c r="E6228" s="7">
        <f>SUM(D$2:D6228)</f>
        <v>1892.007702138586</v>
      </c>
      <c r="F6228">
        <f t="shared" si="486"/>
        <v>1</v>
      </c>
      <c r="G6228">
        <f t="shared" si="487"/>
        <v>1</v>
      </c>
    </row>
    <row r="6229" spans="1:7" x14ac:dyDescent="0.25">
      <c r="A6229" s="7">
        <v>6.9478115674774701E-2</v>
      </c>
      <c r="B6229" s="13">
        <f t="shared" si="488"/>
        <v>6228</v>
      </c>
      <c r="C6229" s="35">
        <f t="shared" si="489"/>
        <v>2.619560924789488E-5</v>
      </c>
      <c r="D6229" s="7">
        <f t="shared" si="485"/>
        <v>0.16314625439588931</v>
      </c>
      <c r="E6229" s="7">
        <f>SUM(D$2:D6229)</f>
        <v>1892.170848392982</v>
      </c>
      <c r="F6229">
        <f t="shared" si="486"/>
        <v>1</v>
      </c>
      <c r="G6229">
        <f t="shared" si="487"/>
        <v>1</v>
      </c>
    </row>
    <row r="6230" spans="1:7" x14ac:dyDescent="0.25">
      <c r="A6230" s="7">
        <v>6.9477437784701723E-2</v>
      </c>
      <c r="B6230" s="13">
        <f t="shared" si="488"/>
        <v>6229</v>
      </c>
      <c r="C6230" s="35">
        <f t="shared" si="489"/>
        <v>6.7789007297813786E-7</v>
      </c>
      <c r="D6230" s="7">
        <f t="shared" si="485"/>
        <v>4.2225772645808207E-3</v>
      </c>
      <c r="E6230" s="7">
        <f>SUM(D$2:D6230)</f>
        <v>1892.1750709702465</v>
      </c>
      <c r="F6230">
        <f t="shared" si="486"/>
        <v>1</v>
      </c>
      <c r="G6230">
        <f t="shared" si="487"/>
        <v>1</v>
      </c>
    </row>
    <row r="6231" spans="1:7" x14ac:dyDescent="0.25">
      <c r="A6231" s="7">
        <v>6.944407590896827E-2</v>
      </c>
      <c r="B6231" s="13">
        <f t="shared" si="488"/>
        <v>6230</v>
      </c>
      <c r="C6231" s="35">
        <f t="shared" si="489"/>
        <v>3.3361875733453616E-5</v>
      </c>
      <c r="D6231" s="7">
        <f t="shared" si="485"/>
        <v>0.20784448581941603</v>
      </c>
      <c r="E6231" s="7">
        <f>SUM(D$2:D6231)</f>
        <v>1892.3829154560658</v>
      </c>
      <c r="F6231">
        <f t="shared" si="486"/>
        <v>1</v>
      </c>
      <c r="G6231">
        <f t="shared" si="487"/>
        <v>1</v>
      </c>
    </row>
    <row r="6232" spans="1:7" x14ac:dyDescent="0.25">
      <c r="A6232" s="7">
        <v>6.944136434867644E-2</v>
      </c>
      <c r="B6232" s="13">
        <f t="shared" si="488"/>
        <v>6231</v>
      </c>
      <c r="C6232" s="35">
        <f t="shared" si="489"/>
        <v>2.7115602918292847E-6</v>
      </c>
      <c r="D6232" s="7">
        <f t="shared" si="485"/>
        <v>1.6895732178388273E-2</v>
      </c>
      <c r="E6232" s="7">
        <f>SUM(D$2:D6232)</f>
        <v>1892.3998111882443</v>
      </c>
      <c r="F6232">
        <f t="shared" si="486"/>
        <v>1</v>
      </c>
      <c r="G6232">
        <f t="shared" si="487"/>
        <v>1</v>
      </c>
    </row>
    <row r="6233" spans="1:7" x14ac:dyDescent="0.25">
      <c r="A6233" s="7">
        <v>6.9412190865179482E-2</v>
      </c>
      <c r="B6233" s="13">
        <f t="shared" si="488"/>
        <v>6232</v>
      </c>
      <c r="C6233" s="35">
        <f t="shared" si="489"/>
        <v>2.9173483496958141E-5</v>
      </c>
      <c r="D6233" s="7">
        <f t="shared" si="485"/>
        <v>0.18180914915304314</v>
      </c>
      <c r="E6233" s="7">
        <f>SUM(D$2:D6233)</f>
        <v>1892.5816203373972</v>
      </c>
      <c r="F6233">
        <f t="shared" si="486"/>
        <v>1</v>
      </c>
      <c r="G6233">
        <f t="shared" si="487"/>
        <v>1</v>
      </c>
    </row>
    <row r="6234" spans="1:7" x14ac:dyDescent="0.25">
      <c r="A6234" s="7">
        <v>6.9387762612193232E-2</v>
      </c>
      <c r="B6234" s="13">
        <f t="shared" si="488"/>
        <v>6233</v>
      </c>
      <c r="C6234" s="35">
        <f t="shared" si="489"/>
        <v>2.4428252986249954E-5</v>
      </c>
      <c r="D6234" s="7">
        <f t="shared" si="485"/>
        <v>0.15226130086329598</v>
      </c>
      <c r="E6234" s="7">
        <f>SUM(D$2:D6234)</f>
        <v>1892.7338816382605</v>
      </c>
      <c r="F6234">
        <f t="shared" si="486"/>
        <v>1</v>
      </c>
      <c r="G6234">
        <f t="shared" si="487"/>
        <v>1</v>
      </c>
    </row>
    <row r="6235" spans="1:7" x14ac:dyDescent="0.25">
      <c r="A6235" s="7">
        <v>6.9338470319745257E-2</v>
      </c>
      <c r="B6235" s="13">
        <f t="shared" si="488"/>
        <v>6234</v>
      </c>
      <c r="C6235" s="35">
        <f t="shared" si="489"/>
        <v>4.929229244797495E-5</v>
      </c>
      <c r="D6235" s="7">
        <f t="shared" si="485"/>
        <v>0.30728815112067587</v>
      </c>
      <c r="E6235" s="7">
        <f>SUM(D$2:D6235)</f>
        <v>1893.0411697893812</v>
      </c>
      <c r="F6235">
        <f t="shared" si="486"/>
        <v>1</v>
      </c>
      <c r="G6235">
        <f t="shared" si="487"/>
        <v>1</v>
      </c>
    </row>
    <row r="6236" spans="1:7" x14ac:dyDescent="0.25">
      <c r="A6236" s="7">
        <v>6.9338470319745257E-2</v>
      </c>
      <c r="B6236" s="13">
        <f t="shared" si="488"/>
        <v>6235</v>
      </c>
      <c r="C6236" s="35">
        <f t="shared" si="489"/>
        <v>0</v>
      </c>
      <c r="D6236" s="7">
        <f t="shared" si="485"/>
        <v>0</v>
      </c>
      <c r="E6236" s="7">
        <f>SUM(D$2:D6236)</f>
        <v>1893.0411697893812</v>
      </c>
      <c r="F6236">
        <f t="shared" si="486"/>
        <v>1</v>
      </c>
      <c r="G6236">
        <f t="shared" si="487"/>
        <v>1</v>
      </c>
    </row>
    <row r="6237" spans="1:7" x14ac:dyDescent="0.25">
      <c r="A6237" s="7">
        <v>6.9338470319745257E-2</v>
      </c>
      <c r="B6237" s="13">
        <f t="shared" si="488"/>
        <v>6236</v>
      </c>
      <c r="C6237" s="35">
        <f t="shared" si="489"/>
        <v>0</v>
      </c>
      <c r="D6237" s="7">
        <f t="shared" si="485"/>
        <v>0</v>
      </c>
      <c r="E6237" s="7">
        <f>SUM(D$2:D6237)</f>
        <v>1893.0411697893812</v>
      </c>
      <c r="F6237">
        <f t="shared" si="486"/>
        <v>1</v>
      </c>
      <c r="G6237">
        <f t="shared" si="487"/>
        <v>1</v>
      </c>
    </row>
    <row r="6238" spans="1:7" x14ac:dyDescent="0.25">
      <c r="A6238" s="7">
        <v>6.9338470319745257E-2</v>
      </c>
      <c r="B6238" s="13">
        <f t="shared" si="488"/>
        <v>6237</v>
      </c>
      <c r="C6238" s="35">
        <f t="shared" si="489"/>
        <v>0</v>
      </c>
      <c r="D6238" s="7">
        <f t="shared" si="485"/>
        <v>0</v>
      </c>
      <c r="E6238" s="7">
        <f>SUM(D$2:D6238)</f>
        <v>1893.0411697893812</v>
      </c>
      <c r="F6238">
        <f t="shared" si="486"/>
        <v>1</v>
      </c>
      <c r="G6238">
        <f t="shared" si="487"/>
        <v>1</v>
      </c>
    </row>
    <row r="6239" spans="1:7" x14ac:dyDescent="0.25">
      <c r="A6239" s="7">
        <v>6.9338470319745257E-2</v>
      </c>
      <c r="B6239" s="13">
        <f t="shared" si="488"/>
        <v>6238</v>
      </c>
      <c r="C6239" s="35">
        <f t="shared" si="489"/>
        <v>0</v>
      </c>
      <c r="D6239" s="7">
        <f t="shared" si="485"/>
        <v>0</v>
      </c>
      <c r="E6239" s="7">
        <f>SUM(D$2:D6239)</f>
        <v>1893.0411697893812</v>
      </c>
      <c r="F6239">
        <f t="shared" si="486"/>
        <v>1</v>
      </c>
      <c r="G6239">
        <f t="shared" si="487"/>
        <v>1</v>
      </c>
    </row>
    <row r="6240" spans="1:7" x14ac:dyDescent="0.25">
      <c r="A6240" s="7">
        <v>6.9292180111906104E-2</v>
      </c>
      <c r="B6240" s="13">
        <f t="shared" si="488"/>
        <v>6239</v>
      </c>
      <c r="C6240" s="35">
        <f t="shared" si="489"/>
        <v>4.6290207839153052E-5</v>
      </c>
      <c r="D6240" s="7">
        <f t="shared" si="485"/>
        <v>0.28880460670847591</v>
      </c>
      <c r="E6240" s="7">
        <f>SUM(D$2:D6240)</f>
        <v>1893.3299743960897</v>
      </c>
      <c r="F6240">
        <f t="shared" si="486"/>
        <v>1</v>
      </c>
      <c r="G6240">
        <f t="shared" si="487"/>
        <v>1</v>
      </c>
    </row>
    <row r="6241" spans="1:7" x14ac:dyDescent="0.25">
      <c r="A6241" s="7">
        <v>6.9240466783483279E-2</v>
      </c>
      <c r="B6241" s="13">
        <f t="shared" si="488"/>
        <v>6240</v>
      </c>
      <c r="C6241" s="35">
        <f t="shared" si="489"/>
        <v>5.17133284228255E-5</v>
      </c>
      <c r="D6241" s="7">
        <f t="shared" si="485"/>
        <v>0.32269116935843112</v>
      </c>
      <c r="E6241" s="7">
        <f>SUM(D$2:D6241)</f>
        <v>1893.6526655654482</v>
      </c>
      <c r="F6241">
        <f t="shared" si="486"/>
        <v>1</v>
      </c>
      <c r="G6241">
        <f t="shared" si="487"/>
        <v>1</v>
      </c>
    </row>
    <row r="6242" spans="1:7" x14ac:dyDescent="0.25">
      <c r="A6242" s="7">
        <v>6.9199817589465515E-2</v>
      </c>
      <c r="B6242" s="13">
        <f t="shared" si="488"/>
        <v>6241</v>
      </c>
      <c r="C6242" s="35">
        <f t="shared" si="489"/>
        <v>4.0649194017763901E-5</v>
      </c>
      <c r="D6242" s="7">
        <f t="shared" si="485"/>
        <v>0.25369161986486449</v>
      </c>
      <c r="E6242" s="7">
        <f>SUM(D$2:D6242)</f>
        <v>1893.906357185313</v>
      </c>
      <c r="F6242">
        <f t="shared" si="486"/>
        <v>1</v>
      </c>
      <c r="G6242">
        <f t="shared" si="487"/>
        <v>1</v>
      </c>
    </row>
    <row r="6243" spans="1:7" x14ac:dyDescent="0.25">
      <c r="A6243" s="7">
        <v>6.9135853819009968E-2</v>
      </c>
      <c r="B6243" s="13">
        <f t="shared" si="488"/>
        <v>6242</v>
      </c>
      <c r="C6243" s="35">
        <f t="shared" si="489"/>
        <v>6.3963770455546798E-5</v>
      </c>
      <c r="D6243" s="7">
        <f t="shared" si="485"/>
        <v>0.39926185518352308</v>
      </c>
      <c r="E6243" s="7">
        <f>SUM(D$2:D6243)</f>
        <v>1894.3056190404966</v>
      </c>
      <c r="F6243">
        <f t="shared" si="486"/>
        <v>1</v>
      </c>
      <c r="G6243">
        <f t="shared" si="487"/>
        <v>1</v>
      </c>
    </row>
    <row r="6244" spans="1:7" x14ac:dyDescent="0.25">
      <c r="A6244" s="7">
        <v>6.9127162299860226E-2</v>
      </c>
      <c r="B6244" s="13">
        <f t="shared" si="488"/>
        <v>6243</v>
      </c>
      <c r="C6244" s="35">
        <f t="shared" si="489"/>
        <v>8.6915191497421995E-6</v>
      </c>
      <c r="D6244" s="7">
        <f t="shared" si="485"/>
        <v>5.4261154051840552E-2</v>
      </c>
      <c r="E6244" s="7">
        <f>SUM(D$2:D6244)</f>
        <v>1894.3598801945484</v>
      </c>
      <c r="F6244">
        <f t="shared" si="486"/>
        <v>1</v>
      </c>
      <c r="G6244">
        <f t="shared" si="487"/>
        <v>1</v>
      </c>
    </row>
    <row r="6245" spans="1:7" x14ac:dyDescent="0.25">
      <c r="A6245" s="7">
        <v>6.9110408730914244E-2</v>
      </c>
      <c r="B6245" s="13">
        <f t="shared" si="488"/>
        <v>6244</v>
      </c>
      <c r="C6245" s="35">
        <f t="shared" si="489"/>
        <v>1.67535689459819E-5</v>
      </c>
      <c r="D6245" s="7">
        <f t="shared" si="485"/>
        <v>0.10460928449871099</v>
      </c>
      <c r="E6245" s="7">
        <f>SUM(D$2:D6245)</f>
        <v>1894.4644894790472</v>
      </c>
      <c r="F6245">
        <f t="shared" si="486"/>
        <v>1</v>
      </c>
      <c r="G6245">
        <f t="shared" si="487"/>
        <v>1</v>
      </c>
    </row>
    <row r="6246" spans="1:7" x14ac:dyDescent="0.25">
      <c r="A6246" s="7">
        <v>6.9023735643014575E-2</v>
      </c>
      <c r="B6246" s="13">
        <f t="shared" si="488"/>
        <v>6245</v>
      </c>
      <c r="C6246" s="35">
        <f t="shared" si="489"/>
        <v>8.6673087899669099E-5</v>
      </c>
      <c r="D6246" s="7">
        <f t="shared" si="485"/>
        <v>0.54127343393343352</v>
      </c>
      <c r="E6246" s="7">
        <f>SUM(D$2:D6246)</f>
        <v>1895.0057629129806</v>
      </c>
      <c r="F6246">
        <f t="shared" si="486"/>
        <v>1</v>
      </c>
      <c r="G6246">
        <f t="shared" si="487"/>
        <v>1</v>
      </c>
    </row>
    <row r="6247" spans="1:7" x14ac:dyDescent="0.25">
      <c r="A6247" s="7">
        <v>6.8992262175341559E-2</v>
      </c>
      <c r="B6247" s="13">
        <f t="shared" si="488"/>
        <v>6246</v>
      </c>
      <c r="C6247" s="35">
        <f t="shared" si="489"/>
        <v>3.1473467673015509E-5</v>
      </c>
      <c r="D6247" s="7">
        <f t="shared" si="485"/>
        <v>0.19658327908565487</v>
      </c>
      <c r="E6247" s="7">
        <f>SUM(D$2:D6247)</f>
        <v>1895.2023461920662</v>
      </c>
      <c r="F6247">
        <f t="shared" si="486"/>
        <v>1</v>
      </c>
      <c r="G6247">
        <f t="shared" si="487"/>
        <v>1</v>
      </c>
    </row>
    <row r="6248" spans="1:7" x14ac:dyDescent="0.25">
      <c r="A6248" s="7">
        <v>6.8952847709670945E-2</v>
      </c>
      <c r="B6248" s="13">
        <f t="shared" si="488"/>
        <v>6247</v>
      </c>
      <c r="C6248" s="35">
        <f t="shared" si="489"/>
        <v>3.9414465670614685E-5</v>
      </c>
      <c r="D6248" s="7">
        <f t="shared" si="485"/>
        <v>0.24622216704432992</v>
      </c>
      <c r="E6248" s="7">
        <f>SUM(D$2:D6248)</f>
        <v>1895.4485683591106</v>
      </c>
      <c r="F6248">
        <f t="shared" si="486"/>
        <v>1</v>
      </c>
      <c r="G6248">
        <f t="shared" si="487"/>
        <v>1</v>
      </c>
    </row>
    <row r="6249" spans="1:7" x14ac:dyDescent="0.25">
      <c r="A6249" s="7">
        <v>6.8890578664397711E-2</v>
      </c>
      <c r="B6249" s="13">
        <f t="shared" si="488"/>
        <v>6248</v>
      </c>
      <c r="C6249" s="35">
        <f t="shared" si="489"/>
        <v>6.2269045273233292E-5</v>
      </c>
      <c r="D6249" s="7">
        <f t="shared" si="485"/>
        <v>0.38905699486716161</v>
      </c>
      <c r="E6249" s="7">
        <f>SUM(D$2:D6249)</f>
        <v>1895.8376253539777</v>
      </c>
      <c r="F6249">
        <f t="shared" si="486"/>
        <v>1</v>
      </c>
      <c r="G6249">
        <f t="shared" si="487"/>
        <v>1</v>
      </c>
    </row>
    <row r="6250" spans="1:7" x14ac:dyDescent="0.25">
      <c r="A6250" s="7">
        <v>6.8859105196724682E-2</v>
      </c>
      <c r="B6250" s="13">
        <f t="shared" si="488"/>
        <v>6249</v>
      </c>
      <c r="C6250" s="35">
        <f t="shared" si="489"/>
        <v>3.1473467673029387E-5</v>
      </c>
      <c r="D6250" s="7">
        <f t="shared" si="485"/>
        <v>0.19667769948876063</v>
      </c>
      <c r="E6250" s="7">
        <f>SUM(D$2:D6250)</f>
        <v>1896.0343030534666</v>
      </c>
      <c r="F6250">
        <f t="shared" si="486"/>
        <v>1</v>
      </c>
      <c r="G6250">
        <f t="shared" si="487"/>
        <v>1</v>
      </c>
    </row>
    <row r="6251" spans="1:7" x14ac:dyDescent="0.25">
      <c r="A6251" s="7">
        <v>6.8858475727371193E-2</v>
      </c>
      <c r="B6251" s="13">
        <f t="shared" si="488"/>
        <v>6250</v>
      </c>
      <c r="C6251" s="35">
        <f t="shared" si="489"/>
        <v>6.2946935348862088E-7</v>
      </c>
      <c r="D6251" s="7">
        <f t="shared" si="485"/>
        <v>3.9341834593038805E-3</v>
      </c>
      <c r="E6251" s="7">
        <f>SUM(D$2:D6251)</f>
        <v>1896.0382372369259</v>
      </c>
      <c r="F6251">
        <f t="shared" si="486"/>
        <v>1</v>
      </c>
      <c r="G6251">
        <f t="shared" si="487"/>
        <v>1</v>
      </c>
    </row>
    <row r="6252" spans="1:7" x14ac:dyDescent="0.25">
      <c r="A6252" s="7">
        <v>6.8851067357288159E-2</v>
      </c>
      <c r="B6252" s="13">
        <f t="shared" si="488"/>
        <v>6251</v>
      </c>
      <c r="C6252" s="35">
        <f t="shared" si="489"/>
        <v>7.4083700830340771E-6</v>
      </c>
      <c r="D6252" s="7">
        <f t="shared" si="485"/>
        <v>4.6309721389046016E-2</v>
      </c>
      <c r="E6252" s="7">
        <f>SUM(D$2:D6252)</f>
        <v>1896.0845469583148</v>
      </c>
      <c r="F6252">
        <f t="shared" si="486"/>
        <v>1</v>
      </c>
      <c r="G6252">
        <f t="shared" si="487"/>
        <v>1</v>
      </c>
    </row>
    <row r="6253" spans="1:7" x14ac:dyDescent="0.25">
      <c r="A6253" s="7">
        <v>6.8831941173086844E-2</v>
      </c>
      <c r="B6253" s="13">
        <f t="shared" si="488"/>
        <v>6252</v>
      </c>
      <c r="C6253" s="35">
        <f t="shared" si="489"/>
        <v>1.9126184201315177E-5</v>
      </c>
      <c r="D6253" s="7">
        <f t="shared" si="485"/>
        <v>0.11957690362662249</v>
      </c>
      <c r="E6253" s="7">
        <f>SUM(D$2:D6253)</f>
        <v>1896.2041238619415</v>
      </c>
      <c r="F6253">
        <f t="shared" si="486"/>
        <v>1</v>
      </c>
      <c r="G6253">
        <f t="shared" si="487"/>
        <v>1</v>
      </c>
    </row>
    <row r="6254" spans="1:7" x14ac:dyDescent="0.25">
      <c r="A6254" s="7">
        <v>6.8827631729051583E-2</v>
      </c>
      <c r="B6254" s="13">
        <f t="shared" si="488"/>
        <v>6253</v>
      </c>
      <c r="C6254" s="35">
        <f t="shared" si="489"/>
        <v>4.3094440352609009E-6</v>
      </c>
      <c r="D6254" s="7">
        <f t="shared" si="485"/>
        <v>2.6946953552486413E-2</v>
      </c>
      <c r="E6254" s="7">
        <f>SUM(D$2:D6254)</f>
        <v>1896.2310708154939</v>
      </c>
      <c r="F6254">
        <f t="shared" si="486"/>
        <v>1</v>
      </c>
      <c r="G6254">
        <f t="shared" si="487"/>
        <v>1</v>
      </c>
    </row>
    <row r="6255" spans="1:7" x14ac:dyDescent="0.25">
      <c r="A6255" s="7">
        <v>6.8800225601816284E-2</v>
      </c>
      <c r="B6255" s="13">
        <f t="shared" si="488"/>
        <v>6254</v>
      </c>
      <c r="C6255" s="35">
        <f t="shared" si="489"/>
        <v>2.7406127235299338E-5</v>
      </c>
      <c r="D6255" s="7">
        <f t="shared" si="485"/>
        <v>0.17139791972956206</v>
      </c>
      <c r="E6255" s="7">
        <f>SUM(D$2:D6255)</f>
        <v>1896.4024687352235</v>
      </c>
      <c r="F6255">
        <f t="shared" si="486"/>
        <v>1</v>
      </c>
      <c r="G6255">
        <f t="shared" si="487"/>
        <v>1</v>
      </c>
    </row>
    <row r="6256" spans="1:7" x14ac:dyDescent="0.25">
      <c r="A6256" s="7">
        <v>6.8793737225403676E-2</v>
      </c>
      <c r="B6256" s="13">
        <f t="shared" si="488"/>
        <v>6255</v>
      </c>
      <c r="C6256" s="35">
        <f t="shared" si="489"/>
        <v>6.4883764126083543E-6</v>
      </c>
      <c r="D6256" s="7">
        <f t="shared" si="485"/>
        <v>4.0584794460865256E-2</v>
      </c>
      <c r="E6256" s="7">
        <f>SUM(D$2:D6256)</f>
        <v>1896.4430535296842</v>
      </c>
      <c r="F6256">
        <f t="shared" si="486"/>
        <v>1</v>
      </c>
      <c r="G6256">
        <f t="shared" si="487"/>
        <v>1</v>
      </c>
    </row>
    <row r="6257" spans="1:7" x14ac:dyDescent="0.25">
      <c r="A6257" s="7">
        <v>6.8789185677770995E-2</v>
      </c>
      <c r="B6257" s="13">
        <f t="shared" si="488"/>
        <v>6256</v>
      </c>
      <c r="C6257" s="35">
        <f t="shared" si="489"/>
        <v>4.5515476326807303E-6</v>
      </c>
      <c r="D6257" s="7">
        <f t="shared" si="485"/>
        <v>2.8474481990050649E-2</v>
      </c>
      <c r="E6257" s="7">
        <f>SUM(D$2:D6257)</f>
        <v>1896.4715280116743</v>
      </c>
      <c r="F6257">
        <f t="shared" si="486"/>
        <v>1</v>
      </c>
      <c r="G6257">
        <f t="shared" si="487"/>
        <v>1</v>
      </c>
    </row>
    <row r="6258" spans="1:7" x14ac:dyDescent="0.25">
      <c r="A6258" s="7">
        <v>6.8788289894460272E-2</v>
      </c>
      <c r="B6258" s="13">
        <f t="shared" si="488"/>
        <v>6257</v>
      </c>
      <c r="C6258" s="35">
        <f t="shared" si="489"/>
        <v>8.9578331072259765E-7</v>
      </c>
      <c r="D6258" s="7">
        <f t="shared" si="485"/>
        <v>5.6049161751912935E-3</v>
      </c>
      <c r="E6258" s="7">
        <f>SUM(D$2:D6258)</f>
        <v>1896.4771329278494</v>
      </c>
      <c r="F6258">
        <f t="shared" si="486"/>
        <v>1</v>
      </c>
      <c r="G6258">
        <f t="shared" si="487"/>
        <v>1</v>
      </c>
    </row>
    <row r="6259" spans="1:7" x14ac:dyDescent="0.25">
      <c r="A6259" s="7">
        <v>6.8710768322545579E-2</v>
      </c>
      <c r="B6259" s="13">
        <f t="shared" si="488"/>
        <v>6258</v>
      </c>
      <c r="C6259" s="35">
        <f t="shared" si="489"/>
        <v>7.7521571914693221E-5</v>
      </c>
      <c r="D6259" s="7">
        <f t="shared" si="485"/>
        <v>0.48512999704215021</v>
      </c>
      <c r="E6259" s="7">
        <f>SUM(D$2:D6259)</f>
        <v>1896.9622629248915</v>
      </c>
      <c r="F6259">
        <f t="shared" si="486"/>
        <v>1</v>
      </c>
      <c r="G6259">
        <f t="shared" si="487"/>
        <v>1</v>
      </c>
    </row>
    <row r="6260" spans="1:7" x14ac:dyDescent="0.25">
      <c r="A6260" s="7">
        <v>6.8638548819415696E-2</v>
      </c>
      <c r="B6260" s="13">
        <f t="shared" si="488"/>
        <v>6259</v>
      </c>
      <c r="C6260" s="35">
        <f t="shared" si="489"/>
        <v>7.2219503129883345E-5</v>
      </c>
      <c r="D6260" s="7">
        <f t="shared" si="485"/>
        <v>0.45202187008993988</v>
      </c>
      <c r="E6260" s="7">
        <f>SUM(D$2:D6260)</f>
        <v>1897.4142847949815</v>
      </c>
      <c r="F6260">
        <f t="shared" si="486"/>
        <v>1</v>
      </c>
      <c r="G6260">
        <f t="shared" si="487"/>
        <v>1</v>
      </c>
    </row>
    <row r="6261" spans="1:7" x14ac:dyDescent="0.25">
      <c r="A6261" s="7">
        <v>6.8588021798620558E-2</v>
      </c>
      <c r="B6261" s="13">
        <f t="shared" si="488"/>
        <v>6260</v>
      </c>
      <c r="C6261" s="35">
        <f t="shared" si="489"/>
        <v>5.0527020795138045E-5</v>
      </c>
      <c r="D6261" s="7">
        <f t="shared" si="485"/>
        <v>0.31629915017756416</v>
      </c>
      <c r="E6261" s="7">
        <f>SUM(D$2:D6261)</f>
        <v>1897.7305839451592</v>
      </c>
      <c r="F6261">
        <f t="shared" si="486"/>
        <v>1</v>
      </c>
      <c r="G6261">
        <f t="shared" si="487"/>
        <v>1</v>
      </c>
    </row>
    <row r="6262" spans="1:7" x14ac:dyDescent="0.25">
      <c r="A6262" s="7">
        <v>6.8567854568950037E-2</v>
      </c>
      <c r="B6262" s="13">
        <f t="shared" si="488"/>
        <v>6261</v>
      </c>
      <c r="C6262" s="35">
        <f t="shared" si="489"/>
        <v>2.0167229670520204E-5</v>
      </c>
      <c r="D6262" s="7">
        <f t="shared" si="485"/>
        <v>0.126267024967127</v>
      </c>
      <c r="E6262" s="7">
        <f>SUM(D$2:D6262)</f>
        <v>1897.8568509701263</v>
      </c>
      <c r="F6262">
        <f t="shared" si="486"/>
        <v>1</v>
      </c>
      <c r="G6262">
        <f t="shared" si="487"/>
        <v>1</v>
      </c>
    </row>
    <row r="6263" spans="1:7" x14ac:dyDescent="0.25">
      <c r="A6263" s="7">
        <v>6.8561317771817953E-2</v>
      </c>
      <c r="B6263" s="13">
        <f t="shared" si="488"/>
        <v>6262</v>
      </c>
      <c r="C6263" s="35">
        <f t="shared" si="489"/>
        <v>6.5367971320839935E-6</v>
      </c>
      <c r="D6263" s="7">
        <f t="shared" si="485"/>
        <v>4.0933423641109967E-2</v>
      </c>
      <c r="E6263" s="7">
        <f>SUM(D$2:D6263)</f>
        <v>1897.8977843937673</v>
      </c>
      <c r="F6263">
        <f t="shared" si="486"/>
        <v>1</v>
      </c>
      <c r="G6263">
        <f t="shared" si="487"/>
        <v>1</v>
      </c>
    </row>
    <row r="6264" spans="1:7" x14ac:dyDescent="0.25">
      <c r="A6264" s="7">
        <v>6.8541077911068185E-2</v>
      </c>
      <c r="B6264" s="13">
        <f t="shared" si="488"/>
        <v>6263</v>
      </c>
      <c r="C6264" s="35">
        <f t="shared" si="489"/>
        <v>2.0239860749768357E-5</v>
      </c>
      <c r="D6264" s="7">
        <f t="shared" si="485"/>
        <v>0.12676224787579921</v>
      </c>
      <c r="E6264" s="7">
        <f>SUM(D$2:D6264)</f>
        <v>1898.0245466416432</v>
      </c>
      <c r="F6264">
        <f t="shared" si="486"/>
        <v>1</v>
      </c>
      <c r="G6264">
        <f t="shared" si="487"/>
        <v>1</v>
      </c>
    </row>
    <row r="6265" spans="1:7" x14ac:dyDescent="0.25">
      <c r="A6265" s="7">
        <v>6.8532652705875718E-2</v>
      </c>
      <c r="B6265" s="13">
        <f t="shared" si="488"/>
        <v>6264</v>
      </c>
      <c r="C6265" s="35">
        <f t="shared" si="489"/>
        <v>8.4252051924665894E-6</v>
      </c>
      <c r="D6265" s="7">
        <f t="shared" si="485"/>
        <v>5.2775485325610716E-2</v>
      </c>
      <c r="E6265" s="7">
        <f>SUM(D$2:D6265)</f>
        <v>1898.0773221269687</v>
      </c>
      <c r="F6265">
        <f t="shared" si="486"/>
        <v>1</v>
      </c>
      <c r="G6265">
        <f t="shared" si="487"/>
        <v>1</v>
      </c>
    </row>
    <row r="6266" spans="1:7" x14ac:dyDescent="0.25">
      <c r="A6266" s="7">
        <v>6.8516964392758686E-2</v>
      </c>
      <c r="B6266" s="13">
        <f t="shared" si="488"/>
        <v>6265</v>
      </c>
      <c r="C6266" s="35">
        <f t="shared" si="489"/>
        <v>1.5688313117032116E-5</v>
      </c>
      <c r="D6266" s="7">
        <f t="shared" si="485"/>
        <v>9.8287281678206204E-2</v>
      </c>
      <c r="E6266" s="7">
        <f>SUM(D$2:D6266)</f>
        <v>1898.175609408647</v>
      </c>
      <c r="F6266">
        <f t="shared" si="486"/>
        <v>1</v>
      </c>
      <c r="G6266">
        <f t="shared" si="487"/>
        <v>1</v>
      </c>
    </row>
    <row r="6267" spans="1:7" x14ac:dyDescent="0.25">
      <c r="A6267" s="7">
        <v>6.8476775195576128E-2</v>
      </c>
      <c r="B6267" s="13">
        <f t="shared" si="488"/>
        <v>6266</v>
      </c>
      <c r="C6267" s="35">
        <f t="shared" si="489"/>
        <v>4.0189197182557979E-5</v>
      </c>
      <c r="D6267" s="7">
        <f t="shared" si="485"/>
        <v>0.25182550954590832</v>
      </c>
      <c r="E6267" s="7">
        <f>SUM(D$2:D6267)</f>
        <v>1898.4274349181928</v>
      </c>
      <c r="F6267">
        <f t="shared" si="486"/>
        <v>1</v>
      </c>
      <c r="G6267">
        <f t="shared" si="487"/>
        <v>1</v>
      </c>
    </row>
    <row r="6268" spans="1:7" x14ac:dyDescent="0.25">
      <c r="A6268" s="7">
        <v>6.8464113177427635E-2</v>
      </c>
      <c r="B6268" s="13">
        <f t="shared" si="488"/>
        <v>6267</v>
      </c>
      <c r="C6268" s="35">
        <f t="shared" si="489"/>
        <v>1.2662018148493215E-5</v>
      </c>
      <c r="D6268" s="7">
        <f t="shared" si="485"/>
        <v>7.9352867736606977E-2</v>
      </c>
      <c r="E6268" s="7">
        <f>SUM(D$2:D6268)</f>
        <v>1898.5067877859294</v>
      </c>
      <c r="F6268">
        <f t="shared" si="486"/>
        <v>1</v>
      </c>
      <c r="G6268">
        <f t="shared" si="487"/>
        <v>1</v>
      </c>
    </row>
    <row r="6269" spans="1:7" x14ac:dyDescent="0.25">
      <c r="A6269" s="7">
        <v>6.8439442820843924E-2</v>
      </c>
      <c r="B6269" s="13">
        <f t="shared" si="488"/>
        <v>6268</v>
      </c>
      <c r="C6269" s="35">
        <f t="shared" si="489"/>
        <v>2.4670356583711417E-5</v>
      </c>
      <c r="D6269" s="7">
        <f t="shared" si="485"/>
        <v>0.15463379506670316</v>
      </c>
      <c r="E6269" s="7">
        <f>SUM(D$2:D6269)</f>
        <v>1898.6614215809961</v>
      </c>
      <c r="F6269">
        <f t="shared" si="486"/>
        <v>1</v>
      </c>
      <c r="G6269">
        <f t="shared" si="487"/>
        <v>1</v>
      </c>
    </row>
    <row r="6270" spans="1:7" x14ac:dyDescent="0.25">
      <c r="A6270" s="7">
        <v>6.8431889188602379E-2</v>
      </c>
      <c r="B6270" s="13">
        <f t="shared" si="488"/>
        <v>6269</v>
      </c>
      <c r="C6270" s="35">
        <f t="shared" si="489"/>
        <v>7.5536322415442614E-6</v>
      </c>
      <c r="D6270" s="7">
        <f t="shared" si="485"/>
        <v>4.7353720522240975E-2</v>
      </c>
      <c r="E6270" s="7">
        <f>SUM(D$2:D6270)</f>
        <v>1898.7087753015185</v>
      </c>
      <c r="F6270">
        <f t="shared" si="486"/>
        <v>1</v>
      </c>
      <c r="G6270">
        <f t="shared" si="487"/>
        <v>1</v>
      </c>
    </row>
    <row r="6271" spans="1:7" x14ac:dyDescent="0.25">
      <c r="A6271" s="7">
        <v>6.8404386219928087E-2</v>
      </c>
      <c r="B6271" s="13">
        <f t="shared" si="488"/>
        <v>6270</v>
      </c>
      <c r="C6271" s="35">
        <f t="shared" si="489"/>
        <v>2.750296867429225E-5</v>
      </c>
      <c r="D6271" s="7">
        <f t="shared" si="485"/>
        <v>0.17244361358781241</v>
      </c>
      <c r="E6271" s="7">
        <f>SUM(D$2:D6271)</f>
        <v>1898.8812189151063</v>
      </c>
      <c r="F6271">
        <f t="shared" si="486"/>
        <v>1</v>
      </c>
      <c r="G6271">
        <f t="shared" si="487"/>
        <v>1</v>
      </c>
    </row>
    <row r="6272" spans="1:7" x14ac:dyDescent="0.25">
      <c r="A6272" s="7">
        <v>6.8321635210307652E-2</v>
      </c>
      <c r="B6272" s="13">
        <f t="shared" si="488"/>
        <v>6271</v>
      </c>
      <c r="C6272" s="35">
        <f t="shared" si="489"/>
        <v>8.2751009620435356E-5</v>
      </c>
      <c r="D6272" s="7">
        <f t="shared" si="485"/>
        <v>0.51893158132975015</v>
      </c>
      <c r="E6272" s="7">
        <f>SUM(D$2:D6272)</f>
        <v>1899.400150496436</v>
      </c>
      <c r="F6272">
        <f t="shared" si="486"/>
        <v>1</v>
      </c>
      <c r="G6272">
        <f t="shared" si="487"/>
        <v>1</v>
      </c>
    </row>
    <row r="6273" spans="1:7" x14ac:dyDescent="0.25">
      <c r="A6273" s="7">
        <v>6.8321635210307652E-2</v>
      </c>
      <c r="B6273" s="13">
        <f t="shared" si="488"/>
        <v>6272</v>
      </c>
      <c r="C6273" s="35">
        <f t="shared" si="489"/>
        <v>0</v>
      </c>
      <c r="D6273" s="7">
        <f t="shared" si="485"/>
        <v>0</v>
      </c>
      <c r="E6273" s="7">
        <f>SUM(D$2:D6273)</f>
        <v>1899.400150496436</v>
      </c>
      <c r="F6273">
        <f t="shared" si="486"/>
        <v>1</v>
      </c>
      <c r="G6273">
        <f t="shared" si="487"/>
        <v>1</v>
      </c>
    </row>
    <row r="6274" spans="1:7" x14ac:dyDescent="0.25">
      <c r="A6274" s="7">
        <v>6.8321635210307652E-2</v>
      </c>
      <c r="B6274" s="13">
        <f t="shared" si="488"/>
        <v>6273</v>
      </c>
      <c r="C6274" s="35">
        <f t="shared" si="489"/>
        <v>0</v>
      </c>
      <c r="D6274" s="7">
        <f t="shared" ref="D6274:D6337" si="490">C6274*B6274</f>
        <v>0</v>
      </c>
      <c r="E6274" s="7">
        <f>SUM(D$2:D6274)</f>
        <v>1899.400150496436</v>
      </c>
      <c r="F6274">
        <f t="shared" ref="F6274:F6337" si="491">IF(E6274&gt;I$15,1,0)</f>
        <v>1</v>
      </c>
      <c r="G6274">
        <f t="shared" ref="G6274:G6337" si="492">IF(E6274&gt;M$15,1,0)</f>
        <v>1</v>
      </c>
    </row>
    <row r="6275" spans="1:7" x14ac:dyDescent="0.25">
      <c r="A6275" s="7">
        <v>6.8321635210307652E-2</v>
      </c>
      <c r="B6275" s="13">
        <f t="shared" ref="B6275:B6338" si="493">ROW(B6275)-1</f>
        <v>6274</v>
      </c>
      <c r="C6275" s="35">
        <f t="shared" si="489"/>
        <v>0</v>
      </c>
      <c r="D6275" s="7">
        <f t="shared" si="490"/>
        <v>0</v>
      </c>
      <c r="E6275" s="7">
        <f>SUM(D$2:D6275)</f>
        <v>1899.400150496436</v>
      </c>
      <c r="F6275">
        <f t="shared" si="491"/>
        <v>1</v>
      </c>
      <c r="G6275">
        <f t="shared" si="492"/>
        <v>1</v>
      </c>
    </row>
    <row r="6276" spans="1:7" x14ac:dyDescent="0.25">
      <c r="A6276" s="7">
        <v>6.8321635210307652E-2</v>
      </c>
      <c r="B6276" s="13">
        <f t="shared" si="493"/>
        <v>6275</v>
      </c>
      <c r="C6276" s="35">
        <f t="shared" ref="C6276:C6339" si="494">IF(A6275-A6276=0,0,A6275-A6276)</f>
        <v>0</v>
      </c>
      <c r="D6276" s="7">
        <f t="shared" si="490"/>
        <v>0</v>
      </c>
      <c r="E6276" s="7">
        <f>SUM(D$2:D6276)</f>
        <v>1899.400150496436</v>
      </c>
      <c r="F6276">
        <f t="shared" si="491"/>
        <v>1</v>
      </c>
      <c r="G6276">
        <f t="shared" si="492"/>
        <v>1</v>
      </c>
    </row>
    <row r="6277" spans="1:7" x14ac:dyDescent="0.25">
      <c r="A6277" s="7">
        <v>6.8321635210307652E-2</v>
      </c>
      <c r="B6277" s="13">
        <f t="shared" si="493"/>
        <v>6276</v>
      </c>
      <c r="C6277" s="35">
        <f t="shared" si="494"/>
        <v>0</v>
      </c>
      <c r="D6277" s="7">
        <f t="shared" si="490"/>
        <v>0</v>
      </c>
      <c r="E6277" s="7">
        <f>SUM(D$2:D6277)</f>
        <v>1899.400150496436</v>
      </c>
      <c r="F6277">
        <f t="shared" si="491"/>
        <v>1</v>
      </c>
      <c r="G6277">
        <f t="shared" si="492"/>
        <v>1</v>
      </c>
    </row>
    <row r="6278" spans="1:7" x14ac:dyDescent="0.25">
      <c r="A6278" s="7">
        <v>6.8321635210307652E-2</v>
      </c>
      <c r="B6278" s="13">
        <f t="shared" si="493"/>
        <v>6277</v>
      </c>
      <c r="C6278" s="35">
        <f t="shared" si="494"/>
        <v>0</v>
      </c>
      <c r="D6278" s="7">
        <f t="shared" si="490"/>
        <v>0</v>
      </c>
      <c r="E6278" s="7">
        <f>SUM(D$2:D6278)</f>
        <v>1899.400150496436</v>
      </c>
      <c r="F6278">
        <f t="shared" si="491"/>
        <v>1</v>
      </c>
      <c r="G6278">
        <f t="shared" si="492"/>
        <v>1</v>
      </c>
    </row>
    <row r="6279" spans="1:7" x14ac:dyDescent="0.25">
      <c r="A6279" s="7">
        <v>6.8321635210307652E-2</v>
      </c>
      <c r="B6279" s="13">
        <f t="shared" si="493"/>
        <v>6278</v>
      </c>
      <c r="C6279" s="35">
        <f t="shared" si="494"/>
        <v>0</v>
      </c>
      <c r="D6279" s="7">
        <f t="shared" si="490"/>
        <v>0</v>
      </c>
      <c r="E6279" s="7">
        <f>SUM(D$2:D6279)</f>
        <v>1899.400150496436</v>
      </c>
      <c r="F6279">
        <f t="shared" si="491"/>
        <v>1</v>
      </c>
      <c r="G6279">
        <f t="shared" si="492"/>
        <v>1</v>
      </c>
    </row>
    <row r="6280" spans="1:7" x14ac:dyDescent="0.25">
      <c r="A6280" s="7">
        <v>6.8321635210307652E-2</v>
      </c>
      <c r="B6280" s="13">
        <f t="shared" si="493"/>
        <v>6279</v>
      </c>
      <c r="C6280" s="35">
        <f t="shared" si="494"/>
        <v>0</v>
      </c>
      <c r="D6280" s="7">
        <f t="shared" si="490"/>
        <v>0</v>
      </c>
      <c r="E6280" s="7">
        <f>SUM(D$2:D6280)</f>
        <v>1899.400150496436</v>
      </c>
      <c r="F6280">
        <f t="shared" si="491"/>
        <v>1</v>
      </c>
      <c r="G6280">
        <f t="shared" si="492"/>
        <v>1</v>
      </c>
    </row>
    <row r="6281" spans="1:7" x14ac:dyDescent="0.25">
      <c r="A6281" s="7">
        <v>6.8321635210307652E-2</v>
      </c>
      <c r="B6281" s="13">
        <f t="shared" si="493"/>
        <v>6280</v>
      </c>
      <c r="C6281" s="35">
        <f t="shared" si="494"/>
        <v>0</v>
      </c>
      <c r="D6281" s="7">
        <f t="shared" si="490"/>
        <v>0</v>
      </c>
      <c r="E6281" s="7">
        <f>SUM(D$2:D6281)</f>
        <v>1899.400150496436</v>
      </c>
      <c r="F6281">
        <f t="shared" si="491"/>
        <v>1</v>
      </c>
      <c r="G6281">
        <f t="shared" si="492"/>
        <v>1</v>
      </c>
    </row>
    <row r="6282" spans="1:7" x14ac:dyDescent="0.25">
      <c r="A6282" s="7">
        <v>6.8321635210307652E-2</v>
      </c>
      <c r="B6282" s="13">
        <f t="shared" si="493"/>
        <v>6281</v>
      </c>
      <c r="C6282" s="35">
        <f t="shared" si="494"/>
        <v>0</v>
      </c>
      <c r="D6282" s="7">
        <f t="shared" si="490"/>
        <v>0</v>
      </c>
      <c r="E6282" s="7">
        <f>SUM(D$2:D6282)</f>
        <v>1899.400150496436</v>
      </c>
      <c r="F6282">
        <f t="shared" si="491"/>
        <v>1</v>
      </c>
      <c r="G6282">
        <f t="shared" si="492"/>
        <v>1</v>
      </c>
    </row>
    <row r="6283" spans="1:7" x14ac:dyDescent="0.25">
      <c r="A6283" s="7">
        <v>6.8321635210307652E-2</v>
      </c>
      <c r="B6283" s="13">
        <f t="shared" si="493"/>
        <v>6282</v>
      </c>
      <c r="C6283" s="35">
        <f t="shared" si="494"/>
        <v>0</v>
      </c>
      <c r="D6283" s="7">
        <f t="shared" si="490"/>
        <v>0</v>
      </c>
      <c r="E6283" s="7">
        <f>SUM(D$2:D6283)</f>
        <v>1899.400150496436</v>
      </c>
      <c r="F6283">
        <f t="shared" si="491"/>
        <v>1</v>
      </c>
      <c r="G6283">
        <f t="shared" si="492"/>
        <v>1</v>
      </c>
    </row>
    <row r="6284" spans="1:7" x14ac:dyDescent="0.25">
      <c r="A6284" s="7">
        <v>6.8321635210307652E-2</v>
      </c>
      <c r="B6284" s="13">
        <f t="shared" si="493"/>
        <v>6283</v>
      </c>
      <c r="C6284" s="35">
        <f t="shared" si="494"/>
        <v>0</v>
      </c>
      <c r="D6284" s="7">
        <f t="shared" si="490"/>
        <v>0</v>
      </c>
      <c r="E6284" s="7">
        <f>SUM(D$2:D6284)</f>
        <v>1899.400150496436</v>
      </c>
      <c r="F6284">
        <f t="shared" si="491"/>
        <v>1</v>
      </c>
      <c r="G6284">
        <f t="shared" si="492"/>
        <v>1</v>
      </c>
    </row>
    <row r="6285" spans="1:7" x14ac:dyDescent="0.25">
      <c r="A6285" s="7">
        <v>6.8321635210307652E-2</v>
      </c>
      <c r="B6285" s="13">
        <f t="shared" si="493"/>
        <v>6284</v>
      </c>
      <c r="C6285" s="35">
        <f t="shared" si="494"/>
        <v>0</v>
      </c>
      <c r="D6285" s="7">
        <f t="shared" si="490"/>
        <v>0</v>
      </c>
      <c r="E6285" s="7">
        <f>SUM(D$2:D6285)</f>
        <v>1899.400150496436</v>
      </c>
      <c r="F6285">
        <f t="shared" si="491"/>
        <v>1</v>
      </c>
      <c r="G6285">
        <f t="shared" si="492"/>
        <v>1</v>
      </c>
    </row>
    <row r="6286" spans="1:7" x14ac:dyDescent="0.25">
      <c r="A6286" s="7">
        <v>6.8286965975147773E-2</v>
      </c>
      <c r="B6286" s="13">
        <f t="shared" si="493"/>
        <v>6285</v>
      </c>
      <c r="C6286" s="35">
        <f t="shared" si="494"/>
        <v>3.4669235159878742E-5</v>
      </c>
      <c r="D6286" s="7">
        <f t="shared" si="490"/>
        <v>0.21789614297983789</v>
      </c>
      <c r="E6286" s="7">
        <f>SUM(D$2:D6286)</f>
        <v>1899.6180466394158</v>
      </c>
      <c r="F6286">
        <f t="shared" si="491"/>
        <v>1</v>
      </c>
      <c r="G6286">
        <f t="shared" si="492"/>
        <v>1</v>
      </c>
    </row>
    <row r="6287" spans="1:7" x14ac:dyDescent="0.25">
      <c r="A6287" s="7">
        <v>6.8280187074418186E-2</v>
      </c>
      <c r="B6287" s="13">
        <f t="shared" si="493"/>
        <v>6286</v>
      </c>
      <c r="C6287" s="35">
        <f t="shared" si="494"/>
        <v>6.7789007295870896E-6</v>
      </c>
      <c r="D6287" s="7">
        <f t="shared" si="490"/>
        <v>4.2612169986184445E-2</v>
      </c>
      <c r="E6287" s="7">
        <f>SUM(D$2:D6287)</f>
        <v>1899.6606588094019</v>
      </c>
      <c r="F6287">
        <f t="shared" si="491"/>
        <v>1</v>
      </c>
      <c r="G6287">
        <f t="shared" si="492"/>
        <v>1</v>
      </c>
    </row>
    <row r="6288" spans="1:7" x14ac:dyDescent="0.25">
      <c r="A6288" s="7">
        <v>6.8263530346911211E-2</v>
      </c>
      <c r="B6288" s="13">
        <f t="shared" si="493"/>
        <v>6287</v>
      </c>
      <c r="C6288" s="35">
        <f t="shared" si="494"/>
        <v>1.6656727506975111E-5</v>
      </c>
      <c r="D6288" s="7">
        <f t="shared" si="490"/>
        <v>0.10472084583635252</v>
      </c>
      <c r="E6288" s="7">
        <f>SUM(D$2:D6288)</f>
        <v>1899.7653796552381</v>
      </c>
      <c r="F6288">
        <f t="shared" si="491"/>
        <v>1</v>
      </c>
      <c r="G6288">
        <f t="shared" si="492"/>
        <v>1</v>
      </c>
    </row>
    <row r="6289" spans="1:7" x14ac:dyDescent="0.25">
      <c r="A6289" s="7">
        <v>6.8105097752716962E-2</v>
      </c>
      <c r="B6289" s="13">
        <f t="shared" si="493"/>
        <v>6288</v>
      </c>
      <c r="C6289" s="35">
        <f t="shared" si="494"/>
        <v>1.5843259419424938E-4</v>
      </c>
      <c r="D6289" s="7">
        <f t="shared" si="490"/>
        <v>0.99622415229344008</v>
      </c>
      <c r="E6289" s="7">
        <f>SUM(D$2:D6289)</f>
        <v>1900.7616038075316</v>
      </c>
      <c r="F6289">
        <f t="shared" si="491"/>
        <v>1</v>
      </c>
      <c r="G6289">
        <f t="shared" si="492"/>
        <v>1</v>
      </c>
    </row>
    <row r="6290" spans="1:7" x14ac:dyDescent="0.25">
      <c r="A6290" s="7">
        <v>6.8056894926457653E-2</v>
      </c>
      <c r="B6290" s="13">
        <f t="shared" si="493"/>
        <v>6289</v>
      </c>
      <c r="C6290" s="35">
        <f t="shared" si="494"/>
        <v>4.8202826259308162E-5</v>
      </c>
      <c r="D6290" s="7">
        <f t="shared" si="490"/>
        <v>0.30314757434478901</v>
      </c>
      <c r="E6290" s="7">
        <f>SUM(D$2:D6290)</f>
        <v>1901.0647513818765</v>
      </c>
      <c r="F6290">
        <f t="shared" si="491"/>
        <v>1</v>
      </c>
      <c r="G6290">
        <f t="shared" si="492"/>
        <v>1</v>
      </c>
    </row>
    <row r="6291" spans="1:7" x14ac:dyDescent="0.25">
      <c r="A6291" s="7">
        <v>6.8049268663136916E-2</v>
      </c>
      <c r="B6291" s="13">
        <f t="shared" si="493"/>
        <v>6290</v>
      </c>
      <c r="C6291" s="35">
        <f t="shared" si="494"/>
        <v>7.6262633207369035E-6</v>
      </c>
      <c r="D6291" s="7">
        <f t="shared" si="490"/>
        <v>4.7969196287435123E-2</v>
      </c>
      <c r="E6291" s="7">
        <f>SUM(D$2:D6291)</f>
        <v>1901.1127205781638</v>
      </c>
      <c r="F6291">
        <f t="shared" si="491"/>
        <v>1</v>
      </c>
      <c r="G6291">
        <f t="shared" si="492"/>
        <v>1</v>
      </c>
    </row>
    <row r="6292" spans="1:7" x14ac:dyDescent="0.25">
      <c r="A6292" s="7">
        <v>6.801958676208518E-2</v>
      </c>
      <c r="B6292" s="13">
        <f t="shared" si="493"/>
        <v>6291</v>
      </c>
      <c r="C6292" s="35">
        <f t="shared" si="494"/>
        <v>2.9681901051736848E-5</v>
      </c>
      <c r="D6292" s="7">
        <f t="shared" si="490"/>
        <v>0.18672883951647651</v>
      </c>
      <c r="E6292" s="7">
        <f>SUM(D$2:D6292)</f>
        <v>1901.2994494176803</v>
      </c>
      <c r="F6292">
        <f t="shared" si="491"/>
        <v>1</v>
      </c>
      <c r="G6292">
        <f t="shared" si="492"/>
        <v>1</v>
      </c>
    </row>
    <row r="6293" spans="1:7" x14ac:dyDescent="0.25">
      <c r="A6293" s="7">
        <v>6.7978211257274962E-2</v>
      </c>
      <c r="B6293" s="13">
        <f t="shared" si="493"/>
        <v>6292</v>
      </c>
      <c r="C6293" s="35">
        <f t="shared" si="494"/>
        <v>4.1375504810217678E-5</v>
      </c>
      <c r="D6293" s="7">
        <f t="shared" si="490"/>
        <v>0.26033467626588963</v>
      </c>
      <c r="E6293" s="7">
        <f>SUM(D$2:D6293)</f>
        <v>1901.5597840939463</v>
      </c>
      <c r="F6293">
        <f t="shared" si="491"/>
        <v>1</v>
      </c>
      <c r="G6293">
        <f t="shared" si="492"/>
        <v>1</v>
      </c>
    </row>
    <row r="6294" spans="1:7" x14ac:dyDescent="0.25">
      <c r="A6294" s="7">
        <v>6.7933155777782986E-2</v>
      </c>
      <c r="B6294" s="13">
        <f t="shared" si="493"/>
        <v>6293</v>
      </c>
      <c r="C6294" s="35">
        <f t="shared" si="494"/>
        <v>4.505547949197608E-5</v>
      </c>
      <c r="D6294" s="7">
        <f t="shared" si="490"/>
        <v>0.28353413244300546</v>
      </c>
      <c r="E6294" s="7">
        <f>SUM(D$2:D6294)</f>
        <v>1901.8433182263893</v>
      </c>
      <c r="F6294">
        <f t="shared" si="491"/>
        <v>1</v>
      </c>
      <c r="G6294">
        <f t="shared" si="492"/>
        <v>1</v>
      </c>
    </row>
    <row r="6295" spans="1:7" x14ac:dyDescent="0.25">
      <c r="A6295" s="7">
        <v>6.7896791817440738E-2</v>
      </c>
      <c r="B6295" s="13">
        <f t="shared" si="493"/>
        <v>6294</v>
      </c>
      <c r="C6295" s="35">
        <f t="shared" si="494"/>
        <v>3.6363960342247759E-5</v>
      </c>
      <c r="D6295" s="7">
        <f t="shared" si="490"/>
        <v>0.22887476639410739</v>
      </c>
      <c r="E6295" s="7">
        <f>SUM(D$2:D6295)</f>
        <v>1902.0721929927834</v>
      </c>
      <c r="F6295">
        <f t="shared" si="491"/>
        <v>1</v>
      </c>
      <c r="G6295">
        <f t="shared" si="492"/>
        <v>1</v>
      </c>
    </row>
    <row r="6296" spans="1:7" x14ac:dyDescent="0.25">
      <c r="A6296" s="7">
        <v>6.7863575203865753E-2</v>
      </c>
      <c r="B6296" s="13">
        <f t="shared" si="493"/>
        <v>6295</v>
      </c>
      <c r="C6296" s="35">
        <f t="shared" si="494"/>
        <v>3.3216613574985066E-5</v>
      </c>
      <c r="D6296" s="7">
        <f t="shared" si="490"/>
        <v>0.209098582454531</v>
      </c>
      <c r="E6296" s="7">
        <f>SUM(D$2:D6296)</f>
        <v>1902.2812915752379</v>
      </c>
      <c r="F6296">
        <f t="shared" si="491"/>
        <v>1</v>
      </c>
      <c r="G6296">
        <f t="shared" si="492"/>
        <v>1</v>
      </c>
    </row>
    <row r="6297" spans="1:7" x14ac:dyDescent="0.25">
      <c r="A6297" s="7">
        <v>6.7823918634597663E-2</v>
      </c>
      <c r="B6297" s="13">
        <f t="shared" si="493"/>
        <v>6296</v>
      </c>
      <c r="C6297" s="35">
        <f t="shared" si="494"/>
        <v>3.9656569268090025E-5</v>
      </c>
      <c r="D6297" s="7">
        <f t="shared" si="490"/>
        <v>0.2496777601118948</v>
      </c>
      <c r="E6297" s="7">
        <f>SUM(D$2:D6297)</f>
        <v>1902.5309693353497</v>
      </c>
      <c r="F6297">
        <f t="shared" si="491"/>
        <v>1</v>
      </c>
      <c r="G6297">
        <f t="shared" si="492"/>
        <v>1</v>
      </c>
    </row>
    <row r="6298" spans="1:7" x14ac:dyDescent="0.25">
      <c r="A6298" s="7">
        <v>6.7819270245525975E-2</v>
      </c>
      <c r="B6298" s="13">
        <f t="shared" si="493"/>
        <v>6297</v>
      </c>
      <c r="C6298" s="35">
        <f t="shared" si="494"/>
        <v>4.6483890716875198E-6</v>
      </c>
      <c r="D6298" s="7">
        <f t="shared" si="490"/>
        <v>2.9270905984416312E-2</v>
      </c>
      <c r="E6298" s="7">
        <f>SUM(D$2:D6298)</f>
        <v>1902.5602402413342</v>
      </c>
      <c r="F6298">
        <f t="shared" si="491"/>
        <v>1</v>
      </c>
      <c r="G6298">
        <f t="shared" si="492"/>
        <v>1</v>
      </c>
    </row>
    <row r="6299" spans="1:7" x14ac:dyDescent="0.25">
      <c r="A6299" s="7">
        <v>6.7768307438255349E-2</v>
      </c>
      <c r="B6299" s="13">
        <f t="shared" si="493"/>
        <v>6298</v>
      </c>
      <c r="C6299" s="35">
        <f t="shared" si="494"/>
        <v>5.0962807270626964E-5</v>
      </c>
      <c r="D6299" s="7">
        <f t="shared" si="490"/>
        <v>0.32096376019040862</v>
      </c>
      <c r="E6299" s="7">
        <f>SUM(D$2:D6299)</f>
        <v>1902.8812040015246</v>
      </c>
      <c r="F6299">
        <f t="shared" si="491"/>
        <v>1</v>
      </c>
      <c r="G6299">
        <f t="shared" si="492"/>
        <v>1</v>
      </c>
    </row>
    <row r="6300" spans="1:7" x14ac:dyDescent="0.25">
      <c r="A6300" s="7">
        <v>6.7763053790189917E-2</v>
      </c>
      <c r="B6300" s="13">
        <f t="shared" si="493"/>
        <v>6299</v>
      </c>
      <c r="C6300" s="35">
        <f t="shared" si="494"/>
        <v>5.2536480654313822E-6</v>
      </c>
      <c r="D6300" s="7">
        <f t="shared" si="490"/>
        <v>3.3092729164152276E-2</v>
      </c>
      <c r="E6300" s="7">
        <f>SUM(D$2:D6300)</f>
        <v>1902.9142967306886</v>
      </c>
      <c r="F6300">
        <f t="shared" si="491"/>
        <v>1</v>
      </c>
      <c r="G6300">
        <f t="shared" si="492"/>
        <v>1</v>
      </c>
    </row>
    <row r="6301" spans="1:7" x14ac:dyDescent="0.25">
      <c r="A6301" s="7">
        <v>6.7718409886813657E-2</v>
      </c>
      <c r="B6301" s="13">
        <f t="shared" si="493"/>
        <v>6300</v>
      </c>
      <c r="C6301" s="35">
        <f t="shared" si="494"/>
        <v>4.4643903376259675E-5</v>
      </c>
      <c r="D6301" s="7">
        <f t="shared" si="490"/>
        <v>0.28125659127043595</v>
      </c>
      <c r="E6301" s="7">
        <f>SUM(D$2:D6301)</f>
        <v>1903.1955533219591</v>
      </c>
      <c r="F6301">
        <f t="shared" si="491"/>
        <v>1</v>
      </c>
      <c r="G6301">
        <f t="shared" si="492"/>
        <v>1</v>
      </c>
    </row>
    <row r="6302" spans="1:7" x14ac:dyDescent="0.25">
      <c r="A6302" s="7">
        <v>6.7690035345188387E-2</v>
      </c>
      <c r="B6302" s="13">
        <f t="shared" si="493"/>
        <v>6301</v>
      </c>
      <c r="C6302" s="35">
        <f t="shared" si="494"/>
        <v>2.8374541625270089E-5</v>
      </c>
      <c r="D6302" s="7">
        <f t="shared" si="490"/>
        <v>0.17878798678082683</v>
      </c>
      <c r="E6302" s="7">
        <f>SUM(D$2:D6302)</f>
        <v>1903.37434130874</v>
      </c>
      <c r="F6302">
        <f t="shared" si="491"/>
        <v>1</v>
      </c>
      <c r="G6302">
        <f t="shared" si="492"/>
        <v>1</v>
      </c>
    </row>
    <row r="6303" spans="1:7" x14ac:dyDescent="0.25">
      <c r="A6303" s="7">
        <v>6.7672797569047483E-2</v>
      </c>
      <c r="B6303" s="13">
        <f t="shared" si="493"/>
        <v>6302</v>
      </c>
      <c r="C6303" s="35">
        <f t="shared" si="494"/>
        <v>1.7237776140904826E-5</v>
      </c>
      <c r="D6303" s="7">
        <f t="shared" si="490"/>
        <v>0.10863246523998221</v>
      </c>
      <c r="E6303" s="7">
        <f>SUM(D$2:D6303)</f>
        <v>1903.4829737739799</v>
      </c>
      <c r="F6303">
        <f t="shared" si="491"/>
        <v>1</v>
      </c>
      <c r="G6303">
        <f t="shared" si="492"/>
        <v>1</v>
      </c>
    </row>
    <row r="6304" spans="1:7" x14ac:dyDescent="0.25">
      <c r="A6304" s="7">
        <v>6.750591555930098E-2</v>
      </c>
      <c r="B6304" s="13">
        <f t="shared" si="493"/>
        <v>6303</v>
      </c>
      <c r="C6304" s="35">
        <f t="shared" si="494"/>
        <v>1.6688200974650236E-4</v>
      </c>
      <c r="D6304" s="7">
        <f t="shared" si="490"/>
        <v>1.0518573074322044</v>
      </c>
      <c r="E6304" s="7">
        <f>SUM(D$2:D6304)</f>
        <v>1904.534831081412</v>
      </c>
      <c r="F6304">
        <f t="shared" si="491"/>
        <v>1</v>
      </c>
      <c r="G6304">
        <f t="shared" si="492"/>
        <v>1</v>
      </c>
    </row>
    <row r="6305" spans="1:7" x14ac:dyDescent="0.25">
      <c r="A6305" s="7">
        <v>6.7504245044478314E-2</v>
      </c>
      <c r="B6305" s="13">
        <f t="shared" si="493"/>
        <v>6304</v>
      </c>
      <c r="C6305" s="35">
        <f t="shared" si="494"/>
        <v>1.6705148226658917E-6</v>
      </c>
      <c r="D6305" s="7">
        <f t="shared" si="490"/>
        <v>1.0530925442085781E-2</v>
      </c>
      <c r="E6305" s="7">
        <f>SUM(D$2:D6305)</f>
        <v>1904.545362006854</v>
      </c>
      <c r="F6305">
        <f t="shared" si="491"/>
        <v>1</v>
      </c>
      <c r="G6305">
        <f t="shared" si="492"/>
        <v>1</v>
      </c>
    </row>
    <row r="6306" spans="1:7" x14ac:dyDescent="0.25">
      <c r="A6306" s="7">
        <v>6.7488580941721013E-2</v>
      </c>
      <c r="B6306" s="13">
        <f t="shared" si="493"/>
        <v>6305</v>
      </c>
      <c r="C6306" s="35">
        <f t="shared" si="494"/>
        <v>1.5664102757301235E-5</v>
      </c>
      <c r="D6306" s="7">
        <f t="shared" si="490"/>
        <v>9.8762167884784285E-2</v>
      </c>
      <c r="E6306" s="7">
        <f>SUM(D$2:D6306)</f>
        <v>1904.6441241747389</v>
      </c>
      <c r="F6306">
        <f t="shared" si="491"/>
        <v>1</v>
      </c>
      <c r="G6306">
        <f t="shared" si="492"/>
        <v>1</v>
      </c>
    </row>
    <row r="6307" spans="1:7" x14ac:dyDescent="0.25">
      <c r="A6307" s="7">
        <v>6.7438877073157322E-2</v>
      </c>
      <c r="B6307" s="13">
        <f t="shared" si="493"/>
        <v>6306</v>
      </c>
      <c r="C6307" s="35">
        <f t="shared" si="494"/>
        <v>4.9703868563691356E-5</v>
      </c>
      <c r="D6307" s="7">
        <f t="shared" si="490"/>
        <v>0.31343259516263766</v>
      </c>
      <c r="E6307" s="7">
        <f>SUM(D$2:D6307)</f>
        <v>1904.9575567699014</v>
      </c>
      <c r="F6307">
        <f t="shared" si="491"/>
        <v>1</v>
      </c>
      <c r="G6307">
        <f t="shared" si="492"/>
        <v>1</v>
      </c>
    </row>
    <row r="6308" spans="1:7" x14ac:dyDescent="0.25">
      <c r="A6308" s="7">
        <v>6.7358619730590957E-2</v>
      </c>
      <c r="B6308" s="13">
        <f t="shared" si="493"/>
        <v>6307</v>
      </c>
      <c r="C6308" s="35">
        <f t="shared" si="494"/>
        <v>8.0257342566364409E-5</v>
      </c>
      <c r="D6308" s="7">
        <f t="shared" si="490"/>
        <v>0.50618305956606036</v>
      </c>
      <c r="E6308" s="7">
        <f>SUM(D$2:D6308)</f>
        <v>1905.4637398294674</v>
      </c>
      <c r="F6308">
        <f t="shared" si="491"/>
        <v>1</v>
      </c>
      <c r="G6308">
        <f t="shared" si="492"/>
        <v>1</v>
      </c>
    </row>
    <row r="6309" spans="1:7" x14ac:dyDescent="0.25">
      <c r="A6309" s="7">
        <v>6.729572121596436E-2</v>
      </c>
      <c r="B6309" s="13">
        <f t="shared" si="493"/>
        <v>6308</v>
      </c>
      <c r="C6309" s="35">
        <f t="shared" si="494"/>
        <v>6.2898514626597013E-5</v>
      </c>
      <c r="D6309" s="7">
        <f t="shared" si="490"/>
        <v>0.39676383026457396</v>
      </c>
      <c r="E6309" s="7">
        <f>SUM(D$2:D6309)</f>
        <v>1905.8605036597319</v>
      </c>
      <c r="F6309">
        <f t="shared" si="491"/>
        <v>1</v>
      </c>
      <c r="G6309">
        <f t="shared" si="492"/>
        <v>1</v>
      </c>
    </row>
    <row r="6310" spans="1:7" x14ac:dyDescent="0.25">
      <c r="A6310" s="7">
        <v>6.7274972937659883E-2</v>
      </c>
      <c r="B6310" s="13">
        <f t="shared" si="493"/>
        <v>6309</v>
      </c>
      <c r="C6310" s="35">
        <f t="shared" si="494"/>
        <v>2.0748278304477674E-5</v>
      </c>
      <c r="D6310" s="7">
        <f t="shared" si="490"/>
        <v>0.13090088782294965</v>
      </c>
      <c r="E6310" s="7">
        <f>SUM(D$2:D6310)</f>
        <v>1905.9914045475548</v>
      </c>
      <c r="F6310">
        <f t="shared" si="491"/>
        <v>1</v>
      </c>
      <c r="G6310">
        <f t="shared" si="492"/>
        <v>1</v>
      </c>
    </row>
    <row r="6311" spans="1:7" x14ac:dyDescent="0.25">
      <c r="A6311" s="7">
        <v>6.7273471895355513E-2</v>
      </c>
      <c r="B6311" s="13">
        <f t="shared" si="493"/>
        <v>6310</v>
      </c>
      <c r="C6311" s="35">
        <f t="shared" si="494"/>
        <v>1.5010423043693155E-6</v>
      </c>
      <c r="D6311" s="7">
        <f t="shared" si="490"/>
        <v>9.4715769405703809E-3</v>
      </c>
      <c r="E6311" s="7">
        <f>SUM(D$2:D6311)</f>
        <v>1906.0008761244953</v>
      </c>
      <c r="F6311">
        <f t="shared" si="491"/>
        <v>1</v>
      </c>
      <c r="G6311">
        <f t="shared" si="492"/>
        <v>1</v>
      </c>
    </row>
    <row r="6312" spans="1:7" x14ac:dyDescent="0.25">
      <c r="A6312" s="7">
        <v>6.7221274359737682E-2</v>
      </c>
      <c r="B6312" s="13">
        <f t="shared" si="493"/>
        <v>6311</v>
      </c>
      <c r="C6312" s="35">
        <f t="shared" si="494"/>
        <v>5.2197535617831692E-5</v>
      </c>
      <c r="D6312" s="7">
        <f t="shared" si="490"/>
        <v>0.32941864728413583</v>
      </c>
      <c r="E6312" s="7">
        <f>SUM(D$2:D6312)</f>
        <v>1906.3302947717796</v>
      </c>
      <c r="F6312">
        <f t="shared" si="491"/>
        <v>1</v>
      </c>
      <c r="G6312">
        <f t="shared" si="492"/>
        <v>1</v>
      </c>
    </row>
    <row r="6313" spans="1:7" x14ac:dyDescent="0.25">
      <c r="A6313" s="7">
        <v>6.7219579634555299E-2</v>
      </c>
      <c r="B6313" s="13">
        <f t="shared" si="493"/>
        <v>6312</v>
      </c>
      <c r="C6313" s="35">
        <f t="shared" si="494"/>
        <v>1.6947251823828946E-6</v>
      </c>
      <c r="D6313" s="7">
        <f t="shared" si="490"/>
        <v>1.0697105351200831E-2</v>
      </c>
      <c r="E6313" s="7">
        <f>SUM(D$2:D6313)</f>
        <v>1906.3409918771308</v>
      </c>
      <c r="F6313">
        <f t="shared" si="491"/>
        <v>1</v>
      </c>
      <c r="G6313">
        <f t="shared" si="492"/>
        <v>1</v>
      </c>
    </row>
    <row r="6314" spans="1:7" x14ac:dyDescent="0.25">
      <c r="A6314" s="7">
        <v>6.7207232351083529E-2</v>
      </c>
      <c r="B6314" s="13">
        <f t="shared" si="493"/>
        <v>6313</v>
      </c>
      <c r="C6314" s="35">
        <f t="shared" si="494"/>
        <v>1.2347283471769721E-5</v>
      </c>
      <c r="D6314" s="7">
        <f t="shared" si="490"/>
        <v>7.7948400557282249E-2</v>
      </c>
      <c r="E6314" s="7">
        <f>SUM(D$2:D6314)</f>
        <v>1906.4189402776881</v>
      </c>
      <c r="F6314">
        <f t="shared" si="491"/>
        <v>1</v>
      </c>
      <c r="G6314">
        <f t="shared" si="492"/>
        <v>1</v>
      </c>
    </row>
    <row r="6315" spans="1:7" x14ac:dyDescent="0.25">
      <c r="A6315" s="7">
        <v>6.7007012675963332E-2</v>
      </c>
      <c r="B6315" s="13">
        <f t="shared" si="493"/>
        <v>6314</v>
      </c>
      <c r="C6315" s="35">
        <f t="shared" si="494"/>
        <v>2.0021967512019734E-4</v>
      </c>
      <c r="D6315" s="7">
        <f t="shared" si="490"/>
        <v>1.2641870287089261</v>
      </c>
      <c r="E6315" s="7">
        <f>SUM(D$2:D6315)</f>
        <v>1907.683127306397</v>
      </c>
      <c r="F6315">
        <f t="shared" si="491"/>
        <v>1</v>
      </c>
      <c r="G6315">
        <f t="shared" si="492"/>
        <v>1</v>
      </c>
    </row>
    <row r="6316" spans="1:7" x14ac:dyDescent="0.25">
      <c r="A6316" s="7">
        <v>6.6858118963509974E-2</v>
      </c>
      <c r="B6316" s="13">
        <f t="shared" si="493"/>
        <v>6315</v>
      </c>
      <c r="C6316" s="35">
        <f t="shared" si="494"/>
        <v>1.4889371245335736E-4</v>
      </c>
      <c r="D6316" s="7">
        <f t="shared" si="490"/>
        <v>0.94026379414295169</v>
      </c>
      <c r="E6316" s="7">
        <f>SUM(D$2:D6316)</f>
        <v>1908.6233911005399</v>
      </c>
      <c r="F6316">
        <f t="shared" si="491"/>
        <v>1</v>
      </c>
      <c r="G6316">
        <f t="shared" si="492"/>
        <v>1</v>
      </c>
    </row>
    <row r="6317" spans="1:7" x14ac:dyDescent="0.25">
      <c r="A6317" s="7">
        <v>6.682059290589977E-2</v>
      </c>
      <c r="B6317" s="13">
        <f t="shared" si="493"/>
        <v>6316</v>
      </c>
      <c r="C6317" s="35">
        <f t="shared" si="494"/>
        <v>3.7526057610204333E-5</v>
      </c>
      <c r="D6317" s="7">
        <f t="shared" si="490"/>
        <v>0.23701457986605057</v>
      </c>
      <c r="E6317" s="7">
        <f>SUM(D$2:D6317)</f>
        <v>1908.8604056804061</v>
      </c>
      <c r="F6317">
        <f t="shared" si="491"/>
        <v>1</v>
      </c>
      <c r="G6317">
        <f t="shared" si="492"/>
        <v>1</v>
      </c>
    </row>
    <row r="6318" spans="1:7" x14ac:dyDescent="0.25">
      <c r="A6318" s="7">
        <v>6.6789869959378884E-2</v>
      </c>
      <c r="B6318" s="13">
        <f t="shared" si="493"/>
        <v>6317</v>
      </c>
      <c r="C6318" s="35">
        <f t="shared" si="494"/>
        <v>3.0722946520886363E-5</v>
      </c>
      <c r="D6318" s="7">
        <f t="shared" si="490"/>
        <v>0.19407685317243917</v>
      </c>
      <c r="E6318" s="7">
        <f>SUM(D$2:D6318)</f>
        <v>1909.0544825335785</v>
      </c>
      <c r="F6318">
        <f t="shared" si="491"/>
        <v>1</v>
      </c>
      <c r="G6318">
        <f t="shared" si="492"/>
        <v>1</v>
      </c>
    </row>
    <row r="6319" spans="1:7" x14ac:dyDescent="0.25">
      <c r="A6319" s="7">
        <v>6.6777014258352432E-2</v>
      </c>
      <c r="B6319" s="13">
        <f t="shared" si="493"/>
        <v>6318</v>
      </c>
      <c r="C6319" s="35">
        <f t="shared" si="494"/>
        <v>1.2855701026451283E-5</v>
      </c>
      <c r="D6319" s="7">
        <f t="shared" si="490"/>
        <v>8.1222319085119205E-2</v>
      </c>
      <c r="E6319" s="7">
        <f>SUM(D$2:D6319)</f>
        <v>1909.1357048526636</v>
      </c>
      <c r="F6319">
        <f t="shared" si="491"/>
        <v>1</v>
      </c>
      <c r="G6319">
        <f t="shared" si="492"/>
        <v>1</v>
      </c>
    </row>
    <row r="6320" spans="1:7" x14ac:dyDescent="0.25">
      <c r="A6320" s="7">
        <v>6.6733968238719618E-2</v>
      </c>
      <c r="B6320" s="13">
        <f t="shared" si="493"/>
        <v>6319</v>
      </c>
      <c r="C6320" s="35">
        <f t="shared" si="494"/>
        <v>4.3046019632814181E-5</v>
      </c>
      <c r="D6320" s="7">
        <f t="shared" si="490"/>
        <v>0.27200779805975284</v>
      </c>
      <c r="E6320" s="7">
        <f>SUM(D$2:D6320)</f>
        <v>1909.4077126507234</v>
      </c>
      <c r="F6320">
        <f t="shared" si="491"/>
        <v>1</v>
      </c>
      <c r="G6320">
        <f t="shared" si="492"/>
        <v>1</v>
      </c>
    </row>
    <row r="6321" spans="1:7" x14ac:dyDescent="0.25">
      <c r="A6321" s="7">
        <v>6.6617685880847502E-2</v>
      </c>
      <c r="B6321" s="13">
        <f t="shared" si="493"/>
        <v>6320</v>
      </c>
      <c r="C6321" s="35">
        <f t="shared" si="494"/>
        <v>1.1628235787211616E-4</v>
      </c>
      <c r="D6321" s="7">
        <f t="shared" si="490"/>
        <v>0.73490450175177413</v>
      </c>
      <c r="E6321" s="7">
        <f>SUM(D$2:D6321)</f>
        <v>1910.1426171524752</v>
      </c>
      <c r="F6321">
        <f t="shared" si="491"/>
        <v>1</v>
      </c>
      <c r="G6321">
        <f t="shared" si="492"/>
        <v>1</v>
      </c>
    </row>
    <row r="6322" spans="1:7" x14ac:dyDescent="0.25">
      <c r="A6322" s="7">
        <v>6.658042613719449E-2</v>
      </c>
      <c r="B6322" s="13">
        <f t="shared" si="493"/>
        <v>6321</v>
      </c>
      <c r="C6322" s="35">
        <f t="shared" si="494"/>
        <v>3.725974365301199E-5</v>
      </c>
      <c r="D6322" s="7">
        <f t="shared" si="490"/>
        <v>0.23551883963068879</v>
      </c>
      <c r="E6322" s="7">
        <f>SUM(D$2:D6322)</f>
        <v>1910.3781359921059</v>
      </c>
      <c r="F6322">
        <f t="shared" si="491"/>
        <v>1</v>
      </c>
      <c r="G6322">
        <f t="shared" si="492"/>
        <v>1</v>
      </c>
    </row>
    <row r="6323" spans="1:7" x14ac:dyDescent="0.25">
      <c r="A6323" s="7">
        <v>6.6526437034955324E-2</v>
      </c>
      <c r="B6323" s="13">
        <f t="shared" si="493"/>
        <v>6322</v>
      </c>
      <c r="C6323" s="35">
        <f t="shared" si="494"/>
        <v>5.3989102239165865E-5</v>
      </c>
      <c r="D6323" s="7">
        <f t="shared" si="490"/>
        <v>0.3413191043560066</v>
      </c>
      <c r="E6323" s="7">
        <f>SUM(D$2:D6323)</f>
        <v>1910.7194550964618</v>
      </c>
      <c r="F6323">
        <f t="shared" si="491"/>
        <v>1</v>
      </c>
      <c r="G6323">
        <f t="shared" si="492"/>
        <v>1</v>
      </c>
    </row>
    <row r="6324" spans="1:7" x14ac:dyDescent="0.25">
      <c r="A6324" s="7">
        <v>6.6486489941370241E-2</v>
      </c>
      <c r="B6324" s="13">
        <f t="shared" si="493"/>
        <v>6323</v>
      </c>
      <c r="C6324" s="35">
        <f t="shared" si="494"/>
        <v>3.9947093585082638E-5</v>
      </c>
      <c r="D6324" s="7">
        <f t="shared" si="490"/>
        <v>0.25258547273847753</v>
      </c>
      <c r="E6324" s="7">
        <f>SUM(D$2:D6324)</f>
        <v>1910.9720405692003</v>
      </c>
      <c r="F6324">
        <f t="shared" si="491"/>
        <v>1</v>
      </c>
      <c r="G6324">
        <f t="shared" si="492"/>
        <v>1</v>
      </c>
    </row>
    <row r="6325" spans="1:7" x14ac:dyDescent="0.25">
      <c r="A6325" s="7">
        <v>6.6459761704207906E-2</v>
      </c>
      <c r="B6325" s="13">
        <f t="shared" si="493"/>
        <v>6324</v>
      </c>
      <c r="C6325" s="35">
        <f t="shared" si="494"/>
        <v>2.6728237162335078E-5</v>
      </c>
      <c r="D6325" s="7">
        <f t="shared" si="490"/>
        <v>0.16902937181460703</v>
      </c>
      <c r="E6325" s="7">
        <f>SUM(D$2:D6325)</f>
        <v>1911.1410699410148</v>
      </c>
      <c r="F6325">
        <f t="shared" si="491"/>
        <v>1</v>
      </c>
      <c r="G6325">
        <f t="shared" si="492"/>
        <v>1</v>
      </c>
    </row>
    <row r="6326" spans="1:7" x14ac:dyDescent="0.25">
      <c r="A6326" s="7">
        <v>6.6442063931231712E-2</v>
      </c>
      <c r="B6326" s="13">
        <f t="shared" si="493"/>
        <v>6325</v>
      </c>
      <c r="C6326" s="35">
        <f t="shared" si="494"/>
        <v>1.7697772976194015E-5</v>
      </c>
      <c r="D6326" s="7">
        <f t="shared" si="490"/>
        <v>0.11193841407442714</v>
      </c>
      <c r="E6326" s="7">
        <f>SUM(D$2:D6326)</f>
        <v>1911.2530083550894</v>
      </c>
      <c r="F6326">
        <f t="shared" si="491"/>
        <v>1</v>
      </c>
      <c r="G6326">
        <f t="shared" si="492"/>
        <v>1</v>
      </c>
    </row>
    <row r="6327" spans="1:7" x14ac:dyDescent="0.25">
      <c r="A6327" s="7">
        <v>6.6420395659256809E-2</v>
      </c>
      <c r="B6327" s="13">
        <f t="shared" si="493"/>
        <v>6326</v>
      </c>
      <c r="C6327" s="35">
        <f t="shared" si="494"/>
        <v>2.1668271974903397E-5</v>
      </c>
      <c r="D6327" s="7">
        <f t="shared" si="490"/>
        <v>0.13707348851323889</v>
      </c>
      <c r="E6327" s="7">
        <f>SUM(D$2:D6327)</f>
        <v>1911.3900818436027</v>
      </c>
      <c r="F6327">
        <f t="shared" si="491"/>
        <v>1</v>
      </c>
      <c r="G6327">
        <f t="shared" si="492"/>
        <v>1</v>
      </c>
    </row>
    <row r="6328" spans="1:7" x14ac:dyDescent="0.25">
      <c r="A6328" s="7">
        <v>6.6411437826149861E-2</v>
      </c>
      <c r="B6328" s="13">
        <f t="shared" si="493"/>
        <v>6327</v>
      </c>
      <c r="C6328" s="35">
        <f t="shared" si="494"/>
        <v>8.9578331069484207E-6</v>
      </c>
      <c r="D6328" s="7">
        <f t="shared" si="490"/>
        <v>5.6676210067662658E-2</v>
      </c>
      <c r="E6328" s="7">
        <f>SUM(D$2:D6328)</f>
        <v>1911.4467580536705</v>
      </c>
      <c r="F6328">
        <f t="shared" si="491"/>
        <v>1</v>
      </c>
      <c r="G6328">
        <f t="shared" si="492"/>
        <v>1</v>
      </c>
    </row>
    <row r="6329" spans="1:7" x14ac:dyDescent="0.25">
      <c r="A6329" s="7">
        <v>6.6390132709571142E-2</v>
      </c>
      <c r="B6329" s="13">
        <f t="shared" si="493"/>
        <v>6328</v>
      </c>
      <c r="C6329" s="35">
        <f t="shared" si="494"/>
        <v>2.1305116578718142E-5</v>
      </c>
      <c r="D6329" s="7">
        <f t="shared" si="490"/>
        <v>0.1348187777101284</v>
      </c>
      <c r="E6329" s="7">
        <f>SUM(D$2:D6329)</f>
        <v>1911.5815768313805</v>
      </c>
      <c r="F6329">
        <f t="shared" si="491"/>
        <v>1</v>
      </c>
      <c r="G6329">
        <f t="shared" si="492"/>
        <v>1</v>
      </c>
    </row>
    <row r="6330" spans="1:7" x14ac:dyDescent="0.25">
      <c r="A6330" s="7">
        <v>6.6362290795860396E-2</v>
      </c>
      <c r="B6330" s="13">
        <f t="shared" si="493"/>
        <v>6329</v>
      </c>
      <c r="C6330" s="35">
        <f t="shared" si="494"/>
        <v>2.7841913710746624E-5</v>
      </c>
      <c r="D6330" s="7">
        <f t="shared" si="490"/>
        <v>0.17621147187531538</v>
      </c>
      <c r="E6330" s="7">
        <f>SUM(D$2:D6330)</f>
        <v>1911.7577883032559</v>
      </c>
      <c r="F6330">
        <f t="shared" si="491"/>
        <v>1</v>
      </c>
      <c r="G6330">
        <f t="shared" si="492"/>
        <v>1</v>
      </c>
    </row>
    <row r="6331" spans="1:7" x14ac:dyDescent="0.25">
      <c r="A6331" s="7">
        <v>6.6346360379145916E-2</v>
      </c>
      <c r="B6331" s="13">
        <f t="shared" si="493"/>
        <v>6330</v>
      </c>
      <c r="C6331" s="35">
        <f t="shared" si="494"/>
        <v>1.59304167144797E-5</v>
      </c>
      <c r="D6331" s="7">
        <f t="shared" si="490"/>
        <v>0.1008395378026565</v>
      </c>
      <c r="E6331" s="7">
        <f>SUM(D$2:D6331)</f>
        <v>1911.8586278410585</v>
      </c>
      <c r="F6331">
        <f t="shared" si="491"/>
        <v>1</v>
      </c>
      <c r="G6331">
        <f t="shared" si="492"/>
        <v>1</v>
      </c>
    </row>
    <row r="6332" spans="1:7" x14ac:dyDescent="0.25">
      <c r="A6332" s="7">
        <v>6.6260607284916631E-2</v>
      </c>
      <c r="B6332" s="13">
        <f t="shared" si="493"/>
        <v>6331</v>
      </c>
      <c r="C6332" s="35">
        <f t="shared" si="494"/>
        <v>8.575309422928501E-5</v>
      </c>
      <c r="D6332" s="7">
        <f t="shared" si="490"/>
        <v>0.54290283956560337</v>
      </c>
      <c r="E6332" s="7">
        <f>SUM(D$2:D6332)</f>
        <v>1912.4015306806241</v>
      </c>
      <c r="F6332">
        <f t="shared" si="491"/>
        <v>1</v>
      </c>
      <c r="G6332">
        <f t="shared" si="492"/>
        <v>1</v>
      </c>
    </row>
    <row r="6333" spans="1:7" x14ac:dyDescent="0.25">
      <c r="A6333" s="7">
        <v>6.6178049958174168E-2</v>
      </c>
      <c r="B6333" s="13">
        <f t="shared" si="493"/>
        <v>6332</v>
      </c>
      <c r="C6333" s="35">
        <f t="shared" si="494"/>
        <v>8.2557326742463411E-5</v>
      </c>
      <c r="D6333" s="7">
        <f t="shared" si="490"/>
        <v>0.52275299293327837</v>
      </c>
      <c r="E6333" s="7">
        <f>SUM(D$2:D6333)</f>
        <v>1912.9242836735573</v>
      </c>
      <c r="F6333">
        <f t="shared" si="491"/>
        <v>1</v>
      </c>
      <c r="G6333">
        <f t="shared" si="492"/>
        <v>1</v>
      </c>
    </row>
    <row r="6334" spans="1:7" x14ac:dyDescent="0.25">
      <c r="A6334" s="7">
        <v>6.6138344968186602E-2</v>
      </c>
      <c r="B6334" s="13">
        <f t="shared" si="493"/>
        <v>6333</v>
      </c>
      <c r="C6334" s="35">
        <f t="shared" si="494"/>
        <v>3.9704989987565664E-5</v>
      </c>
      <c r="D6334" s="7">
        <f t="shared" si="490"/>
        <v>0.25145170159125335</v>
      </c>
      <c r="E6334" s="7">
        <f>SUM(D$2:D6334)</f>
        <v>1913.1757353751486</v>
      </c>
      <c r="F6334">
        <f t="shared" si="491"/>
        <v>1</v>
      </c>
      <c r="G6334">
        <f t="shared" si="492"/>
        <v>1</v>
      </c>
    </row>
    <row r="6335" spans="1:7" x14ac:dyDescent="0.25">
      <c r="A6335" s="7">
        <v>6.6095589472870753E-2</v>
      </c>
      <c r="B6335" s="13">
        <f t="shared" si="493"/>
        <v>6334</v>
      </c>
      <c r="C6335" s="35">
        <f t="shared" si="494"/>
        <v>4.2755495315849323E-5</v>
      </c>
      <c r="D6335" s="7">
        <f t="shared" si="490"/>
        <v>0.27081330733058961</v>
      </c>
      <c r="E6335" s="7">
        <f>SUM(D$2:D6335)</f>
        <v>1913.4465486824793</v>
      </c>
      <c r="F6335">
        <f t="shared" si="491"/>
        <v>1</v>
      </c>
      <c r="G6335">
        <f t="shared" si="492"/>
        <v>1</v>
      </c>
    </row>
    <row r="6336" spans="1:7" x14ac:dyDescent="0.25">
      <c r="A6336" s="7">
        <v>6.6010078482238957E-2</v>
      </c>
      <c r="B6336" s="13">
        <f t="shared" si="493"/>
        <v>6335</v>
      </c>
      <c r="C6336" s="35">
        <f t="shared" si="494"/>
        <v>8.5510990631795791E-5</v>
      </c>
      <c r="D6336" s="7">
        <f t="shared" si="490"/>
        <v>0.54171212565242632</v>
      </c>
      <c r="E6336" s="7">
        <f>SUM(D$2:D6336)</f>
        <v>1913.9882608081316</v>
      </c>
      <c r="F6336">
        <f t="shared" si="491"/>
        <v>1</v>
      </c>
      <c r="G6336">
        <f t="shared" si="492"/>
        <v>1</v>
      </c>
    </row>
    <row r="6337" spans="1:7" x14ac:dyDescent="0.25">
      <c r="A6337" s="7">
        <v>6.6010078482238957E-2</v>
      </c>
      <c r="B6337" s="13">
        <f t="shared" si="493"/>
        <v>6336</v>
      </c>
      <c r="C6337" s="35">
        <f t="shared" si="494"/>
        <v>0</v>
      </c>
      <c r="D6337" s="7">
        <f t="shared" si="490"/>
        <v>0</v>
      </c>
      <c r="E6337" s="7">
        <f>SUM(D$2:D6337)</f>
        <v>1913.9882608081316</v>
      </c>
      <c r="F6337">
        <f t="shared" si="491"/>
        <v>1</v>
      </c>
      <c r="G6337">
        <f t="shared" si="492"/>
        <v>1</v>
      </c>
    </row>
    <row r="6338" spans="1:7" x14ac:dyDescent="0.25">
      <c r="A6338" s="7">
        <v>6.6001217490571071E-2</v>
      </c>
      <c r="B6338" s="13">
        <f t="shared" si="493"/>
        <v>6337</v>
      </c>
      <c r="C6338" s="35">
        <f t="shared" si="494"/>
        <v>8.86099166788612E-6</v>
      </c>
      <c r="D6338" s="7">
        <f t="shared" ref="D6338:D6401" si="495">C6338*B6338</f>
        <v>5.6152104199394343E-2</v>
      </c>
      <c r="E6338" s="7">
        <f>SUM(D$2:D6338)</f>
        <v>1914.0444129123309</v>
      </c>
      <c r="F6338">
        <f t="shared" ref="F6338:F6401" si="496">IF(E6338&gt;I$15,1,0)</f>
        <v>1</v>
      </c>
      <c r="G6338">
        <f t="shared" ref="G6338:G6401" si="497">IF(E6338&gt;M$15,1,0)</f>
        <v>1</v>
      </c>
    </row>
    <row r="6339" spans="1:7" x14ac:dyDescent="0.25">
      <c r="A6339" s="7">
        <v>6.5973230314701758E-2</v>
      </c>
      <c r="B6339" s="13">
        <f t="shared" ref="B6339:B6402" si="498">ROW(B6339)-1</f>
        <v>6338</v>
      </c>
      <c r="C6339" s="35">
        <f t="shared" si="494"/>
        <v>2.798717586931232E-5</v>
      </c>
      <c r="D6339" s="7">
        <f t="shared" si="495"/>
        <v>0.17738272065970148</v>
      </c>
      <c r="E6339" s="7">
        <f>SUM(D$2:D6339)</f>
        <v>1914.2217956329907</v>
      </c>
      <c r="F6339">
        <f t="shared" si="496"/>
        <v>1</v>
      </c>
      <c r="G6339">
        <f t="shared" si="497"/>
        <v>1</v>
      </c>
    </row>
    <row r="6340" spans="1:7" x14ac:dyDescent="0.25">
      <c r="A6340" s="7">
        <v>6.5973230314701758E-2</v>
      </c>
      <c r="B6340" s="13">
        <f t="shared" si="498"/>
        <v>6339</v>
      </c>
      <c r="C6340" s="35">
        <f t="shared" ref="C6340:C6403" si="499">IF(A6339-A6340=0,0,A6339-A6340)</f>
        <v>0</v>
      </c>
      <c r="D6340" s="7">
        <f t="shared" si="495"/>
        <v>0</v>
      </c>
      <c r="E6340" s="7">
        <f>SUM(D$2:D6340)</f>
        <v>1914.2217956329907</v>
      </c>
      <c r="F6340">
        <f t="shared" si="496"/>
        <v>1</v>
      </c>
      <c r="G6340">
        <f t="shared" si="497"/>
        <v>1</v>
      </c>
    </row>
    <row r="6341" spans="1:7" x14ac:dyDescent="0.25">
      <c r="A6341" s="7">
        <v>6.5973230314701758E-2</v>
      </c>
      <c r="B6341" s="13">
        <f t="shared" si="498"/>
        <v>6340</v>
      </c>
      <c r="C6341" s="35">
        <f t="shared" si="499"/>
        <v>0</v>
      </c>
      <c r="D6341" s="7">
        <f t="shared" si="495"/>
        <v>0</v>
      </c>
      <c r="E6341" s="7">
        <f>SUM(D$2:D6341)</f>
        <v>1914.2217956329907</v>
      </c>
      <c r="F6341">
        <f t="shared" si="496"/>
        <v>1</v>
      </c>
      <c r="G6341">
        <f t="shared" si="497"/>
        <v>1</v>
      </c>
    </row>
    <row r="6342" spans="1:7" x14ac:dyDescent="0.25">
      <c r="A6342" s="7">
        <v>6.5973230314701758E-2</v>
      </c>
      <c r="B6342" s="13">
        <f t="shared" si="498"/>
        <v>6341</v>
      </c>
      <c r="C6342" s="35">
        <f t="shared" si="499"/>
        <v>0</v>
      </c>
      <c r="D6342" s="7">
        <f t="shared" si="495"/>
        <v>0</v>
      </c>
      <c r="E6342" s="7">
        <f>SUM(D$2:D6342)</f>
        <v>1914.2217956329907</v>
      </c>
      <c r="F6342">
        <f t="shared" si="496"/>
        <v>1</v>
      </c>
      <c r="G6342">
        <f t="shared" si="497"/>
        <v>1</v>
      </c>
    </row>
    <row r="6343" spans="1:7" x14ac:dyDescent="0.25">
      <c r="A6343" s="7">
        <v>6.5973230314701758E-2</v>
      </c>
      <c r="B6343" s="13">
        <f t="shared" si="498"/>
        <v>6342</v>
      </c>
      <c r="C6343" s="35">
        <f t="shared" si="499"/>
        <v>0</v>
      </c>
      <c r="D6343" s="7">
        <f t="shared" si="495"/>
        <v>0</v>
      </c>
      <c r="E6343" s="7">
        <f>SUM(D$2:D6343)</f>
        <v>1914.2217956329907</v>
      </c>
      <c r="F6343">
        <f t="shared" si="496"/>
        <v>1</v>
      </c>
      <c r="G6343">
        <f t="shared" si="497"/>
        <v>1</v>
      </c>
    </row>
    <row r="6344" spans="1:7" x14ac:dyDescent="0.25">
      <c r="A6344" s="7">
        <v>6.5973230314701758E-2</v>
      </c>
      <c r="B6344" s="13">
        <f t="shared" si="498"/>
        <v>6343</v>
      </c>
      <c r="C6344" s="35">
        <f t="shared" si="499"/>
        <v>0</v>
      </c>
      <c r="D6344" s="7">
        <f t="shared" si="495"/>
        <v>0</v>
      </c>
      <c r="E6344" s="7">
        <f>SUM(D$2:D6344)</f>
        <v>1914.2217956329907</v>
      </c>
      <c r="F6344">
        <f t="shared" si="496"/>
        <v>1</v>
      </c>
      <c r="G6344">
        <f t="shared" si="497"/>
        <v>1</v>
      </c>
    </row>
    <row r="6345" spans="1:7" x14ac:dyDescent="0.25">
      <c r="A6345" s="7">
        <v>6.5973230314701758E-2</v>
      </c>
      <c r="B6345" s="13">
        <f t="shared" si="498"/>
        <v>6344</v>
      </c>
      <c r="C6345" s="35">
        <f t="shared" si="499"/>
        <v>0</v>
      </c>
      <c r="D6345" s="7">
        <f t="shared" si="495"/>
        <v>0</v>
      </c>
      <c r="E6345" s="7">
        <f>SUM(D$2:D6345)</f>
        <v>1914.2217956329907</v>
      </c>
      <c r="F6345">
        <f t="shared" si="496"/>
        <v>1</v>
      </c>
      <c r="G6345">
        <f t="shared" si="497"/>
        <v>1</v>
      </c>
    </row>
    <row r="6346" spans="1:7" x14ac:dyDescent="0.25">
      <c r="A6346" s="7">
        <v>6.5973230314701758E-2</v>
      </c>
      <c r="B6346" s="13">
        <f t="shared" si="498"/>
        <v>6345</v>
      </c>
      <c r="C6346" s="35">
        <f t="shared" si="499"/>
        <v>0</v>
      </c>
      <c r="D6346" s="7">
        <f t="shared" si="495"/>
        <v>0</v>
      </c>
      <c r="E6346" s="7">
        <f>SUM(D$2:D6346)</f>
        <v>1914.2217956329907</v>
      </c>
      <c r="F6346">
        <f t="shared" si="496"/>
        <v>1</v>
      </c>
      <c r="G6346">
        <f t="shared" si="497"/>
        <v>1</v>
      </c>
    </row>
    <row r="6347" spans="1:7" x14ac:dyDescent="0.25">
      <c r="A6347" s="7">
        <v>6.5973230314701758E-2</v>
      </c>
      <c r="B6347" s="13">
        <f t="shared" si="498"/>
        <v>6346</v>
      </c>
      <c r="C6347" s="35">
        <f t="shared" si="499"/>
        <v>0</v>
      </c>
      <c r="D6347" s="7">
        <f t="shared" si="495"/>
        <v>0</v>
      </c>
      <c r="E6347" s="7">
        <f>SUM(D$2:D6347)</f>
        <v>1914.2217956329907</v>
      </c>
      <c r="F6347">
        <f t="shared" si="496"/>
        <v>1</v>
      </c>
      <c r="G6347">
        <f t="shared" si="497"/>
        <v>1</v>
      </c>
    </row>
    <row r="6348" spans="1:7" x14ac:dyDescent="0.25">
      <c r="A6348" s="7">
        <v>6.5973230314701758E-2</v>
      </c>
      <c r="B6348" s="13">
        <f t="shared" si="498"/>
        <v>6347</v>
      </c>
      <c r="C6348" s="35">
        <f t="shared" si="499"/>
        <v>0</v>
      </c>
      <c r="D6348" s="7">
        <f t="shared" si="495"/>
        <v>0</v>
      </c>
      <c r="E6348" s="7">
        <f>SUM(D$2:D6348)</f>
        <v>1914.2217956329907</v>
      </c>
      <c r="F6348">
        <f t="shared" si="496"/>
        <v>1</v>
      </c>
      <c r="G6348">
        <f t="shared" si="497"/>
        <v>1</v>
      </c>
    </row>
    <row r="6349" spans="1:7" x14ac:dyDescent="0.25">
      <c r="A6349" s="7">
        <v>6.5973230314701758E-2</v>
      </c>
      <c r="B6349" s="13">
        <f t="shared" si="498"/>
        <v>6348</v>
      </c>
      <c r="C6349" s="35">
        <f t="shared" si="499"/>
        <v>0</v>
      </c>
      <c r="D6349" s="7">
        <f t="shared" si="495"/>
        <v>0</v>
      </c>
      <c r="E6349" s="7">
        <f>SUM(D$2:D6349)</f>
        <v>1914.2217956329907</v>
      </c>
      <c r="F6349">
        <f t="shared" si="496"/>
        <v>1</v>
      </c>
      <c r="G6349">
        <f t="shared" si="497"/>
        <v>1</v>
      </c>
    </row>
    <row r="6350" spans="1:7" x14ac:dyDescent="0.25">
      <c r="A6350" s="7">
        <v>6.5973230314701758E-2</v>
      </c>
      <c r="B6350" s="13">
        <f t="shared" si="498"/>
        <v>6349</v>
      </c>
      <c r="C6350" s="35">
        <f t="shared" si="499"/>
        <v>0</v>
      </c>
      <c r="D6350" s="7">
        <f t="shared" si="495"/>
        <v>0</v>
      </c>
      <c r="E6350" s="7">
        <f>SUM(D$2:D6350)</f>
        <v>1914.2217956329907</v>
      </c>
      <c r="F6350">
        <f t="shared" si="496"/>
        <v>1</v>
      </c>
      <c r="G6350">
        <f t="shared" si="497"/>
        <v>1</v>
      </c>
    </row>
    <row r="6351" spans="1:7" x14ac:dyDescent="0.25">
      <c r="A6351" s="7">
        <v>6.5972842948945815E-2</v>
      </c>
      <c r="B6351" s="13">
        <f t="shared" si="498"/>
        <v>6350</v>
      </c>
      <c r="C6351" s="35">
        <f t="shared" si="499"/>
        <v>3.8736575594389144E-7</v>
      </c>
      <c r="D6351" s="7">
        <f t="shared" si="495"/>
        <v>2.4597725502437107E-3</v>
      </c>
      <c r="E6351" s="7">
        <f>SUM(D$2:D6351)</f>
        <v>1914.224255405541</v>
      </c>
      <c r="F6351">
        <f t="shared" si="496"/>
        <v>1</v>
      </c>
      <c r="G6351">
        <f t="shared" si="497"/>
        <v>1</v>
      </c>
    </row>
    <row r="6352" spans="1:7" x14ac:dyDescent="0.25">
      <c r="A6352" s="7">
        <v>6.5935680046731809E-2</v>
      </c>
      <c r="B6352" s="13">
        <f t="shared" si="498"/>
        <v>6351</v>
      </c>
      <c r="C6352" s="35">
        <f t="shared" si="499"/>
        <v>3.71629022140052E-5</v>
      </c>
      <c r="D6352" s="7">
        <f t="shared" si="495"/>
        <v>0.23602159196114703</v>
      </c>
      <c r="E6352" s="7">
        <f>SUM(D$2:D6352)</f>
        <v>1914.4602769975022</v>
      </c>
      <c r="F6352">
        <f t="shared" si="496"/>
        <v>1</v>
      </c>
      <c r="G6352">
        <f t="shared" si="497"/>
        <v>1</v>
      </c>
    </row>
    <row r="6353" spans="1:7" x14ac:dyDescent="0.25">
      <c r="A6353" s="7">
        <v>6.5931588495934279E-2</v>
      </c>
      <c r="B6353" s="13">
        <f t="shared" si="498"/>
        <v>6352</v>
      </c>
      <c r="C6353" s="35">
        <f t="shared" si="499"/>
        <v>4.0915507975303189E-6</v>
      </c>
      <c r="D6353" s="7">
        <f t="shared" si="495"/>
        <v>2.5989530665912586E-2</v>
      </c>
      <c r="E6353" s="7">
        <f>SUM(D$2:D6353)</f>
        <v>1914.486266528168</v>
      </c>
      <c r="F6353">
        <f t="shared" si="496"/>
        <v>1</v>
      </c>
      <c r="G6353">
        <f t="shared" si="497"/>
        <v>1</v>
      </c>
    </row>
    <row r="6354" spans="1:7" x14ac:dyDescent="0.25">
      <c r="A6354" s="7">
        <v>6.5898081358042385E-2</v>
      </c>
      <c r="B6354" s="13">
        <f t="shared" si="498"/>
        <v>6353</v>
      </c>
      <c r="C6354" s="35">
        <f t="shared" si="499"/>
        <v>3.3507137891894412E-5</v>
      </c>
      <c r="D6354" s="7">
        <f t="shared" si="495"/>
        <v>0.21287084702720521</v>
      </c>
      <c r="E6354" s="7">
        <f>SUM(D$2:D6354)</f>
        <v>1914.6991373751953</v>
      </c>
      <c r="F6354">
        <f t="shared" si="496"/>
        <v>1</v>
      </c>
      <c r="G6354">
        <f t="shared" si="497"/>
        <v>1</v>
      </c>
    </row>
    <row r="6355" spans="1:7" x14ac:dyDescent="0.25">
      <c r="A6355" s="7">
        <v>6.5888421424502686E-2</v>
      </c>
      <c r="B6355" s="13">
        <f t="shared" si="498"/>
        <v>6354</v>
      </c>
      <c r="C6355" s="35">
        <f t="shared" si="499"/>
        <v>9.6599335396990726E-6</v>
      </c>
      <c r="D6355" s="7">
        <f t="shared" si="495"/>
        <v>6.1379217711247908E-2</v>
      </c>
      <c r="E6355" s="7">
        <f>SUM(D$2:D6355)</f>
        <v>1914.7605165929065</v>
      </c>
      <c r="F6355">
        <f t="shared" si="496"/>
        <v>1</v>
      </c>
      <c r="G6355">
        <f t="shared" si="497"/>
        <v>1</v>
      </c>
    </row>
    <row r="6356" spans="1:7" x14ac:dyDescent="0.25">
      <c r="A6356" s="7">
        <v>6.5865494213820902E-2</v>
      </c>
      <c r="B6356" s="13">
        <f t="shared" si="498"/>
        <v>6355</v>
      </c>
      <c r="C6356" s="35">
        <f t="shared" si="499"/>
        <v>2.2927210681783494E-5</v>
      </c>
      <c r="D6356" s="7">
        <f t="shared" si="495"/>
        <v>0.14570242388273411</v>
      </c>
      <c r="E6356" s="7">
        <f>SUM(D$2:D6356)</f>
        <v>1914.9062190167892</v>
      </c>
      <c r="F6356">
        <f t="shared" si="496"/>
        <v>1</v>
      </c>
      <c r="G6356">
        <f t="shared" si="497"/>
        <v>1</v>
      </c>
    </row>
    <row r="6357" spans="1:7" x14ac:dyDescent="0.25">
      <c r="A6357" s="7">
        <v>6.5848837486313899E-2</v>
      </c>
      <c r="B6357" s="13">
        <f t="shared" si="498"/>
        <v>6356</v>
      </c>
      <c r="C6357" s="35">
        <f t="shared" si="499"/>
        <v>1.6656727507002866E-5</v>
      </c>
      <c r="D6357" s="7">
        <f t="shared" si="495"/>
        <v>0.10587016003451022</v>
      </c>
      <c r="E6357" s="7">
        <f>SUM(D$2:D6357)</f>
        <v>1915.0120891768238</v>
      </c>
      <c r="F6357">
        <f t="shared" si="496"/>
        <v>1</v>
      </c>
      <c r="G6357">
        <f t="shared" si="497"/>
        <v>1</v>
      </c>
    </row>
    <row r="6358" spans="1:7" x14ac:dyDescent="0.25">
      <c r="A6358" s="7">
        <v>6.5823319767138941E-2</v>
      </c>
      <c r="B6358" s="13">
        <f t="shared" si="498"/>
        <v>6357</v>
      </c>
      <c r="C6358" s="35">
        <f t="shared" si="499"/>
        <v>2.5517719174958375E-5</v>
      </c>
      <c r="D6358" s="7">
        <f t="shared" si="495"/>
        <v>0.16221614079521041</v>
      </c>
      <c r="E6358" s="7">
        <f>SUM(D$2:D6358)</f>
        <v>1915.174305317619</v>
      </c>
      <c r="F6358">
        <f t="shared" si="496"/>
        <v>1</v>
      </c>
      <c r="G6358">
        <f t="shared" si="497"/>
        <v>1</v>
      </c>
    </row>
    <row r="6359" spans="1:7" x14ac:dyDescent="0.25">
      <c r="A6359" s="7">
        <v>6.5807631454021909E-2</v>
      </c>
      <c r="B6359" s="13">
        <f t="shared" si="498"/>
        <v>6358</v>
      </c>
      <c r="C6359" s="35">
        <f t="shared" si="499"/>
        <v>1.5688313117032116E-5</v>
      </c>
      <c r="D6359" s="7">
        <f t="shared" si="495"/>
        <v>9.974629479809019E-2</v>
      </c>
      <c r="E6359" s="7">
        <f>SUM(D$2:D6359)</f>
        <v>1915.274051612417</v>
      </c>
      <c r="F6359">
        <f t="shared" si="496"/>
        <v>1</v>
      </c>
      <c r="G6359">
        <f t="shared" si="497"/>
        <v>1</v>
      </c>
    </row>
    <row r="6360" spans="1:7" x14ac:dyDescent="0.25">
      <c r="A6360" s="7">
        <v>6.5788747373418069E-2</v>
      </c>
      <c r="B6360" s="13">
        <f t="shared" si="498"/>
        <v>6359</v>
      </c>
      <c r="C6360" s="35">
        <f t="shared" si="499"/>
        <v>1.8884080603839837E-5</v>
      </c>
      <c r="D6360" s="7">
        <f t="shared" si="495"/>
        <v>0.12008386855981752</v>
      </c>
      <c r="E6360" s="7">
        <f>SUM(D$2:D6360)</f>
        <v>1915.3941354809767</v>
      </c>
      <c r="F6360">
        <f t="shared" si="496"/>
        <v>1</v>
      </c>
      <c r="G6360">
        <f t="shared" si="497"/>
        <v>1</v>
      </c>
    </row>
    <row r="6361" spans="1:7" x14ac:dyDescent="0.25">
      <c r="A6361" s="7">
        <v>6.5775189571958909E-2</v>
      </c>
      <c r="B6361" s="13">
        <f t="shared" si="498"/>
        <v>6360</v>
      </c>
      <c r="C6361" s="35">
        <f t="shared" si="499"/>
        <v>1.3557801459160301E-5</v>
      </c>
      <c r="D6361" s="7">
        <f t="shared" si="495"/>
        <v>8.6227617280259516E-2</v>
      </c>
      <c r="E6361" s="7">
        <f>SUM(D$2:D6361)</f>
        <v>1915.4803630982569</v>
      </c>
      <c r="F6361">
        <f t="shared" si="496"/>
        <v>1</v>
      </c>
      <c r="G6361">
        <f t="shared" si="497"/>
        <v>1</v>
      </c>
    </row>
    <row r="6362" spans="1:7" x14ac:dyDescent="0.25">
      <c r="A6362" s="7">
        <v>6.5758363371933692E-2</v>
      </c>
      <c r="B6362" s="13">
        <f t="shared" si="498"/>
        <v>6361</v>
      </c>
      <c r="C6362" s="35">
        <f t="shared" si="499"/>
        <v>1.6826200025216176E-5</v>
      </c>
      <c r="D6362" s="7">
        <f t="shared" si="495"/>
        <v>0.10703145836040009</v>
      </c>
      <c r="E6362" s="7">
        <f>SUM(D$2:D6362)</f>
        <v>1915.5873945566173</v>
      </c>
      <c r="F6362">
        <f t="shared" si="496"/>
        <v>1</v>
      </c>
      <c r="G6362">
        <f t="shared" si="497"/>
        <v>1</v>
      </c>
    </row>
    <row r="6363" spans="1:7" x14ac:dyDescent="0.25">
      <c r="A6363" s="7">
        <v>6.569592485414226E-2</v>
      </c>
      <c r="B6363" s="13">
        <f t="shared" si="498"/>
        <v>6362</v>
      </c>
      <c r="C6363" s="35">
        <f t="shared" si="499"/>
        <v>6.2438517791432724E-5</v>
      </c>
      <c r="D6363" s="7">
        <f t="shared" si="495"/>
        <v>0.39723385018909496</v>
      </c>
      <c r="E6363" s="7">
        <f>SUM(D$2:D6363)</f>
        <v>1915.9846284068065</v>
      </c>
      <c r="F6363">
        <f t="shared" si="496"/>
        <v>1</v>
      </c>
      <c r="G6363">
        <f t="shared" si="497"/>
        <v>1</v>
      </c>
    </row>
    <row r="6364" spans="1:7" x14ac:dyDescent="0.25">
      <c r="A6364" s="7">
        <v>6.5679340757714533E-2</v>
      </c>
      <c r="B6364" s="13">
        <f t="shared" si="498"/>
        <v>6363</v>
      </c>
      <c r="C6364" s="35">
        <f t="shared" si="499"/>
        <v>1.6584096427726958E-5</v>
      </c>
      <c r="D6364" s="7">
        <f t="shared" si="495"/>
        <v>0.10552460556962663</v>
      </c>
      <c r="E6364" s="7">
        <f>SUM(D$2:D6364)</f>
        <v>1916.090153012376</v>
      </c>
      <c r="F6364">
        <f t="shared" si="496"/>
        <v>1</v>
      </c>
      <c r="G6364">
        <f t="shared" si="497"/>
        <v>1</v>
      </c>
    </row>
    <row r="6365" spans="1:7" x14ac:dyDescent="0.25">
      <c r="A6365" s="7">
        <v>6.5650506219254071E-2</v>
      </c>
      <c r="B6365" s="13">
        <f t="shared" si="498"/>
        <v>6364</v>
      </c>
      <c r="C6365" s="35">
        <f t="shared" si="499"/>
        <v>2.8834538460462134E-5</v>
      </c>
      <c r="D6365" s="7">
        <f t="shared" si="495"/>
        <v>0.18350300276238102</v>
      </c>
      <c r="E6365" s="7">
        <f>SUM(D$2:D6365)</f>
        <v>1916.2736560151384</v>
      </c>
      <c r="F6365">
        <f t="shared" si="496"/>
        <v>1</v>
      </c>
      <c r="G6365">
        <f t="shared" si="497"/>
        <v>1</v>
      </c>
    </row>
    <row r="6366" spans="1:7" x14ac:dyDescent="0.25">
      <c r="A6366" s="7">
        <v>6.5591069786071418E-2</v>
      </c>
      <c r="B6366" s="13">
        <f t="shared" si="498"/>
        <v>6365</v>
      </c>
      <c r="C6366" s="35">
        <f t="shared" si="499"/>
        <v>5.9436433182652459E-5</v>
      </c>
      <c r="D6366" s="7">
        <f t="shared" si="495"/>
        <v>0.37831289720758288</v>
      </c>
      <c r="E6366" s="7">
        <f>SUM(D$2:D6366)</f>
        <v>1916.6519689123459</v>
      </c>
      <c r="F6366">
        <f t="shared" si="496"/>
        <v>1</v>
      </c>
      <c r="G6366">
        <f t="shared" si="497"/>
        <v>1</v>
      </c>
    </row>
    <row r="6367" spans="1:7" x14ac:dyDescent="0.25">
      <c r="A6367" s="7">
        <v>6.5588769801895347E-2</v>
      </c>
      <c r="B6367" s="13">
        <f t="shared" si="498"/>
        <v>6366</v>
      </c>
      <c r="C6367" s="35">
        <f t="shared" si="499"/>
        <v>2.2999841760712458E-6</v>
      </c>
      <c r="D6367" s="7">
        <f t="shared" si="495"/>
        <v>1.4641699264869551E-2</v>
      </c>
      <c r="E6367" s="7">
        <f>SUM(D$2:D6367)</f>
        <v>1916.6666106116106</v>
      </c>
      <c r="F6367">
        <f t="shared" si="496"/>
        <v>1</v>
      </c>
      <c r="G6367">
        <f t="shared" si="497"/>
        <v>1</v>
      </c>
    </row>
    <row r="6368" spans="1:7" x14ac:dyDescent="0.25">
      <c r="A6368" s="7">
        <v>6.5525968128707701E-2</v>
      </c>
      <c r="B6368" s="13">
        <f t="shared" si="498"/>
        <v>6367</v>
      </c>
      <c r="C6368" s="35">
        <f t="shared" si="499"/>
        <v>6.2801673187645735E-5</v>
      </c>
      <c r="D6368" s="7">
        <f t="shared" si="495"/>
        <v>0.39985825318574042</v>
      </c>
      <c r="E6368" s="7">
        <f>SUM(D$2:D6368)</f>
        <v>1917.0664688647964</v>
      </c>
      <c r="F6368">
        <f t="shared" si="496"/>
        <v>1</v>
      </c>
      <c r="G6368">
        <f t="shared" si="497"/>
        <v>1</v>
      </c>
    </row>
    <row r="6369" spans="1:7" x14ac:dyDescent="0.25">
      <c r="A6369" s="7">
        <v>6.5452150741834483E-2</v>
      </c>
      <c r="B6369" s="13">
        <f t="shared" si="498"/>
        <v>6368</v>
      </c>
      <c r="C6369" s="35">
        <f t="shared" si="499"/>
        <v>7.3817386873217816E-5</v>
      </c>
      <c r="D6369" s="7">
        <f t="shared" si="495"/>
        <v>0.47006911960865105</v>
      </c>
      <c r="E6369" s="7">
        <f>SUM(D$2:D6369)</f>
        <v>1917.5365379844052</v>
      </c>
      <c r="F6369">
        <f t="shared" si="496"/>
        <v>1</v>
      </c>
      <c r="G6369">
        <f t="shared" si="497"/>
        <v>1</v>
      </c>
    </row>
    <row r="6370" spans="1:7" x14ac:dyDescent="0.25">
      <c r="A6370" s="7">
        <v>6.5396055338297163E-2</v>
      </c>
      <c r="B6370" s="13">
        <f t="shared" si="498"/>
        <v>6369</v>
      </c>
      <c r="C6370" s="35">
        <f t="shared" si="499"/>
        <v>5.6095403537320676E-5</v>
      </c>
      <c r="D6370" s="7">
        <f t="shared" si="495"/>
        <v>0.35727162512919541</v>
      </c>
      <c r="E6370" s="7">
        <f>SUM(D$2:D6370)</f>
        <v>1917.8938096095344</v>
      </c>
      <c r="F6370">
        <f t="shared" si="496"/>
        <v>1</v>
      </c>
      <c r="G6370">
        <f t="shared" si="497"/>
        <v>1</v>
      </c>
    </row>
    <row r="6371" spans="1:7" x14ac:dyDescent="0.25">
      <c r="A6371" s="7">
        <v>6.5377340730211606E-2</v>
      </c>
      <c r="B6371" s="13">
        <f t="shared" si="498"/>
        <v>6370</v>
      </c>
      <c r="C6371" s="35">
        <f t="shared" si="499"/>
        <v>1.8714608085557138E-5</v>
      </c>
      <c r="D6371" s="7">
        <f t="shared" si="495"/>
        <v>0.11921205350499897</v>
      </c>
      <c r="E6371" s="7">
        <f>SUM(D$2:D6371)</f>
        <v>1918.0130216630394</v>
      </c>
      <c r="F6371">
        <f t="shared" si="496"/>
        <v>1</v>
      </c>
      <c r="G6371">
        <f t="shared" si="497"/>
        <v>1</v>
      </c>
    </row>
    <row r="6372" spans="1:7" x14ac:dyDescent="0.25">
      <c r="A6372" s="7">
        <v>6.5314321163786188E-2</v>
      </c>
      <c r="B6372" s="13">
        <f t="shared" si="498"/>
        <v>6371</v>
      </c>
      <c r="C6372" s="35">
        <f t="shared" si="499"/>
        <v>6.301956642541795E-5</v>
      </c>
      <c r="D6372" s="7">
        <f t="shared" si="495"/>
        <v>0.40149765769633777</v>
      </c>
      <c r="E6372" s="7">
        <f>SUM(D$2:D6372)</f>
        <v>1918.4145193207357</v>
      </c>
      <c r="F6372">
        <f t="shared" si="496"/>
        <v>1</v>
      </c>
      <c r="G6372">
        <f t="shared" si="497"/>
        <v>1</v>
      </c>
    </row>
    <row r="6373" spans="1:7" x14ac:dyDescent="0.25">
      <c r="A6373" s="7">
        <v>6.5235879598200999E-2</v>
      </c>
      <c r="B6373" s="13">
        <f t="shared" si="498"/>
        <v>6372</v>
      </c>
      <c r="C6373" s="35">
        <f t="shared" si="499"/>
        <v>7.8441565585188333E-5</v>
      </c>
      <c r="D6373" s="7">
        <f t="shared" si="495"/>
        <v>0.49982965590882006</v>
      </c>
      <c r="E6373" s="7">
        <f>SUM(D$2:D6373)</f>
        <v>1918.9143489766445</v>
      </c>
      <c r="F6373">
        <f t="shared" si="496"/>
        <v>1</v>
      </c>
      <c r="G6373">
        <f t="shared" si="497"/>
        <v>1</v>
      </c>
    </row>
    <row r="6374" spans="1:7" x14ac:dyDescent="0.25">
      <c r="A6374" s="7">
        <v>6.5214961847378267E-2</v>
      </c>
      <c r="B6374" s="13">
        <f t="shared" si="498"/>
        <v>6373</v>
      </c>
      <c r="C6374" s="35">
        <f t="shared" si="499"/>
        <v>2.0917750822732617E-5</v>
      </c>
      <c r="D6374" s="7">
        <f t="shared" si="495"/>
        <v>0.13330882599327498</v>
      </c>
      <c r="E6374" s="7">
        <f>SUM(D$2:D6374)</f>
        <v>1919.0476578026378</v>
      </c>
      <c r="F6374">
        <f t="shared" si="496"/>
        <v>1</v>
      </c>
      <c r="G6374">
        <f t="shared" si="497"/>
        <v>1</v>
      </c>
    </row>
    <row r="6375" spans="1:7" x14ac:dyDescent="0.25">
      <c r="A6375" s="7">
        <v>6.5125867723503761E-2</v>
      </c>
      <c r="B6375" s="13">
        <f t="shared" si="498"/>
        <v>6374</v>
      </c>
      <c r="C6375" s="35">
        <f t="shared" si="499"/>
        <v>8.9094123874505771E-5</v>
      </c>
      <c r="D6375" s="7">
        <f t="shared" si="495"/>
        <v>0.56788594557609984</v>
      </c>
      <c r="E6375" s="7">
        <f>SUM(D$2:D6375)</f>
        <v>1919.6155437482139</v>
      </c>
      <c r="F6375">
        <f t="shared" si="496"/>
        <v>1</v>
      </c>
      <c r="G6375">
        <f t="shared" si="497"/>
        <v>1</v>
      </c>
    </row>
    <row r="6376" spans="1:7" x14ac:dyDescent="0.25">
      <c r="A6376" s="7">
        <v>6.5110469934703707E-2</v>
      </c>
      <c r="B6376" s="13">
        <f t="shared" si="498"/>
        <v>6375</v>
      </c>
      <c r="C6376" s="35">
        <f t="shared" si="499"/>
        <v>1.539778880005338E-5</v>
      </c>
      <c r="D6376" s="7">
        <f t="shared" si="495"/>
        <v>9.8160903600340299E-2</v>
      </c>
      <c r="E6376" s="7">
        <f>SUM(D$2:D6376)</f>
        <v>1919.7137046518142</v>
      </c>
      <c r="F6376">
        <f t="shared" si="496"/>
        <v>1</v>
      </c>
      <c r="G6376">
        <f t="shared" si="497"/>
        <v>1</v>
      </c>
    </row>
    <row r="6377" spans="1:7" x14ac:dyDescent="0.25">
      <c r="A6377" s="7">
        <v>6.5076817534653247E-2</v>
      </c>
      <c r="B6377" s="13">
        <f t="shared" si="498"/>
        <v>6376</v>
      </c>
      <c r="C6377" s="35">
        <f t="shared" si="499"/>
        <v>3.3652400050460107E-5</v>
      </c>
      <c r="D6377" s="7">
        <f t="shared" si="495"/>
        <v>0.21456770272173364</v>
      </c>
      <c r="E6377" s="7">
        <f>SUM(D$2:D6377)</f>
        <v>1919.9282723545359</v>
      </c>
      <c r="F6377">
        <f t="shared" si="496"/>
        <v>1</v>
      </c>
      <c r="G6377">
        <f t="shared" si="497"/>
        <v>1</v>
      </c>
    </row>
    <row r="6378" spans="1:7" x14ac:dyDescent="0.25">
      <c r="A6378" s="7">
        <v>6.5075703858104836E-2</v>
      </c>
      <c r="B6378" s="13">
        <f t="shared" si="498"/>
        <v>6377</v>
      </c>
      <c r="C6378" s="35">
        <f t="shared" si="499"/>
        <v>1.1136765484115463E-6</v>
      </c>
      <c r="D6378" s="7">
        <f t="shared" si="495"/>
        <v>7.1019153492204307E-3</v>
      </c>
      <c r="E6378" s="7">
        <f>SUM(D$2:D6378)</f>
        <v>1919.9353742698852</v>
      </c>
      <c r="F6378">
        <f t="shared" si="496"/>
        <v>1</v>
      </c>
      <c r="G6378">
        <f t="shared" si="497"/>
        <v>1</v>
      </c>
    </row>
    <row r="6379" spans="1:7" x14ac:dyDescent="0.25">
      <c r="A6379" s="7">
        <v>6.5003678037853008E-2</v>
      </c>
      <c r="B6379" s="13">
        <f t="shared" si="498"/>
        <v>6378</v>
      </c>
      <c r="C6379" s="35">
        <f t="shared" si="499"/>
        <v>7.2025820251828132E-5</v>
      </c>
      <c r="D6379" s="7">
        <f t="shared" si="495"/>
        <v>0.45938068156615985</v>
      </c>
      <c r="E6379" s="7">
        <f>SUM(D$2:D6379)</f>
        <v>1920.3947549514514</v>
      </c>
      <c r="F6379">
        <f t="shared" si="496"/>
        <v>1</v>
      </c>
      <c r="G6379">
        <f t="shared" si="497"/>
        <v>1</v>
      </c>
    </row>
    <row r="6380" spans="1:7" x14ac:dyDescent="0.25">
      <c r="A6380" s="7">
        <v>6.4941191099342044E-2</v>
      </c>
      <c r="B6380" s="13">
        <f t="shared" si="498"/>
        <v>6379</v>
      </c>
      <c r="C6380" s="35">
        <f t="shared" si="499"/>
        <v>6.2486938510963874E-5</v>
      </c>
      <c r="D6380" s="7">
        <f t="shared" si="495"/>
        <v>0.39860418076143855</v>
      </c>
      <c r="E6380" s="7">
        <f>SUM(D$2:D6380)</f>
        <v>1920.7933591322128</v>
      </c>
      <c r="F6380">
        <f t="shared" si="496"/>
        <v>1</v>
      </c>
      <c r="G6380">
        <f t="shared" si="497"/>
        <v>1</v>
      </c>
    </row>
    <row r="6381" spans="1:7" x14ac:dyDescent="0.25">
      <c r="A6381" s="7">
        <v>6.4938237435452781E-2</v>
      </c>
      <c r="B6381" s="13">
        <f t="shared" si="498"/>
        <v>6380</v>
      </c>
      <c r="C6381" s="35">
        <f t="shared" si="499"/>
        <v>2.9536638892629918E-6</v>
      </c>
      <c r="D6381" s="7">
        <f t="shared" si="495"/>
        <v>1.8844375613497888E-2</v>
      </c>
      <c r="E6381" s="7">
        <f>SUM(D$2:D6381)</f>
        <v>1920.8122035078263</v>
      </c>
      <c r="F6381">
        <f t="shared" si="496"/>
        <v>1</v>
      </c>
      <c r="G6381">
        <f t="shared" si="497"/>
        <v>1</v>
      </c>
    </row>
    <row r="6382" spans="1:7" x14ac:dyDescent="0.25">
      <c r="A6382" s="7">
        <v>6.4893593532076507E-2</v>
      </c>
      <c r="B6382" s="13">
        <f t="shared" si="498"/>
        <v>6381</v>
      </c>
      <c r="C6382" s="35">
        <f t="shared" si="499"/>
        <v>4.4643903376273553E-5</v>
      </c>
      <c r="D6382" s="7">
        <f t="shared" si="495"/>
        <v>0.28487274744400154</v>
      </c>
      <c r="E6382" s="7">
        <f>SUM(D$2:D6382)</f>
        <v>1921.0970762552704</v>
      </c>
      <c r="F6382">
        <f t="shared" si="496"/>
        <v>1</v>
      </c>
      <c r="G6382">
        <f t="shared" si="497"/>
        <v>1</v>
      </c>
    </row>
    <row r="6383" spans="1:7" x14ac:dyDescent="0.25">
      <c r="A6383" s="7">
        <v>6.487286946413183E-2</v>
      </c>
      <c r="B6383" s="13">
        <f t="shared" si="498"/>
        <v>6382</v>
      </c>
      <c r="C6383" s="35">
        <f t="shared" si="499"/>
        <v>2.0724067944677405E-5</v>
      </c>
      <c r="D6383" s="7">
        <f t="shared" si="495"/>
        <v>0.1322610016229312</v>
      </c>
      <c r="E6383" s="7">
        <f>SUM(D$2:D6383)</f>
        <v>1921.2293372568934</v>
      </c>
      <c r="F6383">
        <f t="shared" si="496"/>
        <v>1</v>
      </c>
      <c r="G6383">
        <f t="shared" si="497"/>
        <v>1</v>
      </c>
    </row>
    <row r="6384" spans="1:7" x14ac:dyDescent="0.25">
      <c r="A6384" s="7">
        <v>6.4850353829565652E-2</v>
      </c>
      <c r="B6384" s="13">
        <f t="shared" si="498"/>
        <v>6383</v>
      </c>
      <c r="C6384" s="35">
        <f t="shared" si="499"/>
        <v>2.2515634566178111E-5</v>
      </c>
      <c r="D6384" s="7">
        <f t="shared" si="495"/>
        <v>0.14371729543591488</v>
      </c>
      <c r="E6384" s="7">
        <f>SUM(D$2:D6384)</f>
        <v>1921.3730545523292</v>
      </c>
      <c r="F6384">
        <f t="shared" si="496"/>
        <v>1</v>
      </c>
      <c r="G6384">
        <f t="shared" si="497"/>
        <v>1</v>
      </c>
    </row>
    <row r="6385" spans="1:7" x14ac:dyDescent="0.25">
      <c r="A6385" s="7">
        <v>6.4829339237303954E-2</v>
      </c>
      <c r="B6385" s="13">
        <f t="shared" si="498"/>
        <v>6384</v>
      </c>
      <c r="C6385" s="35">
        <f t="shared" si="499"/>
        <v>2.1014592261697773E-5</v>
      </c>
      <c r="D6385" s="7">
        <f t="shared" si="495"/>
        <v>0.13415715699867858</v>
      </c>
      <c r="E6385" s="7">
        <f>SUM(D$2:D6385)</f>
        <v>1921.507211709328</v>
      </c>
      <c r="F6385">
        <f t="shared" si="496"/>
        <v>1</v>
      </c>
      <c r="G6385">
        <f t="shared" si="497"/>
        <v>1</v>
      </c>
    </row>
    <row r="6386" spans="1:7" x14ac:dyDescent="0.25">
      <c r="A6386" s="7">
        <v>6.4823238226647303E-2</v>
      </c>
      <c r="B6386" s="13">
        <f t="shared" si="498"/>
        <v>6385</v>
      </c>
      <c r="C6386" s="35">
        <f t="shared" si="499"/>
        <v>6.1010106566505851E-6</v>
      </c>
      <c r="D6386" s="7">
        <f t="shared" si="495"/>
        <v>3.8954953042713986E-2</v>
      </c>
      <c r="E6386" s="7">
        <f>SUM(D$2:D6386)</f>
        <v>1921.5461666623708</v>
      </c>
      <c r="F6386">
        <f t="shared" si="496"/>
        <v>1</v>
      </c>
      <c r="G6386">
        <f t="shared" si="497"/>
        <v>1</v>
      </c>
    </row>
    <row r="6387" spans="1:7" x14ac:dyDescent="0.25">
      <c r="A6387" s="7">
        <v>6.4804475197842229E-2</v>
      </c>
      <c r="B6387" s="13">
        <f t="shared" si="498"/>
        <v>6386</v>
      </c>
      <c r="C6387" s="35">
        <f t="shared" si="499"/>
        <v>1.8763028805074411E-5</v>
      </c>
      <c r="D6387" s="7">
        <f t="shared" si="495"/>
        <v>0.11982070194920519</v>
      </c>
      <c r="E6387" s="7">
        <f>SUM(D$2:D6387)</f>
        <v>1921.66598736432</v>
      </c>
      <c r="F6387">
        <f t="shared" si="496"/>
        <v>1</v>
      </c>
      <c r="G6387">
        <f t="shared" si="497"/>
        <v>1</v>
      </c>
    </row>
    <row r="6388" spans="1:7" x14ac:dyDescent="0.25">
      <c r="A6388" s="7">
        <v>6.4739276699039464E-2</v>
      </c>
      <c r="B6388" s="13">
        <f t="shared" si="498"/>
        <v>6387</v>
      </c>
      <c r="C6388" s="35">
        <f t="shared" si="499"/>
        <v>6.5198498802765403E-5</v>
      </c>
      <c r="D6388" s="7">
        <f t="shared" si="495"/>
        <v>0.41642281185326263</v>
      </c>
      <c r="E6388" s="7">
        <f>SUM(D$2:D6388)</f>
        <v>1922.0824101761732</v>
      </c>
      <c r="F6388">
        <f t="shared" si="496"/>
        <v>1</v>
      </c>
      <c r="G6388">
        <f t="shared" si="497"/>
        <v>1</v>
      </c>
    </row>
    <row r="6389" spans="1:7" x14ac:dyDescent="0.25">
      <c r="A6389" s="7">
        <v>6.4707294813811683E-2</v>
      </c>
      <c r="B6389" s="13">
        <f t="shared" si="498"/>
        <v>6388</v>
      </c>
      <c r="C6389" s="35">
        <f t="shared" si="499"/>
        <v>3.1981885227780338E-5</v>
      </c>
      <c r="D6389" s="7">
        <f t="shared" si="495"/>
        <v>0.2043002828350608</v>
      </c>
      <c r="E6389" s="7">
        <f>SUM(D$2:D6389)</f>
        <v>1922.2867104590082</v>
      </c>
      <c r="F6389">
        <f t="shared" si="496"/>
        <v>1</v>
      </c>
      <c r="G6389">
        <f t="shared" si="497"/>
        <v>1</v>
      </c>
    </row>
    <row r="6390" spans="1:7" x14ac:dyDescent="0.25">
      <c r="A6390" s="7">
        <v>6.4670470856634216E-2</v>
      </c>
      <c r="B6390" s="13">
        <f t="shared" si="498"/>
        <v>6389</v>
      </c>
      <c r="C6390" s="35">
        <f t="shared" si="499"/>
        <v>3.6823957177467559E-5</v>
      </c>
      <c r="D6390" s="7">
        <f t="shared" si="495"/>
        <v>0.23526826240684023</v>
      </c>
      <c r="E6390" s="7">
        <f>SUM(D$2:D6390)</f>
        <v>1922.5219787214151</v>
      </c>
      <c r="F6390">
        <f t="shared" si="496"/>
        <v>1</v>
      </c>
      <c r="G6390">
        <f t="shared" si="497"/>
        <v>1</v>
      </c>
    </row>
    <row r="6391" spans="1:7" x14ac:dyDescent="0.25">
      <c r="A6391" s="7">
        <v>6.4658922515034148E-2</v>
      </c>
      <c r="B6391" s="13">
        <f t="shared" si="498"/>
        <v>6390</v>
      </c>
      <c r="C6391" s="35">
        <f t="shared" si="499"/>
        <v>1.1548341600067791E-5</v>
      </c>
      <c r="D6391" s="7">
        <f t="shared" si="495"/>
        <v>7.3793902824433183E-2</v>
      </c>
      <c r="E6391" s="7">
        <f>SUM(D$2:D6391)</f>
        <v>1922.5957726242395</v>
      </c>
      <c r="F6391">
        <f t="shared" si="496"/>
        <v>1</v>
      </c>
      <c r="G6391">
        <f t="shared" si="497"/>
        <v>1</v>
      </c>
    </row>
    <row r="6392" spans="1:7" x14ac:dyDescent="0.25">
      <c r="A6392" s="7">
        <v>6.4548426433141931E-2</v>
      </c>
      <c r="B6392" s="13">
        <f t="shared" si="498"/>
        <v>6391</v>
      </c>
      <c r="C6392" s="35">
        <f t="shared" si="499"/>
        <v>1.1049608189221682E-4</v>
      </c>
      <c r="D6392" s="7">
        <f t="shared" si="495"/>
        <v>0.70618045937315777</v>
      </c>
      <c r="E6392" s="7">
        <f>SUM(D$2:D6392)</f>
        <v>1923.3019530836127</v>
      </c>
      <c r="F6392">
        <f t="shared" si="496"/>
        <v>1</v>
      </c>
      <c r="G6392">
        <f t="shared" si="497"/>
        <v>1</v>
      </c>
    </row>
    <row r="6393" spans="1:7" x14ac:dyDescent="0.25">
      <c r="A6393" s="7">
        <v>6.450874565351411E-2</v>
      </c>
      <c r="B6393" s="13">
        <f t="shared" si="498"/>
        <v>6392</v>
      </c>
      <c r="C6393" s="35">
        <f t="shared" si="499"/>
        <v>3.9680779627820906E-5</v>
      </c>
      <c r="D6393" s="7">
        <f t="shared" si="495"/>
        <v>0.25363954338103123</v>
      </c>
      <c r="E6393" s="7">
        <f>SUM(D$2:D6393)</f>
        <v>1923.5555926269938</v>
      </c>
      <c r="F6393">
        <f t="shared" si="496"/>
        <v>1</v>
      </c>
      <c r="G6393">
        <f t="shared" si="497"/>
        <v>1</v>
      </c>
    </row>
    <row r="6394" spans="1:7" x14ac:dyDescent="0.25">
      <c r="A6394" s="7">
        <v>6.443538826347614E-2</v>
      </c>
      <c r="B6394" s="13">
        <f t="shared" si="498"/>
        <v>6393</v>
      </c>
      <c r="C6394" s="35">
        <f t="shared" si="499"/>
        <v>7.335739003797026E-5</v>
      </c>
      <c r="D6394" s="7">
        <f t="shared" si="495"/>
        <v>0.4689737945127439</v>
      </c>
      <c r="E6394" s="7">
        <f>SUM(D$2:D6394)</f>
        <v>1924.0245664215065</v>
      </c>
      <c r="F6394">
        <f t="shared" si="496"/>
        <v>1</v>
      </c>
      <c r="G6394">
        <f t="shared" si="497"/>
        <v>1</v>
      </c>
    </row>
    <row r="6395" spans="1:7" x14ac:dyDescent="0.25">
      <c r="A6395" s="7">
        <v>6.4431805130233319E-2</v>
      </c>
      <c r="B6395" s="13">
        <f t="shared" si="498"/>
        <v>6394</v>
      </c>
      <c r="C6395" s="35">
        <f t="shared" si="499"/>
        <v>3.5831332428210017E-6</v>
      </c>
      <c r="D6395" s="7">
        <f t="shared" si="495"/>
        <v>2.2910553954597485E-2</v>
      </c>
      <c r="E6395" s="7">
        <f>SUM(D$2:D6395)</f>
        <v>1924.047476975461</v>
      </c>
      <c r="F6395">
        <f t="shared" si="496"/>
        <v>1</v>
      </c>
      <c r="G6395">
        <f t="shared" si="497"/>
        <v>1</v>
      </c>
    </row>
    <row r="6396" spans="1:7" x14ac:dyDescent="0.25">
      <c r="A6396" s="7">
        <v>6.4417109441866002E-2</v>
      </c>
      <c r="B6396" s="13">
        <f t="shared" si="498"/>
        <v>6395</v>
      </c>
      <c r="C6396" s="35">
        <f t="shared" si="499"/>
        <v>1.4695688367316606E-5</v>
      </c>
      <c r="D6396" s="7">
        <f t="shared" si="495"/>
        <v>9.3978927108989696E-2</v>
      </c>
      <c r="E6396" s="7">
        <f>SUM(D$2:D6396)</f>
        <v>1924.14145590257</v>
      </c>
      <c r="F6396">
        <f t="shared" si="496"/>
        <v>1</v>
      </c>
      <c r="G6396">
        <f t="shared" si="497"/>
        <v>1</v>
      </c>
    </row>
    <row r="6397" spans="1:7" x14ac:dyDescent="0.25">
      <c r="A6397" s="7">
        <v>6.437258659028848E-2</v>
      </c>
      <c r="B6397" s="13">
        <f t="shared" si="498"/>
        <v>6396</v>
      </c>
      <c r="C6397" s="35">
        <f t="shared" si="499"/>
        <v>4.4522851577522005E-5</v>
      </c>
      <c r="D6397" s="7">
        <f t="shared" si="495"/>
        <v>0.28476815868983074</v>
      </c>
      <c r="E6397" s="7">
        <f>SUM(D$2:D6397)</f>
        <v>1924.4262240612597</v>
      </c>
      <c r="F6397">
        <f t="shared" si="496"/>
        <v>1</v>
      </c>
      <c r="G6397">
        <f t="shared" si="497"/>
        <v>1</v>
      </c>
    </row>
    <row r="6398" spans="1:7" x14ac:dyDescent="0.25">
      <c r="A6398" s="7">
        <v>6.4365468744522411E-2</v>
      </c>
      <c r="B6398" s="13">
        <f t="shared" si="498"/>
        <v>6397</v>
      </c>
      <c r="C6398" s="35">
        <f t="shared" si="499"/>
        <v>7.1178457660692196E-6</v>
      </c>
      <c r="D6398" s="7">
        <f t="shared" si="495"/>
        <v>4.5532859365544798E-2</v>
      </c>
      <c r="E6398" s="7">
        <f>SUM(D$2:D6398)</f>
        <v>1924.4717569206252</v>
      </c>
      <c r="F6398">
        <f t="shared" si="496"/>
        <v>1</v>
      </c>
      <c r="G6398">
        <f t="shared" si="497"/>
        <v>1</v>
      </c>
    </row>
    <row r="6399" spans="1:7" x14ac:dyDescent="0.25">
      <c r="A6399" s="7">
        <v>6.4359755099621732E-2</v>
      </c>
      <c r="B6399" s="13">
        <f t="shared" si="498"/>
        <v>6398</v>
      </c>
      <c r="C6399" s="35">
        <f t="shared" si="499"/>
        <v>5.713644900678938E-6</v>
      </c>
      <c r="D6399" s="7">
        <f t="shared" si="495"/>
        <v>3.6555900074543846E-2</v>
      </c>
      <c r="E6399" s="7">
        <f>SUM(D$2:D6399)</f>
        <v>1924.5083128206998</v>
      </c>
      <c r="F6399">
        <f t="shared" si="496"/>
        <v>1</v>
      </c>
      <c r="G6399">
        <f t="shared" si="497"/>
        <v>1</v>
      </c>
    </row>
    <row r="6400" spans="1:7" x14ac:dyDescent="0.25">
      <c r="A6400" s="7">
        <v>6.4339055242036786E-2</v>
      </c>
      <c r="B6400" s="13">
        <f t="shared" si="498"/>
        <v>6399</v>
      </c>
      <c r="C6400" s="35">
        <f t="shared" si="499"/>
        <v>2.0699857584946524E-5</v>
      </c>
      <c r="D6400" s="7">
        <f t="shared" si="495"/>
        <v>0.13245838868607279</v>
      </c>
      <c r="E6400" s="7">
        <f>SUM(D$2:D6400)</f>
        <v>1924.6407712093858</v>
      </c>
      <c r="F6400">
        <f t="shared" si="496"/>
        <v>1</v>
      </c>
      <c r="G6400">
        <f t="shared" si="497"/>
        <v>1</v>
      </c>
    </row>
    <row r="6401" spans="1:7" x14ac:dyDescent="0.25">
      <c r="A6401" s="7">
        <v>6.4314384885453046E-2</v>
      </c>
      <c r="B6401" s="13">
        <f t="shared" si="498"/>
        <v>6400</v>
      </c>
      <c r="C6401" s="35">
        <f t="shared" si="499"/>
        <v>2.4670356583739173E-5</v>
      </c>
      <c r="D6401" s="7">
        <f t="shared" si="495"/>
        <v>0.1578902821359307</v>
      </c>
      <c r="E6401" s="7">
        <f>SUM(D$2:D6401)</f>
        <v>1924.7986614915217</v>
      </c>
      <c r="F6401">
        <f t="shared" si="496"/>
        <v>1</v>
      </c>
      <c r="G6401">
        <f t="shared" si="497"/>
        <v>1</v>
      </c>
    </row>
    <row r="6402" spans="1:7" x14ac:dyDescent="0.25">
      <c r="A6402" s="7">
        <v>6.4264487334011355E-2</v>
      </c>
      <c r="B6402" s="13">
        <f t="shared" si="498"/>
        <v>6401</v>
      </c>
      <c r="C6402" s="35">
        <f t="shared" si="499"/>
        <v>4.9897551441691057E-5</v>
      </c>
      <c r="D6402" s="7">
        <f t="shared" ref="D6402:D6465" si="500">C6402*B6402</f>
        <v>0.31939422677826446</v>
      </c>
      <c r="E6402" s="7">
        <f>SUM(D$2:D6402)</f>
        <v>1925.1180557183</v>
      </c>
      <c r="F6402">
        <f t="shared" ref="F6402:F6465" si="501">IF(E6402&gt;I$15,1,0)</f>
        <v>1</v>
      </c>
      <c r="G6402">
        <f t="shared" ref="G6402:G6465" si="502">IF(E6402&gt;M$15,1,0)</f>
        <v>1</v>
      </c>
    </row>
    <row r="6403" spans="1:7" x14ac:dyDescent="0.25">
      <c r="A6403" s="7">
        <v>6.4154935456149309E-2</v>
      </c>
      <c r="B6403" s="13">
        <f t="shared" ref="B6403:B6466" si="503">ROW(B6403)-1</f>
        <v>6402</v>
      </c>
      <c r="C6403" s="35">
        <f t="shared" si="499"/>
        <v>1.0955187786204634E-4</v>
      </c>
      <c r="D6403" s="7">
        <f t="shared" si="500"/>
        <v>0.70135112207282069</v>
      </c>
      <c r="E6403" s="7">
        <f>SUM(D$2:D6403)</f>
        <v>1925.8194068403727</v>
      </c>
      <c r="F6403">
        <f t="shared" si="501"/>
        <v>1</v>
      </c>
      <c r="G6403">
        <f t="shared" si="502"/>
        <v>1</v>
      </c>
    </row>
    <row r="6404" spans="1:7" x14ac:dyDescent="0.25">
      <c r="A6404" s="7">
        <v>6.4145227101890162E-2</v>
      </c>
      <c r="B6404" s="13">
        <f t="shared" si="503"/>
        <v>6403</v>
      </c>
      <c r="C6404" s="35">
        <f t="shared" ref="C6404:C6467" si="504">IF(A6403-A6404=0,0,A6403-A6404)</f>
        <v>9.7083542591469563E-6</v>
      </c>
      <c r="D6404" s="7">
        <f t="shared" si="500"/>
        <v>6.2162592321317961E-2</v>
      </c>
      <c r="E6404" s="7">
        <f>SUM(D$2:D6404)</f>
        <v>1925.8815694326941</v>
      </c>
      <c r="F6404">
        <f t="shared" si="501"/>
        <v>1</v>
      </c>
      <c r="G6404">
        <f t="shared" si="502"/>
        <v>1</v>
      </c>
    </row>
    <row r="6405" spans="1:7" x14ac:dyDescent="0.25">
      <c r="A6405" s="7">
        <v>6.4136995579575709E-2</v>
      </c>
      <c r="B6405" s="13">
        <f t="shared" si="503"/>
        <v>6404</v>
      </c>
      <c r="C6405" s="35">
        <f t="shared" si="504"/>
        <v>8.2315223144530103E-6</v>
      </c>
      <c r="D6405" s="7">
        <f t="shared" si="500"/>
        <v>5.2714668901757078E-2</v>
      </c>
      <c r="E6405" s="7">
        <f>SUM(D$2:D6405)</f>
        <v>1925.9342841015957</v>
      </c>
      <c r="F6405">
        <f t="shared" si="501"/>
        <v>1</v>
      </c>
      <c r="G6405">
        <f t="shared" si="502"/>
        <v>1</v>
      </c>
    </row>
    <row r="6406" spans="1:7" x14ac:dyDescent="0.25">
      <c r="A6406" s="7">
        <v>6.4136995579575709E-2</v>
      </c>
      <c r="B6406" s="13">
        <f t="shared" si="503"/>
        <v>6405</v>
      </c>
      <c r="C6406" s="35">
        <f t="shared" si="504"/>
        <v>0</v>
      </c>
      <c r="D6406" s="7">
        <f t="shared" si="500"/>
        <v>0</v>
      </c>
      <c r="E6406" s="7">
        <f>SUM(D$2:D6406)</f>
        <v>1925.9342841015957</v>
      </c>
      <c r="F6406">
        <f t="shared" si="501"/>
        <v>1</v>
      </c>
      <c r="G6406">
        <f t="shared" si="502"/>
        <v>1</v>
      </c>
    </row>
    <row r="6407" spans="1:7" x14ac:dyDescent="0.25">
      <c r="A6407" s="7">
        <v>6.4078769664380558E-2</v>
      </c>
      <c r="B6407" s="13">
        <f t="shared" si="503"/>
        <v>6406</v>
      </c>
      <c r="C6407" s="35">
        <f t="shared" si="504"/>
        <v>5.8225915195150857E-5</v>
      </c>
      <c r="D6407" s="7">
        <f t="shared" si="500"/>
        <v>0.37299521274013636</v>
      </c>
      <c r="E6407" s="7">
        <f>SUM(D$2:D6407)</f>
        <v>1926.3072793143358</v>
      </c>
      <c r="F6407">
        <f t="shared" si="501"/>
        <v>1</v>
      </c>
      <c r="G6407">
        <f t="shared" si="502"/>
        <v>1</v>
      </c>
    </row>
    <row r="6408" spans="1:7" x14ac:dyDescent="0.25">
      <c r="A6408" s="7">
        <v>6.4061822412556549E-2</v>
      </c>
      <c r="B6408" s="13">
        <f t="shared" si="503"/>
        <v>6407</v>
      </c>
      <c r="C6408" s="35">
        <f t="shared" si="504"/>
        <v>1.6947251824009357E-5</v>
      </c>
      <c r="D6408" s="7">
        <f t="shared" si="500"/>
        <v>0.10858104243642795</v>
      </c>
      <c r="E6408" s="7">
        <f>SUM(D$2:D6408)</f>
        <v>1926.4158603567723</v>
      </c>
      <c r="F6408">
        <f t="shared" si="501"/>
        <v>1</v>
      </c>
      <c r="G6408">
        <f t="shared" si="502"/>
        <v>1</v>
      </c>
    </row>
    <row r="6409" spans="1:7" x14ac:dyDescent="0.25">
      <c r="A6409" s="7">
        <v>6.3979507189411616E-2</v>
      </c>
      <c r="B6409" s="13">
        <f t="shared" si="503"/>
        <v>6408</v>
      </c>
      <c r="C6409" s="35">
        <f t="shared" si="504"/>
        <v>8.2315223144932559E-5</v>
      </c>
      <c r="D6409" s="7">
        <f t="shared" si="500"/>
        <v>0.52747594991272784</v>
      </c>
      <c r="E6409" s="7">
        <f>SUM(D$2:D6409)</f>
        <v>1926.9433363066851</v>
      </c>
      <c r="F6409">
        <f t="shared" si="501"/>
        <v>1</v>
      </c>
      <c r="G6409">
        <f t="shared" si="502"/>
        <v>1</v>
      </c>
    </row>
    <row r="6410" spans="1:7" x14ac:dyDescent="0.25">
      <c r="A6410" s="7">
        <v>6.3978780878619135E-2</v>
      </c>
      <c r="B6410" s="13">
        <f t="shared" si="503"/>
        <v>6409</v>
      </c>
      <c r="C6410" s="35">
        <f t="shared" si="504"/>
        <v>7.2631079248153263E-7</v>
      </c>
      <c r="D6410" s="7">
        <f t="shared" si="500"/>
        <v>4.6549258690141426E-3</v>
      </c>
      <c r="E6410" s="7">
        <f>SUM(D$2:D6410)</f>
        <v>1926.9479912325542</v>
      </c>
      <c r="F6410">
        <f t="shared" si="501"/>
        <v>1</v>
      </c>
      <c r="G6410">
        <f t="shared" si="502"/>
        <v>1</v>
      </c>
    </row>
    <row r="6411" spans="1:7" x14ac:dyDescent="0.25">
      <c r="A6411" s="7">
        <v>6.3865670077874137E-2</v>
      </c>
      <c r="B6411" s="13">
        <f t="shared" si="503"/>
        <v>6410</v>
      </c>
      <c r="C6411" s="35">
        <f t="shared" si="504"/>
        <v>1.1311080074499769E-4</v>
      </c>
      <c r="D6411" s="7">
        <f t="shared" si="500"/>
        <v>0.72504023277543517</v>
      </c>
      <c r="E6411" s="7">
        <f>SUM(D$2:D6411)</f>
        <v>1927.6730314653296</v>
      </c>
      <c r="F6411">
        <f t="shared" si="501"/>
        <v>1</v>
      </c>
      <c r="G6411">
        <f t="shared" si="502"/>
        <v>1</v>
      </c>
    </row>
    <row r="6412" spans="1:7" x14ac:dyDescent="0.25">
      <c r="A6412" s="7">
        <v>6.3845406006764555E-2</v>
      </c>
      <c r="B6412" s="13">
        <f t="shared" si="503"/>
        <v>6411</v>
      </c>
      <c r="C6412" s="35">
        <f t="shared" si="504"/>
        <v>2.0264071109582504E-5</v>
      </c>
      <c r="D6412" s="7">
        <f t="shared" si="500"/>
        <v>0.12991295988353344</v>
      </c>
      <c r="E6412" s="7">
        <f>SUM(D$2:D6412)</f>
        <v>1927.8029444252131</v>
      </c>
      <c r="F6412">
        <f t="shared" si="501"/>
        <v>1</v>
      </c>
      <c r="G6412">
        <f t="shared" si="502"/>
        <v>1</v>
      </c>
    </row>
    <row r="6413" spans="1:7" x14ac:dyDescent="0.25">
      <c r="A6413" s="7">
        <v>6.3826909291916714E-2</v>
      </c>
      <c r="B6413" s="13">
        <f t="shared" si="503"/>
        <v>6412</v>
      </c>
      <c r="C6413" s="35">
        <f t="shared" si="504"/>
        <v>1.8496714847840434E-5</v>
      </c>
      <c r="D6413" s="7">
        <f t="shared" si="500"/>
        <v>0.11860093560435286</v>
      </c>
      <c r="E6413" s="7">
        <f>SUM(D$2:D6413)</f>
        <v>1927.9215453608174</v>
      </c>
      <c r="F6413">
        <f t="shared" si="501"/>
        <v>1</v>
      </c>
      <c r="G6413">
        <f t="shared" si="502"/>
        <v>1</v>
      </c>
    </row>
    <row r="6414" spans="1:7" x14ac:dyDescent="0.25">
      <c r="A6414" s="7">
        <v>6.3821534592052559E-2</v>
      </c>
      <c r="B6414" s="13">
        <f t="shared" si="503"/>
        <v>6413</v>
      </c>
      <c r="C6414" s="35">
        <f t="shared" si="504"/>
        <v>5.3746998641551746E-6</v>
      </c>
      <c r="D6414" s="7">
        <f t="shared" si="500"/>
        <v>3.4467950228827135E-2</v>
      </c>
      <c r="E6414" s="7">
        <f>SUM(D$2:D6414)</f>
        <v>1927.9560133110463</v>
      </c>
      <c r="F6414">
        <f t="shared" si="501"/>
        <v>1</v>
      </c>
      <c r="G6414">
        <f t="shared" si="502"/>
        <v>1</v>
      </c>
    </row>
    <row r="6415" spans="1:7" x14ac:dyDescent="0.25">
      <c r="A6415" s="7">
        <v>6.3820203022266334E-2</v>
      </c>
      <c r="B6415" s="13">
        <f t="shared" si="503"/>
        <v>6414</v>
      </c>
      <c r="C6415" s="35">
        <f t="shared" si="504"/>
        <v>1.331569786225395E-6</v>
      </c>
      <c r="D6415" s="7">
        <f t="shared" si="500"/>
        <v>8.5406886088496836E-3</v>
      </c>
      <c r="E6415" s="7">
        <f>SUM(D$2:D6415)</f>
        <v>1927.9645539996552</v>
      </c>
      <c r="F6415">
        <f t="shared" si="501"/>
        <v>1</v>
      </c>
      <c r="G6415">
        <f t="shared" si="502"/>
        <v>1</v>
      </c>
    </row>
    <row r="6416" spans="1:7" x14ac:dyDescent="0.25">
      <c r="A6416" s="7">
        <v>6.3729995221843416E-2</v>
      </c>
      <c r="B6416" s="13">
        <f t="shared" si="503"/>
        <v>6415</v>
      </c>
      <c r="C6416" s="35">
        <f t="shared" si="504"/>
        <v>9.0207800422917317E-5</v>
      </c>
      <c r="D6416" s="7">
        <f t="shared" si="500"/>
        <v>0.5786830397130146</v>
      </c>
      <c r="E6416" s="7">
        <f>SUM(D$2:D6416)</f>
        <v>1928.5432370393683</v>
      </c>
      <c r="F6416">
        <f t="shared" si="501"/>
        <v>1</v>
      </c>
      <c r="G6416">
        <f t="shared" si="502"/>
        <v>1</v>
      </c>
    </row>
    <row r="6417" spans="1:7" x14ac:dyDescent="0.25">
      <c r="A6417" s="7">
        <v>6.3701281735181622E-2</v>
      </c>
      <c r="B6417" s="13">
        <f t="shared" si="503"/>
        <v>6416</v>
      </c>
      <c r="C6417" s="35">
        <f t="shared" si="504"/>
        <v>2.8713486661793852E-5</v>
      </c>
      <c r="D6417" s="7">
        <f t="shared" si="500"/>
        <v>0.18422573042206936</v>
      </c>
      <c r="E6417" s="7">
        <f>SUM(D$2:D6417)</f>
        <v>1928.7274627697902</v>
      </c>
      <c r="F6417">
        <f t="shared" si="501"/>
        <v>1</v>
      </c>
      <c r="G6417">
        <f t="shared" si="502"/>
        <v>1</v>
      </c>
    </row>
    <row r="6418" spans="1:7" x14ac:dyDescent="0.25">
      <c r="A6418" s="7">
        <v>6.3646856846466995E-2</v>
      </c>
      <c r="B6418" s="13">
        <f t="shared" si="503"/>
        <v>6417</v>
      </c>
      <c r="C6418" s="35">
        <f t="shared" si="504"/>
        <v>5.4424888714627029E-5</v>
      </c>
      <c r="D6418" s="7">
        <f t="shared" si="500"/>
        <v>0.34924451088176167</v>
      </c>
      <c r="E6418" s="7">
        <f>SUM(D$2:D6418)</f>
        <v>1929.0767072806721</v>
      </c>
      <c r="F6418">
        <f t="shared" si="501"/>
        <v>1</v>
      </c>
      <c r="G6418">
        <f t="shared" si="502"/>
        <v>1</v>
      </c>
    </row>
    <row r="6419" spans="1:7" x14ac:dyDescent="0.25">
      <c r="A6419" s="7">
        <v>6.3609379209576308E-2</v>
      </c>
      <c r="B6419" s="13">
        <f t="shared" si="503"/>
        <v>6418</v>
      </c>
      <c r="C6419" s="35">
        <f t="shared" si="504"/>
        <v>3.7477636890687061E-5</v>
      </c>
      <c r="D6419" s="7">
        <f t="shared" si="500"/>
        <v>0.24053147356442955</v>
      </c>
      <c r="E6419" s="7">
        <f>SUM(D$2:D6419)</f>
        <v>1929.3172387542365</v>
      </c>
      <c r="F6419">
        <f t="shared" si="501"/>
        <v>1</v>
      </c>
      <c r="G6419">
        <f t="shared" si="502"/>
        <v>1</v>
      </c>
    </row>
    <row r="6420" spans="1:7" x14ac:dyDescent="0.25">
      <c r="A6420" s="7">
        <v>6.3594344576172468E-2</v>
      </c>
      <c r="B6420" s="13">
        <f t="shared" si="503"/>
        <v>6419</v>
      </c>
      <c r="C6420" s="35">
        <f t="shared" si="504"/>
        <v>1.503463340384037E-5</v>
      </c>
      <c r="D6420" s="7">
        <f t="shared" si="500"/>
        <v>9.6507311819251332E-2</v>
      </c>
      <c r="E6420" s="7">
        <f>SUM(D$2:D6420)</f>
        <v>1929.4137460660559</v>
      </c>
      <c r="F6420">
        <f t="shared" si="501"/>
        <v>1</v>
      </c>
      <c r="G6420">
        <f t="shared" si="502"/>
        <v>1</v>
      </c>
    </row>
    <row r="6421" spans="1:7" x14ac:dyDescent="0.25">
      <c r="A6421" s="7">
        <v>6.3547255426461613E-2</v>
      </c>
      <c r="B6421" s="13">
        <f t="shared" si="503"/>
        <v>6420</v>
      </c>
      <c r="C6421" s="35">
        <f t="shared" si="504"/>
        <v>4.7089149710854983E-5</v>
      </c>
      <c r="D6421" s="7">
        <f t="shared" si="500"/>
        <v>0.30231234114368899</v>
      </c>
      <c r="E6421" s="7">
        <f>SUM(D$2:D6421)</f>
        <v>1929.7160584071996</v>
      </c>
      <c r="F6421">
        <f t="shared" si="501"/>
        <v>1</v>
      </c>
      <c r="G6421">
        <f t="shared" si="502"/>
        <v>1</v>
      </c>
    </row>
    <row r="6422" spans="1:7" x14ac:dyDescent="0.25">
      <c r="A6422" s="7">
        <v>6.3543478610340876E-2</v>
      </c>
      <c r="B6422" s="13">
        <f t="shared" si="503"/>
        <v>6421</v>
      </c>
      <c r="C6422" s="35">
        <f t="shared" si="504"/>
        <v>3.7768161207374362E-6</v>
      </c>
      <c r="D6422" s="7">
        <f t="shared" si="500"/>
        <v>2.4250936311255078E-2</v>
      </c>
      <c r="E6422" s="7">
        <f>SUM(D$2:D6422)</f>
        <v>1929.7403093435109</v>
      </c>
      <c r="F6422">
        <f t="shared" si="501"/>
        <v>1</v>
      </c>
      <c r="G6422">
        <f t="shared" si="502"/>
        <v>1</v>
      </c>
    </row>
    <row r="6423" spans="1:7" x14ac:dyDescent="0.25">
      <c r="A6423" s="7">
        <v>6.3533552362843942E-2</v>
      </c>
      <c r="B6423" s="13">
        <f t="shared" si="503"/>
        <v>6422</v>
      </c>
      <c r="C6423" s="35">
        <f t="shared" si="504"/>
        <v>9.9262474969330494E-6</v>
      </c>
      <c r="D6423" s="7">
        <f t="shared" si="500"/>
        <v>6.3746361425304043E-2</v>
      </c>
      <c r="E6423" s="7">
        <f>SUM(D$2:D6423)</f>
        <v>1929.8040557049362</v>
      </c>
      <c r="F6423">
        <f t="shared" si="501"/>
        <v>1</v>
      </c>
      <c r="G6423">
        <f t="shared" si="502"/>
        <v>1</v>
      </c>
    </row>
    <row r="6424" spans="1:7" x14ac:dyDescent="0.25">
      <c r="A6424" s="7">
        <v>6.3519970351025037E-2</v>
      </c>
      <c r="B6424" s="13">
        <f t="shared" si="503"/>
        <v>6423</v>
      </c>
      <c r="C6424" s="35">
        <f t="shared" si="504"/>
        <v>1.358201181890506E-5</v>
      </c>
      <c r="D6424" s="7">
        <f t="shared" si="500"/>
        <v>8.7237261912827199E-2</v>
      </c>
      <c r="E6424" s="7">
        <f>SUM(D$2:D6424)</f>
        <v>1929.8912929668491</v>
      </c>
      <c r="F6424">
        <f t="shared" si="501"/>
        <v>1</v>
      </c>
      <c r="G6424">
        <f t="shared" si="502"/>
        <v>1</v>
      </c>
    </row>
    <row r="6425" spans="1:7" x14ac:dyDescent="0.25">
      <c r="A6425" s="7">
        <v>6.3487504258602279E-2</v>
      </c>
      <c r="B6425" s="13">
        <f t="shared" si="503"/>
        <v>6424</v>
      </c>
      <c r="C6425" s="35">
        <f t="shared" si="504"/>
        <v>3.2466092422758774E-5</v>
      </c>
      <c r="D6425" s="7">
        <f t="shared" si="500"/>
        <v>0.20856217772380237</v>
      </c>
      <c r="E6425" s="7">
        <f>SUM(D$2:D6425)</f>
        <v>1930.0998551445728</v>
      </c>
      <c r="F6425">
        <f t="shared" si="501"/>
        <v>1</v>
      </c>
      <c r="G6425">
        <f t="shared" si="502"/>
        <v>1</v>
      </c>
    </row>
    <row r="6426" spans="1:7" x14ac:dyDescent="0.25">
      <c r="A6426" s="7">
        <v>6.3433563577082658E-2</v>
      </c>
      <c r="B6426" s="13">
        <f t="shared" si="503"/>
        <v>6425</v>
      </c>
      <c r="C6426" s="35">
        <f t="shared" si="504"/>
        <v>5.3940681519620837E-5</v>
      </c>
      <c r="D6426" s="7">
        <f t="shared" si="500"/>
        <v>0.3465688787635639</v>
      </c>
      <c r="E6426" s="7">
        <f>SUM(D$2:D6426)</f>
        <v>1930.4464240233362</v>
      </c>
      <c r="F6426">
        <f t="shared" si="501"/>
        <v>1</v>
      </c>
      <c r="G6426">
        <f t="shared" si="502"/>
        <v>1</v>
      </c>
    </row>
    <row r="6427" spans="1:7" x14ac:dyDescent="0.25">
      <c r="A6427" s="7">
        <v>6.3415478438350451E-2</v>
      </c>
      <c r="B6427" s="13">
        <f t="shared" si="503"/>
        <v>6426</v>
      </c>
      <c r="C6427" s="35">
        <f t="shared" si="504"/>
        <v>1.8085138732207295E-5</v>
      </c>
      <c r="D6427" s="7">
        <f t="shared" si="500"/>
        <v>0.11621510149316408</v>
      </c>
      <c r="E6427" s="7">
        <f>SUM(D$2:D6427)</f>
        <v>1930.5626391248295</v>
      </c>
      <c r="F6427">
        <f t="shared" si="501"/>
        <v>1</v>
      </c>
      <c r="G6427">
        <f t="shared" si="502"/>
        <v>1</v>
      </c>
    </row>
    <row r="6428" spans="1:7" x14ac:dyDescent="0.25">
      <c r="A6428" s="7">
        <v>6.3389476511980528E-2</v>
      </c>
      <c r="B6428" s="13">
        <f t="shared" si="503"/>
        <v>6427</v>
      </c>
      <c r="C6428" s="35">
        <f t="shared" si="504"/>
        <v>2.6001926369922934E-5</v>
      </c>
      <c r="D6428" s="7">
        <f t="shared" si="500"/>
        <v>0.1671143807794947</v>
      </c>
      <c r="E6428" s="7">
        <f>SUM(D$2:D6428)</f>
        <v>1930.7297535056091</v>
      </c>
      <c r="F6428">
        <f t="shared" si="501"/>
        <v>1</v>
      </c>
      <c r="G6428">
        <f t="shared" si="502"/>
        <v>1</v>
      </c>
    </row>
    <row r="6429" spans="1:7" x14ac:dyDescent="0.25">
      <c r="A6429" s="7">
        <v>6.3361779860428305E-2</v>
      </c>
      <c r="B6429" s="13">
        <f t="shared" si="503"/>
        <v>6428</v>
      </c>
      <c r="C6429" s="35">
        <f t="shared" si="504"/>
        <v>2.7696651552222562E-5</v>
      </c>
      <c r="D6429" s="7">
        <f t="shared" si="500"/>
        <v>0.17803407617768663</v>
      </c>
      <c r="E6429" s="7">
        <f>SUM(D$2:D6429)</f>
        <v>1930.9077875817868</v>
      </c>
      <c r="F6429">
        <f t="shared" si="501"/>
        <v>1</v>
      </c>
      <c r="G6429">
        <f t="shared" si="502"/>
        <v>1</v>
      </c>
    </row>
    <row r="6430" spans="1:7" x14ac:dyDescent="0.25">
      <c r="A6430" s="7">
        <v>6.3359237772654647E-2</v>
      </c>
      <c r="B6430" s="13">
        <f t="shared" si="503"/>
        <v>6429</v>
      </c>
      <c r="C6430" s="35">
        <f t="shared" si="504"/>
        <v>2.5420877736576086E-6</v>
      </c>
      <c r="D6430" s="7">
        <f t="shared" si="500"/>
        <v>1.6343082296844766E-2</v>
      </c>
      <c r="E6430" s="7">
        <f>SUM(D$2:D6430)</f>
        <v>1930.9241306640836</v>
      </c>
      <c r="F6430">
        <f t="shared" si="501"/>
        <v>1</v>
      </c>
      <c r="G6430">
        <f t="shared" si="502"/>
        <v>1</v>
      </c>
    </row>
    <row r="6431" spans="1:7" x14ac:dyDescent="0.25">
      <c r="A6431" s="7">
        <v>6.3356187267326364E-2</v>
      </c>
      <c r="B6431" s="13">
        <f t="shared" si="503"/>
        <v>6430</v>
      </c>
      <c r="C6431" s="35">
        <f t="shared" si="504"/>
        <v>3.0505053282836592E-6</v>
      </c>
      <c r="D6431" s="7">
        <f t="shared" si="500"/>
        <v>1.9614749260863928E-2</v>
      </c>
      <c r="E6431" s="7">
        <f>SUM(D$2:D6431)</f>
        <v>1930.9437454133445</v>
      </c>
      <c r="F6431">
        <f t="shared" si="501"/>
        <v>1</v>
      </c>
      <c r="G6431">
        <f t="shared" si="502"/>
        <v>1</v>
      </c>
    </row>
    <row r="6432" spans="1:7" x14ac:dyDescent="0.25">
      <c r="A6432" s="7">
        <v>6.3221529246405117E-2</v>
      </c>
      <c r="B6432" s="13">
        <f t="shared" si="503"/>
        <v>6431</v>
      </c>
      <c r="C6432" s="35">
        <f t="shared" si="504"/>
        <v>1.3465802092124668E-4</v>
      </c>
      <c r="D6432" s="7">
        <f t="shared" si="500"/>
        <v>0.86598573254453737</v>
      </c>
      <c r="E6432" s="7">
        <f>SUM(D$2:D6432)</f>
        <v>1931.8097311458889</v>
      </c>
      <c r="F6432">
        <f t="shared" si="501"/>
        <v>1</v>
      </c>
      <c r="G6432">
        <f t="shared" si="502"/>
        <v>1</v>
      </c>
    </row>
    <row r="6433" spans="1:7" x14ac:dyDescent="0.25">
      <c r="A6433" s="7">
        <v>6.3151367623853899E-2</v>
      </c>
      <c r="B6433" s="13">
        <f t="shared" si="503"/>
        <v>6432</v>
      </c>
      <c r="C6433" s="35">
        <f t="shared" si="504"/>
        <v>7.016162255121805E-5</v>
      </c>
      <c r="D6433" s="7">
        <f t="shared" si="500"/>
        <v>0.4512795562494345</v>
      </c>
      <c r="E6433" s="7">
        <f>SUM(D$2:D6433)</f>
        <v>1932.2610107021383</v>
      </c>
      <c r="F6433">
        <f t="shared" si="501"/>
        <v>1</v>
      </c>
      <c r="G6433">
        <f t="shared" si="502"/>
        <v>1</v>
      </c>
    </row>
    <row r="6434" spans="1:7" x14ac:dyDescent="0.25">
      <c r="A6434" s="7">
        <v>6.3150108685146991E-2</v>
      </c>
      <c r="B6434" s="13">
        <f t="shared" si="503"/>
        <v>6433</v>
      </c>
      <c r="C6434" s="35">
        <f t="shared" si="504"/>
        <v>1.2589387069078528E-6</v>
      </c>
      <c r="D6434" s="7">
        <f t="shared" si="500"/>
        <v>8.0987527015382171E-3</v>
      </c>
      <c r="E6434" s="7">
        <f>SUM(D$2:D6434)</f>
        <v>1932.2691094548397</v>
      </c>
      <c r="F6434">
        <f t="shared" si="501"/>
        <v>1</v>
      </c>
      <c r="G6434">
        <f t="shared" si="502"/>
        <v>1</v>
      </c>
    </row>
    <row r="6435" spans="1:7" x14ac:dyDescent="0.25">
      <c r="A6435" s="7">
        <v>6.3132628805408555E-2</v>
      </c>
      <c r="B6435" s="13">
        <f t="shared" si="503"/>
        <v>6434</v>
      </c>
      <c r="C6435" s="35">
        <f t="shared" si="504"/>
        <v>1.7479879738435677E-5</v>
      </c>
      <c r="D6435" s="7">
        <f t="shared" si="500"/>
        <v>0.11246554623709515</v>
      </c>
      <c r="E6435" s="7">
        <f>SUM(D$2:D6435)</f>
        <v>1932.3815750010767</v>
      </c>
      <c r="F6435">
        <f t="shared" si="501"/>
        <v>1</v>
      </c>
      <c r="G6435">
        <f t="shared" si="502"/>
        <v>1</v>
      </c>
    </row>
    <row r="6436" spans="1:7" x14ac:dyDescent="0.25">
      <c r="A6436" s="7">
        <v>6.3103576373710321E-2</v>
      </c>
      <c r="B6436" s="13">
        <f t="shared" si="503"/>
        <v>6435</v>
      </c>
      <c r="C6436" s="35">
        <f t="shared" si="504"/>
        <v>2.9052431698234349E-5</v>
      </c>
      <c r="D6436" s="7">
        <f t="shared" si="500"/>
        <v>0.18695239797813804</v>
      </c>
      <c r="E6436" s="7">
        <f>SUM(D$2:D6436)</f>
        <v>1932.5685273990548</v>
      </c>
      <c r="F6436">
        <f t="shared" si="501"/>
        <v>1</v>
      </c>
      <c r="G6436">
        <f t="shared" si="502"/>
        <v>1</v>
      </c>
    </row>
    <row r="6437" spans="1:7" x14ac:dyDescent="0.25">
      <c r="A6437" s="7">
        <v>6.3086144914691403E-2</v>
      </c>
      <c r="B6437" s="13">
        <f t="shared" si="503"/>
        <v>6436</v>
      </c>
      <c r="C6437" s="35">
        <f t="shared" si="504"/>
        <v>1.7431459018918405E-5</v>
      </c>
      <c r="D6437" s="7">
        <f t="shared" si="500"/>
        <v>0.11218887024575885</v>
      </c>
      <c r="E6437" s="7">
        <f>SUM(D$2:D6437)</f>
        <v>1932.6807162693005</v>
      </c>
      <c r="F6437">
        <f t="shared" si="501"/>
        <v>1</v>
      </c>
      <c r="G6437">
        <f t="shared" si="502"/>
        <v>1</v>
      </c>
    </row>
    <row r="6438" spans="1:7" x14ac:dyDescent="0.25">
      <c r="A6438" s="7">
        <v>6.3077066029785731E-2</v>
      </c>
      <c r="B6438" s="13">
        <f t="shared" si="503"/>
        <v>6437</v>
      </c>
      <c r="C6438" s="35">
        <f t="shared" si="504"/>
        <v>9.0788849056722132E-6</v>
      </c>
      <c r="D6438" s="7">
        <f t="shared" si="500"/>
        <v>5.8440782137812036E-2</v>
      </c>
      <c r="E6438" s="7">
        <f>SUM(D$2:D6438)</f>
        <v>1932.7391570514383</v>
      </c>
      <c r="F6438">
        <f t="shared" si="501"/>
        <v>1</v>
      </c>
      <c r="G6438">
        <f t="shared" si="502"/>
        <v>1</v>
      </c>
    </row>
    <row r="6439" spans="1:7" x14ac:dyDescent="0.25">
      <c r="A6439" s="7">
        <v>6.3013392783647149E-2</v>
      </c>
      <c r="B6439" s="13">
        <f t="shared" si="503"/>
        <v>6438</v>
      </c>
      <c r="C6439" s="35">
        <f t="shared" si="504"/>
        <v>6.367324613858194E-5</v>
      </c>
      <c r="D6439" s="7">
        <f t="shared" si="500"/>
        <v>0.4099283586401905</v>
      </c>
      <c r="E6439" s="7">
        <f>SUM(D$2:D6439)</f>
        <v>1933.1490854100784</v>
      </c>
      <c r="F6439">
        <f t="shared" si="501"/>
        <v>1</v>
      </c>
      <c r="G6439">
        <f t="shared" si="502"/>
        <v>1</v>
      </c>
    </row>
    <row r="6440" spans="1:7" x14ac:dyDescent="0.25">
      <c r="A6440" s="7">
        <v>6.2976568826469612E-2</v>
      </c>
      <c r="B6440" s="13">
        <f t="shared" si="503"/>
        <v>6439</v>
      </c>
      <c r="C6440" s="35">
        <f t="shared" si="504"/>
        <v>3.6823957177536948E-5</v>
      </c>
      <c r="D6440" s="7">
        <f t="shared" si="500"/>
        <v>0.23710946026616042</v>
      </c>
      <c r="E6440" s="7">
        <f>SUM(D$2:D6440)</f>
        <v>1933.3861948703445</v>
      </c>
      <c r="F6440">
        <f t="shared" si="501"/>
        <v>1</v>
      </c>
      <c r="G6440">
        <f t="shared" si="502"/>
        <v>1</v>
      </c>
    </row>
    <row r="6441" spans="1:7" x14ac:dyDescent="0.25">
      <c r="A6441" s="7">
        <v>6.2964657329473372E-2</v>
      </c>
      <c r="B6441" s="13">
        <f t="shared" si="503"/>
        <v>6440</v>
      </c>
      <c r="C6441" s="35">
        <f t="shared" si="504"/>
        <v>1.1911496996239168E-5</v>
      </c>
      <c r="D6441" s="7">
        <f t="shared" si="500"/>
        <v>7.6710040655780243E-2</v>
      </c>
      <c r="E6441" s="7">
        <f>SUM(D$2:D6441)</f>
        <v>1933.4629049110004</v>
      </c>
      <c r="F6441">
        <f t="shared" si="501"/>
        <v>1</v>
      </c>
      <c r="G6441">
        <f t="shared" si="502"/>
        <v>1</v>
      </c>
    </row>
    <row r="6442" spans="1:7" x14ac:dyDescent="0.25">
      <c r="A6442" s="7">
        <v>6.293541121489718E-2</v>
      </c>
      <c r="B6442" s="13">
        <f t="shared" si="503"/>
        <v>6441</v>
      </c>
      <c r="C6442" s="35">
        <f t="shared" si="504"/>
        <v>2.9246114576192417E-5</v>
      </c>
      <c r="D6442" s="7">
        <f t="shared" si="500"/>
        <v>0.18837422398525536</v>
      </c>
      <c r="E6442" s="7">
        <f>SUM(D$2:D6442)</f>
        <v>1933.6512791349855</v>
      </c>
      <c r="F6442">
        <f t="shared" si="501"/>
        <v>1</v>
      </c>
      <c r="G6442">
        <f t="shared" si="502"/>
        <v>1</v>
      </c>
    </row>
    <row r="6443" spans="1:7" x14ac:dyDescent="0.25">
      <c r="A6443" s="7">
        <v>6.293541121489718E-2</v>
      </c>
      <c r="B6443" s="13">
        <f t="shared" si="503"/>
        <v>6442</v>
      </c>
      <c r="C6443" s="35">
        <f t="shared" si="504"/>
        <v>0</v>
      </c>
      <c r="D6443" s="7">
        <f t="shared" si="500"/>
        <v>0</v>
      </c>
      <c r="E6443" s="7">
        <f>SUM(D$2:D6443)</f>
        <v>1933.6512791349855</v>
      </c>
      <c r="F6443">
        <f t="shared" si="501"/>
        <v>1</v>
      </c>
      <c r="G6443">
        <f t="shared" si="502"/>
        <v>1</v>
      </c>
    </row>
    <row r="6444" spans="1:7" x14ac:dyDescent="0.25">
      <c r="A6444" s="7">
        <v>6.2911418748386377E-2</v>
      </c>
      <c r="B6444" s="13">
        <f t="shared" si="503"/>
        <v>6443</v>
      </c>
      <c r="C6444" s="35">
        <f t="shared" si="504"/>
        <v>2.3992466510802668E-5</v>
      </c>
      <c r="D6444" s="7">
        <f t="shared" si="500"/>
        <v>0.15458346172910159</v>
      </c>
      <c r="E6444" s="7">
        <f>SUM(D$2:D6444)</f>
        <v>1933.8058625967146</v>
      </c>
      <c r="F6444">
        <f t="shared" si="501"/>
        <v>1</v>
      </c>
      <c r="G6444">
        <f t="shared" si="502"/>
        <v>1</v>
      </c>
    </row>
    <row r="6445" spans="1:7" x14ac:dyDescent="0.25">
      <c r="A6445" s="7">
        <v>6.2876967406464257E-2</v>
      </c>
      <c r="B6445" s="13">
        <f t="shared" si="503"/>
        <v>6444</v>
      </c>
      <c r="C6445" s="35">
        <f t="shared" si="504"/>
        <v>3.4451341922120404E-5</v>
      </c>
      <c r="D6445" s="7">
        <f t="shared" si="500"/>
        <v>0.22200444734614388</v>
      </c>
      <c r="E6445" s="7">
        <f>SUM(D$2:D6445)</f>
        <v>1934.0278670440607</v>
      </c>
      <c r="F6445">
        <f t="shared" si="501"/>
        <v>1</v>
      </c>
      <c r="G6445">
        <f t="shared" si="502"/>
        <v>1</v>
      </c>
    </row>
    <row r="6446" spans="1:7" x14ac:dyDescent="0.25">
      <c r="A6446" s="7">
        <v>6.2853725461105681E-2</v>
      </c>
      <c r="B6446" s="13">
        <f t="shared" si="503"/>
        <v>6445</v>
      </c>
      <c r="C6446" s="35">
        <f t="shared" si="504"/>
        <v>2.3241945358576377E-5</v>
      </c>
      <c r="D6446" s="7">
        <f t="shared" si="500"/>
        <v>0.14979433783602475</v>
      </c>
      <c r="E6446" s="7">
        <f>SUM(D$2:D6446)</f>
        <v>1934.1776613818968</v>
      </c>
      <c r="F6446">
        <f t="shared" si="501"/>
        <v>1</v>
      </c>
      <c r="G6446">
        <f t="shared" si="502"/>
        <v>1</v>
      </c>
    </row>
    <row r="6447" spans="1:7" x14ac:dyDescent="0.25">
      <c r="A6447" s="7">
        <v>6.2741607285110357E-2</v>
      </c>
      <c r="B6447" s="13">
        <f t="shared" si="503"/>
        <v>6446</v>
      </c>
      <c r="C6447" s="35">
        <f t="shared" si="504"/>
        <v>1.1211817599532381E-4</v>
      </c>
      <c r="D6447" s="7">
        <f t="shared" si="500"/>
        <v>0.72271376246585728</v>
      </c>
      <c r="E6447" s="7">
        <f>SUM(D$2:D6447)</f>
        <v>1934.9003751443627</v>
      </c>
      <c r="F6447">
        <f t="shared" si="501"/>
        <v>1</v>
      </c>
      <c r="G6447">
        <f t="shared" si="502"/>
        <v>1</v>
      </c>
    </row>
    <row r="6448" spans="1:7" x14ac:dyDescent="0.25">
      <c r="A6448" s="7">
        <v>6.2717905342916477E-2</v>
      </c>
      <c r="B6448" s="13">
        <f t="shared" si="503"/>
        <v>6447</v>
      </c>
      <c r="C6448" s="35">
        <f t="shared" si="504"/>
        <v>2.3701942193879444E-5</v>
      </c>
      <c r="D6448" s="7">
        <f t="shared" si="500"/>
        <v>0.15280642132394079</v>
      </c>
      <c r="E6448" s="7">
        <f>SUM(D$2:D6448)</f>
        <v>1935.0531815656866</v>
      </c>
      <c r="F6448">
        <f t="shared" si="501"/>
        <v>1</v>
      </c>
      <c r="G6448">
        <f t="shared" si="502"/>
        <v>1</v>
      </c>
    </row>
    <row r="6449" spans="1:7" x14ac:dyDescent="0.25">
      <c r="A6449" s="7">
        <v>6.2670089882413196E-2</v>
      </c>
      <c r="B6449" s="13">
        <f t="shared" si="503"/>
        <v>6448</v>
      </c>
      <c r="C6449" s="35">
        <f t="shared" si="504"/>
        <v>4.7815460503281004E-5</v>
      </c>
      <c r="D6449" s="7">
        <f t="shared" si="500"/>
        <v>0.30831408932515592</v>
      </c>
      <c r="E6449" s="7">
        <f>SUM(D$2:D6449)</f>
        <v>1935.3614956550118</v>
      </c>
      <c r="F6449">
        <f t="shared" si="501"/>
        <v>1</v>
      </c>
      <c r="G6449">
        <f t="shared" si="502"/>
        <v>1</v>
      </c>
    </row>
    <row r="6450" spans="1:7" x14ac:dyDescent="0.25">
      <c r="A6450" s="7">
        <v>6.2574725275363785E-2</v>
      </c>
      <c r="B6450" s="13">
        <f t="shared" si="503"/>
        <v>6449</v>
      </c>
      <c r="C6450" s="35">
        <f t="shared" si="504"/>
        <v>9.5364607049411299E-5</v>
      </c>
      <c r="D6450" s="7">
        <f t="shared" si="500"/>
        <v>0.61500635086165345</v>
      </c>
      <c r="E6450" s="7">
        <f>SUM(D$2:D6450)</f>
        <v>1935.9765020058735</v>
      </c>
      <c r="F6450">
        <f t="shared" si="501"/>
        <v>1</v>
      </c>
      <c r="G6450">
        <f t="shared" si="502"/>
        <v>1</v>
      </c>
    </row>
    <row r="6451" spans="1:7" x14ac:dyDescent="0.25">
      <c r="A6451" s="7">
        <v>6.2551943326840428E-2</v>
      </c>
      <c r="B6451" s="13">
        <f t="shared" si="503"/>
        <v>6450</v>
      </c>
      <c r="C6451" s="35">
        <f t="shared" si="504"/>
        <v>2.2781948523356577E-5</v>
      </c>
      <c r="D6451" s="7">
        <f t="shared" si="500"/>
        <v>0.14694356797564992</v>
      </c>
      <c r="E6451" s="7">
        <f>SUM(D$2:D6451)</f>
        <v>1936.123445573849</v>
      </c>
      <c r="F6451">
        <f t="shared" si="501"/>
        <v>1</v>
      </c>
      <c r="G6451">
        <f t="shared" si="502"/>
        <v>1</v>
      </c>
    </row>
    <row r="6452" spans="1:7" x14ac:dyDescent="0.25">
      <c r="A6452" s="7">
        <v>6.2453915580218705E-2</v>
      </c>
      <c r="B6452" s="13">
        <f t="shared" si="503"/>
        <v>6451</v>
      </c>
      <c r="C6452" s="35">
        <f t="shared" si="504"/>
        <v>9.8027746621723311E-5</v>
      </c>
      <c r="D6452" s="7">
        <f t="shared" si="500"/>
        <v>0.63237699345673704</v>
      </c>
      <c r="E6452" s="7">
        <f>SUM(D$2:D6452)</f>
        <v>1936.7558225673058</v>
      </c>
      <c r="F6452">
        <f t="shared" si="501"/>
        <v>1</v>
      </c>
      <c r="G6452">
        <f t="shared" si="502"/>
        <v>1</v>
      </c>
    </row>
    <row r="6453" spans="1:7" x14ac:dyDescent="0.25">
      <c r="A6453" s="7">
        <v>6.2418616875705359E-2</v>
      </c>
      <c r="B6453" s="13">
        <f t="shared" si="503"/>
        <v>6452</v>
      </c>
      <c r="C6453" s="35">
        <f t="shared" si="504"/>
        <v>3.5298704513346546E-5</v>
      </c>
      <c r="D6453" s="7">
        <f t="shared" si="500"/>
        <v>0.22774724152011191</v>
      </c>
      <c r="E6453" s="7">
        <f>SUM(D$2:D6453)</f>
        <v>1936.9835698088259</v>
      </c>
      <c r="F6453">
        <f t="shared" si="501"/>
        <v>1</v>
      </c>
      <c r="G6453">
        <f t="shared" si="502"/>
        <v>1</v>
      </c>
    </row>
    <row r="6454" spans="1:7" x14ac:dyDescent="0.25">
      <c r="A6454" s="7">
        <v>6.239009707192162E-2</v>
      </c>
      <c r="B6454" s="13">
        <f t="shared" si="503"/>
        <v>6453</v>
      </c>
      <c r="C6454" s="35">
        <f t="shared" si="504"/>
        <v>2.851980378373864E-5</v>
      </c>
      <c r="D6454" s="7">
        <f t="shared" si="500"/>
        <v>0.18403829381646544</v>
      </c>
      <c r="E6454" s="7">
        <f>SUM(D$2:D6454)</f>
        <v>1937.1676081026424</v>
      </c>
      <c r="F6454">
        <f t="shared" si="501"/>
        <v>1</v>
      </c>
      <c r="G6454">
        <f t="shared" si="502"/>
        <v>1</v>
      </c>
    </row>
    <row r="6455" spans="1:7" x14ac:dyDescent="0.25">
      <c r="A6455" s="7">
        <v>6.2387676035946735E-2</v>
      </c>
      <c r="B6455" s="13">
        <f t="shared" si="503"/>
        <v>6454</v>
      </c>
      <c r="C6455" s="35">
        <f t="shared" si="504"/>
        <v>2.4210359748852439E-6</v>
      </c>
      <c r="D6455" s="7">
        <f t="shared" si="500"/>
        <v>1.5625366181909364E-2</v>
      </c>
      <c r="E6455" s="7">
        <f>SUM(D$2:D6455)</f>
        <v>1937.1832334688243</v>
      </c>
      <c r="F6455">
        <f t="shared" si="501"/>
        <v>1</v>
      </c>
      <c r="G6455">
        <f t="shared" si="502"/>
        <v>1</v>
      </c>
    </row>
    <row r="6456" spans="1:7" x14ac:dyDescent="0.25">
      <c r="A6456" s="7">
        <v>6.2375861380389509E-2</v>
      </c>
      <c r="B6456" s="13">
        <f t="shared" si="503"/>
        <v>6455</v>
      </c>
      <c r="C6456" s="35">
        <f t="shared" si="504"/>
        <v>1.181465555722544E-5</v>
      </c>
      <c r="D6456" s="7">
        <f t="shared" si="500"/>
        <v>7.626360162189022E-2</v>
      </c>
      <c r="E6456" s="7">
        <f>SUM(D$2:D6456)</f>
        <v>1937.2594970704461</v>
      </c>
      <c r="F6456">
        <f t="shared" si="501"/>
        <v>1</v>
      </c>
      <c r="G6456">
        <f t="shared" si="502"/>
        <v>1</v>
      </c>
    </row>
    <row r="6457" spans="1:7" x14ac:dyDescent="0.25">
      <c r="A6457" s="7">
        <v>6.2334897451695008E-2</v>
      </c>
      <c r="B6457" s="13">
        <f t="shared" si="503"/>
        <v>6456</v>
      </c>
      <c r="C6457" s="35">
        <f t="shared" si="504"/>
        <v>4.0963928694501273E-5</v>
      </c>
      <c r="D6457" s="7">
        <f t="shared" si="500"/>
        <v>0.26446312365170022</v>
      </c>
      <c r="E6457" s="7">
        <f>SUM(D$2:D6457)</f>
        <v>1937.5239601940978</v>
      </c>
      <c r="F6457">
        <f t="shared" si="501"/>
        <v>1</v>
      </c>
      <c r="G6457">
        <f t="shared" si="502"/>
        <v>1</v>
      </c>
    </row>
    <row r="6458" spans="1:7" x14ac:dyDescent="0.25">
      <c r="A6458" s="7">
        <v>6.2321145967357855E-2</v>
      </c>
      <c r="B6458" s="13">
        <f t="shared" si="503"/>
        <v>6457</v>
      </c>
      <c r="C6458" s="35">
        <f t="shared" si="504"/>
        <v>1.3751484337153064E-5</v>
      </c>
      <c r="D6458" s="7">
        <f t="shared" si="500"/>
        <v>8.8793334364997339E-2</v>
      </c>
      <c r="E6458" s="7">
        <f>SUM(D$2:D6458)</f>
        <v>1937.6127535284627</v>
      </c>
      <c r="F6458">
        <f t="shared" si="501"/>
        <v>1</v>
      </c>
      <c r="G6458">
        <f t="shared" si="502"/>
        <v>1</v>
      </c>
    </row>
    <row r="6459" spans="1:7" x14ac:dyDescent="0.25">
      <c r="A6459" s="7">
        <v>6.2290156706879748E-2</v>
      </c>
      <c r="B6459" s="13">
        <f t="shared" si="503"/>
        <v>6458</v>
      </c>
      <c r="C6459" s="35">
        <f t="shared" si="504"/>
        <v>3.0989260478106462E-5</v>
      </c>
      <c r="D6459" s="7">
        <f t="shared" si="500"/>
        <v>0.20012864416761153</v>
      </c>
      <c r="E6459" s="7">
        <f>SUM(D$2:D6459)</f>
        <v>1937.8128821726302</v>
      </c>
      <c r="F6459">
        <f t="shared" si="501"/>
        <v>1</v>
      </c>
      <c r="G6459">
        <f t="shared" si="502"/>
        <v>1</v>
      </c>
    </row>
    <row r="6460" spans="1:7" x14ac:dyDescent="0.25">
      <c r="A6460" s="7">
        <v>6.2257327459060763E-2</v>
      </c>
      <c r="B6460" s="13">
        <f t="shared" si="503"/>
        <v>6459</v>
      </c>
      <c r="C6460" s="35">
        <f t="shared" si="504"/>
        <v>3.2829247818985663E-5</v>
      </c>
      <c r="D6460" s="7">
        <f t="shared" si="500"/>
        <v>0.21204411166282838</v>
      </c>
      <c r="E6460" s="7">
        <f>SUM(D$2:D6460)</f>
        <v>1938.0249262842931</v>
      </c>
      <c r="F6460">
        <f t="shared" si="501"/>
        <v>1</v>
      </c>
      <c r="G6460">
        <f t="shared" si="502"/>
        <v>1</v>
      </c>
    </row>
    <row r="6461" spans="1:7" x14ac:dyDescent="0.25">
      <c r="A6461" s="7">
        <v>6.2253163277184019E-2</v>
      </c>
      <c r="B6461" s="13">
        <f t="shared" si="503"/>
        <v>6460</v>
      </c>
      <c r="C6461" s="35">
        <f t="shared" si="504"/>
        <v>4.1641818767437777E-6</v>
      </c>
      <c r="D6461" s="7">
        <f t="shared" si="500"/>
        <v>2.6900614923764804E-2</v>
      </c>
      <c r="E6461" s="7">
        <f>SUM(D$2:D6461)</f>
        <v>1938.0518268992168</v>
      </c>
      <c r="F6461">
        <f t="shared" si="501"/>
        <v>1</v>
      </c>
      <c r="G6461">
        <f t="shared" si="502"/>
        <v>1</v>
      </c>
    </row>
    <row r="6462" spans="1:7" x14ac:dyDescent="0.25">
      <c r="A6462" s="7">
        <v>6.2239314951407873E-2</v>
      </c>
      <c r="B6462" s="13">
        <f t="shared" si="503"/>
        <v>6461</v>
      </c>
      <c r="C6462" s="35">
        <f t="shared" si="504"/>
        <v>1.3848325776145975E-5</v>
      </c>
      <c r="D6462" s="7">
        <f t="shared" si="500"/>
        <v>8.9474032839679141E-2</v>
      </c>
      <c r="E6462" s="7">
        <f>SUM(D$2:D6462)</f>
        <v>1938.1413009320565</v>
      </c>
      <c r="F6462">
        <f t="shared" si="501"/>
        <v>1</v>
      </c>
      <c r="G6462">
        <f t="shared" si="502"/>
        <v>1</v>
      </c>
    </row>
    <row r="6463" spans="1:7" x14ac:dyDescent="0.25">
      <c r="A6463" s="7">
        <v>6.2237717067664525E-2</v>
      </c>
      <c r="B6463" s="13">
        <f t="shared" si="503"/>
        <v>6462</v>
      </c>
      <c r="C6463" s="35">
        <f t="shared" si="504"/>
        <v>1.5978837433483495E-6</v>
      </c>
      <c r="D6463" s="7">
        <f t="shared" si="500"/>
        <v>1.0325524749517034E-2</v>
      </c>
      <c r="E6463" s="7">
        <f>SUM(D$2:D6463)</f>
        <v>1938.1516264568061</v>
      </c>
      <c r="F6463">
        <f t="shared" si="501"/>
        <v>1</v>
      </c>
      <c r="G6463">
        <f t="shared" si="502"/>
        <v>1</v>
      </c>
    </row>
    <row r="6464" spans="1:7" x14ac:dyDescent="0.25">
      <c r="A6464" s="7">
        <v>6.2172203834184994E-2</v>
      </c>
      <c r="B6464" s="13">
        <f t="shared" si="503"/>
        <v>6463</v>
      </c>
      <c r="C6464" s="35">
        <f t="shared" si="504"/>
        <v>6.551323347953053E-5</v>
      </c>
      <c r="D6464" s="7">
        <f t="shared" si="500"/>
        <v>0.42341202797820582</v>
      </c>
      <c r="E6464" s="7">
        <f>SUM(D$2:D6464)</f>
        <v>1938.5750384847843</v>
      </c>
      <c r="F6464">
        <f t="shared" si="501"/>
        <v>1</v>
      </c>
      <c r="G6464">
        <f t="shared" si="502"/>
        <v>1</v>
      </c>
    </row>
    <row r="6465" spans="1:7" x14ac:dyDescent="0.25">
      <c r="A6465" s="7">
        <v>6.2172203834184994E-2</v>
      </c>
      <c r="B6465" s="13">
        <f t="shared" si="503"/>
        <v>6464</v>
      </c>
      <c r="C6465" s="35">
        <f t="shared" si="504"/>
        <v>0</v>
      </c>
      <c r="D6465" s="7">
        <f t="shared" si="500"/>
        <v>0</v>
      </c>
      <c r="E6465" s="7">
        <f>SUM(D$2:D6465)</f>
        <v>1938.5750384847843</v>
      </c>
      <c r="F6465">
        <f t="shared" si="501"/>
        <v>1</v>
      </c>
      <c r="G6465">
        <f t="shared" si="502"/>
        <v>1</v>
      </c>
    </row>
    <row r="6466" spans="1:7" x14ac:dyDescent="0.25">
      <c r="A6466" s="7">
        <v>6.2172203834184994E-2</v>
      </c>
      <c r="B6466" s="13">
        <f t="shared" si="503"/>
        <v>6465</v>
      </c>
      <c r="C6466" s="35">
        <f t="shared" si="504"/>
        <v>0</v>
      </c>
      <c r="D6466" s="7">
        <f t="shared" ref="D6466:D6529" si="505">C6466*B6466</f>
        <v>0</v>
      </c>
      <c r="E6466" s="7">
        <f>SUM(D$2:D6466)</f>
        <v>1938.5750384847843</v>
      </c>
      <c r="F6466">
        <f t="shared" ref="F6466:F6529" si="506">IF(E6466&gt;I$15,1,0)</f>
        <v>1</v>
      </c>
      <c r="G6466">
        <f t="shared" ref="G6466:G6529" si="507">IF(E6466&gt;M$15,1,0)</f>
        <v>1</v>
      </c>
    </row>
    <row r="6467" spans="1:7" x14ac:dyDescent="0.25">
      <c r="A6467" s="7">
        <v>6.2172203834184994E-2</v>
      </c>
      <c r="B6467" s="13">
        <f t="shared" ref="B6467:B6530" si="508">ROW(B6467)-1</f>
        <v>6466</v>
      </c>
      <c r="C6467" s="35">
        <f t="shared" si="504"/>
        <v>0</v>
      </c>
      <c r="D6467" s="7">
        <f t="shared" si="505"/>
        <v>0</v>
      </c>
      <c r="E6467" s="7">
        <f>SUM(D$2:D6467)</f>
        <v>1938.5750384847843</v>
      </c>
      <c r="F6467">
        <f t="shared" si="506"/>
        <v>1</v>
      </c>
      <c r="G6467">
        <f t="shared" si="507"/>
        <v>1</v>
      </c>
    </row>
    <row r="6468" spans="1:7" x14ac:dyDescent="0.25">
      <c r="A6468" s="7">
        <v>6.2172203834184994E-2</v>
      </c>
      <c r="B6468" s="13">
        <f t="shared" si="508"/>
        <v>6467</v>
      </c>
      <c r="C6468" s="35">
        <f t="shared" ref="C6468:C6531" si="509">IF(A6467-A6468=0,0,A6467-A6468)</f>
        <v>0</v>
      </c>
      <c r="D6468" s="7">
        <f t="shared" si="505"/>
        <v>0</v>
      </c>
      <c r="E6468" s="7">
        <f>SUM(D$2:D6468)</f>
        <v>1938.5750384847843</v>
      </c>
      <c r="F6468">
        <f t="shared" si="506"/>
        <v>1</v>
      </c>
      <c r="G6468">
        <f t="shared" si="507"/>
        <v>1</v>
      </c>
    </row>
    <row r="6469" spans="1:7" x14ac:dyDescent="0.25">
      <c r="A6469" s="7">
        <v>6.2172203834184994E-2</v>
      </c>
      <c r="B6469" s="13">
        <f t="shared" si="508"/>
        <v>6468</v>
      </c>
      <c r="C6469" s="35">
        <f t="shared" si="509"/>
        <v>0</v>
      </c>
      <c r="D6469" s="7">
        <f t="shared" si="505"/>
        <v>0</v>
      </c>
      <c r="E6469" s="7">
        <f>SUM(D$2:D6469)</f>
        <v>1938.5750384847843</v>
      </c>
      <c r="F6469">
        <f t="shared" si="506"/>
        <v>1</v>
      </c>
      <c r="G6469">
        <f t="shared" si="507"/>
        <v>1</v>
      </c>
    </row>
    <row r="6470" spans="1:7" x14ac:dyDescent="0.25">
      <c r="A6470" s="7">
        <v>6.2172203834184994E-2</v>
      </c>
      <c r="B6470" s="13">
        <f t="shared" si="508"/>
        <v>6469</v>
      </c>
      <c r="C6470" s="35">
        <f t="shared" si="509"/>
        <v>0</v>
      </c>
      <c r="D6470" s="7">
        <f t="shared" si="505"/>
        <v>0</v>
      </c>
      <c r="E6470" s="7">
        <f>SUM(D$2:D6470)</f>
        <v>1938.5750384847843</v>
      </c>
      <c r="F6470">
        <f t="shared" si="506"/>
        <v>1</v>
      </c>
      <c r="G6470">
        <f t="shared" si="507"/>
        <v>1</v>
      </c>
    </row>
    <row r="6471" spans="1:7" x14ac:dyDescent="0.25">
      <c r="A6471" s="7">
        <v>6.2172203834184994E-2</v>
      </c>
      <c r="B6471" s="13">
        <f t="shared" si="508"/>
        <v>6470</v>
      </c>
      <c r="C6471" s="35">
        <f t="shared" si="509"/>
        <v>0</v>
      </c>
      <c r="D6471" s="7">
        <f t="shared" si="505"/>
        <v>0</v>
      </c>
      <c r="E6471" s="7">
        <f>SUM(D$2:D6471)</f>
        <v>1938.5750384847843</v>
      </c>
      <c r="F6471">
        <f t="shared" si="506"/>
        <v>1</v>
      </c>
      <c r="G6471">
        <f t="shared" si="507"/>
        <v>1</v>
      </c>
    </row>
    <row r="6472" spans="1:7" x14ac:dyDescent="0.25">
      <c r="A6472" s="7">
        <v>6.2172203834184994E-2</v>
      </c>
      <c r="B6472" s="13">
        <f t="shared" si="508"/>
        <v>6471</v>
      </c>
      <c r="C6472" s="35">
        <f t="shared" si="509"/>
        <v>0</v>
      </c>
      <c r="D6472" s="7">
        <f t="shared" si="505"/>
        <v>0</v>
      </c>
      <c r="E6472" s="7">
        <f>SUM(D$2:D6472)</f>
        <v>1938.5750384847843</v>
      </c>
      <c r="F6472">
        <f t="shared" si="506"/>
        <v>1</v>
      </c>
      <c r="G6472">
        <f t="shared" si="507"/>
        <v>1</v>
      </c>
    </row>
    <row r="6473" spans="1:7" x14ac:dyDescent="0.25">
      <c r="A6473" s="7">
        <v>6.2172203834184994E-2</v>
      </c>
      <c r="B6473" s="13">
        <f t="shared" si="508"/>
        <v>6472</v>
      </c>
      <c r="C6473" s="35">
        <f t="shared" si="509"/>
        <v>0</v>
      </c>
      <c r="D6473" s="7">
        <f t="shared" si="505"/>
        <v>0</v>
      </c>
      <c r="E6473" s="7">
        <f>SUM(D$2:D6473)</f>
        <v>1938.5750384847843</v>
      </c>
      <c r="F6473">
        <f t="shared" si="506"/>
        <v>1</v>
      </c>
      <c r="G6473">
        <f t="shared" si="507"/>
        <v>1</v>
      </c>
    </row>
    <row r="6474" spans="1:7" x14ac:dyDescent="0.25">
      <c r="A6474" s="7">
        <v>6.2172203834184994E-2</v>
      </c>
      <c r="B6474" s="13">
        <f t="shared" si="508"/>
        <v>6473</v>
      </c>
      <c r="C6474" s="35">
        <f t="shared" si="509"/>
        <v>0</v>
      </c>
      <c r="D6474" s="7">
        <f t="shared" si="505"/>
        <v>0</v>
      </c>
      <c r="E6474" s="7">
        <f>SUM(D$2:D6474)</f>
        <v>1938.5750384847843</v>
      </c>
      <c r="F6474">
        <f t="shared" si="506"/>
        <v>1</v>
      </c>
      <c r="G6474">
        <f t="shared" si="507"/>
        <v>1</v>
      </c>
    </row>
    <row r="6475" spans="1:7" x14ac:dyDescent="0.25">
      <c r="A6475" s="7">
        <v>6.2172203834184994E-2</v>
      </c>
      <c r="B6475" s="13">
        <f t="shared" si="508"/>
        <v>6474</v>
      </c>
      <c r="C6475" s="35">
        <f t="shared" si="509"/>
        <v>0</v>
      </c>
      <c r="D6475" s="7">
        <f t="shared" si="505"/>
        <v>0</v>
      </c>
      <c r="E6475" s="7">
        <f>SUM(D$2:D6475)</f>
        <v>1938.5750384847843</v>
      </c>
      <c r="F6475">
        <f t="shared" si="506"/>
        <v>1</v>
      </c>
      <c r="G6475">
        <f t="shared" si="507"/>
        <v>1</v>
      </c>
    </row>
    <row r="6476" spans="1:7" x14ac:dyDescent="0.25">
      <c r="A6476" s="7">
        <v>6.2172203834184994E-2</v>
      </c>
      <c r="B6476" s="13">
        <f t="shared" si="508"/>
        <v>6475</v>
      </c>
      <c r="C6476" s="35">
        <f t="shared" si="509"/>
        <v>0</v>
      </c>
      <c r="D6476" s="7">
        <f t="shared" si="505"/>
        <v>0</v>
      </c>
      <c r="E6476" s="7">
        <f>SUM(D$2:D6476)</f>
        <v>1938.5750384847843</v>
      </c>
      <c r="F6476">
        <f t="shared" si="506"/>
        <v>1</v>
      </c>
      <c r="G6476">
        <f t="shared" si="507"/>
        <v>1</v>
      </c>
    </row>
    <row r="6477" spans="1:7" x14ac:dyDescent="0.25">
      <c r="A6477" s="7">
        <v>6.2172203834184994E-2</v>
      </c>
      <c r="B6477" s="13">
        <f t="shared" si="508"/>
        <v>6476</v>
      </c>
      <c r="C6477" s="35">
        <f t="shared" si="509"/>
        <v>0</v>
      </c>
      <c r="D6477" s="7">
        <f t="shared" si="505"/>
        <v>0</v>
      </c>
      <c r="E6477" s="7">
        <f>SUM(D$2:D6477)</f>
        <v>1938.5750384847843</v>
      </c>
      <c r="F6477">
        <f t="shared" si="506"/>
        <v>1</v>
      </c>
      <c r="G6477">
        <f t="shared" si="507"/>
        <v>1</v>
      </c>
    </row>
    <row r="6478" spans="1:7" x14ac:dyDescent="0.25">
      <c r="A6478" s="7">
        <v>6.2169879639649123E-2</v>
      </c>
      <c r="B6478" s="13">
        <f t="shared" si="508"/>
        <v>6477</v>
      </c>
      <c r="C6478" s="35">
        <f t="shared" si="509"/>
        <v>2.3241945358715155E-6</v>
      </c>
      <c r="D6478" s="7">
        <f t="shared" si="505"/>
        <v>1.5053808008839806E-2</v>
      </c>
      <c r="E6478" s="7">
        <f>SUM(D$2:D6478)</f>
        <v>1938.5900922927931</v>
      </c>
      <c r="F6478">
        <f t="shared" si="506"/>
        <v>1</v>
      </c>
      <c r="G6478">
        <f t="shared" si="507"/>
        <v>1</v>
      </c>
    </row>
    <row r="6479" spans="1:7" x14ac:dyDescent="0.25">
      <c r="A6479" s="7">
        <v>6.2144942969108156E-2</v>
      </c>
      <c r="B6479" s="13">
        <f t="shared" si="508"/>
        <v>6478</v>
      </c>
      <c r="C6479" s="35">
        <f t="shared" si="509"/>
        <v>2.493667054096621E-5</v>
      </c>
      <c r="D6479" s="7">
        <f t="shared" si="505"/>
        <v>0.16153975176437912</v>
      </c>
      <c r="E6479" s="7">
        <f>SUM(D$2:D6479)</f>
        <v>1938.7516320445575</v>
      </c>
      <c r="F6479">
        <f t="shared" si="506"/>
        <v>1</v>
      </c>
      <c r="G6479">
        <f t="shared" si="507"/>
        <v>1</v>
      </c>
    </row>
    <row r="6480" spans="1:7" x14ac:dyDescent="0.25">
      <c r="A6480" s="7">
        <v>6.2121434709792409E-2</v>
      </c>
      <c r="B6480" s="13">
        <f t="shared" si="508"/>
        <v>6479</v>
      </c>
      <c r="C6480" s="35">
        <f t="shared" si="509"/>
        <v>2.3508259315747904E-5</v>
      </c>
      <c r="D6480" s="7">
        <f t="shared" si="505"/>
        <v>0.15231001210673067</v>
      </c>
      <c r="E6480" s="7">
        <f>SUM(D$2:D6480)</f>
        <v>1938.9039420566642</v>
      </c>
      <c r="F6480">
        <f t="shared" si="506"/>
        <v>1</v>
      </c>
      <c r="G6480">
        <f t="shared" si="507"/>
        <v>1</v>
      </c>
    </row>
    <row r="6481" spans="1:7" x14ac:dyDescent="0.25">
      <c r="A6481" s="7">
        <v>6.2103446412499215E-2</v>
      </c>
      <c r="B6481" s="13">
        <f t="shared" si="508"/>
        <v>6480</v>
      </c>
      <c r="C6481" s="35">
        <f t="shared" si="509"/>
        <v>1.7988297293193567E-5</v>
      </c>
      <c r="D6481" s="7">
        <f t="shared" si="505"/>
        <v>0.11656416645989431</v>
      </c>
      <c r="E6481" s="7">
        <f>SUM(D$2:D6481)</f>
        <v>1939.0205062231241</v>
      </c>
      <c r="F6481">
        <f t="shared" si="506"/>
        <v>1</v>
      </c>
      <c r="G6481">
        <f t="shared" si="507"/>
        <v>1</v>
      </c>
    </row>
    <row r="6482" spans="1:7" x14ac:dyDescent="0.25">
      <c r="A6482" s="7">
        <v>6.2085240221968332E-2</v>
      </c>
      <c r="B6482" s="13">
        <f t="shared" si="508"/>
        <v>6481</v>
      </c>
      <c r="C6482" s="35">
        <f t="shared" si="509"/>
        <v>1.8206190530882516E-5</v>
      </c>
      <c r="D6482" s="7">
        <f t="shared" si="505"/>
        <v>0.11799432083064959</v>
      </c>
      <c r="E6482" s="7">
        <f>SUM(D$2:D6482)</f>
        <v>1939.1385005439547</v>
      </c>
      <c r="F6482">
        <f t="shared" si="506"/>
        <v>1</v>
      </c>
      <c r="G6482">
        <f t="shared" si="507"/>
        <v>1</v>
      </c>
    </row>
    <row r="6483" spans="1:7" x14ac:dyDescent="0.25">
      <c r="A6483" s="7">
        <v>6.2074393980801001E-2</v>
      </c>
      <c r="B6483" s="13">
        <f t="shared" si="508"/>
        <v>6482</v>
      </c>
      <c r="C6483" s="35">
        <f t="shared" si="509"/>
        <v>1.0846241167331017E-5</v>
      </c>
      <c r="D6483" s="7">
        <f t="shared" si="505"/>
        <v>7.030533524663965E-2</v>
      </c>
      <c r="E6483" s="7">
        <f>SUM(D$2:D6483)</f>
        <v>1939.2088058792012</v>
      </c>
      <c r="F6483">
        <f t="shared" si="506"/>
        <v>1</v>
      </c>
      <c r="G6483">
        <f t="shared" si="507"/>
        <v>1</v>
      </c>
    </row>
    <row r="6484" spans="1:7" x14ac:dyDescent="0.25">
      <c r="A6484" s="7">
        <v>6.2046794170687682E-2</v>
      </c>
      <c r="B6484" s="13">
        <f t="shared" si="508"/>
        <v>6483</v>
      </c>
      <c r="C6484" s="35">
        <f t="shared" si="509"/>
        <v>2.7599810113319856E-5</v>
      </c>
      <c r="D6484" s="7">
        <f t="shared" si="505"/>
        <v>0.17892956896465262</v>
      </c>
      <c r="E6484" s="7">
        <f>SUM(D$2:D6484)</f>
        <v>1939.3877354481658</v>
      </c>
      <c r="F6484">
        <f t="shared" si="506"/>
        <v>1</v>
      </c>
      <c r="G6484">
        <f t="shared" si="507"/>
        <v>1</v>
      </c>
    </row>
    <row r="6485" spans="1:7" x14ac:dyDescent="0.25">
      <c r="A6485" s="7">
        <v>6.1992877699527688E-2</v>
      </c>
      <c r="B6485" s="13">
        <f t="shared" si="508"/>
        <v>6484</v>
      </c>
      <c r="C6485" s="35">
        <f t="shared" si="509"/>
        <v>5.3916471159994039E-5</v>
      </c>
      <c r="D6485" s="7">
        <f t="shared" si="505"/>
        <v>0.34959439900140132</v>
      </c>
      <c r="E6485" s="7">
        <f>SUM(D$2:D6485)</f>
        <v>1939.7373298471673</v>
      </c>
      <c r="F6485">
        <f t="shared" si="506"/>
        <v>1</v>
      </c>
      <c r="G6485">
        <f t="shared" si="507"/>
        <v>1</v>
      </c>
    </row>
    <row r="6486" spans="1:7" x14ac:dyDescent="0.25">
      <c r="A6486" s="7">
        <v>6.1982321982677398E-2</v>
      </c>
      <c r="B6486" s="13">
        <f t="shared" si="508"/>
        <v>6485</v>
      </c>
      <c r="C6486" s="35">
        <f t="shared" si="509"/>
        <v>1.0555716850289831E-5</v>
      </c>
      <c r="D6486" s="7">
        <f t="shared" si="505"/>
        <v>6.8453823774129563E-2</v>
      </c>
      <c r="E6486" s="7">
        <f>SUM(D$2:D6486)</f>
        <v>1939.8057836709415</v>
      </c>
      <c r="F6486">
        <f t="shared" si="506"/>
        <v>1</v>
      </c>
      <c r="G6486">
        <f t="shared" si="507"/>
        <v>1</v>
      </c>
    </row>
    <row r="6487" spans="1:7" x14ac:dyDescent="0.25">
      <c r="A6487" s="7">
        <v>6.1974671508996867E-2</v>
      </c>
      <c r="B6487" s="13">
        <f t="shared" si="508"/>
        <v>6486</v>
      </c>
      <c r="C6487" s="35">
        <f t="shared" si="509"/>
        <v>7.6504736805302342E-6</v>
      </c>
      <c r="D6487" s="7">
        <f t="shared" si="505"/>
        <v>4.9620972291919099E-2</v>
      </c>
      <c r="E6487" s="7">
        <f>SUM(D$2:D6487)</f>
        <v>1939.8554046432334</v>
      </c>
      <c r="F6487">
        <f t="shared" si="506"/>
        <v>1</v>
      </c>
      <c r="G6487">
        <f t="shared" si="507"/>
        <v>1</v>
      </c>
    </row>
    <row r="6488" spans="1:7" x14ac:dyDescent="0.25">
      <c r="A6488" s="7">
        <v>6.1898336244709834E-2</v>
      </c>
      <c r="B6488" s="13">
        <f t="shared" si="508"/>
        <v>6487</v>
      </c>
      <c r="C6488" s="35">
        <f t="shared" si="509"/>
        <v>7.6335264287033522E-5</v>
      </c>
      <c r="D6488" s="7">
        <f t="shared" si="505"/>
        <v>0.49518685942998647</v>
      </c>
      <c r="E6488" s="7">
        <f>SUM(D$2:D6488)</f>
        <v>1940.3505915026635</v>
      </c>
      <c r="F6488">
        <f t="shared" si="506"/>
        <v>1</v>
      </c>
      <c r="G6488">
        <f t="shared" si="507"/>
        <v>1</v>
      </c>
    </row>
    <row r="6489" spans="1:7" x14ac:dyDescent="0.25">
      <c r="A6489" s="7">
        <v>6.1887296320664476E-2</v>
      </c>
      <c r="B6489" s="13">
        <f t="shared" si="508"/>
        <v>6488</v>
      </c>
      <c r="C6489" s="35">
        <f t="shared" si="509"/>
        <v>1.1039924045358473E-5</v>
      </c>
      <c r="D6489" s="7">
        <f t="shared" si="505"/>
        <v>7.1627027206285776E-2</v>
      </c>
      <c r="E6489" s="7">
        <f>SUM(D$2:D6489)</f>
        <v>1940.4222185298697</v>
      </c>
      <c r="F6489">
        <f t="shared" si="506"/>
        <v>1</v>
      </c>
      <c r="G6489">
        <f t="shared" si="507"/>
        <v>1</v>
      </c>
    </row>
    <row r="6490" spans="1:7" x14ac:dyDescent="0.25">
      <c r="A6490" s="7">
        <v>6.1820693620996306E-2</v>
      </c>
      <c r="B6490" s="13">
        <f t="shared" si="508"/>
        <v>6489</v>
      </c>
      <c r="C6490" s="35">
        <f t="shared" si="509"/>
        <v>6.6602699668169563E-5</v>
      </c>
      <c r="D6490" s="7">
        <f t="shared" si="505"/>
        <v>0.43218491814675231</v>
      </c>
      <c r="E6490" s="7">
        <f>SUM(D$2:D6490)</f>
        <v>1940.8544034480165</v>
      </c>
      <c r="F6490">
        <f t="shared" si="506"/>
        <v>1</v>
      </c>
      <c r="G6490">
        <f t="shared" si="507"/>
        <v>1</v>
      </c>
    </row>
    <row r="6491" spans="1:7" x14ac:dyDescent="0.25">
      <c r="A6491" s="7">
        <v>6.1811348422133407E-2</v>
      </c>
      <c r="B6491" s="13">
        <f t="shared" si="508"/>
        <v>6490</v>
      </c>
      <c r="C6491" s="35">
        <f t="shared" si="509"/>
        <v>9.3451988628992511E-6</v>
      </c>
      <c r="D6491" s="7">
        <f t="shared" si="505"/>
        <v>6.0650340620216139E-2</v>
      </c>
      <c r="E6491" s="7">
        <f>SUM(D$2:D6491)</f>
        <v>1940.9150537886367</v>
      </c>
      <c r="F6491">
        <f t="shared" si="506"/>
        <v>1</v>
      </c>
      <c r="G6491">
        <f t="shared" si="507"/>
        <v>1</v>
      </c>
    </row>
    <row r="6492" spans="1:7" x14ac:dyDescent="0.25">
      <c r="A6492" s="7">
        <v>6.1777332866686754E-2</v>
      </c>
      <c r="B6492" s="13">
        <f t="shared" si="508"/>
        <v>6491</v>
      </c>
      <c r="C6492" s="35">
        <f t="shared" si="509"/>
        <v>3.4015555446652301E-5</v>
      </c>
      <c r="D6492" s="7">
        <f t="shared" si="505"/>
        <v>0.22079497040422008</v>
      </c>
      <c r="E6492" s="7">
        <f>SUM(D$2:D6492)</f>
        <v>1941.135848759041</v>
      </c>
      <c r="F6492">
        <f t="shared" si="506"/>
        <v>1</v>
      </c>
      <c r="G6492">
        <f t="shared" si="507"/>
        <v>1</v>
      </c>
    </row>
    <row r="6493" spans="1:7" x14ac:dyDescent="0.25">
      <c r="A6493" s="7">
        <v>6.1754454076724377E-2</v>
      </c>
      <c r="B6493" s="13">
        <f t="shared" si="508"/>
        <v>6492</v>
      </c>
      <c r="C6493" s="35">
        <f t="shared" si="509"/>
        <v>2.2878789962377244E-5</v>
      </c>
      <c r="D6493" s="7">
        <f t="shared" si="505"/>
        <v>0.14852910443575307</v>
      </c>
      <c r="E6493" s="7">
        <f>SUM(D$2:D6493)</f>
        <v>1941.2843778634767</v>
      </c>
      <c r="F6493">
        <f t="shared" si="506"/>
        <v>1</v>
      </c>
      <c r="G6493">
        <f t="shared" si="507"/>
        <v>1</v>
      </c>
    </row>
    <row r="6494" spans="1:7" x14ac:dyDescent="0.25">
      <c r="A6494" s="7">
        <v>6.1740291016271508E-2</v>
      </c>
      <c r="B6494" s="13">
        <f t="shared" si="508"/>
        <v>6493</v>
      </c>
      <c r="C6494" s="35">
        <f t="shared" si="509"/>
        <v>1.4163060452869469E-5</v>
      </c>
      <c r="D6494" s="7">
        <f t="shared" si="505"/>
        <v>9.1960751520481471E-2</v>
      </c>
      <c r="E6494" s="7">
        <f>SUM(D$2:D6494)</f>
        <v>1941.3763386149972</v>
      </c>
      <c r="F6494">
        <f t="shared" si="506"/>
        <v>1</v>
      </c>
      <c r="G6494">
        <f t="shared" si="507"/>
        <v>1</v>
      </c>
    </row>
    <row r="6495" spans="1:7" x14ac:dyDescent="0.25">
      <c r="A6495" s="7">
        <v>6.1734528950651339E-2</v>
      </c>
      <c r="B6495" s="13">
        <f t="shared" si="508"/>
        <v>6494</v>
      </c>
      <c r="C6495" s="35">
        <f t="shared" si="509"/>
        <v>5.762065620168455E-6</v>
      </c>
      <c r="D6495" s="7">
        <f t="shared" si="505"/>
        <v>3.7418854137373947E-2</v>
      </c>
      <c r="E6495" s="7">
        <f>SUM(D$2:D6495)</f>
        <v>1941.4137574691345</v>
      </c>
      <c r="F6495">
        <f t="shared" si="506"/>
        <v>1</v>
      </c>
      <c r="G6495">
        <f t="shared" si="507"/>
        <v>1</v>
      </c>
    </row>
    <row r="6496" spans="1:7" x14ac:dyDescent="0.25">
      <c r="A6496" s="7">
        <v>6.1734528950651339E-2</v>
      </c>
      <c r="B6496" s="13">
        <f t="shared" si="508"/>
        <v>6495</v>
      </c>
      <c r="C6496" s="35">
        <f t="shared" si="509"/>
        <v>0</v>
      </c>
      <c r="D6496" s="7">
        <f t="shared" si="505"/>
        <v>0</v>
      </c>
      <c r="E6496" s="7">
        <f>SUM(D$2:D6496)</f>
        <v>1941.4137574691345</v>
      </c>
      <c r="F6496">
        <f t="shared" si="506"/>
        <v>1</v>
      </c>
      <c r="G6496">
        <f t="shared" si="507"/>
        <v>1</v>
      </c>
    </row>
    <row r="6497" spans="1:7" x14ac:dyDescent="0.25">
      <c r="A6497" s="7">
        <v>6.170707440269655E-2</v>
      </c>
      <c r="B6497" s="13">
        <f t="shared" si="508"/>
        <v>6496</v>
      </c>
      <c r="C6497" s="35">
        <f t="shared" si="509"/>
        <v>2.7454547954788855E-5</v>
      </c>
      <c r="D6497" s="7">
        <f t="shared" si="505"/>
        <v>0.1783447435143084</v>
      </c>
      <c r="E6497" s="7">
        <f>SUM(D$2:D6497)</f>
        <v>1941.5921022126488</v>
      </c>
      <c r="F6497">
        <f t="shared" si="506"/>
        <v>1</v>
      </c>
      <c r="G6497">
        <f t="shared" si="507"/>
        <v>1</v>
      </c>
    </row>
    <row r="6498" spans="1:7" x14ac:dyDescent="0.25">
      <c r="A6498" s="7">
        <v>6.169177345533549E-2</v>
      </c>
      <c r="B6498" s="13">
        <f t="shared" si="508"/>
        <v>6497</v>
      </c>
      <c r="C6498" s="35">
        <f t="shared" si="509"/>
        <v>1.5300947361060468E-5</v>
      </c>
      <c r="D6498" s="7">
        <f t="shared" si="505"/>
        <v>9.9410255004809864E-2</v>
      </c>
      <c r="E6498" s="7">
        <f>SUM(D$2:D6498)</f>
        <v>1941.6915124676536</v>
      </c>
      <c r="F6498">
        <f t="shared" si="506"/>
        <v>1</v>
      </c>
      <c r="G6498">
        <f t="shared" si="507"/>
        <v>1</v>
      </c>
    </row>
    <row r="6499" spans="1:7" x14ac:dyDescent="0.25">
      <c r="A6499" s="7">
        <v>6.1617544492346583E-2</v>
      </c>
      <c r="B6499" s="13">
        <f t="shared" si="508"/>
        <v>6498</v>
      </c>
      <c r="C6499" s="35">
        <f t="shared" si="509"/>
        <v>7.4228962988906466E-5</v>
      </c>
      <c r="D6499" s="7">
        <f t="shared" si="505"/>
        <v>0.48233980150191424</v>
      </c>
      <c r="E6499" s="7">
        <f>SUM(D$2:D6499)</f>
        <v>1942.1738522691555</v>
      </c>
      <c r="F6499">
        <f t="shared" si="506"/>
        <v>1</v>
      </c>
      <c r="G6499">
        <f t="shared" si="507"/>
        <v>1</v>
      </c>
    </row>
    <row r="6500" spans="1:7" x14ac:dyDescent="0.25">
      <c r="A6500" s="7">
        <v>6.1615244508170415E-2</v>
      </c>
      <c r="B6500" s="13">
        <f t="shared" si="508"/>
        <v>6499</v>
      </c>
      <c r="C6500" s="35">
        <f t="shared" si="509"/>
        <v>2.2999841761683903E-6</v>
      </c>
      <c r="D6500" s="7">
        <f t="shared" si="505"/>
        <v>1.4947597160918369E-2</v>
      </c>
      <c r="E6500" s="7">
        <f>SUM(D$2:D6500)</f>
        <v>1942.1887998663165</v>
      </c>
      <c r="F6500">
        <f t="shared" si="506"/>
        <v>1</v>
      </c>
      <c r="G6500">
        <f t="shared" si="507"/>
        <v>1</v>
      </c>
    </row>
    <row r="6501" spans="1:7" x14ac:dyDescent="0.25">
      <c r="A6501" s="7">
        <v>6.1599289881096156E-2</v>
      </c>
      <c r="B6501" s="13">
        <f t="shared" si="508"/>
        <v>6500</v>
      </c>
      <c r="C6501" s="35">
        <f t="shared" si="509"/>
        <v>1.5954627074259153E-5</v>
      </c>
      <c r="D6501" s="7">
        <f t="shared" si="505"/>
        <v>0.1037050759826845</v>
      </c>
      <c r="E6501" s="7">
        <f>SUM(D$2:D6501)</f>
        <v>1942.292504942299</v>
      </c>
      <c r="F6501">
        <f t="shared" si="506"/>
        <v>1</v>
      </c>
      <c r="G6501">
        <f t="shared" si="507"/>
        <v>1</v>
      </c>
    </row>
    <row r="6502" spans="1:7" x14ac:dyDescent="0.25">
      <c r="A6502" s="7">
        <v>6.1540700810504743E-2</v>
      </c>
      <c r="B6502" s="13">
        <f t="shared" si="508"/>
        <v>6501</v>
      </c>
      <c r="C6502" s="35">
        <f t="shared" si="509"/>
        <v>5.858907059141244E-5</v>
      </c>
      <c r="D6502" s="7">
        <f t="shared" si="505"/>
        <v>0.38088754791477225</v>
      </c>
      <c r="E6502" s="7">
        <f>SUM(D$2:D6502)</f>
        <v>1942.6733924902139</v>
      </c>
      <c r="F6502">
        <f t="shared" si="506"/>
        <v>1</v>
      </c>
      <c r="G6502">
        <f t="shared" si="507"/>
        <v>1</v>
      </c>
    </row>
    <row r="6503" spans="1:7" x14ac:dyDescent="0.25">
      <c r="A6503" s="7">
        <v>6.150126213447446E-2</v>
      </c>
      <c r="B6503" s="13">
        <f t="shared" si="508"/>
        <v>6502</v>
      </c>
      <c r="C6503" s="35">
        <f t="shared" si="509"/>
        <v>3.9438676030283115E-5</v>
      </c>
      <c r="D6503" s="7">
        <f t="shared" si="505"/>
        <v>0.2564302715489008</v>
      </c>
      <c r="E6503" s="7">
        <f>SUM(D$2:D6503)</f>
        <v>1942.9298227617628</v>
      </c>
      <c r="F6503">
        <f t="shared" si="506"/>
        <v>1</v>
      </c>
      <c r="G6503">
        <f t="shared" si="507"/>
        <v>1</v>
      </c>
    </row>
    <row r="6504" spans="1:7" x14ac:dyDescent="0.25">
      <c r="A6504" s="7">
        <v>6.1449766699289345E-2</v>
      </c>
      <c r="B6504" s="13">
        <f t="shared" si="508"/>
        <v>6503</v>
      </c>
      <c r="C6504" s="35">
        <f t="shared" si="509"/>
        <v>5.1495435185115734E-5</v>
      </c>
      <c r="D6504" s="7">
        <f t="shared" si="505"/>
        <v>0.33487481500880761</v>
      </c>
      <c r="E6504" s="7">
        <f>SUM(D$2:D6504)</f>
        <v>1943.2646975767716</v>
      </c>
      <c r="F6504">
        <f t="shared" si="506"/>
        <v>1</v>
      </c>
      <c r="G6504">
        <f t="shared" si="507"/>
        <v>1</v>
      </c>
    </row>
    <row r="6505" spans="1:7" x14ac:dyDescent="0.25">
      <c r="A6505" s="7">
        <v>6.1448314077704423E-2</v>
      </c>
      <c r="B6505" s="13">
        <f t="shared" si="508"/>
        <v>6504</v>
      </c>
      <c r="C6505" s="35">
        <f t="shared" si="509"/>
        <v>1.4526215849214319E-6</v>
      </c>
      <c r="D6505" s="7">
        <f t="shared" si="505"/>
        <v>9.4478507883289931E-3</v>
      </c>
      <c r="E6505" s="7">
        <f>SUM(D$2:D6505)</f>
        <v>1943.2741454275599</v>
      </c>
      <c r="F6505">
        <f t="shared" si="506"/>
        <v>1</v>
      </c>
      <c r="G6505">
        <f t="shared" si="507"/>
        <v>1</v>
      </c>
    </row>
    <row r="6506" spans="1:7" x14ac:dyDescent="0.25">
      <c r="A6506" s="7">
        <v>6.1421101633347075E-2</v>
      </c>
      <c r="B6506" s="13">
        <f t="shared" si="508"/>
        <v>6505</v>
      </c>
      <c r="C6506" s="35">
        <f t="shared" si="509"/>
        <v>2.7212444357348209E-5</v>
      </c>
      <c r="D6506" s="7">
        <f t="shared" si="505"/>
        <v>0.17701695054455011</v>
      </c>
      <c r="E6506" s="7">
        <f>SUM(D$2:D6506)</f>
        <v>1943.4511623781045</v>
      </c>
      <c r="F6506">
        <f t="shared" si="506"/>
        <v>1</v>
      </c>
      <c r="G6506">
        <f t="shared" si="507"/>
        <v>1</v>
      </c>
    </row>
    <row r="6507" spans="1:7" x14ac:dyDescent="0.25">
      <c r="A6507" s="7">
        <v>6.1412385903837657E-2</v>
      </c>
      <c r="B6507" s="13">
        <f t="shared" si="508"/>
        <v>6506</v>
      </c>
      <c r="C6507" s="35">
        <f t="shared" si="509"/>
        <v>8.7157295094175691E-6</v>
      </c>
      <c r="D6507" s="7">
        <f t="shared" si="505"/>
        <v>5.6704536188270704E-2</v>
      </c>
      <c r="E6507" s="7">
        <f>SUM(D$2:D6507)</f>
        <v>1943.5078669142929</v>
      </c>
      <c r="F6507">
        <f t="shared" si="506"/>
        <v>1</v>
      </c>
      <c r="G6507">
        <f t="shared" si="507"/>
        <v>1</v>
      </c>
    </row>
    <row r="6508" spans="1:7" x14ac:dyDescent="0.25">
      <c r="A6508" s="7">
        <v>6.1363384135706585E-2</v>
      </c>
      <c r="B6508" s="13">
        <f t="shared" si="508"/>
        <v>6507</v>
      </c>
      <c r="C6508" s="35">
        <f t="shared" si="509"/>
        <v>4.9001768131072543E-5</v>
      </c>
      <c r="D6508" s="7">
        <f t="shared" si="505"/>
        <v>0.31885450522888903</v>
      </c>
      <c r="E6508" s="7">
        <f>SUM(D$2:D6508)</f>
        <v>1943.8267214195218</v>
      </c>
      <c r="F6508">
        <f t="shared" si="506"/>
        <v>1</v>
      </c>
      <c r="G6508">
        <f t="shared" si="507"/>
        <v>1</v>
      </c>
    </row>
    <row r="6509" spans="1:7" x14ac:dyDescent="0.25">
      <c r="A6509" s="7">
        <v>6.1361640989804733E-2</v>
      </c>
      <c r="B6509" s="13">
        <f t="shared" si="508"/>
        <v>6508</v>
      </c>
      <c r="C6509" s="35">
        <f t="shared" si="509"/>
        <v>1.7431459018515949E-6</v>
      </c>
      <c r="D6509" s="7">
        <f t="shared" si="505"/>
        <v>1.134439352925018E-2</v>
      </c>
      <c r="E6509" s="7">
        <f>SUM(D$2:D6509)</f>
        <v>1943.8380658130511</v>
      </c>
      <c r="F6509">
        <f t="shared" si="506"/>
        <v>1</v>
      </c>
      <c r="G6509">
        <f t="shared" si="507"/>
        <v>1</v>
      </c>
    </row>
    <row r="6510" spans="1:7" x14ac:dyDescent="0.25">
      <c r="A6510" s="7">
        <v>6.1319321280964338E-2</v>
      </c>
      <c r="B6510" s="13">
        <f t="shared" si="508"/>
        <v>6509</v>
      </c>
      <c r="C6510" s="35">
        <f t="shared" si="509"/>
        <v>4.2319708840395098E-5</v>
      </c>
      <c r="D6510" s="7">
        <f t="shared" si="505"/>
        <v>0.27545898484213172</v>
      </c>
      <c r="E6510" s="7">
        <f>SUM(D$2:D6510)</f>
        <v>1944.1135247978932</v>
      </c>
      <c r="F6510">
        <f t="shared" si="506"/>
        <v>1</v>
      </c>
      <c r="G6510">
        <f t="shared" si="507"/>
        <v>1</v>
      </c>
    </row>
    <row r="6511" spans="1:7" x14ac:dyDescent="0.25">
      <c r="A6511" s="7">
        <v>6.1312832904551764E-2</v>
      </c>
      <c r="B6511" s="13">
        <f t="shared" si="508"/>
        <v>6510</v>
      </c>
      <c r="C6511" s="35">
        <f t="shared" si="509"/>
        <v>6.4883764125736598E-6</v>
      </c>
      <c r="D6511" s="7">
        <f t="shared" si="505"/>
        <v>4.2239330445854525E-2</v>
      </c>
      <c r="E6511" s="7">
        <f>SUM(D$2:D6511)</f>
        <v>1944.1557641283391</v>
      </c>
      <c r="F6511">
        <f t="shared" si="506"/>
        <v>1</v>
      </c>
      <c r="G6511">
        <f t="shared" si="507"/>
        <v>1</v>
      </c>
    </row>
    <row r="6512" spans="1:7" x14ac:dyDescent="0.25">
      <c r="A6512" s="7">
        <v>6.1306973997492575E-2</v>
      </c>
      <c r="B6512" s="13">
        <f t="shared" si="508"/>
        <v>6511</v>
      </c>
      <c r="C6512" s="35">
        <f t="shared" si="509"/>
        <v>5.8589070591891224E-6</v>
      </c>
      <c r="D6512" s="7">
        <f t="shared" si="505"/>
        <v>3.8147343862380376E-2</v>
      </c>
      <c r="E6512" s="7">
        <f>SUM(D$2:D6512)</f>
        <v>1944.1939114722015</v>
      </c>
      <c r="F6512">
        <f t="shared" si="506"/>
        <v>1</v>
      </c>
      <c r="G6512">
        <f t="shared" si="507"/>
        <v>1</v>
      </c>
    </row>
    <row r="6513" spans="1:7" x14ac:dyDescent="0.25">
      <c r="A6513" s="7">
        <v>6.1274168960033321E-2</v>
      </c>
      <c r="B6513" s="13">
        <f t="shared" si="508"/>
        <v>6512</v>
      </c>
      <c r="C6513" s="35">
        <f t="shared" si="509"/>
        <v>3.2805037459254782E-5</v>
      </c>
      <c r="D6513" s="7">
        <f t="shared" si="505"/>
        <v>0.21362640393466714</v>
      </c>
      <c r="E6513" s="7">
        <f>SUM(D$2:D6513)</f>
        <v>1944.4075378761363</v>
      </c>
      <c r="F6513">
        <f t="shared" si="506"/>
        <v>1</v>
      </c>
      <c r="G6513">
        <f t="shared" si="507"/>
        <v>1</v>
      </c>
    </row>
    <row r="6514" spans="1:7" x14ac:dyDescent="0.25">
      <c r="A6514" s="7">
        <v>6.1268697418730228E-2</v>
      </c>
      <c r="B6514" s="13">
        <f t="shared" si="508"/>
        <v>6513</v>
      </c>
      <c r="C6514" s="35">
        <f t="shared" si="509"/>
        <v>5.4715413030925752E-6</v>
      </c>
      <c r="D6514" s="7">
        <f t="shared" si="505"/>
        <v>3.5636148507041943E-2</v>
      </c>
      <c r="E6514" s="7">
        <f>SUM(D$2:D6514)</f>
        <v>1944.4431740246434</v>
      </c>
      <c r="F6514">
        <f t="shared" si="506"/>
        <v>1</v>
      </c>
      <c r="G6514">
        <f t="shared" si="507"/>
        <v>1</v>
      </c>
    </row>
    <row r="6515" spans="1:7" x14ac:dyDescent="0.25">
      <c r="A6515" s="7">
        <v>6.1268697418730228E-2</v>
      </c>
      <c r="B6515" s="13">
        <f t="shared" si="508"/>
        <v>6514</v>
      </c>
      <c r="C6515" s="35">
        <f t="shared" si="509"/>
        <v>0</v>
      </c>
      <c r="D6515" s="7">
        <f t="shared" si="505"/>
        <v>0</v>
      </c>
      <c r="E6515" s="7">
        <f>SUM(D$2:D6515)</f>
        <v>1944.4431740246434</v>
      </c>
      <c r="F6515">
        <f t="shared" si="506"/>
        <v>1</v>
      </c>
      <c r="G6515">
        <f t="shared" si="507"/>
        <v>1</v>
      </c>
    </row>
    <row r="6516" spans="1:7" x14ac:dyDescent="0.25">
      <c r="A6516" s="7">
        <v>6.1227128231041983E-2</v>
      </c>
      <c r="B6516" s="13">
        <f t="shared" si="508"/>
        <v>6515</v>
      </c>
      <c r="C6516" s="35">
        <f t="shared" si="509"/>
        <v>4.1569187688245135E-5</v>
      </c>
      <c r="D6516" s="7">
        <f t="shared" si="505"/>
        <v>0.27082325778891703</v>
      </c>
      <c r="E6516" s="7">
        <f>SUM(D$2:D6516)</f>
        <v>1944.7139972824323</v>
      </c>
      <c r="F6516">
        <f t="shared" si="506"/>
        <v>1</v>
      </c>
      <c r="G6516">
        <f t="shared" si="507"/>
        <v>1</v>
      </c>
    </row>
    <row r="6517" spans="1:7" x14ac:dyDescent="0.25">
      <c r="A6517" s="7">
        <v>6.1191175846815465E-2</v>
      </c>
      <c r="B6517" s="13">
        <f t="shared" si="508"/>
        <v>6516</v>
      </c>
      <c r="C6517" s="35">
        <f t="shared" si="509"/>
        <v>3.5952384226517475E-5</v>
      </c>
      <c r="D6517" s="7">
        <f t="shared" si="505"/>
        <v>0.23426573561998787</v>
      </c>
      <c r="E6517" s="7">
        <f>SUM(D$2:D6517)</f>
        <v>1944.9482630180523</v>
      </c>
      <c r="F6517">
        <f t="shared" si="506"/>
        <v>1</v>
      </c>
      <c r="G6517">
        <f t="shared" si="507"/>
        <v>1</v>
      </c>
    </row>
    <row r="6518" spans="1:7" x14ac:dyDescent="0.25">
      <c r="A6518" s="7">
        <v>6.1179675925934908E-2</v>
      </c>
      <c r="B6518" s="13">
        <f t="shared" si="508"/>
        <v>6517</v>
      </c>
      <c r="C6518" s="35">
        <f t="shared" si="509"/>
        <v>1.1499920880557457E-5</v>
      </c>
      <c r="D6518" s="7">
        <f t="shared" si="505"/>
        <v>7.4944984378592955E-2</v>
      </c>
      <c r="E6518" s="7">
        <f>SUM(D$2:D6518)</f>
        <v>1945.0232080024309</v>
      </c>
      <c r="F6518">
        <f t="shared" si="506"/>
        <v>1</v>
      </c>
      <c r="G6518">
        <f t="shared" si="507"/>
        <v>1</v>
      </c>
    </row>
    <row r="6519" spans="1:7" x14ac:dyDescent="0.25">
      <c r="A6519" s="7">
        <v>6.1147379306030369E-2</v>
      </c>
      <c r="B6519" s="13">
        <f t="shared" si="508"/>
        <v>6518</v>
      </c>
      <c r="C6519" s="35">
        <f t="shared" si="509"/>
        <v>3.2296619904538526E-5</v>
      </c>
      <c r="D6519" s="7">
        <f t="shared" si="505"/>
        <v>0.21050936853778213</v>
      </c>
      <c r="E6519" s="7">
        <f>SUM(D$2:D6519)</f>
        <v>1945.2337173709686</v>
      </c>
      <c r="F6519">
        <f t="shared" si="506"/>
        <v>1</v>
      </c>
      <c r="G6519">
        <f t="shared" si="507"/>
        <v>1</v>
      </c>
    </row>
    <row r="6520" spans="1:7" x14ac:dyDescent="0.25">
      <c r="A6520" s="7">
        <v>6.1135952016229095E-2</v>
      </c>
      <c r="B6520" s="13">
        <f t="shared" si="508"/>
        <v>6519</v>
      </c>
      <c r="C6520" s="35">
        <f t="shared" si="509"/>
        <v>1.1427289801274609E-5</v>
      </c>
      <c r="D6520" s="7">
        <f t="shared" si="505"/>
        <v>7.4494502214509178E-2</v>
      </c>
      <c r="E6520" s="7">
        <f>SUM(D$2:D6520)</f>
        <v>1945.3082118731832</v>
      </c>
      <c r="F6520">
        <f t="shared" si="506"/>
        <v>1</v>
      </c>
      <c r="G6520">
        <f t="shared" si="507"/>
        <v>1</v>
      </c>
    </row>
    <row r="6521" spans="1:7" x14ac:dyDescent="0.25">
      <c r="A6521" s="7">
        <v>6.1116268993753532E-2</v>
      </c>
      <c r="B6521" s="13">
        <f t="shared" si="508"/>
        <v>6520</v>
      </c>
      <c r="C6521" s="35">
        <f t="shared" si="509"/>
        <v>1.9683022475562584E-5</v>
      </c>
      <c r="D6521" s="7">
        <f t="shared" si="505"/>
        <v>0.12833330654066805</v>
      </c>
      <c r="E6521" s="7">
        <f>SUM(D$2:D6521)</f>
        <v>1945.4365451797239</v>
      </c>
      <c r="F6521">
        <f t="shared" si="506"/>
        <v>1</v>
      </c>
      <c r="G6521">
        <f t="shared" si="507"/>
        <v>1</v>
      </c>
    </row>
    <row r="6522" spans="1:7" x14ac:dyDescent="0.25">
      <c r="A6522" s="7">
        <v>6.1036132702985989E-2</v>
      </c>
      <c r="B6522" s="13">
        <f t="shared" si="508"/>
        <v>6521</v>
      </c>
      <c r="C6522" s="35">
        <f t="shared" si="509"/>
        <v>8.0136290767543472E-5</v>
      </c>
      <c r="D6522" s="7">
        <f t="shared" si="505"/>
        <v>0.52256875209515097</v>
      </c>
      <c r="E6522" s="7">
        <f>SUM(D$2:D6522)</f>
        <v>1945.959113931819</v>
      </c>
      <c r="F6522">
        <f t="shared" si="506"/>
        <v>1</v>
      </c>
      <c r="G6522">
        <f t="shared" si="507"/>
        <v>1</v>
      </c>
    </row>
    <row r="6523" spans="1:7" x14ac:dyDescent="0.25">
      <c r="A6523" s="7">
        <v>6.1031895890029941E-2</v>
      </c>
      <c r="B6523" s="13">
        <f t="shared" si="508"/>
        <v>6522</v>
      </c>
      <c r="C6523" s="35">
        <f t="shared" si="509"/>
        <v>4.2368129560474421E-6</v>
      </c>
      <c r="D6523" s="7">
        <f t="shared" si="505"/>
        <v>2.7632494099341418E-2</v>
      </c>
      <c r="E6523" s="7">
        <f>SUM(D$2:D6523)</f>
        <v>1945.9867464259185</v>
      </c>
      <c r="F6523">
        <f t="shared" si="506"/>
        <v>1</v>
      </c>
      <c r="G6523">
        <f t="shared" si="507"/>
        <v>1</v>
      </c>
    </row>
    <row r="6524" spans="1:7" x14ac:dyDescent="0.25">
      <c r="A6524" s="7">
        <v>6.0997371917028635E-2</v>
      </c>
      <c r="B6524" s="13">
        <f t="shared" si="508"/>
        <v>6523</v>
      </c>
      <c r="C6524" s="35">
        <f t="shared" si="509"/>
        <v>3.4523973001306107E-5</v>
      </c>
      <c r="D6524" s="7">
        <f t="shared" si="505"/>
        <v>0.22519987588751975</v>
      </c>
      <c r="E6524" s="7">
        <f>SUM(D$2:D6524)</f>
        <v>1946.2119463018059</v>
      </c>
      <c r="F6524">
        <f t="shared" si="506"/>
        <v>1</v>
      </c>
      <c r="G6524">
        <f t="shared" si="507"/>
        <v>1</v>
      </c>
    </row>
    <row r="6525" spans="1:7" x14ac:dyDescent="0.25">
      <c r="A6525" s="7">
        <v>6.0963816358417175E-2</v>
      </c>
      <c r="B6525" s="13">
        <f t="shared" si="508"/>
        <v>6524</v>
      </c>
      <c r="C6525" s="35">
        <f t="shared" si="509"/>
        <v>3.3555558611460257E-5</v>
      </c>
      <c r="D6525" s="7">
        <f t="shared" si="505"/>
        <v>0.21891646438116671</v>
      </c>
      <c r="E6525" s="7">
        <f>SUM(D$2:D6525)</f>
        <v>1946.4308627661871</v>
      </c>
      <c r="F6525">
        <f t="shared" si="506"/>
        <v>1</v>
      </c>
      <c r="G6525">
        <f t="shared" si="507"/>
        <v>1</v>
      </c>
    </row>
    <row r="6526" spans="1:7" x14ac:dyDescent="0.25">
      <c r="A6526" s="7">
        <v>6.0958611131071219E-2</v>
      </c>
      <c r="B6526" s="13">
        <f t="shared" si="508"/>
        <v>6525</v>
      </c>
      <c r="C6526" s="35">
        <f t="shared" si="509"/>
        <v>5.205227345955743E-6</v>
      </c>
      <c r="D6526" s="7">
        <f t="shared" si="505"/>
        <v>3.3964108432361223E-2</v>
      </c>
      <c r="E6526" s="7">
        <f>SUM(D$2:D6526)</f>
        <v>1946.4648268746196</v>
      </c>
      <c r="F6526">
        <f t="shared" si="506"/>
        <v>1</v>
      </c>
      <c r="G6526">
        <f t="shared" si="507"/>
        <v>1</v>
      </c>
    </row>
    <row r="6527" spans="1:7" x14ac:dyDescent="0.25">
      <c r="A6527" s="7">
        <v>6.0951275392067426E-2</v>
      </c>
      <c r="B6527" s="13">
        <f t="shared" si="508"/>
        <v>6526</v>
      </c>
      <c r="C6527" s="35">
        <f t="shared" si="509"/>
        <v>7.3357390037928627E-6</v>
      </c>
      <c r="D6527" s="7">
        <f t="shared" si="505"/>
        <v>4.7873032738752222E-2</v>
      </c>
      <c r="E6527" s="7">
        <f>SUM(D$2:D6527)</f>
        <v>1946.5126999073584</v>
      </c>
      <c r="F6527">
        <f t="shared" si="506"/>
        <v>1</v>
      </c>
      <c r="G6527">
        <f t="shared" si="507"/>
        <v>1</v>
      </c>
    </row>
    <row r="6528" spans="1:7" x14ac:dyDescent="0.25">
      <c r="A6528" s="7">
        <v>6.0919850345113873E-2</v>
      </c>
      <c r="B6528" s="13">
        <f t="shared" si="508"/>
        <v>6527</v>
      </c>
      <c r="C6528" s="35">
        <f t="shared" si="509"/>
        <v>3.1425046953553748E-5</v>
      </c>
      <c r="D6528" s="7">
        <f t="shared" si="505"/>
        <v>0.20511128146584531</v>
      </c>
      <c r="E6528" s="7">
        <f>SUM(D$2:D6528)</f>
        <v>1946.7178111888243</v>
      </c>
      <c r="F6528">
        <f t="shared" si="506"/>
        <v>1</v>
      </c>
      <c r="G6528">
        <f t="shared" si="507"/>
        <v>1</v>
      </c>
    </row>
    <row r="6529" spans="1:7" x14ac:dyDescent="0.25">
      <c r="A6529" s="7">
        <v>6.0881089559156519E-2</v>
      </c>
      <c r="B6529" s="13">
        <f t="shared" si="508"/>
        <v>6528</v>
      </c>
      <c r="C6529" s="35">
        <f t="shared" si="509"/>
        <v>3.876078595735355E-5</v>
      </c>
      <c r="D6529" s="7">
        <f t="shared" si="505"/>
        <v>0.25303041072960397</v>
      </c>
      <c r="E6529" s="7">
        <f>SUM(D$2:D6529)</f>
        <v>1946.970841599554</v>
      </c>
      <c r="F6529">
        <f t="shared" si="506"/>
        <v>1</v>
      </c>
      <c r="G6529">
        <f t="shared" si="507"/>
        <v>1</v>
      </c>
    </row>
    <row r="6530" spans="1:7" x14ac:dyDescent="0.25">
      <c r="A6530" s="7">
        <v>6.0861309695241922E-2</v>
      </c>
      <c r="B6530" s="13">
        <f t="shared" si="508"/>
        <v>6529</v>
      </c>
      <c r="C6530" s="35">
        <f t="shared" si="509"/>
        <v>1.9779863914597129E-5</v>
      </c>
      <c r="D6530" s="7">
        <f t="shared" ref="D6530:D6593" si="510">C6530*B6530</f>
        <v>0.12914273149840466</v>
      </c>
      <c r="E6530" s="7">
        <f>SUM(D$2:D6530)</f>
        <v>1947.0999843310524</v>
      </c>
      <c r="F6530">
        <f t="shared" ref="F6530:F6593" si="511">IF(E6530&gt;I$15,1,0)</f>
        <v>1</v>
      </c>
      <c r="G6530">
        <f t="shared" ref="G6530:G6593" si="512">IF(E6530&gt;M$15,1,0)</f>
        <v>1</v>
      </c>
    </row>
    <row r="6531" spans="1:7" x14ac:dyDescent="0.25">
      <c r="A6531" s="7">
        <v>6.0852739227890945E-2</v>
      </c>
      <c r="B6531" s="13">
        <f t="shared" ref="B6531:B6594" si="513">ROW(B6531)-1</f>
        <v>6530</v>
      </c>
      <c r="C6531" s="35">
        <f t="shared" si="509"/>
        <v>8.5704673509767737E-6</v>
      </c>
      <c r="D6531" s="7">
        <f t="shared" si="510"/>
        <v>5.5965151801878332E-2</v>
      </c>
      <c r="E6531" s="7">
        <f>SUM(D$2:D6531)</f>
        <v>1947.1559494828543</v>
      </c>
      <c r="F6531">
        <f t="shared" si="511"/>
        <v>1</v>
      </c>
      <c r="G6531">
        <f t="shared" si="512"/>
        <v>1</v>
      </c>
    </row>
    <row r="6532" spans="1:7" x14ac:dyDescent="0.25">
      <c r="A6532" s="7">
        <v>6.0840779310175175E-2</v>
      </c>
      <c r="B6532" s="13">
        <f t="shared" si="513"/>
        <v>6531</v>
      </c>
      <c r="C6532" s="35">
        <f t="shared" ref="C6532:C6595" si="514">IF(A6531-A6532=0,0,A6531-A6532)</f>
        <v>1.1959917715770318E-5</v>
      </c>
      <c r="D6532" s="7">
        <f t="shared" si="510"/>
        <v>7.811022260169595E-2</v>
      </c>
      <c r="E6532" s="7">
        <f>SUM(D$2:D6532)</f>
        <v>1947.234059705456</v>
      </c>
      <c r="F6532">
        <f t="shared" si="511"/>
        <v>1</v>
      </c>
      <c r="G6532">
        <f t="shared" si="512"/>
        <v>1</v>
      </c>
    </row>
    <row r="6533" spans="1:7" x14ac:dyDescent="0.25">
      <c r="A6533" s="7">
        <v>6.0805383764222821E-2</v>
      </c>
      <c r="B6533" s="13">
        <f t="shared" si="513"/>
        <v>6532</v>
      </c>
      <c r="C6533" s="35">
        <f t="shared" si="514"/>
        <v>3.5395545952353336E-5</v>
      </c>
      <c r="D6533" s="7">
        <f t="shared" si="510"/>
        <v>0.23120370616077199</v>
      </c>
      <c r="E6533" s="7">
        <f>SUM(D$2:D6533)</f>
        <v>1947.4652634116169</v>
      </c>
      <c r="F6533">
        <f t="shared" si="511"/>
        <v>1</v>
      </c>
      <c r="G6533">
        <f t="shared" si="512"/>
        <v>1</v>
      </c>
    </row>
    <row r="6534" spans="1:7" x14ac:dyDescent="0.25">
      <c r="A6534" s="7">
        <v>6.0764807201284396E-2</v>
      </c>
      <c r="B6534" s="13">
        <f t="shared" si="513"/>
        <v>6533</v>
      </c>
      <c r="C6534" s="35">
        <f t="shared" si="514"/>
        <v>4.0576562938425542E-5</v>
      </c>
      <c r="D6534" s="7">
        <f t="shared" si="510"/>
        <v>0.26508668567673405</v>
      </c>
      <c r="E6534" s="7">
        <f>SUM(D$2:D6534)</f>
        <v>1947.7303500972937</v>
      </c>
      <c r="F6534">
        <f t="shared" si="511"/>
        <v>1</v>
      </c>
      <c r="G6534">
        <f t="shared" si="512"/>
        <v>1</v>
      </c>
    </row>
    <row r="6535" spans="1:7" x14ac:dyDescent="0.25">
      <c r="A6535" s="7">
        <v>6.0751539924142145E-2</v>
      </c>
      <c r="B6535" s="13">
        <f t="shared" si="513"/>
        <v>6534</v>
      </c>
      <c r="C6535" s="35">
        <f t="shared" si="514"/>
        <v>1.3267277142250955E-5</v>
      </c>
      <c r="D6535" s="7">
        <f t="shared" si="510"/>
        <v>8.668838884746774E-2</v>
      </c>
      <c r="E6535" s="7">
        <f>SUM(D$2:D6535)</f>
        <v>1947.8170384861412</v>
      </c>
      <c r="F6535">
        <f t="shared" si="511"/>
        <v>1</v>
      </c>
      <c r="G6535">
        <f t="shared" si="512"/>
        <v>1</v>
      </c>
    </row>
    <row r="6536" spans="1:7" x14ac:dyDescent="0.25">
      <c r="A6536" s="7">
        <v>6.0685203538431209E-2</v>
      </c>
      <c r="B6536" s="13">
        <f t="shared" si="513"/>
        <v>6535</v>
      </c>
      <c r="C6536" s="35">
        <f t="shared" si="514"/>
        <v>6.6336385710935586E-5</v>
      </c>
      <c r="D6536" s="7">
        <f t="shared" si="510"/>
        <v>0.43350828062096403</v>
      </c>
      <c r="E6536" s="7">
        <f>SUM(D$2:D6536)</f>
        <v>1948.2505467667622</v>
      </c>
      <c r="F6536">
        <f t="shared" si="511"/>
        <v>1</v>
      </c>
      <c r="G6536">
        <f t="shared" si="512"/>
        <v>1</v>
      </c>
    </row>
    <row r="6537" spans="1:7" x14ac:dyDescent="0.25">
      <c r="A6537" s="7">
        <v>6.0683726706486578E-2</v>
      </c>
      <c r="B6537" s="13">
        <f t="shared" si="513"/>
        <v>6536</v>
      </c>
      <c r="C6537" s="35">
        <f t="shared" si="514"/>
        <v>1.4768319446314959E-6</v>
      </c>
      <c r="D6537" s="7">
        <f t="shared" si="510"/>
        <v>9.6525735901114573E-3</v>
      </c>
      <c r="E6537" s="7">
        <f>SUM(D$2:D6537)</f>
        <v>1948.2601993403523</v>
      </c>
      <c r="F6537">
        <f t="shared" si="511"/>
        <v>1</v>
      </c>
      <c r="G6537">
        <f t="shared" si="512"/>
        <v>1</v>
      </c>
    </row>
    <row r="6538" spans="1:7" x14ac:dyDescent="0.25">
      <c r="A6538" s="7">
        <v>6.0638961751311594E-2</v>
      </c>
      <c r="B6538" s="13">
        <f t="shared" si="513"/>
        <v>6537</v>
      </c>
      <c r="C6538" s="35">
        <f t="shared" si="514"/>
        <v>4.4764955174983467E-5</v>
      </c>
      <c r="D6538" s="7">
        <f t="shared" si="510"/>
        <v>0.29262851197886691</v>
      </c>
      <c r="E6538" s="7">
        <f>SUM(D$2:D6538)</f>
        <v>1948.5528278523311</v>
      </c>
      <c r="F6538">
        <f t="shared" si="511"/>
        <v>1</v>
      </c>
      <c r="G6538">
        <f t="shared" si="512"/>
        <v>1</v>
      </c>
    </row>
    <row r="6539" spans="1:7" x14ac:dyDescent="0.25">
      <c r="A6539" s="7">
        <v>6.0633490210008405E-2</v>
      </c>
      <c r="B6539" s="13">
        <f t="shared" si="513"/>
        <v>6538</v>
      </c>
      <c r="C6539" s="35">
        <f t="shared" si="514"/>
        <v>5.4715413031897198E-6</v>
      </c>
      <c r="D6539" s="7">
        <f t="shared" si="510"/>
        <v>3.5772937040254388E-2</v>
      </c>
      <c r="E6539" s="7">
        <f>SUM(D$2:D6539)</f>
        <v>1948.5886007893714</v>
      </c>
      <c r="F6539">
        <f t="shared" si="511"/>
        <v>1</v>
      </c>
      <c r="G6539">
        <f t="shared" si="512"/>
        <v>1</v>
      </c>
    </row>
    <row r="6540" spans="1:7" x14ac:dyDescent="0.25">
      <c r="A6540" s="7">
        <v>6.0622886072438556E-2</v>
      </c>
      <c r="B6540" s="13">
        <f t="shared" si="513"/>
        <v>6539</v>
      </c>
      <c r="C6540" s="35">
        <f t="shared" si="514"/>
        <v>1.0604137569848737E-5</v>
      </c>
      <c r="D6540" s="7">
        <f t="shared" si="510"/>
        <v>6.93404555692409E-2</v>
      </c>
      <c r="E6540" s="7">
        <f>SUM(D$2:D6540)</f>
        <v>1948.6579412449407</v>
      </c>
      <c r="F6540">
        <f t="shared" si="511"/>
        <v>1</v>
      </c>
      <c r="G6540">
        <f t="shared" si="512"/>
        <v>1</v>
      </c>
    </row>
    <row r="6541" spans="1:7" x14ac:dyDescent="0.25">
      <c r="A6541" s="7">
        <v>6.0609764057454864E-2</v>
      </c>
      <c r="B6541" s="13">
        <f t="shared" si="513"/>
        <v>6540</v>
      </c>
      <c r="C6541" s="35">
        <f t="shared" si="514"/>
        <v>1.3122014983692198E-5</v>
      </c>
      <c r="D6541" s="7">
        <f t="shared" si="510"/>
        <v>8.5817977993346978E-2</v>
      </c>
      <c r="E6541" s="7">
        <f>SUM(D$2:D6541)</f>
        <v>1948.7437592229342</v>
      </c>
      <c r="F6541">
        <f t="shared" si="511"/>
        <v>1</v>
      </c>
      <c r="G6541">
        <f t="shared" si="512"/>
        <v>1</v>
      </c>
    </row>
    <row r="6542" spans="1:7" x14ac:dyDescent="0.25">
      <c r="A6542" s="7">
        <v>6.0609764057454864E-2</v>
      </c>
      <c r="B6542" s="13">
        <f t="shared" si="513"/>
        <v>6541</v>
      </c>
      <c r="C6542" s="35">
        <f t="shared" si="514"/>
        <v>0</v>
      </c>
      <c r="D6542" s="7">
        <f t="shared" si="510"/>
        <v>0</v>
      </c>
      <c r="E6542" s="7">
        <f>SUM(D$2:D6542)</f>
        <v>1948.7437592229342</v>
      </c>
      <c r="F6542">
        <f t="shared" si="511"/>
        <v>1</v>
      </c>
      <c r="G6542">
        <f t="shared" si="512"/>
        <v>1</v>
      </c>
    </row>
    <row r="6543" spans="1:7" x14ac:dyDescent="0.25">
      <c r="A6543" s="7">
        <v>6.0604583040468715E-2</v>
      </c>
      <c r="B6543" s="13">
        <f t="shared" si="513"/>
        <v>6542</v>
      </c>
      <c r="C6543" s="35">
        <f t="shared" si="514"/>
        <v>5.1810169861485345E-6</v>
      </c>
      <c r="D6543" s="7">
        <f t="shared" si="510"/>
        <v>3.3894213123383712E-2</v>
      </c>
      <c r="E6543" s="7">
        <f>SUM(D$2:D6543)</f>
        <v>1948.7776534360576</v>
      </c>
      <c r="F6543">
        <f t="shared" si="511"/>
        <v>1</v>
      </c>
      <c r="G6543">
        <f t="shared" si="512"/>
        <v>1</v>
      </c>
    </row>
    <row r="6544" spans="1:7" x14ac:dyDescent="0.25">
      <c r="A6544" s="7">
        <v>6.0546187652755282E-2</v>
      </c>
      <c r="B6544" s="13">
        <f t="shared" si="513"/>
        <v>6543</v>
      </c>
      <c r="C6544" s="35">
        <f t="shared" si="514"/>
        <v>5.8395387713433555E-5</v>
      </c>
      <c r="D6544" s="7">
        <f t="shared" si="510"/>
        <v>0.38208102180899572</v>
      </c>
      <c r="E6544" s="7">
        <f>SUM(D$2:D6544)</f>
        <v>1949.1597344578665</v>
      </c>
      <c r="F6544">
        <f t="shared" si="511"/>
        <v>1</v>
      </c>
      <c r="G6544">
        <f t="shared" si="512"/>
        <v>1</v>
      </c>
    </row>
    <row r="6545" spans="1:7" x14ac:dyDescent="0.25">
      <c r="A6545" s="7">
        <v>6.0509363695577745E-2</v>
      </c>
      <c r="B6545" s="13">
        <f t="shared" si="513"/>
        <v>6544</v>
      </c>
      <c r="C6545" s="35">
        <f t="shared" si="514"/>
        <v>3.6823957177536948E-5</v>
      </c>
      <c r="D6545" s="7">
        <f t="shared" si="510"/>
        <v>0.24097597576980179</v>
      </c>
      <c r="E6545" s="7">
        <f>SUM(D$2:D6545)</f>
        <v>1949.4007104336363</v>
      </c>
      <c r="F6545">
        <f t="shared" si="511"/>
        <v>1</v>
      </c>
      <c r="G6545">
        <f t="shared" si="512"/>
        <v>1</v>
      </c>
    </row>
    <row r="6546" spans="1:7" x14ac:dyDescent="0.25">
      <c r="A6546" s="7">
        <v>6.050532056549978E-2</v>
      </c>
      <c r="B6546" s="13">
        <f t="shared" si="513"/>
        <v>6545</v>
      </c>
      <c r="C6546" s="35">
        <f t="shared" si="514"/>
        <v>4.0431300779644741E-6</v>
      </c>
      <c r="D6546" s="7">
        <f t="shared" si="510"/>
        <v>2.6462286360277483E-2</v>
      </c>
      <c r="E6546" s="7">
        <f>SUM(D$2:D6546)</f>
        <v>1949.4271727199966</v>
      </c>
      <c r="F6546">
        <f t="shared" si="511"/>
        <v>1</v>
      </c>
      <c r="G6546">
        <f t="shared" si="512"/>
        <v>1</v>
      </c>
    </row>
    <row r="6547" spans="1:7" x14ac:dyDescent="0.25">
      <c r="A6547" s="7">
        <v>6.048679964029214E-2</v>
      </c>
      <c r="B6547" s="13">
        <f t="shared" si="513"/>
        <v>6546</v>
      </c>
      <c r="C6547" s="35">
        <f t="shared" si="514"/>
        <v>1.8520925207640704E-5</v>
      </c>
      <c r="D6547" s="7">
        <f t="shared" si="510"/>
        <v>0.12123797640921605</v>
      </c>
      <c r="E6547" s="7">
        <f>SUM(D$2:D6547)</f>
        <v>1949.5484106964059</v>
      </c>
      <c r="F6547">
        <f t="shared" si="511"/>
        <v>1</v>
      </c>
      <c r="G6547">
        <f t="shared" si="512"/>
        <v>1</v>
      </c>
    </row>
    <row r="6548" spans="1:7" x14ac:dyDescent="0.25">
      <c r="A6548" s="7">
        <v>6.0472636579839277E-2</v>
      </c>
      <c r="B6548" s="13">
        <f t="shared" si="513"/>
        <v>6547</v>
      </c>
      <c r="C6548" s="35">
        <f t="shared" si="514"/>
        <v>1.416306045286253E-5</v>
      </c>
      <c r="D6548" s="7">
        <f t="shared" si="510"/>
        <v>9.2725556784890986E-2</v>
      </c>
      <c r="E6548" s="7">
        <f>SUM(D$2:D6548)</f>
        <v>1949.6411362531908</v>
      </c>
      <c r="F6548">
        <f t="shared" si="511"/>
        <v>1</v>
      </c>
      <c r="G6548">
        <f t="shared" si="512"/>
        <v>1</v>
      </c>
    </row>
    <row r="6549" spans="1:7" x14ac:dyDescent="0.25">
      <c r="A6549" s="7">
        <v>6.0449636738078176E-2</v>
      </c>
      <c r="B6549" s="13">
        <f t="shared" si="513"/>
        <v>6548</v>
      </c>
      <c r="C6549" s="35">
        <f t="shared" si="514"/>
        <v>2.2999841761101036E-5</v>
      </c>
      <c r="D6549" s="7">
        <f t="shared" si="510"/>
        <v>0.15060296385168959</v>
      </c>
      <c r="E6549" s="7">
        <f>SUM(D$2:D6549)</f>
        <v>1949.7917392170425</v>
      </c>
      <c r="F6549">
        <f t="shared" si="511"/>
        <v>1</v>
      </c>
      <c r="G6549">
        <f t="shared" si="512"/>
        <v>1</v>
      </c>
    </row>
    <row r="6550" spans="1:7" x14ac:dyDescent="0.25">
      <c r="A6550" s="7">
        <v>6.0415960127668047E-2</v>
      </c>
      <c r="B6550" s="13">
        <f t="shared" si="513"/>
        <v>6549</v>
      </c>
      <c r="C6550" s="35">
        <f t="shared" si="514"/>
        <v>3.3676610410128538E-5</v>
      </c>
      <c r="D6550" s="7">
        <f t="shared" si="510"/>
        <v>0.22054812157593179</v>
      </c>
      <c r="E6550" s="7">
        <f>SUM(D$2:D6550)</f>
        <v>1950.0122873386185</v>
      </c>
      <c r="F6550">
        <f t="shared" si="511"/>
        <v>1</v>
      </c>
      <c r="G6550">
        <f t="shared" si="512"/>
        <v>1</v>
      </c>
    </row>
    <row r="6551" spans="1:7" x14ac:dyDescent="0.25">
      <c r="A6551" s="7">
        <v>6.040581598693337E-2</v>
      </c>
      <c r="B6551" s="13">
        <f t="shared" si="513"/>
        <v>6550</v>
      </c>
      <c r="C6551" s="35">
        <f t="shared" si="514"/>
        <v>1.0144140734677509E-5</v>
      </c>
      <c r="D6551" s="7">
        <f t="shared" si="510"/>
        <v>6.6444121812137685E-2</v>
      </c>
      <c r="E6551" s="7">
        <f>SUM(D$2:D6551)</f>
        <v>1950.0787314604306</v>
      </c>
      <c r="F6551">
        <f t="shared" si="511"/>
        <v>1</v>
      </c>
      <c r="G6551">
        <f t="shared" si="512"/>
        <v>1</v>
      </c>
    </row>
    <row r="6552" spans="1:7" x14ac:dyDescent="0.25">
      <c r="A6552" s="7">
        <v>6.0390660301730827E-2</v>
      </c>
      <c r="B6552" s="13">
        <f t="shared" si="513"/>
        <v>6551</v>
      </c>
      <c r="C6552" s="35">
        <f t="shared" si="514"/>
        <v>1.5155685202543345E-5</v>
      </c>
      <c r="D6552" s="7">
        <f t="shared" si="510"/>
        <v>9.9284893761861448E-2</v>
      </c>
      <c r="E6552" s="7">
        <f>SUM(D$2:D6552)</f>
        <v>1950.1780163541926</v>
      </c>
      <c r="F6552">
        <f t="shared" si="511"/>
        <v>1</v>
      </c>
      <c r="G6552">
        <f t="shared" si="512"/>
        <v>1</v>
      </c>
    </row>
    <row r="6553" spans="1:7" x14ac:dyDescent="0.25">
      <c r="A6553" s="7">
        <v>6.0372865687315647E-2</v>
      </c>
      <c r="B6553" s="13">
        <f t="shared" si="513"/>
        <v>6552</v>
      </c>
      <c r="C6553" s="35">
        <f t="shared" si="514"/>
        <v>1.7794614415179988E-5</v>
      </c>
      <c r="D6553" s="7">
        <f t="shared" si="510"/>
        <v>0.11659031364825928</v>
      </c>
      <c r="E6553" s="7">
        <f>SUM(D$2:D6553)</f>
        <v>1950.2946066678408</v>
      </c>
      <c r="F6553">
        <f t="shared" si="511"/>
        <v>1</v>
      </c>
      <c r="G6553">
        <f t="shared" si="512"/>
        <v>1</v>
      </c>
    </row>
    <row r="6554" spans="1:7" x14ac:dyDescent="0.25">
      <c r="A6554" s="7">
        <v>6.0371921483285441E-2</v>
      </c>
      <c r="B6554" s="13">
        <f t="shared" si="513"/>
        <v>6553</v>
      </c>
      <c r="C6554" s="35">
        <f t="shared" si="514"/>
        <v>9.4420403020517574E-7</v>
      </c>
      <c r="D6554" s="7">
        <f t="shared" si="510"/>
        <v>6.1873690099345166E-3</v>
      </c>
      <c r="E6554" s="7">
        <f>SUM(D$2:D6554)</f>
        <v>1950.3007940368507</v>
      </c>
      <c r="F6554">
        <f t="shared" si="511"/>
        <v>1</v>
      </c>
      <c r="G6554">
        <f t="shared" si="512"/>
        <v>1</v>
      </c>
    </row>
    <row r="6555" spans="1:7" x14ac:dyDescent="0.25">
      <c r="A6555" s="7">
        <v>6.0352407933328162E-2</v>
      </c>
      <c r="B6555" s="13">
        <f t="shared" si="513"/>
        <v>6554</v>
      </c>
      <c r="C6555" s="35">
        <f t="shared" si="514"/>
        <v>1.9513549957279885E-5</v>
      </c>
      <c r="D6555" s="7">
        <f t="shared" si="510"/>
        <v>0.12789180642001235</v>
      </c>
      <c r="E6555" s="7">
        <f>SUM(D$2:D6555)</f>
        <v>1950.4286858432706</v>
      </c>
      <c r="F6555">
        <f t="shared" si="511"/>
        <v>1</v>
      </c>
      <c r="G6555">
        <f t="shared" si="512"/>
        <v>1</v>
      </c>
    </row>
    <row r="6556" spans="1:7" x14ac:dyDescent="0.25">
      <c r="A6556" s="7">
        <v>6.0329601774445032E-2</v>
      </c>
      <c r="B6556" s="13">
        <f t="shared" si="513"/>
        <v>6555</v>
      </c>
      <c r="C6556" s="35">
        <f t="shared" si="514"/>
        <v>2.2806158883129091E-5</v>
      </c>
      <c r="D6556" s="7">
        <f t="shared" si="510"/>
        <v>0.1494943714789112</v>
      </c>
      <c r="E6556" s="7">
        <f>SUM(D$2:D6556)</f>
        <v>1950.5781802147496</v>
      </c>
      <c r="F6556">
        <f t="shared" si="511"/>
        <v>1</v>
      </c>
      <c r="G6556">
        <f t="shared" si="512"/>
        <v>1</v>
      </c>
    </row>
    <row r="6557" spans="1:7" x14ac:dyDescent="0.25">
      <c r="A6557" s="7">
        <v>6.0306771405202228E-2</v>
      </c>
      <c r="B6557" s="13">
        <f t="shared" si="513"/>
        <v>6556</v>
      </c>
      <c r="C6557" s="35">
        <f t="shared" si="514"/>
        <v>2.283036924280446E-5</v>
      </c>
      <c r="D6557" s="7">
        <f t="shared" si="510"/>
        <v>0.14967590075582604</v>
      </c>
      <c r="E6557" s="7">
        <f>SUM(D$2:D6557)</f>
        <v>1950.7278561155056</v>
      </c>
      <c r="F6557">
        <f t="shared" si="511"/>
        <v>1</v>
      </c>
      <c r="G6557">
        <f t="shared" si="512"/>
        <v>1</v>
      </c>
    </row>
    <row r="6558" spans="1:7" x14ac:dyDescent="0.25">
      <c r="A6558" s="7">
        <v>6.0286458913373198E-2</v>
      </c>
      <c r="B6558" s="13">
        <f t="shared" si="513"/>
        <v>6557</v>
      </c>
      <c r="C6558" s="35">
        <f t="shared" si="514"/>
        <v>2.0312491829030388E-5</v>
      </c>
      <c r="D6558" s="7">
        <f t="shared" si="510"/>
        <v>0.13318900892295227</v>
      </c>
      <c r="E6558" s="7">
        <f>SUM(D$2:D6558)</f>
        <v>1950.8610451244285</v>
      </c>
      <c r="F6558">
        <f t="shared" si="511"/>
        <v>1</v>
      </c>
      <c r="G6558">
        <f t="shared" si="512"/>
        <v>1</v>
      </c>
    </row>
    <row r="6559" spans="1:7" x14ac:dyDescent="0.25">
      <c r="A6559" s="7">
        <v>6.0240096074454789E-2</v>
      </c>
      <c r="B6559" s="13">
        <f t="shared" si="513"/>
        <v>6558</v>
      </c>
      <c r="C6559" s="35">
        <f t="shared" si="514"/>
        <v>4.6362838918408145E-5</v>
      </c>
      <c r="D6559" s="7">
        <f t="shared" si="510"/>
        <v>0.30404749762692063</v>
      </c>
      <c r="E6559" s="7">
        <f>SUM(D$2:D6559)</f>
        <v>1951.1650926220555</v>
      </c>
      <c r="F6559">
        <f t="shared" si="511"/>
        <v>1</v>
      </c>
      <c r="G6559">
        <f t="shared" si="512"/>
        <v>1</v>
      </c>
    </row>
    <row r="6560" spans="1:7" x14ac:dyDescent="0.25">
      <c r="A6560" s="7">
        <v>6.0237989773156676E-2</v>
      </c>
      <c r="B6560" s="13">
        <f t="shared" si="513"/>
        <v>6559</v>
      </c>
      <c r="C6560" s="35">
        <f t="shared" si="514"/>
        <v>2.1063012981131779E-6</v>
      </c>
      <c r="D6560" s="7">
        <f t="shared" si="510"/>
        <v>1.3815230214324334E-2</v>
      </c>
      <c r="E6560" s="7">
        <f>SUM(D$2:D6560)</f>
        <v>1951.1789078522697</v>
      </c>
      <c r="F6560">
        <f t="shared" si="511"/>
        <v>1</v>
      </c>
      <c r="G6560">
        <f t="shared" si="512"/>
        <v>1</v>
      </c>
    </row>
    <row r="6561" spans="1:7" x14ac:dyDescent="0.25">
      <c r="A6561" s="7">
        <v>6.0222156197881155E-2</v>
      </c>
      <c r="B6561" s="13">
        <f t="shared" si="513"/>
        <v>6560</v>
      </c>
      <c r="C6561" s="35">
        <f t="shared" si="514"/>
        <v>1.5833575275521483E-5</v>
      </c>
      <c r="D6561" s="7">
        <f t="shared" si="510"/>
        <v>0.10386825380742093</v>
      </c>
      <c r="E6561" s="7">
        <f>SUM(D$2:D6561)</f>
        <v>1951.2827761060771</v>
      </c>
      <c r="F6561">
        <f t="shared" si="511"/>
        <v>1</v>
      </c>
      <c r="G6561">
        <f t="shared" si="512"/>
        <v>1</v>
      </c>
    </row>
    <row r="6562" spans="1:7" x14ac:dyDescent="0.25">
      <c r="A6562" s="7">
        <v>6.0191021675244552E-2</v>
      </c>
      <c r="B6562" s="13">
        <f t="shared" si="513"/>
        <v>6561</v>
      </c>
      <c r="C6562" s="35">
        <f t="shared" si="514"/>
        <v>3.1134522636602768E-5</v>
      </c>
      <c r="D6562" s="7">
        <f t="shared" si="510"/>
        <v>0.20427360301875075</v>
      </c>
      <c r="E6562" s="7">
        <f>SUM(D$2:D6562)</f>
        <v>1951.4870497090958</v>
      </c>
      <c r="F6562">
        <f t="shared" si="511"/>
        <v>1</v>
      </c>
      <c r="G6562">
        <f t="shared" si="512"/>
        <v>1</v>
      </c>
    </row>
    <row r="6563" spans="1:7" x14ac:dyDescent="0.25">
      <c r="A6563" s="7">
        <v>6.0058639428139667E-2</v>
      </c>
      <c r="B6563" s="13">
        <f t="shared" si="513"/>
        <v>6562</v>
      </c>
      <c r="C6563" s="35">
        <f t="shared" si="514"/>
        <v>1.323822471048855E-4</v>
      </c>
      <c r="D6563" s="7">
        <f t="shared" si="510"/>
        <v>0.86869230550225862</v>
      </c>
      <c r="E6563" s="7">
        <f>SUM(D$2:D6563)</f>
        <v>1952.355742014598</v>
      </c>
      <c r="F6563">
        <f t="shared" si="511"/>
        <v>1</v>
      </c>
      <c r="G6563">
        <f t="shared" si="512"/>
        <v>1</v>
      </c>
    </row>
    <row r="6564" spans="1:7" x14ac:dyDescent="0.25">
      <c r="A6564" s="7">
        <v>5.9970852663691586E-2</v>
      </c>
      <c r="B6564" s="13">
        <f t="shared" si="513"/>
        <v>6563</v>
      </c>
      <c r="C6564" s="35">
        <f t="shared" si="514"/>
        <v>8.7786764448080645E-5</v>
      </c>
      <c r="D6564" s="7">
        <f t="shared" si="510"/>
        <v>0.57614453507275332</v>
      </c>
      <c r="E6564" s="7">
        <f>SUM(D$2:D6564)</f>
        <v>1952.9318865496707</v>
      </c>
      <c r="F6564">
        <f t="shared" si="511"/>
        <v>1</v>
      </c>
      <c r="G6564">
        <f t="shared" si="512"/>
        <v>1</v>
      </c>
    </row>
    <row r="6565" spans="1:7" x14ac:dyDescent="0.25">
      <c r="A6565" s="7">
        <v>5.9917154085769378E-2</v>
      </c>
      <c r="B6565" s="13">
        <f t="shared" si="513"/>
        <v>6564</v>
      </c>
      <c r="C6565" s="35">
        <f t="shared" si="514"/>
        <v>5.3698577922207946E-5</v>
      </c>
      <c r="D6565" s="7">
        <f t="shared" si="510"/>
        <v>0.35247746548137293</v>
      </c>
      <c r="E6565" s="7">
        <f>SUM(D$2:D6565)</f>
        <v>1953.2843640151521</v>
      </c>
      <c r="F6565">
        <f t="shared" si="511"/>
        <v>1</v>
      </c>
      <c r="G6565">
        <f t="shared" si="512"/>
        <v>1</v>
      </c>
    </row>
    <row r="6566" spans="1:7" x14ac:dyDescent="0.25">
      <c r="A6566" s="7">
        <v>5.9912069910222222E-2</v>
      </c>
      <c r="B6566" s="13">
        <f t="shared" si="513"/>
        <v>6565</v>
      </c>
      <c r="C6566" s="35">
        <f t="shared" si="514"/>
        <v>5.0841755471556227E-6</v>
      </c>
      <c r="D6566" s="7">
        <f t="shared" si="510"/>
        <v>3.3377612467076663E-2</v>
      </c>
      <c r="E6566" s="7">
        <f>SUM(D$2:D6566)</f>
        <v>1953.3177416276192</v>
      </c>
      <c r="F6566">
        <f t="shared" si="511"/>
        <v>1</v>
      </c>
      <c r="G6566">
        <f t="shared" si="512"/>
        <v>1</v>
      </c>
    </row>
    <row r="6567" spans="1:7" x14ac:dyDescent="0.25">
      <c r="A6567" s="7">
        <v>5.9887762709034668E-2</v>
      </c>
      <c r="B6567" s="13">
        <f t="shared" si="513"/>
        <v>6566</v>
      </c>
      <c r="C6567" s="35">
        <f t="shared" si="514"/>
        <v>2.4307201187553917E-5</v>
      </c>
      <c r="D6567" s="7">
        <f t="shared" si="510"/>
        <v>0.15960108299747902</v>
      </c>
      <c r="E6567" s="7">
        <f>SUM(D$2:D6567)</f>
        <v>1953.4773427106165</v>
      </c>
      <c r="F6567">
        <f t="shared" si="511"/>
        <v>1</v>
      </c>
      <c r="G6567">
        <f t="shared" si="512"/>
        <v>1</v>
      </c>
    </row>
    <row r="6568" spans="1:7" x14ac:dyDescent="0.25">
      <c r="A6568" s="7">
        <v>5.9873309124264792E-2</v>
      </c>
      <c r="B6568" s="13">
        <f t="shared" si="513"/>
        <v>6567</v>
      </c>
      <c r="C6568" s="35">
        <f t="shared" si="514"/>
        <v>1.445358476987596E-5</v>
      </c>
      <c r="D6568" s="7">
        <f t="shared" si="510"/>
        <v>9.4916691183775437E-2</v>
      </c>
      <c r="E6568" s="7">
        <f>SUM(D$2:D6568)</f>
        <v>1953.5722594018002</v>
      </c>
      <c r="F6568">
        <f t="shared" si="511"/>
        <v>1</v>
      </c>
      <c r="G6568">
        <f t="shared" si="512"/>
        <v>1</v>
      </c>
    </row>
    <row r="6569" spans="1:7" x14ac:dyDescent="0.25">
      <c r="A6569" s="7">
        <v>5.9810483240717451E-2</v>
      </c>
      <c r="B6569" s="13">
        <f t="shared" si="513"/>
        <v>6568</v>
      </c>
      <c r="C6569" s="35">
        <f t="shared" si="514"/>
        <v>6.2825883547341921E-5</v>
      </c>
      <c r="D6569" s="7">
        <f t="shared" si="510"/>
        <v>0.41264040313894174</v>
      </c>
      <c r="E6569" s="7">
        <f>SUM(D$2:D6569)</f>
        <v>1953.9848998049392</v>
      </c>
      <c r="F6569">
        <f t="shared" si="511"/>
        <v>1</v>
      </c>
      <c r="G6569">
        <f t="shared" si="512"/>
        <v>1</v>
      </c>
    </row>
    <row r="6570" spans="1:7" x14ac:dyDescent="0.25">
      <c r="A6570" s="7">
        <v>5.9802493822000417E-2</v>
      </c>
      <c r="B6570" s="13">
        <f t="shared" si="513"/>
        <v>6569</v>
      </c>
      <c r="C6570" s="35">
        <f t="shared" si="514"/>
        <v>7.989418717033181E-6</v>
      </c>
      <c r="D6570" s="7">
        <f t="shared" si="510"/>
        <v>5.2482491552190966E-2</v>
      </c>
      <c r="E6570" s="7">
        <f>SUM(D$2:D6570)</f>
        <v>1954.0373822964914</v>
      </c>
      <c r="F6570">
        <f t="shared" si="511"/>
        <v>1</v>
      </c>
      <c r="G6570">
        <f t="shared" si="512"/>
        <v>1</v>
      </c>
    </row>
    <row r="6571" spans="1:7" x14ac:dyDescent="0.25">
      <c r="A6571" s="7">
        <v>5.9767776166121042E-2</v>
      </c>
      <c r="B6571" s="13">
        <f t="shared" si="513"/>
        <v>6570</v>
      </c>
      <c r="C6571" s="35">
        <f t="shared" si="514"/>
        <v>3.4717655879375198E-5</v>
      </c>
      <c r="D6571" s="7">
        <f t="shared" si="510"/>
        <v>0.22809499912749504</v>
      </c>
      <c r="E6571" s="7">
        <f>SUM(D$2:D6571)</f>
        <v>1954.2654772956189</v>
      </c>
      <c r="F6571">
        <f t="shared" si="511"/>
        <v>1</v>
      </c>
      <c r="G6571">
        <f t="shared" si="512"/>
        <v>1</v>
      </c>
    </row>
    <row r="6572" spans="1:7" x14ac:dyDescent="0.25">
      <c r="A6572" s="7">
        <v>5.9678899935484232E-2</v>
      </c>
      <c r="B6572" s="13">
        <f t="shared" si="513"/>
        <v>6571</v>
      </c>
      <c r="C6572" s="35">
        <f t="shared" si="514"/>
        <v>8.8876230636809883E-5</v>
      </c>
      <c r="D6572" s="7">
        <f t="shared" si="510"/>
        <v>0.58400571151447778</v>
      </c>
      <c r="E6572" s="7">
        <f>SUM(D$2:D6572)</f>
        <v>1954.8494830071334</v>
      </c>
      <c r="F6572">
        <f t="shared" si="511"/>
        <v>1</v>
      </c>
      <c r="G6572">
        <f t="shared" si="512"/>
        <v>1</v>
      </c>
    </row>
    <row r="6573" spans="1:7" x14ac:dyDescent="0.25">
      <c r="A6573" s="7">
        <v>5.964074440852063E-2</v>
      </c>
      <c r="B6573" s="13">
        <f t="shared" si="513"/>
        <v>6572</v>
      </c>
      <c r="C6573" s="35">
        <f t="shared" si="514"/>
        <v>3.8155526963602748E-5</v>
      </c>
      <c r="D6573" s="7">
        <f t="shared" si="510"/>
        <v>0.25075812320479729</v>
      </c>
      <c r="E6573" s="7">
        <f>SUM(D$2:D6573)</f>
        <v>1955.1002411303382</v>
      </c>
      <c r="F6573">
        <f t="shared" si="511"/>
        <v>1</v>
      </c>
      <c r="G6573">
        <f t="shared" si="512"/>
        <v>1</v>
      </c>
    </row>
    <row r="6574" spans="1:7" x14ac:dyDescent="0.25">
      <c r="A6574" s="7">
        <v>5.961195829077965E-2</v>
      </c>
      <c r="B6574" s="13">
        <f t="shared" si="513"/>
        <v>6573</v>
      </c>
      <c r="C6574" s="35">
        <f t="shared" si="514"/>
        <v>2.8786117740979555E-5</v>
      </c>
      <c r="D6574" s="7">
        <f t="shared" si="510"/>
        <v>0.18921115191145862</v>
      </c>
      <c r="E6574" s="7">
        <f>SUM(D$2:D6574)</f>
        <v>1955.2894522822496</v>
      </c>
      <c r="F6574">
        <f t="shared" si="511"/>
        <v>1</v>
      </c>
      <c r="G6574">
        <f t="shared" si="512"/>
        <v>1</v>
      </c>
    </row>
    <row r="6575" spans="1:7" x14ac:dyDescent="0.25">
      <c r="A6575" s="7">
        <v>5.9596754184857485E-2</v>
      </c>
      <c r="B6575" s="13">
        <f t="shared" si="513"/>
        <v>6574</v>
      </c>
      <c r="C6575" s="35">
        <f t="shared" si="514"/>
        <v>1.5204105922164701E-5</v>
      </c>
      <c r="D6575" s="7">
        <f t="shared" si="510"/>
        <v>9.9951792332310746E-2</v>
      </c>
      <c r="E6575" s="7">
        <f>SUM(D$2:D6575)</f>
        <v>1955.389404074582</v>
      </c>
      <c r="F6575">
        <f t="shared" si="511"/>
        <v>1</v>
      </c>
      <c r="G6575">
        <f t="shared" si="512"/>
        <v>1</v>
      </c>
    </row>
    <row r="6576" spans="1:7" x14ac:dyDescent="0.25">
      <c r="A6576" s="7">
        <v>5.9574432233169404E-2</v>
      </c>
      <c r="B6576" s="13">
        <f t="shared" si="513"/>
        <v>6575</v>
      </c>
      <c r="C6576" s="35">
        <f t="shared" si="514"/>
        <v>2.2321951688081265E-5</v>
      </c>
      <c r="D6576" s="7">
        <f t="shared" si="510"/>
        <v>0.14676683234913432</v>
      </c>
      <c r="E6576" s="7">
        <f>SUM(D$2:D6576)</f>
        <v>1955.5361709069311</v>
      </c>
      <c r="F6576">
        <f t="shared" si="511"/>
        <v>1</v>
      </c>
      <c r="G6576">
        <f t="shared" si="512"/>
        <v>1</v>
      </c>
    </row>
    <row r="6577" spans="1:7" x14ac:dyDescent="0.25">
      <c r="A6577" s="7">
        <v>5.9527948342452279E-2</v>
      </c>
      <c r="B6577" s="13">
        <f t="shared" si="513"/>
        <v>6576</v>
      </c>
      <c r="C6577" s="35">
        <f t="shared" si="514"/>
        <v>4.6483890717124998E-5</v>
      </c>
      <c r="D6577" s="7">
        <f t="shared" si="510"/>
        <v>0.30567806535581399</v>
      </c>
      <c r="E6577" s="7">
        <f>SUM(D$2:D6577)</f>
        <v>1955.8418489722869</v>
      </c>
      <c r="F6577">
        <f t="shared" si="511"/>
        <v>1</v>
      </c>
      <c r="G6577">
        <f t="shared" si="512"/>
        <v>1</v>
      </c>
    </row>
    <row r="6578" spans="1:7" x14ac:dyDescent="0.25">
      <c r="A6578" s="7">
        <v>5.951124319422578E-2</v>
      </c>
      <c r="B6578" s="13">
        <f t="shared" si="513"/>
        <v>6577</v>
      </c>
      <c r="C6578" s="35">
        <f t="shared" si="514"/>
        <v>1.6705148226499322E-5</v>
      </c>
      <c r="D6578" s="7">
        <f t="shared" si="510"/>
        <v>0.10986975988568604</v>
      </c>
      <c r="E6578" s="7">
        <f>SUM(D$2:D6578)</f>
        <v>1955.9517187321726</v>
      </c>
      <c r="F6578">
        <f t="shared" si="511"/>
        <v>1</v>
      </c>
      <c r="G6578">
        <f t="shared" si="512"/>
        <v>1</v>
      </c>
    </row>
    <row r="6579" spans="1:7" x14ac:dyDescent="0.25">
      <c r="A6579" s="7">
        <v>5.9446940478733737E-2</v>
      </c>
      <c r="B6579" s="13">
        <f t="shared" si="513"/>
        <v>6578</v>
      </c>
      <c r="C6579" s="35">
        <f t="shared" si="514"/>
        <v>6.4302715492042806E-5</v>
      </c>
      <c r="D6579" s="7">
        <f t="shared" si="510"/>
        <v>0.42298326250665758</v>
      </c>
      <c r="E6579" s="7">
        <f>SUM(D$2:D6579)</f>
        <v>1956.3747019946793</v>
      </c>
      <c r="F6579">
        <f t="shared" si="511"/>
        <v>1</v>
      </c>
      <c r="G6579">
        <f t="shared" si="512"/>
        <v>1</v>
      </c>
    </row>
    <row r="6580" spans="1:7" x14ac:dyDescent="0.25">
      <c r="A6580" s="7">
        <v>5.9389368243251764E-2</v>
      </c>
      <c r="B6580" s="13">
        <f t="shared" si="513"/>
        <v>6579</v>
      </c>
      <c r="C6580" s="35">
        <f t="shared" si="514"/>
        <v>5.7572235481972989E-5</v>
      </c>
      <c r="D6580" s="7">
        <f t="shared" si="510"/>
        <v>0.37876773723590029</v>
      </c>
      <c r="E6580" s="7">
        <f>SUM(D$2:D6580)</f>
        <v>1956.7534697319152</v>
      </c>
      <c r="F6580">
        <f t="shared" si="511"/>
        <v>1</v>
      </c>
      <c r="G6580">
        <f t="shared" si="512"/>
        <v>1</v>
      </c>
    </row>
    <row r="6581" spans="1:7" x14ac:dyDescent="0.25">
      <c r="A6581" s="7">
        <v>5.9385107219935979E-2</v>
      </c>
      <c r="B6581" s="13">
        <f t="shared" si="513"/>
        <v>6580</v>
      </c>
      <c r="C6581" s="35">
        <f t="shared" si="514"/>
        <v>4.2610233157852617E-6</v>
      </c>
      <c r="D6581" s="7">
        <f t="shared" si="510"/>
        <v>2.8037533417867022E-2</v>
      </c>
      <c r="E6581" s="7">
        <f>SUM(D$2:D6581)</f>
        <v>1956.7815072653329</v>
      </c>
      <c r="F6581">
        <f t="shared" si="511"/>
        <v>1</v>
      </c>
      <c r="G6581">
        <f t="shared" si="512"/>
        <v>1</v>
      </c>
    </row>
    <row r="6582" spans="1:7" x14ac:dyDescent="0.25">
      <c r="A6582" s="7">
        <v>5.9359662131840303E-2</v>
      </c>
      <c r="B6582" s="13">
        <f t="shared" si="513"/>
        <v>6581</v>
      </c>
      <c r="C6582" s="35">
        <f t="shared" si="514"/>
        <v>2.5445088095675528E-5</v>
      </c>
      <c r="D6582" s="7">
        <f t="shared" si="510"/>
        <v>0.16745412475764065</v>
      </c>
      <c r="E6582" s="7">
        <f>SUM(D$2:D6582)</f>
        <v>1956.9489613900905</v>
      </c>
      <c r="F6582">
        <f t="shared" si="511"/>
        <v>1</v>
      </c>
      <c r="G6582">
        <f t="shared" si="512"/>
        <v>1</v>
      </c>
    </row>
    <row r="6583" spans="1:7" x14ac:dyDescent="0.25">
      <c r="A6583" s="7">
        <v>5.9334604409500641E-2</v>
      </c>
      <c r="B6583" s="13">
        <f t="shared" si="513"/>
        <v>6582</v>
      </c>
      <c r="C6583" s="35">
        <f t="shared" si="514"/>
        <v>2.5057722339662247E-5</v>
      </c>
      <c r="D6583" s="7">
        <f t="shared" si="510"/>
        <v>0.16492992843965693</v>
      </c>
      <c r="E6583" s="7">
        <f>SUM(D$2:D6583)</f>
        <v>1957.1138913185302</v>
      </c>
      <c r="F6583">
        <f t="shared" si="511"/>
        <v>1</v>
      </c>
      <c r="G6583">
        <f t="shared" si="512"/>
        <v>1</v>
      </c>
    </row>
    <row r="6584" spans="1:7" x14ac:dyDescent="0.25">
      <c r="A6584" s="7">
        <v>5.9230645124740515E-2</v>
      </c>
      <c r="B6584" s="13">
        <f t="shared" si="513"/>
        <v>6583</v>
      </c>
      <c r="C6584" s="35">
        <f t="shared" si="514"/>
        <v>1.0395928476012589E-4</v>
      </c>
      <c r="D6584" s="7">
        <f t="shared" si="510"/>
        <v>0.68436397157590878</v>
      </c>
      <c r="E6584" s="7">
        <f>SUM(D$2:D6584)</f>
        <v>1957.7982552901062</v>
      </c>
      <c r="F6584">
        <f t="shared" si="511"/>
        <v>1</v>
      </c>
      <c r="G6584">
        <f t="shared" si="512"/>
        <v>1</v>
      </c>
    </row>
    <row r="6585" spans="1:7" x14ac:dyDescent="0.25">
      <c r="A6585" s="7">
        <v>5.9226384101424723E-2</v>
      </c>
      <c r="B6585" s="13">
        <f t="shared" si="513"/>
        <v>6584</v>
      </c>
      <c r="C6585" s="35">
        <f t="shared" si="514"/>
        <v>4.2610233157922006E-6</v>
      </c>
      <c r="D6585" s="7">
        <f t="shared" si="510"/>
        <v>2.8054577511175849E-2</v>
      </c>
      <c r="E6585" s="7">
        <f>SUM(D$2:D6585)</f>
        <v>1957.8263098676175</v>
      </c>
      <c r="F6585">
        <f t="shared" si="511"/>
        <v>1</v>
      </c>
      <c r="G6585">
        <f t="shared" si="512"/>
        <v>1</v>
      </c>
    </row>
    <row r="6586" spans="1:7" x14ac:dyDescent="0.25">
      <c r="A6586" s="7">
        <v>5.922345464789517E-2</v>
      </c>
      <c r="B6586" s="13">
        <f t="shared" si="513"/>
        <v>6585</v>
      </c>
      <c r="C6586" s="35">
        <f t="shared" si="514"/>
        <v>2.9294535295529278E-6</v>
      </c>
      <c r="D6586" s="7">
        <f t="shared" si="510"/>
        <v>1.929045149210603E-2</v>
      </c>
      <c r="E6586" s="7">
        <f>SUM(D$2:D6586)</f>
        <v>1957.8456003191095</v>
      </c>
      <c r="F6586">
        <f t="shared" si="511"/>
        <v>1</v>
      </c>
      <c r="G6586">
        <f t="shared" si="512"/>
        <v>1</v>
      </c>
    </row>
    <row r="6587" spans="1:7" x14ac:dyDescent="0.25">
      <c r="A6587" s="7">
        <v>5.9214908390903973E-2</v>
      </c>
      <c r="B6587" s="13">
        <f t="shared" si="513"/>
        <v>6586</v>
      </c>
      <c r="C6587" s="35">
        <f t="shared" si="514"/>
        <v>8.5462569911973207E-6</v>
      </c>
      <c r="D6587" s="7">
        <f t="shared" si="510"/>
        <v>5.6285648544025554E-2</v>
      </c>
      <c r="E6587" s="7">
        <f>SUM(D$2:D6587)</f>
        <v>1957.9018859676535</v>
      </c>
      <c r="F6587">
        <f t="shared" si="511"/>
        <v>1</v>
      </c>
      <c r="G6587">
        <f t="shared" si="512"/>
        <v>1</v>
      </c>
    </row>
    <row r="6588" spans="1:7" x14ac:dyDescent="0.25">
      <c r="A6588" s="7">
        <v>5.9211954727014661E-2</v>
      </c>
      <c r="B6588" s="13">
        <f t="shared" si="513"/>
        <v>6587</v>
      </c>
      <c r="C6588" s="35">
        <f t="shared" si="514"/>
        <v>2.9536638893115641E-6</v>
      </c>
      <c r="D6588" s="7">
        <f t="shared" si="510"/>
        <v>1.9455784038895273E-2</v>
      </c>
      <c r="E6588" s="7">
        <f>SUM(D$2:D6588)</f>
        <v>1957.9213417516924</v>
      </c>
      <c r="F6588">
        <f t="shared" si="511"/>
        <v>1</v>
      </c>
      <c r="G6588">
        <f t="shared" si="512"/>
        <v>1</v>
      </c>
    </row>
    <row r="6589" spans="1:7" x14ac:dyDescent="0.25">
      <c r="A6589" s="7">
        <v>5.920800843837562E-2</v>
      </c>
      <c r="B6589" s="13">
        <f t="shared" si="513"/>
        <v>6588</v>
      </c>
      <c r="C6589" s="35">
        <f t="shared" si="514"/>
        <v>3.9462886390409513E-6</v>
      </c>
      <c r="D6589" s="7">
        <f t="shared" si="510"/>
        <v>2.5998149554001787E-2</v>
      </c>
      <c r="E6589" s="7">
        <f>SUM(D$2:D6589)</f>
        <v>1957.9473399012463</v>
      </c>
      <c r="F6589">
        <f t="shared" si="511"/>
        <v>1</v>
      </c>
      <c r="G6589">
        <f t="shared" si="512"/>
        <v>1</v>
      </c>
    </row>
    <row r="6590" spans="1:7" x14ac:dyDescent="0.25">
      <c r="A6590" s="7">
        <v>5.9181933880926497E-2</v>
      </c>
      <c r="B6590" s="13">
        <f t="shared" si="513"/>
        <v>6589</v>
      </c>
      <c r="C6590" s="35">
        <f t="shared" si="514"/>
        <v>2.6074557449122515E-5</v>
      </c>
      <c r="D6590" s="7">
        <f t="shared" si="510"/>
        <v>0.17180525903226826</v>
      </c>
      <c r="E6590" s="7">
        <f>SUM(D$2:D6590)</f>
        <v>1958.1191451602785</v>
      </c>
      <c r="F6590">
        <f t="shared" si="511"/>
        <v>1</v>
      </c>
      <c r="G6590">
        <f t="shared" si="512"/>
        <v>1</v>
      </c>
    </row>
    <row r="6591" spans="1:7" x14ac:dyDescent="0.25">
      <c r="A6591" s="7">
        <v>5.911070700254635E-2</v>
      </c>
      <c r="B6591" s="13">
        <f t="shared" si="513"/>
        <v>6590</v>
      </c>
      <c r="C6591" s="35">
        <f t="shared" si="514"/>
        <v>7.1226878380147018E-5</v>
      </c>
      <c r="D6591" s="7">
        <f t="shared" si="510"/>
        <v>0.46938512852516884</v>
      </c>
      <c r="E6591" s="7">
        <f>SUM(D$2:D6591)</f>
        <v>1958.5885302888037</v>
      </c>
      <c r="F6591">
        <f t="shared" si="511"/>
        <v>1</v>
      </c>
      <c r="G6591">
        <f t="shared" si="512"/>
        <v>1</v>
      </c>
    </row>
    <row r="6592" spans="1:7" x14ac:dyDescent="0.25">
      <c r="A6592" s="7">
        <v>5.9083688241067023E-2</v>
      </c>
      <c r="B6592" s="13">
        <f t="shared" si="513"/>
        <v>6591</v>
      </c>
      <c r="C6592" s="35">
        <f t="shared" si="514"/>
        <v>2.7018761479327691E-5</v>
      </c>
      <c r="D6592" s="7">
        <f t="shared" si="510"/>
        <v>0.17808065691024882</v>
      </c>
      <c r="E6592" s="7">
        <f>SUM(D$2:D6592)</f>
        <v>1958.7666109457139</v>
      </c>
      <c r="F6592">
        <f t="shared" si="511"/>
        <v>1</v>
      </c>
      <c r="G6592">
        <f t="shared" si="512"/>
        <v>1</v>
      </c>
    </row>
    <row r="6593" spans="1:7" x14ac:dyDescent="0.25">
      <c r="A6593" s="7">
        <v>5.9081993515884612E-2</v>
      </c>
      <c r="B6593" s="13">
        <f t="shared" si="513"/>
        <v>6592</v>
      </c>
      <c r="C6593" s="35">
        <f t="shared" si="514"/>
        <v>1.6947251824106502E-6</v>
      </c>
      <c r="D6593" s="7">
        <f t="shared" si="510"/>
        <v>1.1171628402451006E-2</v>
      </c>
      <c r="E6593" s="7">
        <f>SUM(D$2:D6593)</f>
        <v>1958.7777825741164</v>
      </c>
      <c r="F6593">
        <f t="shared" si="511"/>
        <v>1</v>
      </c>
      <c r="G6593">
        <f t="shared" si="512"/>
        <v>1</v>
      </c>
    </row>
    <row r="6594" spans="1:7" x14ac:dyDescent="0.25">
      <c r="A6594" s="7">
        <v>5.9068823080181417E-2</v>
      </c>
      <c r="B6594" s="13">
        <f t="shared" si="513"/>
        <v>6593</v>
      </c>
      <c r="C6594" s="35">
        <f t="shared" si="514"/>
        <v>1.3170435703195593E-5</v>
      </c>
      <c r="D6594" s="7">
        <f t="shared" ref="D6594:D6657" si="515">C6594*B6594</f>
        <v>8.6832682591168553E-2</v>
      </c>
      <c r="E6594" s="7">
        <f>SUM(D$2:D6594)</f>
        <v>1958.8646152567076</v>
      </c>
      <c r="F6594">
        <f t="shared" ref="F6594:F6657" si="516">IF(E6594&gt;I$15,1,0)</f>
        <v>1</v>
      </c>
      <c r="G6594">
        <f t="shared" ref="G6594:G6657" si="517">IF(E6594&gt;M$15,1,0)</f>
        <v>1</v>
      </c>
    </row>
    <row r="6595" spans="1:7" x14ac:dyDescent="0.25">
      <c r="A6595" s="7">
        <v>5.9045193769066896E-2</v>
      </c>
      <c r="B6595" s="13">
        <f t="shared" ref="B6595:B6658" si="518">ROW(B6595)-1</f>
        <v>6594</v>
      </c>
      <c r="C6595" s="35">
        <f t="shared" si="514"/>
        <v>2.3629311114520268E-5</v>
      </c>
      <c r="D6595" s="7">
        <f t="shared" si="515"/>
        <v>0.15581167748914665</v>
      </c>
      <c r="E6595" s="7">
        <f>SUM(D$2:D6595)</f>
        <v>1959.0204269341966</v>
      </c>
      <c r="F6595">
        <f t="shared" si="516"/>
        <v>1</v>
      </c>
      <c r="G6595">
        <f t="shared" si="517"/>
        <v>1</v>
      </c>
    </row>
    <row r="6596" spans="1:7" x14ac:dyDescent="0.25">
      <c r="A6596" s="7">
        <v>5.9036405408478161E-2</v>
      </c>
      <c r="B6596" s="13">
        <f t="shared" si="518"/>
        <v>6595</v>
      </c>
      <c r="C6596" s="35">
        <f t="shared" ref="C6596:C6659" si="519">IF(A6595-A6596=0,0,A6595-A6596)</f>
        <v>8.7883605887351113E-6</v>
      </c>
      <c r="D6596" s="7">
        <f t="shared" si="515"/>
        <v>5.7959238082708059E-2</v>
      </c>
      <c r="E6596" s="7">
        <f>SUM(D$2:D6596)</f>
        <v>1959.0783861722794</v>
      </c>
      <c r="F6596">
        <f t="shared" si="516"/>
        <v>1</v>
      </c>
      <c r="G6596">
        <f t="shared" si="517"/>
        <v>1</v>
      </c>
    </row>
    <row r="6597" spans="1:7" x14ac:dyDescent="0.25">
      <c r="A6597" s="7">
        <v>5.9029771769907063E-2</v>
      </c>
      <c r="B6597" s="13">
        <f t="shared" si="518"/>
        <v>6596</v>
      </c>
      <c r="C6597" s="35">
        <f t="shared" si="519"/>
        <v>6.6336385710977219E-6</v>
      </c>
      <c r="D6597" s="7">
        <f t="shared" si="515"/>
        <v>4.3755480014960574E-2</v>
      </c>
      <c r="E6597" s="7">
        <f>SUM(D$2:D6597)</f>
        <v>1959.1221416522942</v>
      </c>
      <c r="F6597">
        <f t="shared" si="516"/>
        <v>1</v>
      </c>
      <c r="G6597">
        <f t="shared" si="517"/>
        <v>1</v>
      </c>
    </row>
    <row r="6598" spans="1:7" x14ac:dyDescent="0.25">
      <c r="A6598" s="7">
        <v>5.9019288684135952E-2</v>
      </c>
      <c r="B6598" s="13">
        <f t="shared" si="518"/>
        <v>6597</v>
      </c>
      <c r="C6598" s="35">
        <f t="shared" si="519"/>
        <v>1.0483085771111067E-5</v>
      </c>
      <c r="D6598" s="7">
        <f t="shared" si="515"/>
        <v>6.9156916832019716E-2</v>
      </c>
      <c r="E6598" s="7">
        <f>SUM(D$2:D6598)</f>
        <v>1959.1912985691263</v>
      </c>
      <c r="F6598">
        <f t="shared" si="516"/>
        <v>1</v>
      </c>
      <c r="G6598">
        <f t="shared" si="517"/>
        <v>1</v>
      </c>
    </row>
    <row r="6599" spans="1:7" x14ac:dyDescent="0.25">
      <c r="A6599" s="7">
        <v>5.8907872608573331E-2</v>
      </c>
      <c r="B6599" s="13">
        <f t="shared" si="518"/>
        <v>6598</v>
      </c>
      <c r="C6599" s="35">
        <f t="shared" si="519"/>
        <v>1.1141607556262173E-4</v>
      </c>
      <c r="D6599" s="7">
        <f t="shared" si="515"/>
        <v>0.73512326656217819</v>
      </c>
      <c r="E6599" s="7">
        <f>SUM(D$2:D6599)</f>
        <v>1959.9264218356884</v>
      </c>
      <c r="F6599">
        <f t="shared" si="516"/>
        <v>1</v>
      </c>
      <c r="G6599">
        <f t="shared" si="517"/>
        <v>1</v>
      </c>
    </row>
    <row r="6600" spans="1:7" x14ac:dyDescent="0.25">
      <c r="A6600" s="7">
        <v>5.8869910764487603E-2</v>
      </c>
      <c r="B6600" s="13">
        <f t="shared" si="518"/>
        <v>6599</v>
      </c>
      <c r="C6600" s="35">
        <f t="shared" si="519"/>
        <v>3.7961844085727947E-5</v>
      </c>
      <c r="D6600" s="7">
        <f t="shared" si="515"/>
        <v>0.25051020912171873</v>
      </c>
      <c r="E6600" s="7">
        <f>SUM(D$2:D6600)</f>
        <v>1960.1769320448102</v>
      </c>
      <c r="F6600">
        <f t="shared" si="516"/>
        <v>1</v>
      </c>
      <c r="G6600">
        <f t="shared" si="517"/>
        <v>1</v>
      </c>
    </row>
    <row r="6601" spans="1:7" x14ac:dyDescent="0.25">
      <c r="A6601" s="7">
        <v>5.882715526917176E-2</v>
      </c>
      <c r="B6601" s="13">
        <f t="shared" si="518"/>
        <v>6600</v>
      </c>
      <c r="C6601" s="35">
        <f t="shared" si="519"/>
        <v>4.2755495315842384E-5</v>
      </c>
      <c r="D6601" s="7">
        <f t="shared" si="515"/>
        <v>0.28218626908455974</v>
      </c>
      <c r="E6601" s="7">
        <f>SUM(D$2:D6601)</f>
        <v>1960.4591183138948</v>
      </c>
      <c r="F6601">
        <f t="shared" si="516"/>
        <v>1</v>
      </c>
      <c r="G6601">
        <f t="shared" si="517"/>
        <v>1</v>
      </c>
    </row>
    <row r="6602" spans="1:7" x14ac:dyDescent="0.25">
      <c r="A6602" s="7">
        <v>5.8758349426766464E-2</v>
      </c>
      <c r="B6602" s="13">
        <f t="shared" si="518"/>
        <v>6601</v>
      </c>
      <c r="C6602" s="35">
        <f t="shared" si="519"/>
        <v>6.8805842405296469E-5</v>
      </c>
      <c r="D6602" s="7">
        <f t="shared" si="515"/>
        <v>0.45418736571736201</v>
      </c>
      <c r="E6602" s="7">
        <f>SUM(D$2:D6602)</f>
        <v>1960.9133056796122</v>
      </c>
      <c r="F6602">
        <f t="shared" si="516"/>
        <v>1</v>
      </c>
      <c r="G6602">
        <f t="shared" si="517"/>
        <v>1</v>
      </c>
    </row>
    <row r="6603" spans="1:7" x14ac:dyDescent="0.25">
      <c r="A6603" s="7">
        <v>5.8740796915948794E-2</v>
      </c>
      <c r="B6603" s="13">
        <f t="shared" si="518"/>
        <v>6602</v>
      </c>
      <c r="C6603" s="35">
        <f t="shared" si="519"/>
        <v>1.7552510817669953E-5</v>
      </c>
      <c r="D6603" s="7">
        <f t="shared" si="515"/>
        <v>0.11588167641825703</v>
      </c>
      <c r="E6603" s="7">
        <f>SUM(D$2:D6603)</f>
        <v>1961.0291873560304</v>
      </c>
      <c r="F6603">
        <f t="shared" si="516"/>
        <v>1</v>
      </c>
      <c r="G6603">
        <f t="shared" si="517"/>
        <v>1</v>
      </c>
    </row>
    <row r="6604" spans="1:7" x14ac:dyDescent="0.25">
      <c r="A6604" s="7">
        <v>5.8734332749895951E-2</v>
      </c>
      <c r="B6604" s="13">
        <f t="shared" si="518"/>
        <v>6603</v>
      </c>
      <c r="C6604" s="35">
        <f t="shared" si="519"/>
        <v>6.4641660528427791E-6</v>
      </c>
      <c r="D6604" s="7">
        <f t="shared" si="515"/>
        <v>4.2682888446920871E-2</v>
      </c>
      <c r="E6604" s="7">
        <f>SUM(D$2:D6604)</f>
        <v>1961.0718702444774</v>
      </c>
      <c r="F6604">
        <f t="shared" si="516"/>
        <v>1</v>
      </c>
      <c r="G6604">
        <f t="shared" si="517"/>
        <v>1</v>
      </c>
    </row>
    <row r="6605" spans="1:7" x14ac:dyDescent="0.25">
      <c r="A6605" s="7">
        <v>5.8734332749895951E-2</v>
      </c>
      <c r="B6605" s="13">
        <f t="shared" si="518"/>
        <v>6604</v>
      </c>
      <c r="C6605" s="35">
        <f t="shared" si="519"/>
        <v>0</v>
      </c>
      <c r="D6605" s="7">
        <f t="shared" si="515"/>
        <v>0</v>
      </c>
      <c r="E6605" s="7">
        <f>SUM(D$2:D6605)</f>
        <v>1961.0718702444774</v>
      </c>
      <c r="F6605">
        <f t="shared" si="516"/>
        <v>1</v>
      </c>
      <c r="G6605">
        <f t="shared" si="517"/>
        <v>1</v>
      </c>
    </row>
    <row r="6606" spans="1:7" x14ac:dyDescent="0.25">
      <c r="A6606" s="7">
        <v>5.8734332749895951E-2</v>
      </c>
      <c r="B6606" s="13">
        <f t="shared" si="518"/>
        <v>6605</v>
      </c>
      <c r="C6606" s="35">
        <f t="shared" si="519"/>
        <v>0</v>
      </c>
      <c r="D6606" s="7">
        <f t="shared" si="515"/>
        <v>0</v>
      </c>
      <c r="E6606" s="7">
        <f>SUM(D$2:D6606)</f>
        <v>1961.0718702444774</v>
      </c>
      <c r="F6606">
        <f t="shared" si="516"/>
        <v>1</v>
      </c>
      <c r="G6606">
        <f t="shared" si="517"/>
        <v>1</v>
      </c>
    </row>
    <row r="6607" spans="1:7" x14ac:dyDescent="0.25">
      <c r="A6607" s="7">
        <v>5.8734332749895951E-2</v>
      </c>
      <c r="B6607" s="13">
        <f t="shared" si="518"/>
        <v>6606</v>
      </c>
      <c r="C6607" s="35">
        <f t="shared" si="519"/>
        <v>0</v>
      </c>
      <c r="D6607" s="7">
        <f t="shared" si="515"/>
        <v>0</v>
      </c>
      <c r="E6607" s="7">
        <f>SUM(D$2:D6607)</f>
        <v>1961.0718702444774</v>
      </c>
      <c r="F6607">
        <f t="shared" si="516"/>
        <v>1</v>
      </c>
      <c r="G6607">
        <f t="shared" si="517"/>
        <v>1</v>
      </c>
    </row>
    <row r="6608" spans="1:7" x14ac:dyDescent="0.25">
      <c r="A6608" s="7">
        <v>5.8698888783224122E-2</v>
      </c>
      <c r="B6608" s="13">
        <f t="shared" si="518"/>
        <v>6607</v>
      </c>
      <c r="C6608" s="35">
        <f t="shared" si="519"/>
        <v>3.5443966671828975E-5</v>
      </c>
      <c r="D6608" s="7">
        <f t="shared" si="515"/>
        <v>0.23417828780077404</v>
      </c>
      <c r="E6608" s="7">
        <f>SUM(D$2:D6608)</f>
        <v>1961.3060485322783</v>
      </c>
      <c r="F6608">
        <f t="shared" si="516"/>
        <v>1</v>
      </c>
      <c r="G6608">
        <f t="shared" si="517"/>
        <v>1</v>
      </c>
    </row>
    <row r="6609" spans="1:7" x14ac:dyDescent="0.25">
      <c r="A6609" s="7">
        <v>5.8619478803248984E-2</v>
      </c>
      <c r="B6609" s="13">
        <f t="shared" si="518"/>
        <v>6608</v>
      </c>
      <c r="C6609" s="35">
        <f t="shared" si="519"/>
        <v>7.9409979975138267E-5</v>
      </c>
      <c r="D6609" s="7">
        <f t="shared" si="515"/>
        <v>0.52474114767571367</v>
      </c>
      <c r="E6609" s="7">
        <f>SUM(D$2:D6609)</f>
        <v>1961.830789679954</v>
      </c>
      <c r="F6609">
        <f t="shared" si="516"/>
        <v>1</v>
      </c>
      <c r="G6609">
        <f t="shared" si="517"/>
        <v>1</v>
      </c>
    </row>
    <row r="6610" spans="1:7" x14ac:dyDescent="0.25">
      <c r="A6610" s="7">
        <v>5.8597834741633804E-2</v>
      </c>
      <c r="B6610" s="13">
        <f t="shared" si="518"/>
        <v>6609</v>
      </c>
      <c r="C6610" s="35">
        <f t="shared" si="519"/>
        <v>2.1644061615179455E-5</v>
      </c>
      <c r="D6610" s="7">
        <f t="shared" si="515"/>
        <v>0.14304560321472101</v>
      </c>
      <c r="E6610" s="7">
        <f>SUM(D$2:D6610)</f>
        <v>1961.9738352831687</v>
      </c>
      <c r="F6610">
        <f t="shared" si="516"/>
        <v>1</v>
      </c>
      <c r="G6610">
        <f t="shared" si="517"/>
        <v>1</v>
      </c>
    </row>
    <row r="6611" spans="1:7" x14ac:dyDescent="0.25">
      <c r="A6611" s="7">
        <v>5.8584446412692885E-2</v>
      </c>
      <c r="B6611" s="13">
        <f t="shared" si="518"/>
        <v>6610</v>
      </c>
      <c r="C6611" s="35">
        <f t="shared" si="519"/>
        <v>1.3388328940919236E-5</v>
      </c>
      <c r="D6611" s="7">
        <f t="shared" si="515"/>
        <v>8.8496854299476152E-2</v>
      </c>
      <c r="E6611" s="7">
        <f>SUM(D$2:D6611)</f>
        <v>1962.062332137468</v>
      </c>
      <c r="F6611">
        <f t="shared" si="516"/>
        <v>1</v>
      </c>
      <c r="G6611">
        <f t="shared" si="517"/>
        <v>1</v>
      </c>
    </row>
    <row r="6612" spans="1:7" x14ac:dyDescent="0.25">
      <c r="A6612" s="7">
        <v>5.8571445449507965E-2</v>
      </c>
      <c r="B6612" s="13">
        <f t="shared" si="518"/>
        <v>6611</v>
      </c>
      <c r="C6612" s="35">
        <f t="shared" si="519"/>
        <v>1.3000963184919834E-5</v>
      </c>
      <c r="D6612" s="7">
        <f t="shared" si="515"/>
        <v>8.5949367615505021E-2</v>
      </c>
      <c r="E6612" s="7">
        <f>SUM(D$2:D6612)</f>
        <v>1962.1482815050836</v>
      </c>
      <c r="F6612">
        <f t="shared" si="516"/>
        <v>1</v>
      </c>
      <c r="G6612">
        <f t="shared" si="517"/>
        <v>1</v>
      </c>
    </row>
    <row r="6613" spans="1:7" x14ac:dyDescent="0.25">
      <c r="A6613" s="7">
        <v>5.855544240171421E-2</v>
      </c>
      <c r="B6613" s="13">
        <f t="shared" si="518"/>
        <v>6612</v>
      </c>
      <c r="C6613" s="35">
        <f t="shared" si="519"/>
        <v>1.6003047793755609E-5</v>
      </c>
      <c r="D6613" s="7">
        <f t="shared" si="515"/>
        <v>0.10581215201231209</v>
      </c>
      <c r="E6613" s="7">
        <f>SUM(D$2:D6613)</f>
        <v>1962.2540936570958</v>
      </c>
      <c r="F6613">
        <f t="shared" si="516"/>
        <v>1</v>
      </c>
      <c r="G6613">
        <f t="shared" si="517"/>
        <v>1</v>
      </c>
    </row>
    <row r="6614" spans="1:7" x14ac:dyDescent="0.25">
      <c r="A6614" s="7">
        <v>5.855544240171421E-2</v>
      </c>
      <c r="B6614" s="13">
        <f t="shared" si="518"/>
        <v>6613</v>
      </c>
      <c r="C6614" s="35">
        <f t="shared" si="519"/>
        <v>0</v>
      </c>
      <c r="D6614" s="7">
        <f t="shared" si="515"/>
        <v>0</v>
      </c>
      <c r="E6614" s="7">
        <f>SUM(D$2:D6614)</f>
        <v>1962.2540936570958</v>
      </c>
      <c r="F6614">
        <f t="shared" si="516"/>
        <v>1</v>
      </c>
      <c r="G6614">
        <f t="shared" si="517"/>
        <v>1</v>
      </c>
    </row>
    <row r="6615" spans="1:7" x14ac:dyDescent="0.25">
      <c r="A6615" s="7">
        <v>5.8527866801960635E-2</v>
      </c>
      <c r="B6615" s="13">
        <f t="shared" si="518"/>
        <v>6614</v>
      </c>
      <c r="C6615" s="35">
        <f t="shared" si="519"/>
        <v>2.7575599753575097E-5</v>
      </c>
      <c r="D6615" s="7">
        <f t="shared" si="515"/>
        <v>0.18238501677014568</v>
      </c>
      <c r="E6615" s="7">
        <f>SUM(D$2:D6615)</f>
        <v>1962.4364786738661</v>
      </c>
      <c r="F6615">
        <f t="shared" si="516"/>
        <v>1</v>
      </c>
      <c r="G6615">
        <f t="shared" si="517"/>
        <v>1</v>
      </c>
    </row>
    <row r="6616" spans="1:7" x14ac:dyDescent="0.25">
      <c r="A6616" s="7">
        <v>5.851682687791529E-2</v>
      </c>
      <c r="B6616" s="13">
        <f t="shared" si="518"/>
        <v>6615</v>
      </c>
      <c r="C6616" s="35">
        <f t="shared" si="519"/>
        <v>1.1039924045344596E-5</v>
      </c>
      <c r="D6616" s="7">
        <f t="shared" si="515"/>
        <v>7.3029097559954501E-2</v>
      </c>
      <c r="E6616" s="7">
        <f>SUM(D$2:D6616)</f>
        <v>1962.5095077714261</v>
      </c>
      <c r="F6616">
        <f t="shared" si="516"/>
        <v>1</v>
      </c>
      <c r="G6616">
        <f t="shared" si="517"/>
        <v>1</v>
      </c>
    </row>
    <row r="6617" spans="1:7" x14ac:dyDescent="0.25">
      <c r="A6617" s="7">
        <v>5.8466081963882408E-2</v>
      </c>
      <c r="B6617" s="13">
        <f t="shared" si="518"/>
        <v>6616</v>
      </c>
      <c r="C6617" s="35">
        <f t="shared" si="519"/>
        <v>5.0744914032882504E-5</v>
      </c>
      <c r="D6617" s="7">
        <f t="shared" si="515"/>
        <v>0.33572835124155065</v>
      </c>
      <c r="E6617" s="7">
        <f>SUM(D$2:D6617)</f>
        <v>1962.8452361226678</v>
      </c>
      <c r="F6617">
        <f t="shared" si="516"/>
        <v>1</v>
      </c>
      <c r="G6617">
        <f t="shared" si="517"/>
        <v>1</v>
      </c>
    </row>
    <row r="6618" spans="1:7" x14ac:dyDescent="0.25">
      <c r="A6618" s="7">
        <v>5.8459399904591813E-2</v>
      </c>
      <c r="B6618" s="13">
        <f t="shared" si="518"/>
        <v>6617</v>
      </c>
      <c r="C6618" s="35">
        <f t="shared" si="519"/>
        <v>6.6820592905941778E-6</v>
      </c>
      <c r="D6618" s="7">
        <f t="shared" si="515"/>
        <v>4.4215186325861675E-2</v>
      </c>
      <c r="E6618" s="7">
        <f>SUM(D$2:D6618)</f>
        <v>1962.8894513089936</v>
      </c>
      <c r="F6618">
        <f t="shared" si="516"/>
        <v>1</v>
      </c>
      <c r="G6618">
        <f t="shared" si="517"/>
        <v>1</v>
      </c>
    </row>
    <row r="6619" spans="1:7" x14ac:dyDescent="0.25">
      <c r="A6619" s="7">
        <v>5.8420808591152694E-2</v>
      </c>
      <c r="B6619" s="13">
        <f t="shared" si="518"/>
        <v>6618</v>
      </c>
      <c r="C6619" s="35">
        <f t="shared" si="519"/>
        <v>3.8591313439119423E-5</v>
      </c>
      <c r="D6619" s="7">
        <f t="shared" si="515"/>
        <v>0.25539731234009233</v>
      </c>
      <c r="E6619" s="7">
        <f>SUM(D$2:D6619)</f>
        <v>1963.1448486213337</v>
      </c>
      <c r="F6619">
        <f t="shared" si="516"/>
        <v>1</v>
      </c>
      <c r="G6619">
        <f t="shared" si="517"/>
        <v>1</v>
      </c>
    </row>
    <row r="6620" spans="1:7" x14ac:dyDescent="0.25">
      <c r="A6620" s="7">
        <v>5.8397615066513607E-2</v>
      </c>
      <c r="B6620" s="13">
        <f t="shared" si="518"/>
        <v>6619</v>
      </c>
      <c r="C6620" s="35">
        <f t="shared" si="519"/>
        <v>2.319352463908686E-5</v>
      </c>
      <c r="D6620" s="7">
        <f t="shared" si="515"/>
        <v>0.15351793958611593</v>
      </c>
      <c r="E6620" s="7">
        <f>SUM(D$2:D6620)</f>
        <v>1963.2983665609199</v>
      </c>
      <c r="F6620">
        <f t="shared" si="516"/>
        <v>1</v>
      </c>
      <c r="G6620">
        <f t="shared" si="517"/>
        <v>1</v>
      </c>
    </row>
    <row r="6621" spans="1:7" x14ac:dyDescent="0.25">
      <c r="A6621" s="7">
        <v>5.8347160676797724E-2</v>
      </c>
      <c r="B6621" s="13">
        <f t="shared" si="518"/>
        <v>6620</v>
      </c>
      <c r="C6621" s="35">
        <f t="shared" si="519"/>
        <v>5.0454389715882952E-5</v>
      </c>
      <c r="D6621" s="7">
        <f t="shared" si="515"/>
        <v>0.33400805991914517</v>
      </c>
      <c r="E6621" s="7">
        <f>SUM(D$2:D6621)</f>
        <v>1963.6323746208391</v>
      </c>
      <c r="F6621">
        <f t="shared" si="516"/>
        <v>1</v>
      </c>
      <c r="G6621">
        <f t="shared" si="517"/>
        <v>1</v>
      </c>
    </row>
    <row r="6622" spans="1:7" x14ac:dyDescent="0.25">
      <c r="A6622" s="7">
        <v>5.8316800885673113E-2</v>
      </c>
      <c r="B6622" s="13">
        <f t="shared" si="518"/>
        <v>6621</v>
      </c>
      <c r="C6622" s="35">
        <f t="shared" si="519"/>
        <v>3.0359791124610902E-5</v>
      </c>
      <c r="D6622" s="7">
        <f t="shared" si="515"/>
        <v>0.20101217703604879</v>
      </c>
      <c r="E6622" s="7">
        <f>SUM(D$2:D6622)</f>
        <v>1963.8333867978752</v>
      </c>
      <c r="F6622">
        <f t="shared" si="516"/>
        <v>1</v>
      </c>
      <c r="G6622">
        <f t="shared" si="517"/>
        <v>1</v>
      </c>
    </row>
    <row r="6623" spans="1:7" x14ac:dyDescent="0.25">
      <c r="A6623" s="7">
        <v>5.829922416449565E-2</v>
      </c>
      <c r="B6623" s="13">
        <f t="shared" si="518"/>
        <v>6622</v>
      </c>
      <c r="C6623" s="35">
        <f t="shared" si="519"/>
        <v>1.7576721177463284E-5</v>
      </c>
      <c r="D6623" s="7">
        <f t="shared" si="515"/>
        <v>0.11639304763716186</v>
      </c>
      <c r="E6623" s="7">
        <f>SUM(D$2:D6623)</f>
        <v>1963.9497798455122</v>
      </c>
      <c r="F6623">
        <f t="shared" si="516"/>
        <v>1</v>
      </c>
      <c r="G6623">
        <f t="shared" si="517"/>
        <v>1</v>
      </c>
    </row>
    <row r="6624" spans="1:7" x14ac:dyDescent="0.25">
      <c r="A6624" s="7">
        <v>5.8287893716133347E-2</v>
      </c>
      <c r="B6624" s="13">
        <f t="shared" si="518"/>
        <v>6623</v>
      </c>
      <c r="C6624" s="35">
        <f t="shared" si="519"/>
        <v>1.1330448362302514E-5</v>
      </c>
      <c r="D6624" s="7">
        <f t="shared" si="515"/>
        <v>7.5041559503529559E-2</v>
      </c>
      <c r="E6624" s="7">
        <f>SUM(D$2:D6624)</f>
        <v>1964.0248214050157</v>
      </c>
      <c r="F6624">
        <f t="shared" si="516"/>
        <v>1</v>
      </c>
      <c r="G6624">
        <f t="shared" si="517"/>
        <v>1</v>
      </c>
    </row>
    <row r="6625" spans="1:7" x14ac:dyDescent="0.25">
      <c r="A6625" s="7">
        <v>5.8235599339076544E-2</v>
      </c>
      <c r="B6625" s="13">
        <f t="shared" si="518"/>
        <v>6624</v>
      </c>
      <c r="C6625" s="35">
        <f t="shared" si="519"/>
        <v>5.2294377056803787E-5</v>
      </c>
      <c r="D6625" s="7">
        <f t="shared" si="515"/>
        <v>0.34639795362426828</v>
      </c>
      <c r="E6625" s="7">
        <f>SUM(D$2:D6625)</f>
        <v>1964.37121935864</v>
      </c>
      <c r="F6625">
        <f t="shared" si="516"/>
        <v>1</v>
      </c>
      <c r="G6625">
        <f t="shared" si="517"/>
        <v>1</v>
      </c>
    </row>
    <row r="6626" spans="1:7" x14ac:dyDescent="0.25">
      <c r="A6626" s="7">
        <v>5.82222836412149E-2</v>
      </c>
      <c r="B6626" s="13">
        <f t="shared" si="518"/>
        <v>6625</v>
      </c>
      <c r="C6626" s="35">
        <f t="shared" si="519"/>
        <v>1.3315697861643327E-5</v>
      </c>
      <c r="D6626" s="7">
        <f t="shared" si="515"/>
        <v>8.8216498333387044E-2</v>
      </c>
      <c r="E6626" s="7">
        <f>SUM(D$2:D6626)</f>
        <v>1964.4594358569734</v>
      </c>
      <c r="F6626">
        <f t="shared" si="516"/>
        <v>1</v>
      </c>
      <c r="G6626">
        <f t="shared" si="517"/>
        <v>1</v>
      </c>
    </row>
    <row r="6627" spans="1:7" x14ac:dyDescent="0.25">
      <c r="A6627" s="7">
        <v>5.8199864848087743E-2</v>
      </c>
      <c r="B6627" s="13">
        <f t="shared" si="518"/>
        <v>6626</v>
      </c>
      <c r="C6627" s="35">
        <f t="shared" si="519"/>
        <v>2.2418793127157444E-5</v>
      </c>
      <c r="D6627" s="7">
        <f t="shared" si="515"/>
        <v>0.14854692326054522</v>
      </c>
      <c r="E6627" s="7">
        <f>SUM(D$2:D6627)</f>
        <v>1964.6079827802339</v>
      </c>
      <c r="F6627">
        <f t="shared" si="516"/>
        <v>1</v>
      </c>
      <c r="G6627">
        <f t="shared" si="517"/>
        <v>1</v>
      </c>
    </row>
    <row r="6628" spans="1:7" x14ac:dyDescent="0.25">
      <c r="A6628" s="7">
        <v>5.8172652403730388E-2</v>
      </c>
      <c r="B6628" s="13">
        <f t="shared" si="518"/>
        <v>6627</v>
      </c>
      <c r="C6628" s="35">
        <f t="shared" si="519"/>
        <v>2.7212444357355148E-5</v>
      </c>
      <c r="D6628" s="7">
        <f t="shared" si="515"/>
        <v>0.18033686875619256</v>
      </c>
      <c r="E6628" s="7">
        <f>SUM(D$2:D6628)</f>
        <v>1964.7883196489902</v>
      </c>
      <c r="F6628">
        <f t="shared" si="516"/>
        <v>1</v>
      </c>
      <c r="G6628">
        <f t="shared" si="517"/>
        <v>1</v>
      </c>
    </row>
    <row r="6629" spans="1:7" x14ac:dyDescent="0.25">
      <c r="A6629" s="7">
        <v>5.8160934589612134E-2</v>
      </c>
      <c r="B6629" s="13">
        <f t="shared" si="518"/>
        <v>6628</v>
      </c>
      <c r="C6629" s="35">
        <f t="shared" si="519"/>
        <v>1.1717814118253345E-5</v>
      </c>
      <c r="D6629" s="7">
        <f t="shared" si="515"/>
        <v>7.7665671975783168E-2</v>
      </c>
      <c r="E6629" s="7">
        <f>SUM(D$2:D6629)</f>
        <v>1964.865985320966</v>
      </c>
      <c r="F6629">
        <f t="shared" si="516"/>
        <v>1</v>
      </c>
      <c r="G6629">
        <f t="shared" si="517"/>
        <v>1</v>
      </c>
    </row>
    <row r="6630" spans="1:7" x14ac:dyDescent="0.25">
      <c r="A6630" s="7">
        <v>5.8129073756183078E-2</v>
      </c>
      <c r="B6630" s="13">
        <f t="shared" si="518"/>
        <v>6629</v>
      </c>
      <c r="C6630" s="35">
        <f t="shared" si="519"/>
        <v>3.1860833429056545E-5</v>
      </c>
      <c r="D6630" s="7">
        <f t="shared" si="515"/>
        <v>0.21120546480121583</v>
      </c>
      <c r="E6630" s="7">
        <f>SUM(D$2:D6630)</f>
        <v>1965.0771907857672</v>
      </c>
      <c r="F6630">
        <f t="shared" si="516"/>
        <v>1</v>
      </c>
      <c r="G6630">
        <f t="shared" si="517"/>
        <v>1</v>
      </c>
    </row>
    <row r="6631" spans="1:7" x14ac:dyDescent="0.25">
      <c r="A6631" s="7">
        <v>5.8129073756183078E-2</v>
      </c>
      <c r="B6631" s="13">
        <f t="shared" si="518"/>
        <v>6630</v>
      </c>
      <c r="C6631" s="35">
        <f t="shared" si="519"/>
        <v>0</v>
      </c>
      <c r="D6631" s="7">
        <f t="shared" si="515"/>
        <v>0</v>
      </c>
      <c r="E6631" s="7">
        <f>SUM(D$2:D6631)</f>
        <v>1965.0771907857672</v>
      </c>
      <c r="F6631">
        <f t="shared" si="516"/>
        <v>1</v>
      </c>
      <c r="G6631">
        <f t="shared" si="517"/>
        <v>1</v>
      </c>
    </row>
    <row r="6632" spans="1:7" x14ac:dyDescent="0.25">
      <c r="A6632" s="7">
        <v>5.8129073756183078E-2</v>
      </c>
      <c r="B6632" s="13">
        <f t="shared" si="518"/>
        <v>6631</v>
      </c>
      <c r="C6632" s="35">
        <f t="shared" si="519"/>
        <v>0</v>
      </c>
      <c r="D6632" s="7">
        <f t="shared" si="515"/>
        <v>0</v>
      </c>
      <c r="E6632" s="7">
        <f>SUM(D$2:D6632)</f>
        <v>1965.0771907857672</v>
      </c>
      <c r="F6632">
        <f t="shared" si="516"/>
        <v>1</v>
      </c>
      <c r="G6632">
        <f t="shared" si="517"/>
        <v>1</v>
      </c>
    </row>
    <row r="6633" spans="1:7" x14ac:dyDescent="0.25">
      <c r="A6633" s="7">
        <v>5.8113240180907549E-2</v>
      </c>
      <c r="B6633" s="13">
        <f t="shared" si="518"/>
        <v>6632</v>
      </c>
      <c r="C6633" s="35">
        <f t="shared" si="519"/>
        <v>1.5833575275528422E-5</v>
      </c>
      <c r="D6633" s="7">
        <f t="shared" si="515"/>
        <v>0.10500827122730449</v>
      </c>
      <c r="E6633" s="7">
        <f>SUM(D$2:D6633)</f>
        <v>1965.1821990569945</v>
      </c>
      <c r="F6633">
        <f t="shared" si="516"/>
        <v>1</v>
      </c>
      <c r="G6633">
        <f t="shared" si="517"/>
        <v>1</v>
      </c>
    </row>
    <row r="6634" spans="1:7" x14ac:dyDescent="0.25">
      <c r="A6634" s="7">
        <v>5.8077069903443267E-2</v>
      </c>
      <c r="B6634" s="13">
        <f t="shared" si="518"/>
        <v>6633</v>
      </c>
      <c r="C6634" s="35">
        <f t="shared" si="519"/>
        <v>3.6170277464282752E-5</v>
      </c>
      <c r="D6634" s="7">
        <f t="shared" si="515"/>
        <v>0.23991745042058749</v>
      </c>
      <c r="E6634" s="7">
        <f>SUM(D$2:D6634)</f>
        <v>1965.422116507415</v>
      </c>
      <c r="F6634">
        <f t="shared" si="516"/>
        <v>1</v>
      </c>
      <c r="G6634">
        <f t="shared" si="517"/>
        <v>1</v>
      </c>
    </row>
    <row r="6635" spans="1:7" x14ac:dyDescent="0.25">
      <c r="A6635" s="7">
        <v>5.8023758691277107E-2</v>
      </c>
      <c r="B6635" s="13">
        <f t="shared" si="518"/>
        <v>6634</v>
      </c>
      <c r="C6635" s="35">
        <f t="shared" si="519"/>
        <v>5.3311212166159971E-5</v>
      </c>
      <c r="D6635" s="7">
        <f t="shared" si="515"/>
        <v>0.35366658151030528</v>
      </c>
      <c r="E6635" s="7">
        <f>SUM(D$2:D6635)</f>
        <v>1965.7757830889252</v>
      </c>
      <c r="F6635">
        <f t="shared" si="516"/>
        <v>1</v>
      </c>
      <c r="G6635">
        <f t="shared" si="517"/>
        <v>1</v>
      </c>
    </row>
    <row r="6636" spans="1:7" x14ac:dyDescent="0.25">
      <c r="A6636" s="7">
        <v>5.8010733517732352E-2</v>
      </c>
      <c r="B6636" s="13">
        <f t="shared" si="518"/>
        <v>6635</v>
      </c>
      <c r="C6636" s="35">
        <f t="shared" si="519"/>
        <v>1.3025173544754798E-5</v>
      </c>
      <c r="D6636" s="7">
        <f t="shared" si="515"/>
        <v>8.6422026469448077E-2</v>
      </c>
      <c r="E6636" s="7">
        <f>SUM(D$2:D6636)</f>
        <v>1965.8622051153945</v>
      </c>
      <c r="F6636">
        <f t="shared" si="516"/>
        <v>1</v>
      </c>
      <c r="G6636">
        <f t="shared" si="517"/>
        <v>1</v>
      </c>
    </row>
    <row r="6637" spans="1:7" x14ac:dyDescent="0.25">
      <c r="A6637" s="7">
        <v>5.7924496216308165E-2</v>
      </c>
      <c r="B6637" s="13">
        <f t="shared" si="518"/>
        <v>6636</v>
      </c>
      <c r="C6637" s="35">
        <f t="shared" si="519"/>
        <v>8.6237301424187118E-5</v>
      </c>
      <c r="D6637" s="7">
        <f t="shared" si="515"/>
        <v>0.57227073225090574</v>
      </c>
      <c r="E6637" s="7">
        <f>SUM(D$2:D6637)</f>
        <v>1966.4344758476454</v>
      </c>
      <c r="F6637">
        <f t="shared" si="516"/>
        <v>1</v>
      </c>
      <c r="G6637">
        <f t="shared" si="517"/>
        <v>1</v>
      </c>
    </row>
    <row r="6638" spans="1:7" x14ac:dyDescent="0.25">
      <c r="A6638" s="7">
        <v>5.7862759798949427E-2</v>
      </c>
      <c r="B6638" s="13">
        <f t="shared" si="518"/>
        <v>6637</v>
      </c>
      <c r="C6638" s="35">
        <f t="shared" si="519"/>
        <v>6.1736417358737583E-5</v>
      </c>
      <c r="D6638" s="7">
        <f t="shared" si="515"/>
        <v>0.40974460200994134</v>
      </c>
      <c r="E6638" s="7">
        <f>SUM(D$2:D6638)</f>
        <v>1966.8442204496555</v>
      </c>
      <c r="F6638">
        <f t="shared" si="516"/>
        <v>1</v>
      </c>
      <c r="G6638">
        <f t="shared" si="517"/>
        <v>1</v>
      </c>
    </row>
    <row r="6639" spans="1:7" x14ac:dyDescent="0.25">
      <c r="A6639" s="7">
        <v>5.7843778876906608E-2</v>
      </c>
      <c r="B6639" s="13">
        <f t="shared" si="518"/>
        <v>6638</v>
      </c>
      <c r="C6639" s="35">
        <f t="shared" si="519"/>
        <v>1.8980922042818871E-5</v>
      </c>
      <c r="D6639" s="7">
        <f t="shared" si="515"/>
        <v>0.12599536052023166</v>
      </c>
      <c r="E6639" s="7">
        <f>SUM(D$2:D6639)</f>
        <v>1966.9702158101757</v>
      </c>
      <c r="F6639">
        <f t="shared" si="516"/>
        <v>1</v>
      </c>
      <c r="G6639">
        <f t="shared" si="517"/>
        <v>1</v>
      </c>
    </row>
    <row r="6640" spans="1:7" x14ac:dyDescent="0.25">
      <c r="A6640" s="7">
        <v>5.7843778876906608E-2</v>
      </c>
      <c r="B6640" s="13">
        <f t="shared" si="518"/>
        <v>6639</v>
      </c>
      <c r="C6640" s="35">
        <f t="shared" si="519"/>
        <v>0</v>
      </c>
      <c r="D6640" s="7">
        <f t="shared" si="515"/>
        <v>0</v>
      </c>
      <c r="E6640" s="7">
        <f>SUM(D$2:D6640)</f>
        <v>1966.9702158101757</v>
      </c>
      <c r="F6640">
        <f t="shared" si="516"/>
        <v>1</v>
      </c>
      <c r="G6640">
        <f t="shared" si="517"/>
        <v>1</v>
      </c>
    </row>
    <row r="6641" spans="1:7" x14ac:dyDescent="0.25">
      <c r="A6641" s="7">
        <v>5.7832448428544313E-2</v>
      </c>
      <c r="B6641" s="13">
        <f t="shared" si="518"/>
        <v>6640</v>
      </c>
      <c r="C6641" s="35">
        <f t="shared" si="519"/>
        <v>1.1330448362295575E-5</v>
      </c>
      <c r="D6641" s="7">
        <f t="shared" si="515"/>
        <v>7.5234177125642621E-2</v>
      </c>
      <c r="E6641" s="7">
        <f>SUM(D$2:D6641)</f>
        <v>1967.0454499873013</v>
      </c>
      <c r="F6641">
        <f t="shared" si="516"/>
        <v>1</v>
      </c>
      <c r="G6641">
        <f t="shared" si="517"/>
        <v>1</v>
      </c>
    </row>
    <row r="6642" spans="1:7" x14ac:dyDescent="0.25">
      <c r="A6642" s="7">
        <v>5.7816154856433551E-2</v>
      </c>
      <c r="B6642" s="13">
        <f t="shared" si="518"/>
        <v>6641</v>
      </c>
      <c r="C6642" s="35">
        <f t="shared" si="519"/>
        <v>1.62935721107621E-5</v>
      </c>
      <c r="D6642" s="7">
        <f t="shared" si="515"/>
        <v>0.10820561238757111</v>
      </c>
      <c r="E6642" s="7">
        <f>SUM(D$2:D6642)</f>
        <v>1967.1536555996888</v>
      </c>
      <c r="F6642">
        <f t="shared" si="516"/>
        <v>1</v>
      </c>
      <c r="G6642">
        <f t="shared" si="517"/>
        <v>1</v>
      </c>
    </row>
    <row r="6643" spans="1:7" x14ac:dyDescent="0.25">
      <c r="A6643" s="7">
        <v>5.7814339079452395E-2</v>
      </c>
      <c r="B6643" s="13">
        <f t="shared" si="518"/>
        <v>6642</v>
      </c>
      <c r="C6643" s="35">
        <f t="shared" si="519"/>
        <v>1.8157769811552593E-6</v>
      </c>
      <c r="D6643" s="7">
        <f t="shared" si="515"/>
        <v>1.2060390708833232E-2</v>
      </c>
      <c r="E6643" s="7">
        <f>SUM(D$2:D6643)</f>
        <v>1967.1657159903978</v>
      </c>
      <c r="F6643">
        <f t="shared" si="516"/>
        <v>1</v>
      </c>
      <c r="G6643">
        <f t="shared" si="517"/>
        <v>1</v>
      </c>
    </row>
    <row r="6644" spans="1:7" x14ac:dyDescent="0.25">
      <c r="A6644" s="7">
        <v>5.7814339079452395E-2</v>
      </c>
      <c r="B6644" s="13">
        <f t="shared" si="518"/>
        <v>6643</v>
      </c>
      <c r="C6644" s="35">
        <f t="shared" si="519"/>
        <v>0</v>
      </c>
      <c r="D6644" s="7">
        <f t="shared" si="515"/>
        <v>0</v>
      </c>
      <c r="E6644" s="7">
        <f>SUM(D$2:D6644)</f>
        <v>1967.1657159903978</v>
      </c>
      <c r="F6644">
        <f t="shared" si="516"/>
        <v>1</v>
      </c>
      <c r="G6644">
        <f t="shared" si="517"/>
        <v>1</v>
      </c>
    </row>
    <row r="6645" spans="1:7" x14ac:dyDescent="0.25">
      <c r="A6645" s="7">
        <v>5.7814339079452395E-2</v>
      </c>
      <c r="B6645" s="13">
        <f t="shared" si="518"/>
        <v>6644</v>
      </c>
      <c r="C6645" s="35">
        <f t="shared" si="519"/>
        <v>0</v>
      </c>
      <c r="D6645" s="7">
        <f t="shared" si="515"/>
        <v>0</v>
      </c>
      <c r="E6645" s="7">
        <f>SUM(D$2:D6645)</f>
        <v>1967.1657159903978</v>
      </c>
      <c r="F6645">
        <f t="shared" si="516"/>
        <v>1</v>
      </c>
      <c r="G6645">
        <f t="shared" si="517"/>
        <v>1</v>
      </c>
    </row>
    <row r="6646" spans="1:7" x14ac:dyDescent="0.25">
      <c r="A6646" s="7">
        <v>5.7814339079452395E-2</v>
      </c>
      <c r="B6646" s="13">
        <f t="shared" si="518"/>
        <v>6645</v>
      </c>
      <c r="C6646" s="35">
        <f t="shared" si="519"/>
        <v>0</v>
      </c>
      <c r="D6646" s="7">
        <f t="shared" si="515"/>
        <v>0</v>
      </c>
      <c r="E6646" s="7">
        <f>SUM(D$2:D6646)</f>
        <v>1967.1657159903978</v>
      </c>
      <c r="F6646">
        <f t="shared" si="516"/>
        <v>1</v>
      </c>
      <c r="G6646">
        <f t="shared" si="517"/>
        <v>1</v>
      </c>
    </row>
    <row r="6647" spans="1:7" x14ac:dyDescent="0.25">
      <c r="A6647" s="7">
        <v>5.7814339079452395E-2</v>
      </c>
      <c r="B6647" s="13">
        <f t="shared" si="518"/>
        <v>6646</v>
      </c>
      <c r="C6647" s="35">
        <f t="shared" si="519"/>
        <v>0</v>
      </c>
      <c r="D6647" s="7">
        <f t="shared" si="515"/>
        <v>0</v>
      </c>
      <c r="E6647" s="7">
        <f>SUM(D$2:D6647)</f>
        <v>1967.1657159903978</v>
      </c>
      <c r="F6647">
        <f t="shared" si="516"/>
        <v>1</v>
      </c>
      <c r="G6647">
        <f t="shared" si="517"/>
        <v>1</v>
      </c>
    </row>
    <row r="6648" spans="1:7" x14ac:dyDescent="0.25">
      <c r="A6648" s="7">
        <v>5.7814339079452395E-2</v>
      </c>
      <c r="B6648" s="13">
        <f t="shared" si="518"/>
        <v>6647</v>
      </c>
      <c r="C6648" s="35">
        <f t="shared" si="519"/>
        <v>0</v>
      </c>
      <c r="D6648" s="7">
        <f t="shared" si="515"/>
        <v>0</v>
      </c>
      <c r="E6648" s="7">
        <f>SUM(D$2:D6648)</f>
        <v>1967.1657159903978</v>
      </c>
      <c r="F6648">
        <f t="shared" si="516"/>
        <v>1</v>
      </c>
      <c r="G6648">
        <f t="shared" si="517"/>
        <v>1</v>
      </c>
    </row>
    <row r="6649" spans="1:7" x14ac:dyDescent="0.25">
      <c r="A6649" s="7">
        <v>5.7814339079452395E-2</v>
      </c>
      <c r="B6649" s="13">
        <f t="shared" si="518"/>
        <v>6648</v>
      </c>
      <c r="C6649" s="35">
        <f t="shared" si="519"/>
        <v>0</v>
      </c>
      <c r="D6649" s="7">
        <f t="shared" si="515"/>
        <v>0</v>
      </c>
      <c r="E6649" s="7">
        <f>SUM(D$2:D6649)</f>
        <v>1967.1657159903978</v>
      </c>
      <c r="F6649">
        <f t="shared" si="516"/>
        <v>1</v>
      </c>
      <c r="G6649">
        <f t="shared" si="517"/>
        <v>1</v>
      </c>
    </row>
    <row r="6650" spans="1:7" x14ac:dyDescent="0.25">
      <c r="A6650" s="7">
        <v>5.7814339079452395E-2</v>
      </c>
      <c r="B6650" s="13">
        <f t="shared" si="518"/>
        <v>6649</v>
      </c>
      <c r="C6650" s="35">
        <f t="shared" si="519"/>
        <v>0</v>
      </c>
      <c r="D6650" s="7">
        <f t="shared" si="515"/>
        <v>0</v>
      </c>
      <c r="E6650" s="7">
        <f>SUM(D$2:D6650)</f>
        <v>1967.1657159903978</v>
      </c>
      <c r="F6650">
        <f t="shared" si="516"/>
        <v>1</v>
      </c>
      <c r="G6650">
        <f t="shared" si="517"/>
        <v>1</v>
      </c>
    </row>
    <row r="6651" spans="1:7" x14ac:dyDescent="0.25">
      <c r="A6651" s="7">
        <v>5.7814339079452395E-2</v>
      </c>
      <c r="B6651" s="13">
        <f t="shared" si="518"/>
        <v>6650</v>
      </c>
      <c r="C6651" s="35">
        <f t="shared" si="519"/>
        <v>0</v>
      </c>
      <c r="D6651" s="7">
        <f t="shared" si="515"/>
        <v>0</v>
      </c>
      <c r="E6651" s="7">
        <f>SUM(D$2:D6651)</f>
        <v>1967.1657159903978</v>
      </c>
      <c r="F6651">
        <f t="shared" si="516"/>
        <v>1</v>
      </c>
      <c r="G6651">
        <f t="shared" si="517"/>
        <v>1</v>
      </c>
    </row>
    <row r="6652" spans="1:7" x14ac:dyDescent="0.25">
      <c r="A6652" s="7">
        <v>5.7814339079452395E-2</v>
      </c>
      <c r="B6652" s="13">
        <f t="shared" si="518"/>
        <v>6651</v>
      </c>
      <c r="C6652" s="35">
        <f t="shared" si="519"/>
        <v>0</v>
      </c>
      <c r="D6652" s="7">
        <f t="shared" si="515"/>
        <v>0</v>
      </c>
      <c r="E6652" s="7">
        <f>SUM(D$2:D6652)</f>
        <v>1967.1657159903978</v>
      </c>
      <c r="F6652">
        <f t="shared" si="516"/>
        <v>1</v>
      </c>
      <c r="G6652">
        <f t="shared" si="517"/>
        <v>1</v>
      </c>
    </row>
    <row r="6653" spans="1:7" x14ac:dyDescent="0.25">
      <c r="A6653" s="7">
        <v>5.7814339079452395E-2</v>
      </c>
      <c r="B6653" s="13">
        <f t="shared" si="518"/>
        <v>6652</v>
      </c>
      <c r="C6653" s="35">
        <f t="shared" si="519"/>
        <v>0</v>
      </c>
      <c r="D6653" s="7">
        <f t="shared" si="515"/>
        <v>0</v>
      </c>
      <c r="E6653" s="7">
        <f>SUM(D$2:D6653)</f>
        <v>1967.1657159903978</v>
      </c>
      <c r="F6653">
        <f t="shared" si="516"/>
        <v>1</v>
      </c>
      <c r="G6653">
        <f t="shared" si="517"/>
        <v>1</v>
      </c>
    </row>
    <row r="6654" spans="1:7" x14ac:dyDescent="0.25">
      <c r="A6654" s="7">
        <v>5.7814339079452395E-2</v>
      </c>
      <c r="B6654" s="13">
        <f t="shared" si="518"/>
        <v>6653</v>
      </c>
      <c r="C6654" s="35">
        <f t="shared" si="519"/>
        <v>0</v>
      </c>
      <c r="D6654" s="7">
        <f t="shared" si="515"/>
        <v>0</v>
      </c>
      <c r="E6654" s="7">
        <f>SUM(D$2:D6654)</f>
        <v>1967.1657159903978</v>
      </c>
      <c r="F6654">
        <f t="shared" si="516"/>
        <v>1</v>
      </c>
      <c r="G6654">
        <f t="shared" si="517"/>
        <v>1</v>
      </c>
    </row>
    <row r="6655" spans="1:7" x14ac:dyDescent="0.25">
      <c r="A6655" s="7">
        <v>5.7814339079452395E-2</v>
      </c>
      <c r="B6655" s="13">
        <f t="shared" si="518"/>
        <v>6654</v>
      </c>
      <c r="C6655" s="35">
        <f t="shared" si="519"/>
        <v>0</v>
      </c>
      <c r="D6655" s="7">
        <f t="shared" si="515"/>
        <v>0</v>
      </c>
      <c r="E6655" s="7">
        <f>SUM(D$2:D6655)</f>
        <v>1967.1657159903978</v>
      </c>
      <c r="F6655">
        <f t="shared" si="516"/>
        <v>1</v>
      </c>
      <c r="G6655">
        <f t="shared" si="517"/>
        <v>1</v>
      </c>
    </row>
    <row r="6656" spans="1:7" x14ac:dyDescent="0.25">
      <c r="A6656" s="7">
        <v>5.7814339079452395E-2</v>
      </c>
      <c r="B6656" s="13">
        <f t="shared" si="518"/>
        <v>6655</v>
      </c>
      <c r="C6656" s="35">
        <f t="shared" si="519"/>
        <v>0</v>
      </c>
      <c r="D6656" s="7">
        <f t="shared" si="515"/>
        <v>0</v>
      </c>
      <c r="E6656" s="7">
        <f>SUM(D$2:D6656)</f>
        <v>1967.1657159903978</v>
      </c>
      <c r="F6656">
        <f t="shared" si="516"/>
        <v>1</v>
      </c>
      <c r="G6656">
        <f t="shared" si="517"/>
        <v>1</v>
      </c>
    </row>
    <row r="6657" spans="1:7" x14ac:dyDescent="0.25">
      <c r="A6657" s="7">
        <v>5.7814339079452395E-2</v>
      </c>
      <c r="B6657" s="13">
        <f t="shared" si="518"/>
        <v>6656</v>
      </c>
      <c r="C6657" s="35">
        <f t="shared" si="519"/>
        <v>0</v>
      </c>
      <c r="D6657" s="7">
        <f t="shared" si="515"/>
        <v>0</v>
      </c>
      <c r="E6657" s="7">
        <f>SUM(D$2:D6657)</f>
        <v>1967.1657159903978</v>
      </c>
      <c r="F6657">
        <f t="shared" si="516"/>
        <v>1</v>
      </c>
      <c r="G6657">
        <f t="shared" si="517"/>
        <v>1</v>
      </c>
    </row>
    <row r="6658" spans="1:7" x14ac:dyDescent="0.25">
      <c r="A6658" s="7">
        <v>5.7814339079452395E-2</v>
      </c>
      <c r="B6658" s="13">
        <f t="shared" si="518"/>
        <v>6657</v>
      </c>
      <c r="C6658" s="35">
        <f t="shared" si="519"/>
        <v>0</v>
      </c>
      <c r="D6658" s="7">
        <f t="shared" ref="D6658:D6721" si="520">C6658*B6658</f>
        <v>0</v>
      </c>
      <c r="E6658" s="7">
        <f>SUM(D$2:D6658)</f>
        <v>1967.1657159903978</v>
      </c>
      <c r="F6658">
        <f t="shared" ref="F6658:F6721" si="521">IF(E6658&gt;I$15,1,0)</f>
        <v>1</v>
      </c>
      <c r="G6658">
        <f t="shared" ref="G6658:G6721" si="522">IF(E6658&gt;M$15,1,0)</f>
        <v>1</v>
      </c>
    </row>
    <row r="6659" spans="1:7" x14ac:dyDescent="0.25">
      <c r="A6659" s="7">
        <v>5.7814339079452395E-2</v>
      </c>
      <c r="B6659" s="13">
        <f t="shared" ref="B6659:B6722" si="523">ROW(B6659)-1</f>
        <v>6658</v>
      </c>
      <c r="C6659" s="35">
        <f t="shared" si="519"/>
        <v>0</v>
      </c>
      <c r="D6659" s="7">
        <f t="shared" si="520"/>
        <v>0</v>
      </c>
      <c r="E6659" s="7">
        <f>SUM(D$2:D6659)</f>
        <v>1967.1657159903978</v>
      </c>
      <c r="F6659">
        <f t="shared" si="521"/>
        <v>1</v>
      </c>
      <c r="G6659">
        <f t="shared" si="522"/>
        <v>1</v>
      </c>
    </row>
    <row r="6660" spans="1:7" x14ac:dyDescent="0.25">
      <c r="A6660" s="7">
        <v>5.7814339079452395E-2</v>
      </c>
      <c r="B6660" s="13">
        <f t="shared" si="523"/>
        <v>6659</v>
      </c>
      <c r="C6660" s="35">
        <f t="shared" ref="C6660:C6723" si="524">IF(A6659-A6660=0,0,A6659-A6660)</f>
        <v>0</v>
      </c>
      <c r="D6660" s="7">
        <f t="shared" si="520"/>
        <v>0</v>
      </c>
      <c r="E6660" s="7">
        <f>SUM(D$2:D6660)</f>
        <v>1967.1657159903978</v>
      </c>
      <c r="F6660">
        <f t="shared" si="521"/>
        <v>1</v>
      </c>
      <c r="G6660">
        <f t="shared" si="522"/>
        <v>1</v>
      </c>
    </row>
    <row r="6661" spans="1:7" x14ac:dyDescent="0.25">
      <c r="A6661" s="7">
        <v>5.7814339079452395E-2</v>
      </c>
      <c r="B6661" s="13">
        <f t="shared" si="523"/>
        <v>6660</v>
      </c>
      <c r="C6661" s="35">
        <f t="shared" si="524"/>
        <v>0</v>
      </c>
      <c r="D6661" s="7">
        <f t="shared" si="520"/>
        <v>0</v>
      </c>
      <c r="E6661" s="7">
        <f>SUM(D$2:D6661)</f>
        <v>1967.1657159903978</v>
      </c>
      <c r="F6661">
        <f t="shared" si="521"/>
        <v>1</v>
      </c>
      <c r="G6661">
        <f t="shared" si="522"/>
        <v>1</v>
      </c>
    </row>
    <row r="6662" spans="1:7" x14ac:dyDescent="0.25">
      <c r="A6662" s="7">
        <v>5.7814339079452395E-2</v>
      </c>
      <c r="B6662" s="13">
        <f t="shared" si="523"/>
        <v>6661</v>
      </c>
      <c r="C6662" s="35">
        <f t="shared" si="524"/>
        <v>0</v>
      </c>
      <c r="D6662" s="7">
        <f t="shared" si="520"/>
        <v>0</v>
      </c>
      <c r="E6662" s="7">
        <f>SUM(D$2:D6662)</f>
        <v>1967.1657159903978</v>
      </c>
      <c r="F6662">
        <f t="shared" si="521"/>
        <v>1</v>
      </c>
      <c r="G6662">
        <f t="shared" si="522"/>
        <v>1</v>
      </c>
    </row>
    <row r="6663" spans="1:7" x14ac:dyDescent="0.25">
      <c r="A6663" s="7">
        <v>5.7814339079452395E-2</v>
      </c>
      <c r="B6663" s="13">
        <f t="shared" si="523"/>
        <v>6662</v>
      </c>
      <c r="C6663" s="35">
        <f t="shared" si="524"/>
        <v>0</v>
      </c>
      <c r="D6663" s="7">
        <f t="shared" si="520"/>
        <v>0</v>
      </c>
      <c r="E6663" s="7">
        <f>SUM(D$2:D6663)</f>
        <v>1967.1657159903978</v>
      </c>
      <c r="F6663">
        <f t="shared" si="521"/>
        <v>1</v>
      </c>
      <c r="G6663">
        <f t="shared" si="522"/>
        <v>1</v>
      </c>
    </row>
    <row r="6664" spans="1:7" x14ac:dyDescent="0.25">
      <c r="A6664" s="7">
        <v>5.7814339079452395E-2</v>
      </c>
      <c r="B6664" s="13">
        <f t="shared" si="523"/>
        <v>6663</v>
      </c>
      <c r="C6664" s="35">
        <f t="shared" si="524"/>
        <v>0</v>
      </c>
      <c r="D6664" s="7">
        <f t="shared" si="520"/>
        <v>0</v>
      </c>
      <c r="E6664" s="7">
        <f>SUM(D$2:D6664)</f>
        <v>1967.1657159903978</v>
      </c>
      <c r="F6664">
        <f t="shared" si="521"/>
        <v>1</v>
      </c>
      <c r="G6664">
        <f t="shared" si="522"/>
        <v>1</v>
      </c>
    </row>
    <row r="6665" spans="1:7" x14ac:dyDescent="0.25">
      <c r="A6665" s="7">
        <v>5.7814339079452395E-2</v>
      </c>
      <c r="B6665" s="13">
        <f t="shared" si="523"/>
        <v>6664</v>
      </c>
      <c r="C6665" s="35">
        <f t="shared" si="524"/>
        <v>0</v>
      </c>
      <c r="D6665" s="7">
        <f t="shared" si="520"/>
        <v>0</v>
      </c>
      <c r="E6665" s="7">
        <f>SUM(D$2:D6665)</f>
        <v>1967.1657159903978</v>
      </c>
      <c r="F6665">
        <f t="shared" si="521"/>
        <v>1</v>
      </c>
      <c r="G6665">
        <f t="shared" si="522"/>
        <v>1</v>
      </c>
    </row>
    <row r="6666" spans="1:7" x14ac:dyDescent="0.25">
      <c r="A6666" s="7">
        <v>5.7814339079452395E-2</v>
      </c>
      <c r="B6666" s="13">
        <f t="shared" si="523"/>
        <v>6665</v>
      </c>
      <c r="C6666" s="35">
        <f t="shared" si="524"/>
        <v>0</v>
      </c>
      <c r="D6666" s="7">
        <f t="shared" si="520"/>
        <v>0</v>
      </c>
      <c r="E6666" s="7">
        <f>SUM(D$2:D6666)</f>
        <v>1967.1657159903978</v>
      </c>
      <c r="F6666">
        <f t="shared" si="521"/>
        <v>1</v>
      </c>
      <c r="G6666">
        <f t="shared" si="522"/>
        <v>1</v>
      </c>
    </row>
    <row r="6667" spans="1:7" x14ac:dyDescent="0.25">
      <c r="A6667" s="7">
        <v>5.7814339079452395E-2</v>
      </c>
      <c r="B6667" s="13">
        <f t="shared" si="523"/>
        <v>6666</v>
      </c>
      <c r="C6667" s="35">
        <f t="shared" si="524"/>
        <v>0</v>
      </c>
      <c r="D6667" s="7">
        <f t="shared" si="520"/>
        <v>0</v>
      </c>
      <c r="E6667" s="7">
        <f>SUM(D$2:D6667)</f>
        <v>1967.1657159903978</v>
      </c>
      <c r="F6667">
        <f t="shared" si="521"/>
        <v>1</v>
      </c>
      <c r="G6667">
        <f t="shared" si="522"/>
        <v>1</v>
      </c>
    </row>
    <row r="6668" spans="1:7" x14ac:dyDescent="0.25">
      <c r="A6668" s="7">
        <v>5.7814339079452395E-2</v>
      </c>
      <c r="B6668" s="13">
        <f t="shared" si="523"/>
        <v>6667</v>
      </c>
      <c r="C6668" s="35">
        <f t="shared" si="524"/>
        <v>0</v>
      </c>
      <c r="D6668" s="7">
        <f t="shared" si="520"/>
        <v>0</v>
      </c>
      <c r="E6668" s="7">
        <f>SUM(D$2:D6668)</f>
        <v>1967.1657159903978</v>
      </c>
      <c r="F6668">
        <f t="shared" si="521"/>
        <v>1</v>
      </c>
      <c r="G6668">
        <f t="shared" si="522"/>
        <v>1</v>
      </c>
    </row>
    <row r="6669" spans="1:7" x14ac:dyDescent="0.25">
      <c r="A6669" s="7">
        <v>5.7814339079452395E-2</v>
      </c>
      <c r="B6669" s="13">
        <f t="shared" si="523"/>
        <v>6668</v>
      </c>
      <c r="C6669" s="35">
        <f t="shared" si="524"/>
        <v>0</v>
      </c>
      <c r="D6669" s="7">
        <f t="shared" si="520"/>
        <v>0</v>
      </c>
      <c r="E6669" s="7">
        <f>SUM(D$2:D6669)</f>
        <v>1967.1657159903978</v>
      </c>
      <c r="F6669">
        <f t="shared" si="521"/>
        <v>1</v>
      </c>
      <c r="G6669">
        <f t="shared" si="522"/>
        <v>1</v>
      </c>
    </row>
    <row r="6670" spans="1:7" x14ac:dyDescent="0.25">
      <c r="A6670" s="7">
        <v>5.7814339079452395E-2</v>
      </c>
      <c r="B6670" s="13">
        <f t="shared" si="523"/>
        <v>6669</v>
      </c>
      <c r="C6670" s="35">
        <f t="shared" si="524"/>
        <v>0</v>
      </c>
      <c r="D6670" s="7">
        <f t="shared" si="520"/>
        <v>0</v>
      </c>
      <c r="E6670" s="7">
        <f>SUM(D$2:D6670)</f>
        <v>1967.1657159903978</v>
      </c>
      <c r="F6670">
        <f t="shared" si="521"/>
        <v>1</v>
      </c>
      <c r="G6670">
        <f t="shared" si="522"/>
        <v>1</v>
      </c>
    </row>
    <row r="6671" spans="1:7" x14ac:dyDescent="0.25">
      <c r="A6671" s="7">
        <v>5.7814339079452395E-2</v>
      </c>
      <c r="B6671" s="13">
        <f t="shared" si="523"/>
        <v>6670</v>
      </c>
      <c r="C6671" s="35">
        <f t="shared" si="524"/>
        <v>0</v>
      </c>
      <c r="D6671" s="7">
        <f t="shared" si="520"/>
        <v>0</v>
      </c>
      <c r="E6671" s="7">
        <f>SUM(D$2:D6671)</f>
        <v>1967.1657159903978</v>
      </c>
      <c r="F6671">
        <f t="shared" si="521"/>
        <v>1</v>
      </c>
      <c r="G6671">
        <f t="shared" si="522"/>
        <v>1</v>
      </c>
    </row>
    <row r="6672" spans="1:7" x14ac:dyDescent="0.25">
      <c r="A6672" s="7">
        <v>5.7814339079452395E-2</v>
      </c>
      <c r="B6672" s="13">
        <f t="shared" si="523"/>
        <v>6671</v>
      </c>
      <c r="C6672" s="35">
        <f t="shared" si="524"/>
        <v>0</v>
      </c>
      <c r="D6672" s="7">
        <f t="shared" si="520"/>
        <v>0</v>
      </c>
      <c r="E6672" s="7">
        <f>SUM(D$2:D6672)</f>
        <v>1967.1657159903978</v>
      </c>
      <c r="F6672">
        <f t="shared" si="521"/>
        <v>1</v>
      </c>
      <c r="G6672">
        <f t="shared" si="522"/>
        <v>1</v>
      </c>
    </row>
    <row r="6673" spans="1:7" x14ac:dyDescent="0.25">
      <c r="A6673" s="7">
        <v>5.7814339079452395E-2</v>
      </c>
      <c r="B6673" s="13">
        <f t="shared" si="523"/>
        <v>6672</v>
      </c>
      <c r="C6673" s="35">
        <f t="shared" si="524"/>
        <v>0</v>
      </c>
      <c r="D6673" s="7">
        <f t="shared" si="520"/>
        <v>0</v>
      </c>
      <c r="E6673" s="7">
        <f>SUM(D$2:D6673)</f>
        <v>1967.1657159903978</v>
      </c>
      <c r="F6673">
        <f t="shared" si="521"/>
        <v>1</v>
      </c>
      <c r="G6673">
        <f t="shared" si="522"/>
        <v>1</v>
      </c>
    </row>
    <row r="6674" spans="1:7" x14ac:dyDescent="0.25">
      <c r="A6674" s="7">
        <v>5.7814339079452395E-2</v>
      </c>
      <c r="B6674" s="13">
        <f t="shared" si="523"/>
        <v>6673</v>
      </c>
      <c r="C6674" s="35">
        <f t="shared" si="524"/>
        <v>0</v>
      </c>
      <c r="D6674" s="7">
        <f t="shared" si="520"/>
        <v>0</v>
      </c>
      <c r="E6674" s="7">
        <f>SUM(D$2:D6674)</f>
        <v>1967.1657159903978</v>
      </c>
      <c r="F6674">
        <f t="shared" si="521"/>
        <v>1</v>
      </c>
      <c r="G6674">
        <f t="shared" si="522"/>
        <v>1</v>
      </c>
    </row>
    <row r="6675" spans="1:7" x14ac:dyDescent="0.25">
      <c r="A6675" s="7">
        <v>5.7814339079452395E-2</v>
      </c>
      <c r="B6675" s="13">
        <f t="shared" si="523"/>
        <v>6674</v>
      </c>
      <c r="C6675" s="35">
        <f t="shared" si="524"/>
        <v>0</v>
      </c>
      <c r="D6675" s="7">
        <f t="shared" si="520"/>
        <v>0</v>
      </c>
      <c r="E6675" s="7">
        <f>SUM(D$2:D6675)</f>
        <v>1967.1657159903978</v>
      </c>
      <c r="F6675">
        <f t="shared" si="521"/>
        <v>1</v>
      </c>
      <c r="G6675">
        <f t="shared" si="522"/>
        <v>1</v>
      </c>
    </row>
    <row r="6676" spans="1:7" x14ac:dyDescent="0.25">
      <c r="A6676" s="7">
        <v>5.7814339079452395E-2</v>
      </c>
      <c r="B6676" s="13">
        <f t="shared" si="523"/>
        <v>6675</v>
      </c>
      <c r="C6676" s="35">
        <f t="shared" si="524"/>
        <v>0</v>
      </c>
      <c r="D6676" s="7">
        <f t="shared" si="520"/>
        <v>0</v>
      </c>
      <c r="E6676" s="7">
        <f>SUM(D$2:D6676)</f>
        <v>1967.1657159903978</v>
      </c>
      <c r="F6676">
        <f t="shared" si="521"/>
        <v>1</v>
      </c>
      <c r="G6676">
        <f t="shared" si="522"/>
        <v>1</v>
      </c>
    </row>
    <row r="6677" spans="1:7" x14ac:dyDescent="0.25">
      <c r="A6677" s="7">
        <v>5.7814339079452395E-2</v>
      </c>
      <c r="B6677" s="13">
        <f t="shared" si="523"/>
        <v>6676</v>
      </c>
      <c r="C6677" s="35">
        <f t="shared" si="524"/>
        <v>0</v>
      </c>
      <c r="D6677" s="7">
        <f t="shared" si="520"/>
        <v>0</v>
      </c>
      <c r="E6677" s="7">
        <f>SUM(D$2:D6677)</f>
        <v>1967.1657159903978</v>
      </c>
      <c r="F6677">
        <f t="shared" si="521"/>
        <v>1</v>
      </c>
      <c r="G6677">
        <f t="shared" si="522"/>
        <v>1</v>
      </c>
    </row>
    <row r="6678" spans="1:7" x14ac:dyDescent="0.25">
      <c r="A6678" s="7">
        <v>5.7814339079452395E-2</v>
      </c>
      <c r="B6678" s="13">
        <f t="shared" si="523"/>
        <v>6677</v>
      </c>
      <c r="C6678" s="35">
        <f t="shared" si="524"/>
        <v>0</v>
      </c>
      <c r="D6678" s="7">
        <f t="shared" si="520"/>
        <v>0</v>
      </c>
      <c r="E6678" s="7">
        <f>SUM(D$2:D6678)</f>
        <v>1967.1657159903978</v>
      </c>
      <c r="F6678">
        <f t="shared" si="521"/>
        <v>1</v>
      </c>
      <c r="G6678">
        <f t="shared" si="522"/>
        <v>1</v>
      </c>
    </row>
    <row r="6679" spans="1:7" x14ac:dyDescent="0.25">
      <c r="A6679" s="7">
        <v>5.7814339079452395E-2</v>
      </c>
      <c r="B6679" s="13">
        <f t="shared" si="523"/>
        <v>6678</v>
      </c>
      <c r="C6679" s="35">
        <f t="shared" si="524"/>
        <v>0</v>
      </c>
      <c r="D6679" s="7">
        <f t="shared" si="520"/>
        <v>0</v>
      </c>
      <c r="E6679" s="7">
        <f>SUM(D$2:D6679)</f>
        <v>1967.1657159903978</v>
      </c>
      <c r="F6679">
        <f t="shared" si="521"/>
        <v>1</v>
      </c>
      <c r="G6679">
        <f t="shared" si="522"/>
        <v>1</v>
      </c>
    </row>
    <row r="6680" spans="1:7" x14ac:dyDescent="0.25">
      <c r="A6680" s="7">
        <v>5.7814339079452395E-2</v>
      </c>
      <c r="B6680" s="13">
        <f t="shared" si="523"/>
        <v>6679</v>
      </c>
      <c r="C6680" s="35">
        <f t="shared" si="524"/>
        <v>0</v>
      </c>
      <c r="D6680" s="7">
        <f t="shared" si="520"/>
        <v>0</v>
      </c>
      <c r="E6680" s="7">
        <f>SUM(D$2:D6680)</f>
        <v>1967.1657159903978</v>
      </c>
      <c r="F6680">
        <f t="shared" si="521"/>
        <v>1</v>
      </c>
      <c r="G6680">
        <f t="shared" si="522"/>
        <v>1</v>
      </c>
    </row>
    <row r="6681" spans="1:7" x14ac:dyDescent="0.25">
      <c r="A6681" s="7">
        <v>5.7814339079452395E-2</v>
      </c>
      <c r="B6681" s="13">
        <f t="shared" si="523"/>
        <v>6680</v>
      </c>
      <c r="C6681" s="35">
        <f t="shared" si="524"/>
        <v>0</v>
      </c>
      <c r="D6681" s="7">
        <f t="shared" si="520"/>
        <v>0</v>
      </c>
      <c r="E6681" s="7">
        <f>SUM(D$2:D6681)</f>
        <v>1967.1657159903978</v>
      </c>
      <c r="F6681">
        <f t="shared" si="521"/>
        <v>1</v>
      </c>
      <c r="G6681">
        <f t="shared" si="522"/>
        <v>1</v>
      </c>
    </row>
    <row r="6682" spans="1:7" x14ac:dyDescent="0.25">
      <c r="A6682" s="7">
        <v>5.7814339079452395E-2</v>
      </c>
      <c r="B6682" s="13">
        <f t="shared" si="523"/>
        <v>6681</v>
      </c>
      <c r="C6682" s="35">
        <f t="shared" si="524"/>
        <v>0</v>
      </c>
      <c r="D6682" s="7">
        <f t="shared" si="520"/>
        <v>0</v>
      </c>
      <c r="E6682" s="7">
        <f>SUM(D$2:D6682)</f>
        <v>1967.1657159903978</v>
      </c>
      <c r="F6682">
        <f t="shared" si="521"/>
        <v>1</v>
      </c>
      <c r="G6682">
        <f t="shared" si="522"/>
        <v>1</v>
      </c>
    </row>
    <row r="6683" spans="1:7" x14ac:dyDescent="0.25">
      <c r="A6683" s="7">
        <v>5.7814339079452395E-2</v>
      </c>
      <c r="B6683" s="13">
        <f t="shared" si="523"/>
        <v>6682</v>
      </c>
      <c r="C6683" s="35">
        <f t="shared" si="524"/>
        <v>0</v>
      </c>
      <c r="D6683" s="7">
        <f t="shared" si="520"/>
        <v>0</v>
      </c>
      <c r="E6683" s="7">
        <f>SUM(D$2:D6683)</f>
        <v>1967.1657159903978</v>
      </c>
      <c r="F6683">
        <f t="shared" si="521"/>
        <v>1</v>
      </c>
      <c r="G6683">
        <f t="shared" si="522"/>
        <v>1</v>
      </c>
    </row>
    <row r="6684" spans="1:7" x14ac:dyDescent="0.25">
      <c r="A6684" s="7">
        <v>5.7814339079452395E-2</v>
      </c>
      <c r="B6684" s="13">
        <f t="shared" si="523"/>
        <v>6683</v>
      </c>
      <c r="C6684" s="35">
        <f t="shared" si="524"/>
        <v>0</v>
      </c>
      <c r="D6684" s="7">
        <f t="shared" si="520"/>
        <v>0</v>
      </c>
      <c r="E6684" s="7">
        <f>SUM(D$2:D6684)</f>
        <v>1967.1657159903978</v>
      </c>
      <c r="F6684">
        <f t="shared" si="521"/>
        <v>1</v>
      </c>
      <c r="G6684">
        <f t="shared" si="522"/>
        <v>1</v>
      </c>
    </row>
    <row r="6685" spans="1:7" x14ac:dyDescent="0.25">
      <c r="A6685" s="7">
        <v>5.7814339079452395E-2</v>
      </c>
      <c r="B6685" s="13">
        <f t="shared" si="523"/>
        <v>6684</v>
      </c>
      <c r="C6685" s="35">
        <f t="shared" si="524"/>
        <v>0</v>
      </c>
      <c r="D6685" s="7">
        <f t="shared" si="520"/>
        <v>0</v>
      </c>
      <c r="E6685" s="7">
        <f>SUM(D$2:D6685)</f>
        <v>1967.1657159903978</v>
      </c>
      <c r="F6685">
        <f t="shared" si="521"/>
        <v>1</v>
      </c>
      <c r="G6685">
        <f t="shared" si="522"/>
        <v>1</v>
      </c>
    </row>
    <row r="6686" spans="1:7" x14ac:dyDescent="0.25">
      <c r="A6686" s="7">
        <v>5.7814339079452395E-2</v>
      </c>
      <c r="B6686" s="13">
        <f t="shared" si="523"/>
        <v>6685</v>
      </c>
      <c r="C6686" s="35">
        <f t="shared" si="524"/>
        <v>0</v>
      </c>
      <c r="D6686" s="7">
        <f t="shared" si="520"/>
        <v>0</v>
      </c>
      <c r="E6686" s="7">
        <f>SUM(D$2:D6686)</f>
        <v>1967.1657159903978</v>
      </c>
      <c r="F6686">
        <f t="shared" si="521"/>
        <v>1</v>
      </c>
      <c r="G6686">
        <f t="shared" si="522"/>
        <v>1</v>
      </c>
    </row>
    <row r="6687" spans="1:7" x14ac:dyDescent="0.25">
      <c r="A6687" s="7">
        <v>5.7814339079452395E-2</v>
      </c>
      <c r="B6687" s="13">
        <f t="shared" si="523"/>
        <v>6686</v>
      </c>
      <c r="C6687" s="35">
        <f t="shared" si="524"/>
        <v>0</v>
      </c>
      <c r="D6687" s="7">
        <f t="shared" si="520"/>
        <v>0</v>
      </c>
      <c r="E6687" s="7">
        <f>SUM(D$2:D6687)</f>
        <v>1967.1657159903978</v>
      </c>
      <c r="F6687">
        <f t="shared" si="521"/>
        <v>1</v>
      </c>
      <c r="G6687">
        <f t="shared" si="522"/>
        <v>1</v>
      </c>
    </row>
    <row r="6688" spans="1:7" x14ac:dyDescent="0.25">
      <c r="A6688" s="7">
        <v>5.7814339079452395E-2</v>
      </c>
      <c r="B6688" s="13">
        <f t="shared" si="523"/>
        <v>6687</v>
      </c>
      <c r="C6688" s="35">
        <f t="shared" si="524"/>
        <v>0</v>
      </c>
      <c r="D6688" s="7">
        <f t="shared" si="520"/>
        <v>0</v>
      </c>
      <c r="E6688" s="7">
        <f>SUM(D$2:D6688)</f>
        <v>1967.1657159903978</v>
      </c>
      <c r="F6688">
        <f t="shared" si="521"/>
        <v>1</v>
      </c>
      <c r="G6688">
        <f t="shared" si="522"/>
        <v>1</v>
      </c>
    </row>
    <row r="6689" spans="1:7" x14ac:dyDescent="0.25">
      <c r="A6689" s="7">
        <v>5.7814339079452395E-2</v>
      </c>
      <c r="B6689" s="13">
        <f t="shared" si="523"/>
        <v>6688</v>
      </c>
      <c r="C6689" s="35">
        <f t="shared" si="524"/>
        <v>0</v>
      </c>
      <c r="D6689" s="7">
        <f t="shared" si="520"/>
        <v>0</v>
      </c>
      <c r="E6689" s="7">
        <f>SUM(D$2:D6689)</f>
        <v>1967.1657159903978</v>
      </c>
      <c r="F6689">
        <f t="shared" si="521"/>
        <v>1</v>
      </c>
      <c r="G6689">
        <f t="shared" si="522"/>
        <v>1</v>
      </c>
    </row>
    <row r="6690" spans="1:7" x14ac:dyDescent="0.25">
      <c r="A6690" s="7">
        <v>5.7814339079452395E-2</v>
      </c>
      <c r="B6690" s="13">
        <f t="shared" si="523"/>
        <v>6689</v>
      </c>
      <c r="C6690" s="35">
        <f t="shared" si="524"/>
        <v>0</v>
      </c>
      <c r="D6690" s="7">
        <f t="shared" si="520"/>
        <v>0</v>
      </c>
      <c r="E6690" s="7">
        <f>SUM(D$2:D6690)</f>
        <v>1967.1657159903978</v>
      </c>
      <c r="F6690">
        <f t="shared" si="521"/>
        <v>1</v>
      </c>
      <c r="G6690">
        <f t="shared" si="522"/>
        <v>1</v>
      </c>
    </row>
    <row r="6691" spans="1:7" x14ac:dyDescent="0.25">
      <c r="A6691" s="7">
        <v>5.7814339079452395E-2</v>
      </c>
      <c r="B6691" s="13">
        <f t="shared" si="523"/>
        <v>6690</v>
      </c>
      <c r="C6691" s="35">
        <f t="shared" si="524"/>
        <v>0</v>
      </c>
      <c r="D6691" s="7">
        <f t="shared" si="520"/>
        <v>0</v>
      </c>
      <c r="E6691" s="7">
        <f>SUM(D$2:D6691)</f>
        <v>1967.1657159903978</v>
      </c>
      <c r="F6691">
        <f t="shared" si="521"/>
        <v>1</v>
      </c>
      <c r="G6691">
        <f t="shared" si="522"/>
        <v>1</v>
      </c>
    </row>
    <row r="6692" spans="1:7" x14ac:dyDescent="0.25">
      <c r="A6692" s="7">
        <v>5.7814339079452395E-2</v>
      </c>
      <c r="B6692" s="13">
        <f t="shared" si="523"/>
        <v>6691</v>
      </c>
      <c r="C6692" s="35">
        <f t="shared" si="524"/>
        <v>0</v>
      </c>
      <c r="D6692" s="7">
        <f t="shared" si="520"/>
        <v>0</v>
      </c>
      <c r="E6692" s="7">
        <f>SUM(D$2:D6692)</f>
        <v>1967.1657159903978</v>
      </c>
      <c r="F6692">
        <f t="shared" si="521"/>
        <v>1</v>
      </c>
      <c r="G6692">
        <f t="shared" si="522"/>
        <v>1</v>
      </c>
    </row>
    <row r="6693" spans="1:7" x14ac:dyDescent="0.25">
      <c r="A6693" s="7">
        <v>5.7814339079452395E-2</v>
      </c>
      <c r="B6693" s="13">
        <f t="shared" si="523"/>
        <v>6692</v>
      </c>
      <c r="C6693" s="35">
        <f t="shared" si="524"/>
        <v>0</v>
      </c>
      <c r="D6693" s="7">
        <f t="shared" si="520"/>
        <v>0</v>
      </c>
      <c r="E6693" s="7">
        <f>SUM(D$2:D6693)</f>
        <v>1967.1657159903978</v>
      </c>
      <c r="F6693">
        <f t="shared" si="521"/>
        <v>1</v>
      </c>
      <c r="G6693">
        <f t="shared" si="522"/>
        <v>1</v>
      </c>
    </row>
    <row r="6694" spans="1:7" x14ac:dyDescent="0.25">
      <c r="A6694" s="7">
        <v>5.7814339079452395E-2</v>
      </c>
      <c r="B6694" s="13">
        <f t="shared" si="523"/>
        <v>6693</v>
      </c>
      <c r="C6694" s="35">
        <f t="shared" si="524"/>
        <v>0</v>
      </c>
      <c r="D6694" s="7">
        <f t="shared" si="520"/>
        <v>0</v>
      </c>
      <c r="E6694" s="7">
        <f>SUM(D$2:D6694)</f>
        <v>1967.1657159903978</v>
      </c>
      <c r="F6694">
        <f t="shared" si="521"/>
        <v>1</v>
      </c>
      <c r="G6694">
        <f t="shared" si="522"/>
        <v>1</v>
      </c>
    </row>
    <row r="6695" spans="1:7" x14ac:dyDescent="0.25">
      <c r="A6695" s="7">
        <v>5.7814339079452395E-2</v>
      </c>
      <c r="B6695" s="13">
        <f t="shared" si="523"/>
        <v>6694</v>
      </c>
      <c r="C6695" s="35">
        <f t="shared" si="524"/>
        <v>0</v>
      </c>
      <c r="D6695" s="7">
        <f t="shared" si="520"/>
        <v>0</v>
      </c>
      <c r="E6695" s="7">
        <f>SUM(D$2:D6695)</f>
        <v>1967.1657159903978</v>
      </c>
      <c r="F6695">
        <f t="shared" si="521"/>
        <v>1</v>
      </c>
      <c r="G6695">
        <f t="shared" si="522"/>
        <v>1</v>
      </c>
    </row>
    <row r="6696" spans="1:7" x14ac:dyDescent="0.25">
      <c r="A6696" s="7">
        <v>5.7814339079452395E-2</v>
      </c>
      <c r="B6696" s="13">
        <f t="shared" si="523"/>
        <v>6695</v>
      </c>
      <c r="C6696" s="35">
        <f t="shared" si="524"/>
        <v>0</v>
      </c>
      <c r="D6696" s="7">
        <f t="shared" si="520"/>
        <v>0</v>
      </c>
      <c r="E6696" s="7">
        <f>SUM(D$2:D6696)</f>
        <v>1967.1657159903978</v>
      </c>
      <c r="F6696">
        <f t="shared" si="521"/>
        <v>1</v>
      </c>
      <c r="G6696">
        <f t="shared" si="522"/>
        <v>1</v>
      </c>
    </row>
    <row r="6697" spans="1:7" x14ac:dyDescent="0.25">
      <c r="A6697" s="7">
        <v>5.7814339079452395E-2</v>
      </c>
      <c r="B6697" s="13">
        <f t="shared" si="523"/>
        <v>6696</v>
      </c>
      <c r="C6697" s="35">
        <f t="shared" si="524"/>
        <v>0</v>
      </c>
      <c r="D6697" s="7">
        <f t="shared" si="520"/>
        <v>0</v>
      </c>
      <c r="E6697" s="7">
        <f>SUM(D$2:D6697)</f>
        <v>1967.1657159903978</v>
      </c>
      <c r="F6697">
        <f t="shared" si="521"/>
        <v>1</v>
      </c>
      <c r="G6697">
        <f t="shared" si="522"/>
        <v>1</v>
      </c>
    </row>
    <row r="6698" spans="1:7" x14ac:dyDescent="0.25">
      <c r="A6698" s="7">
        <v>5.7814339079452395E-2</v>
      </c>
      <c r="B6698" s="13">
        <f t="shared" si="523"/>
        <v>6697</v>
      </c>
      <c r="C6698" s="35">
        <f t="shared" si="524"/>
        <v>0</v>
      </c>
      <c r="D6698" s="7">
        <f t="shared" si="520"/>
        <v>0</v>
      </c>
      <c r="E6698" s="7">
        <f>SUM(D$2:D6698)</f>
        <v>1967.1657159903978</v>
      </c>
      <c r="F6698">
        <f t="shared" si="521"/>
        <v>1</v>
      </c>
      <c r="G6698">
        <f t="shared" si="522"/>
        <v>1</v>
      </c>
    </row>
    <row r="6699" spans="1:7" x14ac:dyDescent="0.25">
      <c r="A6699" s="7">
        <v>5.7814339079452395E-2</v>
      </c>
      <c r="B6699" s="13">
        <f t="shared" si="523"/>
        <v>6698</v>
      </c>
      <c r="C6699" s="35">
        <f t="shared" si="524"/>
        <v>0</v>
      </c>
      <c r="D6699" s="7">
        <f t="shared" si="520"/>
        <v>0</v>
      </c>
      <c r="E6699" s="7">
        <f>SUM(D$2:D6699)</f>
        <v>1967.1657159903978</v>
      </c>
      <c r="F6699">
        <f t="shared" si="521"/>
        <v>1</v>
      </c>
      <c r="G6699">
        <f t="shared" si="522"/>
        <v>1</v>
      </c>
    </row>
    <row r="6700" spans="1:7" x14ac:dyDescent="0.25">
      <c r="A6700" s="7">
        <v>5.7814339079452395E-2</v>
      </c>
      <c r="B6700" s="13">
        <f t="shared" si="523"/>
        <v>6699</v>
      </c>
      <c r="C6700" s="35">
        <f t="shared" si="524"/>
        <v>0</v>
      </c>
      <c r="D6700" s="7">
        <f t="shared" si="520"/>
        <v>0</v>
      </c>
      <c r="E6700" s="7">
        <f>SUM(D$2:D6700)</f>
        <v>1967.1657159903978</v>
      </c>
      <c r="F6700">
        <f t="shared" si="521"/>
        <v>1</v>
      </c>
      <c r="G6700">
        <f t="shared" si="522"/>
        <v>1</v>
      </c>
    </row>
    <row r="6701" spans="1:7" x14ac:dyDescent="0.25">
      <c r="A6701" s="7">
        <v>5.7814339079452395E-2</v>
      </c>
      <c r="B6701" s="13">
        <f t="shared" si="523"/>
        <v>6700</v>
      </c>
      <c r="C6701" s="35">
        <f t="shared" si="524"/>
        <v>0</v>
      </c>
      <c r="D6701" s="7">
        <f t="shared" si="520"/>
        <v>0</v>
      </c>
      <c r="E6701" s="7">
        <f>SUM(D$2:D6701)</f>
        <v>1967.1657159903978</v>
      </c>
      <c r="F6701">
        <f t="shared" si="521"/>
        <v>1</v>
      </c>
      <c r="G6701">
        <f t="shared" si="522"/>
        <v>1</v>
      </c>
    </row>
    <row r="6702" spans="1:7" x14ac:dyDescent="0.25">
      <c r="A6702" s="7">
        <v>5.7814339079452395E-2</v>
      </c>
      <c r="B6702" s="13">
        <f t="shared" si="523"/>
        <v>6701</v>
      </c>
      <c r="C6702" s="35">
        <f t="shared" si="524"/>
        <v>0</v>
      </c>
      <c r="D6702" s="7">
        <f t="shared" si="520"/>
        <v>0</v>
      </c>
      <c r="E6702" s="7">
        <f>SUM(D$2:D6702)</f>
        <v>1967.1657159903978</v>
      </c>
      <c r="F6702">
        <f t="shared" si="521"/>
        <v>1</v>
      </c>
      <c r="G6702">
        <f t="shared" si="522"/>
        <v>1</v>
      </c>
    </row>
    <row r="6703" spans="1:7" x14ac:dyDescent="0.25">
      <c r="A6703" s="7">
        <v>5.7814339079452395E-2</v>
      </c>
      <c r="B6703" s="13">
        <f t="shared" si="523"/>
        <v>6702</v>
      </c>
      <c r="C6703" s="35">
        <f t="shared" si="524"/>
        <v>0</v>
      </c>
      <c r="D6703" s="7">
        <f t="shared" si="520"/>
        <v>0</v>
      </c>
      <c r="E6703" s="7">
        <f>SUM(D$2:D6703)</f>
        <v>1967.1657159903978</v>
      </c>
      <c r="F6703">
        <f t="shared" si="521"/>
        <v>1</v>
      </c>
      <c r="G6703">
        <f t="shared" si="522"/>
        <v>1</v>
      </c>
    </row>
    <row r="6704" spans="1:7" x14ac:dyDescent="0.25">
      <c r="A6704" s="7">
        <v>5.7814339079452395E-2</v>
      </c>
      <c r="B6704" s="13">
        <f t="shared" si="523"/>
        <v>6703</v>
      </c>
      <c r="C6704" s="35">
        <f t="shared" si="524"/>
        <v>0</v>
      </c>
      <c r="D6704" s="7">
        <f t="shared" si="520"/>
        <v>0</v>
      </c>
      <c r="E6704" s="7">
        <f>SUM(D$2:D6704)</f>
        <v>1967.1657159903978</v>
      </c>
      <c r="F6704">
        <f t="shared" si="521"/>
        <v>1</v>
      </c>
      <c r="G6704">
        <f t="shared" si="522"/>
        <v>1</v>
      </c>
    </row>
    <row r="6705" spans="1:7" x14ac:dyDescent="0.25">
      <c r="A6705" s="7">
        <v>5.7814339079452395E-2</v>
      </c>
      <c r="B6705" s="13">
        <f t="shared" si="523"/>
        <v>6704</v>
      </c>
      <c r="C6705" s="35">
        <f t="shared" si="524"/>
        <v>0</v>
      </c>
      <c r="D6705" s="7">
        <f t="shared" si="520"/>
        <v>0</v>
      </c>
      <c r="E6705" s="7">
        <f>SUM(D$2:D6705)</f>
        <v>1967.1657159903978</v>
      </c>
      <c r="F6705">
        <f t="shared" si="521"/>
        <v>1</v>
      </c>
      <c r="G6705">
        <f t="shared" si="522"/>
        <v>1</v>
      </c>
    </row>
    <row r="6706" spans="1:7" x14ac:dyDescent="0.25">
      <c r="A6706" s="7">
        <v>5.7814339079452395E-2</v>
      </c>
      <c r="B6706" s="13">
        <f t="shared" si="523"/>
        <v>6705</v>
      </c>
      <c r="C6706" s="35">
        <f t="shared" si="524"/>
        <v>0</v>
      </c>
      <c r="D6706" s="7">
        <f t="shared" si="520"/>
        <v>0</v>
      </c>
      <c r="E6706" s="7">
        <f>SUM(D$2:D6706)</f>
        <v>1967.1657159903978</v>
      </c>
      <c r="F6706">
        <f t="shared" si="521"/>
        <v>1</v>
      </c>
      <c r="G6706">
        <f t="shared" si="522"/>
        <v>1</v>
      </c>
    </row>
    <row r="6707" spans="1:7" x14ac:dyDescent="0.25">
      <c r="A6707" s="7">
        <v>5.7814339079452395E-2</v>
      </c>
      <c r="B6707" s="13">
        <f t="shared" si="523"/>
        <v>6706</v>
      </c>
      <c r="C6707" s="35">
        <f t="shared" si="524"/>
        <v>0</v>
      </c>
      <c r="D6707" s="7">
        <f t="shared" si="520"/>
        <v>0</v>
      </c>
      <c r="E6707" s="7">
        <f>SUM(D$2:D6707)</f>
        <v>1967.1657159903978</v>
      </c>
      <c r="F6707">
        <f t="shared" si="521"/>
        <v>1</v>
      </c>
      <c r="G6707">
        <f t="shared" si="522"/>
        <v>1</v>
      </c>
    </row>
    <row r="6708" spans="1:7" x14ac:dyDescent="0.25">
      <c r="A6708" s="7">
        <v>5.7814339079452395E-2</v>
      </c>
      <c r="B6708" s="13">
        <f t="shared" si="523"/>
        <v>6707</v>
      </c>
      <c r="C6708" s="35">
        <f t="shared" si="524"/>
        <v>0</v>
      </c>
      <c r="D6708" s="7">
        <f t="shared" si="520"/>
        <v>0</v>
      </c>
      <c r="E6708" s="7">
        <f>SUM(D$2:D6708)</f>
        <v>1967.1657159903978</v>
      </c>
      <c r="F6708">
        <f t="shared" si="521"/>
        <v>1</v>
      </c>
      <c r="G6708">
        <f t="shared" si="522"/>
        <v>1</v>
      </c>
    </row>
    <row r="6709" spans="1:7" x14ac:dyDescent="0.25">
      <c r="A6709" s="7">
        <v>5.7814339079452395E-2</v>
      </c>
      <c r="B6709" s="13">
        <f t="shared" si="523"/>
        <v>6708</v>
      </c>
      <c r="C6709" s="35">
        <f t="shared" si="524"/>
        <v>0</v>
      </c>
      <c r="D6709" s="7">
        <f t="shared" si="520"/>
        <v>0</v>
      </c>
      <c r="E6709" s="7">
        <f>SUM(D$2:D6709)</f>
        <v>1967.1657159903978</v>
      </c>
      <c r="F6709">
        <f t="shared" si="521"/>
        <v>1</v>
      </c>
      <c r="G6709">
        <f t="shared" si="522"/>
        <v>1</v>
      </c>
    </row>
    <row r="6710" spans="1:7" x14ac:dyDescent="0.25">
      <c r="A6710" s="7">
        <v>5.7814339079452395E-2</v>
      </c>
      <c r="B6710" s="13">
        <f t="shared" si="523"/>
        <v>6709</v>
      </c>
      <c r="C6710" s="35">
        <f t="shared" si="524"/>
        <v>0</v>
      </c>
      <c r="D6710" s="7">
        <f t="shared" si="520"/>
        <v>0</v>
      </c>
      <c r="E6710" s="7">
        <f>SUM(D$2:D6710)</f>
        <v>1967.1657159903978</v>
      </c>
      <c r="F6710">
        <f t="shared" si="521"/>
        <v>1</v>
      </c>
      <c r="G6710">
        <f t="shared" si="522"/>
        <v>1</v>
      </c>
    </row>
    <row r="6711" spans="1:7" x14ac:dyDescent="0.25">
      <c r="A6711" s="7">
        <v>5.7814339079452395E-2</v>
      </c>
      <c r="B6711" s="13">
        <f t="shared" si="523"/>
        <v>6710</v>
      </c>
      <c r="C6711" s="35">
        <f t="shared" si="524"/>
        <v>0</v>
      </c>
      <c r="D6711" s="7">
        <f t="shared" si="520"/>
        <v>0</v>
      </c>
      <c r="E6711" s="7">
        <f>SUM(D$2:D6711)</f>
        <v>1967.1657159903978</v>
      </c>
      <c r="F6711">
        <f t="shared" si="521"/>
        <v>1</v>
      </c>
      <c r="G6711">
        <f t="shared" si="522"/>
        <v>1</v>
      </c>
    </row>
    <row r="6712" spans="1:7" x14ac:dyDescent="0.25">
      <c r="A6712" s="7">
        <v>5.7814339079452395E-2</v>
      </c>
      <c r="B6712" s="13">
        <f t="shared" si="523"/>
        <v>6711</v>
      </c>
      <c r="C6712" s="35">
        <f t="shared" si="524"/>
        <v>0</v>
      </c>
      <c r="D6712" s="7">
        <f t="shared" si="520"/>
        <v>0</v>
      </c>
      <c r="E6712" s="7">
        <f>SUM(D$2:D6712)</f>
        <v>1967.1657159903978</v>
      </c>
      <c r="F6712">
        <f t="shared" si="521"/>
        <v>1</v>
      </c>
      <c r="G6712">
        <f t="shared" si="522"/>
        <v>1</v>
      </c>
    </row>
    <row r="6713" spans="1:7" x14ac:dyDescent="0.25">
      <c r="A6713" s="7">
        <v>5.7814339079452395E-2</v>
      </c>
      <c r="B6713" s="13">
        <f t="shared" si="523"/>
        <v>6712</v>
      </c>
      <c r="C6713" s="35">
        <f t="shared" si="524"/>
        <v>0</v>
      </c>
      <c r="D6713" s="7">
        <f t="shared" si="520"/>
        <v>0</v>
      </c>
      <c r="E6713" s="7">
        <f>SUM(D$2:D6713)</f>
        <v>1967.1657159903978</v>
      </c>
      <c r="F6713">
        <f t="shared" si="521"/>
        <v>1</v>
      </c>
      <c r="G6713">
        <f t="shared" si="522"/>
        <v>1</v>
      </c>
    </row>
    <row r="6714" spans="1:7" x14ac:dyDescent="0.25">
      <c r="A6714" s="7">
        <v>5.7814339079452395E-2</v>
      </c>
      <c r="B6714" s="13">
        <f t="shared" si="523"/>
        <v>6713</v>
      </c>
      <c r="C6714" s="35">
        <f t="shared" si="524"/>
        <v>0</v>
      </c>
      <c r="D6714" s="7">
        <f t="shared" si="520"/>
        <v>0</v>
      </c>
      <c r="E6714" s="7">
        <f>SUM(D$2:D6714)</f>
        <v>1967.1657159903978</v>
      </c>
      <c r="F6714">
        <f t="shared" si="521"/>
        <v>1</v>
      </c>
      <c r="G6714">
        <f t="shared" si="522"/>
        <v>1</v>
      </c>
    </row>
    <row r="6715" spans="1:7" x14ac:dyDescent="0.25">
      <c r="A6715" s="7">
        <v>5.7814339079452395E-2</v>
      </c>
      <c r="B6715" s="13">
        <f t="shared" si="523"/>
        <v>6714</v>
      </c>
      <c r="C6715" s="35">
        <f t="shared" si="524"/>
        <v>0</v>
      </c>
      <c r="D6715" s="7">
        <f t="shared" si="520"/>
        <v>0</v>
      </c>
      <c r="E6715" s="7">
        <f>SUM(D$2:D6715)</f>
        <v>1967.1657159903978</v>
      </c>
      <c r="F6715">
        <f t="shared" si="521"/>
        <v>1</v>
      </c>
      <c r="G6715">
        <f t="shared" si="522"/>
        <v>1</v>
      </c>
    </row>
    <row r="6716" spans="1:7" x14ac:dyDescent="0.25">
      <c r="A6716" s="7">
        <v>5.7814339079452395E-2</v>
      </c>
      <c r="B6716" s="13">
        <f t="shared" si="523"/>
        <v>6715</v>
      </c>
      <c r="C6716" s="35">
        <f t="shared" si="524"/>
        <v>0</v>
      </c>
      <c r="D6716" s="7">
        <f t="shared" si="520"/>
        <v>0</v>
      </c>
      <c r="E6716" s="7">
        <f>SUM(D$2:D6716)</f>
        <v>1967.1657159903978</v>
      </c>
      <c r="F6716">
        <f t="shared" si="521"/>
        <v>1</v>
      </c>
      <c r="G6716">
        <f t="shared" si="522"/>
        <v>1</v>
      </c>
    </row>
    <row r="6717" spans="1:7" x14ac:dyDescent="0.25">
      <c r="A6717" s="7">
        <v>5.7814339079452395E-2</v>
      </c>
      <c r="B6717" s="13">
        <f t="shared" si="523"/>
        <v>6716</v>
      </c>
      <c r="C6717" s="35">
        <f t="shared" si="524"/>
        <v>0</v>
      </c>
      <c r="D6717" s="7">
        <f t="shared" si="520"/>
        <v>0</v>
      </c>
      <c r="E6717" s="7">
        <f>SUM(D$2:D6717)</f>
        <v>1967.1657159903978</v>
      </c>
      <c r="F6717">
        <f t="shared" si="521"/>
        <v>1</v>
      </c>
      <c r="G6717">
        <f t="shared" si="522"/>
        <v>1</v>
      </c>
    </row>
    <row r="6718" spans="1:7" x14ac:dyDescent="0.25">
      <c r="A6718" s="7">
        <v>5.7807899123759353E-2</v>
      </c>
      <c r="B6718" s="13">
        <f t="shared" si="523"/>
        <v>6717</v>
      </c>
      <c r="C6718" s="35">
        <f t="shared" si="524"/>
        <v>6.4399556930425095E-6</v>
      </c>
      <c r="D6718" s="7">
        <f t="shared" si="520"/>
        <v>4.3257182390166536E-2</v>
      </c>
      <c r="E6718" s="7">
        <f>SUM(D$2:D6718)</f>
        <v>1967.2089731727879</v>
      </c>
      <c r="F6718">
        <f t="shared" si="521"/>
        <v>1</v>
      </c>
      <c r="G6718">
        <f t="shared" si="522"/>
        <v>1</v>
      </c>
    </row>
    <row r="6719" spans="1:7" x14ac:dyDescent="0.25">
      <c r="A6719" s="7">
        <v>5.7775868817812014E-2</v>
      </c>
      <c r="B6719" s="13">
        <f t="shared" si="523"/>
        <v>6718</v>
      </c>
      <c r="C6719" s="35">
        <f t="shared" si="524"/>
        <v>3.2030305947339244E-5</v>
      </c>
      <c r="D6719" s="7">
        <f t="shared" si="520"/>
        <v>0.21517959535422504</v>
      </c>
      <c r="E6719" s="7">
        <f>SUM(D$2:D6719)</f>
        <v>1967.424152768142</v>
      </c>
      <c r="F6719">
        <f t="shared" si="521"/>
        <v>1</v>
      </c>
      <c r="G6719">
        <f t="shared" si="522"/>
        <v>1</v>
      </c>
    </row>
    <row r="6720" spans="1:7" x14ac:dyDescent="0.25">
      <c r="A6720" s="7">
        <v>5.7686847325016721E-2</v>
      </c>
      <c r="B6720" s="13">
        <f t="shared" si="523"/>
        <v>6719</v>
      </c>
      <c r="C6720" s="35">
        <f t="shared" si="524"/>
        <v>8.9021492795292312E-5</v>
      </c>
      <c r="D6720" s="7">
        <f t="shared" si="520"/>
        <v>0.59813541009156901</v>
      </c>
      <c r="E6720" s="7">
        <f>SUM(D$2:D6720)</f>
        <v>1968.0222881782336</v>
      </c>
      <c r="F6720">
        <f t="shared" si="521"/>
        <v>1</v>
      </c>
      <c r="G6720">
        <f t="shared" si="522"/>
        <v>1</v>
      </c>
    </row>
    <row r="6721" spans="1:7" x14ac:dyDescent="0.25">
      <c r="A6721" s="7">
        <v>5.7676340028885852E-2</v>
      </c>
      <c r="B6721" s="13">
        <f t="shared" si="523"/>
        <v>6720</v>
      </c>
      <c r="C6721" s="35">
        <f t="shared" si="524"/>
        <v>1.0507296130869703E-5</v>
      </c>
      <c r="D6721" s="7">
        <f t="shared" si="520"/>
        <v>7.0609029999444406E-2</v>
      </c>
      <c r="E6721" s="7">
        <f>SUM(D$2:D6721)</f>
        <v>1968.0928972082329</v>
      </c>
      <c r="F6721">
        <f t="shared" si="521"/>
        <v>1</v>
      </c>
      <c r="G6721">
        <f t="shared" si="522"/>
        <v>1</v>
      </c>
    </row>
    <row r="6722" spans="1:7" x14ac:dyDescent="0.25">
      <c r="A6722" s="7">
        <v>5.7661063291884564E-2</v>
      </c>
      <c r="B6722" s="13">
        <f t="shared" si="523"/>
        <v>6721</v>
      </c>
      <c r="C6722" s="35">
        <f t="shared" si="524"/>
        <v>1.5276737001287954E-5</v>
      </c>
      <c r="D6722" s="7">
        <f t="shared" ref="D6722:D6785" si="525">C6722*B6722</f>
        <v>0.10267494938565634</v>
      </c>
      <c r="E6722" s="7">
        <f>SUM(D$2:D6722)</f>
        <v>1968.1955721576185</v>
      </c>
      <c r="F6722">
        <f t="shared" ref="F6722:F6785" si="526">IF(E6722&gt;I$15,1,0)</f>
        <v>1</v>
      </c>
      <c r="G6722">
        <f t="shared" ref="G6722:G6785" si="527">IF(E6722&gt;M$15,1,0)</f>
        <v>1</v>
      </c>
    </row>
    <row r="6723" spans="1:7" x14ac:dyDescent="0.25">
      <c r="A6723" s="7">
        <v>5.7660167508573855E-2</v>
      </c>
      <c r="B6723" s="13">
        <f t="shared" ref="B6723:B6786" si="528">ROW(B6723)-1</f>
        <v>6722</v>
      </c>
      <c r="C6723" s="35">
        <f t="shared" si="524"/>
        <v>8.9578331070871986E-7</v>
      </c>
      <c r="D6723" s="7">
        <f t="shared" si="525"/>
        <v>6.0214554145840149E-3</v>
      </c>
      <c r="E6723" s="7">
        <f>SUM(D$2:D6723)</f>
        <v>1968.2015936130331</v>
      </c>
      <c r="F6723">
        <f t="shared" si="526"/>
        <v>1</v>
      </c>
      <c r="G6723">
        <f t="shared" si="527"/>
        <v>1</v>
      </c>
    </row>
    <row r="6724" spans="1:7" x14ac:dyDescent="0.25">
      <c r="A6724" s="7">
        <v>5.7599544767763577E-2</v>
      </c>
      <c r="B6724" s="13">
        <f t="shared" si="528"/>
        <v>6723</v>
      </c>
      <c r="C6724" s="35">
        <f t="shared" ref="C6724:C6787" si="529">IF(A6723-A6724=0,0,A6723-A6724)</f>
        <v>6.0622740810277465E-5</v>
      </c>
      <c r="D6724" s="7">
        <f t="shared" si="525"/>
        <v>0.40756668646749539</v>
      </c>
      <c r="E6724" s="7">
        <f>SUM(D$2:D6724)</f>
        <v>1968.6091602995007</v>
      </c>
      <c r="F6724">
        <f t="shared" si="526"/>
        <v>1</v>
      </c>
      <c r="G6724">
        <f t="shared" si="527"/>
        <v>1</v>
      </c>
    </row>
    <row r="6725" spans="1:7" x14ac:dyDescent="0.25">
      <c r="A6725" s="7">
        <v>5.7585430128030191E-2</v>
      </c>
      <c r="B6725" s="13">
        <f t="shared" si="528"/>
        <v>6724</v>
      </c>
      <c r="C6725" s="35">
        <f t="shared" si="529"/>
        <v>1.4114639733386891E-5</v>
      </c>
      <c r="D6725" s="7">
        <f t="shared" si="525"/>
        <v>9.4906837567293456E-2</v>
      </c>
      <c r="E6725" s="7">
        <f>SUM(D$2:D6725)</f>
        <v>1968.704067137068</v>
      </c>
      <c r="F6725">
        <f t="shared" si="526"/>
        <v>1</v>
      </c>
      <c r="G6725">
        <f t="shared" si="527"/>
        <v>1</v>
      </c>
    </row>
    <row r="6726" spans="1:7" x14ac:dyDescent="0.25">
      <c r="A6726" s="7">
        <v>5.7578288071904377E-2</v>
      </c>
      <c r="B6726" s="13">
        <f t="shared" si="528"/>
        <v>6725</v>
      </c>
      <c r="C6726" s="35">
        <f t="shared" si="529"/>
        <v>7.1420561258139781E-6</v>
      </c>
      <c r="D6726" s="7">
        <f t="shared" si="525"/>
        <v>4.8030327446099003E-2</v>
      </c>
      <c r="E6726" s="7">
        <f>SUM(D$2:D6726)</f>
        <v>1968.752097464514</v>
      </c>
      <c r="F6726">
        <f t="shared" si="526"/>
        <v>1</v>
      </c>
      <c r="G6726">
        <f t="shared" si="527"/>
        <v>1</v>
      </c>
    </row>
    <row r="6727" spans="1:7" x14ac:dyDescent="0.25">
      <c r="A6727" s="7">
        <v>5.757121864685779E-2</v>
      </c>
      <c r="B6727" s="13">
        <f t="shared" si="528"/>
        <v>6726</v>
      </c>
      <c r="C6727" s="35">
        <f t="shared" si="529"/>
        <v>7.0694250465866415E-6</v>
      </c>
      <c r="D6727" s="7">
        <f t="shared" si="525"/>
        <v>4.7548952863341751E-2</v>
      </c>
      <c r="E6727" s="7">
        <f>SUM(D$2:D6727)</f>
        <v>1968.7996464173773</v>
      </c>
      <c r="F6727">
        <f t="shared" si="526"/>
        <v>1</v>
      </c>
      <c r="G6727">
        <f t="shared" si="527"/>
        <v>1</v>
      </c>
    </row>
    <row r="6728" spans="1:7" x14ac:dyDescent="0.25">
      <c r="A6728" s="7">
        <v>5.7563447121378515E-2</v>
      </c>
      <c r="B6728" s="13">
        <f t="shared" si="528"/>
        <v>6727</v>
      </c>
      <c r="C6728" s="35">
        <f t="shared" si="529"/>
        <v>7.7715254792748434E-6</v>
      </c>
      <c r="D6728" s="7">
        <f t="shared" si="525"/>
        <v>5.2279051899081871E-2</v>
      </c>
      <c r="E6728" s="7">
        <f>SUM(D$2:D6728)</f>
        <v>1968.8519254692765</v>
      </c>
      <c r="F6728">
        <f t="shared" si="526"/>
        <v>1</v>
      </c>
      <c r="G6728">
        <f t="shared" si="527"/>
        <v>1</v>
      </c>
    </row>
    <row r="6729" spans="1:7" x14ac:dyDescent="0.25">
      <c r="A6729" s="7">
        <v>5.7526623164201041E-2</v>
      </c>
      <c r="B6729" s="13">
        <f t="shared" si="528"/>
        <v>6728</v>
      </c>
      <c r="C6729" s="35">
        <f t="shared" si="529"/>
        <v>3.6823957177474498E-5</v>
      </c>
      <c r="D6729" s="7">
        <f t="shared" si="525"/>
        <v>0.24775158389004842</v>
      </c>
      <c r="E6729" s="7">
        <f>SUM(D$2:D6729)</f>
        <v>1969.0996770531665</v>
      </c>
      <c r="F6729">
        <f t="shared" si="526"/>
        <v>1</v>
      </c>
      <c r="G6729">
        <f t="shared" si="527"/>
        <v>1</v>
      </c>
    </row>
    <row r="6730" spans="1:7" x14ac:dyDescent="0.25">
      <c r="A6730" s="7">
        <v>5.7474328787144265E-2</v>
      </c>
      <c r="B6730" s="13">
        <f t="shared" si="528"/>
        <v>6729</v>
      </c>
      <c r="C6730" s="35">
        <f t="shared" si="529"/>
        <v>5.2294377056776031E-5</v>
      </c>
      <c r="D6730" s="7">
        <f t="shared" si="525"/>
        <v>0.35188886321504592</v>
      </c>
      <c r="E6730" s="7">
        <f>SUM(D$2:D6730)</f>
        <v>1969.4515659163815</v>
      </c>
      <c r="F6730">
        <f t="shared" si="526"/>
        <v>1</v>
      </c>
      <c r="G6730">
        <f t="shared" si="527"/>
        <v>1</v>
      </c>
    </row>
    <row r="6731" spans="1:7" x14ac:dyDescent="0.25">
      <c r="A6731" s="7">
        <v>5.7416223923747851E-2</v>
      </c>
      <c r="B6731" s="13">
        <f t="shared" si="528"/>
        <v>6730</v>
      </c>
      <c r="C6731" s="35">
        <f t="shared" si="529"/>
        <v>5.8104863396413187E-5</v>
      </c>
      <c r="D6731" s="7">
        <f t="shared" si="525"/>
        <v>0.39104573065786075</v>
      </c>
      <c r="E6731" s="7">
        <f>SUM(D$2:D6731)</f>
        <v>1969.8426116470393</v>
      </c>
      <c r="F6731">
        <f t="shared" si="526"/>
        <v>1</v>
      </c>
      <c r="G6731">
        <f t="shared" si="527"/>
        <v>1</v>
      </c>
    </row>
    <row r="6732" spans="1:7" x14ac:dyDescent="0.25">
      <c r="A6732" s="7">
        <v>5.7369473719073451E-2</v>
      </c>
      <c r="B6732" s="13">
        <f t="shared" si="528"/>
        <v>6731</v>
      </c>
      <c r="C6732" s="35">
        <f t="shared" si="529"/>
        <v>4.6750204674400608E-5</v>
      </c>
      <c r="D6732" s="7">
        <f t="shared" si="525"/>
        <v>0.31467562766339052</v>
      </c>
      <c r="E6732" s="7">
        <f>SUM(D$2:D6732)</f>
        <v>1970.1572872747026</v>
      </c>
      <c r="F6732">
        <f t="shared" si="526"/>
        <v>1</v>
      </c>
      <c r="G6732">
        <f t="shared" si="527"/>
        <v>1</v>
      </c>
    </row>
    <row r="6733" spans="1:7" x14ac:dyDescent="0.25">
      <c r="A6733" s="7">
        <v>5.7240819867369834E-2</v>
      </c>
      <c r="B6733" s="13">
        <f t="shared" si="528"/>
        <v>6732</v>
      </c>
      <c r="C6733" s="35">
        <f t="shared" si="529"/>
        <v>1.2865385170361676E-4</v>
      </c>
      <c r="D6733" s="7">
        <f t="shared" si="525"/>
        <v>0.86609772966874798</v>
      </c>
      <c r="E6733" s="7">
        <f>SUM(D$2:D6733)</f>
        <v>1971.0233850043714</v>
      </c>
      <c r="F6733">
        <f t="shared" si="526"/>
        <v>1</v>
      </c>
      <c r="G6733">
        <f t="shared" si="527"/>
        <v>1</v>
      </c>
    </row>
    <row r="6734" spans="1:7" x14ac:dyDescent="0.25">
      <c r="A6734" s="7">
        <v>5.7215374779274131E-2</v>
      </c>
      <c r="B6734" s="13">
        <f t="shared" si="528"/>
        <v>6733</v>
      </c>
      <c r="C6734" s="35">
        <f t="shared" si="529"/>
        <v>2.5445088095703283E-5</v>
      </c>
      <c r="D6734" s="7">
        <f t="shared" si="525"/>
        <v>0.17132177814837021</v>
      </c>
      <c r="E6734" s="7">
        <f>SUM(D$2:D6734)</f>
        <v>1971.1947067825199</v>
      </c>
      <c r="F6734">
        <f t="shared" si="526"/>
        <v>1</v>
      </c>
      <c r="G6734">
        <f t="shared" si="527"/>
        <v>1</v>
      </c>
    </row>
    <row r="6735" spans="1:7" x14ac:dyDescent="0.25">
      <c r="A6735" s="7">
        <v>5.7205932738972232E-2</v>
      </c>
      <c r="B6735" s="13">
        <f t="shared" si="528"/>
        <v>6734</v>
      </c>
      <c r="C6735" s="35">
        <f t="shared" si="529"/>
        <v>9.4420403018991017E-6</v>
      </c>
      <c r="D6735" s="7">
        <f t="shared" si="525"/>
        <v>6.3582699392988551E-2</v>
      </c>
      <c r="E6735" s="7">
        <f>SUM(D$2:D6735)</f>
        <v>1971.2582894819129</v>
      </c>
      <c r="F6735">
        <f t="shared" si="526"/>
        <v>1</v>
      </c>
      <c r="G6735">
        <f t="shared" si="527"/>
        <v>1</v>
      </c>
    </row>
    <row r="6736" spans="1:7" x14ac:dyDescent="0.25">
      <c r="A6736" s="7">
        <v>5.7202446447168438E-2</v>
      </c>
      <c r="B6736" s="13">
        <f t="shared" si="528"/>
        <v>6735</v>
      </c>
      <c r="C6736" s="35">
        <f t="shared" si="529"/>
        <v>3.4862918037933954E-6</v>
      </c>
      <c r="D6736" s="7">
        <f t="shared" si="525"/>
        <v>2.3480175298548518E-2</v>
      </c>
      <c r="E6736" s="7">
        <f>SUM(D$2:D6736)</f>
        <v>1971.2817696572115</v>
      </c>
      <c r="F6736">
        <f t="shared" si="526"/>
        <v>1</v>
      </c>
      <c r="G6736">
        <f t="shared" si="527"/>
        <v>1</v>
      </c>
    </row>
    <row r="6737" spans="1:7" x14ac:dyDescent="0.25">
      <c r="A6737" s="7">
        <v>5.7199444362559602E-2</v>
      </c>
      <c r="B6737" s="13">
        <f t="shared" si="528"/>
        <v>6736</v>
      </c>
      <c r="C6737" s="35">
        <f t="shared" si="529"/>
        <v>3.0020846088357755E-6</v>
      </c>
      <c r="D6737" s="7">
        <f t="shared" si="525"/>
        <v>2.0222041925117784E-2</v>
      </c>
      <c r="E6737" s="7">
        <f>SUM(D$2:D6737)</f>
        <v>1971.3019916991366</v>
      </c>
      <c r="F6737">
        <f t="shared" si="526"/>
        <v>1</v>
      </c>
      <c r="G6737">
        <f t="shared" si="527"/>
        <v>1</v>
      </c>
    </row>
    <row r="6738" spans="1:7" x14ac:dyDescent="0.25">
      <c r="A6738" s="7">
        <v>5.718835601779481E-2</v>
      </c>
      <c r="B6738" s="13">
        <f t="shared" si="528"/>
        <v>6737</v>
      </c>
      <c r="C6738" s="35">
        <f t="shared" si="529"/>
        <v>1.1088344764792479E-5</v>
      </c>
      <c r="D6738" s="7">
        <f t="shared" si="525"/>
        <v>7.4702178680406933E-2</v>
      </c>
      <c r="E6738" s="7">
        <f>SUM(D$2:D6738)</f>
        <v>1971.3766938778169</v>
      </c>
      <c r="F6738">
        <f t="shared" si="526"/>
        <v>1</v>
      </c>
      <c r="G6738">
        <f t="shared" si="527"/>
        <v>1</v>
      </c>
    </row>
    <row r="6739" spans="1:7" x14ac:dyDescent="0.25">
      <c r="A6739" s="7">
        <v>5.7180027654041322E-2</v>
      </c>
      <c r="B6739" s="13">
        <f t="shared" si="528"/>
        <v>6738</v>
      </c>
      <c r="C6739" s="35">
        <f t="shared" si="529"/>
        <v>8.3283637534875554E-6</v>
      </c>
      <c r="D6739" s="7">
        <f t="shared" si="525"/>
        <v>5.6116514970999148E-2</v>
      </c>
      <c r="E6739" s="7">
        <f>SUM(D$2:D6739)</f>
        <v>1971.432810392788</v>
      </c>
      <c r="F6739">
        <f t="shared" si="526"/>
        <v>1</v>
      </c>
      <c r="G6739">
        <f t="shared" si="527"/>
        <v>1</v>
      </c>
    </row>
    <row r="6740" spans="1:7" x14ac:dyDescent="0.25">
      <c r="A6740" s="7">
        <v>5.7134124811958127E-2</v>
      </c>
      <c r="B6740" s="13">
        <f t="shared" si="528"/>
        <v>6739</v>
      </c>
      <c r="C6740" s="35">
        <f t="shared" si="529"/>
        <v>4.5902842083195283E-5</v>
      </c>
      <c r="D6740" s="7">
        <f t="shared" si="525"/>
        <v>0.30933925279865304</v>
      </c>
      <c r="E6740" s="7">
        <f>SUM(D$2:D6740)</f>
        <v>1971.7421496455868</v>
      </c>
      <c r="F6740">
        <f t="shared" si="526"/>
        <v>1</v>
      </c>
      <c r="G6740">
        <f t="shared" si="527"/>
        <v>1</v>
      </c>
    </row>
    <row r="6741" spans="1:7" x14ac:dyDescent="0.25">
      <c r="A6741" s="7">
        <v>5.7116935456536656E-2</v>
      </c>
      <c r="B6741" s="13">
        <f t="shared" si="528"/>
        <v>6740</v>
      </c>
      <c r="C6741" s="35">
        <f t="shared" si="529"/>
        <v>1.718935542147082E-5</v>
      </c>
      <c r="D6741" s="7">
        <f t="shared" si="525"/>
        <v>0.11585625554071333</v>
      </c>
      <c r="E6741" s="7">
        <f>SUM(D$2:D6741)</f>
        <v>1971.8580059011274</v>
      </c>
      <c r="F6741">
        <f t="shared" si="526"/>
        <v>1</v>
      </c>
      <c r="G6741">
        <f t="shared" si="527"/>
        <v>1</v>
      </c>
    </row>
    <row r="6742" spans="1:7" x14ac:dyDescent="0.25">
      <c r="A6742" s="7">
        <v>5.7074179961220807E-2</v>
      </c>
      <c r="B6742" s="13">
        <f t="shared" si="528"/>
        <v>6741</v>
      </c>
      <c r="C6742" s="35">
        <f t="shared" si="529"/>
        <v>4.2755495315849323E-5</v>
      </c>
      <c r="D6742" s="7">
        <f t="shared" si="525"/>
        <v>0.28821479392414029</v>
      </c>
      <c r="E6742" s="7">
        <f>SUM(D$2:D6742)</f>
        <v>1972.1462206950516</v>
      </c>
      <c r="F6742">
        <f t="shared" si="526"/>
        <v>1</v>
      </c>
      <c r="G6742">
        <f t="shared" si="527"/>
        <v>1</v>
      </c>
    </row>
    <row r="6743" spans="1:7" x14ac:dyDescent="0.25">
      <c r="A6743" s="7">
        <v>5.7071153666252254E-2</v>
      </c>
      <c r="B6743" s="13">
        <f t="shared" si="528"/>
        <v>6742</v>
      </c>
      <c r="C6743" s="35">
        <f t="shared" si="529"/>
        <v>3.0262949685527785E-6</v>
      </c>
      <c r="D6743" s="7">
        <f t="shared" si="525"/>
        <v>2.0403280677982832E-2</v>
      </c>
      <c r="E6743" s="7">
        <f>SUM(D$2:D6743)</f>
        <v>1972.1666239757296</v>
      </c>
      <c r="F6743">
        <f t="shared" si="526"/>
        <v>1</v>
      </c>
      <c r="G6743">
        <f t="shared" si="527"/>
        <v>1</v>
      </c>
    </row>
    <row r="6744" spans="1:7" x14ac:dyDescent="0.25">
      <c r="A6744" s="7">
        <v>5.7056651660762896E-2</v>
      </c>
      <c r="B6744" s="13">
        <f t="shared" si="528"/>
        <v>6743</v>
      </c>
      <c r="C6744" s="35">
        <f t="shared" si="529"/>
        <v>1.4502005489358538E-5</v>
      </c>
      <c r="D6744" s="7">
        <f t="shared" si="525"/>
        <v>9.7787023014744623E-2</v>
      </c>
      <c r="E6744" s="7">
        <f>SUM(D$2:D6744)</f>
        <v>1972.2644109987443</v>
      </c>
      <c r="F6744">
        <f t="shared" si="526"/>
        <v>1</v>
      </c>
      <c r="G6744">
        <f t="shared" si="527"/>
        <v>1</v>
      </c>
    </row>
    <row r="6745" spans="1:7" x14ac:dyDescent="0.25">
      <c r="A6745" s="7">
        <v>5.7031424465904951E-2</v>
      </c>
      <c r="B6745" s="13">
        <f t="shared" si="528"/>
        <v>6744</v>
      </c>
      <c r="C6745" s="35">
        <f t="shared" si="529"/>
        <v>2.5227194857944946E-5</v>
      </c>
      <c r="D6745" s="7">
        <f t="shared" si="525"/>
        <v>0.17013220212198071</v>
      </c>
      <c r="E6745" s="7">
        <f>SUM(D$2:D6745)</f>
        <v>1972.4345432008663</v>
      </c>
      <c r="F6745">
        <f t="shared" si="526"/>
        <v>1</v>
      </c>
      <c r="G6745">
        <f t="shared" si="527"/>
        <v>1</v>
      </c>
    </row>
    <row r="6746" spans="1:7" x14ac:dyDescent="0.25">
      <c r="A6746" s="7">
        <v>5.6945913475273169E-2</v>
      </c>
      <c r="B6746" s="13">
        <f t="shared" si="528"/>
        <v>6745</v>
      </c>
      <c r="C6746" s="35">
        <f t="shared" si="529"/>
        <v>8.5510990631781914E-5</v>
      </c>
      <c r="D6746" s="7">
        <f t="shared" si="525"/>
        <v>0.57677163181136903</v>
      </c>
      <c r="E6746" s="7">
        <f>SUM(D$2:D6746)</f>
        <v>1973.0113148326777</v>
      </c>
      <c r="F6746">
        <f t="shared" si="526"/>
        <v>1</v>
      </c>
      <c r="G6746">
        <f t="shared" si="527"/>
        <v>1</v>
      </c>
    </row>
    <row r="6747" spans="1:7" x14ac:dyDescent="0.25">
      <c r="A6747" s="7">
        <v>5.6942766128505871E-2</v>
      </c>
      <c r="B6747" s="13">
        <f t="shared" si="528"/>
        <v>6746</v>
      </c>
      <c r="C6747" s="35">
        <f t="shared" si="529"/>
        <v>3.1473467672973876E-6</v>
      </c>
      <c r="D6747" s="7">
        <f t="shared" si="525"/>
        <v>2.1232001292188177E-2</v>
      </c>
      <c r="E6747" s="7">
        <f>SUM(D$2:D6747)</f>
        <v>1973.0325468339699</v>
      </c>
      <c r="F6747">
        <f t="shared" si="526"/>
        <v>1</v>
      </c>
      <c r="G6747">
        <f t="shared" si="527"/>
        <v>1</v>
      </c>
    </row>
    <row r="6748" spans="1:7" x14ac:dyDescent="0.25">
      <c r="A6748" s="7">
        <v>5.6942766128505871E-2</v>
      </c>
      <c r="B6748" s="13">
        <f t="shared" si="528"/>
        <v>6747</v>
      </c>
      <c r="C6748" s="35">
        <f t="shared" si="529"/>
        <v>0</v>
      </c>
      <c r="D6748" s="7">
        <f t="shared" si="525"/>
        <v>0</v>
      </c>
      <c r="E6748" s="7">
        <f>SUM(D$2:D6748)</f>
        <v>1973.0325468339699</v>
      </c>
      <c r="F6748">
        <f t="shared" si="526"/>
        <v>1</v>
      </c>
      <c r="G6748">
        <f t="shared" si="527"/>
        <v>1</v>
      </c>
    </row>
    <row r="6749" spans="1:7" x14ac:dyDescent="0.25">
      <c r="A6749" s="7">
        <v>5.6942766128505871E-2</v>
      </c>
      <c r="B6749" s="13">
        <f t="shared" si="528"/>
        <v>6748</v>
      </c>
      <c r="C6749" s="35">
        <f t="shared" si="529"/>
        <v>0</v>
      </c>
      <c r="D6749" s="7">
        <f t="shared" si="525"/>
        <v>0</v>
      </c>
      <c r="E6749" s="7">
        <f>SUM(D$2:D6749)</f>
        <v>1973.0325468339699</v>
      </c>
      <c r="F6749">
        <f t="shared" si="526"/>
        <v>1</v>
      </c>
      <c r="G6749">
        <f t="shared" si="527"/>
        <v>1</v>
      </c>
    </row>
    <row r="6750" spans="1:7" x14ac:dyDescent="0.25">
      <c r="A6750" s="7">
        <v>5.6942766128505871E-2</v>
      </c>
      <c r="B6750" s="13">
        <f t="shared" si="528"/>
        <v>6749</v>
      </c>
      <c r="C6750" s="35">
        <f t="shared" si="529"/>
        <v>0</v>
      </c>
      <c r="D6750" s="7">
        <f t="shared" si="525"/>
        <v>0</v>
      </c>
      <c r="E6750" s="7">
        <f>SUM(D$2:D6750)</f>
        <v>1973.0325468339699</v>
      </c>
      <c r="F6750">
        <f t="shared" si="526"/>
        <v>1</v>
      </c>
      <c r="G6750">
        <f t="shared" si="527"/>
        <v>1</v>
      </c>
    </row>
    <row r="6751" spans="1:7" x14ac:dyDescent="0.25">
      <c r="A6751" s="7">
        <v>5.6942766128505871E-2</v>
      </c>
      <c r="B6751" s="13">
        <f t="shared" si="528"/>
        <v>6750</v>
      </c>
      <c r="C6751" s="35">
        <f t="shared" si="529"/>
        <v>0</v>
      </c>
      <c r="D6751" s="7">
        <f t="shared" si="525"/>
        <v>0</v>
      </c>
      <c r="E6751" s="7">
        <f>SUM(D$2:D6751)</f>
        <v>1973.0325468339699</v>
      </c>
      <c r="F6751">
        <f t="shared" si="526"/>
        <v>1</v>
      </c>
      <c r="G6751">
        <f t="shared" si="527"/>
        <v>1</v>
      </c>
    </row>
    <row r="6752" spans="1:7" x14ac:dyDescent="0.25">
      <c r="A6752" s="7">
        <v>5.6942766128505871E-2</v>
      </c>
      <c r="B6752" s="13">
        <f t="shared" si="528"/>
        <v>6751</v>
      </c>
      <c r="C6752" s="35">
        <f t="shared" si="529"/>
        <v>0</v>
      </c>
      <c r="D6752" s="7">
        <f t="shared" si="525"/>
        <v>0</v>
      </c>
      <c r="E6752" s="7">
        <f>SUM(D$2:D6752)</f>
        <v>1973.0325468339699</v>
      </c>
      <c r="F6752">
        <f t="shared" si="526"/>
        <v>1</v>
      </c>
      <c r="G6752">
        <f t="shared" si="527"/>
        <v>1</v>
      </c>
    </row>
    <row r="6753" spans="1:7" x14ac:dyDescent="0.25">
      <c r="A6753" s="7">
        <v>5.6942766128505871E-2</v>
      </c>
      <c r="B6753" s="13">
        <f t="shared" si="528"/>
        <v>6752</v>
      </c>
      <c r="C6753" s="35">
        <f t="shared" si="529"/>
        <v>0</v>
      </c>
      <c r="D6753" s="7">
        <f t="shared" si="525"/>
        <v>0</v>
      </c>
      <c r="E6753" s="7">
        <f>SUM(D$2:D6753)</f>
        <v>1973.0325468339699</v>
      </c>
      <c r="F6753">
        <f t="shared" si="526"/>
        <v>1</v>
      </c>
      <c r="G6753">
        <f t="shared" si="527"/>
        <v>1</v>
      </c>
    </row>
    <row r="6754" spans="1:7" x14ac:dyDescent="0.25">
      <c r="A6754" s="7">
        <v>5.6942766128505871E-2</v>
      </c>
      <c r="B6754" s="13">
        <f t="shared" si="528"/>
        <v>6753</v>
      </c>
      <c r="C6754" s="35">
        <f t="shared" si="529"/>
        <v>0</v>
      </c>
      <c r="D6754" s="7">
        <f t="shared" si="525"/>
        <v>0</v>
      </c>
      <c r="E6754" s="7">
        <f>SUM(D$2:D6754)</f>
        <v>1973.0325468339699</v>
      </c>
      <c r="F6754">
        <f t="shared" si="526"/>
        <v>1</v>
      </c>
      <c r="G6754">
        <f t="shared" si="527"/>
        <v>1</v>
      </c>
    </row>
    <row r="6755" spans="1:7" x14ac:dyDescent="0.25">
      <c r="A6755" s="7">
        <v>5.6942766128505871E-2</v>
      </c>
      <c r="B6755" s="13">
        <f t="shared" si="528"/>
        <v>6754</v>
      </c>
      <c r="C6755" s="35">
        <f t="shared" si="529"/>
        <v>0</v>
      </c>
      <c r="D6755" s="7">
        <f t="shared" si="525"/>
        <v>0</v>
      </c>
      <c r="E6755" s="7">
        <f>SUM(D$2:D6755)</f>
        <v>1973.0325468339699</v>
      </c>
      <c r="F6755">
        <f t="shared" si="526"/>
        <v>1</v>
      </c>
      <c r="G6755">
        <f t="shared" si="527"/>
        <v>1</v>
      </c>
    </row>
    <row r="6756" spans="1:7" x14ac:dyDescent="0.25">
      <c r="A6756" s="7">
        <v>5.6942766128505871E-2</v>
      </c>
      <c r="B6756" s="13">
        <f t="shared" si="528"/>
        <v>6755</v>
      </c>
      <c r="C6756" s="35">
        <f t="shared" si="529"/>
        <v>0</v>
      </c>
      <c r="D6756" s="7">
        <f t="shared" si="525"/>
        <v>0</v>
      </c>
      <c r="E6756" s="7">
        <f>SUM(D$2:D6756)</f>
        <v>1973.0325468339699</v>
      </c>
      <c r="F6756">
        <f t="shared" si="526"/>
        <v>1</v>
      </c>
      <c r="G6756">
        <f t="shared" si="527"/>
        <v>1</v>
      </c>
    </row>
    <row r="6757" spans="1:7" x14ac:dyDescent="0.25">
      <c r="A6757" s="7">
        <v>5.6942766128505871E-2</v>
      </c>
      <c r="B6757" s="13">
        <f t="shared" si="528"/>
        <v>6756</v>
      </c>
      <c r="C6757" s="35">
        <f t="shared" si="529"/>
        <v>0</v>
      </c>
      <c r="D6757" s="7">
        <f t="shared" si="525"/>
        <v>0</v>
      </c>
      <c r="E6757" s="7">
        <f>SUM(D$2:D6757)</f>
        <v>1973.0325468339699</v>
      </c>
      <c r="F6757">
        <f t="shared" si="526"/>
        <v>1</v>
      </c>
      <c r="G6757">
        <f t="shared" si="527"/>
        <v>1</v>
      </c>
    </row>
    <row r="6758" spans="1:7" x14ac:dyDescent="0.25">
      <c r="A6758" s="7">
        <v>5.6942766128505871E-2</v>
      </c>
      <c r="B6758" s="13">
        <f t="shared" si="528"/>
        <v>6757</v>
      </c>
      <c r="C6758" s="35">
        <f t="shared" si="529"/>
        <v>0</v>
      </c>
      <c r="D6758" s="7">
        <f t="shared" si="525"/>
        <v>0</v>
      </c>
      <c r="E6758" s="7">
        <f>SUM(D$2:D6758)</f>
        <v>1973.0325468339699</v>
      </c>
      <c r="F6758">
        <f t="shared" si="526"/>
        <v>1</v>
      </c>
      <c r="G6758">
        <f t="shared" si="527"/>
        <v>1</v>
      </c>
    </row>
    <row r="6759" spans="1:7" x14ac:dyDescent="0.25">
      <c r="A6759" s="7">
        <v>5.6942766128505871E-2</v>
      </c>
      <c r="B6759" s="13">
        <f t="shared" si="528"/>
        <v>6758</v>
      </c>
      <c r="C6759" s="35">
        <f t="shared" si="529"/>
        <v>0</v>
      </c>
      <c r="D6759" s="7">
        <f t="shared" si="525"/>
        <v>0</v>
      </c>
      <c r="E6759" s="7">
        <f>SUM(D$2:D6759)</f>
        <v>1973.0325468339699</v>
      </c>
      <c r="F6759">
        <f t="shared" si="526"/>
        <v>1</v>
      </c>
      <c r="G6759">
        <f t="shared" si="527"/>
        <v>1</v>
      </c>
    </row>
    <row r="6760" spans="1:7" x14ac:dyDescent="0.25">
      <c r="A6760" s="7">
        <v>5.6942766128505871E-2</v>
      </c>
      <c r="B6760" s="13">
        <f t="shared" si="528"/>
        <v>6759</v>
      </c>
      <c r="C6760" s="35">
        <f t="shared" si="529"/>
        <v>0</v>
      </c>
      <c r="D6760" s="7">
        <f t="shared" si="525"/>
        <v>0</v>
      </c>
      <c r="E6760" s="7">
        <f>SUM(D$2:D6760)</f>
        <v>1973.0325468339699</v>
      </c>
      <c r="F6760">
        <f t="shared" si="526"/>
        <v>1</v>
      </c>
      <c r="G6760">
        <f t="shared" si="527"/>
        <v>1</v>
      </c>
    </row>
    <row r="6761" spans="1:7" x14ac:dyDescent="0.25">
      <c r="A6761" s="7">
        <v>5.6942766128505871E-2</v>
      </c>
      <c r="B6761" s="13">
        <f t="shared" si="528"/>
        <v>6760</v>
      </c>
      <c r="C6761" s="35">
        <f t="shared" si="529"/>
        <v>0</v>
      </c>
      <c r="D6761" s="7">
        <f t="shared" si="525"/>
        <v>0</v>
      </c>
      <c r="E6761" s="7">
        <f>SUM(D$2:D6761)</f>
        <v>1973.0325468339699</v>
      </c>
      <c r="F6761">
        <f t="shared" si="526"/>
        <v>1</v>
      </c>
      <c r="G6761">
        <f t="shared" si="527"/>
        <v>1</v>
      </c>
    </row>
    <row r="6762" spans="1:7" x14ac:dyDescent="0.25">
      <c r="A6762" s="7">
        <v>5.6942766128505871E-2</v>
      </c>
      <c r="B6762" s="13">
        <f t="shared" si="528"/>
        <v>6761</v>
      </c>
      <c r="C6762" s="35">
        <f t="shared" si="529"/>
        <v>0</v>
      </c>
      <c r="D6762" s="7">
        <f t="shared" si="525"/>
        <v>0</v>
      </c>
      <c r="E6762" s="7">
        <f>SUM(D$2:D6762)</f>
        <v>1973.0325468339699</v>
      </c>
      <c r="F6762">
        <f t="shared" si="526"/>
        <v>1</v>
      </c>
      <c r="G6762">
        <f t="shared" si="527"/>
        <v>1</v>
      </c>
    </row>
    <row r="6763" spans="1:7" x14ac:dyDescent="0.25">
      <c r="A6763" s="7">
        <v>5.6942766128505871E-2</v>
      </c>
      <c r="B6763" s="13">
        <f t="shared" si="528"/>
        <v>6762</v>
      </c>
      <c r="C6763" s="35">
        <f t="shared" si="529"/>
        <v>0</v>
      </c>
      <c r="D6763" s="7">
        <f t="shared" si="525"/>
        <v>0</v>
      </c>
      <c r="E6763" s="7">
        <f>SUM(D$2:D6763)</f>
        <v>1973.0325468339699</v>
      </c>
      <c r="F6763">
        <f t="shared" si="526"/>
        <v>1</v>
      </c>
      <c r="G6763">
        <f t="shared" si="527"/>
        <v>1</v>
      </c>
    </row>
    <row r="6764" spans="1:7" x14ac:dyDescent="0.25">
      <c r="A6764" s="7">
        <v>5.6942766128505871E-2</v>
      </c>
      <c r="B6764" s="13">
        <f t="shared" si="528"/>
        <v>6763</v>
      </c>
      <c r="C6764" s="35">
        <f t="shared" si="529"/>
        <v>0</v>
      </c>
      <c r="D6764" s="7">
        <f t="shared" si="525"/>
        <v>0</v>
      </c>
      <c r="E6764" s="7">
        <f>SUM(D$2:D6764)</f>
        <v>1973.0325468339699</v>
      </c>
      <c r="F6764">
        <f t="shared" si="526"/>
        <v>1</v>
      </c>
      <c r="G6764">
        <f t="shared" si="527"/>
        <v>1</v>
      </c>
    </row>
    <row r="6765" spans="1:7" x14ac:dyDescent="0.25">
      <c r="A6765" s="7">
        <v>5.6942766128505871E-2</v>
      </c>
      <c r="B6765" s="13">
        <f t="shared" si="528"/>
        <v>6764</v>
      </c>
      <c r="C6765" s="35">
        <f t="shared" si="529"/>
        <v>0</v>
      </c>
      <c r="D6765" s="7">
        <f t="shared" si="525"/>
        <v>0</v>
      </c>
      <c r="E6765" s="7">
        <f>SUM(D$2:D6765)</f>
        <v>1973.0325468339699</v>
      </c>
      <c r="F6765">
        <f t="shared" si="526"/>
        <v>1</v>
      </c>
      <c r="G6765">
        <f t="shared" si="527"/>
        <v>1</v>
      </c>
    </row>
    <row r="6766" spans="1:7" x14ac:dyDescent="0.25">
      <c r="A6766" s="7">
        <v>5.6942766128505871E-2</v>
      </c>
      <c r="B6766" s="13">
        <f t="shared" si="528"/>
        <v>6765</v>
      </c>
      <c r="C6766" s="35">
        <f t="shared" si="529"/>
        <v>0</v>
      </c>
      <c r="D6766" s="7">
        <f t="shared" si="525"/>
        <v>0</v>
      </c>
      <c r="E6766" s="7">
        <f>SUM(D$2:D6766)</f>
        <v>1973.0325468339699</v>
      </c>
      <c r="F6766">
        <f t="shared" si="526"/>
        <v>1</v>
      </c>
      <c r="G6766">
        <f t="shared" si="527"/>
        <v>1</v>
      </c>
    </row>
    <row r="6767" spans="1:7" x14ac:dyDescent="0.25">
      <c r="A6767" s="7">
        <v>5.6942766128505871E-2</v>
      </c>
      <c r="B6767" s="13">
        <f t="shared" si="528"/>
        <v>6766</v>
      </c>
      <c r="C6767" s="35">
        <f t="shared" si="529"/>
        <v>0</v>
      </c>
      <c r="D6767" s="7">
        <f t="shared" si="525"/>
        <v>0</v>
      </c>
      <c r="E6767" s="7">
        <f>SUM(D$2:D6767)</f>
        <v>1973.0325468339699</v>
      </c>
      <c r="F6767">
        <f t="shared" si="526"/>
        <v>1</v>
      </c>
      <c r="G6767">
        <f t="shared" si="527"/>
        <v>1</v>
      </c>
    </row>
    <row r="6768" spans="1:7" x14ac:dyDescent="0.25">
      <c r="A6768" s="7">
        <v>5.6942766128505871E-2</v>
      </c>
      <c r="B6768" s="13">
        <f t="shared" si="528"/>
        <v>6767</v>
      </c>
      <c r="C6768" s="35">
        <f t="shared" si="529"/>
        <v>0</v>
      </c>
      <c r="D6768" s="7">
        <f t="shared" si="525"/>
        <v>0</v>
      </c>
      <c r="E6768" s="7">
        <f>SUM(D$2:D6768)</f>
        <v>1973.0325468339699</v>
      </c>
      <c r="F6768">
        <f t="shared" si="526"/>
        <v>1</v>
      </c>
      <c r="G6768">
        <f t="shared" si="527"/>
        <v>1</v>
      </c>
    </row>
    <row r="6769" spans="1:7" x14ac:dyDescent="0.25">
      <c r="A6769" s="7">
        <v>5.6942766128505871E-2</v>
      </c>
      <c r="B6769" s="13">
        <f t="shared" si="528"/>
        <v>6768</v>
      </c>
      <c r="C6769" s="35">
        <f t="shared" si="529"/>
        <v>0</v>
      </c>
      <c r="D6769" s="7">
        <f t="shared" si="525"/>
        <v>0</v>
      </c>
      <c r="E6769" s="7">
        <f>SUM(D$2:D6769)</f>
        <v>1973.0325468339699</v>
      </c>
      <c r="F6769">
        <f t="shared" si="526"/>
        <v>1</v>
      </c>
      <c r="G6769">
        <f t="shared" si="527"/>
        <v>1</v>
      </c>
    </row>
    <row r="6770" spans="1:7" x14ac:dyDescent="0.25">
      <c r="A6770" s="7">
        <v>5.6942766128505871E-2</v>
      </c>
      <c r="B6770" s="13">
        <f t="shared" si="528"/>
        <v>6769</v>
      </c>
      <c r="C6770" s="35">
        <f t="shared" si="529"/>
        <v>0</v>
      </c>
      <c r="D6770" s="7">
        <f t="shared" si="525"/>
        <v>0</v>
      </c>
      <c r="E6770" s="7">
        <f>SUM(D$2:D6770)</f>
        <v>1973.0325468339699</v>
      </c>
      <c r="F6770">
        <f t="shared" si="526"/>
        <v>1</v>
      </c>
      <c r="G6770">
        <f t="shared" si="527"/>
        <v>1</v>
      </c>
    </row>
    <row r="6771" spans="1:7" x14ac:dyDescent="0.25">
      <c r="A6771" s="7">
        <v>5.6942766128505871E-2</v>
      </c>
      <c r="B6771" s="13">
        <f t="shared" si="528"/>
        <v>6770</v>
      </c>
      <c r="C6771" s="35">
        <f t="shared" si="529"/>
        <v>0</v>
      </c>
      <c r="D6771" s="7">
        <f t="shared" si="525"/>
        <v>0</v>
      </c>
      <c r="E6771" s="7">
        <f>SUM(D$2:D6771)</f>
        <v>1973.0325468339699</v>
      </c>
      <c r="F6771">
        <f t="shared" si="526"/>
        <v>1</v>
      </c>
      <c r="G6771">
        <f t="shared" si="527"/>
        <v>1</v>
      </c>
    </row>
    <row r="6772" spans="1:7" x14ac:dyDescent="0.25">
      <c r="A6772" s="7">
        <v>5.6942766128505871E-2</v>
      </c>
      <c r="B6772" s="13">
        <f t="shared" si="528"/>
        <v>6771</v>
      </c>
      <c r="C6772" s="35">
        <f t="shared" si="529"/>
        <v>0</v>
      </c>
      <c r="D6772" s="7">
        <f t="shared" si="525"/>
        <v>0</v>
      </c>
      <c r="E6772" s="7">
        <f>SUM(D$2:D6772)</f>
        <v>1973.0325468339699</v>
      </c>
      <c r="F6772">
        <f t="shared" si="526"/>
        <v>1</v>
      </c>
      <c r="G6772">
        <f t="shared" si="527"/>
        <v>1</v>
      </c>
    </row>
    <row r="6773" spans="1:7" x14ac:dyDescent="0.25">
      <c r="A6773" s="7">
        <v>5.6942766128505871E-2</v>
      </c>
      <c r="B6773" s="13">
        <f t="shared" si="528"/>
        <v>6772</v>
      </c>
      <c r="C6773" s="35">
        <f t="shared" si="529"/>
        <v>0</v>
      </c>
      <c r="D6773" s="7">
        <f t="shared" si="525"/>
        <v>0</v>
      </c>
      <c r="E6773" s="7">
        <f>SUM(D$2:D6773)</f>
        <v>1973.0325468339699</v>
      </c>
      <c r="F6773">
        <f t="shared" si="526"/>
        <v>1</v>
      </c>
      <c r="G6773">
        <f t="shared" si="527"/>
        <v>1</v>
      </c>
    </row>
    <row r="6774" spans="1:7" x14ac:dyDescent="0.25">
      <c r="A6774" s="7">
        <v>5.6942766128505871E-2</v>
      </c>
      <c r="B6774" s="13">
        <f t="shared" si="528"/>
        <v>6773</v>
      </c>
      <c r="C6774" s="35">
        <f t="shared" si="529"/>
        <v>0</v>
      </c>
      <c r="D6774" s="7">
        <f t="shared" si="525"/>
        <v>0</v>
      </c>
      <c r="E6774" s="7">
        <f>SUM(D$2:D6774)</f>
        <v>1973.0325468339699</v>
      </c>
      <c r="F6774">
        <f t="shared" si="526"/>
        <v>1</v>
      </c>
      <c r="G6774">
        <f t="shared" si="527"/>
        <v>1</v>
      </c>
    </row>
    <row r="6775" spans="1:7" x14ac:dyDescent="0.25">
      <c r="A6775" s="7">
        <v>5.6942766128505871E-2</v>
      </c>
      <c r="B6775" s="13">
        <f t="shared" si="528"/>
        <v>6774</v>
      </c>
      <c r="C6775" s="35">
        <f t="shared" si="529"/>
        <v>0</v>
      </c>
      <c r="D6775" s="7">
        <f t="shared" si="525"/>
        <v>0</v>
      </c>
      <c r="E6775" s="7">
        <f>SUM(D$2:D6775)</f>
        <v>1973.0325468339699</v>
      </c>
      <c r="F6775">
        <f t="shared" si="526"/>
        <v>1</v>
      </c>
      <c r="G6775">
        <f t="shared" si="527"/>
        <v>1</v>
      </c>
    </row>
    <row r="6776" spans="1:7" x14ac:dyDescent="0.25">
      <c r="A6776" s="7">
        <v>5.6942766128505871E-2</v>
      </c>
      <c r="B6776" s="13">
        <f t="shared" si="528"/>
        <v>6775</v>
      </c>
      <c r="C6776" s="35">
        <f t="shared" si="529"/>
        <v>0</v>
      </c>
      <c r="D6776" s="7">
        <f t="shared" si="525"/>
        <v>0</v>
      </c>
      <c r="E6776" s="7">
        <f>SUM(D$2:D6776)</f>
        <v>1973.0325468339699</v>
      </c>
      <c r="F6776">
        <f t="shared" si="526"/>
        <v>1</v>
      </c>
      <c r="G6776">
        <f t="shared" si="527"/>
        <v>1</v>
      </c>
    </row>
    <row r="6777" spans="1:7" x14ac:dyDescent="0.25">
      <c r="A6777" s="7">
        <v>5.6942766128505871E-2</v>
      </c>
      <c r="B6777" s="13">
        <f t="shared" si="528"/>
        <v>6776</v>
      </c>
      <c r="C6777" s="35">
        <f t="shared" si="529"/>
        <v>0</v>
      </c>
      <c r="D6777" s="7">
        <f t="shared" si="525"/>
        <v>0</v>
      </c>
      <c r="E6777" s="7">
        <f>SUM(D$2:D6777)</f>
        <v>1973.0325468339699</v>
      </c>
      <c r="F6777">
        <f t="shared" si="526"/>
        <v>1</v>
      </c>
      <c r="G6777">
        <f t="shared" si="527"/>
        <v>1</v>
      </c>
    </row>
    <row r="6778" spans="1:7" x14ac:dyDescent="0.25">
      <c r="A6778" s="7">
        <v>5.6942766128505871E-2</v>
      </c>
      <c r="B6778" s="13">
        <f t="shared" si="528"/>
        <v>6777</v>
      </c>
      <c r="C6778" s="35">
        <f t="shared" si="529"/>
        <v>0</v>
      </c>
      <c r="D6778" s="7">
        <f t="shared" si="525"/>
        <v>0</v>
      </c>
      <c r="E6778" s="7">
        <f>SUM(D$2:D6778)</f>
        <v>1973.0325468339699</v>
      </c>
      <c r="F6778">
        <f t="shared" si="526"/>
        <v>1</v>
      </c>
      <c r="G6778">
        <f t="shared" si="527"/>
        <v>1</v>
      </c>
    </row>
    <row r="6779" spans="1:7" x14ac:dyDescent="0.25">
      <c r="A6779" s="7">
        <v>5.6942766128505871E-2</v>
      </c>
      <c r="B6779" s="13">
        <f t="shared" si="528"/>
        <v>6778</v>
      </c>
      <c r="C6779" s="35">
        <f t="shared" si="529"/>
        <v>0</v>
      </c>
      <c r="D6779" s="7">
        <f t="shared" si="525"/>
        <v>0</v>
      </c>
      <c r="E6779" s="7">
        <f>SUM(D$2:D6779)</f>
        <v>1973.0325468339699</v>
      </c>
      <c r="F6779">
        <f t="shared" si="526"/>
        <v>1</v>
      </c>
      <c r="G6779">
        <f t="shared" si="527"/>
        <v>1</v>
      </c>
    </row>
    <row r="6780" spans="1:7" x14ac:dyDescent="0.25">
      <c r="A6780" s="7">
        <v>5.6942766128505871E-2</v>
      </c>
      <c r="B6780" s="13">
        <f t="shared" si="528"/>
        <v>6779</v>
      </c>
      <c r="C6780" s="35">
        <f t="shared" si="529"/>
        <v>0</v>
      </c>
      <c r="D6780" s="7">
        <f t="shared" si="525"/>
        <v>0</v>
      </c>
      <c r="E6780" s="7">
        <f>SUM(D$2:D6780)</f>
        <v>1973.0325468339699</v>
      </c>
      <c r="F6780">
        <f t="shared" si="526"/>
        <v>1</v>
      </c>
      <c r="G6780">
        <f t="shared" si="527"/>
        <v>1</v>
      </c>
    </row>
    <row r="6781" spans="1:7" x14ac:dyDescent="0.25">
      <c r="A6781" s="7">
        <v>5.6942766128505871E-2</v>
      </c>
      <c r="B6781" s="13">
        <f t="shared" si="528"/>
        <v>6780</v>
      </c>
      <c r="C6781" s="35">
        <f t="shared" si="529"/>
        <v>0</v>
      </c>
      <c r="D6781" s="7">
        <f t="shared" si="525"/>
        <v>0</v>
      </c>
      <c r="E6781" s="7">
        <f>SUM(D$2:D6781)</f>
        <v>1973.0325468339699</v>
      </c>
      <c r="F6781">
        <f t="shared" si="526"/>
        <v>1</v>
      </c>
      <c r="G6781">
        <f t="shared" si="527"/>
        <v>1</v>
      </c>
    </row>
    <row r="6782" spans="1:7" x14ac:dyDescent="0.25">
      <c r="A6782" s="7">
        <v>5.6942766128505871E-2</v>
      </c>
      <c r="B6782" s="13">
        <f t="shared" si="528"/>
        <v>6781</v>
      </c>
      <c r="C6782" s="35">
        <f t="shared" si="529"/>
        <v>0</v>
      </c>
      <c r="D6782" s="7">
        <f t="shared" si="525"/>
        <v>0</v>
      </c>
      <c r="E6782" s="7">
        <f>SUM(D$2:D6782)</f>
        <v>1973.0325468339699</v>
      </c>
      <c r="F6782">
        <f t="shared" si="526"/>
        <v>1</v>
      </c>
      <c r="G6782">
        <f t="shared" si="527"/>
        <v>1</v>
      </c>
    </row>
    <row r="6783" spans="1:7" x14ac:dyDescent="0.25">
      <c r="A6783" s="7">
        <v>5.6942766128505871E-2</v>
      </c>
      <c r="B6783" s="13">
        <f t="shared" si="528"/>
        <v>6782</v>
      </c>
      <c r="C6783" s="35">
        <f t="shared" si="529"/>
        <v>0</v>
      </c>
      <c r="D6783" s="7">
        <f t="shared" si="525"/>
        <v>0</v>
      </c>
      <c r="E6783" s="7">
        <f>SUM(D$2:D6783)</f>
        <v>1973.0325468339699</v>
      </c>
      <c r="F6783">
        <f t="shared" si="526"/>
        <v>1</v>
      </c>
      <c r="G6783">
        <f t="shared" si="527"/>
        <v>1</v>
      </c>
    </row>
    <row r="6784" spans="1:7" x14ac:dyDescent="0.25">
      <c r="A6784" s="7">
        <v>5.6942766128505871E-2</v>
      </c>
      <c r="B6784" s="13">
        <f t="shared" si="528"/>
        <v>6783</v>
      </c>
      <c r="C6784" s="35">
        <f t="shared" si="529"/>
        <v>0</v>
      </c>
      <c r="D6784" s="7">
        <f t="shared" si="525"/>
        <v>0</v>
      </c>
      <c r="E6784" s="7">
        <f>SUM(D$2:D6784)</f>
        <v>1973.0325468339699</v>
      </c>
      <c r="F6784">
        <f t="shared" si="526"/>
        <v>1</v>
      </c>
      <c r="G6784">
        <f t="shared" si="527"/>
        <v>1</v>
      </c>
    </row>
    <row r="6785" spans="1:7" x14ac:dyDescent="0.25">
      <c r="A6785" s="7">
        <v>5.6942766128505871E-2</v>
      </c>
      <c r="B6785" s="13">
        <f t="shared" si="528"/>
        <v>6784</v>
      </c>
      <c r="C6785" s="35">
        <f t="shared" si="529"/>
        <v>0</v>
      </c>
      <c r="D6785" s="7">
        <f t="shared" si="525"/>
        <v>0</v>
      </c>
      <c r="E6785" s="7">
        <f>SUM(D$2:D6785)</f>
        <v>1973.0325468339699</v>
      </c>
      <c r="F6785">
        <f t="shared" si="526"/>
        <v>1</v>
      </c>
      <c r="G6785">
        <f t="shared" si="527"/>
        <v>1</v>
      </c>
    </row>
    <row r="6786" spans="1:7" x14ac:dyDescent="0.25">
      <c r="A6786" s="7">
        <v>5.6942766128505871E-2</v>
      </c>
      <c r="B6786" s="13">
        <f t="shared" si="528"/>
        <v>6785</v>
      </c>
      <c r="C6786" s="35">
        <f t="shared" si="529"/>
        <v>0</v>
      </c>
      <c r="D6786" s="7">
        <f t="shared" ref="D6786:D6849" si="530">C6786*B6786</f>
        <v>0</v>
      </c>
      <c r="E6786" s="7">
        <f>SUM(D$2:D6786)</f>
        <v>1973.0325468339699</v>
      </c>
      <c r="F6786">
        <f t="shared" ref="F6786:F6849" si="531">IF(E6786&gt;I$15,1,0)</f>
        <v>1</v>
      </c>
      <c r="G6786">
        <f t="shared" ref="G6786:G6849" si="532">IF(E6786&gt;M$15,1,0)</f>
        <v>1</v>
      </c>
    </row>
    <row r="6787" spans="1:7" x14ac:dyDescent="0.25">
      <c r="A6787" s="7">
        <v>5.6942766128505871E-2</v>
      </c>
      <c r="B6787" s="13">
        <f t="shared" ref="B6787:B6850" si="533">ROW(B6787)-1</f>
        <v>6786</v>
      </c>
      <c r="C6787" s="35">
        <f t="shared" si="529"/>
        <v>0</v>
      </c>
      <c r="D6787" s="7">
        <f t="shared" si="530"/>
        <v>0</v>
      </c>
      <c r="E6787" s="7">
        <f>SUM(D$2:D6787)</f>
        <v>1973.0325468339699</v>
      </c>
      <c r="F6787">
        <f t="shared" si="531"/>
        <v>1</v>
      </c>
      <c r="G6787">
        <f t="shared" si="532"/>
        <v>1</v>
      </c>
    </row>
    <row r="6788" spans="1:7" x14ac:dyDescent="0.25">
      <c r="A6788" s="7">
        <v>5.6898703273763548E-2</v>
      </c>
      <c r="B6788" s="13">
        <f t="shared" si="533"/>
        <v>6787</v>
      </c>
      <c r="C6788" s="35">
        <f t="shared" ref="C6788:C6851" si="534">IF(A6787-A6788=0,0,A6787-A6788)</f>
        <v>4.4062854742323021E-5</v>
      </c>
      <c r="D6788" s="7">
        <f t="shared" si="530"/>
        <v>0.29905459513614635</v>
      </c>
      <c r="E6788" s="7">
        <f>SUM(D$2:D6788)</f>
        <v>1973.3316014291061</v>
      </c>
      <c r="F6788">
        <f t="shared" si="531"/>
        <v>1</v>
      </c>
      <c r="G6788">
        <f t="shared" si="532"/>
        <v>1</v>
      </c>
    </row>
    <row r="6789" spans="1:7" x14ac:dyDescent="0.25">
      <c r="A6789" s="7">
        <v>5.6891198062241535E-2</v>
      </c>
      <c r="B6789" s="13">
        <f t="shared" si="533"/>
        <v>6788</v>
      </c>
      <c r="C6789" s="35">
        <f t="shared" si="534"/>
        <v>7.505211522013111E-6</v>
      </c>
      <c r="D6789" s="7">
        <f t="shared" si="530"/>
        <v>5.0945375811424998E-2</v>
      </c>
      <c r="E6789" s="7">
        <f>SUM(D$2:D6789)</f>
        <v>1973.3825468049174</v>
      </c>
      <c r="F6789">
        <f t="shared" si="531"/>
        <v>1</v>
      </c>
      <c r="G6789">
        <f t="shared" si="532"/>
        <v>1</v>
      </c>
    </row>
    <row r="6790" spans="1:7" x14ac:dyDescent="0.25">
      <c r="A6790" s="7">
        <v>5.6889309654181187E-2</v>
      </c>
      <c r="B6790" s="13">
        <f t="shared" si="533"/>
        <v>6789</v>
      </c>
      <c r="C6790" s="35">
        <f t="shared" si="534"/>
        <v>1.8884080603479014E-6</v>
      </c>
      <c r="D6790" s="7">
        <f t="shared" si="530"/>
        <v>1.2820402321701903E-2</v>
      </c>
      <c r="E6790" s="7">
        <f>SUM(D$2:D6790)</f>
        <v>1973.3953672072391</v>
      </c>
      <c r="F6790">
        <f t="shared" si="531"/>
        <v>1</v>
      </c>
      <c r="G6790">
        <f t="shared" si="532"/>
        <v>1</v>
      </c>
    </row>
    <row r="6791" spans="1:7" x14ac:dyDescent="0.25">
      <c r="A6791" s="7">
        <v>5.6869796104223852E-2</v>
      </c>
      <c r="B6791" s="13">
        <f t="shared" si="533"/>
        <v>6790</v>
      </c>
      <c r="C6791" s="35">
        <f t="shared" si="534"/>
        <v>1.9513549957335397E-5</v>
      </c>
      <c r="D6791" s="7">
        <f t="shared" si="530"/>
        <v>0.13249700421030736</v>
      </c>
      <c r="E6791" s="7">
        <f>SUM(D$2:D6791)</f>
        <v>1973.5278642114495</v>
      </c>
      <c r="F6791">
        <f t="shared" si="531"/>
        <v>1</v>
      </c>
      <c r="G6791">
        <f t="shared" si="532"/>
        <v>1</v>
      </c>
    </row>
    <row r="6792" spans="1:7" x14ac:dyDescent="0.25">
      <c r="A6792" s="7">
        <v>5.6809827043126794E-2</v>
      </c>
      <c r="B6792" s="13">
        <f t="shared" si="533"/>
        <v>6791</v>
      </c>
      <c r="C6792" s="35">
        <f t="shared" si="534"/>
        <v>5.9969061097057963E-5</v>
      </c>
      <c r="D6792" s="7">
        <f t="shared" si="530"/>
        <v>0.40724989391012062</v>
      </c>
      <c r="E6792" s="7">
        <f>SUM(D$2:D6792)</f>
        <v>1973.9351141053596</v>
      </c>
      <c r="F6792">
        <f t="shared" si="531"/>
        <v>1</v>
      </c>
      <c r="G6792">
        <f t="shared" si="532"/>
        <v>1</v>
      </c>
    </row>
    <row r="6793" spans="1:7" x14ac:dyDescent="0.25">
      <c r="A6793" s="7">
        <v>5.6769419952706519E-2</v>
      </c>
      <c r="B6793" s="13">
        <f t="shared" si="533"/>
        <v>6792</v>
      </c>
      <c r="C6793" s="35">
        <f t="shared" si="534"/>
        <v>4.0407090420274683E-5</v>
      </c>
      <c r="D6793" s="7">
        <f t="shared" si="530"/>
        <v>0.27444495813450565</v>
      </c>
      <c r="E6793" s="7">
        <f>SUM(D$2:D6793)</f>
        <v>1974.2095590634942</v>
      </c>
      <c r="F6793">
        <f t="shared" si="531"/>
        <v>1</v>
      </c>
      <c r="G6793">
        <f t="shared" si="532"/>
        <v>1</v>
      </c>
    </row>
    <row r="6794" spans="1:7" x14ac:dyDescent="0.25">
      <c r="A6794" s="7">
        <v>5.6764698932555549E-2</v>
      </c>
      <c r="B6794" s="13">
        <f t="shared" si="533"/>
        <v>6793</v>
      </c>
      <c r="C6794" s="35">
        <f t="shared" si="534"/>
        <v>4.7210201509703675E-6</v>
      </c>
      <c r="D6794" s="7">
        <f t="shared" si="530"/>
        <v>3.2069889885541707E-2</v>
      </c>
      <c r="E6794" s="7">
        <f>SUM(D$2:D6794)</f>
        <v>1974.2416289533799</v>
      </c>
      <c r="F6794">
        <f t="shared" si="531"/>
        <v>1</v>
      </c>
      <c r="G6794">
        <f t="shared" si="532"/>
        <v>1</v>
      </c>
    </row>
    <row r="6795" spans="1:7" x14ac:dyDescent="0.25">
      <c r="A6795" s="7">
        <v>5.6716496106296248E-2</v>
      </c>
      <c r="B6795" s="13">
        <f t="shared" si="533"/>
        <v>6794</v>
      </c>
      <c r="C6795" s="35">
        <f t="shared" si="534"/>
        <v>4.8202826259301224E-5</v>
      </c>
      <c r="D6795" s="7">
        <f t="shared" si="530"/>
        <v>0.32749000160569253</v>
      </c>
      <c r="E6795" s="7">
        <f>SUM(D$2:D6795)</f>
        <v>1974.5691189549855</v>
      </c>
      <c r="F6795">
        <f t="shared" si="531"/>
        <v>1</v>
      </c>
      <c r="G6795">
        <f t="shared" si="532"/>
        <v>1</v>
      </c>
    </row>
    <row r="6796" spans="1:7" x14ac:dyDescent="0.25">
      <c r="A6796" s="7">
        <v>5.6642848191941306E-2</v>
      </c>
      <c r="B6796" s="13">
        <f t="shared" si="533"/>
        <v>6795</v>
      </c>
      <c r="C6796" s="35">
        <f t="shared" si="534"/>
        <v>7.3647914354942057E-5</v>
      </c>
      <c r="D6796" s="7">
        <f t="shared" si="530"/>
        <v>0.50043757804183131</v>
      </c>
      <c r="E6796" s="7">
        <f>SUM(D$2:D6796)</f>
        <v>1975.0695565330273</v>
      </c>
      <c r="F6796">
        <f t="shared" si="531"/>
        <v>1</v>
      </c>
      <c r="G6796">
        <f t="shared" si="532"/>
        <v>1</v>
      </c>
    </row>
    <row r="6797" spans="1:7" x14ac:dyDescent="0.25">
      <c r="A6797" s="7">
        <v>5.663897453438152E-2</v>
      </c>
      <c r="B6797" s="13">
        <f t="shared" si="533"/>
        <v>6796</v>
      </c>
      <c r="C6797" s="35">
        <f t="shared" si="534"/>
        <v>3.8736575597858591E-6</v>
      </c>
      <c r="D6797" s="7">
        <f t="shared" si="530"/>
        <v>2.6325376776304699E-2</v>
      </c>
      <c r="E6797" s="7">
        <f>SUM(D$2:D6797)</f>
        <v>1975.0958819098037</v>
      </c>
      <c r="F6797">
        <f t="shared" si="531"/>
        <v>1</v>
      </c>
      <c r="G6797">
        <f t="shared" si="532"/>
        <v>1</v>
      </c>
    </row>
    <row r="6798" spans="1:7" x14ac:dyDescent="0.25">
      <c r="A6798" s="7">
        <v>5.663408404171235E-2</v>
      </c>
      <c r="B6798" s="13">
        <f t="shared" si="533"/>
        <v>6797</v>
      </c>
      <c r="C6798" s="35">
        <f t="shared" si="534"/>
        <v>4.8904926691697992E-6</v>
      </c>
      <c r="D6798" s="7">
        <f t="shared" si="530"/>
        <v>3.3240678672347125E-2</v>
      </c>
      <c r="E6798" s="7">
        <f>SUM(D$2:D6798)</f>
        <v>1975.1291225884761</v>
      </c>
      <c r="F6798">
        <f t="shared" si="531"/>
        <v>1</v>
      </c>
      <c r="G6798">
        <f t="shared" si="532"/>
        <v>1</v>
      </c>
    </row>
    <row r="6799" spans="1:7" x14ac:dyDescent="0.25">
      <c r="A6799" s="7">
        <v>5.6597042191297076E-2</v>
      </c>
      <c r="B6799" s="13">
        <f t="shared" si="533"/>
        <v>6798</v>
      </c>
      <c r="C6799" s="35">
        <f t="shared" si="534"/>
        <v>3.7041850415274469E-5</v>
      </c>
      <c r="D6799" s="7">
        <f t="shared" si="530"/>
        <v>0.25181049912303582</v>
      </c>
      <c r="E6799" s="7">
        <f>SUM(D$2:D6799)</f>
        <v>1975.380933087599</v>
      </c>
      <c r="F6799">
        <f t="shared" si="531"/>
        <v>1</v>
      </c>
      <c r="G6799">
        <f t="shared" si="532"/>
        <v>1</v>
      </c>
    </row>
    <row r="6800" spans="1:7" x14ac:dyDescent="0.25">
      <c r="A6800" s="7">
        <v>5.657888442148571E-2</v>
      </c>
      <c r="B6800" s="13">
        <f t="shared" si="533"/>
        <v>6799</v>
      </c>
      <c r="C6800" s="35">
        <f t="shared" si="534"/>
        <v>1.8157769811365243E-5</v>
      </c>
      <c r="D6800" s="7">
        <f t="shared" si="530"/>
        <v>0.12345467694747228</v>
      </c>
      <c r="E6800" s="7">
        <f>SUM(D$2:D6800)</f>
        <v>1975.5043877645464</v>
      </c>
      <c r="F6800">
        <f t="shared" si="531"/>
        <v>1</v>
      </c>
      <c r="G6800">
        <f t="shared" si="532"/>
        <v>1</v>
      </c>
    </row>
    <row r="6801" spans="1:7" x14ac:dyDescent="0.25">
      <c r="A6801" s="7">
        <v>5.6557409832388786E-2</v>
      </c>
      <c r="B6801" s="13">
        <f t="shared" si="533"/>
        <v>6800</v>
      </c>
      <c r="C6801" s="35">
        <f t="shared" si="534"/>
        <v>2.1474589096924512E-5</v>
      </c>
      <c r="D6801" s="7">
        <f t="shared" si="530"/>
        <v>0.14602720585908668</v>
      </c>
      <c r="E6801" s="7">
        <f>SUM(D$2:D6801)</f>
        <v>1975.6504149704056</v>
      </c>
      <c r="F6801">
        <f t="shared" si="531"/>
        <v>1</v>
      </c>
      <c r="G6801">
        <f t="shared" si="532"/>
        <v>1</v>
      </c>
    </row>
    <row r="6802" spans="1:7" x14ac:dyDescent="0.25">
      <c r="A6802" s="7">
        <v>5.6555642476127099E-2</v>
      </c>
      <c r="B6802" s="13">
        <f t="shared" si="533"/>
        <v>6801</v>
      </c>
      <c r="C6802" s="35">
        <f t="shared" si="534"/>
        <v>1.767356261686559E-6</v>
      </c>
      <c r="D6802" s="7">
        <f t="shared" si="530"/>
        <v>1.2019789935730288E-2</v>
      </c>
      <c r="E6802" s="7">
        <f>SUM(D$2:D6802)</f>
        <v>1975.6624347603413</v>
      </c>
      <c r="F6802">
        <f t="shared" si="531"/>
        <v>1</v>
      </c>
      <c r="G6802">
        <f t="shared" si="532"/>
        <v>1</v>
      </c>
    </row>
    <row r="6803" spans="1:7" x14ac:dyDescent="0.25">
      <c r="A6803" s="7">
        <v>5.6539469955815123E-2</v>
      </c>
      <c r="B6803" s="13">
        <f t="shared" si="533"/>
        <v>6802</v>
      </c>
      <c r="C6803" s="35">
        <f t="shared" si="534"/>
        <v>1.6172520311975858E-5</v>
      </c>
      <c r="D6803" s="7">
        <f t="shared" si="530"/>
        <v>0.11000548316205978</v>
      </c>
      <c r="E6803" s="7">
        <f>SUM(D$2:D6803)</f>
        <v>1975.7724402435033</v>
      </c>
      <c r="F6803">
        <f t="shared" si="531"/>
        <v>1</v>
      </c>
      <c r="G6803">
        <f t="shared" si="532"/>
        <v>1</v>
      </c>
    </row>
    <row r="6804" spans="1:7" x14ac:dyDescent="0.25">
      <c r="A6804" s="7">
        <v>5.6531190012781132E-2</v>
      </c>
      <c r="B6804" s="13">
        <f t="shared" si="533"/>
        <v>6803</v>
      </c>
      <c r="C6804" s="35">
        <f t="shared" si="534"/>
        <v>8.2799430339910995E-6</v>
      </c>
      <c r="D6804" s="7">
        <f t="shared" si="530"/>
        <v>5.632845246024145E-2</v>
      </c>
      <c r="E6804" s="7">
        <f>SUM(D$2:D6804)</f>
        <v>1975.8287686959636</v>
      </c>
      <c r="F6804">
        <f t="shared" si="531"/>
        <v>1</v>
      </c>
      <c r="G6804">
        <f t="shared" si="532"/>
        <v>1</v>
      </c>
    </row>
    <row r="6805" spans="1:7" x14ac:dyDescent="0.25">
      <c r="A6805" s="7">
        <v>5.6510102789440186E-2</v>
      </c>
      <c r="B6805" s="13">
        <f t="shared" si="533"/>
        <v>6804</v>
      </c>
      <c r="C6805" s="35">
        <f t="shared" si="534"/>
        <v>2.1087223340945926E-5</v>
      </c>
      <c r="D6805" s="7">
        <f t="shared" si="530"/>
        <v>0.14347746761179608</v>
      </c>
      <c r="E6805" s="7">
        <f>SUM(D$2:D6805)</f>
        <v>1975.9722461635754</v>
      </c>
      <c r="F6805">
        <f t="shared" si="531"/>
        <v>1</v>
      </c>
      <c r="G6805">
        <f t="shared" si="532"/>
        <v>1</v>
      </c>
    </row>
    <row r="6806" spans="1:7" x14ac:dyDescent="0.25">
      <c r="A6806" s="7">
        <v>5.6470494640891607E-2</v>
      </c>
      <c r="B6806" s="13">
        <f t="shared" si="533"/>
        <v>6805</v>
      </c>
      <c r="C6806" s="35">
        <f t="shared" si="534"/>
        <v>3.9608148548579691E-5</v>
      </c>
      <c r="D6806" s="7">
        <f t="shared" si="530"/>
        <v>0.26953345087308478</v>
      </c>
      <c r="E6806" s="7">
        <f>SUM(D$2:D6806)</f>
        <v>1976.2417796144484</v>
      </c>
      <c r="F6806">
        <f t="shared" si="531"/>
        <v>1</v>
      </c>
      <c r="G6806">
        <f t="shared" si="532"/>
        <v>1</v>
      </c>
    </row>
    <row r="6807" spans="1:7" x14ac:dyDescent="0.25">
      <c r="A6807" s="7">
        <v>5.6458728406053829E-2</v>
      </c>
      <c r="B6807" s="13">
        <f t="shared" si="533"/>
        <v>6806</v>
      </c>
      <c r="C6807" s="35">
        <f t="shared" si="534"/>
        <v>1.1766234837777556E-5</v>
      </c>
      <c r="D6807" s="7">
        <f t="shared" si="530"/>
        <v>8.0080994305914047E-2</v>
      </c>
      <c r="E6807" s="7">
        <f>SUM(D$2:D6807)</f>
        <v>1976.3218606087544</v>
      </c>
      <c r="F6807">
        <f t="shared" si="531"/>
        <v>1</v>
      </c>
      <c r="G6807">
        <f t="shared" si="532"/>
        <v>1</v>
      </c>
    </row>
    <row r="6808" spans="1:7" x14ac:dyDescent="0.25">
      <c r="A6808" s="7">
        <v>5.6435559091774556E-2</v>
      </c>
      <c r="B6808" s="13">
        <f t="shared" si="533"/>
        <v>6807</v>
      </c>
      <c r="C6808" s="35">
        <f t="shared" si="534"/>
        <v>2.3169314279272712E-5</v>
      </c>
      <c r="D6808" s="7">
        <f t="shared" si="530"/>
        <v>0.15771352229900937</v>
      </c>
      <c r="E6808" s="7">
        <f>SUM(D$2:D6808)</f>
        <v>1976.4795741310534</v>
      </c>
      <c r="F6808">
        <f t="shared" si="531"/>
        <v>1</v>
      </c>
      <c r="G6808">
        <f t="shared" si="532"/>
        <v>1</v>
      </c>
    </row>
    <row r="6809" spans="1:7" x14ac:dyDescent="0.25">
      <c r="A6809" s="7">
        <v>5.6397500406249815E-2</v>
      </c>
      <c r="B6809" s="13">
        <f t="shared" si="533"/>
        <v>6808</v>
      </c>
      <c r="C6809" s="35">
        <f t="shared" si="534"/>
        <v>3.8058685524741676E-5</v>
      </c>
      <c r="D6809" s="7">
        <f t="shared" si="530"/>
        <v>0.25910353105244133</v>
      </c>
      <c r="E6809" s="7">
        <f>SUM(D$2:D6809)</f>
        <v>1976.7386776621058</v>
      </c>
      <c r="F6809">
        <f t="shared" si="531"/>
        <v>1</v>
      </c>
      <c r="G6809">
        <f t="shared" si="532"/>
        <v>1</v>
      </c>
    </row>
    <row r="6810" spans="1:7" x14ac:dyDescent="0.25">
      <c r="A6810" s="7">
        <v>5.6390092036166788E-2</v>
      </c>
      <c r="B6810" s="13">
        <f t="shared" si="533"/>
        <v>6809</v>
      </c>
      <c r="C6810" s="35">
        <f t="shared" si="534"/>
        <v>7.4083700830271382E-6</v>
      </c>
      <c r="D6810" s="7">
        <f t="shared" si="530"/>
        <v>5.0443591895331784E-2</v>
      </c>
      <c r="E6810" s="7">
        <f>SUM(D$2:D6810)</f>
        <v>1976.7891212540012</v>
      </c>
      <c r="F6810">
        <f t="shared" si="531"/>
        <v>1</v>
      </c>
      <c r="G6810">
        <f t="shared" si="532"/>
        <v>1</v>
      </c>
    </row>
    <row r="6811" spans="1:7" x14ac:dyDescent="0.25">
      <c r="A6811" s="7">
        <v>5.6385927854290044E-2</v>
      </c>
      <c r="B6811" s="13">
        <f t="shared" si="533"/>
        <v>6810</v>
      </c>
      <c r="C6811" s="35">
        <f t="shared" si="534"/>
        <v>4.1641818767437777E-6</v>
      </c>
      <c r="D6811" s="7">
        <f t="shared" si="530"/>
        <v>2.8358078580625126E-2</v>
      </c>
      <c r="E6811" s="7">
        <f>SUM(D$2:D6811)</f>
        <v>1976.8174793325818</v>
      </c>
      <c r="F6811">
        <f t="shared" si="531"/>
        <v>1</v>
      </c>
      <c r="G6811">
        <f t="shared" si="532"/>
        <v>1</v>
      </c>
    </row>
    <row r="6812" spans="1:7" x14ac:dyDescent="0.25">
      <c r="A6812" s="7">
        <v>5.6385927854290044E-2</v>
      </c>
      <c r="B6812" s="13">
        <f t="shared" si="533"/>
        <v>6811</v>
      </c>
      <c r="C6812" s="35">
        <f t="shared" si="534"/>
        <v>0</v>
      </c>
      <c r="D6812" s="7">
        <f t="shared" si="530"/>
        <v>0</v>
      </c>
      <c r="E6812" s="7">
        <f>SUM(D$2:D6812)</f>
        <v>1976.8174793325818</v>
      </c>
      <c r="F6812">
        <f t="shared" si="531"/>
        <v>1</v>
      </c>
      <c r="G6812">
        <f t="shared" si="532"/>
        <v>1</v>
      </c>
    </row>
    <row r="6813" spans="1:7" x14ac:dyDescent="0.25">
      <c r="A6813" s="7">
        <v>5.6385927854290044E-2</v>
      </c>
      <c r="B6813" s="13">
        <f t="shared" si="533"/>
        <v>6812</v>
      </c>
      <c r="C6813" s="35">
        <f t="shared" si="534"/>
        <v>0</v>
      </c>
      <c r="D6813" s="7">
        <f t="shared" si="530"/>
        <v>0</v>
      </c>
      <c r="E6813" s="7">
        <f>SUM(D$2:D6813)</f>
        <v>1976.8174793325818</v>
      </c>
      <c r="F6813">
        <f t="shared" si="531"/>
        <v>1</v>
      </c>
      <c r="G6813">
        <f t="shared" si="532"/>
        <v>1</v>
      </c>
    </row>
    <row r="6814" spans="1:7" x14ac:dyDescent="0.25">
      <c r="A6814" s="7">
        <v>5.6385927854290044E-2</v>
      </c>
      <c r="B6814" s="13">
        <f t="shared" si="533"/>
        <v>6813</v>
      </c>
      <c r="C6814" s="35">
        <f t="shared" si="534"/>
        <v>0</v>
      </c>
      <c r="D6814" s="7">
        <f t="shared" si="530"/>
        <v>0</v>
      </c>
      <c r="E6814" s="7">
        <f>SUM(D$2:D6814)</f>
        <v>1976.8174793325818</v>
      </c>
      <c r="F6814">
        <f t="shared" si="531"/>
        <v>1</v>
      </c>
      <c r="G6814">
        <f t="shared" si="532"/>
        <v>1</v>
      </c>
    </row>
    <row r="6815" spans="1:7" x14ac:dyDescent="0.25">
      <c r="A6815" s="7">
        <v>5.6385080491698818E-2</v>
      </c>
      <c r="B6815" s="13">
        <f t="shared" si="533"/>
        <v>6814</v>
      </c>
      <c r="C6815" s="35">
        <f t="shared" si="534"/>
        <v>8.4736259122614177E-7</v>
      </c>
      <c r="D6815" s="7">
        <f t="shared" si="530"/>
        <v>5.77392869661493E-3</v>
      </c>
      <c r="E6815" s="7">
        <f>SUM(D$2:D6815)</f>
        <v>1976.8232532612785</v>
      </c>
      <c r="F6815">
        <f t="shared" si="531"/>
        <v>1</v>
      </c>
      <c r="G6815">
        <f t="shared" si="532"/>
        <v>1</v>
      </c>
    </row>
    <row r="6816" spans="1:7" x14ac:dyDescent="0.25">
      <c r="A6816" s="7">
        <v>5.6348256534521357E-2</v>
      </c>
      <c r="B6816" s="13">
        <f t="shared" si="533"/>
        <v>6815</v>
      </c>
      <c r="C6816" s="35">
        <f t="shared" si="534"/>
        <v>3.682395717746062E-5</v>
      </c>
      <c r="D6816" s="7">
        <f t="shared" si="530"/>
        <v>0.25095526816439412</v>
      </c>
      <c r="E6816" s="7">
        <f>SUM(D$2:D6816)</f>
        <v>1977.074208529443</v>
      </c>
      <c r="F6816">
        <f t="shared" si="531"/>
        <v>1</v>
      </c>
      <c r="G6816">
        <f t="shared" si="532"/>
        <v>1</v>
      </c>
    </row>
    <row r="6817" spans="1:7" x14ac:dyDescent="0.25">
      <c r="A6817" s="7">
        <v>5.6339831329328856E-2</v>
      </c>
      <c r="B6817" s="13">
        <f t="shared" si="533"/>
        <v>6816</v>
      </c>
      <c r="C6817" s="35">
        <f t="shared" si="534"/>
        <v>8.4252051925012839E-6</v>
      </c>
      <c r="D6817" s="7">
        <f t="shared" si="530"/>
        <v>5.7426198592088751E-2</v>
      </c>
      <c r="E6817" s="7">
        <f>SUM(D$2:D6817)</f>
        <v>1977.1316347280351</v>
      </c>
      <c r="F6817">
        <f t="shared" si="531"/>
        <v>1</v>
      </c>
      <c r="G6817">
        <f t="shared" si="532"/>
        <v>1</v>
      </c>
    </row>
    <row r="6818" spans="1:7" x14ac:dyDescent="0.25">
      <c r="A6818" s="7">
        <v>5.6327217731899908E-2</v>
      </c>
      <c r="B6818" s="13">
        <f t="shared" si="533"/>
        <v>6817</v>
      </c>
      <c r="C6818" s="35">
        <f t="shared" si="534"/>
        <v>1.2613597428948187E-5</v>
      </c>
      <c r="D6818" s="7">
        <f t="shared" si="530"/>
        <v>8.5986893673139789E-2</v>
      </c>
      <c r="E6818" s="7">
        <f>SUM(D$2:D6818)</f>
        <v>1977.2176216217083</v>
      </c>
      <c r="F6818">
        <f t="shared" si="531"/>
        <v>1</v>
      </c>
      <c r="G6818">
        <f t="shared" si="532"/>
        <v>1</v>
      </c>
    </row>
    <row r="6819" spans="1:7" x14ac:dyDescent="0.25">
      <c r="A6819" s="7">
        <v>5.6264876055547475E-2</v>
      </c>
      <c r="B6819" s="13">
        <f t="shared" si="533"/>
        <v>6818</v>
      </c>
      <c r="C6819" s="35">
        <f t="shared" si="534"/>
        <v>6.2341676352432873E-5</v>
      </c>
      <c r="D6819" s="7">
        <f t="shared" si="530"/>
        <v>0.42504554937088734</v>
      </c>
      <c r="E6819" s="7">
        <f>SUM(D$2:D6819)</f>
        <v>1977.6426671710792</v>
      </c>
      <c r="F6819">
        <f t="shared" si="531"/>
        <v>1</v>
      </c>
      <c r="G6819">
        <f t="shared" si="532"/>
        <v>1</v>
      </c>
    </row>
    <row r="6820" spans="1:7" x14ac:dyDescent="0.25">
      <c r="A6820" s="7">
        <v>5.6264876055547475E-2</v>
      </c>
      <c r="B6820" s="13">
        <f t="shared" si="533"/>
        <v>6819</v>
      </c>
      <c r="C6820" s="35">
        <f t="shared" si="534"/>
        <v>0</v>
      </c>
      <c r="D6820" s="7">
        <f t="shared" si="530"/>
        <v>0</v>
      </c>
      <c r="E6820" s="7">
        <f>SUM(D$2:D6820)</f>
        <v>1977.6426671710792</v>
      </c>
      <c r="F6820">
        <f t="shared" si="531"/>
        <v>1</v>
      </c>
      <c r="G6820">
        <f t="shared" si="532"/>
        <v>1</v>
      </c>
    </row>
    <row r="6821" spans="1:7" x14ac:dyDescent="0.25">
      <c r="A6821" s="7">
        <v>5.6264876055547475E-2</v>
      </c>
      <c r="B6821" s="13">
        <f t="shared" si="533"/>
        <v>6820</v>
      </c>
      <c r="C6821" s="35">
        <f t="shared" si="534"/>
        <v>0</v>
      </c>
      <c r="D6821" s="7">
        <f t="shared" si="530"/>
        <v>0</v>
      </c>
      <c r="E6821" s="7">
        <f>SUM(D$2:D6821)</f>
        <v>1977.6426671710792</v>
      </c>
      <c r="F6821">
        <f t="shared" si="531"/>
        <v>1</v>
      </c>
      <c r="G6821">
        <f t="shared" si="532"/>
        <v>1</v>
      </c>
    </row>
    <row r="6822" spans="1:7" x14ac:dyDescent="0.25">
      <c r="A6822" s="7">
        <v>5.6264876055547475E-2</v>
      </c>
      <c r="B6822" s="13">
        <f t="shared" si="533"/>
        <v>6821</v>
      </c>
      <c r="C6822" s="35">
        <f t="shared" si="534"/>
        <v>0</v>
      </c>
      <c r="D6822" s="7">
        <f t="shared" si="530"/>
        <v>0</v>
      </c>
      <c r="E6822" s="7">
        <f>SUM(D$2:D6822)</f>
        <v>1977.6426671710792</v>
      </c>
      <c r="F6822">
        <f t="shared" si="531"/>
        <v>1</v>
      </c>
      <c r="G6822">
        <f t="shared" si="532"/>
        <v>1</v>
      </c>
    </row>
    <row r="6823" spans="1:7" x14ac:dyDescent="0.25">
      <c r="A6823" s="7">
        <v>5.6264876055547475E-2</v>
      </c>
      <c r="B6823" s="13">
        <f t="shared" si="533"/>
        <v>6822</v>
      </c>
      <c r="C6823" s="35">
        <f t="shared" si="534"/>
        <v>0</v>
      </c>
      <c r="D6823" s="7">
        <f t="shared" si="530"/>
        <v>0</v>
      </c>
      <c r="E6823" s="7">
        <f>SUM(D$2:D6823)</f>
        <v>1977.6426671710792</v>
      </c>
      <c r="F6823">
        <f t="shared" si="531"/>
        <v>1</v>
      </c>
      <c r="G6823">
        <f t="shared" si="532"/>
        <v>1</v>
      </c>
    </row>
    <row r="6824" spans="1:7" x14ac:dyDescent="0.25">
      <c r="A6824" s="7">
        <v>5.6264876055547475E-2</v>
      </c>
      <c r="B6824" s="13">
        <f t="shared" si="533"/>
        <v>6823</v>
      </c>
      <c r="C6824" s="35">
        <f t="shared" si="534"/>
        <v>0</v>
      </c>
      <c r="D6824" s="7">
        <f t="shared" si="530"/>
        <v>0</v>
      </c>
      <c r="E6824" s="7">
        <f>SUM(D$2:D6824)</f>
        <v>1977.6426671710792</v>
      </c>
      <c r="F6824">
        <f t="shared" si="531"/>
        <v>1</v>
      </c>
      <c r="G6824">
        <f t="shared" si="532"/>
        <v>1</v>
      </c>
    </row>
    <row r="6825" spans="1:7" x14ac:dyDescent="0.25">
      <c r="A6825" s="7">
        <v>5.6264876055547475E-2</v>
      </c>
      <c r="B6825" s="13">
        <f t="shared" si="533"/>
        <v>6824</v>
      </c>
      <c r="C6825" s="35">
        <f t="shared" si="534"/>
        <v>0</v>
      </c>
      <c r="D6825" s="7">
        <f t="shared" si="530"/>
        <v>0</v>
      </c>
      <c r="E6825" s="7">
        <f>SUM(D$2:D6825)</f>
        <v>1977.6426671710792</v>
      </c>
      <c r="F6825">
        <f t="shared" si="531"/>
        <v>1</v>
      </c>
      <c r="G6825">
        <f t="shared" si="532"/>
        <v>1</v>
      </c>
    </row>
    <row r="6826" spans="1:7" x14ac:dyDescent="0.25">
      <c r="A6826" s="7">
        <v>5.6264876055547475E-2</v>
      </c>
      <c r="B6826" s="13">
        <f t="shared" si="533"/>
        <v>6825</v>
      </c>
      <c r="C6826" s="35">
        <f t="shared" si="534"/>
        <v>0</v>
      </c>
      <c r="D6826" s="7">
        <f t="shared" si="530"/>
        <v>0</v>
      </c>
      <c r="E6826" s="7">
        <f>SUM(D$2:D6826)</f>
        <v>1977.6426671710792</v>
      </c>
      <c r="F6826">
        <f t="shared" si="531"/>
        <v>1</v>
      </c>
      <c r="G6826">
        <f t="shared" si="532"/>
        <v>1</v>
      </c>
    </row>
    <row r="6827" spans="1:7" x14ac:dyDescent="0.25">
      <c r="A6827" s="7">
        <v>5.6264876055547475E-2</v>
      </c>
      <c r="B6827" s="13">
        <f t="shared" si="533"/>
        <v>6826</v>
      </c>
      <c r="C6827" s="35">
        <f t="shared" si="534"/>
        <v>0</v>
      </c>
      <c r="D6827" s="7">
        <f t="shared" si="530"/>
        <v>0</v>
      </c>
      <c r="E6827" s="7">
        <f>SUM(D$2:D6827)</f>
        <v>1977.6426671710792</v>
      </c>
      <c r="F6827">
        <f t="shared" si="531"/>
        <v>1</v>
      </c>
      <c r="G6827">
        <f t="shared" si="532"/>
        <v>1</v>
      </c>
    </row>
    <row r="6828" spans="1:7" x14ac:dyDescent="0.25">
      <c r="A6828" s="7">
        <v>5.6264876055547475E-2</v>
      </c>
      <c r="B6828" s="13">
        <f t="shared" si="533"/>
        <v>6827</v>
      </c>
      <c r="C6828" s="35">
        <f t="shared" si="534"/>
        <v>0</v>
      </c>
      <c r="D6828" s="7">
        <f t="shared" si="530"/>
        <v>0</v>
      </c>
      <c r="E6828" s="7">
        <f>SUM(D$2:D6828)</f>
        <v>1977.6426671710792</v>
      </c>
      <c r="F6828">
        <f t="shared" si="531"/>
        <v>1</v>
      </c>
      <c r="G6828">
        <f t="shared" si="532"/>
        <v>1</v>
      </c>
    </row>
    <row r="6829" spans="1:7" x14ac:dyDescent="0.25">
      <c r="A6829" s="7">
        <v>5.62370341418367E-2</v>
      </c>
      <c r="B6829" s="13">
        <f t="shared" si="533"/>
        <v>6828</v>
      </c>
      <c r="C6829" s="35">
        <f t="shared" si="534"/>
        <v>2.784191371077438E-5</v>
      </c>
      <c r="D6829" s="7">
        <f t="shared" si="530"/>
        <v>0.19010458681716746</v>
      </c>
      <c r="E6829" s="7">
        <f>SUM(D$2:D6829)</f>
        <v>1977.8327717578964</v>
      </c>
      <c r="F6829">
        <f t="shared" si="531"/>
        <v>1</v>
      </c>
      <c r="G6829">
        <f t="shared" si="532"/>
        <v>1</v>
      </c>
    </row>
    <row r="6830" spans="1:7" x14ac:dyDescent="0.25">
      <c r="A6830" s="7">
        <v>5.6219070054903293E-2</v>
      </c>
      <c r="B6830" s="13">
        <f t="shared" si="533"/>
        <v>6829</v>
      </c>
      <c r="C6830" s="35">
        <f t="shared" si="534"/>
        <v>1.7964086933407175E-5</v>
      </c>
      <c r="D6830" s="7">
        <f t="shared" si="530"/>
        <v>0.12267674966823761</v>
      </c>
      <c r="E6830" s="7">
        <f>SUM(D$2:D6830)</f>
        <v>1977.9554485075646</v>
      </c>
      <c r="F6830">
        <f t="shared" si="531"/>
        <v>1</v>
      </c>
      <c r="G6830">
        <f t="shared" si="532"/>
        <v>1</v>
      </c>
    </row>
    <row r="6831" spans="1:7" x14ac:dyDescent="0.25">
      <c r="A6831" s="7">
        <v>5.6141693745147082E-2</v>
      </c>
      <c r="B6831" s="13">
        <f t="shared" si="533"/>
        <v>6830</v>
      </c>
      <c r="C6831" s="35">
        <f t="shared" si="534"/>
        <v>7.7376309756210793E-5</v>
      </c>
      <c r="D6831" s="7">
        <f t="shared" si="530"/>
        <v>0.52848019563491966</v>
      </c>
      <c r="E6831" s="7">
        <f>SUM(D$2:D6831)</f>
        <v>1978.4839287031996</v>
      </c>
      <c r="F6831">
        <f t="shared" si="531"/>
        <v>1</v>
      </c>
      <c r="G6831">
        <f t="shared" si="532"/>
        <v>1</v>
      </c>
    </row>
    <row r="6832" spans="1:7" x14ac:dyDescent="0.25">
      <c r="A6832" s="7">
        <v>5.61415242726288E-2</v>
      </c>
      <c r="B6832" s="13">
        <f t="shared" si="533"/>
        <v>6831</v>
      </c>
      <c r="C6832" s="35">
        <f t="shared" si="534"/>
        <v>1.6947251828269838E-7</v>
      </c>
      <c r="D6832" s="7">
        <f t="shared" si="530"/>
        <v>1.1576667723891126E-3</v>
      </c>
      <c r="E6832" s="7">
        <f>SUM(D$2:D6832)</f>
        <v>1978.4850863699719</v>
      </c>
      <c r="F6832">
        <f t="shared" si="531"/>
        <v>1</v>
      </c>
      <c r="G6832">
        <f t="shared" si="532"/>
        <v>1</v>
      </c>
    </row>
    <row r="6833" spans="1:7" x14ac:dyDescent="0.25">
      <c r="A6833" s="7">
        <v>5.6116514971008585E-2</v>
      </c>
      <c r="B6833" s="13">
        <f t="shared" si="533"/>
        <v>6832</v>
      </c>
      <c r="C6833" s="35">
        <f t="shared" si="534"/>
        <v>2.5009301620214364E-5</v>
      </c>
      <c r="D6833" s="7">
        <f t="shared" si="530"/>
        <v>0.17086354866930453</v>
      </c>
      <c r="E6833" s="7">
        <f>SUM(D$2:D6833)</f>
        <v>1978.6559499186412</v>
      </c>
      <c r="F6833">
        <f t="shared" si="531"/>
        <v>1</v>
      </c>
      <c r="G6833">
        <f t="shared" si="532"/>
        <v>1</v>
      </c>
    </row>
    <row r="6834" spans="1:7" x14ac:dyDescent="0.25">
      <c r="A6834" s="7">
        <v>5.6104312949695326E-2</v>
      </c>
      <c r="B6834" s="13">
        <f t="shared" si="533"/>
        <v>6833</v>
      </c>
      <c r="C6834" s="35">
        <f t="shared" si="534"/>
        <v>1.2202021313259537E-5</v>
      </c>
      <c r="D6834" s="7">
        <f t="shared" si="530"/>
        <v>8.3376411633502415E-2</v>
      </c>
      <c r="E6834" s="7">
        <f>SUM(D$2:D6834)</f>
        <v>1978.7393263302747</v>
      </c>
      <c r="F6834">
        <f t="shared" si="531"/>
        <v>1</v>
      </c>
      <c r="G6834">
        <f t="shared" si="532"/>
        <v>1</v>
      </c>
    </row>
    <row r="6835" spans="1:7" x14ac:dyDescent="0.25">
      <c r="A6835" s="7">
        <v>5.6048048073639806E-2</v>
      </c>
      <c r="B6835" s="13">
        <f t="shared" si="533"/>
        <v>6834</v>
      </c>
      <c r="C6835" s="35">
        <f t="shared" si="534"/>
        <v>5.6264876055520108E-5</v>
      </c>
      <c r="D6835" s="7">
        <f t="shared" si="530"/>
        <v>0.38451416296342444</v>
      </c>
      <c r="E6835" s="7">
        <f>SUM(D$2:D6835)</f>
        <v>1979.123840493238</v>
      </c>
      <c r="F6835">
        <f t="shared" si="531"/>
        <v>1</v>
      </c>
      <c r="G6835">
        <f t="shared" si="532"/>
        <v>1</v>
      </c>
    </row>
    <row r="6836" spans="1:7" x14ac:dyDescent="0.25">
      <c r="A6836" s="7">
        <v>5.601684091992392E-2</v>
      </c>
      <c r="B6836" s="13">
        <f t="shared" si="533"/>
        <v>6835</v>
      </c>
      <c r="C6836" s="35">
        <f t="shared" si="534"/>
        <v>3.1207153715885616E-5</v>
      </c>
      <c r="D6836" s="7">
        <f t="shared" si="530"/>
        <v>0.21330089564807819</v>
      </c>
      <c r="E6836" s="7">
        <f>SUM(D$2:D6836)</f>
        <v>1979.337141388886</v>
      </c>
      <c r="F6836">
        <f t="shared" si="531"/>
        <v>1</v>
      </c>
      <c r="G6836">
        <f t="shared" si="532"/>
        <v>1</v>
      </c>
    </row>
    <row r="6837" spans="1:7" x14ac:dyDescent="0.25">
      <c r="A6837" s="7">
        <v>5.597144649539549E-2</v>
      </c>
      <c r="B6837" s="13">
        <f t="shared" si="533"/>
        <v>6836</v>
      </c>
      <c r="C6837" s="35">
        <f t="shared" si="534"/>
        <v>4.5394424528430455E-5</v>
      </c>
      <c r="D6837" s="7">
        <f t="shared" si="530"/>
        <v>0.31031628607635059</v>
      </c>
      <c r="E6837" s="7">
        <f>SUM(D$2:D6837)</f>
        <v>1979.6474576749624</v>
      </c>
      <c r="F6837">
        <f t="shared" si="531"/>
        <v>1</v>
      </c>
      <c r="G6837">
        <f t="shared" si="532"/>
        <v>1</v>
      </c>
    </row>
    <row r="6838" spans="1:7" x14ac:dyDescent="0.25">
      <c r="A6838" s="7">
        <v>5.5962537083008024E-2</v>
      </c>
      <c r="B6838" s="13">
        <f t="shared" si="533"/>
        <v>6837</v>
      </c>
      <c r="C6838" s="35">
        <f t="shared" si="534"/>
        <v>8.9094123874658426E-6</v>
      </c>
      <c r="D6838" s="7">
        <f t="shared" si="530"/>
        <v>6.0913652493103966E-2</v>
      </c>
      <c r="E6838" s="7">
        <f>SUM(D$2:D6838)</f>
        <v>1979.7083713274556</v>
      </c>
      <c r="F6838">
        <f t="shared" si="531"/>
        <v>1</v>
      </c>
      <c r="G6838">
        <f t="shared" si="532"/>
        <v>1</v>
      </c>
    </row>
    <row r="6839" spans="1:7" x14ac:dyDescent="0.25">
      <c r="A6839" s="7">
        <v>5.5948204550036892E-2</v>
      </c>
      <c r="B6839" s="13">
        <f t="shared" si="533"/>
        <v>6838</v>
      </c>
      <c r="C6839" s="35">
        <f t="shared" si="534"/>
        <v>1.4332532971131351E-5</v>
      </c>
      <c r="D6839" s="7">
        <f t="shared" si="530"/>
        <v>9.8005860456596178E-2</v>
      </c>
      <c r="E6839" s="7">
        <f>SUM(D$2:D6839)</f>
        <v>1979.8063771879122</v>
      </c>
      <c r="F6839">
        <f t="shared" si="531"/>
        <v>1</v>
      </c>
      <c r="G6839">
        <f t="shared" si="532"/>
        <v>1</v>
      </c>
    </row>
    <row r="6840" spans="1:7" x14ac:dyDescent="0.25">
      <c r="A6840" s="7">
        <v>5.5842647381533397E-2</v>
      </c>
      <c r="B6840" s="13">
        <f t="shared" si="533"/>
        <v>6839</v>
      </c>
      <c r="C6840" s="35">
        <f t="shared" si="534"/>
        <v>1.0555716850349506E-4</v>
      </c>
      <c r="D6840" s="7">
        <f t="shared" si="530"/>
        <v>0.72190547539540273</v>
      </c>
      <c r="E6840" s="7">
        <f>SUM(D$2:D6840)</f>
        <v>1980.5282826633077</v>
      </c>
      <c r="F6840">
        <f t="shared" si="531"/>
        <v>1</v>
      </c>
      <c r="G6840">
        <f t="shared" si="532"/>
        <v>1</v>
      </c>
    </row>
    <row r="6841" spans="1:7" x14ac:dyDescent="0.25">
      <c r="A6841" s="7">
        <v>5.5841824229301937E-2</v>
      </c>
      <c r="B6841" s="13">
        <f t="shared" si="533"/>
        <v>6840</v>
      </c>
      <c r="C6841" s="35">
        <f t="shared" si="534"/>
        <v>8.231522314605666E-7</v>
      </c>
      <c r="D6841" s="7">
        <f t="shared" si="530"/>
        <v>5.6303612631902755E-3</v>
      </c>
      <c r="E6841" s="7">
        <f>SUM(D$2:D6841)</f>
        <v>1980.5339130245709</v>
      </c>
      <c r="F6841">
        <f t="shared" si="531"/>
        <v>1</v>
      </c>
      <c r="G6841">
        <f t="shared" si="532"/>
        <v>1</v>
      </c>
    </row>
    <row r="6842" spans="1:7" x14ac:dyDescent="0.25">
      <c r="A6842" s="7">
        <v>5.5834270597060393E-2</v>
      </c>
      <c r="B6842" s="13">
        <f t="shared" si="533"/>
        <v>6841</v>
      </c>
      <c r="C6842" s="35">
        <f t="shared" si="534"/>
        <v>7.5536322415442614E-6</v>
      </c>
      <c r="D6842" s="7">
        <f t="shared" si="530"/>
        <v>5.1674398164404292E-2</v>
      </c>
      <c r="E6842" s="7">
        <f>SUM(D$2:D6842)</f>
        <v>1980.5855874227352</v>
      </c>
      <c r="F6842">
        <f t="shared" si="531"/>
        <v>1</v>
      </c>
      <c r="G6842">
        <f t="shared" si="532"/>
        <v>1</v>
      </c>
    </row>
    <row r="6843" spans="1:7" x14ac:dyDescent="0.25">
      <c r="A6843" s="7">
        <v>5.5767885790629954E-2</v>
      </c>
      <c r="B6843" s="13">
        <f t="shared" si="533"/>
        <v>6842</v>
      </c>
      <c r="C6843" s="35">
        <f t="shared" si="534"/>
        <v>6.6384806430438981E-5</v>
      </c>
      <c r="D6843" s="7">
        <f t="shared" si="530"/>
        <v>0.45420484559706353</v>
      </c>
      <c r="E6843" s="7">
        <f>SUM(D$2:D6843)</f>
        <v>1981.0397922683323</v>
      </c>
      <c r="F6843">
        <f t="shared" si="531"/>
        <v>1</v>
      </c>
      <c r="G6843">
        <f t="shared" si="532"/>
        <v>1</v>
      </c>
    </row>
    <row r="6844" spans="1:7" x14ac:dyDescent="0.25">
      <c r="A6844" s="7">
        <v>5.5731521830287678E-2</v>
      </c>
      <c r="B6844" s="13">
        <f t="shared" si="533"/>
        <v>6843</v>
      </c>
      <c r="C6844" s="35">
        <f t="shared" si="534"/>
        <v>3.6363960342275514E-5</v>
      </c>
      <c r="D6844" s="7">
        <f t="shared" si="530"/>
        <v>0.24883858062219133</v>
      </c>
      <c r="E6844" s="7">
        <f>SUM(D$2:D6844)</f>
        <v>1981.2886308489547</v>
      </c>
      <c r="F6844">
        <f t="shared" si="531"/>
        <v>1</v>
      </c>
      <c r="G6844">
        <f t="shared" si="532"/>
        <v>1</v>
      </c>
    </row>
    <row r="6845" spans="1:7" x14ac:dyDescent="0.25">
      <c r="A6845" s="7">
        <v>5.5728374483520395E-2</v>
      </c>
      <c r="B6845" s="13">
        <f t="shared" si="533"/>
        <v>6844</v>
      </c>
      <c r="C6845" s="35">
        <f t="shared" si="534"/>
        <v>3.1473467672835098E-6</v>
      </c>
      <c r="D6845" s="7">
        <f t="shared" si="530"/>
        <v>2.1540441275288341E-2</v>
      </c>
      <c r="E6845" s="7">
        <f>SUM(D$2:D6845)</f>
        <v>1981.3101712902298</v>
      </c>
      <c r="F6845">
        <f t="shared" si="531"/>
        <v>1</v>
      </c>
      <c r="G6845">
        <f t="shared" si="532"/>
        <v>1</v>
      </c>
    </row>
    <row r="6846" spans="1:7" x14ac:dyDescent="0.25">
      <c r="A6846" s="7">
        <v>5.5706004111112761E-2</v>
      </c>
      <c r="B6846" s="13">
        <f t="shared" si="533"/>
        <v>6845</v>
      </c>
      <c r="C6846" s="35">
        <f t="shared" si="534"/>
        <v>2.2370372407633232E-5</v>
      </c>
      <c r="D6846" s="7">
        <f t="shared" si="530"/>
        <v>0.15312519913024947</v>
      </c>
      <c r="E6846" s="7">
        <f>SUM(D$2:D6846)</f>
        <v>1981.4632964893601</v>
      </c>
      <c r="F6846">
        <f t="shared" si="531"/>
        <v>1</v>
      </c>
      <c r="G6846">
        <f t="shared" si="532"/>
        <v>1</v>
      </c>
    </row>
    <row r="6847" spans="1:7" x14ac:dyDescent="0.25">
      <c r="A6847" s="7">
        <v>5.570469675168635E-2</v>
      </c>
      <c r="B6847" s="13">
        <f t="shared" si="533"/>
        <v>6846</v>
      </c>
      <c r="C6847" s="35">
        <f t="shared" si="534"/>
        <v>1.3073594264112476E-6</v>
      </c>
      <c r="D6847" s="7">
        <f t="shared" si="530"/>
        <v>8.950182633211401E-3</v>
      </c>
      <c r="E6847" s="7">
        <f>SUM(D$2:D6847)</f>
        <v>1981.4722466719934</v>
      </c>
      <c r="F6847">
        <f t="shared" si="531"/>
        <v>1</v>
      </c>
      <c r="G6847">
        <f t="shared" si="532"/>
        <v>1</v>
      </c>
    </row>
    <row r="6848" spans="1:7" x14ac:dyDescent="0.25">
      <c r="A6848" s="7">
        <v>5.5684311628778141E-2</v>
      </c>
      <c r="B6848" s="13">
        <f t="shared" si="533"/>
        <v>6847</v>
      </c>
      <c r="C6848" s="35">
        <f t="shared" si="534"/>
        <v>2.0385122908209152E-5</v>
      </c>
      <c r="D6848" s="7">
        <f t="shared" si="530"/>
        <v>0.13957693655250808</v>
      </c>
      <c r="E6848" s="7">
        <f>SUM(D$2:D6848)</f>
        <v>1981.6118236085458</v>
      </c>
      <c r="F6848">
        <f t="shared" si="531"/>
        <v>1</v>
      </c>
      <c r="G6848">
        <f t="shared" si="532"/>
        <v>1</v>
      </c>
    </row>
    <row r="6849" spans="1:7" x14ac:dyDescent="0.25">
      <c r="A6849" s="7">
        <v>5.5663248615796905E-2</v>
      </c>
      <c r="B6849" s="13">
        <f t="shared" si="533"/>
        <v>6848</v>
      </c>
      <c r="C6849" s="35">
        <f t="shared" si="534"/>
        <v>2.1063012981235862E-5</v>
      </c>
      <c r="D6849" s="7">
        <f t="shared" si="530"/>
        <v>0.14423951289550319</v>
      </c>
      <c r="E6849" s="7">
        <f>SUM(D$2:D6849)</f>
        <v>1981.7560631214412</v>
      </c>
      <c r="F6849">
        <f t="shared" si="531"/>
        <v>1</v>
      </c>
      <c r="G6849">
        <f t="shared" si="532"/>
        <v>1</v>
      </c>
    </row>
    <row r="6850" spans="1:7" x14ac:dyDescent="0.25">
      <c r="A6850" s="7">
        <v>5.5611486866654569E-2</v>
      </c>
      <c r="B6850" s="13">
        <f t="shared" si="533"/>
        <v>6849</v>
      </c>
      <c r="C6850" s="35">
        <f t="shared" si="534"/>
        <v>5.1761749142335833E-5</v>
      </c>
      <c r="D6850" s="7">
        <f t="shared" ref="D6850:D6913" si="535">C6850*B6850</f>
        <v>0.35451621987585813</v>
      </c>
      <c r="E6850" s="7">
        <f>SUM(D$2:D6850)</f>
        <v>1982.1105793413171</v>
      </c>
      <c r="F6850">
        <f t="shared" ref="F6850:F6913" si="536">IF(E6850&gt;I$15,1,0)</f>
        <v>1</v>
      </c>
      <c r="G6850">
        <f t="shared" ref="G6850:G6913" si="537">IF(E6850&gt;M$15,1,0)</f>
        <v>1</v>
      </c>
    </row>
    <row r="6851" spans="1:7" x14ac:dyDescent="0.25">
      <c r="A6851" s="7">
        <v>5.5608097416289769E-2</v>
      </c>
      <c r="B6851" s="13">
        <f t="shared" ref="B6851:B6914" si="538">ROW(B6851)-1</f>
        <v>6850</v>
      </c>
      <c r="C6851" s="35">
        <f t="shared" si="534"/>
        <v>3.3894503648004837E-6</v>
      </c>
      <c r="D6851" s="7">
        <f t="shared" si="535"/>
        <v>2.3217734998883313E-2</v>
      </c>
      <c r="E6851" s="7">
        <f>SUM(D$2:D6851)</f>
        <v>1982.1337970763161</v>
      </c>
      <c r="F6851">
        <f t="shared" si="536"/>
        <v>1</v>
      </c>
      <c r="G6851">
        <f t="shared" si="537"/>
        <v>1</v>
      </c>
    </row>
    <row r="6852" spans="1:7" x14ac:dyDescent="0.25">
      <c r="A6852" s="7">
        <v>5.5583790215102263E-2</v>
      </c>
      <c r="B6852" s="13">
        <f t="shared" si="538"/>
        <v>6851</v>
      </c>
      <c r="C6852" s="35">
        <f t="shared" ref="C6852:C6915" si="539">IF(A6851-A6852=0,0,A6851-A6852)</f>
        <v>2.4307201187505345E-5</v>
      </c>
      <c r="D6852" s="7">
        <f t="shared" si="535"/>
        <v>0.16652863533559911</v>
      </c>
      <c r="E6852" s="7">
        <f>SUM(D$2:D6852)</f>
        <v>1982.3003257116518</v>
      </c>
      <c r="F6852">
        <f t="shared" si="536"/>
        <v>1</v>
      </c>
      <c r="G6852">
        <f t="shared" si="537"/>
        <v>1</v>
      </c>
    </row>
    <row r="6853" spans="1:7" x14ac:dyDescent="0.25">
      <c r="A6853" s="7">
        <v>5.5583790215102201E-2</v>
      </c>
      <c r="B6853" s="13">
        <f t="shared" si="538"/>
        <v>6852</v>
      </c>
      <c r="C6853" s="35">
        <f t="shared" si="539"/>
        <v>6.2450045135165055E-17</v>
      </c>
      <c r="D6853" s="7">
        <f t="shared" si="535"/>
        <v>4.2790770926615096E-13</v>
      </c>
      <c r="E6853" s="7">
        <f>SUM(D$2:D6853)</f>
        <v>1982.3003257116522</v>
      </c>
      <c r="F6853">
        <f t="shared" si="536"/>
        <v>1</v>
      </c>
      <c r="G6853">
        <f t="shared" si="537"/>
        <v>1</v>
      </c>
    </row>
    <row r="6854" spans="1:7" x14ac:dyDescent="0.25">
      <c r="A6854" s="7">
        <v>5.5533117932148636E-2</v>
      </c>
      <c r="B6854" s="13">
        <f t="shared" si="538"/>
        <v>6853</v>
      </c>
      <c r="C6854" s="35">
        <f t="shared" si="539"/>
        <v>5.0672282953564962E-5</v>
      </c>
      <c r="D6854" s="7">
        <f t="shared" si="535"/>
        <v>0.3472571550807807</v>
      </c>
      <c r="E6854" s="7">
        <f>SUM(D$2:D6854)</f>
        <v>1982.647582866733</v>
      </c>
      <c r="F6854">
        <f t="shared" si="536"/>
        <v>1</v>
      </c>
      <c r="G6854">
        <f t="shared" si="537"/>
        <v>1</v>
      </c>
    </row>
    <row r="6855" spans="1:7" x14ac:dyDescent="0.25">
      <c r="A6855" s="7">
        <v>5.5447970096913109E-2</v>
      </c>
      <c r="B6855" s="13">
        <f t="shared" si="538"/>
        <v>6854</v>
      </c>
      <c r="C6855" s="35">
        <f t="shared" si="539"/>
        <v>8.5147835235527269E-5</v>
      </c>
      <c r="D6855" s="7">
        <f t="shared" si="535"/>
        <v>0.58360326270430396</v>
      </c>
      <c r="E6855" s="7">
        <f>SUM(D$2:D6855)</f>
        <v>1983.2311861294374</v>
      </c>
      <c r="F6855">
        <f t="shared" si="536"/>
        <v>1</v>
      </c>
      <c r="G6855">
        <f t="shared" si="537"/>
        <v>1</v>
      </c>
    </row>
    <row r="6856" spans="1:7" x14ac:dyDescent="0.25">
      <c r="A6856" s="7">
        <v>5.5430708110412404E-2</v>
      </c>
      <c r="B6856" s="13">
        <f t="shared" si="538"/>
        <v>6855</v>
      </c>
      <c r="C6856" s="35">
        <f t="shared" si="539"/>
        <v>1.7261986500705095E-5</v>
      </c>
      <c r="D6856" s="7">
        <f t="shared" si="535"/>
        <v>0.11833091746233343</v>
      </c>
      <c r="E6856" s="7">
        <f>SUM(D$2:D6856)</f>
        <v>1983.3495170468998</v>
      </c>
      <c r="F6856">
        <f t="shared" si="536"/>
        <v>1</v>
      </c>
      <c r="G6856">
        <f t="shared" si="537"/>
        <v>1</v>
      </c>
    </row>
    <row r="6857" spans="1:7" x14ac:dyDescent="0.25">
      <c r="A6857" s="7">
        <v>5.5406715643901643E-2</v>
      </c>
      <c r="B6857" s="13">
        <f t="shared" si="538"/>
        <v>6856</v>
      </c>
      <c r="C6857" s="35">
        <f t="shared" si="539"/>
        <v>2.3992466510761035E-5</v>
      </c>
      <c r="D6857" s="7">
        <f t="shared" si="535"/>
        <v>0.16449235039777765</v>
      </c>
      <c r="E6857" s="7">
        <f>SUM(D$2:D6857)</f>
        <v>1983.5140093972975</v>
      </c>
      <c r="F6857">
        <f t="shared" si="536"/>
        <v>1</v>
      </c>
      <c r="G6857">
        <f t="shared" si="537"/>
        <v>1</v>
      </c>
    </row>
    <row r="6858" spans="1:7" x14ac:dyDescent="0.25">
      <c r="A6858" s="7">
        <v>5.5394271518990894E-2</v>
      </c>
      <c r="B6858" s="13">
        <f t="shared" si="538"/>
        <v>6857</v>
      </c>
      <c r="C6858" s="35">
        <f t="shared" si="539"/>
        <v>1.2444124910748755E-5</v>
      </c>
      <c r="D6858" s="7">
        <f t="shared" si="535"/>
        <v>8.5329364513004213E-2</v>
      </c>
      <c r="E6858" s="7">
        <f>SUM(D$2:D6858)</f>
        <v>1983.5993387618105</v>
      </c>
      <c r="F6858">
        <f t="shared" si="536"/>
        <v>1</v>
      </c>
      <c r="G6858">
        <f t="shared" si="537"/>
        <v>1</v>
      </c>
    </row>
    <row r="6859" spans="1:7" x14ac:dyDescent="0.25">
      <c r="A6859" s="7">
        <v>5.5356697040661221E-2</v>
      </c>
      <c r="B6859" s="13">
        <f t="shared" si="538"/>
        <v>6858</v>
      </c>
      <c r="C6859" s="35">
        <f t="shared" si="539"/>
        <v>3.7574478329673033E-5</v>
      </c>
      <c r="D6859" s="7">
        <f t="shared" si="535"/>
        <v>0.25768577238489765</v>
      </c>
      <c r="E6859" s="7">
        <f>SUM(D$2:D6859)</f>
        <v>1983.8570245341955</v>
      </c>
      <c r="F6859">
        <f t="shared" si="536"/>
        <v>1</v>
      </c>
      <c r="G6859">
        <f t="shared" si="537"/>
        <v>1</v>
      </c>
    </row>
    <row r="6860" spans="1:7" x14ac:dyDescent="0.25">
      <c r="A6860" s="7">
        <v>5.5352968645259924E-2</v>
      </c>
      <c r="B6860" s="13">
        <f t="shared" si="538"/>
        <v>6859</v>
      </c>
      <c r="C6860" s="35">
        <f t="shared" si="539"/>
        <v>3.7283954012964915E-6</v>
      </c>
      <c r="D6860" s="7">
        <f t="shared" si="535"/>
        <v>2.5573064057492635E-2</v>
      </c>
      <c r="E6860" s="7">
        <f>SUM(D$2:D6860)</f>
        <v>1983.8825975982529</v>
      </c>
      <c r="F6860">
        <f t="shared" si="536"/>
        <v>1</v>
      </c>
      <c r="G6860">
        <f t="shared" si="537"/>
        <v>1</v>
      </c>
    </row>
    <row r="6861" spans="1:7" x14ac:dyDescent="0.25">
      <c r="A6861" s="7">
        <v>5.5321204653269854E-2</v>
      </c>
      <c r="B6861" s="13">
        <f t="shared" si="538"/>
        <v>6860</v>
      </c>
      <c r="C6861" s="35">
        <f t="shared" si="539"/>
        <v>3.1763991990070573E-5</v>
      </c>
      <c r="D6861" s="7">
        <f t="shared" si="535"/>
        <v>0.21790098505188413</v>
      </c>
      <c r="E6861" s="7">
        <f>SUM(D$2:D6861)</f>
        <v>1984.1004985833049</v>
      </c>
      <c r="F6861">
        <f t="shared" si="536"/>
        <v>1</v>
      </c>
      <c r="G6861">
        <f t="shared" si="537"/>
        <v>1</v>
      </c>
    </row>
    <row r="6862" spans="1:7" x14ac:dyDescent="0.25">
      <c r="A6862" s="7">
        <v>5.5321204653269854E-2</v>
      </c>
      <c r="B6862" s="13">
        <f t="shared" si="538"/>
        <v>6861</v>
      </c>
      <c r="C6862" s="35">
        <f t="shared" si="539"/>
        <v>0</v>
      </c>
      <c r="D6862" s="7">
        <f t="shared" si="535"/>
        <v>0</v>
      </c>
      <c r="E6862" s="7">
        <f>SUM(D$2:D6862)</f>
        <v>1984.1004985833049</v>
      </c>
      <c r="F6862">
        <f t="shared" si="536"/>
        <v>1</v>
      </c>
      <c r="G6862">
        <f t="shared" si="537"/>
        <v>1</v>
      </c>
    </row>
    <row r="6863" spans="1:7" x14ac:dyDescent="0.25">
      <c r="A6863" s="7">
        <v>5.5266198715921248E-2</v>
      </c>
      <c r="B6863" s="13">
        <f t="shared" si="538"/>
        <v>6862</v>
      </c>
      <c r="C6863" s="35">
        <f t="shared" si="539"/>
        <v>5.5005937348605316E-5</v>
      </c>
      <c r="D6863" s="7">
        <f t="shared" si="535"/>
        <v>0.37745074208612966</v>
      </c>
      <c r="E6863" s="7">
        <f>SUM(D$2:D6863)</f>
        <v>1984.4779493253911</v>
      </c>
      <c r="F6863">
        <f t="shared" si="536"/>
        <v>1</v>
      </c>
      <c r="G6863">
        <f t="shared" si="537"/>
        <v>1</v>
      </c>
    </row>
    <row r="6864" spans="1:7" x14ac:dyDescent="0.25">
      <c r="A6864" s="7">
        <v>5.5265230301531319E-2</v>
      </c>
      <c r="B6864" s="13">
        <f t="shared" si="538"/>
        <v>6863</v>
      </c>
      <c r="C6864" s="35">
        <f t="shared" si="539"/>
        <v>9.6841438992911755E-7</v>
      </c>
      <c r="D6864" s="7">
        <f t="shared" si="535"/>
        <v>6.6462279580835337E-3</v>
      </c>
      <c r="E6864" s="7">
        <f>SUM(D$2:D6864)</f>
        <v>1984.4845955533492</v>
      </c>
      <c r="F6864">
        <f t="shared" si="536"/>
        <v>1</v>
      </c>
      <c r="G6864">
        <f t="shared" si="537"/>
        <v>1</v>
      </c>
    </row>
    <row r="6865" spans="1:7" x14ac:dyDescent="0.25">
      <c r="A6865" s="7">
        <v>5.5225041104348768E-2</v>
      </c>
      <c r="B6865" s="13">
        <f t="shared" si="538"/>
        <v>6864</v>
      </c>
      <c r="C6865" s="35">
        <f t="shared" si="539"/>
        <v>4.018919718255104E-5</v>
      </c>
      <c r="D6865" s="7">
        <f t="shared" si="535"/>
        <v>0.27585864946103034</v>
      </c>
      <c r="E6865" s="7">
        <f>SUM(D$2:D6865)</f>
        <v>1984.7604542028103</v>
      </c>
      <c r="F6865">
        <f t="shared" si="536"/>
        <v>1</v>
      </c>
      <c r="G6865">
        <f t="shared" si="537"/>
        <v>1</v>
      </c>
    </row>
    <row r="6866" spans="1:7" x14ac:dyDescent="0.25">
      <c r="A6866" s="7">
        <v>5.5204704402160014E-2</v>
      </c>
      <c r="B6866" s="13">
        <f t="shared" si="538"/>
        <v>6865</v>
      </c>
      <c r="C6866" s="35">
        <f t="shared" si="539"/>
        <v>2.033670218875433E-5</v>
      </c>
      <c r="D6866" s="7">
        <f t="shared" si="535"/>
        <v>0.13961146052579848</v>
      </c>
      <c r="E6866" s="7">
        <f>SUM(D$2:D6866)</f>
        <v>1984.9000656633361</v>
      </c>
      <c r="F6866">
        <f t="shared" si="536"/>
        <v>1</v>
      </c>
      <c r="G6866">
        <f t="shared" si="537"/>
        <v>1</v>
      </c>
    </row>
    <row r="6867" spans="1:7" x14ac:dyDescent="0.25">
      <c r="A6867" s="7">
        <v>5.5154346853883131E-2</v>
      </c>
      <c r="B6867" s="13">
        <f t="shared" si="538"/>
        <v>6866</v>
      </c>
      <c r="C6867" s="35">
        <f t="shared" si="539"/>
        <v>5.0357548276883102E-5</v>
      </c>
      <c r="D6867" s="7">
        <f t="shared" si="535"/>
        <v>0.34575492646907935</v>
      </c>
      <c r="E6867" s="7">
        <f>SUM(D$2:D6867)</f>
        <v>1985.2458205898051</v>
      </c>
      <c r="F6867">
        <f t="shared" si="536"/>
        <v>1</v>
      </c>
      <c r="G6867">
        <f t="shared" si="537"/>
        <v>1</v>
      </c>
    </row>
    <row r="6868" spans="1:7" x14ac:dyDescent="0.25">
      <c r="A6868" s="7">
        <v>5.5113794501304346E-2</v>
      </c>
      <c r="B6868" s="13">
        <f t="shared" si="538"/>
        <v>6867</v>
      </c>
      <c r="C6868" s="35">
        <f t="shared" si="539"/>
        <v>4.0552352578784867E-5</v>
      </c>
      <c r="D6868" s="7">
        <f t="shared" si="535"/>
        <v>0.2784730051585157</v>
      </c>
      <c r="E6868" s="7">
        <f>SUM(D$2:D6868)</f>
        <v>1985.5242935949636</v>
      </c>
      <c r="F6868">
        <f t="shared" si="536"/>
        <v>1</v>
      </c>
      <c r="G6868">
        <f t="shared" si="537"/>
        <v>1</v>
      </c>
    </row>
    <row r="6869" spans="1:7" x14ac:dyDescent="0.25">
      <c r="A6869" s="7">
        <v>5.5102778787618795E-2</v>
      </c>
      <c r="B6869" s="13">
        <f t="shared" si="538"/>
        <v>6868</v>
      </c>
      <c r="C6869" s="35">
        <f t="shared" si="539"/>
        <v>1.1015713685551265E-5</v>
      </c>
      <c r="D6869" s="7">
        <f t="shared" si="535"/>
        <v>7.5655921592366088E-2</v>
      </c>
      <c r="E6869" s="7">
        <f>SUM(D$2:D6869)</f>
        <v>1985.5999495165561</v>
      </c>
      <c r="F6869">
        <f t="shared" si="536"/>
        <v>1</v>
      </c>
      <c r="G6869">
        <f t="shared" si="537"/>
        <v>1</v>
      </c>
    </row>
    <row r="6870" spans="1:7" x14ac:dyDescent="0.25">
      <c r="A6870" s="7">
        <v>5.5080505256650154E-2</v>
      </c>
      <c r="B6870" s="13">
        <f t="shared" si="538"/>
        <v>6869</v>
      </c>
      <c r="C6870" s="35">
        <f t="shared" si="539"/>
        <v>2.227353096864032E-5</v>
      </c>
      <c r="D6870" s="7">
        <f t="shared" si="535"/>
        <v>0.15299688422359037</v>
      </c>
      <c r="E6870" s="7">
        <f>SUM(D$2:D6870)</f>
        <v>1985.7529464007796</v>
      </c>
      <c r="F6870">
        <f t="shared" si="536"/>
        <v>1</v>
      </c>
      <c r="G6870">
        <f t="shared" si="537"/>
        <v>1</v>
      </c>
    </row>
    <row r="6871" spans="1:7" x14ac:dyDescent="0.25">
      <c r="A6871" s="7">
        <v>5.5077842117077808E-2</v>
      </c>
      <c r="B6871" s="13">
        <f t="shared" si="538"/>
        <v>6870</v>
      </c>
      <c r="C6871" s="35">
        <f t="shared" si="539"/>
        <v>2.6631395723467066E-6</v>
      </c>
      <c r="D6871" s="7">
        <f t="shared" si="535"/>
        <v>1.8295768862021874E-2</v>
      </c>
      <c r="E6871" s="7">
        <f>SUM(D$2:D6871)</f>
        <v>1985.7712421696417</v>
      </c>
      <c r="F6871">
        <f t="shared" si="536"/>
        <v>1</v>
      </c>
      <c r="G6871">
        <f t="shared" si="537"/>
        <v>1</v>
      </c>
    </row>
    <row r="6872" spans="1:7" x14ac:dyDescent="0.25">
      <c r="A6872" s="7">
        <v>5.5064671681374584E-2</v>
      </c>
      <c r="B6872" s="13">
        <f t="shared" si="538"/>
        <v>6871</v>
      </c>
      <c r="C6872" s="35">
        <f t="shared" si="539"/>
        <v>1.3170435703223349E-5</v>
      </c>
      <c r="D6872" s="7">
        <f t="shared" si="535"/>
        <v>9.0494063716847623E-2</v>
      </c>
      <c r="E6872" s="7">
        <f>SUM(D$2:D6872)</f>
        <v>1985.8617362333587</v>
      </c>
      <c r="F6872">
        <f t="shared" si="536"/>
        <v>1</v>
      </c>
      <c r="G6872">
        <f t="shared" si="537"/>
        <v>1</v>
      </c>
    </row>
    <row r="6873" spans="1:7" x14ac:dyDescent="0.25">
      <c r="A6873" s="7">
        <v>5.5013127825470041E-2</v>
      </c>
      <c r="B6873" s="13">
        <f t="shared" si="538"/>
        <v>6872</v>
      </c>
      <c r="C6873" s="35">
        <f t="shared" si="539"/>
        <v>5.1543855904542801E-5</v>
      </c>
      <c r="D6873" s="7">
        <f t="shared" si="535"/>
        <v>0.35420937777601813</v>
      </c>
      <c r="E6873" s="7">
        <f>SUM(D$2:D6873)</f>
        <v>1986.2159456111347</v>
      </c>
      <c r="F6873">
        <f t="shared" si="536"/>
        <v>1</v>
      </c>
      <c r="G6873">
        <f t="shared" si="537"/>
        <v>1</v>
      </c>
    </row>
    <row r="6874" spans="1:7" x14ac:dyDescent="0.25">
      <c r="A6874" s="7">
        <v>5.4987174319819629E-2</v>
      </c>
      <c r="B6874" s="13">
        <f t="shared" si="538"/>
        <v>6873</v>
      </c>
      <c r="C6874" s="35">
        <f t="shared" si="539"/>
        <v>2.59535056504126E-5</v>
      </c>
      <c r="D6874" s="7">
        <f t="shared" si="535"/>
        <v>0.1783784443352858</v>
      </c>
      <c r="E6874" s="7">
        <f>SUM(D$2:D6874)</f>
        <v>1986.39432405547</v>
      </c>
      <c r="F6874">
        <f t="shared" si="536"/>
        <v>1</v>
      </c>
      <c r="G6874">
        <f t="shared" si="537"/>
        <v>1</v>
      </c>
    </row>
    <row r="6875" spans="1:7" x14ac:dyDescent="0.25">
      <c r="A6875" s="7">
        <v>5.4953255605811963E-2</v>
      </c>
      <c r="B6875" s="13">
        <f t="shared" si="538"/>
        <v>6874</v>
      </c>
      <c r="C6875" s="35">
        <f t="shared" si="539"/>
        <v>3.3918714007666328E-5</v>
      </c>
      <c r="D6875" s="7">
        <f t="shared" si="535"/>
        <v>0.23315724008869834</v>
      </c>
      <c r="E6875" s="7">
        <f>SUM(D$2:D6875)</f>
        <v>1986.6274812955587</v>
      </c>
      <c r="F6875">
        <f t="shared" si="536"/>
        <v>1</v>
      </c>
      <c r="G6875">
        <f t="shared" si="537"/>
        <v>1</v>
      </c>
    </row>
    <row r="6876" spans="1:7" x14ac:dyDescent="0.25">
      <c r="A6876" s="7">
        <v>5.4948946161776702E-2</v>
      </c>
      <c r="B6876" s="13">
        <f t="shared" si="538"/>
        <v>6875</v>
      </c>
      <c r="C6876" s="35">
        <f t="shared" si="539"/>
        <v>4.3094440352609009E-6</v>
      </c>
      <c r="D6876" s="7">
        <f t="shared" si="535"/>
        <v>2.9627427742418694E-2</v>
      </c>
      <c r="E6876" s="7">
        <f>SUM(D$2:D6876)</f>
        <v>1986.6571087233012</v>
      </c>
      <c r="F6876">
        <f t="shared" si="536"/>
        <v>1</v>
      </c>
      <c r="G6876">
        <f t="shared" si="537"/>
        <v>1</v>
      </c>
    </row>
    <row r="6877" spans="1:7" x14ac:dyDescent="0.25">
      <c r="A6877" s="7">
        <v>5.4936405195426953E-2</v>
      </c>
      <c r="B6877" s="13">
        <f t="shared" si="538"/>
        <v>6876</v>
      </c>
      <c r="C6877" s="35">
        <f t="shared" si="539"/>
        <v>1.2540966349748606E-5</v>
      </c>
      <c r="D6877" s="7">
        <f t="shared" si="535"/>
        <v>8.6231684620871413E-2</v>
      </c>
      <c r="E6877" s="7">
        <f>SUM(D$2:D6877)</f>
        <v>1986.743340407922</v>
      </c>
      <c r="F6877">
        <f t="shared" si="536"/>
        <v>1</v>
      </c>
      <c r="G6877">
        <f t="shared" si="537"/>
        <v>1</v>
      </c>
    </row>
    <row r="6878" spans="1:7" x14ac:dyDescent="0.25">
      <c r="A6878" s="7">
        <v>5.4897402305872138E-2</v>
      </c>
      <c r="B6878" s="13">
        <f t="shared" si="538"/>
        <v>6877</v>
      </c>
      <c r="C6878" s="35">
        <f t="shared" si="539"/>
        <v>3.9002889554815012E-5</v>
      </c>
      <c r="D6878" s="7">
        <f t="shared" si="535"/>
        <v>0.26822287146846285</v>
      </c>
      <c r="E6878" s="7">
        <f>SUM(D$2:D6878)</f>
        <v>1987.0115632793904</v>
      </c>
      <c r="F6878">
        <f t="shared" si="536"/>
        <v>1</v>
      </c>
      <c r="G6878">
        <f t="shared" si="537"/>
        <v>1</v>
      </c>
    </row>
    <row r="6879" spans="1:7" x14ac:dyDescent="0.25">
      <c r="A6879" s="7">
        <v>5.4850894204795247E-2</v>
      </c>
      <c r="B6879" s="13">
        <f t="shared" si="538"/>
        <v>6878</v>
      </c>
      <c r="C6879" s="35">
        <f t="shared" si="539"/>
        <v>4.6508101076890573E-5</v>
      </c>
      <c r="D6879" s="7">
        <f t="shared" si="535"/>
        <v>0.31988271920685335</v>
      </c>
      <c r="E6879" s="7">
        <f>SUM(D$2:D6879)</f>
        <v>1987.3314459985972</v>
      </c>
      <c r="F6879">
        <f t="shared" si="536"/>
        <v>1</v>
      </c>
      <c r="G6879">
        <f t="shared" si="537"/>
        <v>1</v>
      </c>
    </row>
    <row r="6880" spans="1:7" x14ac:dyDescent="0.25">
      <c r="A6880" s="7">
        <v>5.4813464988624015E-2</v>
      </c>
      <c r="B6880" s="13">
        <f t="shared" si="538"/>
        <v>6879</v>
      </c>
      <c r="C6880" s="35">
        <f t="shared" si="539"/>
        <v>3.7429216171232238E-5</v>
      </c>
      <c r="D6880" s="7">
        <f t="shared" si="535"/>
        <v>0.25747557804190657</v>
      </c>
      <c r="E6880" s="7">
        <f>SUM(D$2:D6880)</f>
        <v>1987.5889215766392</v>
      </c>
      <c r="F6880">
        <f t="shared" si="536"/>
        <v>1</v>
      </c>
      <c r="G6880">
        <f t="shared" si="537"/>
        <v>1</v>
      </c>
    </row>
    <row r="6881" spans="1:7" x14ac:dyDescent="0.25">
      <c r="A6881" s="7">
        <v>5.479898719349445E-2</v>
      </c>
      <c r="B6881" s="13">
        <f t="shared" si="538"/>
        <v>6880</v>
      </c>
      <c r="C6881" s="35">
        <f t="shared" si="539"/>
        <v>1.4477795129565207E-5</v>
      </c>
      <c r="D6881" s="7">
        <f t="shared" si="535"/>
        <v>9.9607230491408627E-2</v>
      </c>
      <c r="E6881" s="7">
        <f>SUM(D$2:D6881)</f>
        <v>1987.6885288071305</v>
      </c>
      <c r="F6881">
        <f t="shared" si="536"/>
        <v>1</v>
      </c>
      <c r="G6881">
        <f t="shared" si="537"/>
        <v>1</v>
      </c>
    </row>
    <row r="6882" spans="1:7" x14ac:dyDescent="0.25">
      <c r="A6882" s="7">
        <v>5.4768022143376074E-2</v>
      </c>
      <c r="B6882" s="13">
        <f t="shared" si="538"/>
        <v>6881</v>
      </c>
      <c r="C6882" s="35">
        <f t="shared" si="539"/>
        <v>3.0965050118375581E-5</v>
      </c>
      <c r="D6882" s="7">
        <f t="shared" si="535"/>
        <v>0.21307050986454237</v>
      </c>
      <c r="E6882" s="7">
        <f>SUM(D$2:D6882)</f>
        <v>1987.9015993169951</v>
      </c>
      <c r="F6882">
        <f t="shared" si="536"/>
        <v>1</v>
      </c>
      <c r="G6882">
        <f t="shared" si="537"/>
        <v>1</v>
      </c>
    </row>
    <row r="6883" spans="1:7" x14ac:dyDescent="0.25">
      <c r="A6883" s="7">
        <v>5.4764826375889294E-2</v>
      </c>
      <c r="B6883" s="13">
        <f t="shared" si="538"/>
        <v>6882</v>
      </c>
      <c r="C6883" s="35">
        <f t="shared" si="539"/>
        <v>3.1957674867799657E-6</v>
      </c>
      <c r="D6883" s="7">
        <f t="shared" si="535"/>
        <v>2.1993271844019724E-2</v>
      </c>
      <c r="E6883" s="7">
        <f>SUM(D$2:D6883)</f>
        <v>1987.923592588839</v>
      </c>
      <c r="F6883">
        <f t="shared" si="536"/>
        <v>1</v>
      </c>
      <c r="G6883">
        <f t="shared" si="537"/>
        <v>1</v>
      </c>
    </row>
    <row r="6884" spans="1:7" x14ac:dyDescent="0.25">
      <c r="A6884" s="7">
        <v>5.4728002418711751E-2</v>
      </c>
      <c r="B6884" s="13">
        <f t="shared" si="538"/>
        <v>6883</v>
      </c>
      <c r="C6884" s="35">
        <f t="shared" si="539"/>
        <v>3.6823957177543887E-5</v>
      </c>
      <c r="D6884" s="7">
        <f t="shared" si="535"/>
        <v>0.25345929725303457</v>
      </c>
      <c r="E6884" s="7">
        <f>SUM(D$2:D6884)</f>
        <v>1988.1770518860922</v>
      </c>
      <c r="F6884">
        <f t="shared" si="536"/>
        <v>1</v>
      </c>
      <c r="G6884">
        <f t="shared" si="537"/>
        <v>1</v>
      </c>
    </row>
    <row r="6885" spans="1:7" x14ac:dyDescent="0.25">
      <c r="A6885" s="7">
        <v>5.4722627718847616E-2</v>
      </c>
      <c r="B6885" s="13">
        <f t="shared" si="538"/>
        <v>6884</v>
      </c>
      <c r="C6885" s="35">
        <f t="shared" si="539"/>
        <v>5.374699864134358E-6</v>
      </c>
      <c r="D6885" s="7">
        <f t="shared" si="535"/>
        <v>3.699943386470092E-2</v>
      </c>
      <c r="E6885" s="7">
        <f>SUM(D$2:D6885)</f>
        <v>1988.2140513199568</v>
      </c>
      <c r="F6885">
        <f t="shared" si="536"/>
        <v>1</v>
      </c>
      <c r="G6885">
        <f t="shared" si="537"/>
        <v>1</v>
      </c>
    </row>
    <row r="6886" spans="1:7" x14ac:dyDescent="0.25">
      <c r="A6886" s="7">
        <v>5.4714202513655143E-2</v>
      </c>
      <c r="B6886" s="13">
        <f t="shared" si="538"/>
        <v>6885</v>
      </c>
      <c r="C6886" s="35">
        <f t="shared" si="539"/>
        <v>8.4252051924735283E-6</v>
      </c>
      <c r="D6886" s="7">
        <f t="shared" si="535"/>
        <v>5.8007537750180242E-2</v>
      </c>
      <c r="E6886" s="7">
        <f>SUM(D$2:D6886)</f>
        <v>1988.272058857707</v>
      </c>
      <c r="F6886">
        <f t="shared" si="536"/>
        <v>1</v>
      </c>
      <c r="G6886">
        <f t="shared" si="537"/>
        <v>1</v>
      </c>
    </row>
    <row r="6887" spans="1:7" x14ac:dyDescent="0.25">
      <c r="A6887" s="7">
        <v>5.4712991995667697E-2</v>
      </c>
      <c r="B6887" s="13">
        <f t="shared" si="538"/>
        <v>6886</v>
      </c>
      <c r="C6887" s="35">
        <f t="shared" si="539"/>
        <v>1.2105179874460914E-6</v>
      </c>
      <c r="D6887" s="7">
        <f t="shared" si="535"/>
        <v>8.3356268615537854E-3</v>
      </c>
      <c r="E6887" s="7">
        <f>SUM(D$2:D6887)</f>
        <v>1988.2803944845684</v>
      </c>
      <c r="F6887">
        <f t="shared" si="536"/>
        <v>1</v>
      </c>
      <c r="G6887">
        <f t="shared" si="537"/>
        <v>1</v>
      </c>
    </row>
    <row r="6888" spans="1:7" x14ac:dyDescent="0.25">
      <c r="A6888" s="7">
        <v>5.469347844571041E-2</v>
      </c>
      <c r="B6888" s="13">
        <f t="shared" si="538"/>
        <v>6887</v>
      </c>
      <c r="C6888" s="35">
        <f t="shared" si="539"/>
        <v>1.9513549957286824E-5</v>
      </c>
      <c r="D6888" s="7">
        <f t="shared" si="535"/>
        <v>0.13438981855583437</v>
      </c>
      <c r="E6888" s="7">
        <f>SUM(D$2:D6888)</f>
        <v>1988.4147843031242</v>
      </c>
      <c r="F6888">
        <f t="shared" si="536"/>
        <v>1</v>
      </c>
      <c r="G6888">
        <f t="shared" si="537"/>
        <v>1</v>
      </c>
    </row>
    <row r="6889" spans="1:7" x14ac:dyDescent="0.25">
      <c r="A6889" s="7">
        <v>5.4683842722530483E-2</v>
      </c>
      <c r="B6889" s="13">
        <f t="shared" si="538"/>
        <v>6888</v>
      </c>
      <c r="C6889" s="35">
        <f t="shared" si="539"/>
        <v>9.6357231799265586E-6</v>
      </c>
      <c r="D6889" s="7">
        <f t="shared" si="535"/>
        <v>6.6370861263334135E-2</v>
      </c>
      <c r="E6889" s="7">
        <f>SUM(D$2:D6889)</f>
        <v>1988.4811551643875</v>
      </c>
      <c r="F6889">
        <f t="shared" si="536"/>
        <v>1</v>
      </c>
      <c r="G6889">
        <f t="shared" si="537"/>
        <v>1</v>
      </c>
    </row>
    <row r="6890" spans="1:7" x14ac:dyDescent="0.25">
      <c r="A6890" s="7">
        <v>5.4617530547179279E-2</v>
      </c>
      <c r="B6890" s="13">
        <f t="shared" si="538"/>
        <v>6889</v>
      </c>
      <c r="C6890" s="35">
        <f t="shared" si="539"/>
        <v>6.6312175351204705E-5</v>
      </c>
      <c r="D6890" s="7">
        <f t="shared" si="535"/>
        <v>0.4568245759944492</v>
      </c>
      <c r="E6890" s="7">
        <f>SUM(D$2:D6890)</f>
        <v>1988.9379797403819</v>
      </c>
      <c r="F6890">
        <f t="shared" si="536"/>
        <v>1</v>
      </c>
      <c r="G6890">
        <f t="shared" si="537"/>
        <v>1</v>
      </c>
    </row>
    <row r="6891" spans="1:7" x14ac:dyDescent="0.25">
      <c r="A6891" s="7">
        <v>5.4617530547179279E-2</v>
      </c>
      <c r="B6891" s="13">
        <f t="shared" si="538"/>
        <v>6890</v>
      </c>
      <c r="C6891" s="35">
        <f t="shared" si="539"/>
        <v>0</v>
      </c>
      <c r="D6891" s="7">
        <f t="shared" si="535"/>
        <v>0</v>
      </c>
      <c r="E6891" s="7">
        <f>SUM(D$2:D6891)</f>
        <v>1988.9379797403819</v>
      </c>
      <c r="F6891">
        <f t="shared" si="536"/>
        <v>1</v>
      </c>
      <c r="G6891">
        <f t="shared" si="537"/>
        <v>1</v>
      </c>
    </row>
    <row r="6892" spans="1:7" x14ac:dyDescent="0.25">
      <c r="A6892" s="7">
        <v>5.4594361232899978E-2</v>
      </c>
      <c r="B6892" s="13">
        <f t="shared" si="538"/>
        <v>6891</v>
      </c>
      <c r="C6892" s="35">
        <f t="shared" si="539"/>
        <v>2.3169314279300468E-5</v>
      </c>
      <c r="D6892" s="7">
        <f t="shared" si="535"/>
        <v>0.15965974469865951</v>
      </c>
      <c r="E6892" s="7">
        <f>SUM(D$2:D6892)</f>
        <v>1989.0976394850807</v>
      </c>
      <c r="F6892">
        <f t="shared" si="536"/>
        <v>1</v>
      </c>
      <c r="G6892">
        <f t="shared" si="537"/>
        <v>1</v>
      </c>
    </row>
    <row r="6893" spans="1:7" x14ac:dyDescent="0.25">
      <c r="A6893" s="7">
        <v>5.4594361232899978E-2</v>
      </c>
      <c r="B6893" s="13">
        <f t="shared" si="538"/>
        <v>6892</v>
      </c>
      <c r="C6893" s="35">
        <f t="shared" si="539"/>
        <v>0</v>
      </c>
      <c r="D6893" s="7">
        <f t="shared" si="535"/>
        <v>0</v>
      </c>
      <c r="E6893" s="7">
        <f>SUM(D$2:D6893)</f>
        <v>1989.0976394850807</v>
      </c>
      <c r="F6893">
        <f t="shared" si="536"/>
        <v>1</v>
      </c>
      <c r="G6893">
        <f t="shared" si="537"/>
        <v>1</v>
      </c>
    </row>
    <row r="6894" spans="1:7" x14ac:dyDescent="0.25">
      <c r="A6894" s="7">
        <v>5.4594361232899978E-2</v>
      </c>
      <c r="B6894" s="13">
        <f t="shared" si="538"/>
        <v>6893</v>
      </c>
      <c r="C6894" s="35">
        <f t="shared" si="539"/>
        <v>0</v>
      </c>
      <c r="D6894" s="7">
        <f t="shared" si="535"/>
        <v>0</v>
      </c>
      <c r="E6894" s="7">
        <f>SUM(D$2:D6894)</f>
        <v>1989.0976394850807</v>
      </c>
      <c r="F6894">
        <f t="shared" si="536"/>
        <v>1</v>
      </c>
      <c r="G6894">
        <f t="shared" si="537"/>
        <v>1</v>
      </c>
    </row>
    <row r="6895" spans="1:7" x14ac:dyDescent="0.25">
      <c r="A6895" s="7">
        <v>5.4594361232899978E-2</v>
      </c>
      <c r="B6895" s="13">
        <f t="shared" si="538"/>
        <v>6894</v>
      </c>
      <c r="C6895" s="35">
        <f t="shared" si="539"/>
        <v>0</v>
      </c>
      <c r="D6895" s="7">
        <f t="shared" si="535"/>
        <v>0</v>
      </c>
      <c r="E6895" s="7">
        <f>SUM(D$2:D6895)</f>
        <v>1989.0976394850807</v>
      </c>
      <c r="F6895">
        <f t="shared" si="536"/>
        <v>1</v>
      </c>
      <c r="G6895">
        <f t="shared" si="537"/>
        <v>1</v>
      </c>
    </row>
    <row r="6896" spans="1:7" x14ac:dyDescent="0.25">
      <c r="A6896" s="7">
        <v>5.4594361232899978E-2</v>
      </c>
      <c r="B6896" s="13">
        <f t="shared" si="538"/>
        <v>6895</v>
      </c>
      <c r="C6896" s="35">
        <f t="shared" si="539"/>
        <v>0</v>
      </c>
      <c r="D6896" s="7">
        <f t="shared" si="535"/>
        <v>0</v>
      </c>
      <c r="E6896" s="7">
        <f>SUM(D$2:D6896)</f>
        <v>1989.0976394850807</v>
      </c>
      <c r="F6896">
        <f t="shared" si="536"/>
        <v>1</v>
      </c>
      <c r="G6896">
        <f t="shared" si="537"/>
        <v>1</v>
      </c>
    </row>
    <row r="6897" spans="1:7" x14ac:dyDescent="0.25">
      <c r="A6897" s="7">
        <v>5.4594361232899978E-2</v>
      </c>
      <c r="B6897" s="13">
        <f t="shared" si="538"/>
        <v>6896</v>
      </c>
      <c r="C6897" s="35">
        <f t="shared" si="539"/>
        <v>0</v>
      </c>
      <c r="D6897" s="7">
        <f t="shared" si="535"/>
        <v>0</v>
      </c>
      <c r="E6897" s="7">
        <f>SUM(D$2:D6897)</f>
        <v>1989.0976394850807</v>
      </c>
      <c r="F6897">
        <f t="shared" si="536"/>
        <v>1</v>
      </c>
      <c r="G6897">
        <f t="shared" si="537"/>
        <v>1</v>
      </c>
    </row>
    <row r="6898" spans="1:7" x14ac:dyDescent="0.25">
      <c r="A6898" s="7">
        <v>5.4594361232899978E-2</v>
      </c>
      <c r="B6898" s="13">
        <f t="shared" si="538"/>
        <v>6897</v>
      </c>
      <c r="C6898" s="35">
        <f t="shared" si="539"/>
        <v>0</v>
      </c>
      <c r="D6898" s="7">
        <f t="shared" si="535"/>
        <v>0</v>
      </c>
      <c r="E6898" s="7">
        <f>SUM(D$2:D6898)</f>
        <v>1989.0976394850807</v>
      </c>
      <c r="F6898">
        <f t="shared" si="536"/>
        <v>1</v>
      </c>
      <c r="G6898">
        <f t="shared" si="537"/>
        <v>1</v>
      </c>
    </row>
    <row r="6899" spans="1:7" x14ac:dyDescent="0.25">
      <c r="A6899" s="7">
        <v>5.4594361232899978E-2</v>
      </c>
      <c r="B6899" s="13">
        <f t="shared" si="538"/>
        <v>6898</v>
      </c>
      <c r="C6899" s="35">
        <f t="shared" si="539"/>
        <v>0</v>
      </c>
      <c r="D6899" s="7">
        <f t="shared" si="535"/>
        <v>0</v>
      </c>
      <c r="E6899" s="7">
        <f>SUM(D$2:D6899)</f>
        <v>1989.0976394850807</v>
      </c>
      <c r="F6899">
        <f t="shared" si="536"/>
        <v>1</v>
      </c>
      <c r="G6899">
        <f t="shared" si="537"/>
        <v>1</v>
      </c>
    </row>
    <row r="6900" spans="1:7" x14ac:dyDescent="0.25">
      <c r="A6900" s="7">
        <v>5.4580706590001804E-2</v>
      </c>
      <c r="B6900" s="13">
        <f t="shared" si="538"/>
        <v>6899</v>
      </c>
      <c r="C6900" s="35">
        <f t="shared" si="539"/>
        <v>1.365464289817403E-5</v>
      </c>
      <c r="D6900" s="7">
        <f t="shared" si="535"/>
        <v>9.4203381354502624E-2</v>
      </c>
      <c r="E6900" s="7">
        <f>SUM(D$2:D6900)</f>
        <v>1989.1918428664351</v>
      </c>
      <c r="F6900">
        <f t="shared" si="536"/>
        <v>1</v>
      </c>
      <c r="G6900">
        <f t="shared" si="537"/>
        <v>1</v>
      </c>
    </row>
    <row r="6901" spans="1:7" x14ac:dyDescent="0.25">
      <c r="A6901" s="7">
        <v>5.4517614392497214E-2</v>
      </c>
      <c r="B6901" s="13">
        <f t="shared" si="538"/>
        <v>6900</v>
      </c>
      <c r="C6901" s="35">
        <f t="shared" si="539"/>
        <v>6.3092197504589775E-5</v>
      </c>
      <c r="D6901" s="7">
        <f t="shared" si="535"/>
        <v>0.43533616278166942</v>
      </c>
      <c r="E6901" s="7">
        <f>SUM(D$2:D6901)</f>
        <v>1989.6271790292167</v>
      </c>
      <c r="F6901">
        <f t="shared" si="536"/>
        <v>1</v>
      </c>
      <c r="G6901">
        <f t="shared" si="537"/>
        <v>1</v>
      </c>
    </row>
    <row r="6902" spans="1:7" x14ac:dyDescent="0.25">
      <c r="A6902" s="7">
        <v>5.4499238729448084E-2</v>
      </c>
      <c r="B6902" s="13">
        <f t="shared" si="538"/>
        <v>6901</v>
      </c>
      <c r="C6902" s="35">
        <f t="shared" si="539"/>
        <v>1.837566304913052E-5</v>
      </c>
      <c r="D6902" s="7">
        <f t="shared" si="535"/>
        <v>0.12681045070204972</v>
      </c>
      <c r="E6902" s="7">
        <f>SUM(D$2:D6902)</f>
        <v>1989.7539894799188</v>
      </c>
      <c r="F6902">
        <f t="shared" si="536"/>
        <v>1</v>
      </c>
      <c r="G6902">
        <f t="shared" si="537"/>
        <v>1</v>
      </c>
    </row>
    <row r="6903" spans="1:7" x14ac:dyDescent="0.25">
      <c r="A6903" s="7">
        <v>5.4492629301236724E-2</v>
      </c>
      <c r="B6903" s="13">
        <f t="shared" si="538"/>
        <v>6902</v>
      </c>
      <c r="C6903" s="35">
        <f t="shared" si="539"/>
        <v>6.6094282113599023E-6</v>
      </c>
      <c r="D6903" s="7">
        <f t="shared" si="535"/>
        <v>4.5618273514806046E-2</v>
      </c>
      <c r="E6903" s="7">
        <f>SUM(D$2:D6903)</f>
        <v>1989.7996077534335</v>
      </c>
      <c r="F6903">
        <f t="shared" si="536"/>
        <v>1</v>
      </c>
      <c r="G6903">
        <f t="shared" si="537"/>
        <v>1</v>
      </c>
    </row>
    <row r="6904" spans="1:7" x14ac:dyDescent="0.25">
      <c r="A6904" s="7">
        <v>5.4428641320421411E-2</v>
      </c>
      <c r="B6904" s="13">
        <f t="shared" si="538"/>
        <v>6903</v>
      </c>
      <c r="C6904" s="35">
        <f t="shared" si="539"/>
        <v>6.3987980815312373E-5</v>
      </c>
      <c r="D6904" s="7">
        <f t="shared" si="535"/>
        <v>0.44170903156810132</v>
      </c>
      <c r="E6904" s="7">
        <f>SUM(D$2:D6904)</f>
        <v>1990.2413167850016</v>
      </c>
      <c r="F6904">
        <f t="shared" si="536"/>
        <v>1</v>
      </c>
      <c r="G6904">
        <f t="shared" si="537"/>
        <v>1</v>
      </c>
    </row>
    <row r="6905" spans="1:7" x14ac:dyDescent="0.25">
      <c r="A6905" s="7">
        <v>5.431787892457194E-2</v>
      </c>
      <c r="B6905" s="13">
        <f t="shared" si="538"/>
        <v>6904</v>
      </c>
      <c r="C6905" s="35">
        <f t="shared" si="539"/>
        <v>1.1076239584947162E-4</v>
      </c>
      <c r="D6905" s="7">
        <f t="shared" si="535"/>
        <v>0.76470358094475199</v>
      </c>
      <c r="E6905" s="7">
        <f>SUM(D$2:D6905)</f>
        <v>1991.0060203659464</v>
      </c>
      <c r="F6905">
        <f t="shared" si="536"/>
        <v>1</v>
      </c>
      <c r="G6905">
        <f t="shared" si="537"/>
        <v>1</v>
      </c>
    </row>
    <row r="6906" spans="1:7" x14ac:dyDescent="0.25">
      <c r="A6906" s="7">
        <v>5.4258490912108846E-2</v>
      </c>
      <c r="B6906" s="13">
        <f t="shared" si="538"/>
        <v>6905</v>
      </c>
      <c r="C6906" s="35">
        <f t="shared" si="539"/>
        <v>5.9388012463093554E-5</v>
      </c>
      <c r="D6906" s="7">
        <f t="shared" si="535"/>
        <v>0.41007422605766097</v>
      </c>
      <c r="E6906" s="7">
        <f>SUM(D$2:D6906)</f>
        <v>1991.4160945920041</v>
      </c>
      <c r="F6906">
        <f t="shared" si="536"/>
        <v>1</v>
      </c>
      <c r="G6906">
        <f t="shared" si="537"/>
        <v>1</v>
      </c>
    </row>
    <row r="6907" spans="1:7" x14ac:dyDescent="0.25">
      <c r="A6907" s="7">
        <v>5.4257716180596889E-2</v>
      </c>
      <c r="B6907" s="13">
        <f t="shared" si="538"/>
        <v>6906</v>
      </c>
      <c r="C6907" s="35">
        <f t="shared" si="539"/>
        <v>7.7473151195717183E-7</v>
      </c>
      <c r="D6907" s="7">
        <f t="shared" si="535"/>
        <v>5.3502958215762286E-3</v>
      </c>
      <c r="E6907" s="7">
        <f>SUM(D$2:D6907)</f>
        <v>1991.4214448878256</v>
      </c>
      <c r="F6907">
        <f t="shared" si="536"/>
        <v>1</v>
      </c>
      <c r="G6907">
        <f t="shared" si="537"/>
        <v>1</v>
      </c>
    </row>
    <row r="6908" spans="1:7" x14ac:dyDescent="0.25">
      <c r="A6908" s="7">
        <v>5.4256529872969216E-2</v>
      </c>
      <c r="B6908" s="13">
        <f t="shared" si="538"/>
        <v>6907</v>
      </c>
      <c r="C6908" s="35">
        <f t="shared" si="539"/>
        <v>1.1863076276735773E-6</v>
      </c>
      <c r="D6908" s="7">
        <f t="shared" si="535"/>
        <v>8.1938267843413987E-3</v>
      </c>
      <c r="E6908" s="7">
        <f>SUM(D$2:D6908)</f>
        <v>1991.4296387146098</v>
      </c>
      <c r="F6908">
        <f t="shared" si="536"/>
        <v>1</v>
      </c>
      <c r="G6908">
        <f t="shared" si="537"/>
        <v>1</v>
      </c>
    </row>
    <row r="6909" spans="1:7" x14ac:dyDescent="0.25">
      <c r="A6909" s="7">
        <v>5.4204864965265866E-2</v>
      </c>
      <c r="B6909" s="13">
        <f t="shared" si="538"/>
        <v>6908</v>
      </c>
      <c r="C6909" s="35">
        <f t="shared" si="539"/>
        <v>5.166490770334986E-5</v>
      </c>
      <c r="D6909" s="7">
        <f t="shared" si="535"/>
        <v>0.35690118241474084</v>
      </c>
      <c r="E6909" s="7">
        <f>SUM(D$2:D6909)</f>
        <v>1991.7865398970246</v>
      </c>
      <c r="F6909">
        <f t="shared" si="536"/>
        <v>1</v>
      </c>
      <c r="G6909">
        <f t="shared" si="537"/>
        <v>1</v>
      </c>
    </row>
    <row r="6910" spans="1:7" x14ac:dyDescent="0.25">
      <c r="A6910" s="7">
        <v>5.4190774535892258E-2</v>
      </c>
      <c r="B6910" s="13">
        <f t="shared" si="538"/>
        <v>6909</v>
      </c>
      <c r="C6910" s="35">
        <f t="shared" si="539"/>
        <v>1.4090429373607438E-5</v>
      </c>
      <c r="D6910" s="7">
        <f t="shared" si="535"/>
        <v>9.7350776542253797E-2</v>
      </c>
      <c r="E6910" s="7">
        <f>SUM(D$2:D6910)</f>
        <v>1991.8838906735668</v>
      </c>
      <c r="F6910">
        <f t="shared" si="536"/>
        <v>1</v>
      </c>
      <c r="G6910">
        <f t="shared" si="537"/>
        <v>1</v>
      </c>
    </row>
    <row r="6911" spans="1:7" x14ac:dyDescent="0.25">
      <c r="A6911" s="7">
        <v>5.4159058964621712E-2</v>
      </c>
      <c r="B6911" s="13">
        <f t="shared" si="538"/>
        <v>6910</v>
      </c>
      <c r="C6911" s="35">
        <f t="shared" si="539"/>
        <v>3.1715571270546361E-5</v>
      </c>
      <c r="D6911" s="7">
        <f t="shared" si="535"/>
        <v>0.21915459747947535</v>
      </c>
      <c r="E6911" s="7">
        <f>SUM(D$2:D6911)</f>
        <v>1992.1030452710463</v>
      </c>
      <c r="F6911">
        <f t="shared" si="536"/>
        <v>1</v>
      </c>
      <c r="G6911">
        <f t="shared" si="537"/>
        <v>1</v>
      </c>
    </row>
    <row r="6912" spans="1:7" x14ac:dyDescent="0.25">
      <c r="A6912" s="7">
        <v>5.4114608744123431E-2</v>
      </c>
      <c r="B6912" s="13">
        <f t="shared" si="538"/>
        <v>6911</v>
      </c>
      <c r="C6912" s="35">
        <f t="shared" si="539"/>
        <v>4.445022049828079E-5</v>
      </c>
      <c r="D6912" s="7">
        <f t="shared" si="535"/>
        <v>0.30719547386361856</v>
      </c>
      <c r="E6912" s="7">
        <f>SUM(D$2:D6912)</f>
        <v>1992.41024074491</v>
      </c>
      <c r="F6912">
        <f t="shared" si="536"/>
        <v>1</v>
      </c>
      <c r="G6912">
        <f t="shared" si="537"/>
        <v>1</v>
      </c>
    </row>
    <row r="6913" spans="1:7" x14ac:dyDescent="0.25">
      <c r="A6913" s="7">
        <v>5.4065171189516967E-2</v>
      </c>
      <c r="B6913" s="13">
        <f t="shared" si="538"/>
        <v>6912</v>
      </c>
      <c r="C6913" s="35">
        <f t="shared" si="539"/>
        <v>4.9437554606464318E-5</v>
      </c>
      <c r="D6913" s="7">
        <f t="shared" si="535"/>
        <v>0.34171237743988137</v>
      </c>
      <c r="E6913" s="7">
        <f>SUM(D$2:D6913)</f>
        <v>1992.75195312235</v>
      </c>
      <c r="F6913">
        <f t="shared" si="536"/>
        <v>1</v>
      </c>
      <c r="G6913">
        <f t="shared" si="537"/>
        <v>1</v>
      </c>
    </row>
    <row r="6914" spans="1:7" x14ac:dyDescent="0.25">
      <c r="A6914" s="7">
        <v>5.4065171189516967E-2</v>
      </c>
      <c r="B6914" s="13">
        <f t="shared" si="538"/>
        <v>6913</v>
      </c>
      <c r="C6914" s="35">
        <f t="shared" si="539"/>
        <v>0</v>
      </c>
      <c r="D6914" s="7">
        <f t="shared" ref="D6914:D6977" si="540">C6914*B6914</f>
        <v>0</v>
      </c>
      <c r="E6914" s="7">
        <f>SUM(D$2:D6914)</f>
        <v>1992.75195312235</v>
      </c>
      <c r="F6914">
        <f t="shared" ref="F6914:F6977" si="541">IF(E6914&gt;I$15,1,0)</f>
        <v>1</v>
      </c>
      <c r="G6914">
        <f t="shared" ref="G6914:G6977" si="542">IF(E6914&gt;M$15,1,0)</f>
        <v>1</v>
      </c>
    </row>
    <row r="6915" spans="1:7" x14ac:dyDescent="0.25">
      <c r="A6915" s="7">
        <v>5.4023238846432529E-2</v>
      </c>
      <c r="B6915" s="13">
        <f t="shared" ref="B6915:B6978" si="543">ROW(B6915)-1</f>
        <v>6914</v>
      </c>
      <c r="C6915" s="35">
        <f t="shared" si="539"/>
        <v>4.1932343084437329E-5</v>
      </c>
      <c r="D6915" s="7">
        <f t="shared" si="540"/>
        <v>0.28992022008579971</v>
      </c>
      <c r="E6915" s="7">
        <f>SUM(D$2:D6915)</f>
        <v>1993.0418733424358</v>
      </c>
      <c r="F6915">
        <f t="shared" si="541"/>
        <v>1</v>
      </c>
      <c r="G6915">
        <f t="shared" si="542"/>
        <v>1</v>
      </c>
    </row>
    <row r="6916" spans="1:7" x14ac:dyDescent="0.25">
      <c r="A6916" s="7">
        <v>5.4003604244676463E-2</v>
      </c>
      <c r="B6916" s="13">
        <f t="shared" si="543"/>
        <v>6915</v>
      </c>
      <c r="C6916" s="35">
        <f t="shared" ref="C6916:C6979" si="544">IF(A6915-A6916=0,0,A6915-A6916)</f>
        <v>1.9634601756066128E-5</v>
      </c>
      <c r="D6916" s="7">
        <f t="shared" si="540"/>
        <v>0.13577327114319726</v>
      </c>
      <c r="E6916" s="7">
        <f>SUM(D$2:D6916)</f>
        <v>1993.1776466135791</v>
      </c>
      <c r="F6916">
        <f t="shared" si="541"/>
        <v>1</v>
      </c>
      <c r="G6916">
        <f t="shared" si="542"/>
        <v>1</v>
      </c>
    </row>
    <row r="6917" spans="1:7" x14ac:dyDescent="0.25">
      <c r="A6917" s="7">
        <v>5.4000069532153201E-2</v>
      </c>
      <c r="B6917" s="13">
        <f t="shared" si="543"/>
        <v>6916</v>
      </c>
      <c r="C6917" s="35">
        <f t="shared" si="544"/>
        <v>3.5347125232620957E-6</v>
      </c>
      <c r="D6917" s="7">
        <f t="shared" si="540"/>
        <v>2.4446071810880654E-2</v>
      </c>
      <c r="E6917" s="7">
        <f>SUM(D$2:D6917)</f>
        <v>1993.20209268539</v>
      </c>
      <c r="F6917">
        <f t="shared" si="541"/>
        <v>1</v>
      </c>
      <c r="G6917">
        <f t="shared" si="542"/>
        <v>1</v>
      </c>
    </row>
    <row r="6918" spans="1:7" x14ac:dyDescent="0.25">
      <c r="A6918" s="7">
        <v>5.3954699317984495E-2</v>
      </c>
      <c r="B6918" s="13">
        <f t="shared" si="543"/>
        <v>6917</v>
      </c>
      <c r="C6918" s="35">
        <f t="shared" si="544"/>
        <v>4.5370214168706513E-5</v>
      </c>
      <c r="D6918" s="7">
        <f t="shared" si="540"/>
        <v>0.31382577140494294</v>
      </c>
      <c r="E6918" s="7">
        <f>SUM(D$2:D6918)</f>
        <v>1993.5159184567949</v>
      </c>
      <c r="F6918">
        <f t="shared" si="541"/>
        <v>1</v>
      </c>
      <c r="G6918">
        <f t="shared" si="542"/>
        <v>1</v>
      </c>
    </row>
    <row r="6919" spans="1:7" x14ac:dyDescent="0.25">
      <c r="A6919" s="7">
        <v>5.385739788215519E-2</v>
      </c>
      <c r="B6919" s="13">
        <f t="shared" si="543"/>
        <v>6918</v>
      </c>
      <c r="C6919" s="35">
        <f t="shared" si="544"/>
        <v>9.7301435829304228E-5</v>
      </c>
      <c r="D6919" s="7">
        <f t="shared" si="540"/>
        <v>0.67313133306712669</v>
      </c>
      <c r="E6919" s="7">
        <f>SUM(D$2:D6919)</f>
        <v>1994.1890497898621</v>
      </c>
      <c r="F6919">
        <f t="shared" si="541"/>
        <v>1</v>
      </c>
      <c r="G6919">
        <f t="shared" si="542"/>
        <v>1</v>
      </c>
    </row>
    <row r="6920" spans="1:7" x14ac:dyDescent="0.25">
      <c r="A6920" s="7">
        <v>5.3844227446452016E-2</v>
      </c>
      <c r="B6920" s="13">
        <f t="shared" si="543"/>
        <v>6919</v>
      </c>
      <c r="C6920" s="35">
        <f t="shared" si="544"/>
        <v>1.3170435703174777E-5</v>
      </c>
      <c r="D6920" s="7">
        <f t="shared" si="540"/>
        <v>9.1126244630266279E-2</v>
      </c>
      <c r="E6920" s="7">
        <f>SUM(D$2:D6920)</f>
        <v>1994.2801760344923</v>
      </c>
      <c r="F6920">
        <f t="shared" si="541"/>
        <v>1</v>
      </c>
      <c r="G6920">
        <f t="shared" si="542"/>
        <v>1</v>
      </c>
    </row>
    <row r="6921" spans="1:7" x14ac:dyDescent="0.25">
      <c r="A6921" s="7">
        <v>5.3816022377344994E-2</v>
      </c>
      <c r="B6921" s="13">
        <f t="shared" si="543"/>
        <v>6920</v>
      </c>
      <c r="C6921" s="35">
        <f t="shared" si="544"/>
        <v>2.8205069107022085E-5</v>
      </c>
      <c r="D6921" s="7">
        <f t="shared" si="540"/>
        <v>0.19517907822059283</v>
      </c>
      <c r="E6921" s="7">
        <f>SUM(D$2:D6921)</f>
        <v>1994.475355112713</v>
      </c>
      <c r="F6921">
        <f t="shared" si="541"/>
        <v>1</v>
      </c>
      <c r="G6921">
        <f t="shared" si="542"/>
        <v>1</v>
      </c>
    </row>
    <row r="6922" spans="1:7" x14ac:dyDescent="0.25">
      <c r="A6922" s="7">
        <v>5.3738403963991252E-2</v>
      </c>
      <c r="B6922" s="13">
        <f t="shared" si="543"/>
        <v>6921</v>
      </c>
      <c r="C6922" s="35">
        <f t="shared" si="544"/>
        <v>7.7618413353741644E-5</v>
      </c>
      <c r="D6922" s="7">
        <f t="shared" si="540"/>
        <v>0.53719703882124592</v>
      </c>
      <c r="E6922" s="7">
        <f>SUM(D$2:D6922)</f>
        <v>1995.0125521515342</v>
      </c>
      <c r="F6922">
        <f t="shared" si="541"/>
        <v>1</v>
      </c>
      <c r="G6922">
        <f t="shared" si="542"/>
        <v>1</v>
      </c>
    </row>
    <row r="6923" spans="1:7" x14ac:dyDescent="0.25">
      <c r="A6923" s="7">
        <v>5.3726516677354737E-2</v>
      </c>
      <c r="B6923" s="13">
        <f t="shared" si="543"/>
        <v>6922</v>
      </c>
      <c r="C6923" s="35">
        <f t="shared" si="544"/>
        <v>1.1887286636515226E-5</v>
      </c>
      <c r="D6923" s="7">
        <f t="shared" si="540"/>
        <v>8.2283798097958397E-2</v>
      </c>
      <c r="E6923" s="7">
        <f>SUM(D$2:D6923)</f>
        <v>1995.0948359496322</v>
      </c>
      <c r="F6923">
        <f t="shared" si="541"/>
        <v>1</v>
      </c>
      <c r="G6923">
        <f t="shared" si="542"/>
        <v>1</v>
      </c>
    </row>
    <row r="6924" spans="1:7" x14ac:dyDescent="0.25">
      <c r="A6924" s="7">
        <v>5.3696931617742069E-2</v>
      </c>
      <c r="B6924" s="13">
        <f t="shared" si="543"/>
        <v>6923</v>
      </c>
      <c r="C6924" s="35">
        <f t="shared" si="544"/>
        <v>2.9585059612667608E-5</v>
      </c>
      <c r="D6924" s="7">
        <f t="shared" si="540"/>
        <v>0.20481736769849784</v>
      </c>
      <c r="E6924" s="7">
        <f>SUM(D$2:D6924)</f>
        <v>1995.2996533173307</v>
      </c>
      <c r="F6924">
        <f t="shared" si="541"/>
        <v>1</v>
      </c>
      <c r="G6924">
        <f t="shared" si="542"/>
        <v>1</v>
      </c>
    </row>
    <row r="6925" spans="1:7" x14ac:dyDescent="0.25">
      <c r="A6925" s="7">
        <v>5.3696931617742069E-2</v>
      </c>
      <c r="B6925" s="13">
        <f t="shared" si="543"/>
        <v>6924</v>
      </c>
      <c r="C6925" s="35">
        <f t="shared" si="544"/>
        <v>0</v>
      </c>
      <c r="D6925" s="7">
        <f t="shared" si="540"/>
        <v>0</v>
      </c>
      <c r="E6925" s="7">
        <f>SUM(D$2:D6925)</f>
        <v>1995.2996533173307</v>
      </c>
      <c r="F6925">
        <f t="shared" si="541"/>
        <v>1</v>
      </c>
      <c r="G6925">
        <f t="shared" si="542"/>
        <v>1</v>
      </c>
    </row>
    <row r="6926" spans="1:7" x14ac:dyDescent="0.25">
      <c r="A6926" s="7">
        <v>5.3674367562456429E-2</v>
      </c>
      <c r="B6926" s="13">
        <f t="shared" si="543"/>
        <v>6925</v>
      </c>
      <c r="C6926" s="35">
        <f t="shared" si="544"/>
        <v>2.2564055285639872E-5</v>
      </c>
      <c r="D6926" s="7">
        <f t="shared" si="540"/>
        <v>0.15625608285305612</v>
      </c>
      <c r="E6926" s="7">
        <f>SUM(D$2:D6926)</f>
        <v>1995.4559094001838</v>
      </c>
      <c r="F6926">
        <f t="shared" si="541"/>
        <v>1</v>
      </c>
      <c r="G6926">
        <f t="shared" si="542"/>
        <v>1</v>
      </c>
    </row>
    <row r="6927" spans="1:7" x14ac:dyDescent="0.25">
      <c r="A6927" s="7">
        <v>5.366739497884887E-2</v>
      </c>
      <c r="B6927" s="13">
        <f t="shared" si="543"/>
        <v>6926</v>
      </c>
      <c r="C6927" s="35">
        <f t="shared" si="544"/>
        <v>6.9725836075590353E-6</v>
      </c>
      <c r="D6927" s="7">
        <f t="shared" si="540"/>
        <v>4.8292114065953878E-2</v>
      </c>
      <c r="E6927" s="7">
        <f>SUM(D$2:D6927)</f>
        <v>1995.5042015142499</v>
      </c>
      <c r="F6927">
        <f t="shared" si="541"/>
        <v>1</v>
      </c>
      <c r="G6927">
        <f t="shared" si="542"/>
        <v>1</v>
      </c>
    </row>
    <row r="6928" spans="1:7" x14ac:dyDescent="0.25">
      <c r="A6928" s="7">
        <v>5.3584232393112718E-2</v>
      </c>
      <c r="B6928" s="13">
        <f t="shared" si="543"/>
        <v>6927</v>
      </c>
      <c r="C6928" s="35">
        <f t="shared" si="544"/>
        <v>8.3162585736151762E-5</v>
      </c>
      <c r="D6928" s="7">
        <f t="shared" si="540"/>
        <v>0.57606723139432325</v>
      </c>
      <c r="E6928" s="7">
        <f>SUM(D$2:D6928)</f>
        <v>1996.0802687456442</v>
      </c>
      <c r="F6928">
        <f t="shared" si="541"/>
        <v>1</v>
      </c>
      <c r="G6928">
        <f t="shared" si="542"/>
        <v>1</v>
      </c>
    </row>
    <row r="6929" spans="1:7" x14ac:dyDescent="0.25">
      <c r="A6929" s="7">
        <v>5.3456474324719803E-2</v>
      </c>
      <c r="B6929" s="13">
        <f t="shared" si="543"/>
        <v>6928</v>
      </c>
      <c r="C6929" s="35">
        <f t="shared" si="544"/>
        <v>1.2775806839291498E-4</v>
      </c>
      <c r="D6929" s="7">
        <f t="shared" si="540"/>
        <v>0.88510789782611499</v>
      </c>
      <c r="E6929" s="7">
        <f>SUM(D$2:D6929)</f>
        <v>1996.9653766434703</v>
      </c>
      <c r="F6929">
        <f t="shared" si="541"/>
        <v>1</v>
      </c>
      <c r="G6929">
        <f t="shared" si="542"/>
        <v>1</v>
      </c>
    </row>
    <row r="6930" spans="1:7" x14ac:dyDescent="0.25">
      <c r="A6930" s="7">
        <v>5.3456474324719803E-2</v>
      </c>
      <c r="B6930" s="13">
        <f t="shared" si="543"/>
        <v>6929</v>
      </c>
      <c r="C6930" s="35">
        <f t="shared" si="544"/>
        <v>0</v>
      </c>
      <c r="D6930" s="7">
        <f t="shared" si="540"/>
        <v>0</v>
      </c>
      <c r="E6930" s="7">
        <f>SUM(D$2:D6930)</f>
        <v>1996.9653766434703</v>
      </c>
      <c r="F6930">
        <f t="shared" si="541"/>
        <v>1</v>
      </c>
      <c r="G6930">
        <f t="shared" si="542"/>
        <v>1</v>
      </c>
    </row>
    <row r="6931" spans="1:7" x14ac:dyDescent="0.25">
      <c r="A6931" s="7">
        <v>5.3456474324719803E-2</v>
      </c>
      <c r="B6931" s="13">
        <f t="shared" si="543"/>
        <v>6930</v>
      </c>
      <c r="C6931" s="35">
        <f t="shared" si="544"/>
        <v>0</v>
      </c>
      <c r="D6931" s="7">
        <f t="shared" si="540"/>
        <v>0</v>
      </c>
      <c r="E6931" s="7">
        <f>SUM(D$2:D6931)</f>
        <v>1996.9653766434703</v>
      </c>
      <c r="F6931">
        <f t="shared" si="541"/>
        <v>1</v>
      </c>
      <c r="G6931">
        <f t="shared" si="542"/>
        <v>1</v>
      </c>
    </row>
    <row r="6932" spans="1:7" x14ac:dyDescent="0.25">
      <c r="A6932" s="7">
        <v>5.3456474324719803E-2</v>
      </c>
      <c r="B6932" s="13">
        <f t="shared" si="543"/>
        <v>6931</v>
      </c>
      <c r="C6932" s="35">
        <f t="shared" si="544"/>
        <v>0</v>
      </c>
      <c r="D6932" s="7">
        <f t="shared" si="540"/>
        <v>0</v>
      </c>
      <c r="E6932" s="7">
        <f>SUM(D$2:D6932)</f>
        <v>1996.9653766434703</v>
      </c>
      <c r="F6932">
        <f t="shared" si="541"/>
        <v>1</v>
      </c>
      <c r="G6932">
        <f t="shared" si="542"/>
        <v>1</v>
      </c>
    </row>
    <row r="6933" spans="1:7" x14ac:dyDescent="0.25">
      <c r="A6933" s="7">
        <v>5.3456474324719803E-2</v>
      </c>
      <c r="B6933" s="13">
        <f t="shared" si="543"/>
        <v>6932</v>
      </c>
      <c r="C6933" s="35">
        <f t="shared" si="544"/>
        <v>0</v>
      </c>
      <c r="D6933" s="7">
        <f t="shared" si="540"/>
        <v>0</v>
      </c>
      <c r="E6933" s="7">
        <f>SUM(D$2:D6933)</f>
        <v>1996.9653766434703</v>
      </c>
      <c r="F6933">
        <f t="shared" si="541"/>
        <v>1</v>
      </c>
      <c r="G6933">
        <f t="shared" si="542"/>
        <v>1</v>
      </c>
    </row>
    <row r="6934" spans="1:7" x14ac:dyDescent="0.25">
      <c r="A6934" s="7">
        <v>5.3456474324719803E-2</v>
      </c>
      <c r="B6934" s="13">
        <f t="shared" si="543"/>
        <v>6933</v>
      </c>
      <c r="C6934" s="35">
        <f t="shared" si="544"/>
        <v>0</v>
      </c>
      <c r="D6934" s="7">
        <f t="shared" si="540"/>
        <v>0</v>
      </c>
      <c r="E6934" s="7">
        <f>SUM(D$2:D6934)</f>
        <v>1996.9653766434703</v>
      </c>
      <c r="F6934">
        <f t="shared" si="541"/>
        <v>1</v>
      </c>
      <c r="G6934">
        <f t="shared" si="542"/>
        <v>1</v>
      </c>
    </row>
    <row r="6935" spans="1:7" x14ac:dyDescent="0.25">
      <c r="A6935" s="7">
        <v>5.3456474324719803E-2</v>
      </c>
      <c r="B6935" s="13">
        <f t="shared" si="543"/>
        <v>6934</v>
      </c>
      <c r="C6935" s="35">
        <f t="shared" si="544"/>
        <v>0</v>
      </c>
      <c r="D6935" s="7">
        <f t="shared" si="540"/>
        <v>0</v>
      </c>
      <c r="E6935" s="7">
        <f>SUM(D$2:D6935)</f>
        <v>1996.9653766434703</v>
      </c>
      <c r="F6935">
        <f t="shared" si="541"/>
        <v>1</v>
      </c>
      <c r="G6935">
        <f t="shared" si="542"/>
        <v>1</v>
      </c>
    </row>
    <row r="6936" spans="1:7" x14ac:dyDescent="0.25">
      <c r="A6936" s="7">
        <v>5.3456474324719803E-2</v>
      </c>
      <c r="B6936" s="13">
        <f t="shared" si="543"/>
        <v>6935</v>
      </c>
      <c r="C6936" s="35">
        <f t="shared" si="544"/>
        <v>0</v>
      </c>
      <c r="D6936" s="7">
        <f t="shared" si="540"/>
        <v>0</v>
      </c>
      <c r="E6936" s="7">
        <f>SUM(D$2:D6936)</f>
        <v>1996.9653766434703</v>
      </c>
      <c r="F6936">
        <f t="shared" si="541"/>
        <v>1</v>
      </c>
      <c r="G6936">
        <f t="shared" si="542"/>
        <v>1</v>
      </c>
    </row>
    <row r="6937" spans="1:7" x14ac:dyDescent="0.25">
      <c r="A6937" s="7">
        <v>5.3456474324719803E-2</v>
      </c>
      <c r="B6937" s="13">
        <f t="shared" si="543"/>
        <v>6936</v>
      </c>
      <c r="C6937" s="35">
        <f t="shared" si="544"/>
        <v>0</v>
      </c>
      <c r="D6937" s="7">
        <f t="shared" si="540"/>
        <v>0</v>
      </c>
      <c r="E6937" s="7">
        <f>SUM(D$2:D6937)</f>
        <v>1996.9653766434703</v>
      </c>
      <c r="F6937">
        <f t="shared" si="541"/>
        <v>1</v>
      </c>
      <c r="G6937">
        <f t="shared" si="542"/>
        <v>1</v>
      </c>
    </row>
    <row r="6938" spans="1:7" x14ac:dyDescent="0.25">
      <c r="A6938" s="7">
        <v>5.3456474324719803E-2</v>
      </c>
      <c r="B6938" s="13">
        <f t="shared" si="543"/>
        <v>6937</v>
      </c>
      <c r="C6938" s="35">
        <f t="shared" si="544"/>
        <v>0</v>
      </c>
      <c r="D6938" s="7">
        <f t="shared" si="540"/>
        <v>0</v>
      </c>
      <c r="E6938" s="7">
        <f>SUM(D$2:D6938)</f>
        <v>1996.9653766434703</v>
      </c>
      <c r="F6938">
        <f t="shared" si="541"/>
        <v>1</v>
      </c>
      <c r="G6938">
        <f t="shared" si="542"/>
        <v>1</v>
      </c>
    </row>
    <row r="6939" spans="1:7" x14ac:dyDescent="0.25">
      <c r="A6939" s="7">
        <v>5.3456474324719803E-2</v>
      </c>
      <c r="B6939" s="13">
        <f t="shared" si="543"/>
        <v>6938</v>
      </c>
      <c r="C6939" s="35">
        <f t="shared" si="544"/>
        <v>0</v>
      </c>
      <c r="D6939" s="7">
        <f t="shared" si="540"/>
        <v>0</v>
      </c>
      <c r="E6939" s="7">
        <f>SUM(D$2:D6939)</f>
        <v>1996.9653766434703</v>
      </c>
      <c r="F6939">
        <f t="shared" si="541"/>
        <v>1</v>
      </c>
      <c r="G6939">
        <f t="shared" si="542"/>
        <v>1</v>
      </c>
    </row>
    <row r="6940" spans="1:7" x14ac:dyDescent="0.25">
      <c r="A6940" s="7">
        <v>5.3456474324719803E-2</v>
      </c>
      <c r="B6940" s="13">
        <f t="shared" si="543"/>
        <v>6939</v>
      </c>
      <c r="C6940" s="35">
        <f t="shared" si="544"/>
        <v>0</v>
      </c>
      <c r="D6940" s="7">
        <f t="shared" si="540"/>
        <v>0</v>
      </c>
      <c r="E6940" s="7">
        <f>SUM(D$2:D6940)</f>
        <v>1996.9653766434703</v>
      </c>
      <c r="F6940">
        <f t="shared" si="541"/>
        <v>1</v>
      </c>
      <c r="G6940">
        <f t="shared" si="542"/>
        <v>1</v>
      </c>
    </row>
    <row r="6941" spans="1:7" x14ac:dyDescent="0.25">
      <c r="A6941" s="7">
        <v>5.3456474324719803E-2</v>
      </c>
      <c r="B6941" s="13">
        <f t="shared" si="543"/>
        <v>6940</v>
      </c>
      <c r="C6941" s="35">
        <f t="shared" si="544"/>
        <v>0</v>
      </c>
      <c r="D6941" s="7">
        <f t="shared" si="540"/>
        <v>0</v>
      </c>
      <c r="E6941" s="7">
        <f>SUM(D$2:D6941)</f>
        <v>1996.9653766434703</v>
      </c>
      <c r="F6941">
        <f t="shared" si="541"/>
        <v>1</v>
      </c>
      <c r="G6941">
        <f t="shared" si="542"/>
        <v>1</v>
      </c>
    </row>
    <row r="6942" spans="1:7" x14ac:dyDescent="0.25">
      <c r="A6942" s="7">
        <v>5.3456474324719803E-2</v>
      </c>
      <c r="B6942" s="13">
        <f t="shared" si="543"/>
        <v>6941</v>
      </c>
      <c r="C6942" s="35">
        <f t="shared" si="544"/>
        <v>0</v>
      </c>
      <c r="D6942" s="7">
        <f t="shared" si="540"/>
        <v>0</v>
      </c>
      <c r="E6942" s="7">
        <f>SUM(D$2:D6942)</f>
        <v>1996.9653766434703</v>
      </c>
      <c r="F6942">
        <f t="shared" si="541"/>
        <v>1</v>
      </c>
      <c r="G6942">
        <f t="shared" si="542"/>
        <v>1</v>
      </c>
    </row>
    <row r="6943" spans="1:7" x14ac:dyDescent="0.25">
      <c r="A6943" s="7">
        <v>5.3456474324719803E-2</v>
      </c>
      <c r="B6943" s="13">
        <f t="shared" si="543"/>
        <v>6942</v>
      </c>
      <c r="C6943" s="35">
        <f t="shared" si="544"/>
        <v>0</v>
      </c>
      <c r="D6943" s="7">
        <f t="shared" si="540"/>
        <v>0</v>
      </c>
      <c r="E6943" s="7">
        <f>SUM(D$2:D6943)</f>
        <v>1996.9653766434703</v>
      </c>
      <c r="F6943">
        <f t="shared" si="541"/>
        <v>1</v>
      </c>
      <c r="G6943">
        <f t="shared" si="542"/>
        <v>1</v>
      </c>
    </row>
    <row r="6944" spans="1:7" x14ac:dyDescent="0.25">
      <c r="A6944" s="7">
        <v>5.3456474324719803E-2</v>
      </c>
      <c r="B6944" s="13">
        <f t="shared" si="543"/>
        <v>6943</v>
      </c>
      <c r="C6944" s="35">
        <f t="shared" si="544"/>
        <v>0</v>
      </c>
      <c r="D6944" s="7">
        <f t="shared" si="540"/>
        <v>0</v>
      </c>
      <c r="E6944" s="7">
        <f>SUM(D$2:D6944)</f>
        <v>1996.9653766434703</v>
      </c>
      <c r="F6944">
        <f t="shared" si="541"/>
        <v>1</v>
      </c>
      <c r="G6944">
        <f t="shared" si="542"/>
        <v>1</v>
      </c>
    </row>
    <row r="6945" spans="1:7" x14ac:dyDescent="0.25">
      <c r="A6945" s="7">
        <v>5.3456474324719803E-2</v>
      </c>
      <c r="B6945" s="13">
        <f t="shared" si="543"/>
        <v>6944</v>
      </c>
      <c r="C6945" s="35">
        <f t="shared" si="544"/>
        <v>0</v>
      </c>
      <c r="D6945" s="7">
        <f t="shared" si="540"/>
        <v>0</v>
      </c>
      <c r="E6945" s="7">
        <f>SUM(D$2:D6945)</f>
        <v>1996.9653766434703</v>
      </c>
      <c r="F6945">
        <f t="shared" si="541"/>
        <v>1</v>
      </c>
      <c r="G6945">
        <f t="shared" si="542"/>
        <v>1</v>
      </c>
    </row>
    <row r="6946" spans="1:7" x14ac:dyDescent="0.25">
      <c r="A6946" s="7">
        <v>5.3456474324719803E-2</v>
      </c>
      <c r="B6946" s="13">
        <f t="shared" si="543"/>
        <v>6945</v>
      </c>
      <c r="C6946" s="35">
        <f t="shared" si="544"/>
        <v>0</v>
      </c>
      <c r="D6946" s="7">
        <f t="shared" si="540"/>
        <v>0</v>
      </c>
      <c r="E6946" s="7">
        <f>SUM(D$2:D6946)</f>
        <v>1996.9653766434703</v>
      </c>
      <c r="F6946">
        <f t="shared" si="541"/>
        <v>1</v>
      </c>
      <c r="G6946">
        <f t="shared" si="542"/>
        <v>1</v>
      </c>
    </row>
    <row r="6947" spans="1:7" x14ac:dyDescent="0.25">
      <c r="A6947" s="7">
        <v>5.3456474324719803E-2</v>
      </c>
      <c r="B6947" s="13">
        <f t="shared" si="543"/>
        <v>6946</v>
      </c>
      <c r="C6947" s="35">
        <f t="shared" si="544"/>
        <v>0</v>
      </c>
      <c r="D6947" s="7">
        <f t="shared" si="540"/>
        <v>0</v>
      </c>
      <c r="E6947" s="7">
        <f>SUM(D$2:D6947)</f>
        <v>1996.9653766434703</v>
      </c>
      <c r="F6947">
        <f t="shared" si="541"/>
        <v>1</v>
      </c>
      <c r="G6947">
        <f t="shared" si="542"/>
        <v>1</v>
      </c>
    </row>
    <row r="6948" spans="1:7" x14ac:dyDescent="0.25">
      <c r="A6948" s="7">
        <v>5.3456474324719803E-2</v>
      </c>
      <c r="B6948" s="13">
        <f t="shared" si="543"/>
        <v>6947</v>
      </c>
      <c r="C6948" s="35">
        <f t="shared" si="544"/>
        <v>0</v>
      </c>
      <c r="D6948" s="7">
        <f t="shared" si="540"/>
        <v>0</v>
      </c>
      <c r="E6948" s="7">
        <f>SUM(D$2:D6948)</f>
        <v>1996.9653766434703</v>
      </c>
      <c r="F6948">
        <f t="shared" si="541"/>
        <v>1</v>
      </c>
      <c r="G6948">
        <f t="shared" si="542"/>
        <v>1</v>
      </c>
    </row>
    <row r="6949" spans="1:7" x14ac:dyDescent="0.25">
      <c r="A6949" s="7">
        <v>5.3456474324719803E-2</v>
      </c>
      <c r="B6949" s="13">
        <f t="shared" si="543"/>
        <v>6948</v>
      </c>
      <c r="C6949" s="35">
        <f t="shared" si="544"/>
        <v>0</v>
      </c>
      <c r="D6949" s="7">
        <f t="shared" si="540"/>
        <v>0</v>
      </c>
      <c r="E6949" s="7">
        <f>SUM(D$2:D6949)</f>
        <v>1996.9653766434703</v>
      </c>
      <c r="F6949">
        <f t="shared" si="541"/>
        <v>1</v>
      </c>
      <c r="G6949">
        <f t="shared" si="542"/>
        <v>1</v>
      </c>
    </row>
    <row r="6950" spans="1:7" x14ac:dyDescent="0.25">
      <c r="A6950" s="7">
        <v>5.3456474324719803E-2</v>
      </c>
      <c r="B6950" s="13">
        <f t="shared" si="543"/>
        <v>6949</v>
      </c>
      <c r="C6950" s="35">
        <f t="shared" si="544"/>
        <v>0</v>
      </c>
      <c r="D6950" s="7">
        <f t="shared" si="540"/>
        <v>0</v>
      </c>
      <c r="E6950" s="7">
        <f>SUM(D$2:D6950)</f>
        <v>1996.9653766434703</v>
      </c>
      <c r="F6950">
        <f t="shared" si="541"/>
        <v>1</v>
      </c>
      <c r="G6950">
        <f t="shared" si="542"/>
        <v>1</v>
      </c>
    </row>
    <row r="6951" spans="1:7" x14ac:dyDescent="0.25">
      <c r="A6951" s="7">
        <v>5.3456474324719803E-2</v>
      </c>
      <c r="B6951" s="13">
        <f t="shared" si="543"/>
        <v>6950</v>
      </c>
      <c r="C6951" s="35">
        <f t="shared" si="544"/>
        <v>0</v>
      </c>
      <c r="D6951" s="7">
        <f t="shared" si="540"/>
        <v>0</v>
      </c>
      <c r="E6951" s="7">
        <f>SUM(D$2:D6951)</f>
        <v>1996.9653766434703</v>
      </c>
      <c r="F6951">
        <f t="shared" si="541"/>
        <v>1</v>
      </c>
      <c r="G6951">
        <f t="shared" si="542"/>
        <v>1</v>
      </c>
    </row>
    <row r="6952" spans="1:7" x14ac:dyDescent="0.25">
      <c r="A6952" s="7">
        <v>5.3456474324719803E-2</v>
      </c>
      <c r="B6952" s="13">
        <f t="shared" si="543"/>
        <v>6951</v>
      </c>
      <c r="C6952" s="35">
        <f t="shared" si="544"/>
        <v>0</v>
      </c>
      <c r="D6952" s="7">
        <f t="shared" si="540"/>
        <v>0</v>
      </c>
      <c r="E6952" s="7">
        <f>SUM(D$2:D6952)</f>
        <v>1996.9653766434703</v>
      </c>
      <c r="F6952">
        <f t="shared" si="541"/>
        <v>1</v>
      </c>
      <c r="G6952">
        <f t="shared" si="542"/>
        <v>1</v>
      </c>
    </row>
    <row r="6953" spans="1:7" x14ac:dyDescent="0.25">
      <c r="A6953" s="7">
        <v>5.3456474324719803E-2</v>
      </c>
      <c r="B6953" s="13">
        <f t="shared" si="543"/>
        <v>6952</v>
      </c>
      <c r="C6953" s="35">
        <f t="shared" si="544"/>
        <v>0</v>
      </c>
      <c r="D6953" s="7">
        <f t="shared" si="540"/>
        <v>0</v>
      </c>
      <c r="E6953" s="7">
        <f>SUM(D$2:D6953)</f>
        <v>1996.9653766434703</v>
      </c>
      <c r="F6953">
        <f t="shared" si="541"/>
        <v>1</v>
      </c>
      <c r="G6953">
        <f t="shared" si="542"/>
        <v>1</v>
      </c>
    </row>
    <row r="6954" spans="1:7" x14ac:dyDescent="0.25">
      <c r="A6954" s="7">
        <v>5.3456474324719803E-2</v>
      </c>
      <c r="B6954" s="13">
        <f t="shared" si="543"/>
        <v>6953</v>
      </c>
      <c r="C6954" s="35">
        <f t="shared" si="544"/>
        <v>0</v>
      </c>
      <c r="D6954" s="7">
        <f t="shared" si="540"/>
        <v>0</v>
      </c>
      <c r="E6954" s="7">
        <f>SUM(D$2:D6954)</f>
        <v>1996.9653766434703</v>
      </c>
      <c r="F6954">
        <f t="shared" si="541"/>
        <v>1</v>
      </c>
      <c r="G6954">
        <f t="shared" si="542"/>
        <v>1</v>
      </c>
    </row>
    <row r="6955" spans="1:7" x14ac:dyDescent="0.25">
      <c r="A6955" s="7">
        <v>5.3456474324719803E-2</v>
      </c>
      <c r="B6955" s="13">
        <f t="shared" si="543"/>
        <v>6954</v>
      </c>
      <c r="C6955" s="35">
        <f t="shared" si="544"/>
        <v>0</v>
      </c>
      <c r="D6955" s="7">
        <f t="shared" si="540"/>
        <v>0</v>
      </c>
      <c r="E6955" s="7">
        <f>SUM(D$2:D6955)</f>
        <v>1996.9653766434703</v>
      </c>
      <c r="F6955">
        <f t="shared" si="541"/>
        <v>1</v>
      </c>
      <c r="G6955">
        <f t="shared" si="542"/>
        <v>1</v>
      </c>
    </row>
    <row r="6956" spans="1:7" x14ac:dyDescent="0.25">
      <c r="A6956" s="7">
        <v>5.3456474324719803E-2</v>
      </c>
      <c r="B6956" s="13">
        <f t="shared" si="543"/>
        <v>6955</v>
      </c>
      <c r="C6956" s="35">
        <f t="shared" si="544"/>
        <v>0</v>
      </c>
      <c r="D6956" s="7">
        <f t="shared" si="540"/>
        <v>0</v>
      </c>
      <c r="E6956" s="7">
        <f>SUM(D$2:D6956)</f>
        <v>1996.9653766434703</v>
      </c>
      <c r="F6956">
        <f t="shared" si="541"/>
        <v>1</v>
      </c>
      <c r="G6956">
        <f t="shared" si="542"/>
        <v>1</v>
      </c>
    </row>
    <row r="6957" spans="1:7" x14ac:dyDescent="0.25">
      <c r="A6957" s="7">
        <v>5.3456474324719803E-2</v>
      </c>
      <c r="B6957" s="13">
        <f t="shared" si="543"/>
        <v>6956</v>
      </c>
      <c r="C6957" s="35">
        <f t="shared" si="544"/>
        <v>0</v>
      </c>
      <c r="D6957" s="7">
        <f t="shared" si="540"/>
        <v>0</v>
      </c>
      <c r="E6957" s="7">
        <f>SUM(D$2:D6957)</f>
        <v>1996.9653766434703</v>
      </c>
      <c r="F6957">
        <f t="shared" si="541"/>
        <v>1</v>
      </c>
      <c r="G6957">
        <f t="shared" si="542"/>
        <v>1</v>
      </c>
    </row>
    <row r="6958" spans="1:7" x14ac:dyDescent="0.25">
      <c r="A6958" s="7">
        <v>5.3456474324719803E-2</v>
      </c>
      <c r="B6958" s="13">
        <f t="shared" si="543"/>
        <v>6957</v>
      </c>
      <c r="C6958" s="35">
        <f t="shared" si="544"/>
        <v>0</v>
      </c>
      <c r="D6958" s="7">
        <f t="shared" si="540"/>
        <v>0</v>
      </c>
      <c r="E6958" s="7">
        <f>SUM(D$2:D6958)</f>
        <v>1996.9653766434703</v>
      </c>
      <c r="F6958">
        <f t="shared" si="541"/>
        <v>1</v>
      </c>
      <c r="G6958">
        <f t="shared" si="542"/>
        <v>1</v>
      </c>
    </row>
    <row r="6959" spans="1:7" x14ac:dyDescent="0.25">
      <c r="A6959" s="7">
        <v>5.3456474324719803E-2</v>
      </c>
      <c r="B6959" s="13">
        <f t="shared" si="543"/>
        <v>6958</v>
      </c>
      <c r="C6959" s="35">
        <f t="shared" si="544"/>
        <v>0</v>
      </c>
      <c r="D6959" s="7">
        <f t="shared" si="540"/>
        <v>0</v>
      </c>
      <c r="E6959" s="7">
        <f>SUM(D$2:D6959)</f>
        <v>1996.9653766434703</v>
      </c>
      <c r="F6959">
        <f t="shared" si="541"/>
        <v>1</v>
      </c>
      <c r="G6959">
        <f t="shared" si="542"/>
        <v>1</v>
      </c>
    </row>
    <row r="6960" spans="1:7" x14ac:dyDescent="0.25">
      <c r="A6960" s="7">
        <v>5.3456474324719803E-2</v>
      </c>
      <c r="B6960" s="13">
        <f t="shared" si="543"/>
        <v>6959</v>
      </c>
      <c r="C6960" s="35">
        <f t="shared" si="544"/>
        <v>0</v>
      </c>
      <c r="D6960" s="7">
        <f t="shared" si="540"/>
        <v>0</v>
      </c>
      <c r="E6960" s="7">
        <f>SUM(D$2:D6960)</f>
        <v>1996.9653766434703</v>
      </c>
      <c r="F6960">
        <f t="shared" si="541"/>
        <v>1</v>
      </c>
      <c r="G6960">
        <f t="shared" si="542"/>
        <v>1</v>
      </c>
    </row>
    <row r="6961" spans="1:7" x14ac:dyDescent="0.25">
      <c r="A6961" s="7">
        <v>5.3456474324719803E-2</v>
      </c>
      <c r="B6961" s="13">
        <f t="shared" si="543"/>
        <v>6960</v>
      </c>
      <c r="C6961" s="35">
        <f t="shared" si="544"/>
        <v>0</v>
      </c>
      <c r="D6961" s="7">
        <f t="shared" si="540"/>
        <v>0</v>
      </c>
      <c r="E6961" s="7">
        <f>SUM(D$2:D6961)</f>
        <v>1996.9653766434703</v>
      </c>
      <c r="F6961">
        <f t="shared" si="541"/>
        <v>1</v>
      </c>
      <c r="G6961">
        <f t="shared" si="542"/>
        <v>1</v>
      </c>
    </row>
    <row r="6962" spans="1:7" x14ac:dyDescent="0.25">
      <c r="A6962" s="7">
        <v>5.3456474324719803E-2</v>
      </c>
      <c r="B6962" s="13">
        <f t="shared" si="543"/>
        <v>6961</v>
      </c>
      <c r="C6962" s="35">
        <f t="shared" si="544"/>
        <v>0</v>
      </c>
      <c r="D6962" s="7">
        <f t="shared" si="540"/>
        <v>0</v>
      </c>
      <c r="E6962" s="7">
        <f>SUM(D$2:D6962)</f>
        <v>1996.9653766434703</v>
      </c>
      <c r="F6962">
        <f t="shared" si="541"/>
        <v>1</v>
      </c>
      <c r="G6962">
        <f t="shared" si="542"/>
        <v>1</v>
      </c>
    </row>
    <row r="6963" spans="1:7" x14ac:dyDescent="0.25">
      <c r="A6963" s="7">
        <v>5.3456474324719803E-2</v>
      </c>
      <c r="B6963" s="13">
        <f t="shared" si="543"/>
        <v>6962</v>
      </c>
      <c r="C6963" s="35">
        <f t="shared" si="544"/>
        <v>0</v>
      </c>
      <c r="D6963" s="7">
        <f t="shared" si="540"/>
        <v>0</v>
      </c>
      <c r="E6963" s="7">
        <f>SUM(D$2:D6963)</f>
        <v>1996.9653766434703</v>
      </c>
      <c r="F6963">
        <f t="shared" si="541"/>
        <v>1</v>
      </c>
      <c r="G6963">
        <f t="shared" si="542"/>
        <v>1</v>
      </c>
    </row>
    <row r="6964" spans="1:7" x14ac:dyDescent="0.25">
      <c r="A6964" s="7">
        <v>5.3456474324719803E-2</v>
      </c>
      <c r="B6964" s="13">
        <f t="shared" si="543"/>
        <v>6963</v>
      </c>
      <c r="C6964" s="35">
        <f t="shared" si="544"/>
        <v>0</v>
      </c>
      <c r="D6964" s="7">
        <f t="shared" si="540"/>
        <v>0</v>
      </c>
      <c r="E6964" s="7">
        <f>SUM(D$2:D6964)</f>
        <v>1996.9653766434703</v>
      </c>
      <c r="F6964">
        <f t="shared" si="541"/>
        <v>1</v>
      </c>
      <c r="G6964">
        <f t="shared" si="542"/>
        <v>1</v>
      </c>
    </row>
    <row r="6965" spans="1:7" x14ac:dyDescent="0.25">
      <c r="A6965" s="7">
        <v>5.3456474324719803E-2</v>
      </c>
      <c r="B6965" s="13">
        <f t="shared" si="543"/>
        <v>6964</v>
      </c>
      <c r="C6965" s="35">
        <f t="shared" si="544"/>
        <v>0</v>
      </c>
      <c r="D6965" s="7">
        <f t="shared" si="540"/>
        <v>0</v>
      </c>
      <c r="E6965" s="7">
        <f>SUM(D$2:D6965)</f>
        <v>1996.9653766434703</v>
      </c>
      <c r="F6965">
        <f t="shared" si="541"/>
        <v>1</v>
      </c>
      <c r="G6965">
        <f t="shared" si="542"/>
        <v>1</v>
      </c>
    </row>
    <row r="6966" spans="1:7" x14ac:dyDescent="0.25">
      <c r="A6966" s="7">
        <v>5.3456474324719803E-2</v>
      </c>
      <c r="B6966" s="13">
        <f t="shared" si="543"/>
        <v>6965</v>
      </c>
      <c r="C6966" s="35">
        <f t="shared" si="544"/>
        <v>0</v>
      </c>
      <c r="D6966" s="7">
        <f t="shared" si="540"/>
        <v>0</v>
      </c>
      <c r="E6966" s="7">
        <f>SUM(D$2:D6966)</f>
        <v>1996.9653766434703</v>
      </c>
      <c r="F6966">
        <f t="shared" si="541"/>
        <v>1</v>
      </c>
      <c r="G6966">
        <f t="shared" si="542"/>
        <v>1</v>
      </c>
    </row>
    <row r="6967" spans="1:7" x14ac:dyDescent="0.25">
      <c r="A6967" s="7">
        <v>5.3456474324719803E-2</v>
      </c>
      <c r="B6967" s="13">
        <f t="shared" si="543"/>
        <v>6966</v>
      </c>
      <c r="C6967" s="35">
        <f t="shared" si="544"/>
        <v>0</v>
      </c>
      <c r="D6967" s="7">
        <f t="shared" si="540"/>
        <v>0</v>
      </c>
      <c r="E6967" s="7">
        <f>SUM(D$2:D6967)</f>
        <v>1996.9653766434703</v>
      </c>
      <c r="F6967">
        <f t="shared" si="541"/>
        <v>1</v>
      </c>
      <c r="G6967">
        <f t="shared" si="542"/>
        <v>1</v>
      </c>
    </row>
    <row r="6968" spans="1:7" x14ac:dyDescent="0.25">
      <c r="A6968" s="7">
        <v>5.3456474324719803E-2</v>
      </c>
      <c r="B6968" s="13">
        <f t="shared" si="543"/>
        <v>6967</v>
      </c>
      <c r="C6968" s="35">
        <f t="shared" si="544"/>
        <v>0</v>
      </c>
      <c r="D6968" s="7">
        <f t="shared" si="540"/>
        <v>0</v>
      </c>
      <c r="E6968" s="7">
        <f>SUM(D$2:D6968)</f>
        <v>1996.9653766434703</v>
      </c>
      <c r="F6968">
        <f t="shared" si="541"/>
        <v>1</v>
      </c>
      <c r="G6968">
        <f t="shared" si="542"/>
        <v>1</v>
      </c>
    </row>
    <row r="6969" spans="1:7" x14ac:dyDescent="0.25">
      <c r="A6969" s="7">
        <v>5.3456474324719803E-2</v>
      </c>
      <c r="B6969" s="13">
        <f t="shared" si="543"/>
        <v>6968</v>
      </c>
      <c r="C6969" s="35">
        <f t="shared" si="544"/>
        <v>0</v>
      </c>
      <c r="D6969" s="7">
        <f t="shared" si="540"/>
        <v>0</v>
      </c>
      <c r="E6969" s="7">
        <f>SUM(D$2:D6969)</f>
        <v>1996.9653766434703</v>
      </c>
      <c r="F6969">
        <f t="shared" si="541"/>
        <v>1</v>
      </c>
      <c r="G6969">
        <f t="shared" si="542"/>
        <v>1</v>
      </c>
    </row>
    <row r="6970" spans="1:7" x14ac:dyDescent="0.25">
      <c r="A6970" s="7">
        <v>5.3456474324719803E-2</v>
      </c>
      <c r="B6970" s="13">
        <f t="shared" si="543"/>
        <v>6969</v>
      </c>
      <c r="C6970" s="35">
        <f t="shared" si="544"/>
        <v>0</v>
      </c>
      <c r="D6970" s="7">
        <f t="shared" si="540"/>
        <v>0</v>
      </c>
      <c r="E6970" s="7">
        <f>SUM(D$2:D6970)</f>
        <v>1996.9653766434703</v>
      </c>
      <c r="F6970">
        <f t="shared" si="541"/>
        <v>1</v>
      </c>
      <c r="G6970">
        <f t="shared" si="542"/>
        <v>1</v>
      </c>
    </row>
    <row r="6971" spans="1:7" x14ac:dyDescent="0.25">
      <c r="A6971" s="7">
        <v>5.3456474324719803E-2</v>
      </c>
      <c r="B6971" s="13">
        <f t="shared" si="543"/>
        <v>6970</v>
      </c>
      <c r="C6971" s="35">
        <f t="shared" si="544"/>
        <v>0</v>
      </c>
      <c r="D6971" s="7">
        <f t="shared" si="540"/>
        <v>0</v>
      </c>
      <c r="E6971" s="7">
        <f>SUM(D$2:D6971)</f>
        <v>1996.9653766434703</v>
      </c>
      <c r="F6971">
        <f t="shared" si="541"/>
        <v>1</v>
      </c>
      <c r="G6971">
        <f t="shared" si="542"/>
        <v>1</v>
      </c>
    </row>
    <row r="6972" spans="1:7" x14ac:dyDescent="0.25">
      <c r="A6972" s="7">
        <v>5.3456474324719803E-2</v>
      </c>
      <c r="B6972" s="13">
        <f t="shared" si="543"/>
        <v>6971</v>
      </c>
      <c r="C6972" s="35">
        <f t="shared" si="544"/>
        <v>0</v>
      </c>
      <c r="D6972" s="7">
        <f t="shared" si="540"/>
        <v>0</v>
      </c>
      <c r="E6972" s="7">
        <f>SUM(D$2:D6972)</f>
        <v>1996.9653766434703</v>
      </c>
      <c r="F6972">
        <f t="shared" si="541"/>
        <v>1</v>
      </c>
      <c r="G6972">
        <f t="shared" si="542"/>
        <v>1</v>
      </c>
    </row>
    <row r="6973" spans="1:7" x14ac:dyDescent="0.25">
      <c r="A6973" s="7">
        <v>5.3456474324719803E-2</v>
      </c>
      <c r="B6973" s="13">
        <f t="shared" si="543"/>
        <v>6972</v>
      </c>
      <c r="C6973" s="35">
        <f t="shared" si="544"/>
        <v>0</v>
      </c>
      <c r="D6973" s="7">
        <f t="shared" si="540"/>
        <v>0</v>
      </c>
      <c r="E6973" s="7">
        <f>SUM(D$2:D6973)</f>
        <v>1996.9653766434703</v>
      </c>
      <c r="F6973">
        <f t="shared" si="541"/>
        <v>1</v>
      </c>
      <c r="G6973">
        <f t="shared" si="542"/>
        <v>1</v>
      </c>
    </row>
    <row r="6974" spans="1:7" x14ac:dyDescent="0.25">
      <c r="A6974" s="7">
        <v>5.3456474324719803E-2</v>
      </c>
      <c r="B6974" s="13">
        <f t="shared" si="543"/>
        <v>6973</v>
      </c>
      <c r="C6974" s="35">
        <f t="shared" si="544"/>
        <v>0</v>
      </c>
      <c r="D6974" s="7">
        <f t="shared" si="540"/>
        <v>0</v>
      </c>
      <c r="E6974" s="7">
        <f>SUM(D$2:D6974)</f>
        <v>1996.9653766434703</v>
      </c>
      <c r="F6974">
        <f t="shared" si="541"/>
        <v>1</v>
      </c>
      <c r="G6974">
        <f t="shared" si="542"/>
        <v>1</v>
      </c>
    </row>
    <row r="6975" spans="1:7" x14ac:dyDescent="0.25">
      <c r="A6975" s="7">
        <v>5.3456474324719803E-2</v>
      </c>
      <c r="B6975" s="13">
        <f t="shared" si="543"/>
        <v>6974</v>
      </c>
      <c r="C6975" s="35">
        <f t="shared" si="544"/>
        <v>0</v>
      </c>
      <c r="D6975" s="7">
        <f t="shared" si="540"/>
        <v>0</v>
      </c>
      <c r="E6975" s="7">
        <f>SUM(D$2:D6975)</f>
        <v>1996.9653766434703</v>
      </c>
      <c r="F6975">
        <f t="shared" si="541"/>
        <v>1</v>
      </c>
      <c r="G6975">
        <f t="shared" si="542"/>
        <v>1</v>
      </c>
    </row>
    <row r="6976" spans="1:7" x14ac:dyDescent="0.25">
      <c r="A6976" s="7">
        <v>5.3456474324719803E-2</v>
      </c>
      <c r="B6976" s="13">
        <f t="shared" si="543"/>
        <v>6975</v>
      </c>
      <c r="C6976" s="35">
        <f t="shared" si="544"/>
        <v>0</v>
      </c>
      <c r="D6976" s="7">
        <f t="shared" si="540"/>
        <v>0</v>
      </c>
      <c r="E6976" s="7">
        <f>SUM(D$2:D6976)</f>
        <v>1996.9653766434703</v>
      </c>
      <c r="F6976">
        <f t="shared" si="541"/>
        <v>1</v>
      </c>
      <c r="G6976">
        <f t="shared" si="542"/>
        <v>1</v>
      </c>
    </row>
    <row r="6977" spans="1:7" x14ac:dyDescent="0.25">
      <c r="A6977" s="7">
        <v>5.3456474324719803E-2</v>
      </c>
      <c r="B6977" s="13">
        <f t="shared" si="543"/>
        <v>6976</v>
      </c>
      <c r="C6977" s="35">
        <f t="shared" si="544"/>
        <v>0</v>
      </c>
      <c r="D6977" s="7">
        <f t="shared" si="540"/>
        <v>0</v>
      </c>
      <c r="E6977" s="7">
        <f>SUM(D$2:D6977)</f>
        <v>1996.9653766434703</v>
      </c>
      <c r="F6977">
        <f t="shared" si="541"/>
        <v>1</v>
      </c>
      <c r="G6977">
        <f t="shared" si="542"/>
        <v>1</v>
      </c>
    </row>
    <row r="6978" spans="1:7" x14ac:dyDescent="0.25">
      <c r="A6978" s="7">
        <v>5.3456474324719803E-2</v>
      </c>
      <c r="B6978" s="13">
        <f t="shared" si="543"/>
        <v>6977</v>
      </c>
      <c r="C6978" s="35">
        <f t="shared" si="544"/>
        <v>0</v>
      </c>
      <c r="D6978" s="7">
        <f t="shared" ref="D6978:D7041" si="545">C6978*B6978</f>
        <v>0</v>
      </c>
      <c r="E6978" s="7">
        <f>SUM(D$2:D6978)</f>
        <v>1996.9653766434703</v>
      </c>
      <c r="F6978">
        <f t="shared" ref="F6978:F7041" si="546">IF(E6978&gt;I$15,1,0)</f>
        <v>1</v>
      </c>
      <c r="G6978">
        <f t="shared" ref="G6978:G7041" si="547">IF(E6978&gt;M$15,1,0)</f>
        <v>1</v>
      </c>
    </row>
    <row r="6979" spans="1:7" x14ac:dyDescent="0.25">
      <c r="A6979" s="7">
        <v>5.3456474324719803E-2</v>
      </c>
      <c r="B6979" s="13">
        <f t="shared" ref="B6979:B7042" si="548">ROW(B6979)-1</f>
        <v>6978</v>
      </c>
      <c r="C6979" s="35">
        <f t="shared" si="544"/>
        <v>0</v>
      </c>
      <c r="D6979" s="7">
        <f t="shared" si="545"/>
        <v>0</v>
      </c>
      <c r="E6979" s="7">
        <f>SUM(D$2:D6979)</f>
        <v>1996.9653766434703</v>
      </c>
      <c r="F6979">
        <f t="shared" si="546"/>
        <v>1</v>
      </c>
      <c r="G6979">
        <f t="shared" si="547"/>
        <v>1</v>
      </c>
    </row>
    <row r="6980" spans="1:7" x14ac:dyDescent="0.25">
      <c r="A6980" s="7">
        <v>5.3456474324719803E-2</v>
      </c>
      <c r="B6980" s="13">
        <f t="shared" si="548"/>
        <v>6979</v>
      </c>
      <c r="C6980" s="35">
        <f t="shared" ref="C6980:C7043" si="549">IF(A6979-A6980=0,0,A6979-A6980)</f>
        <v>0</v>
      </c>
      <c r="D6980" s="7">
        <f t="shared" si="545"/>
        <v>0</v>
      </c>
      <c r="E6980" s="7">
        <f>SUM(D$2:D6980)</f>
        <v>1996.9653766434703</v>
      </c>
      <c r="F6980">
        <f t="shared" si="546"/>
        <v>1</v>
      </c>
      <c r="G6980">
        <f t="shared" si="547"/>
        <v>1</v>
      </c>
    </row>
    <row r="6981" spans="1:7" x14ac:dyDescent="0.25">
      <c r="A6981" s="7">
        <v>5.3456474324719803E-2</v>
      </c>
      <c r="B6981" s="13">
        <f t="shared" si="548"/>
        <v>6980</v>
      </c>
      <c r="C6981" s="35">
        <f t="shared" si="549"/>
        <v>0</v>
      </c>
      <c r="D6981" s="7">
        <f t="shared" si="545"/>
        <v>0</v>
      </c>
      <c r="E6981" s="7">
        <f>SUM(D$2:D6981)</f>
        <v>1996.9653766434703</v>
      </c>
      <c r="F6981">
        <f t="shared" si="546"/>
        <v>1</v>
      </c>
      <c r="G6981">
        <f t="shared" si="547"/>
        <v>1</v>
      </c>
    </row>
    <row r="6982" spans="1:7" x14ac:dyDescent="0.25">
      <c r="A6982" s="7">
        <v>5.3456474324719803E-2</v>
      </c>
      <c r="B6982" s="13">
        <f t="shared" si="548"/>
        <v>6981</v>
      </c>
      <c r="C6982" s="35">
        <f t="shared" si="549"/>
        <v>0</v>
      </c>
      <c r="D6982" s="7">
        <f t="shared" si="545"/>
        <v>0</v>
      </c>
      <c r="E6982" s="7">
        <f>SUM(D$2:D6982)</f>
        <v>1996.9653766434703</v>
      </c>
      <c r="F6982">
        <f t="shared" si="546"/>
        <v>1</v>
      </c>
      <c r="G6982">
        <f t="shared" si="547"/>
        <v>1</v>
      </c>
    </row>
    <row r="6983" spans="1:7" x14ac:dyDescent="0.25">
      <c r="A6983" s="7">
        <v>5.3456474324719803E-2</v>
      </c>
      <c r="B6983" s="13">
        <f t="shared" si="548"/>
        <v>6982</v>
      </c>
      <c r="C6983" s="35">
        <f t="shared" si="549"/>
        <v>0</v>
      </c>
      <c r="D6983" s="7">
        <f t="shared" si="545"/>
        <v>0</v>
      </c>
      <c r="E6983" s="7">
        <f>SUM(D$2:D6983)</f>
        <v>1996.9653766434703</v>
      </c>
      <c r="F6983">
        <f t="shared" si="546"/>
        <v>1</v>
      </c>
      <c r="G6983">
        <f t="shared" si="547"/>
        <v>1</v>
      </c>
    </row>
    <row r="6984" spans="1:7" x14ac:dyDescent="0.25">
      <c r="A6984" s="7">
        <v>5.3456474324719803E-2</v>
      </c>
      <c r="B6984" s="13">
        <f t="shared" si="548"/>
        <v>6983</v>
      </c>
      <c r="C6984" s="35">
        <f t="shared" si="549"/>
        <v>0</v>
      </c>
      <c r="D6984" s="7">
        <f t="shared" si="545"/>
        <v>0</v>
      </c>
      <c r="E6984" s="7">
        <f>SUM(D$2:D6984)</f>
        <v>1996.9653766434703</v>
      </c>
      <c r="F6984">
        <f t="shared" si="546"/>
        <v>1</v>
      </c>
      <c r="G6984">
        <f t="shared" si="547"/>
        <v>1</v>
      </c>
    </row>
    <row r="6985" spans="1:7" x14ac:dyDescent="0.25">
      <c r="A6985" s="7">
        <v>5.3456474324719803E-2</v>
      </c>
      <c r="B6985" s="13">
        <f t="shared" si="548"/>
        <v>6984</v>
      </c>
      <c r="C6985" s="35">
        <f t="shared" si="549"/>
        <v>0</v>
      </c>
      <c r="D6985" s="7">
        <f t="shared" si="545"/>
        <v>0</v>
      </c>
      <c r="E6985" s="7">
        <f>SUM(D$2:D6985)</f>
        <v>1996.9653766434703</v>
      </c>
      <c r="F6985">
        <f t="shared" si="546"/>
        <v>1</v>
      </c>
      <c r="G6985">
        <f t="shared" si="547"/>
        <v>1</v>
      </c>
    </row>
    <row r="6986" spans="1:7" x14ac:dyDescent="0.25">
      <c r="A6986" s="7">
        <v>5.3456474324719803E-2</v>
      </c>
      <c r="B6986" s="13">
        <f t="shared" si="548"/>
        <v>6985</v>
      </c>
      <c r="C6986" s="35">
        <f t="shared" si="549"/>
        <v>0</v>
      </c>
      <c r="D6986" s="7">
        <f t="shared" si="545"/>
        <v>0</v>
      </c>
      <c r="E6986" s="7">
        <f>SUM(D$2:D6986)</f>
        <v>1996.9653766434703</v>
      </c>
      <c r="F6986">
        <f t="shared" si="546"/>
        <v>1</v>
      </c>
      <c r="G6986">
        <f t="shared" si="547"/>
        <v>1</v>
      </c>
    </row>
    <row r="6987" spans="1:7" x14ac:dyDescent="0.25">
      <c r="A6987" s="7">
        <v>5.3456474324719803E-2</v>
      </c>
      <c r="B6987" s="13">
        <f t="shared" si="548"/>
        <v>6986</v>
      </c>
      <c r="C6987" s="35">
        <f t="shared" si="549"/>
        <v>0</v>
      </c>
      <c r="D6987" s="7">
        <f t="shared" si="545"/>
        <v>0</v>
      </c>
      <c r="E6987" s="7">
        <f>SUM(D$2:D6987)</f>
        <v>1996.9653766434703</v>
      </c>
      <c r="F6987">
        <f t="shared" si="546"/>
        <v>1</v>
      </c>
      <c r="G6987">
        <f t="shared" si="547"/>
        <v>1</v>
      </c>
    </row>
    <row r="6988" spans="1:7" x14ac:dyDescent="0.25">
      <c r="A6988" s="7">
        <v>5.3456474324719803E-2</v>
      </c>
      <c r="B6988" s="13">
        <f t="shared" si="548"/>
        <v>6987</v>
      </c>
      <c r="C6988" s="35">
        <f t="shared" si="549"/>
        <v>0</v>
      </c>
      <c r="D6988" s="7">
        <f t="shared" si="545"/>
        <v>0</v>
      </c>
      <c r="E6988" s="7">
        <f>SUM(D$2:D6988)</f>
        <v>1996.9653766434703</v>
      </c>
      <c r="F6988">
        <f t="shared" si="546"/>
        <v>1</v>
      </c>
      <c r="G6988">
        <f t="shared" si="547"/>
        <v>1</v>
      </c>
    </row>
    <row r="6989" spans="1:7" x14ac:dyDescent="0.25">
      <c r="A6989" s="7">
        <v>5.3456474324719803E-2</v>
      </c>
      <c r="B6989" s="13">
        <f t="shared" si="548"/>
        <v>6988</v>
      </c>
      <c r="C6989" s="35">
        <f t="shared" si="549"/>
        <v>0</v>
      </c>
      <c r="D6989" s="7">
        <f t="shared" si="545"/>
        <v>0</v>
      </c>
      <c r="E6989" s="7">
        <f>SUM(D$2:D6989)</f>
        <v>1996.9653766434703</v>
      </c>
      <c r="F6989">
        <f t="shared" si="546"/>
        <v>1</v>
      </c>
      <c r="G6989">
        <f t="shared" si="547"/>
        <v>1</v>
      </c>
    </row>
    <row r="6990" spans="1:7" x14ac:dyDescent="0.25">
      <c r="A6990" s="7">
        <v>5.3456474324719803E-2</v>
      </c>
      <c r="B6990" s="13">
        <f t="shared" si="548"/>
        <v>6989</v>
      </c>
      <c r="C6990" s="35">
        <f t="shared" si="549"/>
        <v>0</v>
      </c>
      <c r="D6990" s="7">
        <f t="shared" si="545"/>
        <v>0</v>
      </c>
      <c r="E6990" s="7">
        <f>SUM(D$2:D6990)</f>
        <v>1996.9653766434703</v>
      </c>
      <c r="F6990">
        <f t="shared" si="546"/>
        <v>1</v>
      </c>
      <c r="G6990">
        <f t="shared" si="547"/>
        <v>1</v>
      </c>
    </row>
    <row r="6991" spans="1:7" x14ac:dyDescent="0.25">
      <c r="A6991" s="7">
        <v>5.3456474324719803E-2</v>
      </c>
      <c r="B6991" s="13">
        <f t="shared" si="548"/>
        <v>6990</v>
      </c>
      <c r="C6991" s="35">
        <f t="shared" si="549"/>
        <v>0</v>
      </c>
      <c r="D6991" s="7">
        <f t="shared" si="545"/>
        <v>0</v>
      </c>
      <c r="E6991" s="7">
        <f>SUM(D$2:D6991)</f>
        <v>1996.9653766434703</v>
      </c>
      <c r="F6991">
        <f t="shared" si="546"/>
        <v>1</v>
      </c>
      <c r="G6991">
        <f t="shared" si="547"/>
        <v>1</v>
      </c>
    </row>
    <row r="6992" spans="1:7" x14ac:dyDescent="0.25">
      <c r="A6992" s="7">
        <v>5.3456474324719803E-2</v>
      </c>
      <c r="B6992" s="13">
        <f t="shared" si="548"/>
        <v>6991</v>
      </c>
      <c r="C6992" s="35">
        <f t="shared" si="549"/>
        <v>0</v>
      </c>
      <c r="D6992" s="7">
        <f t="shared" si="545"/>
        <v>0</v>
      </c>
      <c r="E6992" s="7">
        <f>SUM(D$2:D6992)</f>
        <v>1996.9653766434703</v>
      </c>
      <c r="F6992">
        <f t="shared" si="546"/>
        <v>1</v>
      </c>
      <c r="G6992">
        <f t="shared" si="547"/>
        <v>1</v>
      </c>
    </row>
    <row r="6993" spans="1:7" x14ac:dyDescent="0.25">
      <c r="A6993" s="7">
        <v>5.3456474324719803E-2</v>
      </c>
      <c r="B6993" s="13">
        <f t="shared" si="548"/>
        <v>6992</v>
      </c>
      <c r="C6993" s="35">
        <f t="shared" si="549"/>
        <v>0</v>
      </c>
      <c r="D6993" s="7">
        <f t="shared" si="545"/>
        <v>0</v>
      </c>
      <c r="E6993" s="7">
        <f>SUM(D$2:D6993)</f>
        <v>1996.9653766434703</v>
      </c>
      <c r="F6993">
        <f t="shared" si="546"/>
        <v>1</v>
      </c>
      <c r="G6993">
        <f t="shared" si="547"/>
        <v>1</v>
      </c>
    </row>
    <row r="6994" spans="1:7" x14ac:dyDescent="0.25">
      <c r="A6994" s="7">
        <v>5.3456474324719803E-2</v>
      </c>
      <c r="B6994" s="13">
        <f t="shared" si="548"/>
        <v>6993</v>
      </c>
      <c r="C6994" s="35">
        <f t="shared" si="549"/>
        <v>0</v>
      </c>
      <c r="D6994" s="7">
        <f t="shared" si="545"/>
        <v>0</v>
      </c>
      <c r="E6994" s="7">
        <f>SUM(D$2:D6994)</f>
        <v>1996.9653766434703</v>
      </c>
      <c r="F6994">
        <f t="shared" si="546"/>
        <v>1</v>
      </c>
      <c r="G6994">
        <f t="shared" si="547"/>
        <v>1</v>
      </c>
    </row>
    <row r="6995" spans="1:7" x14ac:dyDescent="0.25">
      <c r="A6995" s="7">
        <v>5.3456474324719803E-2</v>
      </c>
      <c r="B6995" s="13">
        <f t="shared" si="548"/>
        <v>6994</v>
      </c>
      <c r="C6995" s="35">
        <f t="shared" si="549"/>
        <v>0</v>
      </c>
      <c r="D6995" s="7">
        <f t="shared" si="545"/>
        <v>0</v>
      </c>
      <c r="E6995" s="7">
        <f>SUM(D$2:D6995)</f>
        <v>1996.9653766434703</v>
      </c>
      <c r="F6995">
        <f t="shared" si="546"/>
        <v>1</v>
      </c>
      <c r="G6995">
        <f t="shared" si="547"/>
        <v>1</v>
      </c>
    </row>
    <row r="6996" spans="1:7" x14ac:dyDescent="0.25">
      <c r="A6996" s="7">
        <v>5.3456474324719803E-2</v>
      </c>
      <c r="B6996" s="13">
        <f t="shared" si="548"/>
        <v>6995</v>
      </c>
      <c r="C6996" s="35">
        <f t="shared" si="549"/>
        <v>0</v>
      </c>
      <c r="D6996" s="7">
        <f t="shared" si="545"/>
        <v>0</v>
      </c>
      <c r="E6996" s="7">
        <f>SUM(D$2:D6996)</f>
        <v>1996.9653766434703</v>
      </c>
      <c r="F6996">
        <f t="shared" si="546"/>
        <v>1</v>
      </c>
      <c r="G6996">
        <f t="shared" si="547"/>
        <v>1</v>
      </c>
    </row>
    <row r="6997" spans="1:7" x14ac:dyDescent="0.25">
      <c r="A6997" s="7">
        <v>5.3456474324719803E-2</v>
      </c>
      <c r="B6997" s="13">
        <f t="shared" si="548"/>
        <v>6996</v>
      </c>
      <c r="C6997" s="35">
        <f t="shared" si="549"/>
        <v>0</v>
      </c>
      <c r="D6997" s="7">
        <f t="shared" si="545"/>
        <v>0</v>
      </c>
      <c r="E6997" s="7">
        <f>SUM(D$2:D6997)</f>
        <v>1996.9653766434703</v>
      </c>
      <c r="F6997">
        <f t="shared" si="546"/>
        <v>1</v>
      </c>
      <c r="G6997">
        <f t="shared" si="547"/>
        <v>1</v>
      </c>
    </row>
    <row r="6998" spans="1:7" x14ac:dyDescent="0.25">
      <c r="A6998" s="7">
        <v>5.3456474324719803E-2</v>
      </c>
      <c r="B6998" s="13">
        <f t="shared" si="548"/>
        <v>6997</v>
      </c>
      <c r="C6998" s="35">
        <f t="shared" si="549"/>
        <v>0</v>
      </c>
      <c r="D6998" s="7">
        <f t="shared" si="545"/>
        <v>0</v>
      </c>
      <c r="E6998" s="7">
        <f>SUM(D$2:D6998)</f>
        <v>1996.9653766434703</v>
      </c>
      <c r="F6998">
        <f t="shared" si="546"/>
        <v>1</v>
      </c>
      <c r="G6998">
        <f t="shared" si="547"/>
        <v>1</v>
      </c>
    </row>
    <row r="6999" spans="1:7" x14ac:dyDescent="0.25">
      <c r="A6999" s="7">
        <v>5.3456474324719803E-2</v>
      </c>
      <c r="B6999" s="13">
        <f t="shared" si="548"/>
        <v>6998</v>
      </c>
      <c r="C6999" s="35">
        <f t="shared" si="549"/>
        <v>0</v>
      </c>
      <c r="D6999" s="7">
        <f t="shared" si="545"/>
        <v>0</v>
      </c>
      <c r="E6999" s="7">
        <f>SUM(D$2:D6999)</f>
        <v>1996.9653766434703</v>
      </c>
      <c r="F6999">
        <f t="shared" si="546"/>
        <v>1</v>
      </c>
      <c r="G6999">
        <f t="shared" si="547"/>
        <v>1</v>
      </c>
    </row>
    <row r="7000" spans="1:7" x14ac:dyDescent="0.25">
      <c r="A7000" s="7">
        <v>5.3456474324719803E-2</v>
      </c>
      <c r="B7000" s="13">
        <f t="shared" si="548"/>
        <v>6999</v>
      </c>
      <c r="C7000" s="35">
        <f t="shared" si="549"/>
        <v>0</v>
      </c>
      <c r="D7000" s="7">
        <f t="shared" si="545"/>
        <v>0</v>
      </c>
      <c r="E7000" s="7">
        <f>SUM(D$2:D7000)</f>
        <v>1996.9653766434703</v>
      </c>
      <c r="F7000">
        <f t="shared" si="546"/>
        <v>1</v>
      </c>
      <c r="G7000">
        <f t="shared" si="547"/>
        <v>1</v>
      </c>
    </row>
    <row r="7001" spans="1:7" x14ac:dyDescent="0.25">
      <c r="A7001" s="7">
        <v>5.3456474324719803E-2</v>
      </c>
      <c r="B7001" s="13">
        <f t="shared" si="548"/>
        <v>7000</v>
      </c>
      <c r="C7001" s="35">
        <f t="shared" si="549"/>
        <v>0</v>
      </c>
      <c r="D7001" s="7">
        <f t="shared" si="545"/>
        <v>0</v>
      </c>
      <c r="E7001" s="7">
        <f>SUM(D$2:D7001)</f>
        <v>1996.9653766434703</v>
      </c>
      <c r="F7001">
        <f t="shared" si="546"/>
        <v>1</v>
      </c>
      <c r="G7001">
        <f t="shared" si="547"/>
        <v>1</v>
      </c>
    </row>
    <row r="7002" spans="1:7" x14ac:dyDescent="0.25">
      <c r="A7002" s="7">
        <v>5.3456474324719803E-2</v>
      </c>
      <c r="B7002" s="13">
        <f t="shared" si="548"/>
        <v>7001</v>
      </c>
      <c r="C7002" s="35">
        <f t="shared" si="549"/>
        <v>0</v>
      </c>
      <c r="D7002" s="7">
        <f t="shared" si="545"/>
        <v>0</v>
      </c>
      <c r="E7002" s="7">
        <f>SUM(D$2:D7002)</f>
        <v>1996.9653766434703</v>
      </c>
      <c r="F7002">
        <f t="shared" si="546"/>
        <v>1</v>
      </c>
      <c r="G7002">
        <f t="shared" si="547"/>
        <v>1</v>
      </c>
    </row>
    <row r="7003" spans="1:7" x14ac:dyDescent="0.25">
      <c r="A7003" s="7">
        <v>5.3456474324719803E-2</v>
      </c>
      <c r="B7003" s="13">
        <f t="shared" si="548"/>
        <v>7002</v>
      </c>
      <c r="C7003" s="35">
        <f t="shared" si="549"/>
        <v>0</v>
      </c>
      <c r="D7003" s="7">
        <f t="shared" si="545"/>
        <v>0</v>
      </c>
      <c r="E7003" s="7">
        <f>SUM(D$2:D7003)</f>
        <v>1996.9653766434703</v>
      </c>
      <c r="F7003">
        <f t="shared" si="546"/>
        <v>1</v>
      </c>
      <c r="G7003">
        <f t="shared" si="547"/>
        <v>1</v>
      </c>
    </row>
    <row r="7004" spans="1:7" x14ac:dyDescent="0.25">
      <c r="A7004" s="7">
        <v>5.3456474324719803E-2</v>
      </c>
      <c r="B7004" s="13">
        <f t="shared" si="548"/>
        <v>7003</v>
      </c>
      <c r="C7004" s="35">
        <f t="shared" si="549"/>
        <v>0</v>
      </c>
      <c r="D7004" s="7">
        <f t="shared" si="545"/>
        <v>0</v>
      </c>
      <c r="E7004" s="7">
        <f>SUM(D$2:D7004)</f>
        <v>1996.9653766434703</v>
      </c>
      <c r="F7004">
        <f t="shared" si="546"/>
        <v>1</v>
      </c>
      <c r="G7004">
        <f t="shared" si="547"/>
        <v>1</v>
      </c>
    </row>
    <row r="7005" spans="1:7" x14ac:dyDescent="0.25">
      <c r="A7005" s="7">
        <v>5.3456474324719803E-2</v>
      </c>
      <c r="B7005" s="13">
        <f t="shared" si="548"/>
        <v>7004</v>
      </c>
      <c r="C7005" s="35">
        <f t="shared" si="549"/>
        <v>0</v>
      </c>
      <c r="D7005" s="7">
        <f t="shared" si="545"/>
        <v>0</v>
      </c>
      <c r="E7005" s="7">
        <f>SUM(D$2:D7005)</f>
        <v>1996.9653766434703</v>
      </c>
      <c r="F7005">
        <f t="shared" si="546"/>
        <v>1</v>
      </c>
      <c r="G7005">
        <f t="shared" si="547"/>
        <v>1</v>
      </c>
    </row>
    <row r="7006" spans="1:7" x14ac:dyDescent="0.25">
      <c r="A7006" s="7">
        <v>5.3456474324719803E-2</v>
      </c>
      <c r="B7006" s="13">
        <f t="shared" si="548"/>
        <v>7005</v>
      </c>
      <c r="C7006" s="35">
        <f t="shared" si="549"/>
        <v>0</v>
      </c>
      <c r="D7006" s="7">
        <f t="shared" si="545"/>
        <v>0</v>
      </c>
      <c r="E7006" s="7">
        <f>SUM(D$2:D7006)</f>
        <v>1996.9653766434703</v>
      </c>
      <c r="F7006">
        <f t="shared" si="546"/>
        <v>1</v>
      </c>
      <c r="G7006">
        <f t="shared" si="547"/>
        <v>1</v>
      </c>
    </row>
    <row r="7007" spans="1:7" x14ac:dyDescent="0.25">
      <c r="A7007" s="7">
        <v>5.3456474324719803E-2</v>
      </c>
      <c r="B7007" s="13">
        <f t="shared" si="548"/>
        <v>7006</v>
      </c>
      <c r="C7007" s="35">
        <f t="shared" si="549"/>
        <v>0</v>
      </c>
      <c r="D7007" s="7">
        <f t="shared" si="545"/>
        <v>0</v>
      </c>
      <c r="E7007" s="7">
        <f>SUM(D$2:D7007)</f>
        <v>1996.9653766434703</v>
      </c>
      <c r="F7007">
        <f t="shared" si="546"/>
        <v>1</v>
      </c>
      <c r="G7007">
        <f t="shared" si="547"/>
        <v>1</v>
      </c>
    </row>
    <row r="7008" spans="1:7" x14ac:dyDescent="0.25">
      <c r="A7008" s="7">
        <v>5.3456474324719803E-2</v>
      </c>
      <c r="B7008" s="13">
        <f t="shared" si="548"/>
        <v>7007</v>
      </c>
      <c r="C7008" s="35">
        <f t="shared" si="549"/>
        <v>0</v>
      </c>
      <c r="D7008" s="7">
        <f t="shared" si="545"/>
        <v>0</v>
      </c>
      <c r="E7008" s="7">
        <f>SUM(D$2:D7008)</f>
        <v>1996.9653766434703</v>
      </c>
      <c r="F7008">
        <f t="shared" si="546"/>
        <v>1</v>
      </c>
      <c r="G7008">
        <f t="shared" si="547"/>
        <v>1</v>
      </c>
    </row>
    <row r="7009" spans="1:7" x14ac:dyDescent="0.25">
      <c r="A7009" s="7">
        <v>5.3456474324719803E-2</v>
      </c>
      <c r="B7009" s="13">
        <f t="shared" si="548"/>
        <v>7008</v>
      </c>
      <c r="C7009" s="35">
        <f t="shared" si="549"/>
        <v>0</v>
      </c>
      <c r="D7009" s="7">
        <f t="shared" si="545"/>
        <v>0</v>
      </c>
      <c r="E7009" s="7">
        <f>SUM(D$2:D7009)</f>
        <v>1996.9653766434703</v>
      </c>
      <c r="F7009">
        <f t="shared" si="546"/>
        <v>1</v>
      </c>
      <c r="G7009">
        <f t="shared" si="547"/>
        <v>1</v>
      </c>
    </row>
    <row r="7010" spans="1:7" x14ac:dyDescent="0.25">
      <c r="A7010" s="7">
        <v>5.3456474324719803E-2</v>
      </c>
      <c r="B7010" s="13">
        <f t="shared" si="548"/>
        <v>7009</v>
      </c>
      <c r="C7010" s="35">
        <f t="shared" si="549"/>
        <v>0</v>
      </c>
      <c r="D7010" s="7">
        <f t="shared" si="545"/>
        <v>0</v>
      </c>
      <c r="E7010" s="7">
        <f>SUM(D$2:D7010)</f>
        <v>1996.9653766434703</v>
      </c>
      <c r="F7010">
        <f t="shared" si="546"/>
        <v>1</v>
      </c>
      <c r="G7010">
        <f t="shared" si="547"/>
        <v>1</v>
      </c>
    </row>
    <row r="7011" spans="1:7" x14ac:dyDescent="0.25">
      <c r="A7011" s="7">
        <v>5.3456474324719803E-2</v>
      </c>
      <c r="B7011" s="13">
        <f t="shared" si="548"/>
        <v>7010</v>
      </c>
      <c r="C7011" s="35">
        <f t="shared" si="549"/>
        <v>0</v>
      </c>
      <c r="D7011" s="7">
        <f t="shared" si="545"/>
        <v>0</v>
      </c>
      <c r="E7011" s="7">
        <f>SUM(D$2:D7011)</f>
        <v>1996.9653766434703</v>
      </c>
      <c r="F7011">
        <f t="shared" si="546"/>
        <v>1</v>
      </c>
      <c r="G7011">
        <f t="shared" si="547"/>
        <v>1</v>
      </c>
    </row>
    <row r="7012" spans="1:7" x14ac:dyDescent="0.25">
      <c r="A7012" s="7">
        <v>5.3456474324719803E-2</v>
      </c>
      <c r="B7012" s="13">
        <f t="shared" si="548"/>
        <v>7011</v>
      </c>
      <c r="C7012" s="35">
        <f t="shared" si="549"/>
        <v>0</v>
      </c>
      <c r="D7012" s="7">
        <f t="shared" si="545"/>
        <v>0</v>
      </c>
      <c r="E7012" s="7">
        <f>SUM(D$2:D7012)</f>
        <v>1996.9653766434703</v>
      </c>
      <c r="F7012">
        <f t="shared" si="546"/>
        <v>1</v>
      </c>
      <c r="G7012">
        <f t="shared" si="547"/>
        <v>1</v>
      </c>
    </row>
    <row r="7013" spans="1:7" x14ac:dyDescent="0.25">
      <c r="A7013" s="7">
        <v>5.3456474324719803E-2</v>
      </c>
      <c r="B7013" s="13">
        <f t="shared" si="548"/>
        <v>7012</v>
      </c>
      <c r="C7013" s="35">
        <f t="shared" si="549"/>
        <v>0</v>
      </c>
      <c r="D7013" s="7">
        <f t="shared" si="545"/>
        <v>0</v>
      </c>
      <c r="E7013" s="7">
        <f>SUM(D$2:D7013)</f>
        <v>1996.9653766434703</v>
      </c>
      <c r="F7013">
        <f t="shared" si="546"/>
        <v>1</v>
      </c>
      <c r="G7013">
        <f t="shared" si="547"/>
        <v>1</v>
      </c>
    </row>
    <row r="7014" spans="1:7" x14ac:dyDescent="0.25">
      <c r="A7014" s="7">
        <v>5.3456474324719803E-2</v>
      </c>
      <c r="B7014" s="13">
        <f t="shared" si="548"/>
        <v>7013</v>
      </c>
      <c r="C7014" s="35">
        <f t="shared" si="549"/>
        <v>0</v>
      </c>
      <c r="D7014" s="7">
        <f t="shared" si="545"/>
        <v>0</v>
      </c>
      <c r="E7014" s="7">
        <f>SUM(D$2:D7014)</f>
        <v>1996.9653766434703</v>
      </c>
      <c r="F7014">
        <f t="shared" si="546"/>
        <v>1</v>
      </c>
      <c r="G7014">
        <f t="shared" si="547"/>
        <v>1</v>
      </c>
    </row>
    <row r="7015" spans="1:7" x14ac:dyDescent="0.25">
      <c r="A7015" s="7">
        <v>5.3456474324719803E-2</v>
      </c>
      <c r="B7015" s="13">
        <f t="shared" si="548"/>
        <v>7014</v>
      </c>
      <c r="C7015" s="35">
        <f t="shared" si="549"/>
        <v>0</v>
      </c>
      <c r="D7015" s="7">
        <f t="shared" si="545"/>
        <v>0</v>
      </c>
      <c r="E7015" s="7">
        <f>SUM(D$2:D7015)</f>
        <v>1996.9653766434703</v>
      </c>
      <c r="F7015">
        <f t="shared" si="546"/>
        <v>1</v>
      </c>
      <c r="G7015">
        <f t="shared" si="547"/>
        <v>1</v>
      </c>
    </row>
    <row r="7016" spans="1:7" x14ac:dyDescent="0.25">
      <c r="A7016" s="7">
        <v>5.3456474324719803E-2</v>
      </c>
      <c r="B7016" s="13">
        <f t="shared" si="548"/>
        <v>7015</v>
      </c>
      <c r="C7016" s="35">
        <f t="shared" si="549"/>
        <v>0</v>
      </c>
      <c r="D7016" s="7">
        <f t="shared" si="545"/>
        <v>0</v>
      </c>
      <c r="E7016" s="7">
        <f>SUM(D$2:D7016)</f>
        <v>1996.9653766434703</v>
      </c>
      <c r="F7016">
        <f t="shared" si="546"/>
        <v>1</v>
      </c>
      <c r="G7016">
        <f t="shared" si="547"/>
        <v>1</v>
      </c>
    </row>
    <row r="7017" spans="1:7" x14ac:dyDescent="0.25">
      <c r="A7017" s="7">
        <v>5.3456474324719803E-2</v>
      </c>
      <c r="B7017" s="13">
        <f t="shared" si="548"/>
        <v>7016</v>
      </c>
      <c r="C7017" s="35">
        <f t="shared" si="549"/>
        <v>0</v>
      </c>
      <c r="D7017" s="7">
        <f t="shared" si="545"/>
        <v>0</v>
      </c>
      <c r="E7017" s="7">
        <f>SUM(D$2:D7017)</f>
        <v>1996.9653766434703</v>
      </c>
      <c r="F7017">
        <f t="shared" si="546"/>
        <v>1</v>
      </c>
      <c r="G7017">
        <f t="shared" si="547"/>
        <v>1</v>
      </c>
    </row>
    <row r="7018" spans="1:7" x14ac:dyDescent="0.25">
      <c r="A7018" s="7">
        <v>5.3456474324719803E-2</v>
      </c>
      <c r="B7018" s="13">
        <f t="shared" si="548"/>
        <v>7017</v>
      </c>
      <c r="C7018" s="35">
        <f t="shared" si="549"/>
        <v>0</v>
      </c>
      <c r="D7018" s="7">
        <f t="shared" si="545"/>
        <v>0</v>
      </c>
      <c r="E7018" s="7">
        <f>SUM(D$2:D7018)</f>
        <v>1996.9653766434703</v>
      </c>
      <c r="F7018">
        <f t="shared" si="546"/>
        <v>1</v>
      </c>
      <c r="G7018">
        <f t="shared" si="547"/>
        <v>1</v>
      </c>
    </row>
    <row r="7019" spans="1:7" x14ac:dyDescent="0.25">
      <c r="A7019" s="7">
        <v>5.3456474324719803E-2</v>
      </c>
      <c r="B7019" s="13">
        <f t="shared" si="548"/>
        <v>7018</v>
      </c>
      <c r="C7019" s="35">
        <f t="shared" si="549"/>
        <v>0</v>
      </c>
      <c r="D7019" s="7">
        <f t="shared" si="545"/>
        <v>0</v>
      </c>
      <c r="E7019" s="7">
        <f>SUM(D$2:D7019)</f>
        <v>1996.9653766434703</v>
      </c>
      <c r="F7019">
        <f t="shared" si="546"/>
        <v>1</v>
      </c>
      <c r="G7019">
        <f t="shared" si="547"/>
        <v>1</v>
      </c>
    </row>
    <row r="7020" spans="1:7" x14ac:dyDescent="0.25">
      <c r="A7020" s="7">
        <v>5.3456474324719803E-2</v>
      </c>
      <c r="B7020" s="13">
        <f t="shared" si="548"/>
        <v>7019</v>
      </c>
      <c r="C7020" s="35">
        <f t="shared" si="549"/>
        <v>0</v>
      </c>
      <c r="D7020" s="7">
        <f t="shared" si="545"/>
        <v>0</v>
      </c>
      <c r="E7020" s="7">
        <f>SUM(D$2:D7020)</f>
        <v>1996.9653766434703</v>
      </c>
      <c r="F7020">
        <f t="shared" si="546"/>
        <v>1</v>
      </c>
      <c r="G7020">
        <f t="shared" si="547"/>
        <v>1</v>
      </c>
    </row>
    <row r="7021" spans="1:7" x14ac:dyDescent="0.25">
      <c r="A7021" s="7">
        <v>5.3456474324719803E-2</v>
      </c>
      <c r="B7021" s="13">
        <f t="shared" si="548"/>
        <v>7020</v>
      </c>
      <c r="C7021" s="35">
        <f t="shared" si="549"/>
        <v>0</v>
      </c>
      <c r="D7021" s="7">
        <f t="shared" si="545"/>
        <v>0</v>
      </c>
      <c r="E7021" s="7">
        <f>SUM(D$2:D7021)</f>
        <v>1996.9653766434703</v>
      </c>
      <c r="F7021">
        <f t="shared" si="546"/>
        <v>1</v>
      </c>
      <c r="G7021">
        <f t="shared" si="547"/>
        <v>1</v>
      </c>
    </row>
    <row r="7022" spans="1:7" x14ac:dyDescent="0.25">
      <c r="A7022" s="7">
        <v>5.3456474324719803E-2</v>
      </c>
      <c r="B7022" s="13">
        <f t="shared" si="548"/>
        <v>7021</v>
      </c>
      <c r="C7022" s="35">
        <f t="shared" si="549"/>
        <v>0</v>
      </c>
      <c r="D7022" s="7">
        <f t="shared" si="545"/>
        <v>0</v>
      </c>
      <c r="E7022" s="7">
        <f>SUM(D$2:D7022)</f>
        <v>1996.9653766434703</v>
      </c>
      <c r="F7022">
        <f t="shared" si="546"/>
        <v>1</v>
      </c>
      <c r="G7022">
        <f t="shared" si="547"/>
        <v>1</v>
      </c>
    </row>
    <row r="7023" spans="1:7" x14ac:dyDescent="0.25">
      <c r="A7023" s="7">
        <v>5.3456474324719803E-2</v>
      </c>
      <c r="B7023" s="13">
        <f t="shared" si="548"/>
        <v>7022</v>
      </c>
      <c r="C7023" s="35">
        <f t="shared" si="549"/>
        <v>0</v>
      </c>
      <c r="D7023" s="7">
        <f t="shared" si="545"/>
        <v>0</v>
      </c>
      <c r="E7023" s="7">
        <f>SUM(D$2:D7023)</f>
        <v>1996.9653766434703</v>
      </c>
      <c r="F7023">
        <f t="shared" si="546"/>
        <v>1</v>
      </c>
      <c r="G7023">
        <f t="shared" si="547"/>
        <v>1</v>
      </c>
    </row>
    <row r="7024" spans="1:7" x14ac:dyDescent="0.25">
      <c r="A7024" s="7">
        <v>5.3456474324719803E-2</v>
      </c>
      <c r="B7024" s="13">
        <f t="shared" si="548"/>
        <v>7023</v>
      </c>
      <c r="C7024" s="35">
        <f t="shared" si="549"/>
        <v>0</v>
      </c>
      <c r="D7024" s="7">
        <f t="shared" si="545"/>
        <v>0</v>
      </c>
      <c r="E7024" s="7">
        <f>SUM(D$2:D7024)</f>
        <v>1996.9653766434703</v>
      </c>
      <c r="F7024">
        <f t="shared" si="546"/>
        <v>1</v>
      </c>
      <c r="G7024">
        <f t="shared" si="547"/>
        <v>1</v>
      </c>
    </row>
    <row r="7025" spans="1:7" x14ac:dyDescent="0.25">
      <c r="A7025" s="7">
        <v>5.3456474324719803E-2</v>
      </c>
      <c r="B7025" s="13">
        <f t="shared" si="548"/>
        <v>7024</v>
      </c>
      <c r="C7025" s="35">
        <f t="shared" si="549"/>
        <v>0</v>
      </c>
      <c r="D7025" s="7">
        <f t="shared" si="545"/>
        <v>0</v>
      </c>
      <c r="E7025" s="7">
        <f>SUM(D$2:D7025)</f>
        <v>1996.9653766434703</v>
      </c>
      <c r="F7025">
        <f t="shared" si="546"/>
        <v>1</v>
      </c>
      <c r="G7025">
        <f t="shared" si="547"/>
        <v>1</v>
      </c>
    </row>
    <row r="7026" spans="1:7" x14ac:dyDescent="0.25">
      <c r="A7026" s="7">
        <v>5.3456474324719803E-2</v>
      </c>
      <c r="B7026" s="13">
        <f t="shared" si="548"/>
        <v>7025</v>
      </c>
      <c r="C7026" s="35">
        <f t="shared" si="549"/>
        <v>0</v>
      </c>
      <c r="D7026" s="7">
        <f t="shared" si="545"/>
        <v>0</v>
      </c>
      <c r="E7026" s="7">
        <f>SUM(D$2:D7026)</f>
        <v>1996.9653766434703</v>
      </c>
      <c r="F7026">
        <f t="shared" si="546"/>
        <v>1</v>
      </c>
      <c r="G7026">
        <f t="shared" si="547"/>
        <v>1</v>
      </c>
    </row>
    <row r="7027" spans="1:7" x14ac:dyDescent="0.25">
      <c r="A7027" s="7">
        <v>5.3401952594566163E-2</v>
      </c>
      <c r="B7027" s="13">
        <f t="shared" si="548"/>
        <v>7026</v>
      </c>
      <c r="C7027" s="35">
        <f t="shared" si="549"/>
        <v>5.4521730153640757E-5</v>
      </c>
      <c r="D7027" s="7">
        <f t="shared" si="545"/>
        <v>0.38306967605947995</v>
      </c>
      <c r="E7027" s="7">
        <f>SUM(D$2:D7027)</f>
        <v>1997.3484463195298</v>
      </c>
      <c r="F7027">
        <f t="shared" si="546"/>
        <v>1</v>
      </c>
      <c r="G7027">
        <f t="shared" si="547"/>
        <v>1</v>
      </c>
    </row>
    <row r="7028" spans="1:7" x14ac:dyDescent="0.25">
      <c r="A7028" s="7">
        <v>5.3393527389373675E-2</v>
      </c>
      <c r="B7028" s="13">
        <f t="shared" si="548"/>
        <v>7027</v>
      </c>
      <c r="C7028" s="35">
        <f t="shared" si="549"/>
        <v>8.4252051924874061E-6</v>
      </c>
      <c r="D7028" s="7">
        <f t="shared" si="545"/>
        <v>5.9203916887609002E-2</v>
      </c>
      <c r="E7028" s="7">
        <f>SUM(D$2:D7028)</f>
        <v>1997.4076502364173</v>
      </c>
      <c r="F7028">
        <f t="shared" si="546"/>
        <v>1</v>
      </c>
      <c r="G7028">
        <f t="shared" si="547"/>
        <v>1</v>
      </c>
    </row>
    <row r="7029" spans="1:7" x14ac:dyDescent="0.25">
      <c r="A7029" s="7">
        <v>5.3341523536633857E-2</v>
      </c>
      <c r="B7029" s="13">
        <f t="shared" si="548"/>
        <v>7028</v>
      </c>
      <c r="C7029" s="35">
        <f t="shared" si="549"/>
        <v>5.2003852739818113E-5</v>
      </c>
      <c r="D7029" s="7">
        <f t="shared" si="545"/>
        <v>0.3654830770554417</v>
      </c>
      <c r="E7029" s="7">
        <f>SUM(D$2:D7029)</f>
        <v>1997.7731333134727</v>
      </c>
      <c r="F7029">
        <f t="shared" si="546"/>
        <v>1</v>
      </c>
      <c r="G7029">
        <f t="shared" si="547"/>
        <v>1</v>
      </c>
    </row>
    <row r="7030" spans="1:7" x14ac:dyDescent="0.25">
      <c r="A7030" s="7">
        <v>5.3303513271828702E-2</v>
      </c>
      <c r="B7030" s="13">
        <f t="shared" si="548"/>
        <v>7029</v>
      </c>
      <c r="C7030" s="35">
        <f t="shared" si="549"/>
        <v>3.8010264805155014E-5</v>
      </c>
      <c r="D7030" s="7">
        <f t="shared" si="545"/>
        <v>0.26717415131543459</v>
      </c>
      <c r="E7030" s="7">
        <f>SUM(D$2:D7030)</f>
        <v>1998.0403074647882</v>
      </c>
      <c r="F7030">
        <f t="shared" si="546"/>
        <v>1</v>
      </c>
      <c r="G7030">
        <f t="shared" si="547"/>
        <v>1</v>
      </c>
    </row>
    <row r="7031" spans="1:7" x14ac:dyDescent="0.25">
      <c r="A7031" s="7">
        <v>5.3299712245348178E-2</v>
      </c>
      <c r="B7031" s="13">
        <f t="shared" si="548"/>
        <v>7030</v>
      </c>
      <c r="C7031" s="35">
        <f t="shared" si="549"/>
        <v>3.8010264805238281E-6</v>
      </c>
      <c r="D7031" s="7">
        <f t="shared" si="545"/>
        <v>2.6721216158082511E-2</v>
      </c>
      <c r="E7031" s="7">
        <f>SUM(D$2:D7031)</f>
        <v>1998.0670286809464</v>
      </c>
      <c r="F7031">
        <f t="shared" si="546"/>
        <v>1</v>
      </c>
      <c r="G7031">
        <f t="shared" si="547"/>
        <v>1</v>
      </c>
    </row>
    <row r="7032" spans="1:7" x14ac:dyDescent="0.25">
      <c r="A7032" s="7">
        <v>5.3283999721871408E-2</v>
      </c>
      <c r="B7032" s="13">
        <f t="shared" si="548"/>
        <v>7031</v>
      </c>
      <c r="C7032" s="35">
        <f t="shared" si="549"/>
        <v>1.5712523476769935E-5</v>
      </c>
      <c r="D7032" s="7">
        <f t="shared" si="545"/>
        <v>0.11047475256516942</v>
      </c>
      <c r="E7032" s="7">
        <f>SUM(D$2:D7032)</f>
        <v>1998.1775034335114</v>
      </c>
      <c r="F7032">
        <f t="shared" si="546"/>
        <v>1</v>
      </c>
      <c r="G7032">
        <f t="shared" si="547"/>
        <v>1</v>
      </c>
    </row>
    <row r="7033" spans="1:7" x14ac:dyDescent="0.25">
      <c r="A7033" s="7">
        <v>5.3238387404105185E-2</v>
      </c>
      <c r="B7033" s="13">
        <f t="shared" si="548"/>
        <v>7032</v>
      </c>
      <c r="C7033" s="35">
        <f t="shared" si="549"/>
        <v>4.5612317766223487E-5</v>
      </c>
      <c r="D7033" s="7">
        <f t="shared" si="545"/>
        <v>0.32074581853208356</v>
      </c>
      <c r="E7033" s="7">
        <f>SUM(D$2:D7033)</f>
        <v>1998.4982492520435</v>
      </c>
      <c r="F7033">
        <f t="shared" si="546"/>
        <v>1</v>
      </c>
      <c r="G7033">
        <f t="shared" si="547"/>
        <v>1</v>
      </c>
    </row>
    <row r="7034" spans="1:7" x14ac:dyDescent="0.25">
      <c r="A7034" s="7">
        <v>5.315466798009482E-2</v>
      </c>
      <c r="B7034" s="13">
        <f t="shared" si="548"/>
        <v>7033</v>
      </c>
      <c r="C7034" s="35">
        <f t="shared" si="549"/>
        <v>8.3719424010364474E-5</v>
      </c>
      <c r="D7034" s="7">
        <f t="shared" si="545"/>
        <v>0.5887987090648934</v>
      </c>
      <c r="E7034" s="7">
        <f>SUM(D$2:D7034)</f>
        <v>1999.0870479611083</v>
      </c>
      <c r="F7034">
        <f t="shared" si="546"/>
        <v>1</v>
      </c>
      <c r="G7034">
        <f t="shared" si="547"/>
        <v>1</v>
      </c>
    </row>
    <row r="7035" spans="1:7" x14ac:dyDescent="0.25">
      <c r="A7035" s="7">
        <v>5.3142950165976539E-2</v>
      </c>
      <c r="B7035" s="13">
        <f t="shared" si="548"/>
        <v>7034</v>
      </c>
      <c r="C7035" s="35">
        <f t="shared" si="549"/>
        <v>1.17178141182811E-5</v>
      </c>
      <c r="D7035" s="7">
        <f t="shared" si="545"/>
        <v>8.2423104507989259E-2</v>
      </c>
      <c r="E7035" s="7">
        <f>SUM(D$2:D7035)</f>
        <v>1999.1694710656163</v>
      </c>
      <c r="F7035">
        <f t="shared" si="546"/>
        <v>1</v>
      </c>
      <c r="G7035">
        <f t="shared" si="547"/>
        <v>1</v>
      </c>
    </row>
    <row r="7036" spans="1:7" x14ac:dyDescent="0.25">
      <c r="A7036" s="7">
        <v>5.3139318612014305E-2</v>
      </c>
      <c r="B7036" s="13">
        <f t="shared" si="548"/>
        <v>7035</v>
      </c>
      <c r="C7036" s="35">
        <f t="shared" si="549"/>
        <v>3.6315539622341908E-6</v>
      </c>
      <c r="D7036" s="7">
        <f t="shared" si="545"/>
        <v>2.5547982124317532E-2</v>
      </c>
      <c r="E7036" s="7">
        <f>SUM(D$2:D7036)</f>
        <v>1999.1950190477407</v>
      </c>
      <c r="F7036">
        <f t="shared" si="546"/>
        <v>1</v>
      </c>
      <c r="G7036">
        <f t="shared" si="547"/>
        <v>1</v>
      </c>
    </row>
    <row r="7037" spans="1:7" x14ac:dyDescent="0.25">
      <c r="A7037" s="7">
        <v>5.307092434572469E-2</v>
      </c>
      <c r="B7037" s="13">
        <f t="shared" si="548"/>
        <v>7036</v>
      </c>
      <c r="C7037" s="35">
        <f t="shared" si="549"/>
        <v>6.8394266289614758E-5</v>
      </c>
      <c r="D7037" s="7">
        <f t="shared" si="545"/>
        <v>0.48122205761372944</v>
      </c>
      <c r="E7037" s="7">
        <f>SUM(D$2:D7037)</f>
        <v>1999.6762411053544</v>
      </c>
      <c r="F7037">
        <f t="shared" si="546"/>
        <v>1</v>
      </c>
      <c r="G7037">
        <f t="shared" si="547"/>
        <v>1</v>
      </c>
    </row>
    <row r="7038" spans="1:7" x14ac:dyDescent="0.25">
      <c r="A7038" s="7">
        <v>5.305458235289446E-2</v>
      </c>
      <c r="B7038" s="13">
        <f t="shared" si="548"/>
        <v>7037</v>
      </c>
      <c r="C7038" s="35">
        <f t="shared" si="549"/>
        <v>1.63419928302308E-5</v>
      </c>
      <c r="D7038" s="7">
        <f t="shared" si="545"/>
        <v>0.11499860354633415</v>
      </c>
      <c r="E7038" s="7">
        <f>SUM(D$2:D7038)</f>
        <v>1999.7912397089008</v>
      </c>
      <c r="F7038">
        <f t="shared" si="546"/>
        <v>1</v>
      </c>
      <c r="G7038">
        <f t="shared" si="547"/>
        <v>1</v>
      </c>
    </row>
    <row r="7039" spans="1:7" x14ac:dyDescent="0.25">
      <c r="A7039" s="7">
        <v>5.3051556057925914E-2</v>
      </c>
      <c r="B7039" s="13">
        <f t="shared" si="548"/>
        <v>7038</v>
      </c>
      <c r="C7039" s="35">
        <f t="shared" si="549"/>
        <v>3.0262949685458396E-6</v>
      </c>
      <c r="D7039" s="7">
        <f t="shared" si="545"/>
        <v>2.1299063988625619E-2</v>
      </c>
      <c r="E7039" s="7">
        <f>SUM(D$2:D7039)</f>
        <v>1999.8125387728894</v>
      </c>
      <c r="F7039">
        <f t="shared" si="546"/>
        <v>1</v>
      </c>
      <c r="G7039">
        <f t="shared" si="547"/>
        <v>1</v>
      </c>
    </row>
    <row r="7040" spans="1:7" x14ac:dyDescent="0.25">
      <c r="A7040" s="7">
        <v>5.3027950957171117E-2</v>
      </c>
      <c r="B7040" s="13">
        <f t="shared" si="548"/>
        <v>7039</v>
      </c>
      <c r="C7040" s="35">
        <f t="shared" si="549"/>
        <v>2.3605100754796327E-5</v>
      </c>
      <c r="D7040" s="7">
        <f t="shared" si="545"/>
        <v>0.16615630421301134</v>
      </c>
      <c r="E7040" s="7">
        <f>SUM(D$2:D7040)</f>
        <v>1999.9786950771024</v>
      </c>
      <c r="F7040">
        <f t="shared" si="546"/>
        <v>1</v>
      </c>
      <c r="G7040">
        <f t="shared" si="547"/>
        <v>1</v>
      </c>
    </row>
    <row r="7041" spans="1:7" x14ac:dyDescent="0.25">
      <c r="A7041" s="7">
        <v>5.2991151210353353E-2</v>
      </c>
      <c r="B7041" s="13">
        <f t="shared" si="548"/>
        <v>7040</v>
      </c>
      <c r="C7041" s="35">
        <f t="shared" si="549"/>
        <v>3.6799746817764434E-5</v>
      </c>
      <c r="D7041" s="7">
        <f t="shared" si="545"/>
        <v>0.25907021759706161</v>
      </c>
      <c r="E7041" s="7">
        <f>SUM(D$2:D7041)</f>
        <v>2000.2377652946996</v>
      </c>
      <c r="F7041">
        <f t="shared" si="546"/>
        <v>1</v>
      </c>
      <c r="G7041">
        <f t="shared" si="547"/>
        <v>1</v>
      </c>
    </row>
    <row r="7042" spans="1:7" x14ac:dyDescent="0.25">
      <c r="A7042" s="7">
        <v>5.2927477964214757E-2</v>
      </c>
      <c r="B7042" s="13">
        <f t="shared" si="548"/>
        <v>7041</v>
      </c>
      <c r="C7042" s="35">
        <f t="shared" si="549"/>
        <v>6.3673246138595818E-5</v>
      </c>
      <c r="D7042" s="7">
        <f t="shared" ref="D7042:D7105" si="550">C7042*B7042</f>
        <v>0.44832332606185316</v>
      </c>
      <c r="E7042" s="7">
        <f>SUM(D$2:D7042)</f>
        <v>2000.6860886207614</v>
      </c>
      <c r="F7042">
        <f t="shared" ref="F7042:F7105" si="551">IF(E7042&gt;I$15,1,0)</f>
        <v>1</v>
      </c>
      <c r="G7042">
        <f t="shared" ref="G7042:G7105" si="552">IF(E7042&gt;M$15,1,0)</f>
        <v>1</v>
      </c>
    </row>
    <row r="7043" spans="1:7" x14ac:dyDescent="0.25">
      <c r="A7043" s="7">
        <v>5.2923628517014744E-2</v>
      </c>
      <c r="B7043" s="13">
        <f t="shared" ref="B7043:B7106" si="553">ROW(B7043)-1</f>
        <v>7042</v>
      </c>
      <c r="C7043" s="35">
        <f t="shared" si="549"/>
        <v>3.8494472000133451E-6</v>
      </c>
      <c r="D7043" s="7">
        <f t="shared" si="550"/>
        <v>2.7107807182493976E-2</v>
      </c>
      <c r="E7043" s="7">
        <f>SUM(D$2:D7043)</f>
        <v>2000.713196427944</v>
      </c>
      <c r="F7043">
        <f t="shared" si="551"/>
        <v>1</v>
      </c>
      <c r="G7043">
        <f t="shared" si="552"/>
        <v>1</v>
      </c>
    </row>
    <row r="7044" spans="1:7" x14ac:dyDescent="0.25">
      <c r="A7044" s="7">
        <v>5.2830878628818197E-2</v>
      </c>
      <c r="B7044" s="13">
        <f t="shared" si="553"/>
        <v>7043</v>
      </c>
      <c r="C7044" s="35">
        <f t="shared" ref="C7044:C7107" si="554">IF(A7043-A7044=0,0,A7043-A7044)</f>
        <v>9.274988819654717E-5</v>
      </c>
      <c r="D7044" s="7">
        <f t="shared" si="550"/>
        <v>0.65323746256828175</v>
      </c>
      <c r="E7044" s="7">
        <f>SUM(D$2:D7044)</f>
        <v>2001.3664338905123</v>
      </c>
      <c r="F7044">
        <f t="shared" si="551"/>
        <v>1</v>
      </c>
      <c r="G7044">
        <f t="shared" si="552"/>
        <v>1</v>
      </c>
    </row>
    <row r="7045" spans="1:7" x14ac:dyDescent="0.25">
      <c r="A7045" s="7">
        <v>5.274004135904177E-2</v>
      </c>
      <c r="B7045" s="13">
        <f t="shared" si="553"/>
        <v>7044</v>
      </c>
      <c r="C7045" s="35">
        <f t="shared" si="554"/>
        <v>9.0837269776426754E-5</v>
      </c>
      <c r="D7045" s="7">
        <f t="shared" si="550"/>
        <v>0.63985772830515009</v>
      </c>
      <c r="E7045" s="7">
        <f>SUM(D$2:D7045)</f>
        <v>2002.0062916188174</v>
      </c>
      <c r="F7045">
        <f t="shared" si="551"/>
        <v>1</v>
      </c>
      <c r="G7045">
        <f t="shared" si="552"/>
        <v>1</v>
      </c>
    </row>
    <row r="7046" spans="1:7" x14ac:dyDescent="0.25">
      <c r="A7046" s="7">
        <v>5.2739508731127323E-2</v>
      </c>
      <c r="B7046" s="13">
        <f t="shared" si="553"/>
        <v>7045</v>
      </c>
      <c r="C7046" s="35">
        <f t="shared" si="554"/>
        <v>5.3262791444713686E-7</v>
      </c>
      <c r="D7046" s="7">
        <f t="shared" si="550"/>
        <v>3.7523636572800792E-3</v>
      </c>
      <c r="E7046" s="7">
        <f>SUM(D$2:D7046)</f>
        <v>2002.0100439824746</v>
      </c>
      <c r="F7046">
        <f t="shared" si="551"/>
        <v>1</v>
      </c>
      <c r="G7046">
        <f t="shared" si="552"/>
        <v>1</v>
      </c>
    </row>
    <row r="7047" spans="1:7" x14ac:dyDescent="0.25">
      <c r="A7047" s="7">
        <v>5.2702660563590083E-2</v>
      </c>
      <c r="B7047" s="13">
        <f t="shared" si="553"/>
        <v>7046</v>
      </c>
      <c r="C7047" s="35">
        <f t="shared" si="554"/>
        <v>3.6848167537240073E-5</v>
      </c>
      <c r="D7047" s="7">
        <f t="shared" si="550"/>
        <v>0.25963218846739355</v>
      </c>
      <c r="E7047" s="7">
        <f>SUM(D$2:D7047)</f>
        <v>2002.2696761709419</v>
      </c>
      <c r="F7047">
        <f t="shared" si="551"/>
        <v>1</v>
      </c>
      <c r="G7047">
        <f t="shared" si="552"/>
        <v>1</v>
      </c>
    </row>
    <row r="7048" spans="1:7" x14ac:dyDescent="0.25">
      <c r="A7048" s="7">
        <v>5.2702660563590083E-2</v>
      </c>
      <c r="B7048" s="13">
        <f t="shared" si="553"/>
        <v>7047</v>
      </c>
      <c r="C7048" s="35">
        <f t="shared" si="554"/>
        <v>0</v>
      </c>
      <c r="D7048" s="7">
        <f t="shared" si="550"/>
        <v>0</v>
      </c>
      <c r="E7048" s="7">
        <f>SUM(D$2:D7048)</f>
        <v>2002.2696761709419</v>
      </c>
      <c r="F7048">
        <f t="shared" si="551"/>
        <v>1</v>
      </c>
      <c r="G7048">
        <f t="shared" si="552"/>
        <v>1</v>
      </c>
    </row>
    <row r="7049" spans="1:7" x14ac:dyDescent="0.25">
      <c r="A7049" s="7">
        <v>5.2629036859594851E-2</v>
      </c>
      <c r="B7049" s="13">
        <f t="shared" si="553"/>
        <v>7048</v>
      </c>
      <c r="C7049" s="35">
        <f t="shared" si="554"/>
        <v>7.3623703995231993E-5</v>
      </c>
      <c r="D7049" s="7">
        <f t="shared" si="550"/>
        <v>0.51889986575839508</v>
      </c>
      <c r="E7049" s="7">
        <f>SUM(D$2:D7049)</f>
        <v>2002.7885760367003</v>
      </c>
      <c r="F7049">
        <f t="shared" si="551"/>
        <v>1</v>
      </c>
      <c r="G7049">
        <f t="shared" si="552"/>
        <v>1</v>
      </c>
    </row>
    <row r="7050" spans="1:7" x14ac:dyDescent="0.25">
      <c r="A7050" s="7">
        <v>5.2629036859594851E-2</v>
      </c>
      <c r="B7050" s="13">
        <f t="shared" si="553"/>
        <v>7049</v>
      </c>
      <c r="C7050" s="35">
        <f t="shared" si="554"/>
        <v>0</v>
      </c>
      <c r="D7050" s="7">
        <f t="shared" si="550"/>
        <v>0</v>
      </c>
      <c r="E7050" s="7">
        <f>SUM(D$2:D7050)</f>
        <v>2002.7885760367003</v>
      </c>
      <c r="F7050">
        <f t="shared" si="551"/>
        <v>1</v>
      </c>
      <c r="G7050">
        <f t="shared" si="552"/>
        <v>1</v>
      </c>
    </row>
    <row r="7051" spans="1:7" x14ac:dyDescent="0.25">
      <c r="A7051" s="7">
        <v>5.2603301247182169E-2</v>
      </c>
      <c r="B7051" s="13">
        <f t="shared" si="553"/>
        <v>7050</v>
      </c>
      <c r="C7051" s="35">
        <f t="shared" si="554"/>
        <v>2.5735612412682018E-5</v>
      </c>
      <c r="D7051" s="7">
        <f t="shared" si="550"/>
        <v>0.18143606750940822</v>
      </c>
      <c r="E7051" s="7">
        <f>SUM(D$2:D7051)</f>
        <v>2002.9700121042097</v>
      </c>
      <c r="F7051">
        <f t="shared" si="551"/>
        <v>1</v>
      </c>
      <c r="G7051">
        <f t="shared" si="552"/>
        <v>1</v>
      </c>
    </row>
    <row r="7052" spans="1:7" x14ac:dyDescent="0.25">
      <c r="A7052" s="7">
        <v>5.2575991961385828E-2</v>
      </c>
      <c r="B7052" s="13">
        <f t="shared" si="553"/>
        <v>7051</v>
      </c>
      <c r="C7052" s="35">
        <f t="shared" si="554"/>
        <v>2.7309285796341121E-5</v>
      </c>
      <c r="D7052" s="7">
        <f t="shared" si="550"/>
        <v>0.19255777415000125</v>
      </c>
      <c r="E7052" s="7">
        <f>SUM(D$2:D7052)</f>
        <v>2003.1625698783596</v>
      </c>
      <c r="F7052">
        <f t="shared" si="551"/>
        <v>1</v>
      </c>
      <c r="G7052">
        <f t="shared" si="552"/>
        <v>1</v>
      </c>
    </row>
    <row r="7053" spans="1:7" x14ac:dyDescent="0.25">
      <c r="A7053" s="7">
        <v>5.2530428064339121E-2</v>
      </c>
      <c r="B7053" s="13">
        <f t="shared" si="553"/>
        <v>7052</v>
      </c>
      <c r="C7053" s="35">
        <f t="shared" si="554"/>
        <v>4.5563897046706214E-5</v>
      </c>
      <c r="D7053" s="7">
        <f t="shared" si="550"/>
        <v>0.3213166019733722</v>
      </c>
      <c r="E7053" s="7">
        <f>SUM(D$2:D7053)</f>
        <v>2003.483886480333</v>
      </c>
      <c r="F7053">
        <f t="shared" si="551"/>
        <v>1</v>
      </c>
      <c r="G7053">
        <f t="shared" si="552"/>
        <v>1</v>
      </c>
    </row>
    <row r="7054" spans="1:7" x14ac:dyDescent="0.25">
      <c r="A7054" s="7">
        <v>5.2512270294527742E-2</v>
      </c>
      <c r="B7054" s="13">
        <f t="shared" si="553"/>
        <v>7053</v>
      </c>
      <c r="C7054" s="35">
        <f t="shared" si="554"/>
        <v>1.8157769811379121E-5</v>
      </c>
      <c r="D7054" s="7">
        <f t="shared" si="550"/>
        <v>0.12806675047965693</v>
      </c>
      <c r="E7054" s="7">
        <f>SUM(D$2:D7054)</f>
        <v>2003.6119532308126</v>
      </c>
      <c r="F7054">
        <f t="shared" si="551"/>
        <v>1</v>
      </c>
      <c r="G7054">
        <f t="shared" si="552"/>
        <v>1</v>
      </c>
    </row>
    <row r="7055" spans="1:7" x14ac:dyDescent="0.25">
      <c r="A7055" s="7">
        <v>5.2512270294527742E-2</v>
      </c>
      <c r="B7055" s="13">
        <f t="shared" si="553"/>
        <v>7054</v>
      </c>
      <c r="C7055" s="35">
        <f t="shared" si="554"/>
        <v>0</v>
      </c>
      <c r="D7055" s="7">
        <f t="shared" si="550"/>
        <v>0</v>
      </c>
      <c r="E7055" s="7">
        <f>SUM(D$2:D7055)</f>
        <v>2003.6119532308126</v>
      </c>
      <c r="F7055">
        <f t="shared" si="551"/>
        <v>1</v>
      </c>
      <c r="G7055">
        <f t="shared" si="552"/>
        <v>1</v>
      </c>
    </row>
    <row r="7056" spans="1:7" x14ac:dyDescent="0.25">
      <c r="A7056" s="7">
        <v>5.2512270294527742E-2</v>
      </c>
      <c r="B7056" s="13">
        <f t="shared" si="553"/>
        <v>7055</v>
      </c>
      <c r="C7056" s="35">
        <f t="shared" si="554"/>
        <v>0</v>
      </c>
      <c r="D7056" s="7">
        <f t="shared" si="550"/>
        <v>0</v>
      </c>
      <c r="E7056" s="7">
        <f>SUM(D$2:D7056)</f>
        <v>2003.6119532308126</v>
      </c>
      <c r="F7056">
        <f t="shared" si="551"/>
        <v>1</v>
      </c>
      <c r="G7056">
        <f t="shared" si="552"/>
        <v>1</v>
      </c>
    </row>
    <row r="7057" spans="1:7" x14ac:dyDescent="0.25">
      <c r="A7057" s="7">
        <v>5.2512270294527742E-2</v>
      </c>
      <c r="B7057" s="13">
        <f t="shared" si="553"/>
        <v>7056</v>
      </c>
      <c r="C7057" s="35">
        <f t="shared" si="554"/>
        <v>0</v>
      </c>
      <c r="D7057" s="7">
        <f t="shared" si="550"/>
        <v>0</v>
      </c>
      <c r="E7057" s="7">
        <f>SUM(D$2:D7057)</f>
        <v>2003.6119532308126</v>
      </c>
      <c r="F7057">
        <f t="shared" si="551"/>
        <v>1</v>
      </c>
      <c r="G7057">
        <f t="shared" si="552"/>
        <v>1</v>
      </c>
    </row>
    <row r="7058" spans="1:7" x14ac:dyDescent="0.25">
      <c r="A7058" s="7">
        <v>5.2512270294527742E-2</v>
      </c>
      <c r="B7058" s="13">
        <f t="shared" si="553"/>
        <v>7057</v>
      </c>
      <c r="C7058" s="35">
        <f t="shared" si="554"/>
        <v>0</v>
      </c>
      <c r="D7058" s="7">
        <f t="shared" si="550"/>
        <v>0</v>
      </c>
      <c r="E7058" s="7">
        <f>SUM(D$2:D7058)</f>
        <v>2003.6119532308126</v>
      </c>
      <c r="F7058">
        <f t="shared" si="551"/>
        <v>1</v>
      </c>
      <c r="G7058">
        <f t="shared" si="552"/>
        <v>1</v>
      </c>
    </row>
    <row r="7059" spans="1:7" x14ac:dyDescent="0.25">
      <c r="A7059" s="7">
        <v>5.2512270294527742E-2</v>
      </c>
      <c r="B7059" s="13">
        <f t="shared" si="553"/>
        <v>7058</v>
      </c>
      <c r="C7059" s="35">
        <f t="shared" si="554"/>
        <v>0</v>
      </c>
      <c r="D7059" s="7">
        <f t="shared" si="550"/>
        <v>0</v>
      </c>
      <c r="E7059" s="7">
        <f>SUM(D$2:D7059)</f>
        <v>2003.6119532308126</v>
      </c>
      <c r="F7059">
        <f t="shared" si="551"/>
        <v>1</v>
      </c>
      <c r="G7059">
        <f t="shared" si="552"/>
        <v>1</v>
      </c>
    </row>
    <row r="7060" spans="1:7" x14ac:dyDescent="0.25">
      <c r="A7060" s="7">
        <v>5.2512270294527742E-2</v>
      </c>
      <c r="B7060" s="13">
        <f t="shared" si="553"/>
        <v>7059</v>
      </c>
      <c r="C7060" s="35">
        <f t="shared" si="554"/>
        <v>0</v>
      </c>
      <c r="D7060" s="7">
        <f t="shared" si="550"/>
        <v>0</v>
      </c>
      <c r="E7060" s="7">
        <f>SUM(D$2:D7060)</f>
        <v>2003.6119532308126</v>
      </c>
      <c r="F7060">
        <f t="shared" si="551"/>
        <v>1</v>
      </c>
      <c r="G7060">
        <f t="shared" si="552"/>
        <v>1</v>
      </c>
    </row>
    <row r="7061" spans="1:7" x14ac:dyDescent="0.25">
      <c r="A7061" s="7">
        <v>5.2512270294527742E-2</v>
      </c>
      <c r="B7061" s="13">
        <f t="shared" si="553"/>
        <v>7060</v>
      </c>
      <c r="C7061" s="35">
        <f t="shared" si="554"/>
        <v>0</v>
      </c>
      <c r="D7061" s="7">
        <f t="shared" si="550"/>
        <v>0</v>
      </c>
      <c r="E7061" s="7">
        <f>SUM(D$2:D7061)</f>
        <v>2003.6119532308126</v>
      </c>
      <c r="F7061">
        <f t="shared" si="551"/>
        <v>1</v>
      </c>
      <c r="G7061">
        <f t="shared" si="552"/>
        <v>1</v>
      </c>
    </row>
    <row r="7062" spans="1:7" x14ac:dyDescent="0.25">
      <c r="A7062" s="7">
        <v>5.2512270294527742E-2</v>
      </c>
      <c r="B7062" s="13">
        <f t="shared" si="553"/>
        <v>7061</v>
      </c>
      <c r="C7062" s="35">
        <f t="shared" si="554"/>
        <v>0</v>
      </c>
      <c r="D7062" s="7">
        <f t="shared" si="550"/>
        <v>0</v>
      </c>
      <c r="E7062" s="7">
        <f>SUM(D$2:D7062)</f>
        <v>2003.6119532308126</v>
      </c>
      <c r="F7062">
        <f t="shared" si="551"/>
        <v>1</v>
      </c>
      <c r="G7062">
        <f t="shared" si="552"/>
        <v>1</v>
      </c>
    </row>
    <row r="7063" spans="1:7" x14ac:dyDescent="0.25">
      <c r="A7063" s="7">
        <v>5.2512270294527742E-2</v>
      </c>
      <c r="B7063" s="13">
        <f t="shared" si="553"/>
        <v>7062</v>
      </c>
      <c r="C7063" s="35">
        <f t="shared" si="554"/>
        <v>0</v>
      </c>
      <c r="D7063" s="7">
        <f t="shared" si="550"/>
        <v>0</v>
      </c>
      <c r="E7063" s="7">
        <f>SUM(D$2:D7063)</f>
        <v>2003.6119532308126</v>
      </c>
      <c r="F7063">
        <f t="shared" si="551"/>
        <v>1</v>
      </c>
      <c r="G7063">
        <f t="shared" si="552"/>
        <v>1</v>
      </c>
    </row>
    <row r="7064" spans="1:7" x14ac:dyDescent="0.25">
      <c r="A7064" s="7">
        <v>5.2512270294527742E-2</v>
      </c>
      <c r="B7064" s="13">
        <f t="shared" si="553"/>
        <v>7063</v>
      </c>
      <c r="C7064" s="35">
        <f t="shared" si="554"/>
        <v>0</v>
      </c>
      <c r="D7064" s="7">
        <f t="shared" si="550"/>
        <v>0</v>
      </c>
      <c r="E7064" s="7">
        <f>SUM(D$2:D7064)</f>
        <v>2003.6119532308126</v>
      </c>
      <c r="F7064">
        <f t="shared" si="551"/>
        <v>1</v>
      </c>
      <c r="G7064">
        <f t="shared" si="552"/>
        <v>1</v>
      </c>
    </row>
    <row r="7065" spans="1:7" x14ac:dyDescent="0.25">
      <c r="A7065" s="7">
        <v>5.2512270294527742E-2</v>
      </c>
      <c r="B7065" s="13">
        <f t="shared" si="553"/>
        <v>7064</v>
      </c>
      <c r="C7065" s="35">
        <f t="shared" si="554"/>
        <v>0</v>
      </c>
      <c r="D7065" s="7">
        <f t="shared" si="550"/>
        <v>0</v>
      </c>
      <c r="E7065" s="7">
        <f>SUM(D$2:D7065)</f>
        <v>2003.6119532308126</v>
      </c>
      <c r="F7065">
        <f t="shared" si="551"/>
        <v>1</v>
      </c>
      <c r="G7065">
        <f t="shared" si="552"/>
        <v>1</v>
      </c>
    </row>
    <row r="7066" spans="1:7" x14ac:dyDescent="0.25">
      <c r="A7066" s="7">
        <v>5.248960939780313E-2</v>
      </c>
      <c r="B7066" s="13">
        <f t="shared" si="553"/>
        <v>7065</v>
      </c>
      <c r="C7066" s="35">
        <f t="shared" si="554"/>
        <v>2.2660896724611967E-5</v>
      </c>
      <c r="D7066" s="7">
        <f t="shared" si="550"/>
        <v>0.16009923535938356</v>
      </c>
      <c r="E7066" s="7">
        <f>SUM(D$2:D7066)</f>
        <v>2003.772052466172</v>
      </c>
      <c r="F7066">
        <f t="shared" si="551"/>
        <v>1</v>
      </c>
      <c r="G7066">
        <f t="shared" si="552"/>
        <v>1</v>
      </c>
    </row>
    <row r="7067" spans="1:7" x14ac:dyDescent="0.25">
      <c r="A7067" s="7">
        <v>5.240768154041419E-2</v>
      </c>
      <c r="B7067" s="13">
        <f t="shared" si="553"/>
        <v>7066</v>
      </c>
      <c r="C7067" s="35">
        <f t="shared" si="554"/>
        <v>8.1927857388940095E-5</v>
      </c>
      <c r="D7067" s="7">
        <f t="shared" si="550"/>
        <v>0.57890224031025073</v>
      </c>
      <c r="E7067" s="7">
        <f>SUM(D$2:D7067)</f>
        <v>2004.3509547064823</v>
      </c>
      <c r="F7067">
        <f t="shared" si="551"/>
        <v>1</v>
      </c>
      <c r="G7067">
        <f t="shared" si="552"/>
        <v>1</v>
      </c>
    </row>
    <row r="7068" spans="1:7" x14ac:dyDescent="0.25">
      <c r="A7068" s="7">
        <v>5.2396932140685824E-2</v>
      </c>
      <c r="B7068" s="13">
        <f t="shared" si="553"/>
        <v>7067</v>
      </c>
      <c r="C7068" s="35">
        <f t="shared" si="554"/>
        <v>1.074939972836586E-5</v>
      </c>
      <c r="D7068" s="7">
        <f t="shared" si="550"/>
        <v>7.5966007880361536E-2</v>
      </c>
      <c r="E7068" s="7">
        <f>SUM(D$2:D7068)</f>
        <v>2004.4269207143627</v>
      </c>
      <c r="F7068">
        <f t="shared" si="551"/>
        <v>1</v>
      </c>
      <c r="G7068">
        <f t="shared" si="552"/>
        <v>1</v>
      </c>
    </row>
    <row r="7069" spans="1:7" x14ac:dyDescent="0.25">
      <c r="A7069" s="7">
        <v>5.237126915935237E-2</v>
      </c>
      <c r="B7069" s="13">
        <f t="shared" si="553"/>
        <v>7068</v>
      </c>
      <c r="C7069" s="35">
        <f t="shared" si="554"/>
        <v>2.5662981333454682E-5</v>
      </c>
      <c r="D7069" s="7">
        <f t="shared" si="550"/>
        <v>0.18138595206485769</v>
      </c>
      <c r="E7069" s="7">
        <f>SUM(D$2:D7069)</f>
        <v>2004.6083066664276</v>
      </c>
      <c r="F7069">
        <f t="shared" si="551"/>
        <v>1</v>
      </c>
      <c r="G7069">
        <f t="shared" si="552"/>
        <v>1</v>
      </c>
    </row>
    <row r="7070" spans="1:7" x14ac:dyDescent="0.25">
      <c r="A7070" s="7">
        <v>5.2296313885570996E-2</v>
      </c>
      <c r="B7070" s="13">
        <f t="shared" si="553"/>
        <v>7069</v>
      </c>
      <c r="C7070" s="35">
        <f t="shared" si="554"/>
        <v>7.4955273781374121E-5</v>
      </c>
      <c r="D7070" s="7">
        <f t="shared" si="550"/>
        <v>0.52985883036053361</v>
      </c>
      <c r="E7070" s="7">
        <f>SUM(D$2:D7070)</f>
        <v>2005.1381654967881</v>
      </c>
      <c r="F7070">
        <f t="shared" si="551"/>
        <v>1</v>
      </c>
      <c r="G7070">
        <f t="shared" si="552"/>
        <v>1</v>
      </c>
    </row>
    <row r="7071" spans="1:7" x14ac:dyDescent="0.25">
      <c r="A7071" s="7">
        <v>5.226435621070296E-2</v>
      </c>
      <c r="B7071" s="13">
        <f t="shared" si="553"/>
        <v>7070</v>
      </c>
      <c r="C7071" s="35">
        <f t="shared" si="554"/>
        <v>3.1957674868035579E-5</v>
      </c>
      <c r="D7071" s="7">
        <f t="shared" si="550"/>
        <v>0.22594076131701155</v>
      </c>
      <c r="E7071" s="7">
        <f>SUM(D$2:D7071)</f>
        <v>2005.364106258105</v>
      </c>
      <c r="F7071">
        <f t="shared" si="551"/>
        <v>1</v>
      </c>
      <c r="G7071">
        <f t="shared" si="552"/>
        <v>1</v>
      </c>
    </row>
    <row r="7072" spans="1:7" x14ac:dyDescent="0.25">
      <c r="A7072" s="7">
        <v>5.2223973330642423E-2</v>
      </c>
      <c r="B7072" s="13">
        <f t="shared" si="553"/>
        <v>7071</v>
      </c>
      <c r="C7072" s="35">
        <f t="shared" si="554"/>
        <v>4.0382880060536863E-5</v>
      </c>
      <c r="D7072" s="7">
        <f t="shared" si="550"/>
        <v>0.28554734490805617</v>
      </c>
      <c r="E7072" s="7">
        <f>SUM(D$2:D7072)</f>
        <v>2005.6496536030131</v>
      </c>
      <c r="F7072">
        <f t="shared" si="551"/>
        <v>1</v>
      </c>
      <c r="G7072">
        <f t="shared" si="552"/>
        <v>1</v>
      </c>
    </row>
    <row r="7073" spans="1:7" x14ac:dyDescent="0.25">
      <c r="A7073" s="7">
        <v>5.2150325416287481E-2</v>
      </c>
      <c r="B7073" s="13">
        <f t="shared" si="553"/>
        <v>7072</v>
      </c>
      <c r="C7073" s="35">
        <f t="shared" si="554"/>
        <v>7.3647914354942057E-5</v>
      </c>
      <c r="D7073" s="7">
        <f t="shared" si="550"/>
        <v>0.52083805031815023</v>
      </c>
      <c r="E7073" s="7">
        <f>SUM(D$2:D7073)</f>
        <v>2006.1704916533313</v>
      </c>
      <c r="F7073">
        <f t="shared" si="551"/>
        <v>1</v>
      </c>
      <c r="G7073">
        <f t="shared" si="552"/>
        <v>1</v>
      </c>
    </row>
    <row r="7074" spans="1:7" x14ac:dyDescent="0.25">
      <c r="A7074" s="7">
        <v>5.2117641430626957E-2</v>
      </c>
      <c r="B7074" s="13">
        <f t="shared" si="553"/>
        <v>7073</v>
      </c>
      <c r="C7074" s="35">
        <f t="shared" si="554"/>
        <v>3.2683985660524051E-5</v>
      </c>
      <c r="D7074" s="7">
        <f t="shared" si="550"/>
        <v>0.23117383057688662</v>
      </c>
      <c r="E7074" s="7">
        <f>SUM(D$2:D7074)</f>
        <v>2006.4016654839081</v>
      </c>
      <c r="F7074">
        <f t="shared" si="551"/>
        <v>1</v>
      </c>
      <c r="G7074">
        <f t="shared" si="552"/>
        <v>1</v>
      </c>
    </row>
    <row r="7075" spans="1:7" x14ac:dyDescent="0.25">
      <c r="A7075" s="7">
        <v>5.2113501459109951E-2</v>
      </c>
      <c r="B7075" s="13">
        <f t="shared" si="553"/>
        <v>7074</v>
      </c>
      <c r="C7075" s="35">
        <f t="shared" si="554"/>
        <v>4.1399715170059581E-6</v>
      </c>
      <c r="D7075" s="7">
        <f t="shared" si="550"/>
        <v>2.9286158511300148E-2</v>
      </c>
      <c r="E7075" s="7">
        <f>SUM(D$2:D7075)</f>
        <v>2006.4309516424194</v>
      </c>
      <c r="F7075">
        <f t="shared" si="551"/>
        <v>1</v>
      </c>
      <c r="G7075">
        <f t="shared" si="552"/>
        <v>1</v>
      </c>
    </row>
    <row r="7076" spans="1:7" x14ac:dyDescent="0.25">
      <c r="A7076" s="7">
        <v>5.2104567836362789E-2</v>
      </c>
      <c r="B7076" s="13">
        <f t="shared" si="553"/>
        <v>7075</v>
      </c>
      <c r="C7076" s="35">
        <f t="shared" si="554"/>
        <v>8.9336227471620289E-6</v>
      </c>
      <c r="D7076" s="7">
        <f t="shared" si="550"/>
        <v>6.3205380936171354E-2</v>
      </c>
      <c r="E7076" s="7">
        <f>SUM(D$2:D7076)</f>
        <v>2006.4941570233555</v>
      </c>
      <c r="F7076">
        <f t="shared" si="551"/>
        <v>1</v>
      </c>
      <c r="G7076">
        <f t="shared" si="552"/>
        <v>1</v>
      </c>
    </row>
    <row r="7077" spans="1:7" x14ac:dyDescent="0.25">
      <c r="A7077" s="7">
        <v>5.2098466825706125E-2</v>
      </c>
      <c r="B7077" s="13">
        <f t="shared" si="553"/>
        <v>7076</v>
      </c>
      <c r="C7077" s="35">
        <f t="shared" si="554"/>
        <v>6.1010106566644629E-6</v>
      </c>
      <c r="D7077" s="7">
        <f t="shared" si="550"/>
        <v>4.3170751406557739E-2</v>
      </c>
      <c r="E7077" s="7">
        <f>SUM(D$2:D7077)</f>
        <v>2006.5373277747619</v>
      </c>
      <c r="F7077">
        <f t="shared" si="551"/>
        <v>1</v>
      </c>
      <c r="G7077">
        <f t="shared" si="552"/>
        <v>1</v>
      </c>
    </row>
    <row r="7078" spans="1:7" x14ac:dyDescent="0.25">
      <c r="A7078" s="7">
        <v>5.2088710050727474E-2</v>
      </c>
      <c r="B7078" s="13">
        <f t="shared" si="553"/>
        <v>7077</v>
      </c>
      <c r="C7078" s="35">
        <f t="shared" si="554"/>
        <v>9.756774978650351E-6</v>
      </c>
      <c r="D7078" s="7">
        <f t="shared" si="550"/>
        <v>6.9048696523908534E-2</v>
      </c>
      <c r="E7078" s="7">
        <f>SUM(D$2:D7078)</f>
        <v>2006.6063764712858</v>
      </c>
      <c r="F7078">
        <f t="shared" si="551"/>
        <v>1</v>
      </c>
      <c r="G7078">
        <f t="shared" si="552"/>
        <v>1</v>
      </c>
    </row>
    <row r="7079" spans="1:7" x14ac:dyDescent="0.25">
      <c r="A7079" s="7">
        <v>5.2049682950812866E-2</v>
      </c>
      <c r="B7079" s="13">
        <f t="shared" si="553"/>
        <v>7078</v>
      </c>
      <c r="C7079" s="35">
        <f t="shared" si="554"/>
        <v>3.9027099914608343E-5</v>
      </c>
      <c r="D7079" s="7">
        <f t="shared" si="550"/>
        <v>0.27623381319559787</v>
      </c>
      <c r="E7079" s="7">
        <f>SUM(D$2:D7079)</f>
        <v>2006.8826102844814</v>
      </c>
      <c r="F7079">
        <f t="shared" si="551"/>
        <v>1</v>
      </c>
      <c r="G7079">
        <f t="shared" si="552"/>
        <v>1</v>
      </c>
    </row>
    <row r="7080" spans="1:7" x14ac:dyDescent="0.25">
      <c r="A7080" s="7">
        <v>5.2028063099557452E-2</v>
      </c>
      <c r="B7080" s="13">
        <f t="shared" si="553"/>
        <v>7079</v>
      </c>
      <c r="C7080" s="35">
        <f t="shared" si="554"/>
        <v>2.161985125541388E-5</v>
      </c>
      <c r="D7080" s="7">
        <f t="shared" si="550"/>
        <v>0.15304692703707484</v>
      </c>
      <c r="E7080" s="7">
        <f>SUM(D$2:D7080)</f>
        <v>2007.0356572115186</v>
      </c>
      <c r="F7080">
        <f t="shared" si="551"/>
        <v>1</v>
      </c>
      <c r="G7080">
        <f t="shared" si="552"/>
        <v>1</v>
      </c>
    </row>
    <row r="7081" spans="1:7" x14ac:dyDescent="0.25">
      <c r="A7081" s="7">
        <v>5.2028063099557452E-2</v>
      </c>
      <c r="B7081" s="13">
        <f t="shared" si="553"/>
        <v>7080</v>
      </c>
      <c r="C7081" s="35">
        <f t="shared" si="554"/>
        <v>0</v>
      </c>
      <c r="D7081" s="7">
        <f t="shared" si="550"/>
        <v>0</v>
      </c>
      <c r="E7081" s="7">
        <f>SUM(D$2:D7081)</f>
        <v>2007.0356572115186</v>
      </c>
      <c r="F7081">
        <f t="shared" si="551"/>
        <v>1</v>
      </c>
      <c r="G7081">
        <f t="shared" si="552"/>
        <v>1</v>
      </c>
    </row>
    <row r="7082" spans="1:7" x14ac:dyDescent="0.25">
      <c r="A7082" s="7">
        <v>5.2028063099557452E-2</v>
      </c>
      <c r="B7082" s="13">
        <f t="shared" si="553"/>
        <v>7081</v>
      </c>
      <c r="C7082" s="35">
        <f t="shared" si="554"/>
        <v>0</v>
      </c>
      <c r="D7082" s="7">
        <f t="shared" si="550"/>
        <v>0</v>
      </c>
      <c r="E7082" s="7">
        <f>SUM(D$2:D7082)</f>
        <v>2007.0356572115186</v>
      </c>
      <c r="F7082">
        <f t="shared" si="551"/>
        <v>1</v>
      </c>
      <c r="G7082">
        <f t="shared" si="552"/>
        <v>1</v>
      </c>
    </row>
    <row r="7083" spans="1:7" x14ac:dyDescent="0.25">
      <c r="A7083" s="7">
        <v>5.2028063099557452E-2</v>
      </c>
      <c r="B7083" s="13">
        <f t="shared" si="553"/>
        <v>7082</v>
      </c>
      <c r="C7083" s="35">
        <f t="shared" si="554"/>
        <v>0</v>
      </c>
      <c r="D7083" s="7">
        <f t="shared" si="550"/>
        <v>0</v>
      </c>
      <c r="E7083" s="7">
        <f>SUM(D$2:D7083)</f>
        <v>2007.0356572115186</v>
      </c>
      <c r="F7083">
        <f t="shared" si="551"/>
        <v>1</v>
      </c>
      <c r="G7083">
        <f t="shared" si="552"/>
        <v>1</v>
      </c>
    </row>
    <row r="7084" spans="1:7" x14ac:dyDescent="0.25">
      <c r="A7084" s="7">
        <v>5.2028063099557452E-2</v>
      </c>
      <c r="B7084" s="13">
        <f t="shared" si="553"/>
        <v>7083</v>
      </c>
      <c r="C7084" s="35">
        <f t="shared" si="554"/>
        <v>0</v>
      </c>
      <c r="D7084" s="7">
        <f t="shared" si="550"/>
        <v>0</v>
      </c>
      <c r="E7084" s="7">
        <f>SUM(D$2:D7084)</f>
        <v>2007.0356572115186</v>
      </c>
      <c r="F7084">
        <f t="shared" si="551"/>
        <v>1</v>
      </c>
      <c r="G7084">
        <f t="shared" si="552"/>
        <v>1</v>
      </c>
    </row>
    <row r="7085" spans="1:7" x14ac:dyDescent="0.25">
      <c r="A7085" s="7">
        <v>5.2028063099557452E-2</v>
      </c>
      <c r="B7085" s="13">
        <f t="shared" si="553"/>
        <v>7084</v>
      </c>
      <c r="C7085" s="35">
        <f t="shared" si="554"/>
        <v>0</v>
      </c>
      <c r="D7085" s="7">
        <f t="shared" si="550"/>
        <v>0</v>
      </c>
      <c r="E7085" s="7">
        <f>SUM(D$2:D7085)</f>
        <v>2007.0356572115186</v>
      </c>
      <c r="F7085">
        <f t="shared" si="551"/>
        <v>1</v>
      </c>
      <c r="G7085">
        <f t="shared" si="552"/>
        <v>1</v>
      </c>
    </row>
    <row r="7086" spans="1:7" x14ac:dyDescent="0.25">
      <c r="A7086" s="7">
        <v>5.2028063099557452E-2</v>
      </c>
      <c r="B7086" s="13">
        <f t="shared" si="553"/>
        <v>7085</v>
      </c>
      <c r="C7086" s="35">
        <f t="shared" si="554"/>
        <v>0</v>
      </c>
      <c r="D7086" s="7">
        <f t="shared" si="550"/>
        <v>0</v>
      </c>
      <c r="E7086" s="7">
        <f>SUM(D$2:D7086)</f>
        <v>2007.0356572115186</v>
      </c>
      <c r="F7086">
        <f t="shared" si="551"/>
        <v>1</v>
      </c>
      <c r="G7086">
        <f t="shared" si="552"/>
        <v>1</v>
      </c>
    </row>
    <row r="7087" spans="1:7" x14ac:dyDescent="0.25">
      <c r="A7087" s="7">
        <v>5.2028063099557452E-2</v>
      </c>
      <c r="B7087" s="13">
        <f t="shared" si="553"/>
        <v>7086</v>
      </c>
      <c r="C7087" s="35">
        <f t="shared" si="554"/>
        <v>0</v>
      </c>
      <c r="D7087" s="7">
        <f t="shared" si="550"/>
        <v>0</v>
      </c>
      <c r="E7087" s="7">
        <f>SUM(D$2:D7087)</f>
        <v>2007.0356572115186</v>
      </c>
      <c r="F7087">
        <f t="shared" si="551"/>
        <v>1</v>
      </c>
      <c r="G7087">
        <f t="shared" si="552"/>
        <v>1</v>
      </c>
    </row>
    <row r="7088" spans="1:7" x14ac:dyDescent="0.25">
      <c r="A7088" s="7">
        <v>5.2028063099557452E-2</v>
      </c>
      <c r="B7088" s="13">
        <f t="shared" si="553"/>
        <v>7087</v>
      </c>
      <c r="C7088" s="35">
        <f t="shared" si="554"/>
        <v>0</v>
      </c>
      <c r="D7088" s="7">
        <f t="shared" si="550"/>
        <v>0</v>
      </c>
      <c r="E7088" s="7">
        <f>SUM(D$2:D7088)</f>
        <v>2007.0356572115186</v>
      </c>
      <c r="F7088">
        <f t="shared" si="551"/>
        <v>1</v>
      </c>
      <c r="G7088">
        <f t="shared" si="552"/>
        <v>1</v>
      </c>
    </row>
    <row r="7089" spans="1:7" x14ac:dyDescent="0.25">
      <c r="A7089" s="7">
        <v>5.2028063099557452E-2</v>
      </c>
      <c r="B7089" s="13">
        <f t="shared" si="553"/>
        <v>7088</v>
      </c>
      <c r="C7089" s="35">
        <f t="shared" si="554"/>
        <v>0</v>
      </c>
      <c r="D7089" s="7">
        <f t="shared" si="550"/>
        <v>0</v>
      </c>
      <c r="E7089" s="7">
        <f>SUM(D$2:D7089)</f>
        <v>2007.0356572115186</v>
      </c>
      <c r="F7089">
        <f t="shared" si="551"/>
        <v>1</v>
      </c>
      <c r="G7089">
        <f t="shared" si="552"/>
        <v>1</v>
      </c>
    </row>
    <row r="7090" spans="1:7" x14ac:dyDescent="0.25">
      <c r="A7090" s="7">
        <v>5.2028063099557452E-2</v>
      </c>
      <c r="B7090" s="13">
        <f t="shared" si="553"/>
        <v>7089</v>
      </c>
      <c r="C7090" s="35">
        <f t="shared" si="554"/>
        <v>0</v>
      </c>
      <c r="D7090" s="7">
        <f t="shared" si="550"/>
        <v>0</v>
      </c>
      <c r="E7090" s="7">
        <f>SUM(D$2:D7090)</f>
        <v>2007.0356572115186</v>
      </c>
      <c r="F7090">
        <f t="shared" si="551"/>
        <v>1</v>
      </c>
      <c r="G7090">
        <f t="shared" si="552"/>
        <v>1</v>
      </c>
    </row>
    <row r="7091" spans="1:7" x14ac:dyDescent="0.25">
      <c r="A7091" s="7">
        <v>5.2028063099557452E-2</v>
      </c>
      <c r="B7091" s="13">
        <f t="shared" si="553"/>
        <v>7090</v>
      </c>
      <c r="C7091" s="35">
        <f t="shared" si="554"/>
        <v>0</v>
      </c>
      <c r="D7091" s="7">
        <f t="shared" si="550"/>
        <v>0</v>
      </c>
      <c r="E7091" s="7">
        <f>SUM(D$2:D7091)</f>
        <v>2007.0356572115186</v>
      </c>
      <c r="F7091">
        <f t="shared" si="551"/>
        <v>1</v>
      </c>
      <c r="G7091">
        <f t="shared" si="552"/>
        <v>1</v>
      </c>
    </row>
    <row r="7092" spans="1:7" x14ac:dyDescent="0.25">
      <c r="A7092" s="7">
        <v>5.2028063099557452E-2</v>
      </c>
      <c r="B7092" s="13">
        <f t="shared" si="553"/>
        <v>7091</v>
      </c>
      <c r="C7092" s="35">
        <f t="shared" si="554"/>
        <v>0</v>
      </c>
      <c r="D7092" s="7">
        <f t="shared" si="550"/>
        <v>0</v>
      </c>
      <c r="E7092" s="7">
        <f>SUM(D$2:D7092)</f>
        <v>2007.0356572115186</v>
      </c>
      <c r="F7092">
        <f t="shared" si="551"/>
        <v>1</v>
      </c>
      <c r="G7092">
        <f t="shared" si="552"/>
        <v>1</v>
      </c>
    </row>
    <row r="7093" spans="1:7" x14ac:dyDescent="0.25">
      <c r="A7093" s="7">
        <v>5.2028063099557452E-2</v>
      </c>
      <c r="B7093" s="13">
        <f t="shared" si="553"/>
        <v>7092</v>
      </c>
      <c r="C7093" s="35">
        <f t="shared" si="554"/>
        <v>0</v>
      </c>
      <c r="D7093" s="7">
        <f t="shared" si="550"/>
        <v>0</v>
      </c>
      <c r="E7093" s="7">
        <f>SUM(D$2:D7093)</f>
        <v>2007.0356572115186</v>
      </c>
      <c r="F7093">
        <f t="shared" si="551"/>
        <v>1</v>
      </c>
      <c r="G7093">
        <f t="shared" si="552"/>
        <v>1</v>
      </c>
    </row>
    <row r="7094" spans="1:7" x14ac:dyDescent="0.25">
      <c r="A7094" s="7">
        <v>5.2028063099557452E-2</v>
      </c>
      <c r="B7094" s="13">
        <f t="shared" si="553"/>
        <v>7093</v>
      </c>
      <c r="C7094" s="35">
        <f t="shared" si="554"/>
        <v>0</v>
      </c>
      <c r="D7094" s="7">
        <f t="shared" si="550"/>
        <v>0</v>
      </c>
      <c r="E7094" s="7">
        <f>SUM(D$2:D7094)</f>
        <v>2007.0356572115186</v>
      </c>
      <c r="F7094">
        <f t="shared" si="551"/>
        <v>1</v>
      </c>
      <c r="G7094">
        <f t="shared" si="552"/>
        <v>1</v>
      </c>
    </row>
    <row r="7095" spans="1:7" x14ac:dyDescent="0.25">
      <c r="A7095" s="7">
        <v>5.2028063099557452E-2</v>
      </c>
      <c r="B7095" s="13">
        <f t="shared" si="553"/>
        <v>7094</v>
      </c>
      <c r="C7095" s="35">
        <f t="shared" si="554"/>
        <v>0</v>
      </c>
      <c r="D7095" s="7">
        <f t="shared" si="550"/>
        <v>0</v>
      </c>
      <c r="E7095" s="7">
        <f>SUM(D$2:D7095)</f>
        <v>2007.0356572115186</v>
      </c>
      <c r="F7095">
        <f t="shared" si="551"/>
        <v>1</v>
      </c>
      <c r="G7095">
        <f t="shared" si="552"/>
        <v>1</v>
      </c>
    </row>
    <row r="7096" spans="1:7" x14ac:dyDescent="0.25">
      <c r="A7096" s="7">
        <v>5.2028063099557452E-2</v>
      </c>
      <c r="B7096" s="13">
        <f t="shared" si="553"/>
        <v>7095</v>
      </c>
      <c r="C7096" s="35">
        <f t="shared" si="554"/>
        <v>0</v>
      </c>
      <c r="D7096" s="7">
        <f t="shared" si="550"/>
        <v>0</v>
      </c>
      <c r="E7096" s="7">
        <f>SUM(D$2:D7096)</f>
        <v>2007.0356572115186</v>
      </c>
      <c r="F7096">
        <f t="shared" si="551"/>
        <v>1</v>
      </c>
      <c r="G7096">
        <f t="shared" si="552"/>
        <v>1</v>
      </c>
    </row>
    <row r="7097" spans="1:7" x14ac:dyDescent="0.25">
      <c r="A7097" s="7">
        <v>5.2028063099557452E-2</v>
      </c>
      <c r="B7097" s="13">
        <f t="shared" si="553"/>
        <v>7096</v>
      </c>
      <c r="C7097" s="35">
        <f t="shared" si="554"/>
        <v>0</v>
      </c>
      <c r="D7097" s="7">
        <f t="shared" si="550"/>
        <v>0</v>
      </c>
      <c r="E7097" s="7">
        <f>SUM(D$2:D7097)</f>
        <v>2007.0356572115186</v>
      </c>
      <c r="F7097">
        <f t="shared" si="551"/>
        <v>1</v>
      </c>
      <c r="G7097">
        <f t="shared" si="552"/>
        <v>1</v>
      </c>
    </row>
    <row r="7098" spans="1:7" x14ac:dyDescent="0.25">
      <c r="A7098" s="7">
        <v>5.2028063099557452E-2</v>
      </c>
      <c r="B7098" s="13">
        <f t="shared" si="553"/>
        <v>7097</v>
      </c>
      <c r="C7098" s="35">
        <f t="shared" si="554"/>
        <v>0</v>
      </c>
      <c r="D7098" s="7">
        <f t="shared" si="550"/>
        <v>0</v>
      </c>
      <c r="E7098" s="7">
        <f>SUM(D$2:D7098)</f>
        <v>2007.0356572115186</v>
      </c>
      <c r="F7098">
        <f t="shared" si="551"/>
        <v>1</v>
      </c>
      <c r="G7098">
        <f t="shared" si="552"/>
        <v>1</v>
      </c>
    </row>
    <row r="7099" spans="1:7" x14ac:dyDescent="0.25">
      <c r="A7099" s="7">
        <v>5.2028063099557452E-2</v>
      </c>
      <c r="B7099" s="13">
        <f t="shared" si="553"/>
        <v>7098</v>
      </c>
      <c r="C7099" s="35">
        <f t="shared" si="554"/>
        <v>0</v>
      </c>
      <c r="D7099" s="7">
        <f t="shared" si="550"/>
        <v>0</v>
      </c>
      <c r="E7099" s="7">
        <f>SUM(D$2:D7099)</f>
        <v>2007.0356572115186</v>
      </c>
      <c r="F7099">
        <f t="shared" si="551"/>
        <v>1</v>
      </c>
      <c r="G7099">
        <f t="shared" si="552"/>
        <v>1</v>
      </c>
    </row>
    <row r="7100" spans="1:7" x14ac:dyDescent="0.25">
      <c r="A7100" s="7">
        <v>5.2028063099557452E-2</v>
      </c>
      <c r="B7100" s="13">
        <f t="shared" si="553"/>
        <v>7099</v>
      </c>
      <c r="C7100" s="35">
        <f t="shared" si="554"/>
        <v>0</v>
      </c>
      <c r="D7100" s="7">
        <f t="shared" si="550"/>
        <v>0</v>
      </c>
      <c r="E7100" s="7">
        <f>SUM(D$2:D7100)</f>
        <v>2007.0356572115186</v>
      </c>
      <c r="F7100">
        <f t="shared" si="551"/>
        <v>1</v>
      </c>
      <c r="G7100">
        <f t="shared" si="552"/>
        <v>1</v>
      </c>
    </row>
    <row r="7101" spans="1:7" x14ac:dyDescent="0.25">
      <c r="A7101" s="7">
        <v>5.2028063099557452E-2</v>
      </c>
      <c r="B7101" s="13">
        <f t="shared" si="553"/>
        <v>7100</v>
      </c>
      <c r="C7101" s="35">
        <f t="shared" si="554"/>
        <v>0</v>
      </c>
      <c r="D7101" s="7">
        <f t="shared" si="550"/>
        <v>0</v>
      </c>
      <c r="E7101" s="7">
        <f>SUM(D$2:D7101)</f>
        <v>2007.0356572115186</v>
      </c>
      <c r="F7101">
        <f t="shared" si="551"/>
        <v>1</v>
      </c>
      <c r="G7101">
        <f t="shared" si="552"/>
        <v>1</v>
      </c>
    </row>
    <row r="7102" spans="1:7" x14ac:dyDescent="0.25">
      <c r="A7102" s="7">
        <v>5.2028063099557452E-2</v>
      </c>
      <c r="B7102" s="13">
        <f t="shared" si="553"/>
        <v>7101</v>
      </c>
      <c r="C7102" s="35">
        <f t="shared" si="554"/>
        <v>0</v>
      </c>
      <c r="D7102" s="7">
        <f t="shared" si="550"/>
        <v>0</v>
      </c>
      <c r="E7102" s="7">
        <f>SUM(D$2:D7102)</f>
        <v>2007.0356572115186</v>
      </c>
      <c r="F7102">
        <f t="shared" si="551"/>
        <v>1</v>
      </c>
      <c r="G7102">
        <f t="shared" si="552"/>
        <v>1</v>
      </c>
    </row>
    <row r="7103" spans="1:7" x14ac:dyDescent="0.25">
      <c r="A7103" s="7">
        <v>5.2028063099557452E-2</v>
      </c>
      <c r="B7103" s="13">
        <f t="shared" si="553"/>
        <v>7102</v>
      </c>
      <c r="C7103" s="35">
        <f t="shared" si="554"/>
        <v>0</v>
      </c>
      <c r="D7103" s="7">
        <f t="shared" si="550"/>
        <v>0</v>
      </c>
      <c r="E7103" s="7">
        <f>SUM(D$2:D7103)</f>
        <v>2007.0356572115186</v>
      </c>
      <c r="F7103">
        <f t="shared" si="551"/>
        <v>1</v>
      </c>
      <c r="G7103">
        <f t="shared" si="552"/>
        <v>1</v>
      </c>
    </row>
    <row r="7104" spans="1:7" x14ac:dyDescent="0.25">
      <c r="A7104" s="7">
        <v>5.2028063099557452E-2</v>
      </c>
      <c r="B7104" s="13">
        <f t="shared" si="553"/>
        <v>7103</v>
      </c>
      <c r="C7104" s="35">
        <f t="shared" si="554"/>
        <v>0</v>
      </c>
      <c r="D7104" s="7">
        <f t="shared" si="550"/>
        <v>0</v>
      </c>
      <c r="E7104" s="7">
        <f>SUM(D$2:D7104)</f>
        <v>2007.0356572115186</v>
      </c>
      <c r="F7104">
        <f t="shared" si="551"/>
        <v>1</v>
      </c>
      <c r="G7104">
        <f t="shared" si="552"/>
        <v>1</v>
      </c>
    </row>
    <row r="7105" spans="1:7" x14ac:dyDescent="0.25">
      <c r="A7105" s="7">
        <v>5.2028063099557452E-2</v>
      </c>
      <c r="B7105" s="13">
        <f t="shared" si="553"/>
        <v>7104</v>
      </c>
      <c r="C7105" s="35">
        <f t="shared" si="554"/>
        <v>0</v>
      </c>
      <c r="D7105" s="7">
        <f t="shared" si="550"/>
        <v>0</v>
      </c>
      <c r="E7105" s="7">
        <f>SUM(D$2:D7105)</f>
        <v>2007.0356572115186</v>
      </c>
      <c r="F7105">
        <f t="shared" si="551"/>
        <v>1</v>
      </c>
      <c r="G7105">
        <f t="shared" si="552"/>
        <v>1</v>
      </c>
    </row>
    <row r="7106" spans="1:7" x14ac:dyDescent="0.25">
      <c r="A7106" s="7">
        <v>5.2028063099557452E-2</v>
      </c>
      <c r="B7106" s="13">
        <f t="shared" si="553"/>
        <v>7105</v>
      </c>
      <c r="C7106" s="35">
        <f t="shared" si="554"/>
        <v>0</v>
      </c>
      <c r="D7106" s="7">
        <f t="shared" ref="D7106:D7169" si="555">C7106*B7106</f>
        <v>0</v>
      </c>
      <c r="E7106" s="7">
        <f>SUM(D$2:D7106)</f>
        <v>2007.0356572115186</v>
      </c>
      <c r="F7106">
        <f t="shared" ref="F7106:F7169" si="556">IF(E7106&gt;I$15,1,0)</f>
        <v>1</v>
      </c>
      <c r="G7106">
        <f t="shared" ref="G7106:G7169" si="557">IF(E7106&gt;M$15,1,0)</f>
        <v>1</v>
      </c>
    </row>
    <row r="7107" spans="1:7" x14ac:dyDescent="0.25">
      <c r="A7107" s="7">
        <v>5.2028063099557452E-2</v>
      </c>
      <c r="B7107" s="13">
        <f t="shared" ref="B7107:B7170" si="558">ROW(B7107)-1</f>
        <v>7106</v>
      </c>
      <c r="C7107" s="35">
        <f t="shared" si="554"/>
        <v>0</v>
      </c>
      <c r="D7107" s="7">
        <f t="shared" si="555"/>
        <v>0</v>
      </c>
      <c r="E7107" s="7">
        <f>SUM(D$2:D7107)</f>
        <v>2007.0356572115186</v>
      </c>
      <c r="F7107">
        <f t="shared" si="556"/>
        <v>1</v>
      </c>
      <c r="G7107">
        <f t="shared" si="557"/>
        <v>1</v>
      </c>
    </row>
    <row r="7108" spans="1:7" x14ac:dyDescent="0.25">
      <c r="A7108" s="7">
        <v>5.2028063099557452E-2</v>
      </c>
      <c r="B7108" s="13">
        <f t="shared" si="558"/>
        <v>7107</v>
      </c>
      <c r="C7108" s="35">
        <f t="shared" ref="C7108:C7171" si="559">IF(A7107-A7108=0,0,A7107-A7108)</f>
        <v>0</v>
      </c>
      <c r="D7108" s="7">
        <f t="shared" si="555"/>
        <v>0</v>
      </c>
      <c r="E7108" s="7">
        <f>SUM(D$2:D7108)</f>
        <v>2007.0356572115186</v>
      </c>
      <c r="F7108">
        <f t="shared" si="556"/>
        <v>1</v>
      </c>
      <c r="G7108">
        <f t="shared" si="557"/>
        <v>1</v>
      </c>
    </row>
    <row r="7109" spans="1:7" x14ac:dyDescent="0.25">
      <c r="A7109" s="7">
        <v>5.2028063099557452E-2</v>
      </c>
      <c r="B7109" s="13">
        <f t="shared" si="558"/>
        <v>7108</v>
      </c>
      <c r="C7109" s="35">
        <f t="shared" si="559"/>
        <v>0</v>
      </c>
      <c r="D7109" s="7">
        <f t="shared" si="555"/>
        <v>0</v>
      </c>
      <c r="E7109" s="7">
        <f>SUM(D$2:D7109)</f>
        <v>2007.0356572115186</v>
      </c>
      <c r="F7109">
        <f t="shared" si="556"/>
        <v>1</v>
      </c>
      <c r="G7109">
        <f t="shared" si="557"/>
        <v>1</v>
      </c>
    </row>
    <row r="7110" spans="1:7" x14ac:dyDescent="0.25">
      <c r="A7110" s="7">
        <v>5.2028063099557452E-2</v>
      </c>
      <c r="B7110" s="13">
        <f t="shared" si="558"/>
        <v>7109</v>
      </c>
      <c r="C7110" s="35">
        <f t="shared" si="559"/>
        <v>0</v>
      </c>
      <c r="D7110" s="7">
        <f t="shared" si="555"/>
        <v>0</v>
      </c>
      <c r="E7110" s="7">
        <f>SUM(D$2:D7110)</f>
        <v>2007.0356572115186</v>
      </c>
      <c r="F7110">
        <f t="shared" si="556"/>
        <v>1</v>
      </c>
      <c r="G7110">
        <f t="shared" si="557"/>
        <v>1</v>
      </c>
    </row>
    <row r="7111" spans="1:7" x14ac:dyDescent="0.25">
      <c r="A7111" s="7">
        <v>5.2028063099557452E-2</v>
      </c>
      <c r="B7111" s="13">
        <f t="shared" si="558"/>
        <v>7110</v>
      </c>
      <c r="C7111" s="35">
        <f t="shared" si="559"/>
        <v>0</v>
      </c>
      <c r="D7111" s="7">
        <f t="shared" si="555"/>
        <v>0</v>
      </c>
      <c r="E7111" s="7">
        <f>SUM(D$2:D7111)</f>
        <v>2007.0356572115186</v>
      </c>
      <c r="F7111">
        <f t="shared" si="556"/>
        <v>1</v>
      </c>
      <c r="G7111">
        <f t="shared" si="557"/>
        <v>1</v>
      </c>
    </row>
    <row r="7112" spans="1:7" x14ac:dyDescent="0.25">
      <c r="A7112" s="7">
        <v>5.2028063099557452E-2</v>
      </c>
      <c r="B7112" s="13">
        <f t="shared" si="558"/>
        <v>7111</v>
      </c>
      <c r="C7112" s="35">
        <f t="shared" si="559"/>
        <v>0</v>
      </c>
      <c r="D7112" s="7">
        <f t="shared" si="555"/>
        <v>0</v>
      </c>
      <c r="E7112" s="7">
        <f>SUM(D$2:D7112)</f>
        <v>2007.0356572115186</v>
      </c>
      <c r="F7112">
        <f t="shared" si="556"/>
        <v>1</v>
      </c>
      <c r="G7112">
        <f t="shared" si="557"/>
        <v>1</v>
      </c>
    </row>
    <row r="7113" spans="1:7" x14ac:dyDescent="0.25">
      <c r="A7113" s="7">
        <v>5.2028063099557452E-2</v>
      </c>
      <c r="B7113" s="13">
        <f t="shared" si="558"/>
        <v>7112</v>
      </c>
      <c r="C7113" s="35">
        <f t="shared" si="559"/>
        <v>0</v>
      </c>
      <c r="D7113" s="7">
        <f t="shared" si="555"/>
        <v>0</v>
      </c>
      <c r="E7113" s="7">
        <f>SUM(D$2:D7113)</f>
        <v>2007.0356572115186</v>
      </c>
      <c r="F7113">
        <f t="shared" si="556"/>
        <v>1</v>
      </c>
      <c r="G7113">
        <f t="shared" si="557"/>
        <v>1</v>
      </c>
    </row>
    <row r="7114" spans="1:7" x14ac:dyDescent="0.25">
      <c r="A7114" s="7">
        <v>5.2028063099557452E-2</v>
      </c>
      <c r="B7114" s="13">
        <f t="shared" si="558"/>
        <v>7113</v>
      </c>
      <c r="C7114" s="35">
        <f t="shared" si="559"/>
        <v>0</v>
      </c>
      <c r="D7114" s="7">
        <f t="shared" si="555"/>
        <v>0</v>
      </c>
      <c r="E7114" s="7">
        <f>SUM(D$2:D7114)</f>
        <v>2007.0356572115186</v>
      </c>
      <c r="F7114">
        <f t="shared" si="556"/>
        <v>1</v>
      </c>
      <c r="G7114">
        <f t="shared" si="557"/>
        <v>1</v>
      </c>
    </row>
    <row r="7115" spans="1:7" x14ac:dyDescent="0.25">
      <c r="A7115" s="7">
        <v>5.2028063099557452E-2</v>
      </c>
      <c r="B7115" s="13">
        <f t="shared" si="558"/>
        <v>7114</v>
      </c>
      <c r="C7115" s="35">
        <f t="shared" si="559"/>
        <v>0</v>
      </c>
      <c r="D7115" s="7">
        <f t="shared" si="555"/>
        <v>0</v>
      </c>
      <c r="E7115" s="7">
        <f>SUM(D$2:D7115)</f>
        <v>2007.0356572115186</v>
      </c>
      <c r="F7115">
        <f t="shared" si="556"/>
        <v>1</v>
      </c>
      <c r="G7115">
        <f t="shared" si="557"/>
        <v>1</v>
      </c>
    </row>
    <row r="7116" spans="1:7" x14ac:dyDescent="0.25">
      <c r="A7116" s="7">
        <v>5.2028063099557452E-2</v>
      </c>
      <c r="B7116" s="13">
        <f t="shared" si="558"/>
        <v>7115</v>
      </c>
      <c r="C7116" s="35">
        <f t="shared" si="559"/>
        <v>0</v>
      </c>
      <c r="D7116" s="7">
        <f t="shared" si="555"/>
        <v>0</v>
      </c>
      <c r="E7116" s="7">
        <f>SUM(D$2:D7116)</f>
        <v>2007.0356572115186</v>
      </c>
      <c r="F7116">
        <f t="shared" si="556"/>
        <v>1</v>
      </c>
      <c r="G7116">
        <f t="shared" si="557"/>
        <v>1</v>
      </c>
    </row>
    <row r="7117" spans="1:7" x14ac:dyDescent="0.25">
      <c r="A7117" s="7">
        <v>5.2028063099557452E-2</v>
      </c>
      <c r="B7117" s="13">
        <f t="shared" si="558"/>
        <v>7116</v>
      </c>
      <c r="C7117" s="35">
        <f t="shared" si="559"/>
        <v>0</v>
      </c>
      <c r="D7117" s="7">
        <f t="shared" si="555"/>
        <v>0</v>
      </c>
      <c r="E7117" s="7">
        <f>SUM(D$2:D7117)</f>
        <v>2007.0356572115186</v>
      </c>
      <c r="F7117">
        <f t="shared" si="556"/>
        <v>1</v>
      </c>
      <c r="G7117">
        <f t="shared" si="557"/>
        <v>1</v>
      </c>
    </row>
    <row r="7118" spans="1:7" x14ac:dyDescent="0.25">
      <c r="A7118" s="7">
        <v>5.2028063099557452E-2</v>
      </c>
      <c r="B7118" s="13">
        <f t="shared" si="558"/>
        <v>7117</v>
      </c>
      <c r="C7118" s="35">
        <f t="shared" si="559"/>
        <v>0</v>
      </c>
      <c r="D7118" s="7">
        <f t="shared" si="555"/>
        <v>0</v>
      </c>
      <c r="E7118" s="7">
        <f>SUM(D$2:D7118)</f>
        <v>2007.0356572115186</v>
      </c>
      <c r="F7118">
        <f t="shared" si="556"/>
        <v>1</v>
      </c>
      <c r="G7118">
        <f t="shared" si="557"/>
        <v>1</v>
      </c>
    </row>
    <row r="7119" spans="1:7" x14ac:dyDescent="0.25">
      <c r="A7119" s="7">
        <v>5.2028063099557452E-2</v>
      </c>
      <c r="B7119" s="13">
        <f t="shared" si="558"/>
        <v>7118</v>
      </c>
      <c r="C7119" s="35">
        <f t="shared" si="559"/>
        <v>0</v>
      </c>
      <c r="D7119" s="7">
        <f t="shared" si="555"/>
        <v>0</v>
      </c>
      <c r="E7119" s="7">
        <f>SUM(D$2:D7119)</f>
        <v>2007.0356572115186</v>
      </c>
      <c r="F7119">
        <f t="shared" si="556"/>
        <v>1</v>
      </c>
      <c r="G7119">
        <f t="shared" si="557"/>
        <v>1</v>
      </c>
    </row>
    <row r="7120" spans="1:7" x14ac:dyDescent="0.25">
      <c r="A7120" s="7">
        <v>5.2028063099557452E-2</v>
      </c>
      <c r="B7120" s="13">
        <f t="shared" si="558"/>
        <v>7119</v>
      </c>
      <c r="C7120" s="35">
        <f t="shared" si="559"/>
        <v>0</v>
      </c>
      <c r="D7120" s="7">
        <f t="shared" si="555"/>
        <v>0</v>
      </c>
      <c r="E7120" s="7">
        <f>SUM(D$2:D7120)</f>
        <v>2007.0356572115186</v>
      </c>
      <c r="F7120">
        <f t="shared" si="556"/>
        <v>1</v>
      </c>
      <c r="G7120">
        <f t="shared" si="557"/>
        <v>1</v>
      </c>
    </row>
    <row r="7121" spans="1:7" x14ac:dyDescent="0.25">
      <c r="A7121" s="7">
        <v>5.2028063099557452E-2</v>
      </c>
      <c r="B7121" s="13">
        <f t="shared" si="558"/>
        <v>7120</v>
      </c>
      <c r="C7121" s="35">
        <f t="shared" si="559"/>
        <v>0</v>
      </c>
      <c r="D7121" s="7">
        <f t="shared" si="555"/>
        <v>0</v>
      </c>
      <c r="E7121" s="7">
        <f>SUM(D$2:D7121)</f>
        <v>2007.0356572115186</v>
      </c>
      <c r="F7121">
        <f t="shared" si="556"/>
        <v>1</v>
      </c>
      <c r="G7121">
        <f t="shared" si="557"/>
        <v>1</v>
      </c>
    </row>
    <row r="7122" spans="1:7" x14ac:dyDescent="0.25">
      <c r="A7122" s="7">
        <v>5.2028063099557452E-2</v>
      </c>
      <c r="B7122" s="13">
        <f t="shared" si="558"/>
        <v>7121</v>
      </c>
      <c r="C7122" s="35">
        <f t="shared" si="559"/>
        <v>0</v>
      </c>
      <c r="D7122" s="7">
        <f t="shared" si="555"/>
        <v>0</v>
      </c>
      <c r="E7122" s="7">
        <f>SUM(D$2:D7122)</f>
        <v>2007.0356572115186</v>
      </c>
      <c r="F7122">
        <f t="shared" si="556"/>
        <v>1</v>
      </c>
      <c r="G7122">
        <f t="shared" si="557"/>
        <v>1</v>
      </c>
    </row>
    <row r="7123" spans="1:7" x14ac:dyDescent="0.25">
      <c r="A7123" s="7">
        <v>5.2028063099557452E-2</v>
      </c>
      <c r="B7123" s="13">
        <f t="shared" si="558"/>
        <v>7122</v>
      </c>
      <c r="C7123" s="35">
        <f t="shared" si="559"/>
        <v>0</v>
      </c>
      <c r="D7123" s="7">
        <f t="shared" si="555"/>
        <v>0</v>
      </c>
      <c r="E7123" s="7">
        <f>SUM(D$2:D7123)</f>
        <v>2007.0356572115186</v>
      </c>
      <c r="F7123">
        <f t="shared" si="556"/>
        <v>1</v>
      </c>
      <c r="G7123">
        <f t="shared" si="557"/>
        <v>1</v>
      </c>
    </row>
    <row r="7124" spans="1:7" x14ac:dyDescent="0.25">
      <c r="A7124" s="7">
        <v>5.2028063099557452E-2</v>
      </c>
      <c r="B7124" s="13">
        <f t="shared" si="558"/>
        <v>7123</v>
      </c>
      <c r="C7124" s="35">
        <f t="shared" si="559"/>
        <v>0</v>
      </c>
      <c r="D7124" s="7">
        <f t="shared" si="555"/>
        <v>0</v>
      </c>
      <c r="E7124" s="7">
        <f>SUM(D$2:D7124)</f>
        <v>2007.0356572115186</v>
      </c>
      <c r="F7124">
        <f t="shared" si="556"/>
        <v>1</v>
      </c>
      <c r="G7124">
        <f t="shared" si="557"/>
        <v>1</v>
      </c>
    </row>
    <row r="7125" spans="1:7" x14ac:dyDescent="0.25">
      <c r="A7125" s="7">
        <v>5.2028063099557452E-2</v>
      </c>
      <c r="B7125" s="13">
        <f t="shared" si="558"/>
        <v>7124</v>
      </c>
      <c r="C7125" s="35">
        <f t="shared" si="559"/>
        <v>0</v>
      </c>
      <c r="D7125" s="7">
        <f t="shared" si="555"/>
        <v>0</v>
      </c>
      <c r="E7125" s="7">
        <f>SUM(D$2:D7125)</f>
        <v>2007.0356572115186</v>
      </c>
      <c r="F7125">
        <f t="shared" si="556"/>
        <v>1</v>
      </c>
      <c r="G7125">
        <f t="shared" si="557"/>
        <v>1</v>
      </c>
    </row>
    <row r="7126" spans="1:7" x14ac:dyDescent="0.25">
      <c r="A7126" s="7">
        <v>5.2028063099557452E-2</v>
      </c>
      <c r="B7126" s="13">
        <f t="shared" si="558"/>
        <v>7125</v>
      </c>
      <c r="C7126" s="35">
        <f t="shared" si="559"/>
        <v>0</v>
      </c>
      <c r="D7126" s="7">
        <f t="shared" si="555"/>
        <v>0</v>
      </c>
      <c r="E7126" s="7">
        <f>SUM(D$2:D7126)</f>
        <v>2007.0356572115186</v>
      </c>
      <c r="F7126">
        <f t="shared" si="556"/>
        <v>1</v>
      </c>
      <c r="G7126">
        <f t="shared" si="557"/>
        <v>1</v>
      </c>
    </row>
    <row r="7127" spans="1:7" x14ac:dyDescent="0.25">
      <c r="A7127" s="7">
        <v>5.2028063099557452E-2</v>
      </c>
      <c r="B7127" s="13">
        <f t="shared" si="558"/>
        <v>7126</v>
      </c>
      <c r="C7127" s="35">
        <f t="shared" si="559"/>
        <v>0</v>
      </c>
      <c r="D7127" s="7">
        <f t="shared" si="555"/>
        <v>0</v>
      </c>
      <c r="E7127" s="7">
        <f>SUM(D$2:D7127)</f>
        <v>2007.0356572115186</v>
      </c>
      <c r="F7127">
        <f t="shared" si="556"/>
        <v>1</v>
      </c>
      <c r="G7127">
        <f t="shared" si="557"/>
        <v>1</v>
      </c>
    </row>
    <row r="7128" spans="1:7" x14ac:dyDescent="0.25">
      <c r="A7128" s="7">
        <v>5.2028063099557452E-2</v>
      </c>
      <c r="B7128" s="13">
        <f t="shared" si="558"/>
        <v>7127</v>
      </c>
      <c r="C7128" s="35">
        <f t="shared" si="559"/>
        <v>0</v>
      </c>
      <c r="D7128" s="7">
        <f t="shared" si="555"/>
        <v>0</v>
      </c>
      <c r="E7128" s="7">
        <f>SUM(D$2:D7128)</f>
        <v>2007.0356572115186</v>
      </c>
      <c r="F7128">
        <f t="shared" si="556"/>
        <v>1</v>
      </c>
      <c r="G7128">
        <f t="shared" si="557"/>
        <v>1</v>
      </c>
    </row>
    <row r="7129" spans="1:7" x14ac:dyDescent="0.25">
      <c r="A7129" s="7">
        <v>5.2028063099557452E-2</v>
      </c>
      <c r="B7129" s="13">
        <f t="shared" si="558"/>
        <v>7128</v>
      </c>
      <c r="C7129" s="35">
        <f t="shared" si="559"/>
        <v>0</v>
      </c>
      <c r="D7129" s="7">
        <f t="shared" si="555"/>
        <v>0</v>
      </c>
      <c r="E7129" s="7">
        <f>SUM(D$2:D7129)</f>
        <v>2007.0356572115186</v>
      </c>
      <c r="F7129">
        <f t="shared" si="556"/>
        <v>1</v>
      </c>
      <c r="G7129">
        <f t="shared" si="557"/>
        <v>1</v>
      </c>
    </row>
    <row r="7130" spans="1:7" x14ac:dyDescent="0.25">
      <c r="A7130" s="7">
        <v>5.2028063099557452E-2</v>
      </c>
      <c r="B7130" s="13">
        <f t="shared" si="558"/>
        <v>7129</v>
      </c>
      <c r="C7130" s="35">
        <f t="shared" si="559"/>
        <v>0</v>
      </c>
      <c r="D7130" s="7">
        <f t="shared" si="555"/>
        <v>0</v>
      </c>
      <c r="E7130" s="7">
        <f>SUM(D$2:D7130)</f>
        <v>2007.0356572115186</v>
      </c>
      <c r="F7130">
        <f t="shared" si="556"/>
        <v>1</v>
      </c>
      <c r="G7130">
        <f t="shared" si="557"/>
        <v>1</v>
      </c>
    </row>
    <row r="7131" spans="1:7" x14ac:dyDescent="0.25">
      <c r="A7131" s="7">
        <v>5.2028063099557452E-2</v>
      </c>
      <c r="B7131" s="13">
        <f t="shared" si="558"/>
        <v>7130</v>
      </c>
      <c r="C7131" s="35">
        <f t="shared" si="559"/>
        <v>0</v>
      </c>
      <c r="D7131" s="7">
        <f t="shared" si="555"/>
        <v>0</v>
      </c>
      <c r="E7131" s="7">
        <f>SUM(D$2:D7131)</f>
        <v>2007.0356572115186</v>
      </c>
      <c r="F7131">
        <f t="shared" si="556"/>
        <v>1</v>
      </c>
      <c r="G7131">
        <f t="shared" si="557"/>
        <v>1</v>
      </c>
    </row>
    <row r="7132" spans="1:7" x14ac:dyDescent="0.25">
      <c r="A7132" s="7">
        <v>5.2028063099557452E-2</v>
      </c>
      <c r="B7132" s="13">
        <f t="shared" si="558"/>
        <v>7131</v>
      </c>
      <c r="C7132" s="35">
        <f t="shared" si="559"/>
        <v>0</v>
      </c>
      <c r="D7132" s="7">
        <f t="shared" si="555"/>
        <v>0</v>
      </c>
      <c r="E7132" s="7">
        <f>SUM(D$2:D7132)</f>
        <v>2007.0356572115186</v>
      </c>
      <c r="F7132">
        <f t="shared" si="556"/>
        <v>1</v>
      </c>
      <c r="G7132">
        <f t="shared" si="557"/>
        <v>1</v>
      </c>
    </row>
    <row r="7133" spans="1:7" x14ac:dyDescent="0.25">
      <c r="A7133" s="7">
        <v>5.2028063099557452E-2</v>
      </c>
      <c r="B7133" s="13">
        <f t="shared" si="558"/>
        <v>7132</v>
      </c>
      <c r="C7133" s="35">
        <f t="shared" si="559"/>
        <v>0</v>
      </c>
      <c r="D7133" s="7">
        <f t="shared" si="555"/>
        <v>0</v>
      </c>
      <c r="E7133" s="7">
        <f>SUM(D$2:D7133)</f>
        <v>2007.0356572115186</v>
      </c>
      <c r="F7133">
        <f t="shared" si="556"/>
        <v>1</v>
      </c>
      <c r="G7133">
        <f t="shared" si="557"/>
        <v>1</v>
      </c>
    </row>
    <row r="7134" spans="1:7" x14ac:dyDescent="0.25">
      <c r="A7134" s="7">
        <v>5.2028063099557452E-2</v>
      </c>
      <c r="B7134" s="13">
        <f t="shared" si="558"/>
        <v>7133</v>
      </c>
      <c r="C7134" s="35">
        <f t="shared" si="559"/>
        <v>0</v>
      </c>
      <c r="D7134" s="7">
        <f t="shared" si="555"/>
        <v>0</v>
      </c>
      <c r="E7134" s="7">
        <f>SUM(D$2:D7134)</f>
        <v>2007.0356572115186</v>
      </c>
      <c r="F7134">
        <f t="shared" si="556"/>
        <v>1</v>
      </c>
      <c r="G7134">
        <f t="shared" si="557"/>
        <v>1</v>
      </c>
    </row>
    <row r="7135" spans="1:7" x14ac:dyDescent="0.25">
      <c r="A7135" s="7">
        <v>5.2028063099557452E-2</v>
      </c>
      <c r="B7135" s="13">
        <f t="shared" si="558"/>
        <v>7134</v>
      </c>
      <c r="C7135" s="35">
        <f t="shared" si="559"/>
        <v>0</v>
      </c>
      <c r="D7135" s="7">
        <f t="shared" si="555"/>
        <v>0</v>
      </c>
      <c r="E7135" s="7">
        <f>SUM(D$2:D7135)</f>
        <v>2007.0356572115186</v>
      </c>
      <c r="F7135">
        <f t="shared" si="556"/>
        <v>1</v>
      </c>
      <c r="G7135">
        <f t="shared" si="557"/>
        <v>1</v>
      </c>
    </row>
    <row r="7136" spans="1:7" x14ac:dyDescent="0.25">
      <c r="A7136" s="7">
        <v>5.2028063099557452E-2</v>
      </c>
      <c r="B7136" s="13">
        <f t="shared" si="558"/>
        <v>7135</v>
      </c>
      <c r="C7136" s="35">
        <f t="shared" si="559"/>
        <v>0</v>
      </c>
      <c r="D7136" s="7">
        <f t="shared" si="555"/>
        <v>0</v>
      </c>
      <c r="E7136" s="7">
        <f>SUM(D$2:D7136)</f>
        <v>2007.0356572115186</v>
      </c>
      <c r="F7136">
        <f t="shared" si="556"/>
        <v>1</v>
      </c>
      <c r="G7136">
        <f t="shared" si="557"/>
        <v>1</v>
      </c>
    </row>
    <row r="7137" spans="1:7" x14ac:dyDescent="0.25">
      <c r="A7137" s="7">
        <v>5.2028063099557452E-2</v>
      </c>
      <c r="B7137" s="13">
        <f t="shared" si="558"/>
        <v>7136</v>
      </c>
      <c r="C7137" s="35">
        <f t="shared" si="559"/>
        <v>0</v>
      </c>
      <c r="D7137" s="7">
        <f t="shared" si="555"/>
        <v>0</v>
      </c>
      <c r="E7137" s="7">
        <f>SUM(D$2:D7137)</f>
        <v>2007.0356572115186</v>
      </c>
      <c r="F7137">
        <f t="shared" si="556"/>
        <v>1</v>
      </c>
      <c r="G7137">
        <f t="shared" si="557"/>
        <v>1</v>
      </c>
    </row>
    <row r="7138" spans="1:7" x14ac:dyDescent="0.25">
      <c r="A7138" s="7">
        <v>5.2028063099557452E-2</v>
      </c>
      <c r="B7138" s="13">
        <f t="shared" si="558"/>
        <v>7137</v>
      </c>
      <c r="C7138" s="35">
        <f t="shared" si="559"/>
        <v>0</v>
      </c>
      <c r="D7138" s="7">
        <f t="shared" si="555"/>
        <v>0</v>
      </c>
      <c r="E7138" s="7">
        <f>SUM(D$2:D7138)</f>
        <v>2007.0356572115186</v>
      </c>
      <c r="F7138">
        <f t="shared" si="556"/>
        <v>1</v>
      </c>
      <c r="G7138">
        <f t="shared" si="557"/>
        <v>1</v>
      </c>
    </row>
    <row r="7139" spans="1:7" x14ac:dyDescent="0.25">
      <c r="A7139" s="7">
        <v>5.2028063099557452E-2</v>
      </c>
      <c r="B7139" s="13">
        <f t="shared" si="558"/>
        <v>7138</v>
      </c>
      <c r="C7139" s="35">
        <f t="shared" si="559"/>
        <v>0</v>
      </c>
      <c r="D7139" s="7">
        <f t="shared" si="555"/>
        <v>0</v>
      </c>
      <c r="E7139" s="7">
        <f>SUM(D$2:D7139)</f>
        <v>2007.0356572115186</v>
      </c>
      <c r="F7139">
        <f t="shared" si="556"/>
        <v>1</v>
      </c>
      <c r="G7139">
        <f t="shared" si="557"/>
        <v>1</v>
      </c>
    </row>
    <row r="7140" spans="1:7" x14ac:dyDescent="0.25">
      <c r="A7140" s="7">
        <v>5.2028063099557452E-2</v>
      </c>
      <c r="B7140" s="13">
        <f t="shared" si="558"/>
        <v>7139</v>
      </c>
      <c r="C7140" s="35">
        <f t="shared" si="559"/>
        <v>0</v>
      </c>
      <c r="D7140" s="7">
        <f t="shared" si="555"/>
        <v>0</v>
      </c>
      <c r="E7140" s="7">
        <f>SUM(D$2:D7140)</f>
        <v>2007.0356572115186</v>
      </c>
      <c r="F7140">
        <f t="shared" si="556"/>
        <v>1</v>
      </c>
      <c r="G7140">
        <f t="shared" si="557"/>
        <v>1</v>
      </c>
    </row>
    <row r="7141" spans="1:7" x14ac:dyDescent="0.25">
      <c r="A7141" s="7">
        <v>5.2028063099557452E-2</v>
      </c>
      <c r="B7141" s="13">
        <f t="shared" si="558"/>
        <v>7140</v>
      </c>
      <c r="C7141" s="35">
        <f t="shared" si="559"/>
        <v>0</v>
      </c>
      <c r="D7141" s="7">
        <f t="shared" si="555"/>
        <v>0</v>
      </c>
      <c r="E7141" s="7">
        <f>SUM(D$2:D7141)</f>
        <v>2007.0356572115186</v>
      </c>
      <c r="F7141">
        <f t="shared" si="556"/>
        <v>1</v>
      </c>
      <c r="G7141">
        <f t="shared" si="557"/>
        <v>1</v>
      </c>
    </row>
    <row r="7142" spans="1:7" x14ac:dyDescent="0.25">
      <c r="A7142" s="7">
        <v>5.2028063099557452E-2</v>
      </c>
      <c r="B7142" s="13">
        <f t="shared" si="558"/>
        <v>7141</v>
      </c>
      <c r="C7142" s="35">
        <f t="shared" si="559"/>
        <v>0</v>
      </c>
      <c r="D7142" s="7">
        <f t="shared" si="555"/>
        <v>0</v>
      </c>
      <c r="E7142" s="7">
        <f>SUM(D$2:D7142)</f>
        <v>2007.0356572115186</v>
      </c>
      <c r="F7142">
        <f t="shared" si="556"/>
        <v>1</v>
      </c>
      <c r="G7142">
        <f t="shared" si="557"/>
        <v>1</v>
      </c>
    </row>
    <row r="7143" spans="1:7" x14ac:dyDescent="0.25">
      <c r="A7143" s="7">
        <v>5.2028063099557452E-2</v>
      </c>
      <c r="B7143" s="13">
        <f t="shared" si="558"/>
        <v>7142</v>
      </c>
      <c r="C7143" s="35">
        <f t="shared" si="559"/>
        <v>0</v>
      </c>
      <c r="D7143" s="7">
        <f t="shared" si="555"/>
        <v>0</v>
      </c>
      <c r="E7143" s="7">
        <f>SUM(D$2:D7143)</f>
        <v>2007.0356572115186</v>
      </c>
      <c r="F7143">
        <f t="shared" si="556"/>
        <v>1</v>
      </c>
      <c r="G7143">
        <f t="shared" si="557"/>
        <v>1</v>
      </c>
    </row>
    <row r="7144" spans="1:7" x14ac:dyDescent="0.25">
      <c r="A7144" s="7">
        <v>5.2028063099557452E-2</v>
      </c>
      <c r="B7144" s="13">
        <f t="shared" si="558"/>
        <v>7143</v>
      </c>
      <c r="C7144" s="35">
        <f t="shared" si="559"/>
        <v>0</v>
      </c>
      <c r="D7144" s="7">
        <f t="shared" si="555"/>
        <v>0</v>
      </c>
      <c r="E7144" s="7">
        <f>SUM(D$2:D7144)</f>
        <v>2007.0356572115186</v>
      </c>
      <c r="F7144">
        <f t="shared" si="556"/>
        <v>1</v>
      </c>
      <c r="G7144">
        <f t="shared" si="557"/>
        <v>1</v>
      </c>
    </row>
    <row r="7145" spans="1:7" x14ac:dyDescent="0.25">
      <c r="A7145" s="7">
        <v>5.2028063099557452E-2</v>
      </c>
      <c r="B7145" s="13">
        <f t="shared" si="558"/>
        <v>7144</v>
      </c>
      <c r="C7145" s="35">
        <f t="shared" si="559"/>
        <v>0</v>
      </c>
      <c r="D7145" s="7">
        <f t="shared" si="555"/>
        <v>0</v>
      </c>
      <c r="E7145" s="7">
        <f>SUM(D$2:D7145)</f>
        <v>2007.0356572115186</v>
      </c>
      <c r="F7145">
        <f t="shared" si="556"/>
        <v>1</v>
      </c>
      <c r="G7145">
        <f t="shared" si="557"/>
        <v>1</v>
      </c>
    </row>
    <row r="7146" spans="1:7" x14ac:dyDescent="0.25">
      <c r="A7146" s="7">
        <v>5.2028063099557452E-2</v>
      </c>
      <c r="B7146" s="13">
        <f t="shared" si="558"/>
        <v>7145</v>
      </c>
      <c r="C7146" s="35">
        <f t="shared" si="559"/>
        <v>0</v>
      </c>
      <c r="D7146" s="7">
        <f t="shared" si="555"/>
        <v>0</v>
      </c>
      <c r="E7146" s="7">
        <f>SUM(D$2:D7146)</f>
        <v>2007.0356572115186</v>
      </c>
      <c r="F7146">
        <f t="shared" si="556"/>
        <v>1</v>
      </c>
      <c r="G7146">
        <f t="shared" si="557"/>
        <v>1</v>
      </c>
    </row>
    <row r="7147" spans="1:7" x14ac:dyDescent="0.25">
      <c r="A7147" s="7">
        <v>5.2028063099557452E-2</v>
      </c>
      <c r="B7147" s="13">
        <f t="shared" si="558"/>
        <v>7146</v>
      </c>
      <c r="C7147" s="35">
        <f t="shared" si="559"/>
        <v>0</v>
      </c>
      <c r="D7147" s="7">
        <f t="shared" si="555"/>
        <v>0</v>
      </c>
      <c r="E7147" s="7">
        <f>SUM(D$2:D7147)</f>
        <v>2007.0356572115186</v>
      </c>
      <c r="F7147">
        <f t="shared" si="556"/>
        <v>1</v>
      </c>
      <c r="G7147">
        <f t="shared" si="557"/>
        <v>1</v>
      </c>
    </row>
    <row r="7148" spans="1:7" x14ac:dyDescent="0.25">
      <c r="A7148" s="7">
        <v>5.2028063099557452E-2</v>
      </c>
      <c r="B7148" s="13">
        <f t="shared" si="558"/>
        <v>7147</v>
      </c>
      <c r="C7148" s="35">
        <f t="shared" si="559"/>
        <v>0</v>
      </c>
      <c r="D7148" s="7">
        <f t="shared" si="555"/>
        <v>0</v>
      </c>
      <c r="E7148" s="7">
        <f>SUM(D$2:D7148)</f>
        <v>2007.0356572115186</v>
      </c>
      <c r="F7148">
        <f t="shared" si="556"/>
        <v>1</v>
      </c>
      <c r="G7148">
        <f t="shared" si="557"/>
        <v>1</v>
      </c>
    </row>
    <row r="7149" spans="1:7" x14ac:dyDescent="0.25">
      <c r="A7149" s="7">
        <v>5.2028063099557452E-2</v>
      </c>
      <c r="B7149" s="13">
        <f t="shared" si="558"/>
        <v>7148</v>
      </c>
      <c r="C7149" s="35">
        <f t="shared" si="559"/>
        <v>0</v>
      </c>
      <c r="D7149" s="7">
        <f t="shared" si="555"/>
        <v>0</v>
      </c>
      <c r="E7149" s="7">
        <f>SUM(D$2:D7149)</f>
        <v>2007.0356572115186</v>
      </c>
      <c r="F7149">
        <f t="shared" si="556"/>
        <v>1</v>
      </c>
      <c r="G7149">
        <f t="shared" si="557"/>
        <v>1</v>
      </c>
    </row>
    <row r="7150" spans="1:7" x14ac:dyDescent="0.25">
      <c r="A7150" s="7">
        <v>5.2028063099557452E-2</v>
      </c>
      <c r="B7150" s="13">
        <f t="shared" si="558"/>
        <v>7149</v>
      </c>
      <c r="C7150" s="35">
        <f t="shared" si="559"/>
        <v>0</v>
      </c>
      <c r="D7150" s="7">
        <f t="shared" si="555"/>
        <v>0</v>
      </c>
      <c r="E7150" s="7">
        <f>SUM(D$2:D7150)</f>
        <v>2007.0356572115186</v>
      </c>
      <c r="F7150">
        <f t="shared" si="556"/>
        <v>1</v>
      </c>
      <c r="G7150">
        <f t="shared" si="557"/>
        <v>1</v>
      </c>
    </row>
    <row r="7151" spans="1:7" x14ac:dyDescent="0.25">
      <c r="A7151" s="7">
        <v>5.2028063099557452E-2</v>
      </c>
      <c r="B7151" s="13">
        <f t="shared" si="558"/>
        <v>7150</v>
      </c>
      <c r="C7151" s="35">
        <f t="shared" si="559"/>
        <v>0</v>
      </c>
      <c r="D7151" s="7">
        <f t="shared" si="555"/>
        <v>0</v>
      </c>
      <c r="E7151" s="7">
        <f>SUM(D$2:D7151)</f>
        <v>2007.0356572115186</v>
      </c>
      <c r="F7151">
        <f t="shared" si="556"/>
        <v>1</v>
      </c>
      <c r="G7151">
        <f t="shared" si="557"/>
        <v>1</v>
      </c>
    </row>
    <row r="7152" spans="1:7" x14ac:dyDescent="0.25">
      <c r="A7152" s="7">
        <v>5.2028063099557452E-2</v>
      </c>
      <c r="B7152" s="13">
        <f t="shared" si="558"/>
        <v>7151</v>
      </c>
      <c r="C7152" s="35">
        <f t="shared" si="559"/>
        <v>0</v>
      </c>
      <c r="D7152" s="7">
        <f t="shared" si="555"/>
        <v>0</v>
      </c>
      <c r="E7152" s="7">
        <f>SUM(D$2:D7152)</f>
        <v>2007.0356572115186</v>
      </c>
      <c r="F7152">
        <f t="shared" si="556"/>
        <v>1</v>
      </c>
      <c r="G7152">
        <f t="shared" si="557"/>
        <v>1</v>
      </c>
    </row>
    <row r="7153" spans="1:7" x14ac:dyDescent="0.25">
      <c r="A7153" s="7">
        <v>5.2028063099557452E-2</v>
      </c>
      <c r="B7153" s="13">
        <f t="shared" si="558"/>
        <v>7152</v>
      </c>
      <c r="C7153" s="35">
        <f t="shared" si="559"/>
        <v>0</v>
      </c>
      <c r="D7153" s="7">
        <f t="shared" si="555"/>
        <v>0</v>
      </c>
      <c r="E7153" s="7">
        <f>SUM(D$2:D7153)</f>
        <v>2007.0356572115186</v>
      </c>
      <c r="F7153">
        <f t="shared" si="556"/>
        <v>1</v>
      </c>
      <c r="G7153">
        <f t="shared" si="557"/>
        <v>1</v>
      </c>
    </row>
    <row r="7154" spans="1:7" x14ac:dyDescent="0.25">
      <c r="A7154" s="7">
        <v>5.2028063099557452E-2</v>
      </c>
      <c r="B7154" s="13">
        <f t="shared" si="558"/>
        <v>7153</v>
      </c>
      <c r="C7154" s="35">
        <f t="shared" si="559"/>
        <v>0</v>
      </c>
      <c r="D7154" s="7">
        <f t="shared" si="555"/>
        <v>0</v>
      </c>
      <c r="E7154" s="7">
        <f>SUM(D$2:D7154)</f>
        <v>2007.0356572115186</v>
      </c>
      <c r="F7154">
        <f t="shared" si="556"/>
        <v>1</v>
      </c>
      <c r="G7154">
        <f t="shared" si="557"/>
        <v>1</v>
      </c>
    </row>
    <row r="7155" spans="1:7" x14ac:dyDescent="0.25">
      <c r="A7155" s="7">
        <v>5.2028063099557452E-2</v>
      </c>
      <c r="B7155" s="13">
        <f t="shared" si="558"/>
        <v>7154</v>
      </c>
      <c r="C7155" s="35">
        <f t="shared" si="559"/>
        <v>0</v>
      </c>
      <c r="D7155" s="7">
        <f t="shared" si="555"/>
        <v>0</v>
      </c>
      <c r="E7155" s="7">
        <f>SUM(D$2:D7155)</f>
        <v>2007.0356572115186</v>
      </c>
      <c r="F7155">
        <f t="shared" si="556"/>
        <v>1</v>
      </c>
      <c r="G7155">
        <f t="shared" si="557"/>
        <v>1</v>
      </c>
    </row>
    <row r="7156" spans="1:7" x14ac:dyDescent="0.25">
      <c r="A7156" s="7">
        <v>5.2028063099557452E-2</v>
      </c>
      <c r="B7156" s="13">
        <f t="shared" si="558"/>
        <v>7155</v>
      </c>
      <c r="C7156" s="35">
        <f t="shared" si="559"/>
        <v>0</v>
      </c>
      <c r="D7156" s="7">
        <f t="shared" si="555"/>
        <v>0</v>
      </c>
      <c r="E7156" s="7">
        <f>SUM(D$2:D7156)</f>
        <v>2007.0356572115186</v>
      </c>
      <c r="F7156">
        <f t="shared" si="556"/>
        <v>1</v>
      </c>
      <c r="G7156">
        <f t="shared" si="557"/>
        <v>1</v>
      </c>
    </row>
    <row r="7157" spans="1:7" x14ac:dyDescent="0.25">
      <c r="A7157" s="7">
        <v>5.2028063099557452E-2</v>
      </c>
      <c r="B7157" s="13">
        <f t="shared" si="558"/>
        <v>7156</v>
      </c>
      <c r="C7157" s="35">
        <f t="shared" si="559"/>
        <v>0</v>
      </c>
      <c r="D7157" s="7">
        <f t="shared" si="555"/>
        <v>0</v>
      </c>
      <c r="E7157" s="7">
        <f>SUM(D$2:D7157)</f>
        <v>2007.0356572115186</v>
      </c>
      <c r="F7157">
        <f t="shared" si="556"/>
        <v>1</v>
      </c>
      <c r="G7157">
        <f t="shared" si="557"/>
        <v>1</v>
      </c>
    </row>
    <row r="7158" spans="1:7" x14ac:dyDescent="0.25">
      <c r="A7158" s="7">
        <v>5.2028063099557452E-2</v>
      </c>
      <c r="B7158" s="13">
        <f t="shared" si="558"/>
        <v>7157</v>
      </c>
      <c r="C7158" s="35">
        <f t="shared" si="559"/>
        <v>0</v>
      </c>
      <c r="D7158" s="7">
        <f t="shared" si="555"/>
        <v>0</v>
      </c>
      <c r="E7158" s="7">
        <f>SUM(D$2:D7158)</f>
        <v>2007.0356572115186</v>
      </c>
      <c r="F7158">
        <f t="shared" si="556"/>
        <v>1</v>
      </c>
      <c r="G7158">
        <f t="shared" si="557"/>
        <v>1</v>
      </c>
    </row>
    <row r="7159" spans="1:7" x14ac:dyDescent="0.25">
      <c r="A7159" s="7">
        <v>5.2028063099557452E-2</v>
      </c>
      <c r="B7159" s="13">
        <f t="shared" si="558"/>
        <v>7158</v>
      </c>
      <c r="C7159" s="35">
        <f t="shared" si="559"/>
        <v>0</v>
      </c>
      <c r="D7159" s="7">
        <f t="shared" si="555"/>
        <v>0</v>
      </c>
      <c r="E7159" s="7">
        <f>SUM(D$2:D7159)</f>
        <v>2007.0356572115186</v>
      </c>
      <c r="F7159">
        <f t="shared" si="556"/>
        <v>1</v>
      </c>
      <c r="G7159">
        <f t="shared" si="557"/>
        <v>1</v>
      </c>
    </row>
    <row r="7160" spans="1:7" x14ac:dyDescent="0.25">
      <c r="A7160" s="7">
        <v>5.2028063099557452E-2</v>
      </c>
      <c r="B7160" s="13">
        <f t="shared" si="558"/>
        <v>7159</v>
      </c>
      <c r="C7160" s="35">
        <f t="shared" si="559"/>
        <v>0</v>
      </c>
      <c r="D7160" s="7">
        <f t="shared" si="555"/>
        <v>0</v>
      </c>
      <c r="E7160" s="7">
        <f>SUM(D$2:D7160)</f>
        <v>2007.0356572115186</v>
      </c>
      <c r="F7160">
        <f t="shared" si="556"/>
        <v>1</v>
      </c>
      <c r="G7160">
        <f t="shared" si="557"/>
        <v>1</v>
      </c>
    </row>
    <row r="7161" spans="1:7" x14ac:dyDescent="0.25">
      <c r="A7161" s="7">
        <v>5.2028063099557452E-2</v>
      </c>
      <c r="B7161" s="13">
        <f t="shared" si="558"/>
        <v>7160</v>
      </c>
      <c r="C7161" s="35">
        <f t="shared" si="559"/>
        <v>0</v>
      </c>
      <c r="D7161" s="7">
        <f t="shared" si="555"/>
        <v>0</v>
      </c>
      <c r="E7161" s="7">
        <f>SUM(D$2:D7161)</f>
        <v>2007.0356572115186</v>
      </c>
      <c r="F7161">
        <f t="shared" si="556"/>
        <v>1</v>
      </c>
      <c r="G7161">
        <f t="shared" si="557"/>
        <v>1</v>
      </c>
    </row>
    <row r="7162" spans="1:7" x14ac:dyDescent="0.25">
      <c r="A7162" s="7">
        <v>5.2028063099557452E-2</v>
      </c>
      <c r="B7162" s="13">
        <f t="shared" si="558"/>
        <v>7161</v>
      </c>
      <c r="C7162" s="35">
        <f t="shared" si="559"/>
        <v>0</v>
      </c>
      <c r="D7162" s="7">
        <f t="shared" si="555"/>
        <v>0</v>
      </c>
      <c r="E7162" s="7">
        <f>SUM(D$2:D7162)</f>
        <v>2007.0356572115186</v>
      </c>
      <c r="F7162">
        <f t="shared" si="556"/>
        <v>1</v>
      </c>
      <c r="G7162">
        <f t="shared" si="557"/>
        <v>1</v>
      </c>
    </row>
    <row r="7163" spans="1:7" x14ac:dyDescent="0.25">
      <c r="A7163" s="7">
        <v>5.2028063099557452E-2</v>
      </c>
      <c r="B7163" s="13">
        <f t="shared" si="558"/>
        <v>7162</v>
      </c>
      <c r="C7163" s="35">
        <f t="shared" si="559"/>
        <v>0</v>
      </c>
      <c r="D7163" s="7">
        <f t="shared" si="555"/>
        <v>0</v>
      </c>
      <c r="E7163" s="7">
        <f>SUM(D$2:D7163)</f>
        <v>2007.0356572115186</v>
      </c>
      <c r="F7163">
        <f t="shared" si="556"/>
        <v>1</v>
      </c>
      <c r="G7163">
        <f t="shared" si="557"/>
        <v>1</v>
      </c>
    </row>
    <row r="7164" spans="1:7" x14ac:dyDescent="0.25">
      <c r="A7164" s="7">
        <v>5.2028063099557452E-2</v>
      </c>
      <c r="B7164" s="13">
        <f t="shared" si="558"/>
        <v>7163</v>
      </c>
      <c r="C7164" s="35">
        <f t="shared" si="559"/>
        <v>0</v>
      </c>
      <c r="D7164" s="7">
        <f t="shared" si="555"/>
        <v>0</v>
      </c>
      <c r="E7164" s="7">
        <f>SUM(D$2:D7164)</f>
        <v>2007.0356572115186</v>
      </c>
      <c r="F7164">
        <f t="shared" si="556"/>
        <v>1</v>
      </c>
      <c r="G7164">
        <f t="shared" si="557"/>
        <v>1</v>
      </c>
    </row>
    <row r="7165" spans="1:7" x14ac:dyDescent="0.25">
      <c r="A7165" s="7">
        <v>5.2028063099557452E-2</v>
      </c>
      <c r="B7165" s="13">
        <f t="shared" si="558"/>
        <v>7164</v>
      </c>
      <c r="C7165" s="35">
        <f t="shared" si="559"/>
        <v>0</v>
      </c>
      <c r="D7165" s="7">
        <f t="shared" si="555"/>
        <v>0</v>
      </c>
      <c r="E7165" s="7">
        <f>SUM(D$2:D7165)</f>
        <v>2007.0356572115186</v>
      </c>
      <c r="F7165">
        <f t="shared" si="556"/>
        <v>1</v>
      </c>
      <c r="G7165">
        <f t="shared" si="557"/>
        <v>1</v>
      </c>
    </row>
    <row r="7166" spans="1:7" x14ac:dyDescent="0.25">
      <c r="A7166" s="7">
        <v>5.2028063099557452E-2</v>
      </c>
      <c r="B7166" s="13">
        <f t="shared" si="558"/>
        <v>7165</v>
      </c>
      <c r="C7166" s="35">
        <f t="shared" si="559"/>
        <v>0</v>
      </c>
      <c r="D7166" s="7">
        <f t="shared" si="555"/>
        <v>0</v>
      </c>
      <c r="E7166" s="7">
        <f>SUM(D$2:D7166)</f>
        <v>2007.0356572115186</v>
      </c>
      <c r="F7166">
        <f t="shared" si="556"/>
        <v>1</v>
      </c>
      <c r="G7166">
        <f t="shared" si="557"/>
        <v>1</v>
      </c>
    </row>
    <row r="7167" spans="1:7" x14ac:dyDescent="0.25">
      <c r="A7167" s="7">
        <v>5.2028063099557452E-2</v>
      </c>
      <c r="B7167" s="13">
        <f t="shared" si="558"/>
        <v>7166</v>
      </c>
      <c r="C7167" s="35">
        <f t="shared" si="559"/>
        <v>0</v>
      </c>
      <c r="D7167" s="7">
        <f t="shared" si="555"/>
        <v>0</v>
      </c>
      <c r="E7167" s="7">
        <f>SUM(D$2:D7167)</f>
        <v>2007.0356572115186</v>
      </c>
      <c r="F7167">
        <f t="shared" si="556"/>
        <v>1</v>
      </c>
      <c r="G7167">
        <f t="shared" si="557"/>
        <v>1</v>
      </c>
    </row>
    <row r="7168" spans="1:7" x14ac:dyDescent="0.25">
      <c r="A7168" s="7">
        <v>5.2028063099557452E-2</v>
      </c>
      <c r="B7168" s="13">
        <f t="shared" si="558"/>
        <v>7167</v>
      </c>
      <c r="C7168" s="35">
        <f t="shared" si="559"/>
        <v>0</v>
      </c>
      <c r="D7168" s="7">
        <f t="shared" si="555"/>
        <v>0</v>
      </c>
      <c r="E7168" s="7">
        <f>SUM(D$2:D7168)</f>
        <v>2007.0356572115186</v>
      </c>
      <c r="F7168">
        <f t="shared" si="556"/>
        <v>1</v>
      </c>
      <c r="G7168">
        <f t="shared" si="557"/>
        <v>1</v>
      </c>
    </row>
    <row r="7169" spans="1:7" x14ac:dyDescent="0.25">
      <c r="A7169" s="7">
        <v>5.2028063099557452E-2</v>
      </c>
      <c r="B7169" s="13">
        <f t="shared" si="558"/>
        <v>7168</v>
      </c>
      <c r="C7169" s="35">
        <f t="shared" si="559"/>
        <v>0</v>
      </c>
      <c r="D7169" s="7">
        <f t="shared" si="555"/>
        <v>0</v>
      </c>
      <c r="E7169" s="7">
        <f>SUM(D$2:D7169)</f>
        <v>2007.0356572115186</v>
      </c>
      <c r="F7169">
        <f t="shared" si="556"/>
        <v>1</v>
      </c>
      <c r="G7169">
        <f t="shared" si="557"/>
        <v>1</v>
      </c>
    </row>
    <row r="7170" spans="1:7" x14ac:dyDescent="0.25">
      <c r="A7170" s="7">
        <v>5.2028063099557452E-2</v>
      </c>
      <c r="B7170" s="13">
        <f t="shared" si="558"/>
        <v>7169</v>
      </c>
      <c r="C7170" s="35">
        <f t="shared" si="559"/>
        <v>0</v>
      </c>
      <c r="D7170" s="7">
        <f t="shared" ref="D7170:D7233" si="560">C7170*B7170</f>
        <v>0</v>
      </c>
      <c r="E7170" s="7">
        <f>SUM(D$2:D7170)</f>
        <v>2007.0356572115186</v>
      </c>
      <c r="F7170">
        <f t="shared" ref="F7170:F7233" si="561">IF(E7170&gt;I$15,1,0)</f>
        <v>1</v>
      </c>
      <c r="G7170">
        <f t="shared" ref="G7170:G7233" si="562">IF(E7170&gt;M$15,1,0)</f>
        <v>1</v>
      </c>
    </row>
    <row r="7171" spans="1:7" x14ac:dyDescent="0.25">
      <c r="A7171" s="7">
        <v>5.2028063099557452E-2</v>
      </c>
      <c r="B7171" s="13">
        <f t="shared" ref="B7171:B7234" si="563">ROW(B7171)-1</f>
        <v>7170</v>
      </c>
      <c r="C7171" s="35">
        <f t="shared" si="559"/>
        <v>0</v>
      </c>
      <c r="D7171" s="7">
        <f t="shared" si="560"/>
        <v>0</v>
      </c>
      <c r="E7171" s="7">
        <f>SUM(D$2:D7171)</f>
        <v>2007.0356572115186</v>
      </c>
      <c r="F7171">
        <f t="shared" si="561"/>
        <v>1</v>
      </c>
      <c r="G7171">
        <f t="shared" si="562"/>
        <v>1</v>
      </c>
    </row>
    <row r="7172" spans="1:7" x14ac:dyDescent="0.25">
      <c r="A7172" s="7">
        <v>5.2028063099557452E-2</v>
      </c>
      <c r="B7172" s="13">
        <f t="shared" si="563"/>
        <v>7171</v>
      </c>
      <c r="C7172" s="35">
        <f t="shared" ref="C7172:C7235" si="564">IF(A7171-A7172=0,0,A7171-A7172)</f>
        <v>0</v>
      </c>
      <c r="D7172" s="7">
        <f t="shared" si="560"/>
        <v>0</v>
      </c>
      <c r="E7172" s="7">
        <f>SUM(D$2:D7172)</f>
        <v>2007.0356572115186</v>
      </c>
      <c r="F7172">
        <f t="shared" si="561"/>
        <v>1</v>
      </c>
      <c r="G7172">
        <f t="shared" si="562"/>
        <v>1</v>
      </c>
    </row>
    <row r="7173" spans="1:7" x14ac:dyDescent="0.25">
      <c r="A7173" s="7">
        <v>5.2028063099557452E-2</v>
      </c>
      <c r="B7173" s="13">
        <f t="shared" si="563"/>
        <v>7172</v>
      </c>
      <c r="C7173" s="35">
        <f t="shared" si="564"/>
        <v>0</v>
      </c>
      <c r="D7173" s="7">
        <f t="shared" si="560"/>
        <v>0</v>
      </c>
      <c r="E7173" s="7">
        <f>SUM(D$2:D7173)</f>
        <v>2007.0356572115186</v>
      </c>
      <c r="F7173">
        <f t="shared" si="561"/>
        <v>1</v>
      </c>
      <c r="G7173">
        <f t="shared" si="562"/>
        <v>1</v>
      </c>
    </row>
    <row r="7174" spans="1:7" x14ac:dyDescent="0.25">
      <c r="A7174" s="7">
        <v>5.2012132682842931E-2</v>
      </c>
      <c r="B7174" s="13">
        <f t="shared" si="563"/>
        <v>7173</v>
      </c>
      <c r="C7174" s="35">
        <f t="shared" si="564"/>
        <v>1.5930416714521334E-5</v>
      </c>
      <c r="D7174" s="7">
        <f t="shared" si="560"/>
        <v>0.11426887909326153</v>
      </c>
      <c r="E7174" s="7">
        <f>SUM(D$2:D7174)</f>
        <v>2007.1499260906119</v>
      </c>
      <c r="F7174">
        <f t="shared" si="561"/>
        <v>1</v>
      </c>
      <c r="G7174">
        <f t="shared" si="562"/>
        <v>1</v>
      </c>
    </row>
    <row r="7175" spans="1:7" x14ac:dyDescent="0.25">
      <c r="A7175" s="7">
        <v>5.1986808646545993E-2</v>
      </c>
      <c r="B7175" s="13">
        <f t="shared" si="563"/>
        <v>7174</v>
      </c>
      <c r="C7175" s="35">
        <f t="shared" si="564"/>
        <v>2.5324036296937857E-5</v>
      </c>
      <c r="D7175" s="7">
        <f t="shared" si="560"/>
        <v>0.1816746363942322</v>
      </c>
      <c r="E7175" s="7">
        <f>SUM(D$2:D7175)</f>
        <v>2007.3316007270062</v>
      </c>
      <c r="F7175">
        <f t="shared" si="561"/>
        <v>1</v>
      </c>
      <c r="G7175">
        <f t="shared" si="562"/>
        <v>1</v>
      </c>
    </row>
    <row r="7176" spans="1:7" x14ac:dyDescent="0.25">
      <c r="A7176" s="7">
        <v>5.1971338226666691E-2</v>
      </c>
      <c r="B7176" s="13">
        <f t="shared" si="563"/>
        <v>7175</v>
      </c>
      <c r="C7176" s="35">
        <f t="shared" si="564"/>
        <v>1.5470419879301534E-5</v>
      </c>
      <c r="D7176" s="7">
        <f t="shared" si="560"/>
        <v>0.1110002626339885</v>
      </c>
      <c r="E7176" s="7">
        <f>SUM(D$2:D7176)</f>
        <v>2007.4426009896401</v>
      </c>
      <c r="F7176">
        <f t="shared" si="561"/>
        <v>1</v>
      </c>
      <c r="G7176">
        <f t="shared" si="562"/>
        <v>1</v>
      </c>
    </row>
    <row r="7177" spans="1:7" x14ac:dyDescent="0.25">
      <c r="A7177" s="7">
        <v>5.1917663859104221E-2</v>
      </c>
      <c r="B7177" s="13">
        <f t="shared" si="563"/>
        <v>7176</v>
      </c>
      <c r="C7177" s="35">
        <f t="shared" si="564"/>
        <v>5.3674367562470127E-5</v>
      </c>
      <c r="D7177" s="7">
        <f t="shared" si="560"/>
        <v>0.38516726162828563</v>
      </c>
      <c r="E7177" s="7">
        <f>SUM(D$2:D7177)</f>
        <v>2007.8277682512685</v>
      </c>
      <c r="F7177">
        <f t="shared" si="561"/>
        <v>1</v>
      </c>
      <c r="G7177">
        <f t="shared" si="562"/>
        <v>1</v>
      </c>
    </row>
    <row r="7178" spans="1:7" x14ac:dyDescent="0.25">
      <c r="A7178" s="7">
        <v>5.191003759578347E-2</v>
      </c>
      <c r="B7178" s="13">
        <f t="shared" si="563"/>
        <v>7177</v>
      </c>
      <c r="C7178" s="35">
        <f t="shared" si="564"/>
        <v>7.6262633207507813E-6</v>
      </c>
      <c r="D7178" s="7">
        <f t="shared" si="560"/>
        <v>5.4733691853028357E-2</v>
      </c>
      <c r="E7178" s="7">
        <f>SUM(D$2:D7178)</f>
        <v>2007.8825019431215</v>
      </c>
      <c r="F7178">
        <f t="shared" si="561"/>
        <v>1</v>
      </c>
      <c r="G7178">
        <f t="shared" si="562"/>
        <v>1</v>
      </c>
    </row>
    <row r="7179" spans="1:7" x14ac:dyDescent="0.25">
      <c r="A7179" s="7">
        <v>5.1892557716044993E-2</v>
      </c>
      <c r="B7179" s="13">
        <f t="shared" si="563"/>
        <v>7178</v>
      </c>
      <c r="C7179" s="35">
        <f t="shared" si="564"/>
        <v>1.7479879738477311E-5</v>
      </c>
      <c r="D7179" s="7">
        <f t="shared" si="560"/>
        <v>0.12547057676279014</v>
      </c>
      <c r="E7179" s="7">
        <f>SUM(D$2:D7179)</f>
        <v>2008.0079725198843</v>
      </c>
      <c r="F7179">
        <f t="shared" si="561"/>
        <v>1</v>
      </c>
      <c r="G7179">
        <f t="shared" si="562"/>
        <v>1</v>
      </c>
    </row>
    <row r="7180" spans="1:7" x14ac:dyDescent="0.25">
      <c r="A7180" s="7">
        <v>5.18780799209154E-2</v>
      </c>
      <c r="B7180" s="13">
        <f t="shared" si="563"/>
        <v>7179</v>
      </c>
      <c r="C7180" s="35">
        <f t="shared" si="564"/>
        <v>1.4477795129592963E-5</v>
      </c>
      <c r="D7180" s="7">
        <f t="shared" si="560"/>
        <v>0.10393609123534789</v>
      </c>
      <c r="E7180" s="7">
        <f>SUM(D$2:D7180)</f>
        <v>2008.1119086111196</v>
      </c>
      <c r="F7180">
        <f t="shared" si="561"/>
        <v>1</v>
      </c>
      <c r="G7180">
        <f t="shared" si="562"/>
        <v>1</v>
      </c>
    </row>
    <row r="7181" spans="1:7" x14ac:dyDescent="0.25">
      <c r="A7181" s="7">
        <v>5.1855733758867519E-2</v>
      </c>
      <c r="B7181" s="13">
        <f t="shared" si="563"/>
        <v>7180</v>
      </c>
      <c r="C7181" s="35">
        <f t="shared" si="564"/>
        <v>2.2346162047881535E-5</v>
      </c>
      <c r="D7181" s="7">
        <f t="shared" si="560"/>
        <v>0.16044544350378942</v>
      </c>
      <c r="E7181" s="7">
        <f>SUM(D$2:D7181)</f>
        <v>2008.2723540546233</v>
      </c>
      <c r="F7181">
        <f t="shared" si="561"/>
        <v>1</v>
      </c>
      <c r="G7181">
        <f t="shared" si="562"/>
        <v>1</v>
      </c>
    </row>
    <row r="7182" spans="1:7" x14ac:dyDescent="0.25">
      <c r="A7182" s="7">
        <v>5.1842902268200854E-2</v>
      </c>
      <c r="B7182" s="13">
        <f t="shared" si="563"/>
        <v>7181</v>
      </c>
      <c r="C7182" s="35">
        <f t="shared" si="564"/>
        <v>1.2831490666664891E-5</v>
      </c>
      <c r="D7182" s="7">
        <f t="shared" si="560"/>
        <v>9.2142934477320582E-2</v>
      </c>
      <c r="E7182" s="7">
        <f>SUM(D$2:D7182)</f>
        <v>2008.3644969891006</v>
      </c>
      <c r="F7182">
        <f t="shared" si="561"/>
        <v>1</v>
      </c>
      <c r="G7182">
        <f t="shared" si="562"/>
        <v>1</v>
      </c>
    </row>
    <row r="7183" spans="1:7" x14ac:dyDescent="0.25">
      <c r="A7183" s="7">
        <v>5.1776880617166614E-2</v>
      </c>
      <c r="B7183" s="13">
        <f t="shared" si="563"/>
        <v>7182</v>
      </c>
      <c r="C7183" s="35">
        <f t="shared" si="564"/>
        <v>6.6021651034239848E-5</v>
      </c>
      <c r="D7183" s="7">
        <f t="shared" si="560"/>
        <v>0.47416749772791056</v>
      </c>
      <c r="E7183" s="7">
        <f>SUM(D$2:D7183)</f>
        <v>2008.8386644868285</v>
      </c>
      <c r="F7183">
        <f t="shared" si="561"/>
        <v>1</v>
      </c>
      <c r="G7183">
        <f t="shared" si="562"/>
        <v>1</v>
      </c>
    </row>
    <row r="7184" spans="1:7" x14ac:dyDescent="0.25">
      <c r="A7184" s="7">
        <v>5.1769738561040814E-2</v>
      </c>
      <c r="B7184" s="13">
        <f t="shared" si="563"/>
        <v>7183</v>
      </c>
      <c r="C7184" s="35">
        <f t="shared" si="564"/>
        <v>7.1420561258001003E-6</v>
      </c>
      <c r="D7184" s="7">
        <f t="shared" si="560"/>
        <v>5.130138915162212E-2</v>
      </c>
      <c r="E7184" s="7">
        <f>SUM(D$2:D7184)</f>
        <v>2008.8899658759801</v>
      </c>
      <c r="F7184">
        <f t="shared" si="561"/>
        <v>1</v>
      </c>
      <c r="G7184">
        <f t="shared" si="562"/>
        <v>1</v>
      </c>
    </row>
    <row r="7185" spans="1:7" x14ac:dyDescent="0.25">
      <c r="A7185" s="7">
        <v>5.1752355522741378E-2</v>
      </c>
      <c r="B7185" s="13">
        <f t="shared" si="563"/>
        <v>7184</v>
      </c>
      <c r="C7185" s="35">
        <f t="shared" si="564"/>
        <v>1.7383038299435827E-5</v>
      </c>
      <c r="D7185" s="7">
        <f t="shared" si="560"/>
        <v>0.12487974714314698</v>
      </c>
      <c r="E7185" s="7">
        <f>SUM(D$2:D7185)</f>
        <v>2009.0148456231232</v>
      </c>
      <c r="F7185">
        <f t="shared" si="561"/>
        <v>1</v>
      </c>
      <c r="G7185">
        <f t="shared" si="562"/>
        <v>1</v>
      </c>
    </row>
    <row r="7186" spans="1:7" x14ac:dyDescent="0.25">
      <c r="A7186" s="7">
        <v>5.1708437930157586E-2</v>
      </c>
      <c r="B7186" s="13">
        <f t="shared" si="563"/>
        <v>7185</v>
      </c>
      <c r="C7186" s="35">
        <f t="shared" si="564"/>
        <v>4.391759258379202E-5</v>
      </c>
      <c r="D7186" s="7">
        <f t="shared" si="560"/>
        <v>0.31554790271454569</v>
      </c>
      <c r="E7186" s="7">
        <f>SUM(D$2:D7186)</f>
        <v>2009.3303935258377</v>
      </c>
      <c r="F7186">
        <f t="shared" si="561"/>
        <v>1</v>
      </c>
      <c r="G7186">
        <f t="shared" si="562"/>
        <v>1</v>
      </c>
    </row>
    <row r="7187" spans="1:7" x14ac:dyDescent="0.25">
      <c r="A7187" s="7">
        <v>5.169337908639398E-2</v>
      </c>
      <c r="B7187" s="13">
        <f t="shared" si="563"/>
        <v>7186</v>
      </c>
      <c r="C7187" s="35">
        <f t="shared" si="564"/>
        <v>1.5058843763605945E-5</v>
      </c>
      <c r="D7187" s="7">
        <f t="shared" si="560"/>
        <v>0.10821285128527232</v>
      </c>
      <c r="E7187" s="7">
        <f>SUM(D$2:D7187)</f>
        <v>2009.4386063771231</v>
      </c>
      <c r="F7187">
        <f t="shared" si="561"/>
        <v>1</v>
      </c>
      <c r="G7187">
        <f t="shared" si="562"/>
        <v>1</v>
      </c>
    </row>
    <row r="7188" spans="1:7" x14ac:dyDescent="0.25">
      <c r="A7188" s="7">
        <v>5.167815077011214E-2</v>
      </c>
      <c r="B7188" s="13">
        <f t="shared" si="563"/>
        <v>7187</v>
      </c>
      <c r="C7188" s="35">
        <f t="shared" si="564"/>
        <v>1.5228316281840071E-5</v>
      </c>
      <c r="D7188" s="7">
        <f t="shared" si="560"/>
        <v>0.10944590911758459</v>
      </c>
      <c r="E7188" s="7">
        <f>SUM(D$2:D7188)</f>
        <v>2009.5480522862406</v>
      </c>
      <c r="F7188">
        <f t="shared" si="561"/>
        <v>1</v>
      </c>
      <c r="G7188">
        <f t="shared" si="562"/>
        <v>1</v>
      </c>
    </row>
    <row r="7189" spans="1:7" x14ac:dyDescent="0.25">
      <c r="A7189" s="7">
        <v>5.1634790015802574E-2</v>
      </c>
      <c r="B7189" s="13">
        <f t="shared" si="563"/>
        <v>7188</v>
      </c>
      <c r="C7189" s="35">
        <f t="shared" si="564"/>
        <v>4.336075430956543E-5</v>
      </c>
      <c r="D7189" s="7">
        <f t="shared" si="560"/>
        <v>0.31167710197715631</v>
      </c>
      <c r="E7189" s="7">
        <f>SUM(D$2:D7189)</f>
        <v>2009.8597293882178</v>
      </c>
      <c r="F7189">
        <f t="shared" si="561"/>
        <v>1</v>
      </c>
      <c r="G7189">
        <f t="shared" si="562"/>
        <v>1</v>
      </c>
    </row>
    <row r="7190" spans="1:7" x14ac:dyDescent="0.25">
      <c r="A7190" s="7">
        <v>5.1628107956512022E-2</v>
      </c>
      <c r="B7190" s="13">
        <f t="shared" si="563"/>
        <v>7189</v>
      </c>
      <c r="C7190" s="35">
        <f t="shared" si="564"/>
        <v>6.6820592905525444E-6</v>
      </c>
      <c r="D7190" s="7">
        <f t="shared" si="560"/>
        <v>4.8037324239782242E-2</v>
      </c>
      <c r="E7190" s="7">
        <f>SUM(D$2:D7190)</f>
        <v>2009.9077667124577</v>
      </c>
      <c r="F7190">
        <f t="shared" si="561"/>
        <v>1</v>
      </c>
      <c r="G7190">
        <f t="shared" si="562"/>
        <v>1</v>
      </c>
    </row>
    <row r="7191" spans="1:7" x14ac:dyDescent="0.25">
      <c r="A7191" s="7">
        <v>5.1611596491163494E-2</v>
      </c>
      <c r="B7191" s="13">
        <f t="shared" si="563"/>
        <v>7190</v>
      </c>
      <c r="C7191" s="35">
        <f t="shared" si="564"/>
        <v>1.6511465348527377E-5</v>
      </c>
      <c r="D7191" s="7">
        <f t="shared" si="560"/>
        <v>0.11871743585591184</v>
      </c>
      <c r="E7191" s="7">
        <f>SUM(D$2:D7191)</f>
        <v>2010.0264841483136</v>
      </c>
      <c r="F7191">
        <f t="shared" si="561"/>
        <v>1</v>
      </c>
      <c r="G7191">
        <f t="shared" si="562"/>
        <v>1</v>
      </c>
    </row>
    <row r="7192" spans="1:7" x14ac:dyDescent="0.25">
      <c r="A7192" s="7">
        <v>5.1555961084461428E-2</v>
      </c>
      <c r="B7192" s="13">
        <f t="shared" si="563"/>
        <v>7191</v>
      </c>
      <c r="C7192" s="35">
        <f t="shared" si="564"/>
        <v>5.5635406702066181E-5</v>
      </c>
      <c r="D7192" s="7">
        <f t="shared" si="560"/>
        <v>0.40007420959455792</v>
      </c>
      <c r="E7192" s="7">
        <f>SUM(D$2:D7192)</f>
        <v>2010.4265583579081</v>
      </c>
      <c r="F7192">
        <f t="shared" si="561"/>
        <v>1</v>
      </c>
      <c r="G7192">
        <f t="shared" si="562"/>
        <v>1</v>
      </c>
    </row>
    <row r="7193" spans="1:7" x14ac:dyDescent="0.25">
      <c r="A7193" s="7">
        <v>5.1552426371938145E-2</v>
      </c>
      <c r="B7193" s="13">
        <f t="shared" si="563"/>
        <v>7192</v>
      </c>
      <c r="C7193" s="35">
        <f t="shared" si="564"/>
        <v>3.5347125232829124E-6</v>
      </c>
      <c r="D7193" s="7">
        <f t="shared" si="560"/>
        <v>2.5421652467450706E-2</v>
      </c>
      <c r="E7193" s="7">
        <f>SUM(D$2:D7193)</f>
        <v>2010.4519800103756</v>
      </c>
      <c r="F7193">
        <f t="shared" si="561"/>
        <v>1</v>
      </c>
      <c r="G7193">
        <f t="shared" si="562"/>
        <v>1</v>
      </c>
    </row>
    <row r="7194" spans="1:7" x14ac:dyDescent="0.25">
      <c r="A7194" s="7">
        <v>5.1539013832637474E-2</v>
      </c>
      <c r="B7194" s="13">
        <f t="shared" si="563"/>
        <v>7193</v>
      </c>
      <c r="C7194" s="35">
        <f t="shared" si="564"/>
        <v>1.3412539300670934E-5</v>
      </c>
      <c r="D7194" s="7">
        <f t="shared" si="560"/>
        <v>9.6476395189726033E-2</v>
      </c>
      <c r="E7194" s="7">
        <f>SUM(D$2:D7194)</f>
        <v>2010.5484564055653</v>
      </c>
      <c r="F7194">
        <f t="shared" si="561"/>
        <v>1</v>
      </c>
      <c r="G7194">
        <f t="shared" si="562"/>
        <v>1</v>
      </c>
    </row>
    <row r="7195" spans="1:7" x14ac:dyDescent="0.25">
      <c r="A7195" s="7">
        <v>5.1527925487872647E-2</v>
      </c>
      <c r="B7195" s="13">
        <f t="shared" si="563"/>
        <v>7194</v>
      </c>
      <c r="C7195" s="35">
        <f t="shared" si="564"/>
        <v>1.1088344764827174E-5</v>
      </c>
      <c r="D7195" s="7">
        <f t="shared" si="560"/>
        <v>7.9769552238166688E-2</v>
      </c>
      <c r="E7195" s="7">
        <f>SUM(D$2:D7195)</f>
        <v>2010.6282259578034</v>
      </c>
      <c r="F7195">
        <f t="shared" si="561"/>
        <v>1</v>
      </c>
      <c r="G7195">
        <f t="shared" si="562"/>
        <v>1</v>
      </c>
    </row>
    <row r="7196" spans="1:7" x14ac:dyDescent="0.25">
      <c r="A7196" s="7">
        <v>5.1524318144270095E-2</v>
      </c>
      <c r="B7196" s="13">
        <f t="shared" si="563"/>
        <v>7195</v>
      </c>
      <c r="C7196" s="35">
        <f t="shared" si="564"/>
        <v>3.6073436025518824E-6</v>
      </c>
      <c r="D7196" s="7">
        <f t="shared" si="560"/>
        <v>2.5954837220360794E-2</v>
      </c>
      <c r="E7196" s="7">
        <f>SUM(D$2:D7196)</f>
        <v>2010.6541807950236</v>
      </c>
      <c r="F7196">
        <f t="shared" si="561"/>
        <v>1</v>
      </c>
      <c r="G7196">
        <f t="shared" si="562"/>
        <v>1</v>
      </c>
    </row>
    <row r="7197" spans="1:7" x14ac:dyDescent="0.25">
      <c r="A7197" s="7">
        <v>5.1506475109135481E-2</v>
      </c>
      <c r="B7197" s="13">
        <f t="shared" si="563"/>
        <v>7196</v>
      </c>
      <c r="C7197" s="35">
        <f t="shared" si="564"/>
        <v>1.7843035134613994E-5</v>
      </c>
      <c r="D7197" s="7">
        <f t="shared" si="560"/>
        <v>0.1283984808286823</v>
      </c>
      <c r="E7197" s="7">
        <f>SUM(D$2:D7197)</f>
        <v>2010.7825792758524</v>
      </c>
      <c r="F7197">
        <f t="shared" si="561"/>
        <v>1</v>
      </c>
      <c r="G7197">
        <f t="shared" si="562"/>
        <v>1</v>
      </c>
    </row>
    <row r="7198" spans="1:7" x14ac:dyDescent="0.25">
      <c r="A7198" s="7">
        <v>5.1487494187092628E-2</v>
      </c>
      <c r="B7198" s="13">
        <f t="shared" si="563"/>
        <v>7197</v>
      </c>
      <c r="C7198" s="35">
        <f t="shared" si="564"/>
        <v>1.8980922042853565E-5</v>
      </c>
      <c r="D7198" s="7">
        <f t="shared" si="560"/>
        <v>0.13660569594241712</v>
      </c>
      <c r="E7198" s="7">
        <f>SUM(D$2:D7198)</f>
        <v>2010.9191849717947</v>
      </c>
      <c r="F7198">
        <f t="shared" si="561"/>
        <v>1</v>
      </c>
      <c r="G7198">
        <f t="shared" si="562"/>
        <v>1</v>
      </c>
    </row>
    <row r="7199" spans="1:7" x14ac:dyDescent="0.25">
      <c r="A7199" s="7">
        <v>5.1472193239731574E-2</v>
      </c>
      <c r="B7199" s="13">
        <f t="shared" si="563"/>
        <v>7198</v>
      </c>
      <c r="C7199" s="35">
        <f t="shared" si="564"/>
        <v>1.530094736105353E-5</v>
      </c>
      <c r="D7199" s="7">
        <f t="shared" si="560"/>
        <v>0.11013621910486331</v>
      </c>
      <c r="E7199" s="7">
        <f>SUM(D$2:D7199)</f>
        <v>2011.0293211908995</v>
      </c>
      <c r="F7199">
        <f t="shared" si="561"/>
        <v>1</v>
      </c>
      <c r="G7199">
        <f t="shared" si="562"/>
        <v>1</v>
      </c>
    </row>
    <row r="7200" spans="1:7" x14ac:dyDescent="0.25">
      <c r="A7200" s="7">
        <v>5.14137252209389E-2</v>
      </c>
      <c r="B7200" s="13">
        <f t="shared" si="563"/>
        <v>7199</v>
      </c>
      <c r="C7200" s="35">
        <f t="shared" si="564"/>
        <v>5.846801879267477E-5</v>
      </c>
      <c r="D7200" s="7">
        <f t="shared" si="560"/>
        <v>0.42091126728846567</v>
      </c>
      <c r="E7200" s="7">
        <f>SUM(D$2:D7200)</f>
        <v>2011.4502324581879</v>
      </c>
      <c r="F7200">
        <f t="shared" si="561"/>
        <v>1</v>
      </c>
      <c r="G7200">
        <f t="shared" si="562"/>
        <v>1</v>
      </c>
    </row>
    <row r="7201" spans="1:7" x14ac:dyDescent="0.25">
      <c r="A7201" s="7">
        <v>5.1406583164813086E-2</v>
      </c>
      <c r="B7201" s="13">
        <f t="shared" si="563"/>
        <v>7200</v>
      </c>
      <c r="C7201" s="35">
        <f t="shared" si="564"/>
        <v>7.1420561258139781E-6</v>
      </c>
      <c r="D7201" s="7">
        <f t="shared" si="560"/>
        <v>5.1422804105860642E-2</v>
      </c>
      <c r="E7201" s="7">
        <f>SUM(D$2:D7201)</f>
        <v>2011.5016552622938</v>
      </c>
      <c r="F7201">
        <f t="shared" si="561"/>
        <v>1</v>
      </c>
      <c r="G7201">
        <f t="shared" si="562"/>
        <v>1</v>
      </c>
    </row>
    <row r="7202" spans="1:7" x14ac:dyDescent="0.25">
      <c r="A7202" s="7">
        <v>5.1388909602196685E-2</v>
      </c>
      <c r="B7202" s="13">
        <f t="shared" si="563"/>
        <v>7201</v>
      </c>
      <c r="C7202" s="35">
        <f t="shared" si="564"/>
        <v>1.7673562616400684E-5</v>
      </c>
      <c r="D7202" s="7">
        <f t="shared" si="560"/>
        <v>0.12726732440070132</v>
      </c>
      <c r="E7202" s="7">
        <f>SUM(D$2:D7202)</f>
        <v>2011.6289225866944</v>
      </c>
      <c r="F7202">
        <f t="shared" si="561"/>
        <v>1</v>
      </c>
      <c r="G7202">
        <f t="shared" si="562"/>
        <v>1</v>
      </c>
    </row>
    <row r="7203" spans="1:7" x14ac:dyDescent="0.25">
      <c r="A7203" s="7">
        <v>5.1377022315560149E-2</v>
      </c>
      <c r="B7203" s="13">
        <f t="shared" si="563"/>
        <v>7202</v>
      </c>
      <c r="C7203" s="35">
        <f t="shared" si="564"/>
        <v>1.1887286636536043E-5</v>
      </c>
      <c r="D7203" s="7">
        <f t="shared" si="560"/>
        <v>8.5612238356332582E-2</v>
      </c>
      <c r="E7203" s="7">
        <f>SUM(D$2:D7203)</f>
        <v>2011.7145348250508</v>
      </c>
      <c r="F7203">
        <f t="shared" si="561"/>
        <v>1</v>
      </c>
      <c r="G7203">
        <f t="shared" si="562"/>
        <v>1</v>
      </c>
    </row>
    <row r="7204" spans="1:7" x14ac:dyDescent="0.25">
      <c r="A7204" s="7">
        <v>5.1367217119862002E-2</v>
      </c>
      <c r="B7204" s="13">
        <f t="shared" si="563"/>
        <v>7203</v>
      </c>
      <c r="C7204" s="35">
        <f t="shared" si="564"/>
        <v>9.8051956981468069E-6</v>
      </c>
      <c r="D7204" s="7">
        <f t="shared" si="560"/>
        <v>7.0626824613751443E-2</v>
      </c>
      <c r="E7204" s="7">
        <f>SUM(D$2:D7204)</f>
        <v>2011.7851616496646</v>
      </c>
      <c r="F7204">
        <f t="shared" si="561"/>
        <v>1</v>
      </c>
      <c r="G7204">
        <f t="shared" si="562"/>
        <v>1</v>
      </c>
    </row>
    <row r="7205" spans="1:7" x14ac:dyDescent="0.25">
      <c r="A7205" s="7">
        <v>5.1278486151383695E-2</v>
      </c>
      <c r="B7205" s="13">
        <f t="shared" si="563"/>
        <v>7204</v>
      </c>
      <c r="C7205" s="35">
        <f t="shared" si="564"/>
        <v>8.8730968478306638E-5</v>
      </c>
      <c r="D7205" s="7">
        <f t="shared" si="560"/>
        <v>0.63921789691772102</v>
      </c>
      <c r="E7205" s="7">
        <f>SUM(D$2:D7205)</f>
        <v>2012.4243795465823</v>
      </c>
      <c r="F7205">
        <f t="shared" si="561"/>
        <v>1</v>
      </c>
      <c r="G7205">
        <f t="shared" si="562"/>
        <v>1</v>
      </c>
    </row>
    <row r="7206" spans="1:7" x14ac:dyDescent="0.25">
      <c r="A7206" s="7">
        <v>5.1266550444027677E-2</v>
      </c>
      <c r="B7206" s="13">
        <f t="shared" si="563"/>
        <v>7205</v>
      </c>
      <c r="C7206" s="35">
        <f t="shared" si="564"/>
        <v>1.1935707356018621E-5</v>
      </c>
      <c r="D7206" s="7">
        <f t="shared" si="560"/>
        <v>8.5996771500114172E-2</v>
      </c>
      <c r="E7206" s="7">
        <f>SUM(D$2:D7206)</f>
        <v>2012.5103763180823</v>
      </c>
      <c r="F7206">
        <f t="shared" si="561"/>
        <v>1</v>
      </c>
      <c r="G7206">
        <f t="shared" si="562"/>
        <v>1</v>
      </c>
    </row>
    <row r="7207" spans="1:7" x14ac:dyDescent="0.25">
      <c r="A7207" s="7">
        <v>5.1256890510488033E-2</v>
      </c>
      <c r="B7207" s="13">
        <f t="shared" si="563"/>
        <v>7206</v>
      </c>
      <c r="C7207" s="35">
        <f t="shared" si="564"/>
        <v>9.6599335396435615E-6</v>
      </c>
      <c r="D7207" s="7">
        <f t="shared" si="560"/>
        <v>6.9609481086671504E-2</v>
      </c>
      <c r="E7207" s="7">
        <f>SUM(D$2:D7207)</f>
        <v>2012.579985799169</v>
      </c>
      <c r="F7207">
        <f t="shared" si="561"/>
        <v>1</v>
      </c>
      <c r="G7207">
        <f t="shared" si="562"/>
        <v>1</v>
      </c>
    </row>
    <row r="7208" spans="1:7" x14ac:dyDescent="0.25">
      <c r="A7208" s="7">
        <v>5.1209171891423703E-2</v>
      </c>
      <c r="B7208" s="13">
        <f t="shared" si="563"/>
        <v>7207</v>
      </c>
      <c r="C7208" s="35">
        <f t="shared" si="564"/>
        <v>4.7718619064329726E-5</v>
      </c>
      <c r="D7208" s="7">
        <f t="shared" si="560"/>
        <v>0.34390808759662433</v>
      </c>
      <c r="E7208" s="7">
        <f>SUM(D$2:D7208)</f>
        <v>2012.9238938867657</v>
      </c>
      <c r="F7208">
        <f t="shared" si="561"/>
        <v>1</v>
      </c>
      <c r="G7208">
        <f t="shared" si="562"/>
        <v>1</v>
      </c>
    </row>
    <row r="7209" spans="1:7" x14ac:dyDescent="0.25">
      <c r="A7209" s="7">
        <v>5.1170047950070116E-2</v>
      </c>
      <c r="B7209" s="13">
        <f t="shared" si="563"/>
        <v>7208</v>
      </c>
      <c r="C7209" s="35">
        <f t="shared" si="564"/>
        <v>3.9123941353587377E-5</v>
      </c>
      <c r="D7209" s="7">
        <f t="shared" si="560"/>
        <v>0.28200536927665781</v>
      </c>
      <c r="E7209" s="7">
        <f>SUM(D$2:D7209)</f>
        <v>2013.2058992560424</v>
      </c>
      <c r="F7209">
        <f t="shared" si="561"/>
        <v>1</v>
      </c>
      <c r="G7209">
        <f t="shared" si="562"/>
        <v>1</v>
      </c>
    </row>
    <row r="7210" spans="1:7" x14ac:dyDescent="0.25">
      <c r="A7210" s="7">
        <v>5.1139058689592023E-2</v>
      </c>
      <c r="B7210" s="13">
        <f t="shared" si="563"/>
        <v>7209</v>
      </c>
      <c r="C7210" s="35">
        <f t="shared" si="564"/>
        <v>3.0989260478092584E-5</v>
      </c>
      <c r="D7210" s="7">
        <f t="shared" si="560"/>
        <v>0.22340157878656944</v>
      </c>
      <c r="E7210" s="7">
        <f>SUM(D$2:D7210)</f>
        <v>2013.4293008348288</v>
      </c>
      <c r="F7210">
        <f t="shared" si="561"/>
        <v>1</v>
      </c>
      <c r="G7210">
        <f t="shared" si="562"/>
        <v>1</v>
      </c>
    </row>
    <row r="7211" spans="1:7" x14ac:dyDescent="0.25">
      <c r="A7211" s="7">
        <v>5.111925461531773E-2</v>
      </c>
      <c r="B7211" s="13">
        <f t="shared" si="563"/>
        <v>7210</v>
      </c>
      <c r="C7211" s="35">
        <f t="shared" si="564"/>
        <v>1.9804074274293315E-5</v>
      </c>
      <c r="D7211" s="7">
        <f t="shared" si="560"/>
        <v>0.1427873755176548</v>
      </c>
      <c r="E7211" s="7">
        <f>SUM(D$2:D7211)</f>
        <v>2013.5720882103465</v>
      </c>
      <c r="F7211">
        <f t="shared" si="561"/>
        <v>1</v>
      </c>
      <c r="G7211">
        <f t="shared" si="562"/>
        <v>1</v>
      </c>
    </row>
    <row r="7212" spans="1:7" x14ac:dyDescent="0.25">
      <c r="A7212" s="7">
        <v>5.1118140938769319E-2</v>
      </c>
      <c r="B7212" s="13">
        <f t="shared" si="563"/>
        <v>7211</v>
      </c>
      <c r="C7212" s="35">
        <f t="shared" si="564"/>
        <v>1.1136765484115463E-6</v>
      </c>
      <c r="D7212" s="7">
        <f t="shared" si="560"/>
        <v>8.0307215905956603E-3</v>
      </c>
      <c r="E7212" s="7">
        <f>SUM(D$2:D7212)</f>
        <v>2013.580118931937</v>
      </c>
      <c r="F7212">
        <f t="shared" si="561"/>
        <v>1</v>
      </c>
      <c r="G7212">
        <f t="shared" si="562"/>
        <v>1</v>
      </c>
    </row>
    <row r="7213" spans="1:7" x14ac:dyDescent="0.25">
      <c r="A7213" s="7">
        <v>5.1110248361491278E-2</v>
      </c>
      <c r="B7213" s="13">
        <f t="shared" si="563"/>
        <v>7212</v>
      </c>
      <c r="C7213" s="35">
        <f t="shared" si="564"/>
        <v>7.8925772780402692E-6</v>
      </c>
      <c r="D7213" s="7">
        <f t="shared" si="560"/>
        <v>5.6921267329226422E-2</v>
      </c>
      <c r="E7213" s="7">
        <f>SUM(D$2:D7213)</f>
        <v>2013.6370401992663</v>
      </c>
      <c r="F7213">
        <f t="shared" si="561"/>
        <v>1</v>
      </c>
      <c r="G7213">
        <f t="shared" si="562"/>
        <v>1</v>
      </c>
    </row>
    <row r="7214" spans="1:7" x14ac:dyDescent="0.25">
      <c r="A7214" s="7">
        <v>5.1096448456434615E-2</v>
      </c>
      <c r="B7214" s="13">
        <f t="shared" si="563"/>
        <v>7213</v>
      </c>
      <c r="C7214" s="35">
        <f t="shared" si="564"/>
        <v>1.3799905056663397E-5</v>
      </c>
      <c r="D7214" s="7">
        <f t="shared" si="560"/>
        <v>9.9538715173713085E-2</v>
      </c>
      <c r="E7214" s="7">
        <f>SUM(D$2:D7214)</f>
        <v>2013.7365789144401</v>
      </c>
      <c r="F7214">
        <f t="shared" si="561"/>
        <v>1</v>
      </c>
      <c r="G7214">
        <f t="shared" si="562"/>
        <v>1</v>
      </c>
    </row>
    <row r="7215" spans="1:7" x14ac:dyDescent="0.25">
      <c r="A7215" s="7">
        <v>5.1066306558547735E-2</v>
      </c>
      <c r="B7215" s="13">
        <f t="shared" si="563"/>
        <v>7214</v>
      </c>
      <c r="C7215" s="35">
        <f t="shared" si="564"/>
        <v>3.014189788688032E-5</v>
      </c>
      <c r="D7215" s="7">
        <f t="shared" si="560"/>
        <v>0.21744365135595461</v>
      </c>
      <c r="E7215" s="7">
        <f>SUM(D$2:D7215)</f>
        <v>2013.9540225657961</v>
      </c>
      <c r="F7215">
        <f t="shared" si="561"/>
        <v>1</v>
      </c>
      <c r="G7215">
        <f t="shared" si="562"/>
        <v>1</v>
      </c>
    </row>
    <row r="7216" spans="1:7" x14ac:dyDescent="0.25">
      <c r="A7216" s="7">
        <v>5.1045606700962726E-2</v>
      </c>
      <c r="B7216" s="13">
        <f t="shared" si="563"/>
        <v>7215</v>
      </c>
      <c r="C7216" s="35">
        <f t="shared" si="564"/>
        <v>2.0699857585008974E-5</v>
      </c>
      <c r="D7216" s="7">
        <f t="shared" si="560"/>
        <v>0.14934947247583974</v>
      </c>
      <c r="E7216" s="7">
        <f>SUM(D$2:D7216)</f>
        <v>2014.103372038272</v>
      </c>
      <c r="F7216">
        <f t="shared" si="561"/>
        <v>1</v>
      </c>
      <c r="G7216">
        <f t="shared" si="562"/>
        <v>1</v>
      </c>
    </row>
    <row r="7217" spans="1:7" x14ac:dyDescent="0.25">
      <c r="A7217" s="7">
        <v>5.1029555232449474E-2</v>
      </c>
      <c r="B7217" s="13">
        <f t="shared" si="563"/>
        <v>7216</v>
      </c>
      <c r="C7217" s="35">
        <f t="shared" si="564"/>
        <v>1.6051468513252065E-5</v>
      </c>
      <c r="D7217" s="7">
        <f t="shared" si="560"/>
        <v>0.1158273967916269</v>
      </c>
      <c r="E7217" s="7">
        <f>SUM(D$2:D7217)</f>
        <v>2014.2191994350637</v>
      </c>
      <c r="F7217">
        <f t="shared" si="561"/>
        <v>1</v>
      </c>
      <c r="G7217">
        <f t="shared" si="562"/>
        <v>1</v>
      </c>
    </row>
    <row r="7218" spans="1:7" x14ac:dyDescent="0.25">
      <c r="A7218" s="7">
        <v>5.1008782743785258E-2</v>
      </c>
      <c r="B7218" s="13">
        <f t="shared" si="563"/>
        <v>7217</v>
      </c>
      <c r="C7218" s="35">
        <f t="shared" si="564"/>
        <v>2.0772488664215494E-5</v>
      </c>
      <c r="D7218" s="7">
        <f t="shared" si="560"/>
        <v>0.14991505068964323</v>
      </c>
      <c r="E7218" s="7">
        <f>SUM(D$2:D7218)</f>
        <v>2014.3691144857535</v>
      </c>
      <c r="F7218">
        <f t="shared" si="561"/>
        <v>1</v>
      </c>
      <c r="G7218">
        <f t="shared" si="562"/>
        <v>1</v>
      </c>
    </row>
    <row r="7219" spans="1:7" x14ac:dyDescent="0.25">
      <c r="A7219" s="7">
        <v>5.1008782743785258E-2</v>
      </c>
      <c r="B7219" s="13">
        <f t="shared" si="563"/>
        <v>7218</v>
      </c>
      <c r="C7219" s="35">
        <f t="shared" si="564"/>
        <v>0</v>
      </c>
      <c r="D7219" s="7">
        <f t="shared" si="560"/>
        <v>0</v>
      </c>
      <c r="E7219" s="7">
        <f>SUM(D$2:D7219)</f>
        <v>2014.3691144857535</v>
      </c>
      <c r="F7219">
        <f t="shared" si="561"/>
        <v>1</v>
      </c>
      <c r="G7219">
        <f t="shared" si="562"/>
        <v>1</v>
      </c>
    </row>
    <row r="7220" spans="1:7" x14ac:dyDescent="0.25">
      <c r="A7220" s="7">
        <v>5.1006482759609138E-2</v>
      </c>
      <c r="B7220" s="13">
        <f t="shared" si="563"/>
        <v>7219</v>
      </c>
      <c r="C7220" s="35">
        <f t="shared" si="564"/>
        <v>2.2999841761198181E-6</v>
      </c>
      <c r="D7220" s="7">
        <f t="shared" si="560"/>
        <v>1.6603585767408967E-2</v>
      </c>
      <c r="E7220" s="7">
        <f>SUM(D$2:D7220)</f>
        <v>2014.3857180715208</v>
      </c>
      <c r="F7220">
        <f t="shared" si="561"/>
        <v>1</v>
      </c>
      <c r="G7220">
        <f t="shared" si="562"/>
        <v>1</v>
      </c>
    </row>
    <row r="7221" spans="1:7" x14ac:dyDescent="0.25">
      <c r="A7221" s="7">
        <v>5.0967044083578834E-2</v>
      </c>
      <c r="B7221" s="13">
        <f t="shared" si="563"/>
        <v>7220</v>
      </c>
      <c r="C7221" s="35">
        <f t="shared" si="564"/>
        <v>3.9438676030303932E-5</v>
      </c>
      <c r="D7221" s="7">
        <f t="shared" si="560"/>
        <v>0.28474724093879439</v>
      </c>
      <c r="E7221" s="7">
        <f>SUM(D$2:D7221)</f>
        <v>2014.6704653124596</v>
      </c>
      <c r="F7221">
        <f t="shared" si="561"/>
        <v>1</v>
      </c>
      <c r="G7221">
        <f t="shared" si="562"/>
        <v>1</v>
      </c>
    </row>
    <row r="7222" spans="1:7" x14ac:dyDescent="0.25">
      <c r="A7222" s="7">
        <v>5.0936175874899473E-2</v>
      </c>
      <c r="B7222" s="13">
        <f t="shared" si="563"/>
        <v>7221</v>
      </c>
      <c r="C7222" s="35">
        <f t="shared" si="564"/>
        <v>3.0868208679361853E-5</v>
      </c>
      <c r="D7222" s="7">
        <f t="shared" si="560"/>
        <v>0.22289933487367194</v>
      </c>
      <c r="E7222" s="7">
        <f>SUM(D$2:D7222)</f>
        <v>2014.8933646473333</v>
      </c>
      <c r="F7222">
        <f t="shared" si="561"/>
        <v>1</v>
      </c>
      <c r="G7222">
        <f t="shared" si="562"/>
        <v>1</v>
      </c>
    </row>
    <row r="7223" spans="1:7" x14ac:dyDescent="0.25">
      <c r="A7223" s="7">
        <v>5.0917412846094363E-2</v>
      </c>
      <c r="B7223" s="13">
        <f t="shared" si="563"/>
        <v>7222</v>
      </c>
      <c r="C7223" s="35">
        <f t="shared" si="564"/>
        <v>1.8763028805109105E-5</v>
      </c>
      <c r="D7223" s="7">
        <f t="shared" si="560"/>
        <v>0.13550659403049797</v>
      </c>
      <c r="E7223" s="7">
        <f>SUM(D$2:D7223)</f>
        <v>2015.0288712413637</v>
      </c>
      <c r="F7223">
        <f t="shared" si="561"/>
        <v>1</v>
      </c>
      <c r="G7223">
        <f t="shared" si="562"/>
        <v>1</v>
      </c>
    </row>
    <row r="7224" spans="1:7" x14ac:dyDescent="0.25">
      <c r="A7224" s="7">
        <v>5.0914677075442775E-2</v>
      </c>
      <c r="B7224" s="13">
        <f t="shared" si="563"/>
        <v>7223</v>
      </c>
      <c r="C7224" s="35">
        <f t="shared" si="564"/>
        <v>2.735770651587921E-6</v>
      </c>
      <c r="D7224" s="7">
        <f t="shared" si="560"/>
        <v>1.9760471416419553E-2</v>
      </c>
      <c r="E7224" s="7">
        <f>SUM(D$2:D7224)</f>
        <v>2015.0486317127802</v>
      </c>
      <c r="F7224">
        <f t="shared" si="561"/>
        <v>1</v>
      </c>
      <c r="G7224">
        <f t="shared" si="562"/>
        <v>1</v>
      </c>
    </row>
    <row r="7225" spans="1:7" x14ac:dyDescent="0.25">
      <c r="A7225" s="7">
        <v>5.0898310872252779E-2</v>
      </c>
      <c r="B7225" s="13">
        <f t="shared" si="563"/>
        <v>7224</v>
      </c>
      <c r="C7225" s="35">
        <f t="shared" si="564"/>
        <v>1.6366203189996376E-5</v>
      </c>
      <c r="D7225" s="7">
        <f t="shared" si="560"/>
        <v>0.11822945184453382</v>
      </c>
      <c r="E7225" s="7">
        <f>SUM(D$2:D7225)</f>
        <v>2015.1668611646248</v>
      </c>
      <c r="F7225">
        <f t="shared" si="561"/>
        <v>1</v>
      </c>
      <c r="G7225">
        <f t="shared" si="562"/>
        <v>1</v>
      </c>
    </row>
    <row r="7226" spans="1:7" x14ac:dyDescent="0.25">
      <c r="A7226" s="7">
        <v>5.0873785777827502E-2</v>
      </c>
      <c r="B7226" s="13">
        <f t="shared" si="563"/>
        <v>7225</v>
      </c>
      <c r="C7226" s="35">
        <f t="shared" si="564"/>
        <v>2.452509442527756E-5</v>
      </c>
      <c r="D7226" s="7">
        <f t="shared" si="560"/>
        <v>0.17719380722263037</v>
      </c>
      <c r="E7226" s="7">
        <f>SUM(D$2:D7226)</f>
        <v>2015.3440549718475</v>
      </c>
      <c r="F7226">
        <f t="shared" si="561"/>
        <v>1</v>
      </c>
      <c r="G7226">
        <f t="shared" si="562"/>
        <v>1</v>
      </c>
    </row>
    <row r="7227" spans="1:7" x14ac:dyDescent="0.25">
      <c r="A7227" s="7">
        <v>5.0861486915075312E-2</v>
      </c>
      <c r="B7227" s="13">
        <f t="shared" si="563"/>
        <v>7226</v>
      </c>
      <c r="C7227" s="35">
        <f t="shared" si="564"/>
        <v>1.2298862752189998E-5</v>
      </c>
      <c r="D7227" s="7">
        <f t="shared" si="560"/>
        <v>8.8871582247324929E-2</v>
      </c>
      <c r="E7227" s="7">
        <f>SUM(D$2:D7227)</f>
        <v>2015.4329265540948</v>
      </c>
      <c r="F7227">
        <f t="shared" si="561"/>
        <v>1</v>
      </c>
      <c r="G7227">
        <f t="shared" si="562"/>
        <v>1</v>
      </c>
    </row>
    <row r="7228" spans="1:7" x14ac:dyDescent="0.25">
      <c r="A7228" s="7">
        <v>5.0818150371125463E-2</v>
      </c>
      <c r="B7228" s="13">
        <f t="shared" si="563"/>
        <v>7227</v>
      </c>
      <c r="C7228" s="35">
        <f t="shared" si="564"/>
        <v>4.3336543949848427E-5</v>
      </c>
      <c r="D7228" s="7">
        <f t="shared" si="560"/>
        <v>0.3131932031255546</v>
      </c>
      <c r="E7228" s="7">
        <f>SUM(D$2:D7228)</f>
        <v>2015.7461197572204</v>
      </c>
      <c r="F7228">
        <f t="shared" si="561"/>
        <v>1</v>
      </c>
      <c r="G7228">
        <f t="shared" si="562"/>
        <v>1</v>
      </c>
    </row>
    <row r="7229" spans="1:7" x14ac:dyDescent="0.25">
      <c r="A7229" s="7">
        <v>5.07914221339631E-2</v>
      </c>
      <c r="B7229" s="13">
        <f t="shared" si="563"/>
        <v>7228</v>
      </c>
      <c r="C7229" s="35">
        <f t="shared" si="564"/>
        <v>2.6728237162362833E-5</v>
      </c>
      <c r="D7229" s="7">
        <f t="shared" si="560"/>
        <v>0.19319169820955856</v>
      </c>
      <c r="E7229" s="7">
        <f>SUM(D$2:D7229)</f>
        <v>2015.93931145543</v>
      </c>
      <c r="F7229">
        <f t="shared" si="561"/>
        <v>1</v>
      </c>
      <c r="G7229">
        <f t="shared" si="562"/>
        <v>1</v>
      </c>
    </row>
    <row r="7230" spans="1:7" x14ac:dyDescent="0.25">
      <c r="A7230" s="7">
        <v>5.0744914032886189E-2</v>
      </c>
      <c r="B7230" s="13">
        <f t="shared" si="563"/>
        <v>7229</v>
      </c>
      <c r="C7230" s="35">
        <f t="shared" si="564"/>
        <v>4.650810107691139E-5</v>
      </c>
      <c r="D7230" s="7">
        <f t="shared" si="560"/>
        <v>0.33620706268499245</v>
      </c>
      <c r="E7230" s="7">
        <f>SUM(D$2:D7230)</f>
        <v>2016.2755185181149</v>
      </c>
      <c r="F7230">
        <f t="shared" si="561"/>
        <v>1</v>
      </c>
      <c r="G7230">
        <f t="shared" si="562"/>
        <v>1</v>
      </c>
    </row>
    <row r="7231" spans="1:7" x14ac:dyDescent="0.25">
      <c r="A7231" s="7">
        <v>5.0744914032886189E-2</v>
      </c>
      <c r="B7231" s="13">
        <f t="shared" si="563"/>
        <v>7230</v>
      </c>
      <c r="C7231" s="35">
        <f t="shared" si="564"/>
        <v>0</v>
      </c>
      <c r="D7231" s="7">
        <f t="shared" si="560"/>
        <v>0</v>
      </c>
      <c r="E7231" s="7">
        <f>SUM(D$2:D7231)</f>
        <v>2016.2755185181149</v>
      </c>
      <c r="F7231">
        <f t="shared" si="561"/>
        <v>1</v>
      </c>
      <c r="G7231">
        <f t="shared" si="562"/>
        <v>1</v>
      </c>
    </row>
    <row r="7232" spans="1:7" x14ac:dyDescent="0.25">
      <c r="A7232" s="7">
        <v>5.0738231973595602E-2</v>
      </c>
      <c r="B7232" s="13">
        <f t="shared" si="563"/>
        <v>7231</v>
      </c>
      <c r="C7232" s="35">
        <f t="shared" si="564"/>
        <v>6.6820592905872389E-6</v>
      </c>
      <c r="D7232" s="7">
        <f t="shared" si="560"/>
        <v>4.8317970730236325E-2</v>
      </c>
      <c r="E7232" s="7">
        <f>SUM(D$2:D7232)</f>
        <v>2016.3238364888452</v>
      </c>
      <c r="F7232">
        <f t="shared" si="561"/>
        <v>1</v>
      </c>
      <c r="G7232">
        <f t="shared" si="562"/>
        <v>1</v>
      </c>
    </row>
    <row r="7233" spans="1:7" x14ac:dyDescent="0.25">
      <c r="A7233" s="7">
        <v>5.070356273843573E-2</v>
      </c>
      <c r="B7233" s="13">
        <f t="shared" si="563"/>
        <v>7232</v>
      </c>
      <c r="C7233" s="35">
        <f t="shared" si="564"/>
        <v>3.4669235159871803E-5</v>
      </c>
      <c r="D7233" s="7">
        <f t="shared" si="560"/>
        <v>0.25072790867619288</v>
      </c>
      <c r="E7233" s="7">
        <f>SUM(D$2:D7233)</f>
        <v>2016.5745643975215</v>
      </c>
      <c r="F7233">
        <f t="shared" si="561"/>
        <v>1</v>
      </c>
      <c r="G7233">
        <f t="shared" si="562"/>
        <v>1</v>
      </c>
    </row>
    <row r="7234" spans="1:7" x14ac:dyDescent="0.25">
      <c r="A7234" s="7">
        <v>5.0693297545902356E-2</v>
      </c>
      <c r="B7234" s="13">
        <f t="shared" si="563"/>
        <v>7233</v>
      </c>
      <c r="C7234" s="35">
        <f t="shared" si="564"/>
        <v>1.0265192533373546E-5</v>
      </c>
      <c r="D7234" s="7">
        <f t="shared" ref="D7234:D7297" si="565">C7234*B7234</f>
        <v>7.4248137593890859E-2</v>
      </c>
      <c r="E7234" s="7">
        <f>SUM(D$2:D7234)</f>
        <v>2016.6488125351154</v>
      </c>
      <c r="F7234">
        <f t="shared" ref="F7234:F7297" si="566">IF(E7234&gt;I$15,1,0)</f>
        <v>1</v>
      </c>
      <c r="G7234">
        <f t="shared" ref="G7234:G7297" si="567">IF(E7234&gt;M$15,1,0)</f>
        <v>1</v>
      </c>
    </row>
    <row r="7235" spans="1:7" x14ac:dyDescent="0.25">
      <c r="A7235" s="7">
        <v>5.0643472625539913E-2</v>
      </c>
      <c r="B7235" s="13">
        <f t="shared" ref="B7235:B7298" si="568">ROW(B7235)-1</f>
        <v>7234</v>
      </c>
      <c r="C7235" s="35">
        <f t="shared" si="564"/>
        <v>4.9824920362442904E-5</v>
      </c>
      <c r="D7235" s="7">
        <f t="shared" si="565"/>
        <v>0.36043347390191194</v>
      </c>
      <c r="E7235" s="7">
        <f>SUM(D$2:D7235)</f>
        <v>2017.0092460090173</v>
      </c>
      <c r="F7235">
        <f t="shared" si="566"/>
        <v>1</v>
      </c>
      <c r="G7235">
        <f t="shared" si="567"/>
        <v>1</v>
      </c>
    </row>
    <row r="7236" spans="1:7" x14ac:dyDescent="0.25">
      <c r="A7236" s="7">
        <v>5.0614299142042948E-2</v>
      </c>
      <c r="B7236" s="13">
        <f t="shared" si="568"/>
        <v>7235</v>
      </c>
      <c r="C7236" s="35">
        <f t="shared" ref="C7236:C7299" si="569">IF(A7235-A7236=0,0,A7235-A7236)</f>
        <v>2.917348349696508E-5</v>
      </c>
      <c r="D7236" s="7">
        <f t="shared" si="565"/>
        <v>0.21107015310054236</v>
      </c>
      <c r="E7236" s="7">
        <f>SUM(D$2:D7236)</f>
        <v>2017.2203161621178</v>
      </c>
      <c r="F7236">
        <f t="shared" si="566"/>
        <v>1</v>
      </c>
      <c r="G7236">
        <f t="shared" si="567"/>
        <v>1</v>
      </c>
    </row>
    <row r="7237" spans="1:7" x14ac:dyDescent="0.25">
      <c r="A7237" s="7">
        <v>5.0609336018294496E-2</v>
      </c>
      <c r="B7237" s="13">
        <f t="shared" si="568"/>
        <v>7236</v>
      </c>
      <c r="C7237" s="35">
        <f t="shared" si="569"/>
        <v>4.9631237484526469E-6</v>
      </c>
      <c r="D7237" s="7">
        <f t="shared" si="565"/>
        <v>3.5913163443803353E-2</v>
      </c>
      <c r="E7237" s="7">
        <f>SUM(D$2:D7237)</f>
        <v>2017.2562293255617</v>
      </c>
      <c r="F7237">
        <f t="shared" si="566"/>
        <v>1</v>
      </c>
      <c r="G7237">
        <f t="shared" si="567"/>
        <v>1</v>
      </c>
    </row>
    <row r="7238" spans="1:7" x14ac:dyDescent="0.25">
      <c r="A7238" s="7">
        <v>5.0497193631939379E-2</v>
      </c>
      <c r="B7238" s="13">
        <f t="shared" si="568"/>
        <v>7237</v>
      </c>
      <c r="C7238" s="35">
        <f t="shared" si="569"/>
        <v>1.1214238635511714E-4</v>
      </c>
      <c r="D7238" s="7">
        <f t="shared" si="565"/>
        <v>0.8115744500519827</v>
      </c>
      <c r="E7238" s="7">
        <f>SUM(D$2:D7238)</f>
        <v>2018.0678037756136</v>
      </c>
      <c r="F7238">
        <f t="shared" si="566"/>
        <v>1</v>
      </c>
      <c r="G7238">
        <f t="shared" si="567"/>
        <v>1</v>
      </c>
    </row>
    <row r="7239" spans="1:7" x14ac:dyDescent="0.25">
      <c r="A7239" s="7">
        <v>5.0446763452583206E-2</v>
      </c>
      <c r="B7239" s="13">
        <f t="shared" si="568"/>
        <v>7238</v>
      </c>
      <c r="C7239" s="35">
        <f t="shared" si="569"/>
        <v>5.0430179356172888E-5</v>
      </c>
      <c r="D7239" s="7">
        <f t="shared" si="565"/>
        <v>0.36501363817997934</v>
      </c>
      <c r="E7239" s="7">
        <f>SUM(D$2:D7239)</f>
        <v>2018.4328174137936</v>
      </c>
      <c r="F7239">
        <f t="shared" si="566"/>
        <v>1</v>
      </c>
      <c r="G7239">
        <f t="shared" si="567"/>
        <v>1</v>
      </c>
    </row>
    <row r="7240" spans="1:7" x14ac:dyDescent="0.25">
      <c r="A7240" s="7">
        <v>5.0420301529378105E-2</v>
      </c>
      <c r="B7240" s="13">
        <f t="shared" si="568"/>
        <v>7239</v>
      </c>
      <c r="C7240" s="35">
        <f t="shared" si="569"/>
        <v>2.6461923205101101E-5</v>
      </c>
      <c r="D7240" s="7">
        <f t="shared" si="565"/>
        <v>0.19155786208172687</v>
      </c>
      <c r="E7240" s="7">
        <f>SUM(D$2:D7240)</f>
        <v>2018.6243752758753</v>
      </c>
      <c r="F7240">
        <f t="shared" si="566"/>
        <v>1</v>
      </c>
      <c r="G7240">
        <f t="shared" si="567"/>
        <v>1</v>
      </c>
    </row>
    <row r="7241" spans="1:7" x14ac:dyDescent="0.25">
      <c r="A7241" s="7">
        <v>5.0382727051048404E-2</v>
      </c>
      <c r="B7241" s="13">
        <f t="shared" si="568"/>
        <v>7240</v>
      </c>
      <c r="C7241" s="35">
        <f t="shared" si="569"/>
        <v>3.7574478329700789E-5</v>
      </c>
      <c r="D7241" s="7">
        <f t="shared" si="565"/>
        <v>0.27203922310703371</v>
      </c>
      <c r="E7241" s="7">
        <f>SUM(D$2:D7241)</f>
        <v>2018.8964144989823</v>
      </c>
      <c r="F7241">
        <f t="shared" si="566"/>
        <v>1</v>
      </c>
      <c r="G7241">
        <f t="shared" si="567"/>
        <v>1</v>
      </c>
    </row>
    <row r="7242" spans="1:7" x14ac:dyDescent="0.25">
      <c r="A7242" s="7">
        <v>5.0329851625357663E-2</v>
      </c>
      <c r="B7242" s="13">
        <f t="shared" si="568"/>
        <v>7241</v>
      </c>
      <c r="C7242" s="35">
        <f t="shared" si="569"/>
        <v>5.2875425690740441E-5</v>
      </c>
      <c r="D7242" s="7">
        <f t="shared" si="565"/>
        <v>0.38287095742665156</v>
      </c>
      <c r="E7242" s="7">
        <f>SUM(D$2:D7242)</f>
        <v>2019.2792854564088</v>
      </c>
      <c r="F7242">
        <f t="shared" si="566"/>
        <v>1</v>
      </c>
      <c r="G7242">
        <f t="shared" si="567"/>
        <v>1</v>
      </c>
    </row>
    <row r="7243" spans="1:7" x14ac:dyDescent="0.25">
      <c r="A7243" s="7">
        <v>5.0321837996280934E-2</v>
      </c>
      <c r="B7243" s="13">
        <f t="shared" si="568"/>
        <v>7242</v>
      </c>
      <c r="C7243" s="35">
        <f t="shared" si="569"/>
        <v>8.0136290767293672E-6</v>
      </c>
      <c r="D7243" s="7">
        <f t="shared" si="565"/>
        <v>5.8034701773674077E-2</v>
      </c>
      <c r="E7243" s="7">
        <f>SUM(D$2:D7243)</f>
        <v>2019.3373201581826</v>
      </c>
      <c r="F7243">
        <f t="shared" si="566"/>
        <v>1</v>
      </c>
      <c r="G7243">
        <f t="shared" si="567"/>
        <v>1</v>
      </c>
    </row>
    <row r="7244" spans="1:7" x14ac:dyDescent="0.25">
      <c r="A7244" s="7">
        <v>5.0309127557412937E-2</v>
      </c>
      <c r="B7244" s="13">
        <f t="shared" si="568"/>
        <v>7243</v>
      </c>
      <c r="C7244" s="35">
        <f t="shared" si="569"/>
        <v>1.271043886799661E-5</v>
      </c>
      <c r="D7244" s="7">
        <f t="shared" si="565"/>
        <v>9.2061708720899443E-2</v>
      </c>
      <c r="E7244" s="7">
        <f>SUM(D$2:D7244)</f>
        <v>2019.4293818669034</v>
      </c>
      <c r="F7244">
        <f t="shared" si="566"/>
        <v>1</v>
      </c>
      <c r="G7244">
        <f t="shared" si="567"/>
        <v>1</v>
      </c>
    </row>
    <row r="7245" spans="1:7" x14ac:dyDescent="0.25">
      <c r="A7245" s="7">
        <v>5.0309127557412937E-2</v>
      </c>
      <c r="B7245" s="13">
        <f t="shared" si="568"/>
        <v>7244</v>
      </c>
      <c r="C7245" s="35">
        <f t="shared" si="569"/>
        <v>0</v>
      </c>
      <c r="D7245" s="7">
        <f t="shared" si="565"/>
        <v>0</v>
      </c>
      <c r="E7245" s="7">
        <f>SUM(D$2:D7245)</f>
        <v>2019.4293818669034</v>
      </c>
      <c r="F7245">
        <f t="shared" si="566"/>
        <v>1</v>
      </c>
      <c r="G7245">
        <f t="shared" si="567"/>
        <v>1</v>
      </c>
    </row>
    <row r="7246" spans="1:7" x14ac:dyDescent="0.25">
      <c r="A7246" s="7">
        <v>5.0309127557412937E-2</v>
      </c>
      <c r="B7246" s="13">
        <f t="shared" si="568"/>
        <v>7245</v>
      </c>
      <c r="C7246" s="35">
        <f t="shared" si="569"/>
        <v>0</v>
      </c>
      <c r="D7246" s="7">
        <f t="shared" si="565"/>
        <v>0</v>
      </c>
      <c r="E7246" s="7">
        <f>SUM(D$2:D7246)</f>
        <v>2019.4293818669034</v>
      </c>
      <c r="F7246">
        <f t="shared" si="566"/>
        <v>1</v>
      </c>
      <c r="G7246">
        <f t="shared" si="567"/>
        <v>1</v>
      </c>
    </row>
    <row r="7247" spans="1:7" x14ac:dyDescent="0.25">
      <c r="A7247" s="7">
        <v>5.0295521335234274E-2</v>
      </c>
      <c r="B7247" s="13">
        <f t="shared" si="568"/>
        <v>7246</v>
      </c>
      <c r="C7247" s="35">
        <f t="shared" si="569"/>
        <v>1.3606222178663696E-5</v>
      </c>
      <c r="D7247" s="7">
        <f t="shared" si="565"/>
        <v>9.8590685906597142E-2</v>
      </c>
      <c r="E7247" s="7">
        <f>SUM(D$2:D7247)</f>
        <v>2019.5279725528101</v>
      </c>
      <c r="F7247">
        <f t="shared" si="566"/>
        <v>1</v>
      </c>
      <c r="G7247">
        <f t="shared" si="567"/>
        <v>1</v>
      </c>
    </row>
    <row r="7248" spans="1:7" x14ac:dyDescent="0.25">
      <c r="A7248" s="7">
        <v>5.0252959522796389E-2</v>
      </c>
      <c r="B7248" s="13">
        <f t="shared" si="568"/>
        <v>7247</v>
      </c>
      <c r="C7248" s="35">
        <f t="shared" si="569"/>
        <v>4.2561812437884317E-5</v>
      </c>
      <c r="D7248" s="7">
        <f t="shared" si="565"/>
        <v>0.30844545473734764</v>
      </c>
      <c r="E7248" s="7">
        <f>SUM(D$2:D7248)</f>
        <v>2019.8364180075473</v>
      </c>
      <c r="F7248">
        <f t="shared" si="566"/>
        <v>1</v>
      </c>
      <c r="G7248">
        <f t="shared" si="567"/>
        <v>1</v>
      </c>
    </row>
    <row r="7249" spans="1:7" x14ac:dyDescent="0.25">
      <c r="A7249" s="7">
        <v>5.0235528063777443E-2</v>
      </c>
      <c r="B7249" s="13">
        <f t="shared" si="568"/>
        <v>7248</v>
      </c>
      <c r="C7249" s="35">
        <f t="shared" si="569"/>
        <v>1.743145901894616E-5</v>
      </c>
      <c r="D7249" s="7">
        <f t="shared" si="565"/>
        <v>0.12634321496932177</v>
      </c>
      <c r="E7249" s="7">
        <f>SUM(D$2:D7249)</f>
        <v>2019.9627612225165</v>
      </c>
      <c r="F7249">
        <f t="shared" si="566"/>
        <v>1</v>
      </c>
      <c r="G7249">
        <f t="shared" si="567"/>
        <v>1</v>
      </c>
    </row>
    <row r="7250" spans="1:7" x14ac:dyDescent="0.25">
      <c r="A7250" s="7">
        <v>5.0230419677870501E-2</v>
      </c>
      <c r="B7250" s="13">
        <f t="shared" si="568"/>
        <v>7249</v>
      </c>
      <c r="C7250" s="35">
        <f t="shared" si="569"/>
        <v>5.1083859069420146E-6</v>
      </c>
      <c r="D7250" s="7">
        <f t="shared" si="565"/>
        <v>3.7030689439422664E-2</v>
      </c>
      <c r="E7250" s="7">
        <f>SUM(D$2:D7250)</f>
        <v>2019.999791911956</v>
      </c>
      <c r="F7250">
        <f t="shared" si="566"/>
        <v>1</v>
      </c>
      <c r="G7250">
        <f t="shared" si="567"/>
        <v>1</v>
      </c>
    </row>
    <row r="7251" spans="1:7" x14ac:dyDescent="0.25">
      <c r="A7251" s="7">
        <v>5.0222357628074268E-2</v>
      </c>
      <c r="B7251" s="13">
        <f t="shared" si="568"/>
        <v>7250</v>
      </c>
      <c r="C7251" s="35">
        <f t="shared" si="569"/>
        <v>8.062049796232762E-6</v>
      </c>
      <c r="D7251" s="7">
        <f t="shared" si="565"/>
        <v>5.8449861022687524E-2</v>
      </c>
      <c r="E7251" s="7">
        <f>SUM(D$2:D7251)</f>
        <v>2020.0582417729786</v>
      </c>
      <c r="F7251">
        <f t="shared" si="566"/>
        <v>1</v>
      </c>
      <c r="G7251">
        <f t="shared" si="567"/>
        <v>1</v>
      </c>
    </row>
    <row r="7252" spans="1:7" x14ac:dyDescent="0.25">
      <c r="A7252" s="7">
        <v>5.0212286118418874E-2</v>
      </c>
      <c r="B7252" s="13">
        <f t="shared" si="568"/>
        <v>7251</v>
      </c>
      <c r="C7252" s="35">
        <f t="shared" si="569"/>
        <v>1.0071509655394661E-5</v>
      </c>
      <c r="D7252" s="7">
        <f t="shared" si="565"/>
        <v>7.3028516511266683E-2</v>
      </c>
      <c r="E7252" s="7">
        <f>SUM(D$2:D7252)</f>
        <v>2020.1312702894897</v>
      </c>
      <c r="F7252">
        <f t="shared" si="566"/>
        <v>1</v>
      </c>
      <c r="G7252">
        <f t="shared" si="567"/>
        <v>1</v>
      </c>
    </row>
    <row r="7253" spans="1:7" x14ac:dyDescent="0.25">
      <c r="A7253" s="7">
        <v>5.0212286118418874E-2</v>
      </c>
      <c r="B7253" s="13">
        <f t="shared" si="568"/>
        <v>7252</v>
      </c>
      <c r="C7253" s="35">
        <f t="shared" si="569"/>
        <v>0</v>
      </c>
      <c r="D7253" s="7">
        <f t="shared" si="565"/>
        <v>0</v>
      </c>
      <c r="E7253" s="7">
        <f>SUM(D$2:D7253)</f>
        <v>2020.1312702894897</v>
      </c>
      <c r="F7253">
        <f t="shared" si="566"/>
        <v>1</v>
      </c>
      <c r="G7253">
        <f t="shared" si="567"/>
        <v>1</v>
      </c>
    </row>
    <row r="7254" spans="1:7" x14ac:dyDescent="0.25">
      <c r="A7254" s="7">
        <v>5.0212286118418874E-2</v>
      </c>
      <c r="B7254" s="13">
        <f t="shared" si="568"/>
        <v>7253</v>
      </c>
      <c r="C7254" s="35">
        <f t="shared" si="569"/>
        <v>0</v>
      </c>
      <c r="D7254" s="7">
        <f t="shared" si="565"/>
        <v>0</v>
      </c>
      <c r="E7254" s="7">
        <f>SUM(D$2:D7254)</f>
        <v>2020.1312702894897</v>
      </c>
      <c r="F7254">
        <f t="shared" si="566"/>
        <v>1</v>
      </c>
      <c r="G7254">
        <f t="shared" si="567"/>
        <v>1</v>
      </c>
    </row>
    <row r="7255" spans="1:7" x14ac:dyDescent="0.25">
      <c r="A7255" s="7">
        <v>5.0212286118418874E-2</v>
      </c>
      <c r="B7255" s="13">
        <f t="shared" si="568"/>
        <v>7254</v>
      </c>
      <c r="C7255" s="35">
        <f t="shared" si="569"/>
        <v>0</v>
      </c>
      <c r="D7255" s="7">
        <f t="shared" si="565"/>
        <v>0</v>
      </c>
      <c r="E7255" s="7">
        <f>SUM(D$2:D7255)</f>
        <v>2020.1312702894897</v>
      </c>
      <c r="F7255">
        <f t="shared" si="566"/>
        <v>1</v>
      </c>
      <c r="G7255">
        <f t="shared" si="567"/>
        <v>1</v>
      </c>
    </row>
    <row r="7256" spans="1:7" x14ac:dyDescent="0.25">
      <c r="A7256" s="7">
        <v>5.0212286118418874E-2</v>
      </c>
      <c r="B7256" s="13">
        <f t="shared" si="568"/>
        <v>7255</v>
      </c>
      <c r="C7256" s="35">
        <f t="shared" si="569"/>
        <v>0</v>
      </c>
      <c r="D7256" s="7">
        <f t="shared" si="565"/>
        <v>0</v>
      </c>
      <c r="E7256" s="7">
        <f>SUM(D$2:D7256)</f>
        <v>2020.1312702894897</v>
      </c>
      <c r="F7256">
        <f t="shared" si="566"/>
        <v>1</v>
      </c>
      <c r="G7256">
        <f t="shared" si="567"/>
        <v>1</v>
      </c>
    </row>
    <row r="7257" spans="1:7" x14ac:dyDescent="0.25">
      <c r="A7257" s="7">
        <v>5.0212286118418874E-2</v>
      </c>
      <c r="B7257" s="13">
        <f t="shared" si="568"/>
        <v>7256</v>
      </c>
      <c r="C7257" s="35">
        <f t="shared" si="569"/>
        <v>0</v>
      </c>
      <c r="D7257" s="7">
        <f t="shared" si="565"/>
        <v>0</v>
      </c>
      <c r="E7257" s="7">
        <f>SUM(D$2:D7257)</f>
        <v>2020.1312702894897</v>
      </c>
      <c r="F7257">
        <f t="shared" si="566"/>
        <v>1</v>
      </c>
      <c r="G7257">
        <f t="shared" si="567"/>
        <v>1</v>
      </c>
    </row>
    <row r="7258" spans="1:7" x14ac:dyDescent="0.25">
      <c r="A7258" s="7">
        <v>5.0212286118418874E-2</v>
      </c>
      <c r="B7258" s="13">
        <f t="shared" si="568"/>
        <v>7257</v>
      </c>
      <c r="C7258" s="35">
        <f t="shared" si="569"/>
        <v>0</v>
      </c>
      <c r="D7258" s="7">
        <f t="shared" si="565"/>
        <v>0</v>
      </c>
      <c r="E7258" s="7">
        <f>SUM(D$2:D7258)</f>
        <v>2020.1312702894897</v>
      </c>
      <c r="F7258">
        <f t="shared" si="566"/>
        <v>1</v>
      </c>
      <c r="G7258">
        <f t="shared" si="567"/>
        <v>1</v>
      </c>
    </row>
    <row r="7259" spans="1:7" x14ac:dyDescent="0.25">
      <c r="A7259" s="7">
        <v>5.0212286118418874E-2</v>
      </c>
      <c r="B7259" s="13">
        <f t="shared" si="568"/>
        <v>7258</v>
      </c>
      <c r="C7259" s="35">
        <f t="shared" si="569"/>
        <v>0</v>
      </c>
      <c r="D7259" s="7">
        <f t="shared" si="565"/>
        <v>0</v>
      </c>
      <c r="E7259" s="7">
        <f>SUM(D$2:D7259)</f>
        <v>2020.1312702894897</v>
      </c>
      <c r="F7259">
        <f t="shared" si="566"/>
        <v>1</v>
      </c>
      <c r="G7259">
        <f t="shared" si="567"/>
        <v>1</v>
      </c>
    </row>
    <row r="7260" spans="1:7" x14ac:dyDescent="0.25">
      <c r="A7260" s="7">
        <v>5.0212286118418874E-2</v>
      </c>
      <c r="B7260" s="13">
        <f t="shared" si="568"/>
        <v>7259</v>
      </c>
      <c r="C7260" s="35">
        <f t="shared" si="569"/>
        <v>0</v>
      </c>
      <c r="D7260" s="7">
        <f t="shared" si="565"/>
        <v>0</v>
      </c>
      <c r="E7260" s="7">
        <f>SUM(D$2:D7260)</f>
        <v>2020.1312702894897</v>
      </c>
      <c r="F7260">
        <f t="shared" si="566"/>
        <v>1</v>
      </c>
      <c r="G7260">
        <f t="shared" si="567"/>
        <v>1</v>
      </c>
    </row>
    <row r="7261" spans="1:7" x14ac:dyDescent="0.25">
      <c r="A7261" s="7">
        <v>5.0212286118418874E-2</v>
      </c>
      <c r="B7261" s="13">
        <f t="shared" si="568"/>
        <v>7260</v>
      </c>
      <c r="C7261" s="35">
        <f t="shared" si="569"/>
        <v>0</v>
      </c>
      <c r="D7261" s="7">
        <f t="shared" si="565"/>
        <v>0</v>
      </c>
      <c r="E7261" s="7">
        <f>SUM(D$2:D7261)</f>
        <v>2020.1312702894897</v>
      </c>
      <c r="F7261">
        <f t="shared" si="566"/>
        <v>1</v>
      </c>
      <c r="G7261">
        <f t="shared" si="567"/>
        <v>1</v>
      </c>
    </row>
    <row r="7262" spans="1:7" x14ac:dyDescent="0.25">
      <c r="A7262" s="7">
        <v>5.0212286118418874E-2</v>
      </c>
      <c r="B7262" s="13">
        <f t="shared" si="568"/>
        <v>7261</v>
      </c>
      <c r="C7262" s="35">
        <f t="shared" si="569"/>
        <v>0</v>
      </c>
      <c r="D7262" s="7">
        <f t="shared" si="565"/>
        <v>0</v>
      </c>
      <c r="E7262" s="7">
        <f>SUM(D$2:D7262)</f>
        <v>2020.1312702894897</v>
      </c>
      <c r="F7262">
        <f t="shared" si="566"/>
        <v>1</v>
      </c>
      <c r="G7262">
        <f t="shared" si="567"/>
        <v>1</v>
      </c>
    </row>
    <row r="7263" spans="1:7" x14ac:dyDescent="0.25">
      <c r="A7263" s="7">
        <v>5.0212286118418874E-2</v>
      </c>
      <c r="B7263" s="13">
        <f t="shared" si="568"/>
        <v>7262</v>
      </c>
      <c r="C7263" s="35">
        <f t="shared" si="569"/>
        <v>0</v>
      </c>
      <c r="D7263" s="7">
        <f t="shared" si="565"/>
        <v>0</v>
      </c>
      <c r="E7263" s="7">
        <f>SUM(D$2:D7263)</f>
        <v>2020.1312702894897</v>
      </c>
      <c r="F7263">
        <f t="shared" si="566"/>
        <v>1</v>
      </c>
      <c r="G7263">
        <f t="shared" si="567"/>
        <v>1</v>
      </c>
    </row>
    <row r="7264" spans="1:7" x14ac:dyDescent="0.25">
      <c r="A7264" s="7">
        <v>5.0180328443550852E-2</v>
      </c>
      <c r="B7264" s="13">
        <f t="shared" si="568"/>
        <v>7263</v>
      </c>
      <c r="C7264" s="35">
        <f t="shared" si="569"/>
        <v>3.1957674868021702E-5</v>
      </c>
      <c r="D7264" s="7">
        <f t="shared" si="565"/>
        <v>0.23210859256644162</v>
      </c>
      <c r="E7264" s="7">
        <f>SUM(D$2:D7264)</f>
        <v>2020.3633788820562</v>
      </c>
      <c r="F7264">
        <f t="shared" si="566"/>
        <v>1</v>
      </c>
      <c r="G7264">
        <f t="shared" si="567"/>
        <v>1</v>
      </c>
    </row>
    <row r="7265" spans="1:7" x14ac:dyDescent="0.25">
      <c r="A7265" s="7">
        <v>5.0083874370312753E-2</v>
      </c>
      <c r="B7265" s="13">
        <f t="shared" si="568"/>
        <v>7264</v>
      </c>
      <c r="C7265" s="35">
        <f t="shared" si="569"/>
        <v>9.6454073238098903E-5</v>
      </c>
      <c r="D7265" s="7">
        <f t="shared" si="565"/>
        <v>0.70064238800155043</v>
      </c>
      <c r="E7265" s="7">
        <f>SUM(D$2:D7265)</f>
        <v>2021.0640212700578</v>
      </c>
      <c r="F7265">
        <f t="shared" si="566"/>
        <v>1</v>
      </c>
      <c r="G7265">
        <f t="shared" si="567"/>
        <v>1</v>
      </c>
    </row>
    <row r="7266" spans="1:7" x14ac:dyDescent="0.25">
      <c r="A7266" s="7">
        <v>5.0016472728772896E-2</v>
      </c>
      <c r="B7266" s="13">
        <f t="shared" si="568"/>
        <v>7265</v>
      </c>
      <c r="C7266" s="35">
        <f t="shared" si="569"/>
        <v>6.7401641539857615E-5</v>
      </c>
      <c r="D7266" s="7">
        <f t="shared" si="565"/>
        <v>0.48967292578706556</v>
      </c>
      <c r="E7266" s="7">
        <f>SUM(D$2:D7266)</f>
        <v>2021.5536941958449</v>
      </c>
      <c r="F7266">
        <f t="shared" si="566"/>
        <v>1</v>
      </c>
      <c r="G7266">
        <f t="shared" si="567"/>
        <v>1</v>
      </c>
    </row>
    <row r="7267" spans="1:7" x14ac:dyDescent="0.25">
      <c r="A7267" s="7">
        <v>4.9997879172486027E-2</v>
      </c>
      <c r="B7267" s="13">
        <f t="shared" si="568"/>
        <v>7266</v>
      </c>
      <c r="C7267" s="35">
        <f t="shared" si="569"/>
        <v>1.859355628686804E-5</v>
      </c>
      <c r="D7267" s="7">
        <f t="shared" si="565"/>
        <v>0.13510077998038317</v>
      </c>
      <c r="E7267" s="7">
        <f>SUM(D$2:D7267)</f>
        <v>2021.6887949758252</v>
      </c>
      <c r="F7267">
        <f t="shared" si="566"/>
        <v>1</v>
      </c>
      <c r="G7267">
        <f t="shared" si="567"/>
        <v>1</v>
      </c>
    </row>
    <row r="7268" spans="1:7" x14ac:dyDescent="0.25">
      <c r="A7268" s="7">
        <v>4.9933842770951205E-2</v>
      </c>
      <c r="B7268" s="13">
        <f t="shared" si="568"/>
        <v>7267</v>
      </c>
      <c r="C7268" s="35">
        <f t="shared" si="569"/>
        <v>6.4036401534822707E-5</v>
      </c>
      <c r="D7268" s="7">
        <f t="shared" si="565"/>
        <v>0.46535252995355658</v>
      </c>
      <c r="E7268" s="7">
        <f>SUM(D$2:D7268)</f>
        <v>2022.1541475057788</v>
      </c>
      <c r="F7268">
        <f t="shared" si="566"/>
        <v>1</v>
      </c>
      <c r="G7268">
        <f t="shared" si="567"/>
        <v>1</v>
      </c>
    </row>
    <row r="7269" spans="1:7" x14ac:dyDescent="0.25">
      <c r="A7269" s="7">
        <v>4.991510395250584E-2</v>
      </c>
      <c r="B7269" s="13">
        <f t="shared" si="568"/>
        <v>7268</v>
      </c>
      <c r="C7269" s="35">
        <f t="shared" si="569"/>
        <v>1.8738818445364347E-5</v>
      </c>
      <c r="D7269" s="7">
        <f t="shared" si="565"/>
        <v>0.13619373246090807</v>
      </c>
      <c r="E7269" s="7">
        <f>SUM(D$2:D7269)</f>
        <v>2022.2903412382398</v>
      </c>
      <c r="F7269">
        <f t="shared" si="566"/>
        <v>1</v>
      </c>
      <c r="G7269">
        <f t="shared" si="567"/>
        <v>1</v>
      </c>
    </row>
    <row r="7270" spans="1:7" x14ac:dyDescent="0.25">
      <c r="A7270" s="7">
        <v>4.9911883974659295E-2</v>
      </c>
      <c r="B7270" s="13">
        <f t="shared" si="568"/>
        <v>7269</v>
      </c>
      <c r="C7270" s="35">
        <f t="shared" si="569"/>
        <v>3.2199778465455409E-6</v>
      </c>
      <c r="D7270" s="7">
        <f t="shared" si="565"/>
        <v>2.3406018966539537E-2</v>
      </c>
      <c r="E7270" s="7">
        <f>SUM(D$2:D7270)</f>
        <v>2022.3137472572064</v>
      </c>
      <c r="F7270">
        <f t="shared" si="566"/>
        <v>1</v>
      </c>
      <c r="G7270">
        <f t="shared" si="567"/>
        <v>1</v>
      </c>
    </row>
    <row r="7271" spans="1:7" x14ac:dyDescent="0.25">
      <c r="A7271" s="7">
        <v>4.9903095614070601E-2</v>
      </c>
      <c r="B7271" s="13">
        <f t="shared" si="568"/>
        <v>7270</v>
      </c>
      <c r="C7271" s="35">
        <f t="shared" si="569"/>
        <v>8.7883605886934779E-6</v>
      </c>
      <c r="D7271" s="7">
        <f t="shared" si="565"/>
        <v>6.3891381479801584E-2</v>
      </c>
      <c r="E7271" s="7">
        <f>SUM(D$2:D7271)</f>
        <v>2022.3776386386862</v>
      </c>
      <c r="F7271">
        <f t="shared" si="566"/>
        <v>1</v>
      </c>
      <c r="G7271">
        <f t="shared" si="567"/>
        <v>1</v>
      </c>
    </row>
    <row r="7272" spans="1:7" x14ac:dyDescent="0.25">
      <c r="A7272" s="7">
        <v>4.9796884765853831E-2</v>
      </c>
      <c r="B7272" s="13">
        <f t="shared" si="568"/>
        <v>7271</v>
      </c>
      <c r="C7272" s="35">
        <f t="shared" si="569"/>
        <v>1.0621084821677007E-4</v>
      </c>
      <c r="D7272" s="7">
        <f t="shared" si="565"/>
        <v>0.77225907738413513</v>
      </c>
      <c r="E7272" s="7">
        <f>SUM(D$2:D7272)</f>
        <v>2023.1498977160704</v>
      </c>
      <c r="F7272">
        <f t="shared" si="566"/>
        <v>1</v>
      </c>
      <c r="G7272">
        <f t="shared" si="567"/>
        <v>1</v>
      </c>
    </row>
    <row r="7273" spans="1:7" x14ac:dyDescent="0.25">
      <c r="A7273" s="7">
        <v>4.9792841635775853E-2</v>
      </c>
      <c r="B7273" s="13">
        <f t="shared" si="568"/>
        <v>7272</v>
      </c>
      <c r="C7273" s="35">
        <f t="shared" si="569"/>
        <v>4.0431300779783519E-6</v>
      </c>
      <c r="D7273" s="7">
        <f t="shared" si="565"/>
        <v>2.9401641927058575E-2</v>
      </c>
      <c r="E7273" s="7">
        <f>SUM(D$2:D7273)</f>
        <v>2023.1792993579975</v>
      </c>
      <c r="F7273">
        <f t="shared" si="566"/>
        <v>1</v>
      </c>
      <c r="G7273">
        <f t="shared" si="567"/>
        <v>1</v>
      </c>
    </row>
    <row r="7274" spans="1:7" x14ac:dyDescent="0.25">
      <c r="A7274" s="7">
        <v>4.9786958518356947E-2</v>
      </c>
      <c r="B7274" s="13">
        <f t="shared" si="568"/>
        <v>7273</v>
      </c>
      <c r="C7274" s="35">
        <f t="shared" si="569"/>
        <v>5.8831174189061253E-6</v>
      </c>
      <c r="D7274" s="7">
        <f t="shared" si="565"/>
        <v>4.2787912987704249E-2</v>
      </c>
      <c r="E7274" s="7">
        <f>SUM(D$2:D7274)</f>
        <v>2023.2220872709852</v>
      </c>
      <c r="F7274">
        <f t="shared" si="566"/>
        <v>1</v>
      </c>
      <c r="G7274">
        <f t="shared" si="567"/>
        <v>1</v>
      </c>
    </row>
    <row r="7275" spans="1:7" x14ac:dyDescent="0.25">
      <c r="A7275" s="7">
        <v>4.9749577722905267E-2</v>
      </c>
      <c r="B7275" s="13">
        <f t="shared" si="568"/>
        <v>7274</v>
      </c>
      <c r="C7275" s="35">
        <f t="shared" si="569"/>
        <v>3.7380795451680271E-5</v>
      </c>
      <c r="D7275" s="7">
        <f t="shared" si="565"/>
        <v>0.27190790611552229</v>
      </c>
      <c r="E7275" s="7">
        <f>SUM(D$2:D7275)</f>
        <v>2023.4939951771007</v>
      </c>
      <c r="F7275">
        <f t="shared" si="566"/>
        <v>1</v>
      </c>
      <c r="G7275">
        <f t="shared" si="567"/>
        <v>1</v>
      </c>
    </row>
    <row r="7276" spans="1:7" x14ac:dyDescent="0.25">
      <c r="A7276" s="7">
        <v>4.9740523048359304E-2</v>
      </c>
      <c r="B7276" s="13">
        <f t="shared" si="568"/>
        <v>7275</v>
      </c>
      <c r="C7276" s="35">
        <f t="shared" si="569"/>
        <v>9.0546745459621492E-6</v>
      </c>
      <c r="D7276" s="7">
        <f t="shared" si="565"/>
        <v>6.5872757321874642E-2</v>
      </c>
      <c r="E7276" s="7">
        <f>SUM(D$2:D7276)</f>
        <v>2023.5598679344225</v>
      </c>
      <c r="F7276">
        <f t="shared" si="566"/>
        <v>1</v>
      </c>
      <c r="G7276">
        <f t="shared" si="567"/>
        <v>1</v>
      </c>
    </row>
    <row r="7277" spans="1:7" x14ac:dyDescent="0.25">
      <c r="A7277" s="7">
        <v>4.9734857824178191E-2</v>
      </c>
      <c r="B7277" s="13">
        <f t="shared" si="568"/>
        <v>7276</v>
      </c>
      <c r="C7277" s="35">
        <f t="shared" si="569"/>
        <v>5.6652241811130932E-6</v>
      </c>
      <c r="D7277" s="7">
        <f t="shared" si="565"/>
        <v>4.1220171141778866E-2</v>
      </c>
      <c r="E7277" s="7">
        <f>SUM(D$2:D7277)</f>
        <v>2023.6010881055643</v>
      </c>
      <c r="F7277">
        <f t="shared" si="566"/>
        <v>1</v>
      </c>
      <c r="G7277">
        <f t="shared" si="567"/>
        <v>1</v>
      </c>
    </row>
    <row r="7278" spans="1:7" x14ac:dyDescent="0.25">
      <c r="A7278" s="7">
        <v>4.9675397180635822E-2</v>
      </c>
      <c r="B7278" s="13">
        <f t="shared" si="568"/>
        <v>7277</v>
      </c>
      <c r="C7278" s="35">
        <f t="shared" si="569"/>
        <v>5.9460643542369462E-5</v>
      </c>
      <c r="D7278" s="7">
        <f t="shared" si="565"/>
        <v>0.43269510305782255</v>
      </c>
      <c r="E7278" s="7">
        <f>SUM(D$2:D7278)</f>
        <v>2024.033783208622</v>
      </c>
      <c r="F7278">
        <f t="shared" si="566"/>
        <v>1</v>
      </c>
      <c r="G7278">
        <f t="shared" si="567"/>
        <v>1</v>
      </c>
    </row>
    <row r="7279" spans="1:7" x14ac:dyDescent="0.25">
      <c r="A7279" s="7">
        <v>4.9674816132001892E-2</v>
      </c>
      <c r="B7279" s="13">
        <f t="shared" si="568"/>
        <v>7278</v>
      </c>
      <c r="C7279" s="35">
        <f t="shared" si="569"/>
        <v>5.8104863392971495E-7</v>
      </c>
      <c r="D7279" s="7">
        <f t="shared" si="565"/>
        <v>4.2288719577404654E-3</v>
      </c>
      <c r="E7279" s="7">
        <f>SUM(D$2:D7279)</f>
        <v>2024.0380120805798</v>
      </c>
      <c r="F7279">
        <f t="shared" si="566"/>
        <v>1</v>
      </c>
      <c r="G7279">
        <f t="shared" si="567"/>
        <v>1</v>
      </c>
    </row>
    <row r="7280" spans="1:7" x14ac:dyDescent="0.25">
      <c r="A7280" s="7">
        <v>4.9661064647664684E-2</v>
      </c>
      <c r="B7280" s="13">
        <f t="shared" si="568"/>
        <v>7279</v>
      </c>
      <c r="C7280" s="35">
        <f t="shared" si="569"/>
        <v>1.3751484337208575E-5</v>
      </c>
      <c r="D7280" s="7">
        <f t="shared" si="565"/>
        <v>0.10009705449054121</v>
      </c>
      <c r="E7280" s="7">
        <f>SUM(D$2:D7280)</f>
        <v>2024.1381091350704</v>
      </c>
      <c r="F7280">
        <f t="shared" si="566"/>
        <v>1</v>
      </c>
      <c r="G7280">
        <f t="shared" si="567"/>
        <v>1</v>
      </c>
    </row>
    <row r="7281" spans="1:7" x14ac:dyDescent="0.25">
      <c r="A7281" s="7">
        <v>4.9654769954130089E-2</v>
      </c>
      <c r="B7281" s="13">
        <f t="shared" si="568"/>
        <v>7280</v>
      </c>
      <c r="C7281" s="35">
        <f t="shared" si="569"/>
        <v>6.2946935345947752E-6</v>
      </c>
      <c r="D7281" s="7">
        <f t="shared" si="565"/>
        <v>4.5825368931849964E-2</v>
      </c>
      <c r="E7281" s="7">
        <f>SUM(D$2:D7281)</f>
        <v>2024.1839345040023</v>
      </c>
      <c r="F7281">
        <f t="shared" si="566"/>
        <v>1</v>
      </c>
      <c r="G7281">
        <f t="shared" si="567"/>
        <v>1</v>
      </c>
    </row>
    <row r="7282" spans="1:7" x14ac:dyDescent="0.25">
      <c r="A7282" s="7">
        <v>4.9628525924162697E-2</v>
      </c>
      <c r="B7282" s="13">
        <f t="shared" si="568"/>
        <v>7281</v>
      </c>
      <c r="C7282" s="35">
        <f t="shared" si="569"/>
        <v>2.6244029967391336E-5</v>
      </c>
      <c r="D7282" s="7">
        <f t="shared" si="565"/>
        <v>0.19108278219257632</v>
      </c>
      <c r="E7282" s="7">
        <f>SUM(D$2:D7282)</f>
        <v>2024.3750172861949</v>
      </c>
      <c r="F7282">
        <f t="shared" si="566"/>
        <v>1</v>
      </c>
      <c r="G7282">
        <f t="shared" si="567"/>
        <v>1</v>
      </c>
    </row>
    <row r="7283" spans="1:7" x14ac:dyDescent="0.25">
      <c r="A7283" s="7">
        <v>4.9482101668403673E-2</v>
      </c>
      <c r="B7283" s="13">
        <f t="shared" si="568"/>
        <v>7282</v>
      </c>
      <c r="C7283" s="35">
        <f t="shared" si="569"/>
        <v>1.4642425575902424E-4</v>
      </c>
      <c r="D7283" s="7">
        <f t="shared" si="565"/>
        <v>1.0662614304372144</v>
      </c>
      <c r="E7283" s="7">
        <f>SUM(D$2:D7283)</f>
        <v>2025.441278716632</v>
      </c>
      <c r="F7283">
        <f t="shared" si="566"/>
        <v>1</v>
      </c>
      <c r="G7283">
        <f t="shared" si="567"/>
        <v>1</v>
      </c>
    </row>
    <row r="7284" spans="1:7" x14ac:dyDescent="0.25">
      <c r="A7284" s="7">
        <v>4.9450531359291651E-2</v>
      </c>
      <c r="B7284" s="13">
        <f t="shared" si="568"/>
        <v>7283</v>
      </c>
      <c r="C7284" s="35">
        <f t="shared" si="569"/>
        <v>3.1570309112022299E-5</v>
      </c>
      <c r="D7284" s="7">
        <f t="shared" si="565"/>
        <v>0.2299265612628584</v>
      </c>
      <c r="E7284" s="7">
        <f>SUM(D$2:D7284)</f>
        <v>2025.6712052778948</v>
      </c>
      <c r="F7284">
        <f t="shared" si="566"/>
        <v>1</v>
      </c>
      <c r="G7284">
        <f t="shared" si="567"/>
        <v>1</v>
      </c>
    </row>
    <row r="7285" spans="1:7" x14ac:dyDescent="0.25">
      <c r="A7285" s="7">
        <v>4.9450531359291623E-2</v>
      </c>
      <c r="B7285" s="13">
        <f t="shared" si="568"/>
        <v>7284</v>
      </c>
      <c r="C7285" s="35">
        <f t="shared" si="569"/>
        <v>2.7755575615628914E-17</v>
      </c>
      <c r="D7285" s="7">
        <f t="shared" si="565"/>
        <v>2.0217161278424101E-13</v>
      </c>
      <c r="E7285" s="7">
        <f>SUM(D$2:D7285)</f>
        <v>2025.6712052778951</v>
      </c>
      <c r="F7285">
        <f t="shared" si="566"/>
        <v>1</v>
      </c>
      <c r="G7285">
        <f t="shared" si="567"/>
        <v>1</v>
      </c>
    </row>
    <row r="7286" spans="1:7" x14ac:dyDescent="0.25">
      <c r="A7286" s="7">
        <v>4.9426054685585849E-2</v>
      </c>
      <c r="B7286" s="13">
        <f t="shared" si="568"/>
        <v>7285</v>
      </c>
      <c r="C7286" s="35">
        <f t="shared" si="569"/>
        <v>2.4476673705774166E-5</v>
      </c>
      <c r="D7286" s="7">
        <f t="shared" si="565"/>
        <v>0.1783125679465648</v>
      </c>
      <c r="E7286" s="7">
        <f>SUM(D$2:D7286)</f>
        <v>2025.8495178458415</v>
      </c>
      <c r="F7286">
        <f t="shared" si="566"/>
        <v>1</v>
      </c>
      <c r="G7286">
        <f t="shared" si="567"/>
        <v>1</v>
      </c>
    </row>
    <row r="7287" spans="1:7" x14ac:dyDescent="0.25">
      <c r="A7287" s="7">
        <v>4.9384582339336666E-2</v>
      </c>
      <c r="B7287" s="13">
        <f t="shared" si="568"/>
        <v>7286</v>
      </c>
      <c r="C7287" s="35">
        <f t="shared" si="569"/>
        <v>4.1472346249182834E-5</v>
      </c>
      <c r="D7287" s="7">
        <f t="shared" si="565"/>
        <v>0.30216751477154613</v>
      </c>
      <c r="E7287" s="7">
        <f>SUM(D$2:D7287)</f>
        <v>2026.1516853606131</v>
      </c>
      <c r="F7287">
        <f t="shared" si="566"/>
        <v>1</v>
      </c>
      <c r="G7287">
        <f t="shared" si="567"/>
        <v>1</v>
      </c>
    </row>
    <row r="7288" spans="1:7" x14ac:dyDescent="0.25">
      <c r="A7288" s="7">
        <v>4.938378339746495E-2</v>
      </c>
      <c r="B7288" s="13">
        <f t="shared" si="568"/>
        <v>7287</v>
      </c>
      <c r="C7288" s="35">
        <f t="shared" si="569"/>
        <v>7.9894187171580811E-7</v>
      </c>
      <c r="D7288" s="7">
        <f t="shared" si="565"/>
        <v>5.8218894191930937E-3</v>
      </c>
      <c r="E7288" s="7">
        <f>SUM(D$2:D7288)</f>
        <v>2026.1575072500323</v>
      </c>
      <c r="F7288">
        <f t="shared" si="566"/>
        <v>1</v>
      </c>
      <c r="G7288">
        <f t="shared" si="567"/>
        <v>1</v>
      </c>
    </row>
    <row r="7289" spans="1:7" x14ac:dyDescent="0.25">
      <c r="A7289" s="7">
        <v>4.9378844484076284E-2</v>
      </c>
      <c r="B7289" s="13">
        <f t="shared" si="568"/>
        <v>7288</v>
      </c>
      <c r="C7289" s="35">
        <f t="shared" si="569"/>
        <v>4.9389133886662551E-6</v>
      </c>
      <c r="D7289" s="7">
        <f t="shared" si="565"/>
        <v>3.5994800776599667E-2</v>
      </c>
      <c r="E7289" s="7">
        <f>SUM(D$2:D7289)</f>
        <v>2026.1935020508088</v>
      </c>
      <c r="F7289">
        <f t="shared" si="566"/>
        <v>1</v>
      </c>
      <c r="G7289">
        <f t="shared" si="567"/>
        <v>1</v>
      </c>
    </row>
    <row r="7290" spans="1:7" x14ac:dyDescent="0.25">
      <c r="A7290" s="7">
        <v>4.9248762221147498E-2</v>
      </c>
      <c r="B7290" s="13">
        <f t="shared" si="568"/>
        <v>7289</v>
      </c>
      <c r="C7290" s="35">
        <f t="shared" si="569"/>
        <v>1.300822629287865E-4</v>
      </c>
      <c r="D7290" s="7">
        <f t="shared" si="565"/>
        <v>0.94816961448792481</v>
      </c>
      <c r="E7290" s="7">
        <f>SUM(D$2:D7290)</f>
        <v>2027.1416716652966</v>
      </c>
      <c r="F7290">
        <f t="shared" si="566"/>
        <v>1</v>
      </c>
      <c r="G7290">
        <f t="shared" si="567"/>
        <v>1</v>
      </c>
    </row>
    <row r="7291" spans="1:7" x14ac:dyDescent="0.25">
      <c r="A7291" s="7">
        <v>4.9176324824779946E-2</v>
      </c>
      <c r="B7291" s="13">
        <f t="shared" si="568"/>
        <v>7290</v>
      </c>
      <c r="C7291" s="35">
        <f t="shared" si="569"/>
        <v>7.2437396367551476E-5</v>
      </c>
      <c r="D7291" s="7">
        <f t="shared" si="565"/>
        <v>0.52806861951945028</v>
      </c>
      <c r="E7291" s="7">
        <f>SUM(D$2:D7291)</f>
        <v>2027.669740284816</v>
      </c>
      <c r="F7291">
        <f t="shared" si="566"/>
        <v>1</v>
      </c>
      <c r="G7291">
        <f t="shared" si="567"/>
        <v>1</v>
      </c>
    </row>
    <row r="7292" spans="1:7" x14ac:dyDescent="0.25">
      <c r="A7292" s="7">
        <v>4.9156738643743397E-2</v>
      </c>
      <c r="B7292" s="13">
        <f t="shared" si="568"/>
        <v>7291</v>
      </c>
      <c r="C7292" s="35">
        <f t="shared" si="569"/>
        <v>1.9586181036548855E-5</v>
      </c>
      <c r="D7292" s="7">
        <f t="shared" si="565"/>
        <v>0.14280284593747772</v>
      </c>
      <c r="E7292" s="7">
        <f>SUM(D$2:D7292)</f>
        <v>2027.8125431307535</v>
      </c>
      <c r="F7292">
        <f t="shared" si="566"/>
        <v>1</v>
      </c>
      <c r="G7292">
        <f t="shared" si="567"/>
        <v>1</v>
      </c>
    </row>
    <row r="7293" spans="1:7" x14ac:dyDescent="0.25">
      <c r="A7293" s="7">
        <v>4.9133254594787318E-2</v>
      </c>
      <c r="B7293" s="13">
        <f t="shared" si="568"/>
        <v>7292</v>
      </c>
      <c r="C7293" s="35">
        <f t="shared" si="569"/>
        <v>2.3484048956079473E-5</v>
      </c>
      <c r="D7293" s="7">
        <f t="shared" si="565"/>
        <v>0.17124568498773152</v>
      </c>
      <c r="E7293" s="7">
        <f>SUM(D$2:D7293)</f>
        <v>2027.9837888157413</v>
      </c>
      <c r="F7293">
        <f t="shared" si="566"/>
        <v>1</v>
      </c>
      <c r="G7293">
        <f t="shared" si="567"/>
        <v>1</v>
      </c>
    </row>
    <row r="7294" spans="1:7" x14ac:dyDescent="0.25">
      <c r="A7294" s="7">
        <v>4.9043845736236068E-2</v>
      </c>
      <c r="B7294" s="13">
        <f t="shared" si="568"/>
        <v>7293</v>
      </c>
      <c r="C7294" s="35">
        <f t="shared" si="569"/>
        <v>8.9408858551250081E-5</v>
      </c>
      <c r="D7294" s="7">
        <f t="shared" si="565"/>
        <v>0.65205880541426686</v>
      </c>
      <c r="E7294" s="7">
        <f>SUM(D$2:D7294)</f>
        <v>2028.6358476211556</v>
      </c>
      <c r="F7294">
        <f t="shared" si="566"/>
        <v>1</v>
      </c>
      <c r="G7294">
        <f t="shared" si="567"/>
        <v>1</v>
      </c>
    </row>
    <row r="7295" spans="1:7" x14ac:dyDescent="0.25">
      <c r="A7295" s="7">
        <v>4.8885752087078259E-2</v>
      </c>
      <c r="B7295" s="13">
        <f t="shared" si="568"/>
        <v>7294</v>
      </c>
      <c r="C7295" s="35">
        <f t="shared" si="569"/>
        <v>1.5809364915780888E-4</v>
      </c>
      <c r="D7295" s="7">
        <f t="shared" si="565"/>
        <v>1.1531350769570579</v>
      </c>
      <c r="E7295" s="7">
        <f>SUM(D$2:D7295)</f>
        <v>2029.7889826981127</v>
      </c>
      <c r="F7295">
        <f t="shared" si="566"/>
        <v>1</v>
      </c>
      <c r="G7295">
        <f t="shared" si="567"/>
        <v>1</v>
      </c>
    </row>
    <row r="7296" spans="1:7" x14ac:dyDescent="0.25">
      <c r="A7296" s="7">
        <v>4.8866117485322234E-2</v>
      </c>
      <c r="B7296" s="13">
        <f t="shared" si="568"/>
        <v>7295</v>
      </c>
      <c r="C7296" s="35">
        <f t="shared" si="569"/>
        <v>1.9634601756024495E-5</v>
      </c>
      <c r="D7296" s="7">
        <f t="shared" si="565"/>
        <v>0.14323441981019869</v>
      </c>
      <c r="E7296" s="7">
        <f>SUM(D$2:D7296)</f>
        <v>2029.9322171179228</v>
      </c>
      <c r="F7296">
        <f t="shared" si="566"/>
        <v>1</v>
      </c>
      <c r="G7296">
        <f t="shared" si="567"/>
        <v>1</v>
      </c>
    </row>
    <row r="7297" spans="1:7" x14ac:dyDescent="0.25">
      <c r="A7297" s="7">
        <v>4.8813024166393729E-2</v>
      </c>
      <c r="B7297" s="13">
        <f t="shared" si="568"/>
        <v>7296</v>
      </c>
      <c r="C7297" s="35">
        <f t="shared" si="569"/>
        <v>5.3093318928505717E-5</v>
      </c>
      <c r="D7297" s="7">
        <f t="shared" si="565"/>
        <v>0.38736885490237771</v>
      </c>
      <c r="E7297" s="7">
        <f>SUM(D$2:D7297)</f>
        <v>2030.3195859728253</v>
      </c>
      <c r="F7297">
        <f t="shared" si="566"/>
        <v>1</v>
      </c>
      <c r="G7297">
        <f t="shared" si="567"/>
        <v>1</v>
      </c>
    </row>
    <row r="7298" spans="1:7" x14ac:dyDescent="0.25">
      <c r="A7298" s="7">
        <v>4.873545417375949E-2</v>
      </c>
      <c r="B7298" s="13">
        <f t="shared" si="568"/>
        <v>7297</v>
      </c>
      <c r="C7298" s="35">
        <f t="shared" si="569"/>
        <v>7.756999263423825E-5</v>
      </c>
      <c r="D7298" s="7">
        <f t="shared" ref="D7298:D7361" si="570">C7298*B7298</f>
        <v>0.56602823625203647</v>
      </c>
      <c r="E7298" s="7">
        <f>SUM(D$2:D7298)</f>
        <v>2030.8856142090774</v>
      </c>
      <c r="F7298">
        <f t="shared" ref="F7298:F7361" si="571">IF(E7298&gt;I$15,1,0)</f>
        <v>1</v>
      </c>
      <c r="G7298">
        <f t="shared" ref="G7298:G7361" si="572">IF(E7298&gt;M$15,1,0)</f>
        <v>1</v>
      </c>
    </row>
    <row r="7299" spans="1:7" x14ac:dyDescent="0.25">
      <c r="A7299" s="7">
        <v>4.873545417375949E-2</v>
      </c>
      <c r="B7299" s="13">
        <f t="shared" ref="B7299:B7362" si="573">ROW(B7299)-1</f>
        <v>7298</v>
      </c>
      <c r="C7299" s="35">
        <f t="shared" si="569"/>
        <v>0</v>
      </c>
      <c r="D7299" s="7">
        <f t="shared" si="570"/>
        <v>0</v>
      </c>
      <c r="E7299" s="7">
        <f>SUM(D$2:D7299)</f>
        <v>2030.8856142090774</v>
      </c>
      <c r="F7299">
        <f t="shared" si="571"/>
        <v>1</v>
      </c>
      <c r="G7299">
        <f t="shared" si="572"/>
        <v>1</v>
      </c>
    </row>
    <row r="7300" spans="1:7" x14ac:dyDescent="0.25">
      <c r="A7300" s="7">
        <v>4.873545417375949E-2</v>
      </c>
      <c r="B7300" s="13">
        <f t="shared" si="573"/>
        <v>7299</v>
      </c>
      <c r="C7300" s="35">
        <f t="shared" ref="C7300:C7363" si="574">IF(A7299-A7300=0,0,A7299-A7300)</f>
        <v>0</v>
      </c>
      <c r="D7300" s="7">
        <f t="shared" si="570"/>
        <v>0</v>
      </c>
      <c r="E7300" s="7">
        <f>SUM(D$2:D7300)</f>
        <v>2030.8856142090774</v>
      </c>
      <c r="F7300">
        <f t="shared" si="571"/>
        <v>1</v>
      </c>
      <c r="G7300">
        <f t="shared" si="572"/>
        <v>1</v>
      </c>
    </row>
    <row r="7301" spans="1:7" x14ac:dyDescent="0.25">
      <c r="A7301" s="7">
        <v>4.873545417375949E-2</v>
      </c>
      <c r="B7301" s="13">
        <f t="shared" si="573"/>
        <v>7300</v>
      </c>
      <c r="C7301" s="35">
        <f t="shared" si="574"/>
        <v>0</v>
      </c>
      <c r="D7301" s="7">
        <f t="shared" si="570"/>
        <v>0</v>
      </c>
      <c r="E7301" s="7">
        <f>SUM(D$2:D7301)</f>
        <v>2030.8856142090774</v>
      </c>
      <c r="F7301">
        <f t="shared" si="571"/>
        <v>1</v>
      </c>
      <c r="G7301">
        <f t="shared" si="572"/>
        <v>1</v>
      </c>
    </row>
    <row r="7302" spans="1:7" x14ac:dyDescent="0.25">
      <c r="A7302" s="7">
        <v>4.873545417375949E-2</v>
      </c>
      <c r="B7302" s="13">
        <f t="shared" si="573"/>
        <v>7301</v>
      </c>
      <c r="C7302" s="35">
        <f t="shared" si="574"/>
        <v>0</v>
      </c>
      <c r="D7302" s="7">
        <f t="shared" si="570"/>
        <v>0</v>
      </c>
      <c r="E7302" s="7">
        <f>SUM(D$2:D7302)</f>
        <v>2030.8856142090774</v>
      </c>
      <c r="F7302">
        <f t="shared" si="571"/>
        <v>1</v>
      </c>
      <c r="G7302">
        <f t="shared" si="572"/>
        <v>1</v>
      </c>
    </row>
    <row r="7303" spans="1:7" x14ac:dyDescent="0.25">
      <c r="A7303" s="7">
        <v>4.873545417375949E-2</v>
      </c>
      <c r="B7303" s="13">
        <f t="shared" si="573"/>
        <v>7302</v>
      </c>
      <c r="C7303" s="35">
        <f t="shared" si="574"/>
        <v>0</v>
      </c>
      <c r="D7303" s="7">
        <f t="shared" si="570"/>
        <v>0</v>
      </c>
      <c r="E7303" s="7">
        <f>SUM(D$2:D7303)</f>
        <v>2030.8856142090774</v>
      </c>
      <c r="F7303">
        <f t="shared" si="571"/>
        <v>1</v>
      </c>
      <c r="G7303">
        <f t="shared" si="572"/>
        <v>1</v>
      </c>
    </row>
    <row r="7304" spans="1:7" x14ac:dyDescent="0.25">
      <c r="A7304" s="7">
        <v>4.873545417375949E-2</v>
      </c>
      <c r="B7304" s="13">
        <f t="shared" si="573"/>
        <v>7303</v>
      </c>
      <c r="C7304" s="35">
        <f t="shared" si="574"/>
        <v>0</v>
      </c>
      <c r="D7304" s="7">
        <f t="shared" si="570"/>
        <v>0</v>
      </c>
      <c r="E7304" s="7">
        <f>SUM(D$2:D7304)</f>
        <v>2030.8856142090774</v>
      </c>
      <c r="F7304">
        <f t="shared" si="571"/>
        <v>1</v>
      </c>
      <c r="G7304">
        <f t="shared" si="572"/>
        <v>1</v>
      </c>
    </row>
    <row r="7305" spans="1:7" x14ac:dyDescent="0.25">
      <c r="A7305" s="7">
        <v>4.873545417375949E-2</v>
      </c>
      <c r="B7305" s="13">
        <f t="shared" si="573"/>
        <v>7304</v>
      </c>
      <c r="C7305" s="35">
        <f t="shared" si="574"/>
        <v>0</v>
      </c>
      <c r="D7305" s="7">
        <f t="shared" si="570"/>
        <v>0</v>
      </c>
      <c r="E7305" s="7">
        <f>SUM(D$2:D7305)</f>
        <v>2030.8856142090774</v>
      </c>
      <c r="F7305">
        <f t="shared" si="571"/>
        <v>1</v>
      </c>
      <c r="G7305">
        <f t="shared" si="572"/>
        <v>1</v>
      </c>
    </row>
    <row r="7306" spans="1:7" x14ac:dyDescent="0.25">
      <c r="A7306" s="7">
        <v>4.873545417375949E-2</v>
      </c>
      <c r="B7306" s="13">
        <f t="shared" si="573"/>
        <v>7305</v>
      </c>
      <c r="C7306" s="35">
        <f t="shared" si="574"/>
        <v>0</v>
      </c>
      <c r="D7306" s="7">
        <f t="shared" si="570"/>
        <v>0</v>
      </c>
      <c r="E7306" s="7">
        <f>SUM(D$2:D7306)</f>
        <v>2030.8856142090774</v>
      </c>
      <c r="F7306">
        <f t="shared" si="571"/>
        <v>1</v>
      </c>
      <c r="G7306">
        <f t="shared" si="572"/>
        <v>1</v>
      </c>
    </row>
    <row r="7307" spans="1:7" x14ac:dyDescent="0.25">
      <c r="A7307" s="7">
        <v>4.873545417375949E-2</v>
      </c>
      <c r="B7307" s="13">
        <f t="shared" si="573"/>
        <v>7306</v>
      </c>
      <c r="C7307" s="35">
        <f t="shared" si="574"/>
        <v>0</v>
      </c>
      <c r="D7307" s="7">
        <f t="shared" si="570"/>
        <v>0</v>
      </c>
      <c r="E7307" s="7">
        <f>SUM(D$2:D7307)</f>
        <v>2030.8856142090774</v>
      </c>
      <c r="F7307">
        <f t="shared" si="571"/>
        <v>1</v>
      </c>
      <c r="G7307">
        <f t="shared" si="572"/>
        <v>1</v>
      </c>
    </row>
    <row r="7308" spans="1:7" x14ac:dyDescent="0.25">
      <c r="A7308" s="7">
        <v>4.873545417375949E-2</v>
      </c>
      <c r="B7308" s="13">
        <f t="shared" si="573"/>
        <v>7307</v>
      </c>
      <c r="C7308" s="35">
        <f t="shared" si="574"/>
        <v>0</v>
      </c>
      <c r="D7308" s="7">
        <f t="shared" si="570"/>
        <v>0</v>
      </c>
      <c r="E7308" s="7">
        <f>SUM(D$2:D7308)</f>
        <v>2030.8856142090774</v>
      </c>
      <c r="F7308">
        <f t="shared" si="571"/>
        <v>1</v>
      </c>
      <c r="G7308">
        <f t="shared" si="572"/>
        <v>1</v>
      </c>
    </row>
    <row r="7309" spans="1:7" x14ac:dyDescent="0.25">
      <c r="A7309" s="7">
        <v>4.873545417375949E-2</v>
      </c>
      <c r="B7309" s="13">
        <f t="shared" si="573"/>
        <v>7308</v>
      </c>
      <c r="C7309" s="35">
        <f t="shared" si="574"/>
        <v>0</v>
      </c>
      <c r="D7309" s="7">
        <f t="shared" si="570"/>
        <v>0</v>
      </c>
      <c r="E7309" s="7">
        <f>SUM(D$2:D7309)</f>
        <v>2030.8856142090774</v>
      </c>
      <c r="F7309">
        <f t="shared" si="571"/>
        <v>1</v>
      </c>
      <c r="G7309">
        <f t="shared" si="572"/>
        <v>1</v>
      </c>
    </row>
    <row r="7310" spans="1:7" x14ac:dyDescent="0.25">
      <c r="A7310" s="7">
        <v>4.873545417375949E-2</v>
      </c>
      <c r="B7310" s="13">
        <f t="shared" si="573"/>
        <v>7309</v>
      </c>
      <c r="C7310" s="35">
        <f t="shared" si="574"/>
        <v>0</v>
      </c>
      <c r="D7310" s="7">
        <f t="shared" si="570"/>
        <v>0</v>
      </c>
      <c r="E7310" s="7">
        <f>SUM(D$2:D7310)</f>
        <v>2030.8856142090774</v>
      </c>
      <c r="F7310">
        <f t="shared" si="571"/>
        <v>1</v>
      </c>
      <c r="G7310">
        <f t="shared" si="572"/>
        <v>1</v>
      </c>
    </row>
    <row r="7311" spans="1:7" x14ac:dyDescent="0.25">
      <c r="A7311" s="7">
        <v>4.873545417375949E-2</v>
      </c>
      <c r="B7311" s="13">
        <f t="shared" si="573"/>
        <v>7310</v>
      </c>
      <c r="C7311" s="35">
        <f t="shared" si="574"/>
        <v>0</v>
      </c>
      <c r="D7311" s="7">
        <f t="shared" si="570"/>
        <v>0</v>
      </c>
      <c r="E7311" s="7">
        <f>SUM(D$2:D7311)</f>
        <v>2030.8856142090774</v>
      </c>
      <c r="F7311">
        <f t="shared" si="571"/>
        <v>1</v>
      </c>
      <c r="G7311">
        <f t="shared" si="572"/>
        <v>1</v>
      </c>
    </row>
    <row r="7312" spans="1:7" x14ac:dyDescent="0.25">
      <c r="A7312" s="7">
        <v>4.873545417375949E-2</v>
      </c>
      <c r="B7312" s="13">
        <f t="shared" si="573"/>
        <v>7311</v>
      </c>
      <c r="C7312" s="35">
        <f t="shared" si="574"/>
        <v>0</v>
      </c>
      <c r="D7312" s="7">
        <f t="shared" si="570"/>
        <v>0</v>
      </c>
      <c r="E7312" s="7">
        <f>SUM(D$2:D7312)</f>
        <v>2030.8856142090774</v>
      </c>
      <c r="F7312">
        <f t="shared" si="571"/>
        <v>1</v>
      </c>
      <c r="G7312">
        <f t="shared" si="572"/>
        <v>1</v>
      </c>
    </row>
    <row r="7313" spans="1:7" x14ac:dyDescent="0.25">
      <c r="A7313" s="7">
        <v>4.873545417375949E-2</v>
      </c>
      <c r="B7313" s="13">
        <f t="shared" si="573"/>
        <v>7312</v>
      </c>
      <c r="C7313" s="35">
        <f t="shared" si="574"/>
        <v>0</v>
      </c>
      <c r="D7313" s="7">
        <f t="shared" si="570"/>
        <v>0</v>
      </c>
      <c r="E7313" s="7">
        <f>SUM(D$2:D7313)</f>
        <v>2030.8856142090774</v>
      </c>
      <c r="F7313">
        <f t="shared" si="571"/>
        <v>1</v>
      </c>
      <c r="G7313">
        <f t="shared" si="572"/>
        <v>1</v>
      </c>
    </row>
    <row r="7314" spans="1:7" x14ac:dyDescent="0.25">
      <c r="A7314" s="7">
        <v>4.873545417375949E-2</v>
      </c>
      <c r="B7314" s="13">
        <f t="shared" si="573"/>
        <v>7313</v>
      </c>
      <c r="C7314" s="35">
        <f t="shared" si="574"/>
        <v>0</v>
      </c>
      <c r="D7314" s="7">
        <f t="shared" si="570"/>
        <v>0</v>
      </c>
      <c r="E7314" s="7">
        <f>SUM(D$2:D7314)</f>
        <v>2030.8856142090774</v>
      </c>
      <c r="F7314">
        <f t="shared" si="571"/>
        <v>1</v>
      </c>
      <c r="G7314">
        <f t="shared" si="572"/>
        <v>1</v>
      </c>
    </row>
    <row r="7315" spans="1:7" x14ac:dyDescent="0.25">
      <c r="A7315" s="7">
        <v>4.873545417375949E-2</v>
      </c>
      <c r="B7315" s="13">
        <f t="shared" si="573"/>
        <v>7314</v>
      </c>
      <c r="C7315" s="35">
        <f t="shared" si="574"/>
        <v>0</v>
      </c>
      <c r="D7315" s="7">
        <f t="shared" si="570"/>
        <v>0</v>
      </c>
      <c r="E7315" s="7">
        <f>SUM(D$2:D7315)</f>
        <v>2030.8856142090774</v>
      </c>
      <c r="F7315">
        <f t="shared" si="571"/>
        <v>1</v>
      </c>
      <c r="G7315">
        <f t="shared" si="572"/>
        <v>1</v>
      </c>
    </row>
    <row r="7316" spans="1:7" x14ac:dyDescent="0.25">
      <c r="A7316" s="7">
        <v>4.873545417375949E-2</v>
      </c>
      <c r="B7316" s="13">
        <f t="shared" si="573"/>
        <v>7315</v>
      </c>
      <c r="C7316" s="35">
        <f t="shared" si="574"/>
        <v>0</v>
      </c>
      <c r="D7316" s="7">
        <f t="shared" si="570"/>
        <v>0</v>
      </c>
      <c r="E7316" s="7">
        <f>SUM(D$2:D7316)</f>
        <v>2030.8856142090774</v>
      </c>
      <c r="F7316">
        <f t="shared" si="571"/>
        <v>1</v>
      </c>
      <c r="G7316">
        <f t="shared" si="572"/>
        <v>1</v>
      </c>
    </row>
    <row r="7317" spans="1:7" x14ac:dyDescent="0.25">
      <c r="A7317" s="7">
        <v>4.873545417375949E-2</v>
      </c>
      <c r="B7317" s="13">
        <f t="shared" si="573"/>
        <v>7316</v>
      </c>
      <c r="C7317" s="35">
        <f t="shared" si="574"/>
        <v>0</v>
      </c>
      <c r="D7317" s="7">
        <f t="shared" si="570"/>
        <v>0</v>
      </c>
      <c r="E7317" s="7">
        <f>SUM(D$2:D7317)</f>
        <v>2030.8856142090774</v>
      </c>
      <c r="F7317">
        <f t="shared" si="571"/>
        <v>1</v>
      </c>
      <c r="G7317">
        <f t="shared" si="572"/>
        <v>1</v>
      </c>
    </row>
    <row r="7318" spans="1:7" x14ac:dyDescent="0.25">
      <c r="A7318" s="7">
        <v>4.873545417375949E-2</v>
      </c>
      <c r="B7318" s="13">
        <f t="shared" si="573"/>
        <v>7317</v>
      </c>
      <c r="C7318" s="35">
        <f t="shared" si="574"/>
        <v>0</v>
      </c>
      <c r="D7318" s="7">
        <f t="shared" si="570"/>
        <v>0</v>
      </c>
      <c r="E7318" s="7">
        <f>SUM(D$2:D7318)</f>
        <v>2030.8856142090774</v>
      </c>
      <c r="F7318">
        <f t="shared" si="571"/>
        <v>1</v>
      </c>
      <c r="G7318">
        <f t="shared" si="572"/>
        <v>1</v>
      </c>
    </row>
    <row r="7319" spans="1:7" x14ac:dyDescent="0.25">
      <c r="A7319" s="7">
        <v>4.873545417375949E-2</v>
      </c>
      <c r="B7319" s="13">
        <f t="shared" si="573"/>
        <v>7318</v>
      </c>
      <c r="C7319" s="35">
        <f t="shared" si="574"/>
        <v>0</v>
      </c>
      <c r="D7319" s="7">
        <f t="shared" si="570"/>
        <v>0</v>
      </c>
      <c r="E7319" s="7">
        <f>SUM(D$2:D7319)</f>
        <v>2030.8856142090774</v>
      </c>
      <c r="F7319">
        <f t="shared" si="571"/>
        <v>1</v>
      </c>
      <c r="G7319">
        <f t="shared" si="572"/>
        <v>1</v>
      </c>
    </row>
    <row r="7320" spans="1:7" x14ac:dyDescent="0.25">
      <c r="A7320" s="7">
        <v>4.873545417375949E-2</v>
      </c>
      <c r="B7320" s="13">
        <f t="shared" si="573"/>
        <v>7319</v>
      </c>
      <c r="C7320" s="35">
        <f t="shared" si="574"/>
        <v>0</v>
      </c>
      <c r="D7320" s="7">
        <f t="shared" si="570"/>
        <v>0</v>
      </c>
      <c r="E7320" s="7">
        <f>SUM(D$2:D7320)</f>
        <v>2030.8856142090774</v>
      </c>
      <c r="F7320">
        <f t="shared" si="571"/>
        <v>1</v>
      </c>
      <c r="G7320">
        <f t="shared" si="572"/>
        <v>1</v>
      </c>
    </row>
    <row r="7321" spans="1:7" x14ac:dyDescent="0.25">
      <c r="A7321" s="7">
        <v>4.873545417375949E-2</v>
      </c>
      <c r="B7321" s="13">
        <f t="shared" si="573"/>
        <v>7320</v>
      </c>
      <c r="C7321" s="35">
        <f t="shared" si="574"/>
        <v>0</v>
      </c>
      <c r="D7321" s="7">
        <f t="shared" si="570"/>
        <v>0</v>
      </c>
      <c r="E7321" s="7">
        <f>SUM(D$2:D7321)</f>
        <v>2030.8856142090774</v>
      </c>
      <c r="F7321">
        <f t="shared" si="571"/>
        <v>1</v>
      </c>
      <c r="G7321">
        <f t="shared" si="572"/>
        <v>1</v>
      </c>
    </row>
    <row r="7322" spans="1:7" x14ac:dyDescent="0.25">
      <c r="A7322" s="7">
        <v>4.873545417375949E-2</v>
      </c>
      <c r="B7322" s="13">
        <f t="shared" si="573"/>
        <v>7321</v>
      </c>
      <c r="C7322" s="35">
        <f t="shared" si="574"/>
        <v>0</v>
      </c>
      <c r="D7322" s="7">
        <f t="shared" si="570"/>
        <v>0</v>
      </c>
      <c r="E7322" s="7">
        <f>SUM(D$2:D7322)</f>
        <v>2030.8856142090774</v>
      </c>
      <c r="F7322">
        <f t="shared" si="571"/>
        <v>1</v>
      </c>
      <c r="G7322">
        <f t="shared" si="572"/>
        <v>1</v>
      </c>
    </row>
    <row r="7323" spans="1:7" x14ac:dyDescent="0.25">
      <c r="A7323" s="7">
        <v>4.873545417375949E-2</v>
      </c>
      <c r="B7323" s="13">
        <f t="shared" si="573"/>
        <v>7322</v>
      </c>
      <c r="C7323" s="35">
        <f t="shared" si="574"/>
        <v>0</v>
      </c>
      <c r="D7323" s="7">
        <f t="shared" si="570"/>
        <v>0</v>
      </c>
      <c r="E7323" s="7">
        <f>SUM(D$2:D7323)</f>
        <v>2030.8856142090774</v>
      </c>
      <c r="F7323">
        <f t="shared" si="571"/>
        <v>1</v>
      </c>
      <c r="G7323">
        <f t="shared" si="572"/>
        <v>1</v>
      </c>
    </row>
    <row r="7324" spans="1:7" x14ac:dyDescent="0.25">
      <c r="A7324" s="7">
        <v>4.873545417375949E-2</v>
      </c>
      <c r="B7324" s="13">
        <f t="shared" si="573"/>
        <v>7323</v>
      </c>
      <c r="C7324" s="35">
        <f t="shared" si="574"/>
        <v>0</v>
      </c>
      <c r="D7324" s="7">
        <f t="shared" si="570"/>
        <v>0</v>
      </c>
      <c r="E7324" s="7">
        <f>SUM(D$2:D7324)</f>
        <v>2030.8856142090774</v>
      </c>
      <c r="F7324">
        <f t="shared" si="571"/>
        <v>1</v>
      </c>
      <c r="G7324">
        <f t="shared" si="572"/>
        <v>1</v>
      </c>
    </row>
    <row r="7325" spans="1:7" x14ac:dyDescent="0.25">
      <c r="A7325" s="7">
        <v>4.873545417375949E-2</v>
      </c>
      <c r="B7325" s="13">
        <f t="shared" si="573"/>
        <v>7324</v>
      </c>
      <c r="C7325" s="35">
        <f t="shared" si="574"/>
        <v>0</v>
      </c>
      <c r="D7325" s="7">
        <f t="shared" si="570"/>
        <v>0</v>
      </c>
      <c r="E7325" s="7">
        <f>SUM(D$2:D7325)</f>
        <v>2030.8856142090774</v>
      </c>
      <c r="F7325">
        <f t="shared" si="571"/>
        <v>1</v>
      </c>
      <c r="G7325">
        <f t="shared" si="572"/>
        <v>1</v>
      </c>
    </row>
    <row r="7326" spans="1:7" x14ac:dyDescent="0.25">
      <c r="A7326" s="7">
        <v>4.873545417375949E-2</v>
      </c>
      <c r="B7326" s="13">
        <f t="shared" si="573"/>
        <v>7325</v>
      </c>
      <c r="C7326" s="35">
        <f t="shared" si="574"/>
        <v>0</v>
      </c>
      <c r="D7326" s="7">
        <f t="shared" si="570"/>
        <v>0</v>
      </c>
      <c r="E7326" s="7">
        <f>SUM(D$2:D7326)</f>
        <v>2030.8856142090774</v>
      </c>
      <c r="F7326">
        <f t="shared" si="571"/>
        <v>1</v>
      </c>
      <c r="G7326">
        <f t="shared" si="572"/>
        <v>1</v>
      </c>
    </row>
    <row r="7327" spans="1:7" x14ac:dyDescent="0.25">
      <c r="A7327" s="7">
        <v>4.873545417375949E-2</v>
      </c>
      <c r="B7327" s="13">
        <f t="shared" si="573"/>
        <v>7326</v>
      </c>
      <c r="C7327" s="35">
        <f t="shared" si="574"/>
        <v>0</v>
      </c>
      <c r="D7327" s="7">
        <f t="shared" si="570"/>
        <v>0</v>
      </c>
      <c r="E7327" s="7">
        <f>SUM(D$2:D7327)</f>
        <v>2030.8856142090774</v>
      </c>
      <c r="F7327">
        <f t="shared" si="571"/>
        <v>1</v>
      </c>
      <c r="G7327">
        <f t="shared" si="572"/>
        <v>1</v>
      </c>
    </row>
    <row r="7328" spans="1:7" x14ac:dyDescent="0.25">
      <c r="A7328" s="7">
        <v>4.873545417375949E-2</v>
      </c>
      <c r="B7328" s="13">
        <f t="shared" si="573"/>
        <v>7327</v>
      </c>
      <c r="C7328" s="35">
        <f t="shared" si="574"/>
        <v>0</v>
      </c>
      <c r="D7328" s="7">
        <f t="shared" si="570"/>
        <v>0</v>
      </c>
      <c r="E7328" s="7">
        <f>SUM(D$2:D7328)</f>
        <v>2030.8856142090774</v>
      </c>
      <c r="F7328">
        <f t="shared" si="571"/>
        <v>1</v>
      </c>
      <c r="G7328">
        <f t="shared" si="572"/>
        <v>1</v>
      </c>
    </row>
    <row r="7329" spans="1:7" x14ac:dyDescent="0.25">
      <c r="A7329" s="7">
        <v>4.873545417375949E-2</v>
      </c>
      <c r="B7329" s="13">
        <f t="shared" si="573"/>
        <v>7328</v>
      </c>
      <c r="C7329" s="35">
        <f t="shared" si="574"/>
        <v>0</v>
      </c>
      <c r="D7329" s="7">
        <f t="shared" si="570"/>
        <v>0</v>
      </c>
      <c r="E7329" s="7">
        <f>SUM(D$2:D7329)</f>
        <v>2030.8856142090774</v>
      </c>
      <c r="F7329">
        <f t="shared" si="571"/>
        <v>1</v>
      </c>
      <c r="G7329">
        <f t="shared" si="572"/>
        <v>1</v>
      </c>
    </row>
    <row r="7330" spans="1:7" x14ac:dyDescent="0.25">
      <c r="A7330" s="7">
        <v>4.873545417375949E-2</v>
      </c>
      <c r="B7330" s="13">
        <f t="shared" si="573"/>
        <v>7329</v>
      </c>
      <c r="C7330" s="35">
        <f t="shared" si="574"/>
        <v>0</v>
      </c>
      <c r="D7330" s="7">
        <f t="shared" si="570"/>
        <v>0</v>
      </c>
      <c r="E7330" s="7">
        <f>SUM(D$2:D7330)</f>
        <v>2030.8856142090774</v>
      </c>
      <c r="F7330">
        <f t="shared" si="571"/>
        <v>1</v>
      </c>
      <c r="G7330">
        <f t="shared" si="572"/>
        <v>1</v>
      </c>
    </row>
    <row r="7331" spans="1:7" x14ac:dyDescent="0.25">
      <c r="A7331" s="7">
        <v>4.873545417375949E-2</v>
      </c>
      <c r="B7331" s="13">
        <f t="shared" si="573"/>
        <v>7330</v>
      </c>
      <c r="C7331" s="35">
        <f t="shared" si="574"/>
        <v>0</v>
      </c>
      <c r="D7331" s="7">
        <f t="shared" si="570"/>
        <v>0</v>
      </c>
      <c r="E7331" s="7">
        <f>SUM(D$2:D7331)</f>
        <v>2030.8856142090774</v>
      </c>
      <c r="F7331">
        <f t="shared" si="571"/>
        <v>1</v>
      </c>
      <c r="G7331">
        <f t="shared" si="572"/>
        <v>1</v>
      </c>
    </row>
    <row r="7332" spans="1:7" x14ac:dyDescent="0.25">
      <c r="A7332" s="7">
        <v>4.873545417375949E-2</v>
      </c>
      <c r="B7332" s="13">
        <f t="shared" si="573"/>
        <v>7331</v>
      </c>
      <c r="C7332" s="35">
        <f t="shared" si="574"/>
        <v>0</v>
      </c>
      <c r="D7332" s="7">
        <f t="shared" si="570"/>
        <v>0</v>
      </c>
      <c r="E7332" s="7">
        <f>SUM(D$2:D7332)</f>
        <v>2030.8856142090774</v>
      </c>
      <c r="F7332">
        <f t="shared" si="571"/>
        <v>1</v>
      </c>
      <c r="G7332">
        <f t="shared" si="572"/>
        <v>1</v>
      </c>
    </row>
    <row r="7333" spans="1:7" x14ac:dyDescent="0.25">
      <c r="A7333" s="7">
        <v>4.873545417375949E-2</v>
      </c>
      <c r="B7333" s="13">
        <f t="shared" si="573"/>
        <v>7332</v>
      </c>
      <c r="C7333" s="35">
        <f t="shared" si="574"/>
        <v>0</v>
      </c>
      <c r="D7333" s="7">
        <f t="shared" si="570"/>
        <v>0</v>
      </c>
      <c r="E7333" s="7">
        <f>SUM(D$2:D7333)</f>
        <v>2030.8856142090774</v>
      </c>
      <c r="F7333">
        <f t="shared" si="571"/>
        <v>1</v>
      </c>
      <c r="G7333">
        <f t="shared" si="572"/>
        <v>1</v>
      </c>
    </row>
    <row r="7334" spans="1:7" x14ac:dyDescent="0.25">
      <c r="A7334" s="7">
        <v>4.873545417375949E-2</v>
      </c>
      <c r="B7334" s="13">
        <f t="shared" si="573"/>
        <v>7333</v>
      </c>
      <c r="C7334" s="35">
        <f t="shared" si="574"/>
        <v>0</v>
      </c>
      <c r="D7334" s="7">
        <f t="shared" si="570"/>
        <v>0</v>
      </c>
      <c r="E7334" s="7">
        <f>SUM(D$2:D7334)</f>
        <v>2030.8856142090774</v>
      </c>
      <c r="F7334">
        <f t="shared" si="571"/>
        <v>1</v>
      </c>
      <c r="G7334">
        <f t="shared" si="572"/>
        <v>1</v>
      </c>
    </row>
    <row r="7335" spans="1:7" x14ac:dyDescent="0.25">
      <c r="A7335" s="7">
        <v>4.873545417375949E-2</v>
      </c>
      <c r="B7335" s="13">
        <f t="shared" si="573"/>
        <v>7334</v>
      </c>
      <c r="C7335" s="35">
        <f t="shared" si="574"/>
        <v>0</v>
      </c>
      <c r="D7335" s="7">
        <f t="shared" si="570"/>
        <v>0</v>
      </c>
      <c r="E7335" s="7">
        <f>SUM(D$2:D7335)</f>
        <v>2030.8856142090774</v>
      </c>
      <c r="F7335">
        <f t="shared" si="571"/>
        <v>1</v>
      </c>
      <c r="G7335">
        <f t="shared" si="572"/>
        <v>1</v>
      </c>
    </row>
    <row r="7336" spans="1:7" x14ac:dyDescent="0.25">
      <c r="A7336" s="7">
        <v>4.873545417375949E-2</v>
      </c>
      <c r="B7336" s="13">
        <f t="shared" si="573"/>
        <v>7335</v>
      </c>
      <c r="C7336" s="35">
        <f t="shared" si="574"/>
        <v>0</v>
      </c>
      <c r="D7336" s="7">
        <f t="shared" si="570"/>
        <v>0</v>
      </c>
      <c r="E7336" s="7">
        <f>SUM(D$2:D7336)</f>
        <v>2030.8856142090774</v>
      </c>
      <c r="F7336">
        <f t="shared" si="571"/>
        <v>1</v>
      </c>
      <c r="G7336">
        <f t="shared" si="572"/>
        <v>1</v>
      </c>
    </row>
    <row r="7337" spans="1:7" x14ac:dyDescent="0.25">
      <c r="A7337" s="7">
        <v>4.873545417375949E-2</v>
      </c>
      <c r="B7337" s="13">
        <f t="shared" si="573"/>
        <v>7336</v>
      </c>
      <c r="C7337" s="35">
        <f t="shared" si="574"/>
        <v>0</v>
      </c>
      <c r="D7337" s="7">
        <f t="shared" si="570"/>
        <v>0</v>
      </c>
      <c r="E7337" s="7">
        <f>SUM(D$2:D7337)</f>
        <v>2030.8856142090774</v>
      </c>
      <c r="F7337">
        <f t="shared" si="571"/>
        <v>1</v>
      </c>
      <c r="G7337">
        <f t="shared" si="572"/>
        <v>1</v>
      </c>
    </row>
    <row r="7338" spans="1:7" x14ac:dyDescent="0.25">
      <c r="A7338" s="7">
        <v>4.873545417375949E-2</v>
      </c>
      <c r="B7338" s="13">
        <f t="shared" si="573"/>
        <v>7337</v>
      </c>
      <c r="C7338" s="35">
        <f t="shared" si="574"/>
        <v>0</v>
      </c>
      <c r="D7338" s="7">
        <f t="shared" si="570"/>
        <v>0</v>
      </c>
      <c r="E7338" s="7">
        <f>SUM(D$2:D7338)</f>
        <v>2030.8856142090774</v>
      </c>
      <c r="F7338">
        <f t="shared" si="571"/>
        <v>1</v>
      </c>
      <c r="G7338">
        <f t="shared" si="572"/>
        <v>1</v>
      </c>
    </row>
    <row r="7339" spans="1:7" x14ac:dyDescent="0.25">
      <c r="A7339" s="7">
        <v>4.873545417375949E-2</v>
      </c>
      <c r="B7339" s="13">
        <f t="shared" si="573"/>
        <v>7338</v>
      </c>
      <c r="C7339" s="35">
        <f t="shared" si="574"/>
        <v>0</v>
      </c>
      <c r="D7339" s="7">
        <f t="shared" si="570"/>
        <v>0</v>
      </c>
      <c r="E7339" s="7">
        <f>SUM(D$2:D7339)</f>
        <v>2030.8856142090774</v>
      </c>
      <c r="F7339">
        <f t="shared" si="571"/>
        <v>1</v>
      </c>
      <c r="G7339">
        <f t="shared" si="572"/>
        <v>1</v>
      </c>
    </row>
    <row r="7340" spans="1:7" x14ac:dyDescent="0.25">
      <c r="A7340" s="7">
        <v>4.873545417375949E-2</v>
      </c>
      <c r="B7340" s="13">
        <f t="shared" si="573"/>
        <v>7339</v>
      </c>
      <c r="C7340" s="35">
        <f t="shared" si="574"/>
        <v>0</v>
      </c>
      <c r="D7340" s="7">
        <f t="shared" si="570"/>
        <v>0</v>
      </c>
      <c r="E7340" s="7">
        <f>SUM(D$2:D7340)</f>
        <v>2030.8856142090774</v>
      </c>
      <c r="F7340">
        <f t="shared" si="571"/>
        <v>1</v>
      </c>
      <c r="G7340">
        <f t="shared" si="572"/>
        <v>1</v>
      </c>
    </row>
    <row r="7341" spans="1:7" x14ac:dyDescent="0.25">
      <c r="A7341" s="7">
        <v>4.873545417375949E-2</v>
      </c>
      <c r="B7341" s="13">
        <f t="shared" si="573"/>
        <v>7340</v>
      </c>
      <c r="C7341" s="35">
        <f t="shared" si="574"/>
        <v>0</v>
      </c>
      <c r="D7341" s="7">
        <f t="shared" si="570"/>
        <v>0</v>
      </c>
      <c r="E7341" s="7">
        <f>SUM(D$2:D7341)</f>
        <v>2030.8856142090774</v>
      </c>
      <c r="F7341">
        <f t="shared" si="571"/>
        <v>1</v>
      </c>
      <c r="G7341">
        <f t="shared" si="572"/>
        <v>1</v>
      </c>
    </row>
    <row r="7342" spans="1:7" x14ac:dyDescent="0.25">
      <c r="A7342" s="7">
        <v>4.873545417375949E-2</v>
      </c>
      <c r="B7342" s="13">
        <f t="shared" si="573"/>
        <v>7341</v>
      </c>
      <c r="C7342" s="35">
        <f t="shared" si="574"/>
        <v>0</v>
      </c>
      <c r="D7342" s="7">
        <f t="shared" si="570"/>
        <v>0</v>
      </c>
      <c r="E7342" s="7">
        <f>SUM(D$2:D7342)</f>
        <v>2030.8856142090774</v>
      </c>
      <c r="F7342">
        <f t="shared" si="571"/>
        <v>1</v>
      </c>
      <c r="G7342">
        <f t="shared" si="572"/>
        <v>1</v>
      </c>
    </row>
    <row r="7343" spans="1:7" x14ac:dyDescent="0.25">
      <c r="A7343" s="7">
        <v>4.873545417375949E-2</v>
      </c>
      <c r="B7343" s="13">
        <f t="shared" si="573"/>
        <v>7342</v>
      </c>
      <c r="C7343" s="35">
        <f t="shared" si="574"/>
        <v>0</v>
      </c>
      <c r="D7343" s="7">
        <f t="shared" si="570"/>
        <v>0</v>
      </c>
      <c r="E7343" s="7">
        <f>SUM(D$2:D7343)</f>
        <v>2030.8856142090774</v>
      </c>
      <c r="F7343">
        <f t="shared" si="571"/>
        <v>1</v>
      </c>
      <c r="G7343">
        <f t="shared" si="572"/>
        <v>1</v>
      </c>
    </row>
    <row r="7344" spans="1:7" x14ac:dyDescent="0.25">
      <c r="A7344" s="7">
        <v>4.873545417375949E-2</v>
      </c>
      <c r="B7344" s="13">
        <f t="shared" si="573"/>
        <v>7343</v>
      </c>
      <c r="C7344" s="35">
        <f t="shared" si="574"/>
        <v>0</v>
      </c>
      <c r="D7344" s="7">
        <f t="shared" si="570"/>
        <v>0</v>
      </c>
      <c r="E7344" s="7">
        <f>SUM(D$2:D7344)</f>
        <v>2030.8856142090774</v>
      </c>
      <c r="F7344">
        <f t="shared" si="571"/>
        <v>1</v>
      </c>
      <c r="G7344">
        <f t="shared" si="572"/>
        <v>1</v>
      </c>
    </row>
    <row r="7345" spans="1:7" x14ac:dyDescent="0.25">
      <c r="A7345" s="7">
        <v>4.873545417375949E-2</v>
      </c>
      <c r="B7345" s="13">
        <f t="shared" si="573"/>
        <v>7344</v>
      </c>
      <c r="C7345" s="35">
        <f t="shared" si="574"/>
        <v>0</v>
      </c>
      <c r="D7345" s="7">
        <f t="shared" si="570"/>
        <v>0</v>
      </c>
      <c r="E7345" s="7">
        <f>SUM(D$2:D7345)</f>
        <v>2030.8856142090774</v>
      </c>
      <c r="F7345">
        <f t="shared" si="571"/>
        <v>1</v>
      </c>
      <c r="G7345">
        <f t="shared" si="572"/>
        <v>1</v>
      </c>
    </row>
    <row r="7346" spans="1:7" x14ac:dyDescent="0.25">
      <c r="A7346" s="7">
        <v>4.873545417375949E-2</v>
      </c>
      <c r="B7346" s="13">
        <f t="shared" si="573"/>
        <v>7345</v>
      </c>
      <c r="C7346" s="35">
        <f t="shared" si="574"/>
        <v>0</v>
      </c>
      <c r="D7346" s="7">
        <f t="shared" si="570"/>
        <v>0</v>
      </c>
      <c r="E7346" s="7">
        <f>SUM(D$2:D7346)</f>
        <v>2030.8856142090774</v>
      </c>
      <c r="F7346">
        <f t="shared" si="571"/>
        <v>1</v>
      </c>
      <c r="G7346">
        <f t="shared" si="572"/>
        <v>1</v>
      </c>
    </row>
    <row r="7347" spans="1:7" x14ac:dyDescent="0.25">
      <c r="A7347" s="7">
        <v>4.873545417375949E-2</v>
      </c>
      <c r="B7347" s="13">
        <f t="shared" si="573"/>
        <v>7346</v>
      </c>
      <c r="C7347" s="35">
        <f t="shared" si="574"/>
        <v>0</v>
      </c>
      <c r="D7347" s="7">
        <f t="shared" si="570"/>
        <v>0</v>
      </c>
      <c r="E7347" s="7">
        <f>SUM(D$2:D7347)</f>
        <v>2030.8856142090774</v>
      </c>
      <c r="F7347">
        <f t="shared" si="571"/>
        <v>1</v>
      </c>
      <c r="G7347">
        <f t="shared" si="572"/>
        <v>1</v>
      </c>
    </row>
    <row r="7348" spans="1:7" x14ac:dyDescent="0.25">
      <c r="A7348" s="7">
        <v>4.873545417375949E-2</v>
      </c>
      <c r="B7348" s="13">
        <f t="shared" si="573"/>
        <v>7347</v>
      </c>
      <c r="C7348" s="35">
        <f t="shared" si="574"/>
        <v>0</v>
      </c>
      <c r="D7348" s="7">
        <f t="shared" si="570"/>
        <v>0</v>
      </c>
      <c r="E7348" s="7">
        <f>SUM(D$2:D7348)</f>
        <v>2030.8856142090774</v>
      </c>
      <c r="F7348">
        <f t="shared" si="571"/>
        <v>1</v>
      </c>
      <c r="G7348">
        <f t="shared" si="572"/>
        <v>1</v>
      </c>
    </row>
    <row r="7349" spans="1:7" x14ac:dyDescent="0.25">
      <c r="A7349" s="7">
        <v>4.873545417375949E-2</v>
      </c>
      <c r="B7349" s="13">
        <f t="shared" si="573"/>
        <v>7348</v>
      </c>
      <c r="C7349" s="35">
        <f t="shared" si="574"/>
        <v>0</v>
      </c>
      <c r="D7349" s="7">
        <f t="shared" si="570"/>
        <v>0</v>
      </c>
      <c r="E7349" s="7">
        <f>SUM(D$2:D7349)</f>
        <v>2030.8856142090774</v>
      </c>
      <c r="F7349">
        <f t="shared" si="571"/>
        <v>1</v>
      </c>
      <c r="G7349">
        <f t="shared" si="572"/>
        <v>1</v>
      </c>
    </row>
    <row r="7350" spans="1:7" x14ac:dyDescent="0.25">
      <c r="A7350" s="7">
        <v>4.873545417375949E-2</v>
      </c>
      <c r="B7350" s="13">
        <f t="shared" si="573"/>
        <v>7349</v>
      </c>
      <c r="C7350" s="35">
        <f t="shared" si="574"/>
        <v>0</v>
      </c>
      <c r="D7350" s="7">
        <f t="shared" si="570"/>
        <v>0</v>
      </c>
      <c r="E7350" s="7">
        <f>SUM(D$2:D7350)</f>
        <v>2030.8856142090774</v>
      </c>
      <c r="F7350">
        <f t="shared" si="571"/>
        <v>1</v>
      </c>
      <c r="G7350">
        <f t="shared" si="572"/>
        <v>1</v>
      </c>
    </row>
    <row r="7351" spans="1:7" x14ac:dyDescent="0.25">
      <c r="A7351" s="7">
        <v>4.873545417375949E-2</v>
      </c>
      <c r="B7351" s="13">
        <f t="shared" si="573"/>
        <v>7350</v>
      </c>
      <c r="C7351" s="35">
        <f t="shared" si="574"/>
        <v>0</v>
      </c>
      <c r="D7351" s="7">
        <f t="shared" si="570"/>
        <v>0</v>
      </c>
      <c r="E7351" s="7">
        <f>SUM(D$2:D7351)</f>
        <v>2030.8856142090774</v>
      </c>
      <c r="F7351">
        <f t="shared" si="571"/>
        <v>1</v>
      </c>
      <c r="G7351">
        <f t="shared" si="572"/>
        <v>1</v>
      </c>
    </row>
    <row r="7352" spans="1:7" x14ac:dyDescent="0.25">
      <c r="A7352" s="7">
        <v>4.873545417375949E-2</v>
      </c>
      <c r="B7352" s="13">
        <f t="shared" si="573"/>
        <v>7351</v>
      </c>
      <c r="C7352" s="35">
        <f t="shared" si="574"/>
        <v>0</v>
      </c>
      <c r="D7352" s="7">
        <f t="shared" si="570"/>
        <v>0</v>
      </c>
      <c r="E7352" s="7">
        <f>SUM(D$2:D7352)</f>
        <v>2030.8856142090774</v>
      </c>
      <c r="F7352">
        <f t="shared" si="571"/>
        <v>1</v>
      </c>
      <c r="G7352">
        <f t="shared" si="572"/>
        <v>1</v>
      </c>
    </row>
    <row r="7353" spans="1:7" x14ac:dyDescent="0.25">
      <c r="A7353" s="7">
        <v>4.873545417375949E-2</v>
      </c>
      <c r="B7353" s="13">
        <f t="shared" si="573"/>
        <v>7352</v>
      </c>
      <c r="C7353" s="35">
        <f t="shared" si="574"/>
        <v>0</v>
      </c>
      <c r="D7353" s="7">
        <f t="shared" si="570"/>
        <v>0</v>
      </c>
      <c r="E7353" s="7">
        <f>SUM(D$2:D7353)</f>
        <v>2030.8856142090774</v>
      </c>
      <c r="F7353">
        <f t="shared" si="571"/>
        <v>1</v>
      </c>
      <c r="G7353">
        <f t="shared" si="572"/>
        <v>1</v>
      </c>
    </row>
    <row r="7354" spans="1:7" x14ac:dyDescent="0.25">
      <c r="A7354" s="7">
        <v>4.873545417375949E-2</v>
      </c>
      <c r="B7354" s="13">
        <f t="shared" si="573"/>
        <v>7353</v>
      </c>
      <c r="C7354" s="35">
        <f t="shared" si="574"/>
        <v>0</v>
      </c>
      <c r="D7354" s="7">
        <f t="shared" si="570"/>
        <v>0</v>
      </c>
      <c r="E7354" s="7">
        <f>SUM(D$2:D7354)</f>
        <v>2030.8856142090774</v>
      </c>
      <c r="F7354">
        <f t="shared" si="571"/>
        <v>1</v>
      </c>
      <c r="G7354">
        <f t="shared" si="572"/>
        <v>1</v>
      </c>
    </row>
    <row r="7355" spans="1:7" x14ac:dyDescent="0.25">
      <c r="A7355" s="7">
        <v>4.873545417375949E-2</v>
      </c>
      <c r="B7355" s="13">
        <f t="shared" si="573"/>
        <v>7354</v>
      </c>
      <c r="C7355" s="35">
        <f t="shared" si="574"/>
        <v>0</v>
      </c>
      <c r="D7355" s="7">
        <f t="shared" si="570"/>
        <v>0</v>
      </c>
      <c r="E7355" s="7">
        <f>SUM(D$2:D7355)</f>
        <v>2030.8856142090774</v>
      </c>
      <c r="F7355">
        <f t="shared" si="571"/>
        <v>1</v>
      </c>
      <c r="G7355">
        <f t="shared" si="572"/>
        <v>1</v>
      </c>
    </row>
    <row r="7356" spans="1:7" x14ac:dyDescent="0.25">
      <c r="A7356" s="7">
        <v>4.873545417375949E-2</v>
      </c>
      <c r="B7356" s="13">
        <f t="shared" si="573"/>
        <v>7355</v>
      </c>
      <c r="C7356" s="35">
        <f t="shared" si="574"/>
        <v>0</v>
      </c>
      <c r="D7356" s="7">
        <f t="shared" si="570"/>
        <v>0</v>
      </c>
      <c r="E7356" s="7">
        <f>SUM(D$2:D7356)</f>
        <v>2030.8856142090774</v>
      </c>
      <c r="F7356">
        <f t="shared" si="571"/>
        <v>1</v>
      </c>
      <c r="G7356">
        <f t="shared" si="572"/>
        <v>1</v>
      </c>
    </row>
    <row r="7357" spans="1:7" x14ac:dyDescent="0.25">
      <c r="A7357" s="7">
        <v>4.873545417375949E-2</v>
      </c>
      <c r="B7357" s="13">
        <f t="shared" si="573"/>
        <v>7356</v>
      </c>
      <c r="C7357" s="35">
        <f t="shared" si="574"/>
        <v>0</v>
      </c>
      <c r="D7357" s="7">
        <f t="shared" si="570"/>
        <v>0</v>
      </c>
      <c r="E7357" s="7">
        <f>SUM(D$2:D7357)</f>
        <v>2030.8856142090774</v>
      </c>
      <c r="F7357">
        <f t="shared" si="571"/>
        <v>1</v>
      </c>
      <c r="G7357">
        <f t="shared" si="572"/>
        <v>1</v>
      </c>
    </row>
    <row r="7358" spans="1:7" x14ac:dyDescent="0.25">
      <c r="A7358" s="7">
        <v>4.873545417375949E-2</v>
      </c>
      <c r="B7358" s="13">
        <f t="shared" si="573"/>
        <v>7357</v>
      </c>
      <c r="C7358" s="35">
        <f t="shared" si="574"/>
        <v>0</v>
      </c>
      <c r="D7358" s="7">
        <f t="shared" si="570"/>
        <v>0</v>
      </c>
      <c r="E7358" s="7">
        <f>SUM(D$2:D7358)</f>
        <v>2030.8856142090774</v>
      </c>
      <c r="F7358">
        <f t="shared" si="571"/>
        <v>1</v>
      </c>
      <c r="G7358">
        <f t="shared" si="572"/>
        <v>1</v>
      </c>
    </row>
    <row r="7359" spans="1:7" x14ac:dyDescent="0.25">
      <c r="A7359" s="7">
        <v>4.873545417375949E-2</v>
      </c>
      <c r="B7359" s="13">
        <f t="shared" si="573"/>
        <v>7358</v>
      </c>
      <c r="C7359" s="35">
        <f t="shared" si="574"/>
        <v>0</v>
      </c>
      <c r="D7359" s="7">
        <f t="shared" si="570"/>
        <v>0</v>
      </c>
      <c r="E7359" s="7">
        <f>SUM(D$2:D7359)</f>
        <v>2030.8856142090774</v>
      </c>
      <c r="F7359">
        <f t="shared" si="571"/>
        <v>1</v>
      </c>
      <c r="G7359">
        <f t="shared" si="572"/>
        <v>1</v>
      </c>
    </row>
    <row r="7360" spans="1:7" x14ac:dyDescent="0.25">
      <c r="A7360" s="7">
        <v>4.873545417375949E-2</v>
      </c>
      <c r="B7360" s="13">
        <f t="shared" si="573"/>
        <v>7359</v>
      </c>
      <c r="C7360" s="35">
        <f t="shared" si="574"/>
        <v>0</v>
      </c>
      <c r="D7360" s="7">
        <f t="shared" si="570"/>
        <v>0</v>
      </c>
      <c r="E7360" s="7">
        <f>SUM(D$2:D7360)</f>
        <v>2030.8856142090774</v>
      </c>
      <c r="F7360">
        <f t="shared" si="571"/>
        <v>1</v>
      </c>
      <c r="G7360">
        <f t="shared" si="572"/>
        <v>1</v>
      </c>
    </row>
    <row r="7361" spans="1:7" x14ac:dyDescent="0.25">
      <c r="A7361" s="7">
        <v>4.873545417375949E-2</v>
      </c>
      <c r="B7361" s="13">
        <f t="shared" si="573"/>
        <v>7360</v>
      </c>
      <c r="C7361" s="35">
        <f t="shared" si="574"/>
        <v>0</v>
      </c>
      <c r="D7361" s="7">
        <f t="shared" si="570"/>
        <v>0</v>
      </c>
      <c r="E7361" s="7">
        <f>SUM(D$2:D7361)</f>
        <v>2030.8856142090774</v>
      </c>
      <c r="F7361">
        <f t="shared" si="571"/>
        <v>1</v>
      </c>
      <c r="G7361">
        <f t="shared" si="572"/>
        <v>1</v>
      </c>
    </row>
    <row r="7362" spans="1:7" x14ac:dyDescent="0.25">
      <c r="A7362" s="7">
        <v>4.873545417375949E-2</v>
      </c>
      <c r="B7362" s="13">
        <f t="shared" si="573"/>
        <v>7361</v>
      </c>
      <c r="C7362" s="35">
        <f t="shared" si="574"/>
        <v>0</v>
      </c>
      <c r="D7362" s="7">
        <f t="shared" ref="D7362:D7425" si="575">C7362*B7362</f>
        <v>0</v>
      </c>
      <c r="E7362" s="7">
        <f>SUM(D$2:D7362)</f>
        <v>2030.8856142090774</v>
      </c>
      <c r="F7362">
        <f t="shared" ref="F7362:F7425" si="576">IF(E7362&gt;I$15,1,0)</f>
        <v>1</v>
      </c>
      <c r="G7362">
        <f t="shared" ref="G7362:G7425" si="577">IF(E7362&gt;M$15,1,0)</f>
        <v>1</v>
      </c>
    </row>
    <row r="7363" spans="1:7" x14ac:dyDescent="0.25">
      <c r="A7363" s="7">
        <v>4.873545417375949E-2</v>
      </c>
      <c r="B7363" s="13">
        <f t="shared" ref="B7363:B7426" si="578">ROW(B7363)-1</f>
        <v>7362</v>
      </c>
      <c r="C7363" s="35">
        <f t="shared" si="574"/>
        <v>0</v>
      </c>
      <c r="D7363" s="7">
        <f t="shared" si="575"/>
        <v>0</v>
      </c>
      <c r="E7363" s="7">
        <f>SUM(D$2:D7363)</f>
        <v>2030.8856142090774</v>
      </c>
      <c r="F7363">
        <f t="shared" si="576"/>
        <v>1</v>
      </c>
      <c r="G7363">
        <f t="shared" si="577"/>
        <v>1</v>
      </c>
    </row>
    <row r="7364" spans="1:7" x14ac:dyDescent="0.25">
      <c r="A7364" s="7">
        <v>4.873545417375949E-2</v>
      </c>
      <c r="B7364" s="13">
        <f t="shared" si="578"/>
        <v>7363</v>
      </c>
      <c r="C7364" s="35">
        <f t="shared" ref="C7364:C7427" si="579">IF(A7363-A7364=0,0,A7363-A7364)</f>
        <v>0</v>
      </c>
      <c r="D7364" s="7">
        <f t="shared" si="575"/>
        <v>0</v>
      </c>
      <c r="E7364" s="7">
        <f>SUM(D$2:D7364)</f>
        <v>2030.8856142090774</v>
      </c>
      <c r="F7364">
        <f t="shared" si="576"/>
        <v>1</v>
      </c>
      <c r="G7364">
        <f t="shared" si="577"/>
        <v>1</v>
      </c>
    </row>
    <row r="7365" spans="1:7" x14ac:dyDescent="0.25">
      <c r="A7365" s="7">
        <v>4.873545417375949E-2</v>
      </c>
      <c r="B7365" s="13">
        <f t="shared" si="578"/>
        <v>7364</v>
      </c>
      <c r="C7365" s="35">
        <f t="shared" si="579"/>
        <v>0</v>
      </c>
      <c r="D7365" s="7">
        <f t="shared" si="575"/>
        <v>0</v>
      </c>
      <c r="E7365" s="7">
        <f>SUM(D$2:D7365)</f>
        <v>2030.8856142090774</v>
      </c>
      <c r="F7365">
        <f t="shared" si="576"/>
        <v>1</v>
      </c>
      <c r="G7365">
        <f t="shared" si="577"/>
        <v>1</v>
      </c>
    </row>
    <row r="7366" spans="1:7" x14ac:dyDescent="0.25">
      <c r="A7366" s="7">
        <v>4.873545417375949E-2</v>
      </c>
      <c r="B7366" s="13">
        <f t="shared" si="578"/>
        <v>7365</v>
      </c>
      <c r="C7366" s="35">
        <f t="shared" si="579"/>
        <v>0</v>
      </c>
      <c r="D7366" s="7">
        <f t="shared" si="575"/>
        <v>0</v>
      </c>
      <c r="E7366" s="7">
        <f>SUM(D$2:D7366)</f>
        <v>2030.8856142090774</v>
      </c>
      <c r="F7366">
        <f t="shared" si="576"/>
        <v>1</v>
      </c>
      <c r="G7366">
        <f t="shared" si="577"/>
        <v>1</v>
      </c>
    </row>
    <row r="7367" spans="1:7" x14ac:dyDescent="0.25">
      <c r="A7367" s="7">
        <v>4.873545417375949E-2</v>
      </c>
      <c r="B7367" s="13">
        <f t="shared" si="578"/>
        <v>7366</v>
      </c>
      <c r="C7367" s="35">
        <f t="shared" si="579"/>
        <v>0</v>
      </c>
      <c r="D7367" s="7">
        <f t="shared" si="575"/>
        <v>0</v>
      </c>
      <c r="E7367" s="7">
        <f>SUM(D$2:D7367)</f>
        <v>2030.8856142090774</v>
      </c>
      <c r="F7367">
        <f t="shared" si="576"/>
        <v>1</v>
      </c>
      <c r="G7367">
        <f t="shared" si="577"/>
        <v>1</v>
      </c>
    </row>
    <row r="7368" spans="1:7" x14ac:dyDescent="0.25">
      <c r="A7368" s="7">
        <v>4.873545417375949E-2</v>
      </c>
      <c r="B7368" s="13">
        <f t="shared" si="578"/>
        <v>7367</v>
      </c>
      <c r="C7368" s="35">
        <f t="shared" si="579"/>
        <v>0</v>
      </c>
      <c r="D7368" s="7">
        <f t="shared" si="575"/>
        <v>0</v>
      </c>
      <c r="E7368" s="7">
        <f>SUM(D$2:D7368)</f>
        <v>2030.8856142090774</v>
      </c>
      <c r="F7368">
        <f t="shared" si="576"/>
        <v>1</v>
      </c>
      <c r="G7368">
        <f t="shared" si="577"/>
        <v>1</v>
      </c>
    </row>
    <row r="7369" spans="1:7" x14ac:dyDescent="0.25">
      <c r="A7369" s="7">
        <v>4.873545417375949E-2</v>
      </c>
      <c r="B7369" s="13">
        <f t="shared" si="578"/>
        <v>7368</v>
      </c>
      <c r="C7369" s="35">
        <f t="shared" si="579"/>
        <v>0</v>
      </c>
      <c r="D7369" s="7">
        <f t="shared" si="575"/>
        <v>0</v>
      </c>
      <c r="E7369" s="7">
        <f>SUM(D$2:D7369)</f>
        <v>2030.8856142090774</v>
      </c>
      <c r="F7369">
        <f t="shared" si="576"/>
        <v>1</v>
      </c>
      <c r="G7369">
        <f t="shared" si="577"/>
        <v>1</v>
      </c>
    </row>
    <row r="7370" spans="1:7" x14ac:dyDescent="0.25">
      <c r="A7370" s="7">
        <v>4.873545417375949E-2</v>
      </c>
      <c r="B7370" s="13">
        <f t="shared" si="578"/>
        <v>7369</v>
      </c>
      <c r="C7370" s="35">
        <f t="shared" si="579"/>
        <v>0</v>
      </c>
      <c r="D7370" s="7">
        <f t="shared" si="575"/>
        <v>0</v>
      </c>
      <c r="E7370" s="7">
        <f>SUM(D$2:D7370)</f>
        <v>2030.8856142090774</v>
      </c>
      <c r="F7370">
        <f t="shared" si="576"/>
        <v>1</v>
      </c>
      <c r="G7370">
        <f t="shared" si="577"/>
        <v>1</v>
      </c>
    </row>
    <row r="7371" spans="1:7" x14ac:dyDescent="0.25">
      <c r="A7371" s="7">
        <v>4.873545417375949E-2</v>
      </c>
      <c r="B7371" s="13">
        <f t="shared" si="578"/>
        <v>7370</v>
      </c>
      <c r="C7371" s="35">
        <f t="shared" si="579"/>
        <v>0</v>
      </c>
      <c r="D7371" s="7">
        <f t="shared" si="575"/>
        <v>0</v>
      </c>
      <c r="E7371" s="7">
        <f>SUM(D$2:D7371)</f>
        <v>2030.8856142090774</v>
      </c>
      <c r="F7371">
        <f t="shared" si="576"/>
        <v>1</v>
      </c>
      <c r="G7371">
        <f t="shared" si="577"/>
        <v>1</v>
      </c>
    </row>
    <row r="7372" spans="1:7" x14ac:dyDescent="0.25">
      <c r="A7372" s="7">
        <v>4.873545417375949E-2</v>
      </c>
      <c r="B7372" s="13">
        <f t="shared" si="578"/>
        <v>7371</v>
      </c>
      <c r="C7372" s="35">
        <f t="shared" si="579"/>
        <v>0</v>
      </c>
      <c r="D7372" s="7">
        <f t="shared" si="575"/>
        <v>0</v>
      </c>
      <c r="E7372" s="7">
        <f>SUM(D$2:D7372)</f>
        <v>2030.8856142090774</v>
      </c>
      <c r="F7372">
        <f t="shared" si="576"/>
        <v>1</v>
      </c>
      <c r="G7372">
        <f t="shared" si="577"/>
        <v>1</v>
      </c>
    </row>
    <row r="7373" spans="1:7" x14ac:dyDescent="0.25">
      <c r="A7373" s="7">
        <v>4.873545417375949E-2</v>
      </c>
      <c r="B7373" s="13">
        <f t="shared" si="578"/>
        <v>7372</v>
      </c>
      <c r="C7373" s="35">
        <f t="shared" si="579"/>
        <v>0</v>
      </c>
      <c r="D7373" s="7">
        <f t="shared" si="575"/>
        <v>0</v>
      </c>
      <c r="E7373" s="7">
        <f>SUM(D$2:D7373)</f>
        <v>2030.8856142090774</v>
      </c>
      <c r="F7373">
        <f t="shared" si="576"/>
        <v>1</v>
      </c>
      <c r="G7373">
        <f t="shared" si="577"/>
        <v>1</v>
      </c>
    </row>
    <row r="7374" spans="1:7" x14ac:dyDescent="0.25">
      <c r="A7374" s="7">
        <v>4.873545417375949E-2</v>
      </c>
      <c r="B7374" s="13">
        <f t="shared" si="578"/>
        <v>7373</v>
      </c>
      <c r="C7374" s="35">
        <f t="shared" si="579"/>
        <v>0</v>
      </c>
      <c r="D7374" s="7">
        <f t="shared" si="575"/>
        <v>0</v>
      </c>
      <c r="E7374" s="7">
        <f>SUM(D$2:D7374)</f>
        <v>2030.8856142090774</v>
      </c>
      <c r="F7374">
        <f t="shared" si="576"/>
        <v>1</v>
      </c>
      <c r="G7374">
        <f t="shared" si="577"/>
        <v>1</v>
      </c>
    </row>
    <row r="7375" spans="1:7" x14ac:dyDescent="0.25">
      <c r="A7375" s="7">
        <v>4.873545417375949E-2</v>
      </c>
      <c r="B7375" s="13">
        <f t="shared" si="578"/>
        <v>7374</v>
      </c>
      <c r="C7375" s="35">
        <f t="shared" si="579"/>
        <v>0</v>
      </c>
      <c r="D7375" s="7">
        <f t="shared" si="575"/>
        <v>0</v>
      </c>
      <c r="E7375" s="7">
        <f>SUM(D$2:D7375)</f>
        <v>2030.8856142090774</v>
      </c>
      <c r="F7375">
        <f t="shared" si="576"/>
        <v>1</v>
      </c>
      <c r="G7375">
        <f t="shared" si="577"/>
        <v>1</v>
      </c>
    </row>
    <row r="7376" spans="1:7" x14ac:dyDescent="0.25">
      <c r="A7376" s="7">
        <v>4.873545417375949E-2</v>
      </c>
      <c r="B7376" s="13">
        <f t="shared" si="578"/>
        <v>7375</v>
      </c>
      <c r="C7376" s="35">
        <f t="shared" si="579"/>
        <v>0</v>
      </c>
      <c r="D7376" s="7">
        <f t="shared" si="575"/>
        <v>0</v>
      </c>
      <c r="E7376" s="7">
        <f>SUM(D$2:D7376)</f>
        <v>2030.8856142090774</v>
      </c>
      <c r="F7376">
        <f t="shared" si="576"/>
        <v>1</v>
      </c>
      <c r="G7376">
        <f t="shared" si="577"/>
        <v>1</v>
      </c>
    </row>
    <row r="7377" spans="1:7" x14ac:dyDescent="0.25">
      <c r="A7377" s="7">
        <v>4.873545417375949E-2</v>
      </c>
      <c r="B7377" s="13">
        <f t="shared" si="578"/>
        <v>7376</v>
      </c>
      <c r="C7377" s="35">
        <f t="shared" si="579"/>
        <v>0</v>
      </c>
      <c r="D7377" s="7">
        <f t="shared" si="575"/>
        <v>0</v>
      </c>
      <c r="E7377" s="7">
        <f>SUM(D$2:D7377)</f>
        <v>2030.8856142090774</v>
      </c>
      <c r="F7377">
        <f t="shared" si="576"/>
        <v>1</v>
      </c>
      <c r="G7377">
        <f t="shared" si="577"/>
        <v>1</v>
      </c>
    </row>
    <row r="7378" spans="1:7" x14ac:dyDescent="0.25">
      <c r="A7378" s="7">
        <v>4.873545417375949E-2</v>
      </c>
      <c r="B7378" s="13">
        <f t="shared" si="578"/>
        <v>7377</v>
      </c>
      <c r="C7378" s="35">
        <f t="shared" si="579"/>
        <v>0</v>
      </c>
      <c r="D7378" s="7">
        <f t="shared" si="575"/>
        <v>0</v>
      </c>
      <c r="E7378" s="7">
        <f>SUM(D$2:D7378)</f>
        <v>2030.8856142090774</v>
      </c>
      <c r="F7378">
        <f t="shared" si="576"/>
        <v>1</v>
      </c>
      <c r="G7378">
        <f t="shared" si="577"/>
        <v>1</v>
      </c>
    </row>
    <row r="7379" spans="1:7" x14ac:dyDescent="0.25">
      <c r="A7379" s="7">
        <v>4.873545417375949E-2</v>
      </c>
      <c r="B7379" s="13">
        <f t="shared" si="578"/>
        <v>7378</v>
      </c>
      <c r="C7379" s="35">
        <f t="shared" si="579"/>
        <v>0</v>
      </c>
      <c r="D7379" s="7">
        <f t="shared" si="575"/>
        <v>0</v>
      </c>
      <c r="E7379" s="7">
        <f>SUM(D$2:D7379)</f>
        <v>2030.8856142090774</v>
      </c>
      <c r="F7379">
        <f t="shared" si="576"/>
        <v>1</v>
      </c>
      <c r="G7379">
        <f t="shared" si="577"/>
        <v>1</v>
      </c>
    </row>
    <row r="7380" spans="1:7" x14ac:dyDescent="0.25">
      <c r="A7380" s="7">
        <v>4.873545417375949E-2</v>
      </c>
      <c r="B7380" s="13">
        <f t="shared" si="578"/>
        <v>7379</v>
      </c>
      <c r="C7380" s="35">
        <f t="shared" si="579"/>
        <v>0</v>
      </c>
      <c r="D7380" s="7">
        <f t="shared" si="575"/>
        <v>0</v>
      </c>
      <c r="E7380" s="7">
        <f>SUM(D$2:D7380)</f>
        <v>2030.8856142090774</v>
      </c>
      <c r="F7380">
        <f t="shared" si="576"/>
        <v>1</v>
      </c>
      <c r="G7380">
        <f t="shared" si="577"/>
        <v>1</v>
      </c>
    </row>
    <row r="7381" spans="1:7" x14ac:dyDescent="0.25">
      <c r="A7381" s="7">
        <v>4.873545417375949E-2</v>
      </c>
      <c r="B7381" s="13">
        <f t="shared" si="578"/>
        <v>7380</v>
      </c>
      <c r="C7381" s="35">
        <f t="shared" si="579"/>
        <v>0</v>
      </c>
      <c r="D7381" s="7">
        <f t="shared" si="575"/>
        <v>0</v>
      </c>
      <c r="E7381" s="7">
        <f>SUM(D$2:D7381)</f>
        <v>2030.8856142090774</v>
      </c>
      <c r="F7381">
        <f t="shared" si="576"/>
        <v>1</v>
      </c>
      <c r="G7381">
        <f t="shared" si="577"/>
        <v>1</v>
      </c>
    </row>
    <row r="7382" spans="1:7" x14ac:dyDescent="0.25">
      <c r="A7382" s="7">
        <v>4.873545417375949E-2</v>
      </c>
      <c r="B7382" s="13">
        <f t="shared" si="578"/>
        <v>7381</v>
      </c>
      <c r="C7382" s="35">
        <f t="shared" si="579"/>
        <v>0</v>
      </c>
      <c r="D7382" s="7">
        <f t="shared" si="575"/>
        <v>0</v>
      </c>
      <c r="E7382" s="7">
        <f>SUM(D$2:D7382)</f>
        <v>2030.8856142090774</v>
      </c>
      <c r="F7382">
        <f t="shared" si="576"/>
        <v>1</v>
      </c>
      <c r="G7382">
        <f t="shared" si="577"/>
        <v>1</v>
      </c>
    </row>
    <row r="7383" spans="1:7" x14ac:dyDescent="0.25">
      <c r="A7383" s="7">
        <v>4.873545417375949E-2</v>
      </c>
      <c r="B7383" s="13">
        <f t="shared" si="578"/>
        <v>7382</v>
      </c>
      <c r="C7383" s="35">
        <f t="shared" si="579"/>
        <v>0</v>
      </c>
      <c r="D7383" s="7">
        <f t="shared" si="575"/>
        <v>0</v>
      </c>
      <c r="E7383" s="7">
        <f>SUM(D$2:D7383)</f>
        <v>2030.8856142090774</v>
      </c>
      <c r="F7383">
        <f t="shared" si="576"/>
        <v>1</v>
      </c>
      <c r="G7383">
        <f t="shared" si="577"/>
        <v>1</v>
      </c>
    </row>
    <row r="7384" spans="1:7" x14ac:dyDescent="0.25">
      <c r="A7384" s="7">
        <v>4.873545417375949E-2</v>
      </c>
      <c r="B7384" s="13">
        <f t="shared" si="578"/>
        <v>7383</v>
      </c>
      <c r="C7384" s="35">
        <f t="shared" si="579"/>
        <v>0</v>
      </c>
      <c r="D7384" s="7">
        <f t="shared" si="575"/>
        <v>0</v>
      </c>
      <c r="E7384" s="7">
        <f>SUM(D$2:D7384)</f>
        <v>2030.8856142090774</v>
      </c>
      <c r="F7384">
        <f t="shared" si="576"/>
        <v>1</v>
      </c>
      <c r="G7384">
        <f t="shared" si="577"/>
        <v>1</v>
      </c>
    </row>
    <row r="7385" spans="1:7" x14ac:dyDescent="0.25">
      <c r="A7385" s="7">
        <v>4.873545417375949E-2</v>
      </c>
      <c r="B7385" s="13">
        <f t="shared" si="578"/>
        <v>7384</v>
      </c>
      <c r="C7385" s="35">
        <f t="shared" si="579"/>
        <v>0</v>
      </c>
      <c r="D7385" s="7">
        <f t="shared" si="575"/>
        <v>0</v>
      </c>
      <c r="E7385" s="7">
        <f>SUM(D$2:D7385)</f>
        <v>2030.8856142090774</v>
      </c>
      <c r="F7385">
        <f t="shared" si="576"/>
        <v>1</v>
      </c>
      <c r="G7385">
        <f t="shared" si="577"/>
        <v>1</v>
      </c>
    </row>
    <row r="7386" spans="1:7" x14ac:dyDescent="0.25">
      <c r="A7386" s="7">
        <v>4.873545417375949E-2</v>
      </c>
      <c r="B7386" s="13">
        <f t="shared" si="578"/>
        <v>7385</v>
      </c>
      <c r="C7386" s="35">
        <f t="shared" si="579"/>
        <v>0</v>
      </c>
      <c r="D7386" s="7">
        <f t="shared" si="575"/>
        <v>0</v>
      </c>
      <c r="E7386" s="7">
        <f>SUM(D$2:D7386)</f>
        <v>2030.8856142090774</v>
      </c>
      <c r="F7386">
        <f t="shared" si="576"/>
        <v>1</v>
      </c>
      <c r="G7386">
        <f t="shared" si="577"/>
        <v>1</v>
      </c>
    </row>
    <row r="7387" spans="1:7" x14ac:dyDescent="0.25">
      <c r="A7387" s="7">
        <v>4.872915948022493E-2</v>
      </c>
      <c r="B7387" s="13">
        <f t="shared" si="578"/>
        <v>7386</v>
      </c>
      <c r="C7387" s="35">
        <f t="shared" si="579"/>
        <v>6.2946935345600807E-6</v>
      </c>
      <c r="D7387" s="7">
        <f t="shared" si="575"/>
        <v>4.6492606446260756E-2</v>
      </c>
      <c r="E7387" s="7">
        <f>SUM(D$2:D7387)</f>
        <v>2030.9321068155236</v>
      </c>
      <c r="F7387">
        <f t="shared" si="576"/>
        <v>1</v>
      </c>
      <c r="G7387">
        <f t="shared" si="577"/>
        <v>1</v>
      </c>
    </row>
    <row r="7388" spans="1:7" x14ac:dyDescent="0.25">
      <c r="A7388" s="7">
        <v>4.8708822778036127E-2</v>
      </c>
      <c r="B7388" s="13">
        <f t="shared" si="578"/>
        <v>7387</v>
      </c>
      <c r="C7388" s="35">
        <f t="shared" si="579"/>
        <v>2.0336702188802902E-5</v>
      </c>
      <c r="D7388" s="7">
        <f t="shared" si="575"/>
        <v>0.15022721906868702</v>
      </c>
      <c r="E7388" s="7">
        <f>SUM(D$2:D7388)</f>
        <v>2031.0823340345923</v>
      </c>
      <c r="F7388">
        <f t="shared" si="576"/>
        <v>1</v>
      </c>
      <c r="G7388">
        <f t="shared" si="577"/>
        <v>1</v>
      </c>
    </row>
    <row r="7389" spans="1:7" x14ac:dyDescent="0.25">
      <c r="A7389" s="7">
        <v>4.8635295915479909E-2</v>
      </c>
      <c r="B7389" s="13">
        <f t="shared" si="578"/>
        <v>7388</v>
      </c>
      <c r="C7389" s="35">
        <f t="shared" si="579"/>
        <v>7.3526862556218264E-5</v>
      </c>
      <c r="D7389" s="7">
        <f t="shared" si="575"/>
        <v>0.54321646056534056</v>
      </c>
      <c r="E7389" s="7">
        <f>SUM(D$2:D7389)</f>
        <v>2031.6255504951578</v>
      </c>
      <c r="F7389">
        <f t="shared" si="576"/>
        <v>1</v>
      </c>
      <c r="G7389">
        <f t="shared" si="577"/>
        <v>1</v>
      </c>
    </row>
    <row r="7390" spans="1:7" x14ac:dyDescent="0.25">
      <c r="A7390" s="7">
        <v>4.8618639187972913E-2</v>
      </c>
      <c r="B7390" s="13">
        <f t="shared" si="578"/>
        <v>7389</v>
      </c>
      <c r="C7390" s="35">
        <f t="shared" si="579"/>
        <v>1.6656727506995928E-5</v>
      </c>
      <c r="D7390" s="7">
        <f t="shared" si="575"/>
        <v>0.12307655954919292</v>
      </c>
      <c r="E7390" s="7">
        <f>SUM(D$2:D7390)</f>
        <v>2031.748627054707</v>
      </c>
      <c r="F7390">
        <f t="shared" si="576"/>
        <v>1</v>
      </c>
      <c r="G7390">
        <f t="shared" si="577"/>
        <v>1</v>
      </c>
    </row>
    <row r="7391" spans="1:7" x14ac:dyDescent="0.25">
      <c r="A7391" s="7">
        <v>4.8594428828224401E-2</v>
      </c>
      <c r="B7391" s="13">
        <f t="shared" si="578"/>
        <v>7390</v>
      </c>
      <c r="C7391" s="35">
        <f t="shared" si="579"/>
        <v>2.4210359748512433E-5</v>
      </c>
      <c r="D7391" s="7">
        <f t="shared" si="575"/>
        <v>0.1789145585415069</v>
      </c>
      <c r="E7391" s="7">
        <f>SUM(D$2:D7391)</f>
        <v>2031.9275416132484</v>
      </c>
      <c r="F7391">
        <f t="shared" si="576"/>
        <v>1</v>
      </c>
      <c r="G7391">
        <f t="shared" si="577"/>
        <v>1</v>
      </c>
    </row>
    <row r="7392" spans="1:7" x14ac:dyDescent="0.25">
      <c r="A7392" s="7">
        <v>4.8442993027997469E-2</v>
      </c>
      <c r="B7392" s="13">
        <f t="shared" si="578"/>
        <v>7391</v>
      </c>
      <c r="C7392" s="35">
        <f t="shared" si="579"/>
        <v>1.514358002269317E-4</v>
      </c>
      <c r="D7392" s="7">
        <f t="shared" si="575"/>
        <v>1.1192619994772521</v>
      </c>
      <c r="E7392" s="7">
        <f>SUM(D$2:D7392)</f>
        <v>2033.0468036127256</v>
      </c>
      <c r="F7392">
        <f t="shared" si="576"/>
        <v>1</v>
      </c>
      <c r="G7392">
        <f t="shared" si="577"/>
        <v>1</v>
      </c>
    </row>
    <row r="7393" spans="1:7" x14ac:dyDescent="0.25">
      <c r="A7393" s="7">
        <v>4.8411035353129434E-2</v>
      </c>
      <c r="B7393" s="13">
        <f t="shared" si="578"/>
        <v>7392</v>
      </c>
      <c r="C7393" s="35">
        <f t="shared" si="579"/>
        <v>3.1957674868035579E-5</v>
      </c>
      <c r="D7393" s="7">
        <f t="shared" si="575"/>
        <v>0.236231132624519</v>
      </c>
      <c r="E7393" s="7">
        <f>SUM(D$2:D7393)</f>
        <v>2033.2830347453501</v>
      </c>
      <c r="F7393">
        <f t="shared" si="576"/>
        <v>1</v>
      </c>
      <c r="G7393">
        <f t="shared" si="577"/>
        <v>1</v>
      </c>
    </row>
    <row r="7394" spans="1:7" x14ac:dyDescent="0.25">
      <c r="A7394" s="7">
        <v>4.8359951494060048E-2</v>
      </c>
      <c r="B7394" s="13">
        <f t="shared" si="578"/>
        <v>7393</v>
      </c>
      <c r="C7394" s="35">
        <f t="shared" si="579"/>
        <v>5.1083859069385451E-5</v>
      </c>
      <c r="D7394" s="7">
        <f t="shared" si="575"/>
        <v>0.37766297009996663</v>
      </c>
      <c r="E7394" s="7">
        <f>SUM(D$2:D7394)</f>
        <v>2033.6606977154499</v>
      </c>
      <c r="F7394">
        <f t="shared" si="576"/>
        <v>1</v>
      </c>
      <c r="G7394">
        <f t="shared" si="577"/>
        <v>1</v>
      </c>
    </row>
    <row r="7395" spans="1:7" x14ac:dyDescent="0.25">
      <c r="A7395" s="7">
        <v>4.8351381026709057E-2</v>
      </c>
      <c r="B7395" s="13">
        <f t="shared" si="578"/>
        <v>7394</v>
      </c>
      <c r="C7395" s="35">
        <f t="shared" si="579"/>
        <v>8.5704673509906515E-6</v>
      </c>
      <c r="D7395" s="7">
        <f t="shared" si="575"/>
        <v>6.3370035593224877E-2</v>
      </c>
      <c r="E7395" s="7">
        <f>SUM(D$2:D7395)</f>
        <v>2033.7240677510431</v>
      </c>
      <c r="F7395">
        <f t="shared" si="576"/>
        <v>1</v>
      </c>
      <c r="G7395">
        <f t="shared" si="577"/>
        <v>1</v>
      </c>
    </row>
    <row r="7396" spans="1:7" x14ac:dyDescent="0.25">
      <c r="A7396" s="7">
        <v>4.8342858980077591E-2</v>
      </c>
      <c r="B7396" s="13">
        <f t="shared" si="578"/>
        <v>7395</v>
      </c>
      <c r="C7396" s="35">
        <f t="shared" si="579"/>
        <v>8.52204663146644E-6</v>
      </c>
      <c r="D7396" s="7">
        <f t="shared" si="575"/>
        <v>6.3020534839694331E-2</v>
      </c>
      <c r="E7396" s="7">
        <f>SUM(D$2:D7396)</f>
        <v>2033.7870882858829</v>
      </c>
      <c r="F7396">
        <f t="shared" si="576"/>
        <v>1</v>
      </c>
      <c r="G7396">
        <f t="shared" si="577"/>
        <v>1</v>
      </c>
    </row>
    <row r="7397" spans="1:7" x14ac:dyDescent="0.25">
      <c r="A7397" s="7">
        <v>4.8293736160147836E-2</v>
      </c>
      <c r="B7397" s="13">
        <f t="shared" si="578"/>
        <v>7396</v>
      </c>
      <c r="C7397" s="35">
        <f t="shared" si="579"/>
        <v>4.9122819929754702E-5</v>
      </c>
      <c r="D7397" s="7">
        <f t="shared" si="575"/>
        <v>0.36331237620046575</v>
      </c>
      <c r="E7397" s="7">
        <f>SUM(D$2:D7397)</f>
        <v>2034.1504006620833</v>
      </c>
      <c r="F7397">
        <f t="shared" si="576"/>
        <v>1</v>
      </c>
      <c r="G7397">
        <f t="shared" si="577"/>
        <v>1</v>
      </c>
    </row>
    <row r="7398" spans="1:7" x14ac:dyDescent="0.25">
      <c r="A7398" s="7">
        <v>4.828567411035159E-2</v>
      </c>
      <c r="B7398" s="13">
        <f t="shared" si="578"/>
        <v>7397</v>
      </c>
      <c r="C7398" s="35">
        <f t="shared" si="579"/>
        <v>8.0620497962466398E-6</v>
      </c>
      <c r="D7398" s="7">
        <f t="shared" si="575"/>
        <v>5.9634982342836394E-2</v>
      </c>
      <c r="E7398" s="7">
        <f>SUM(D$2:D7398)</f>
        <v>2034.2100356444262</v>
      </c>
      <c r="F7398">
        <f t="shared" si="576"/>
        <v>1</v>
      </c>
      <c r="G7398">
        <f t="shared" si="577"/>
        <v>1</v>
      </c>
    </row>
    <row r="7399" spans="1:7" x14ac:dyDescent="0.25">
      <c r="A7399" s="7">
        <v>4.8237326021933806E-2</v>
      </c>
      <c r="B7399" s="13">
        <f t="shared" si="578"/>
        <v>7398</v>
      </c>
      <c r="C7399" s="35">
        <f t="shared" si="579"/>
        <v>4.8348088417783652E-5</v>
      </c>
      <c r="D7399" s="7">
        <f t="shared" si="575"/>
        <v>0.35767915811476347</v>
      </c>
      <c r="E7399" s="7">
        <f>SUM(D$2:D7399)</f>
        <v>2034.5677148025409</v>
      </c>
      <c r="F7399">
        <f t="shared" si="576"/>
        <v>1</v>
      </c>
      <c r="G7399">
        <f t="shared" si="577"/>
        <v>1</v>
      </c>
    </row>
    <row r="7400" spans="1:7" x14ac:dyDescent="0.25">
      <c r="A7400" s="7">
        <v>4.8175516973495848E-2</v>
      </c>
      <c r="B7400" s="13">
        <f t="shared" si="578"/>
        <v>7399</v>
      </c>
      <c r="C7400" s="35">
        <f t="shared" si="579"/>
        <v>6.1809048437957981E-5</v>
      </c>
      <c r="D7400" s="7">
        <f t="shared" si="575"/>
        <v>0.45732514939245111</v>
      </c>
      <c r="E7400" s="7">
        <f>SUM(D$2:D7400)</f>
        <v>2035.0250399519334</v>
      </c>
      <c r="F7400">
        <f t="shared" si="576"/>
        <v>1</v>
      </c>
      <c r="G7400">
        <f t="shared" si="577"/>
        <v>1</v>
      </c>
    </row>
    <row r="7401" spans="1:7" x14ac:dyDescent="0.25">
      <c r="A7401" s="7">
        <v>4.8156826575769994E-2</v>
      </c>
      <c r="B7401" s="13">
        <f t="shared" si="578"/>
        <v>7400</v>
      </c>
      <c r="C7401" s="35">
        <f t="shared" si="579"/>
        <v>1.8690397725854013E-5</v>
      </c>
      <c r="D7401" s="7">
        <f t="shared" si="575"/>
        <v>0.1383089431713197</v>
      </c>
      <c r="E7401" s="7">
        <f>SUM(D$2:D7401)</f>
        <v>2035.1633488951047</v>
      </c>
      <c r="F7401">
        <f t="shared" si="576"/>
        <v>1</v>
      </c>
      <c r="G7401">
        <f t="shared" si="577"/>
        <v>1</v>
      </c>
    </row>
    <row r="7402" spans="1:7" x14ac:dyDescent="0.25">
      <c r="A7402" s="7">
        <v>4.8133294106094432E-2</v>
      </c>
      <c r="B7402" s="13">
        <f t="shared" si="578"/>
        <v>7401</v>
      </c>
      <c r="C7402" s="35">
        <f t="shared" si="579"/>
        <v>2.3532469675562051E-5</v>
      </c>
      <c r="D7402" s="7">
        <f t="shared" si="575"/>
        <v>0.17416380806883475</v>
      </c>
      <c r="E7402" s="7">
        <f>SUM(D$2:D7402)</f>
        <v>2035.3375127031736</v>
      </c>
      <c r="F7402">
        <f t="shared" si="576"/>
        <v>1</v>
      </c>
      <c r="G7402">
        <f t="shared" si="577"/>
        <v>1</v>
      </c>
    </row>
    <row r="7403" spans="1:7" x14ac:dyDescent="0.25">
      <c r="A7403" s="7">
        <v>4.8088432309480476E-2</v>
      </c>
      <c r="B7403" s="13">
        <f t="shared" si="578"/>
        <v>7402</v>
      </c>
      <c r="C7403" s="35">
        <f t="shared" si="579"/>
        <v>4.4861796613955562E-5</v>
      </c>
      <c r="D7403" s="7">
        <f t="shared" si="575"/>
        <v>0.33206701853649906</v>
      </c>
      <c r="E7403" s="7">
        <f>SUM(D$2:D7403)</f>
        <v>2035.6695797217101</v>
      </c>
      <c r="F7403">
        <f t="shared" si="576"/>
        <v>1</v>
      </c>
      <c r="G7403">
        <f t="shared" si="577"/>
        <v>1</v>
      </c>
    </row>
    <row r="7404" spans="1:7" x14ac:dyDescent="0.25">
      <c r="A7404" s="7">
        <v>4.8067441927578489E-2</v>
      </c>
      <c r="B7404" s="13">
        <f t="shared" si="578"/>
        <v>7403</v>
      </c>
      <c r="C7404" s="35">
        <f t="shared" si="579"/>
        <v>2.0990381901987709E-5</v>
      </c>
      <c r="D7404" s="7">
        <f t="shared" si="575"/>
        <v>0.15539179722041502</v>
      </c>
      <c r="E7404" s="7">
        <f>SUM(D$2:D7404)</f>
        <v>2035.8249715189304</v>
      </c>
      <c r="F7404">
        <f t="shared" si="576"/>
        <v>1</v>
      </c>
      <c r="G7404">
        <f t="shared" si="577"/>
        <v>1</v>
      </c>
    </row>
    <row r="7405" spans="1:7" x14ac:dyDescent="0.25">
      <c r="A7405" s="7">
        <v>4.8064633525847653E-2</v>
      </c>
      <c r="B7405" s="13">
        <f t="shared" si="578"/>
        <v>7404</v>
      </c>
      <c r="C7405" s="35">
        <f t="shared" si="579"/>
        <v>2.8084017308360743E-6</v>
      </c>
      <c r="D7405" s="7">
        <f t="shared" si="575"/>
        <v>2.0793406415110294E-2</v>
      </c>
      <c r="E7405" s="7">
        <f>SUM(D$2:D7405)</f>
        <v>2035.8457649253455</v>
      </c>
      <c r="F7405">
        <f t="shared" si="576"/>
        <v>1</v>
      </c>
      <c r="G7405">
        <f t="shared" si="577"/>
        <v>1</v>
      </c>
    </row>
    <row r="7406" spans="1:7" x14ac:dyDescent="0.25">
      <c r="A7406" s="7">
        <v>4.792924919413398E-2</v>
      </c>
      <c r="B7406" s="13">
        <f t="shared" si="578"/>
        <v>7405</v>
      </c>
      <c r="C7406" s="35">
        <f t="shared" si="579"/>
        <v>1.353843317136727E-4</v>
      </c>
      <c r="D7406" s="7">
        <f t="shared" si="575"/>
        <v>1.0025209763397465</v>
      </c>
      <c r="E7406" s="7">
        <f>SUM(D$2:D7406)</f>
        <v>2036.8482859016854</v>
      </c>
      <c r="F7406">
        <f t="shared" si="576"/>
        <v>1</v>
      </c>
      <c r="G7406">
        <f t="shared" si="577"/>
        <v>1</v>
      </c>
    </row>
    <row r="7407" spans="1:7" x14ac:dyDescent="0.25">
      <c r="A7407" s="7">
        <v>4.7905523041580446E-2</v>
      </c>
      <c r="B7407" s="13">
        <f t="shared" si="578"/>
        <v>7406</v>
      </c>
      <c r="C7407" s="35">
        <f t="shared" si="579"/>
        <v>2.3726152553533997E-5</v>
      </c>
      <c r="D7407" s="7">
        <f t="shared" si="575"/>
        <v>0.17571588581147279</v>
      </c>
      <c r="E7407" s="7">
        <f>SUM(D$2:D7407)</f>
        <v>2037.0240017874969</v>
      </c>
      <c r="F7407">
        <f t="shared" si="576"/>
        <v>1</v>
      </c>
      <c r="G7407">
        <f t="shared" si="577"/>
        <v>1</v>
      </c>
    </row>
    <row r="7408" spans="1:7" x14ac:dyDescent="0.25">
      <c r="A7408" s="7">
        <v>4.789934939984454E-2</v>
      </c>
      <c r="B7408" s="13">
        <f t="shared" si="578"/>
        <v>7407</v>
      </c>
      <c r="C7408" s="35">
        <f t="shared" si="579"/>
        <v>6.1736417359056772E-6</v>
      </c>
      <c r="D7408" s="7">
        <f t="shared" si="575"/>
        <v>4.5728164337853351E-2</v>
      </c>
      <c r="E7408" s="7">
        <f>SUM(D$2:D7408)</f>
        <v>2037.0697299518347</v>
      </c>
      <c r="F7408">
        <f t="shared" si="576"/>
        <v>1</v>
      </c>
      <c r="G7408">
        <f t="shared" si="577"/>
        <v>1</v>
      </c>
    </row>
    <row r="7409" spans="1:7" x14ac:dyDescent="0.25">
      <c r="A7409" s="7">
        <v>4.7728666363617521E-2</v>
      </c>
      <c r="B7409" s="13">
        <f t="shared" si="578"/>
        <v>7408</v>
      </c>
      <c r="C7409" s="35">
        <f t="shared" si="579"/>
        <v>1.7068303622701925E-4</v>
      </c>
      <c r="D7409" s="7">
        <f t="shared" si="575"/>
        <v>1.2644199323697585</v>
      </c>
      <c r="E7409" s="7">
        <f>SUM(D$2:D7409)</f>
        <v>2038.3341498842044</v>
      </c>
      <c r="F7409">
        <f t="shared" si="576"/>
        <v>1</v>
      </c>
      <c r="G7409">
        <f t="shared" si="577"/>
        <v>1</v>
      </c>
    </row>
    <row r="7410" spans="1:7" x14ac:dyDescent="0.25">
      <c r="A7410" s="7">
        <v>4.7716198028347055E-2</v>
      </c>
      <c r="B7410" s="13">
        <f t="shared" si="578"/>
        <v>7409</v>
      </c>
      <c r="C7410" s="35">
        <f t="shared" si="579"/>
        <v>1.2468335270465758E-5</v>
      </c>
      <c r="D7410" s="7">
        <f t="shared" si="575"/>
        <v>9.2377896018880801E-2</v>
      </c>
      <c r="E7410" s="7">
        <f>SUM(D$2:D7410)</f>
        <v>2038.4265277802233</v>
      </c>
      <c r="F7410">
        <f t="shared" si="576"/>
        <v>1</v>
      </c>
      <c r="G7410">
        <f t="shared" si="577"/>
        <v>1</v>
      </c>
    </row>
    <row r="7411" spans="1:7" x14ac:dyDescent="0.25">
      <c r="A7411" s="7">
        <v>4.7677751977066425E-2</v>
      </c>
      <c r="B7411" s="13">
        <f t="shared" si="578"/>
        <v>7410</v>
      </c>
      <c r="C7411" s="35">
        <f t="shared" si="579"/>
        <v>3.8446051280630056E-5</v>
      </c>
      <c r="D7411" s="7">
        <f t="shared" si="575"/>
        <v>0.28488523998946869</v>
      </c>
      <c r="E7411" s="7">
        <f>SUM(D$2:D7411)</f>
        <v>2038.7114130202128</v>
      </c>
      <c r="F7411">
        <f t="shared" si="576"/>
        <v>1</v>
      </c>
      <c r="G7411">
        <f t="shared" si="577"/>
        <v>1</v>
      </c>
    </row>
    <row r="7412" spans="1:7" x14ac:dyDescent="0.25">
      <c r="A7412" s="7">
        <v>4.7641751172120377E-2</v>
      </c>
      <c r="B7412" s="13">
        <f t="shared" si="578"/>
        <v>7411</v>
      </c>
      <c r="C7412" s="35">
        <f t="shared" si="579"/>
        <v>3.6000804946048626E-5</v>
      </c>
      <c r="D7412" s="7">
        <f t="shared" si="575"/>
        <v>0.26680196545516638</v>
      </c>
      <c r="E7412" s="7">
        <f>SUM(D$2:D7412)</f>
        <v>2038.978214985668</v>
      </c>
      <c r="F7412">
        <f t="shared" si="576"/>
        <v>1</v>
      </c>
      <c r="G7412">
        <f t="shared" si="577"/>
        <v>1</v>
      </c>
    </row>
    <row r="7413" spans="1:7" x14ac:dyDescent="0.25">
      <c r="A7413" s="7">
        <v>4.7597349372341578E-2</v>
      </c>
      <c r="B7413" s="13">
        <f t="shared" si="578"/>
        <v>7412</v>
      </c>
      <c r="C7413" s="35">
        <f t="shared" si="579"/>
        <v>4.4401799778798212E-5</v>
      </c>
      <c r="D7413" s="7">
        <f t="shared" si="575"/>
        <v>0.32910613996045235</v>
      </c>
      <c r="E7413" s="7">
        <f>SUM(D$2:D7413)</f>
        <v>2039.3073211256285</v>
      </c>
      <c r="F7413">
        <f t="shared" si="576"/>
        <v>1</v>
      </c>
      <c r="G7413">
        <f t="shared" si="577"/>
        <v>1</v>
      </c>
    </row>
    <row r="7414" spans="1:7" x14ac:dyDescent="0.25">
      <c r="A7414" s="7">
        <v>4.7506729995802875E-2</v>
      </c>
      <c r="B7414" s="13">
        <f t="shared" si="578"/>
        <v>7413</v>
      </c>
      <c r="C7414" s="35">
        <f t="shared" si="579"/>
        <v>9.0619376538703111E-5</v>
      </c>
      <c r="D7414" s="7">
        <f t="shared" si="575"/>
        <v>0.67176143828140611</v>
      </c>
      <c r="E7414" s="7">
        <f>SUM(D$2:D7414)</f>
        <v>2039.97908256391</v>
      </c>
      <c r="F7414">
        <f t="shared" si="576"/>
        <v>1</v>
      </c>
      <c r="G7414">
        <f t="shared" si="577"/>
        <v>1</v>
      </c>
    </row>
    <row r="7415" spans="1:7" x14ac:dyDescent="0.25">
      <c r="A7415" s="7">
        <v>4.7494043767294679E-2</v>
      </c>
      <c r="B7415" s="13">
        <f t="shared" si="578"/>
        <v>7414</v>
      </c>
      <c r="C7415" s="35">
        <f t="shared" si="579"/>
        <v>1.268622850819634E-5</v>
      </c>
      <c r="D7415" s="7">
        <f t="shared" si="575"/>
        <v>9.4055698159767664E-2</v>
      </c>
      <c r="E7415" s="7">
        <f>SUM(D$2:D7415)</f>
        <v>2040.0731382620697</v>
      </c>
      <c r="F7415">
        <f t="shared" si="576"/>
        <v>1</v>
      </c>
      <c r="G7415">
        <f t="shared" si="577"/>
        <v>1</v>
      </c>
    </row>
    <row r="7416" spans="1:7" x14ac:dyDescent="0.25">
      <c r="A7416" s="7">
        <v>4.7486441714333624E-2</v>
      </c>
      <c r="B7416" s="13">
        <f t="shared" si="578"/>
        <v>7415</v>
      </c>
      <c r="C7416" s="35">
        <f t="shared" si="579"/>
        <v>7.602052961054595E-6</v>
      </c>
      <c r="D7416" s="7">
        <f t="shared" si="575"/>
        <v>5.6369222706219822E-2</v>
      </c>
      <c r="E7416" s="7">
        <f>SUM(D$2:D7416)</f>
        <v>2040.129507484776</v>
      </c>
      <c r="F7416">
        <f t="shared" si="576"/>
        <v>1</v>
      </c>
      <c r="G7416">
        <f t="shared" si="577"/>
        <v>1</v>
      </c>
    </row>
    <row r="7417" spans="1:7" x14ac:dyDescent="0.25">
      <c r="A7417" s="7">
        <v>4.7452740893563709E-2</v>
      </c>
      <c r="B7417" s="13">
        <f t="shared" si="578"/>
        <v>7416</v>
      </c>
      <c r="C7417" s="35">
        <f t="shared" si="579"/>
        <v>3.370082076991493E-5</v>
      </c>
      <c r="D7417" s="7">
        <f t="shared" si="575"/>
        <v>0.24992528682968912</v>
      </c>
      <c r="E7417" s="7">
        <f>SUM(D$2:D7417)</f>
        <v>2040.3794327716057</v>
      </c>
      <c r="F7417">
        <f t="shared" si="576"/>
        <v>1</v>
      </c>
      <c r="G7417">
        <f t="shared" si="577"/>
        <v>1</v>
      </c>
    </row>
    <row r="7418" spans="1:7" x14ac:dyDescent="0.25">
      <c r="A7418" s="7">
        <v>4.7393594984698098E-2</v>
      </c>
      <c r="B7418" s="13">
        <f t="shared" si="578"/>
        <v>7417</v>
      </c>
      <c r="C7418" s="35">
        <f t="shared" si="579"/>
        <v>5.9145908865611274E-5</v>
      </c>
      <c r="D7418" s="7">
        <f t="shared" si="575"/>
        <v>0.43868520605623884</v>
      </c>
      <c r="E7418" s="7">
        <f>SUM(D$2:D7418)</f>
        <v>2040.818117977662</v>
      </c>
      <c r="F7418">
        <f t="shared" si="576"/>
        <v>1</v>
      </c>
      <c r="G7418">
        <f t="shared" si="577"/>
        <v>1</v>
      </c>
    </row>
    <row r="7419" spans="1:7" x14ac:dyDescent="0.25">
      <c r="A7419" s="7">
        <v>4.7317937610483966E-2</v>
      </c>
      <c r="B7419" s="13">
        <f t="shared" si="578"/>
        <v>7418</v>
      </c>
      <c r="C7419" s="35">
        <f t="shared" si="579"/>
        <v>7.5657374214131712E-5</v>
      </c>
      <c r="D7419" s="7">
        <f t="shared" si="575"/>
        <v>0.56122640192042905</v>
      </c>
      <c r="E7419" s="7">
        <f>SUM(D$2:D7419)</f>
        <v>2041.3793443795826</v>
      </c>
      <c r="F7419">
        <f t="shared" si="576"/>
        <v>1</v>
      </c>
      <c r="G7419">
        <f t="shared" si="577"/>
        <v>1</v>
      </c>
    </row>
    <row r="7420" spans="1:7" x14ac:dyDescent="0.25">
      <c r="A7420" s="7">
        <v>4.7245742317713904E-2</v>
      </c>
      <c r="B7420" s="13">
        <f t="shared" si="578"/>
        <v>7419</v>
      </c>
      <c r="C7420" s="35">
        <f t="shared" si="579"/>
        <v>7.2195292770062258E-5</v>
      </c>
      <c r="D7420" s="7">
        <f t="shared" si="575"/>
        <v>0.53561687706109185</v>
      </c>
      <c r="E7420" s="7">
        <f>SUM(D$2:D7420)</f>
        <v>2041.9149612566437</v>
      </c>
      <c r="F7420">
        <f t="shared" si="576"/>
        <v>1</v>
      </c>
      <c r="G7420">
        <f t="shared" si="577"/>
        <v>1</v>
      </c>
    </row>
    <row r="7421" spans="1:7" x14ac:dyDescent="0.25">
      <c r="A7421" s="7">
        <v>4.7221701430483619E-2</v>
      </c>
      <c r="B7421" s="13">
        <f t="shared" si="578"/>
        <v>7420</v>
      </c>
      <c r="C7421" s="35">
        <f t="shared" si="579"/>
        <v>2.4040887230285246E-5</v>
      </c>
      <c r="D7421" s="7">
        <f t="shared" si="575"/>
        <v>0.17838338324871653</v>
      </c>
      <c r="E7421" s="7">
        <f>SUM(D$2:D7421)</f>
        <v>2042.0933446398924</v>
      </c>
      <c r="F7421">
        <f t="shared" si="576"/>
        <v>1</v>
      </c>
      <c r="G7421">
        <f t="shared" si="577"/>
        <v>1</v>
      </c>
    </row>
    <row r="7422" spans="1:7" x14ac:dyDescent="0.25">
      <c r="A7422" s="7">
        <v>4.7195070034760263E-2</v>
      </c>
      <c r="B7422" s="13">
        <f t="shared" si="578"/>
        <v>7421</v>
      </c>
      <c r="C7422" s="35">
        <f t="shared" si="579"/>
        <v>2.6631395723356044E-5</v>
      </c>
      <c r="D7422" s="7">
        <f t="shared" si="575"/>
        <v>0.19763158766302519</v>
      </c>
      <c r="E7422" s="7">
        <f>SUM(D$2:D7422)</f>
        <v>2042.2909762275553</v>
      </c>
      <c r="F7422">
        <f t="shared" si="576"/>
        <v>1</v>
      </c>
      <c r="G7422">
        <f t="shared" si="577"/>
        <v>1</v>
      </c>
    </row>
    <row r="7423" spans="1:7" x14ac:dyDescent="0.25">
      <c r="A7423" s="7">
        <v>4.7192382684828178E-2</v>
      </c>
      <c r="B7423" s="13">
        <f t="shared" si="578"/>
        <v>7422</v>
      </c>
      <c r="C7423" s="35">
        <f t="shared" si="579"/>
        <v>2.6873499320845262E-6</v>
      </c>
      <c r="D7423" s="7">
        <f t="shared" si="575"/>
        <v>1.9945511195931354E-2</v>
      </c>
      <c r="E7423" s="7">
        <f>SUM(D$2:D7423)</f>
        <v>2042.3109217387512</v>
      </c>
      <c r="F7423">
        <f t="shared" si="576"/>
        <v>1</v>
      </c>
      <c r="G7423">
        <f t="shared" si="577"/>
        <v>1</v>
      </c>
    </row>
    <row r="7424" spans="1:7" x14ac:dyDescent="0.25">
      <c r="A7424" s="7">
        <v>4.7170254416018048E-2</v>
      </c>
      <c r="B7424" s="13">
        <f t="shared" si="578"/>
        <v>7423</v>
      </c>
      <c r="C7424" s="35">
        <f t="shared" si="579"/>
        <v>2.2128268810130136E-5</v>
      </c>
      <c r="D7424" s="7">
        <f t="shared" si="575"/>
        <v>0.16425813937759601</v>
      </c>
      <c r="E7424" s="7">
        <f>SUM(D$2:D7424)</f>
        <v>2042.4751798781288</v>
      </c>
      <c r="F7424">
        <f t="shared" si="576"/>
        <v>1</v>
      </c>
      <c r="G7424">
        <f t="shared" si="577"/>
        <v>1</v>
      </c>
    </row>
    <row r="7425" spans="1:7" x14ac:dyDescent="0.25">
      <c r="A7425" s="7">
        <v>4.7066343551977419E-2</v>
      </c>
      <c r="B7425" s="13">
        <f t="shared" si="578"/>
        <v>7424</v>
      </c>
      <c r="C7425" s="35">
        <f t="shared" si="579"/>
        <v>1.0391086404062944E-4</v>
      </c>
      <c r="D7425" s="7">
        <f t="shared" si="575"/>
        <v>0.77143425463763293</v>
      </c>
      <c r="E7425" s="7">
        <f>SUM(D$2:D7425)</f>
        <v>2043.2466141327664</v>
      </c>
      <c r="F7425">
        <f t="shared" si="576"/>
        <v>1</v>
      </c>
      <c r="G7425">
        <f t="shared" si="577"/>
        <v>1</v>
      </c>
    </row>
    <row r="7426" spans="1:7" x14ac:dyDescent="0.25">
      <c r="A7426" s="7">
        <v>4.7004413451740716E-2</v>
      </c>
      <c r="B7426" s="13">
        <f t="shared" si="578"/>
        <v>7425</v>
      </c>
      <c r="C7426" s="35">
        <f t="shared" si="579"/>
        <v>6.193010023670259E-5</v>
      </c>
      <c r="D7426" s="7">
        <f t="shared" ref="D7426:D7489" si="580">C7426*B7426</f>
        <v>0.45983099425751672</v>
      </c>
      <c r="E7426" s="7">
        <f>SUM(D$2:D7426)</f>
        <v>2043.7064451270239</v>
      </c>
      <c r="F7426">
        <f t="shared" ref="F7426:F7489" si="581">IF(E7426&gt;I$15,1,0)</f>
        <v>1</v>
      </c>
      <c r="G7426">
        <f t="shared" ref="G7426:G7489" si="582">IF(E7426&gt;M$15,1,0)</f>
        <v>1</v>
      </c>
    </row>
    <row r="7427" spans="1:7" x14ac:dyDescent="0.25">
      <c r="A7427" s="7">
        <v>4.6983398859479011E-2</v>
      </c>
      <c r="B7427" s="13">
        <f t="shared" ref="B7427:B7490" si="583">ROW(B7427)-1</f>
        <v>7426</v>
      </c>
      <c r="C7427" s="35">
        <f t="shared" si="579"/>
        <v>2.1014592261704712E-5</v>
      </c>
      <c r="D7427" s="7">
        <f t="shared" si="580"/>
        <v>0.15605436213541918</v>
      </c>
      <c r="E7427" s="7">
        <f>SUM(D$2:D7427)</f>
        <v>2043.8624994891593</v>
      </c>
      <c r="F7427">
        <f t="shared" si="581"/>
        <v>1</v>
      </c>
      <c r="G7427">
        <f t="shared" si="582"/>
        <v>1</v>
      </c>
    </row>
    <row r="7428" spans="1:7" x14ac:dyDescent="0.25">
      <c r="A7428" s="7">
        <v>4.6968097912117944E-2</v>
      </c>
      <c r="B7428" s="13">
        <f t="shared" si="583"/>
        <v>7427</v>
      </c>
      <c r="C7428" s="35">
        <f t="shared" ref="C7428:C7491" si="584">IF(A7427-A7428=0,0,A7427-A7428)</f>
        <v>1.5300947361067407E-5</v>
      </c>
      <c r="D7428" s="7">
        <f t="shared" si="580"/>
        <v>0.11364013605064763</v>
      </c>
      <c r="E7428" s="7">
        <f>SUM(D$2:D7428)</f>
        <v>2043.97613962521</v>
      </c>
      <c r="F7428">
        <f t="shared" si="581"/>
        <v>1</v>
      </c>
      <c r="G7428">
        <f t="shared" si="582"/>
        <v>1</v>
      </c>
    </row>
    <row r="7429" spans="1:7" x14ac:dyDescent="0.25">
      <c r="A7429" s="7">
        <v>4.6968097912117944E-2</v>
      </c>
      <c r="B7429" s="13">
        <f t="shared" si="583"/>
        <v>7428</v>
      </c>
      <c r="C7429" s="35">
        <f t="shared" si="584"/>
        <v>0</v>
      </c>
      <c r="D7429" s="7">
        <f t="shared" si="580"/>
        <v>0</v>
      </c>
      <c r="E7429" s="7">
        <f>SUM(D$2:D7429)</f>
        <v>2043.97613962521</v>
      </c>
      <c r="F7429">
        <f t="shared" si="581"/>
        <v>1</v>
      </c>
      <c r="G7429">
        <f t="shared" si="582"/>
        <v>1</v>
      </c>
    </row>
    <row r="7430" spans="1:7" x14ac:dyDescent="0.25">
      <c r="A7430" s="7">
        <v>4.6948729624319147E-2</v>
      </c>
      <c r="B7430" s="13">
        <f t="shared" si="583"/>
        <v>7429</v>
      </c>
      <c r="C7430" s="35">
        <f t="shared" si="584"/>
        <v>1.9368287798797457E-5</v>
      </c>
      <c r="D7430" s="7">
        <f t="shared" si="580"/>
        <v>0.14388701005726631</v>
      </c>
      <c r="E7430" s="7">
        <f>SUM(D$2:D7430)</f>
        <v>2044.1200266352673</v>
      </c>
      <c r="F7430">
        <f t="shared" si="581"/>
        <v>1</v>
      </c>
      <c r="G7430">
        <f t="shared" si="582"/>
        <v>1</v>
      </c>
    </row>
    <row r="7431" spans="1:7" x14ac:dyDescent="0.25">
      <c r="A7431" s="7">
        <v>4.6939287584017206E-2</v>
      </c>
      <c r="B7431" s="13">
        <f t="shared" si="583"/>
        <v>7430</v>
      </c>
      <c r="C7431" s="35">
        <f t="shared" si="584"/>
        <v>9.4420403019407351E-6</v>
      </c>
      <c r="D7431" s="7">
        <f t="shared" si="580"/>
        <v>7.0154359443419662E-2</v>
      </c>
      <c r="E7431" s="7">
        <f>SUM(D$2:D7431)</f>
        <v>2044.1901809947108</v>
      </c>
      <c r="F7431">
        <f t="shared" si="581"/>
        <v>1</v>
      </c>
      <c r="G7431">
        <f t="shared" si="582"/>
        <v>1</v>
      </c>
    </row>
    <row r="7432" spans="1:7" x14ac:dyDescent="0.25">
      <c r="A7432" s="7">
        <v>4.6865688090381726E-2</v>
      </c>
      <c r="B7432" s="13">
        <f t="shared" si="583"/>
        <v>7431</v>
      </c>
      <c r="C7432" s="35">
        <f t="shared" si="584"/>
        <v>7.3599493635480295E-5</v>
      </c>
      <c r="D7432" s="7">
        <f t="shared" si="580"/>
        <v>0.54691783720525411</v>
      </c>
      <c r="E7432" s="7">
        <f>SUM(D$2:D7432)</f>
        <v>2044.737098831916</v>
      </c>
      <c r="F7432">
        <f t="shared" si="581"/>
        <v>1</v>
      </c>
      <c r="G7432">
        <f t="shared" si="582"/>
        <v>1</v>
      </c>
    </row>
    <row r="7433" spans="1:7" x14ac:dyDescent="0.25">
      <c r="A7433" s="7">
        <v>4.6822835753626883E-2</v>
      </c>
      <c r="B7433" s="13">
        <f t="shared" si="583"/>
        <v>7432</v>
      </c>
      <c r="C7433" s="35">
        <f t="shared" si="584"/>
        <v>4.2852336754842235E-5</v>
      </c>
      <c r="D7433" s="7">
        <f t="shared" si="580"/>
        <v>0.31847856676198749</v>
      </c>
      <c r="E7433" s="7">
        <f>SUM(D$2:D7433)</f>
        <v>2045.055577398678</v>
      </c>
      <c r="F7433">
        <f t="shared" si="581"/>
        <v>1</v>
      </c>
      <c r="G7433">
        <f t="shared" si="582"/>
        <v>1</v>
      </c>
    </row>
    <row r="7434" spans="1:7" x14ac:dyDescent="0.25">
      <c r="A7434" s="7">
        <v>4.6773204516142412E-2</v>
      </c>
      <c r="B7434" s="13">
        <f t="shared" si="583"/>
        <v>7433</v>
      </c>
      <c r="C7434" s="35">
        <f t="shared" si="584"/>
        <v>4.9631237484470958E-5</v>
      </c>
      <c r="D7434" s="7">
        <f t="shared" si="580"/>
        <v>0.36890898822207263</v>
      </c>
      <c r="E7434" s="7">
        <f>SUM(D$2:D7434)</f>
        <v>2045.4244863869001</v>
      </c>
      <c r="F7434">
        <f t="shared" si="581"/>
        <v>1</v>
      </c>
      <c r="G7434">
        <f t="shared" si="582"/>
        <v>1</v>
      </c>
    </row>
    <row r="7435" spans="1:7" x14ac:dyDescent="0.25">
      <c r="A7435" s="7">
        <v>4.6668978917425052E-2</v>
      </c>
      <c r="B7435" s="13">
        <f t="shared" si="583"/>
        <v>7434</v>
      </c>
      <c r="C7435" s="35">
        <f t="shared" si="584"/>
        <v>1.0422559871735987E-4</v>
      </c>
      <c r="D7435" s="7">
        <f t="shared" si="580"/>
        <v>0.77481310086485322</v>
      </c>
      <c r="E7435" s="7">
        <f>SUM(D$2:D7435)</f>
        <v>2046.1992994877648</v>
      </c>
      <c r="F7435">
        <f t="shared" si="581"/>
        <v>1</v>
      </c>
      <c r="G7435">
        <f t="shared" si="582"/>
        <v>1</v>
      </c>
    </row>
    <row r="7436" spans="1:7" x14ac:dyDescent="0.25">
      <c r="A7436" s="7">
        <v>4.6662006333817473E-2</v>
      </c>
      <c r="B7436" s="13">
        <f t="shared" si="583"/>
        <v>7435</v>
      </c>
      <c r="C7436" s="35">
        <f t="shared" si="584"/>
        <v>6.972583607579852E-6</v>
      </c>
      <c r="D7436" s="7">
        <f t="shared" si="580"/>
        <v>5.1841159122356199E-2</v>
      </c>
      <c r="E7436" s="7">
        <f>SUM(D$2:D7436)</f>
        <v>2046.2511406468873</v>
      </c>
      <c r="F7436">
        <f t="shared" si="581"/>
        <v>1</v>
      </c>
      <c r="G7436">
        <f t="shared" si="582"/>
        <v>1</v>
      </c>
    </row>
    <row r="7437" spans="1:7" x14ac:dyDescent="0.25">
      <c r="A7437" s="7">
        <v>4.6649126422431256E-2</v>
      </c>
      <c r="B7437" s="13">
        <f t="shared" si="583"/>
        <v>7436</v>
      </c>
      <c r="C7437" s="35">
        <f t="shared" si="584"/>
        <v>1.2879911386216858E-5</v>
      </c>
      <c r="D7437" s="7">
        <f t="shared" si="580"/>
        <v>9.5775021067908556E-2</v>
      </c>
      <c r="E7437" s="7">
        <f>SUM(D$2:D7437)</f>
        <v>2046.3469156679553</v>
      </c>
      <c r="F7437">
        <f t="shared" si="581"/>
        <v>1</v>
      </c>
      <c r="G7437">
        <f t="shared" si="582"/>
        <v>1</v>
      </c>
    </row>
    <row r="7438" spans="1:7" x14ac:dyDescent="0.25">
      <c r="A7438" s="7">
        <v>4.6649126422431256E-2</v>
      </c>
      <c r="B7438" s="13">
        <f t="shared" si="583"/>
        <v>7437</v>
      </c>
      <c r="C7438" s="35">
        <f t="shared" si="584"/>
        <v>0</v>
      </c>
      <c r="D7438" s="7">
        <f t="shared" si="580"/>
        <v>0</v>
      </c>
      <c r="E7438" s="7">
        <f>SUM(D$2:D7438)</f>
        <v>2046.3469156679553</v>
      </c>
      <c r="F7438">
        <f t="shared" si="581"/>
        <v>1</v>
      </c>
      <c r="G7438">
        <f t="shared" si="582"/>
        <v>1</v>
      </c>
    </row>
    <row r="7439" spans="1:7" x14ac:dyDescent="0.25">
      <c r="A7439" s="7">
        <v>4.6574679566204619E-2</v>
      </c>
      <c r="B7439" s="13">
        <f t="shared" si="583"/>
        <v>7438</v>
      </c>
      <c r="C7439" s="35">
        <f t="shared" si="584"/>
        <v>7.4446856226637048E-5</v>
      </c>
      <c r="D7439" s="7">
        <f t="shared" si="580"/>
        <v>0.55373571661372634</v>
      </c>
      <c r="E7439" s="7">
        <f>SUM(D$2:D7439)</f>
        <v>2046.9006513845691</v>
      </c>
      <c r="F7439">
        <f t="shared" si="581"/>
        <v>1</v>
      </c>
      <c r="G7439">
        <f t="shared" si="582"/>
        <v>1</v>
      </c>
    </row>
    <row r="7440" spans="1:7" x14ac:dyDescent="0.25">
      <c r="A7440" s="7">
        <v>4.654737028040825E-2</v>
      </c>
      <c r="B7440" s="13">
        <f t="shared" si="583"/>
        <v>7439</v>
      </c>
      <c r="C7440" s="35">
        <f t="shared" si="584"/>
        <v>2.7309285796368876E-5</v>
      </c>
      <c r="D7440" s="7">
        <f t="shared" si="580"/>
        <v>0.20315377703918808</v>
      </c>
      <c r="E7440" s="7">
        <f>SUM(D$2:D7440)</f>
        <v>2047.1038051616083</v>
      </c>
      <c r="F7440">
        <f t="shared" si="581"/>
        <v>1</v>
      </c>
      <c r="G7440">
        <f t="shared" si="582"/>
        <v>1</v>
      </c>
    </row>
    <row r="7441" spans="1:7" x14ac:dyDescent="0.25">
      <c r="A7441" s="7">
        <v>4.651052211287101E-2</v>
      </c>
      <c r="B7441" s="13">
        <f t="shared" si="583"/>
        <v>7440</v>
      </c>
      <c r="C7441" s="35">
        <f t="shared" si="584"/>
        <v>3.6848167537240073E-5</v>
      </c>
      <c r="D7441" s="7">
        <f t="shared" si="580"/>
        <v>0.27415036647706614</v>
      </c>
      <c r="E7441" s="7">
        <f>SUM(D$2:D7441)</f>
        <v>2047.3779555280853</v>
      </c>
      <c r="F7441">
        <f t="shared" si="581"/>
        <v>1</v>
      </c>
      <c r="G7441">
        <f t="shared" si="582"/>
        <v>1</v>
      </c>
    </row>
    <row r="7442" spans="1:7" x14ac:dyDescent="0.25">
      <c r="A7442" s="7">
        <v>4.6483890717147654E-2</v>
      </c>
      <c r="B7442" s="13">
        <f t="shared" si="583"/>
        <v>7441</v>
      </c>
      <c r="C7442" s="35">
        <f t="shared" si="584"/>
        <v>2.6631395723356044E-5</v>
      </c>
      <c r="D7442" s="7">
        <f t="shared" si="580"/>
        <v>0.19816421557749231</v>
      </c>
      <c r="E7442" s="7">
        <f>SUM(D$2:D7442)</f>
        <v>2047.5761197436627</v>
      </c>
      <c r="F7442">
        <f t="shared" si="581"/>
        <v>1</v>
      </c>
      <c r="G7442">
        <f t="shared" si="582"/>
        <v>1</v>
      </c>
    </row>
    <row r="7443" spans="1:7" x14ac:dyDescent="0.25">
      <c r="A7443" s="7">
        <v>4.6483890717147654E-2</v>
      </c>
      <c r="B7443" s="13">
        <f t="shared" si="583"/>
        <v>7442</v>
      </c>
      <c r="C7443" s="35">
        <f t="shared" si="584"/>
        <v>0</v>
      </c>
      <c r="D7443" s="7">
        <f t="shared" si="580"/>
        <v>0</v>
      </c>
      <c r="E7443" s="7">
        <f>SUM(D$2:D7443)</f>
        <v>2047.5761197436627</v>
      </c>
      <c r="F7443">
        <f t="shared" si="581"/>
        <v>1</v>
      </c>
      <c r="G7443">
        <f t="shared" si="582"/>
        <v>1</v>
      </c>
    </row>
    <row r="7444" spans="1:7" x14ac:dyDescent="0.25">
      <c r="A7444" s="7">
        <v>4.6483890717147654E-2</v>
      </c>
      <c r="B7444" s="13">
        <f t="shared" si="583"/>
        <v>7443</v>
      </c>
      <c r="C7444" s="35">
        <f t="shared" si="584"/>
        <v>0</v>
      </c>
      <c r="D7444" s="7">
        <f t="shared" si="580"/>
        <v>0</v>
      </c>
      <c r="E7444" s="7">
        <f>SUM(D$2:D7444)</f>
        <v>2047.5761197436627</v>
      </c>
      <c r="F7444">
        <f t="shared" si="581"/>
        <v>1</v>
      </c>
      <c r="G7444">
        <f t="shared" si="582"/>
        <v>1</v>
      </c>
    </row>
    <row r="7445" spans="1:7" x14ac:dyDescent="0.25">
      <c r="A7445" s="7">
        <v>4.6483890717147654E-2</v>
      </c>
      <c r="B7445" s="13">
        <f t="shared" si="583"/>
        <v>7444</v>
      </c>
      <c r="C7445" s="35">
        <f t="shared" si="584"/>
        <v>0</v>
      </c>
      <c r="D7445" s="7">
        <f t="shared" si="580"/>
        <v>0</v>
      </c>
      <c r="E7445" s="7">
        <f>SUM(D$2:D7445)</f>
        <v>2047.5761197436627</v>
      </c>
      <c r="F7445">
        <f t="shared" si="581"/>
        <v>1</v>
      </c>
      <c r="G7445">
        <f t="shared" si="582"/>
        <v>1</v>
      </c>
    </row>
    <row r="7446" spans="1:7" x14ac:dyDescent="0.25">
      <c r="A7446" s="7">
        <v>4.6483890717147654E-2</v>
      </c>
      <c r="B7446" s="13">
        <f t="shared" si="583"/>
        <v>7445</v>
      </c>
      <c r="C7446" s="35">
        <f t="shared" si="584"/>
        <v>0</v>
      </c>
      <c r="D7446" s="7">
        <f t="shared" si="580"/>
        <v>0</v>
      </c>
      <c r="E7446" s="7">
        <f>SUM(D$2:D7446)</f>
        <v>2047.5761197436627</v>
      </c>
      <c r="F7446">
        <f t="shared" si="581"/>
        <v>1</v>
      </c>
      <c r="G7446">
        <f t="shared" si="582"/>
        <v>1</v>
      </c>
    </row>
    <row r="7447" spans="1:7" x14ac:dyDescent="0.25">
      <c r="A7447" s="7">
        <v>4.6483890717147654E-2</v>
      </c>
      <c r="B7447" s="13">
        <f t="shared" si="583"/>
        <v>7446</v>
      </c>
      <c r="C7447" s="35">
        <f t="shared" si="584"/>
        <v>0</v>
      </c>
      <c r="D7447" s="7">
        <f t="shared" si="580"/>
        <v>0</v>
      </c>
      <c r="E7447" s="7">
        <f>SUM(D$2:D7447)</f>
        <v>2047.5761197436627</v>
      </c>
      <c r="F7447">
        <f t="shared" si="581"/>
        <v>1</v>
      </c>
      <c r="G7447">
        <f t="shared" si="582"/>
        <v>1</v>
      </c>
    </row>
    <row r="7448" spans="1:7" x14ac:dyDescent="0.25">
      <c r="A7448" s="7">
        <v>4.6483890717147654E-2</v>
      </c>
      <c r="B7448" s="13">
        <f t="shared" si="583"/>
        <v>7447</v>
      </c>
      <c r="C7448" s="35">
        <f t="shared" si="584"/>
        <v>0</v>
      </c>
      <c r="D7448" s="7">
        <f t="shared" si="580"/>
        <v>0</v>
      </c>
      <c r="E7448" s="7">
        <f>SUM(D$2:D7448)</f>
        <v>2047.5761197436627</v>
      </c>
      <c r="F7448">
        <f t="shared" si="581"/>
        <v>1</v>
      </c>
      <c r="G7448">
        <f t="shared" si="582"/>
        <v>1</v>
      </c>
    </row>
    <row r="7449" spans="1:7" x14ac:dyDescent="0.25">
      <c r="A7449" s="7">
        <v>4.6464934005464587E-2</v>
      </c>
      <c r="B7449" s="13">
        <f t="shared" si="583"/>
        <v>7448</v>
      </c>
      <c r="C7449" s="35">
        <f t="shared" si="584"/>
        <v>1.8956711683067173E-5</v>
      </c>
      <c r="D7449" s="7">
        <f t="shared" si="580"/>
        <v>0.14118958861548431</v>
      </c>
      <c r="E7449" s="7">
        <f>SUM(D$2:D7449)</f>
        <v>2047.7173093322783</v>
      </c>
      <c r="F7449">
        <f t="shared" si="581"/>
        <v>1</v>
      </c>
      <c r="G7449">
        <f t="shared" si="582"/>
        <v>1</v>
      </c>
    </row>
    <row r="7450" spans="1:7" x14ac:dyDescent="0.25">
      <c r="A7450" s="7">
        <v>4.6460842454667077E-2</v>
      </c>
      <c r="B7450" s="13">
        <f t="shared" si="583"/>
        <v>7449</v>
      </c>
      <c r="C7450" s="35">
        <f t="shared" si="584"/>
        <v>4.0915507975095022E-6</v>
      </c>
      <c r="D7450" s="7">
        <f t="shared" si="580"/>
        <v>3.0477961890648282E-2</v>
      </c>
      <c r="E7450" s="7">
        <f>SUM(D$2:D7450)</f>
        <v>2047.747787294169</v>
      </c>
      <c r="F7450">
        <f t="shared" si="581"/>
        <v>1</v>
      </c>
      <c r="G7450">
        <f t="shared" si="582"/>
        <v>1</v>
      </c>
    </row>
    <row r="7451" spans="1:7" x14ac:dyDescent="0.25">
      <c r="A7451" s="7">
        <v>4.6425785853751247E-2</v>
      </c>
      <c r="B7451" s="13">
        <f t="shared" si="583"/>
        <v>7450</v>
      </c>
      <c r="C7451" s="35">
        <f t="shared" si="584"/>
        <v>3.5056600915829572E-5</v>
      </c>
      <c r="D7451" s="7">
        <f t="shared" si="580"/>
        <v>0.2611716768229303</v>
      </c>
      <c r="E7451" s="7">
        <f>SUM(D$2:D7451)</f>
        <v>2048.0089589709919</v>
      </c>
      <c r="F7451">
        <f t="shared" si="581"/>
        <v>1</v>
      </c>
      <c r="G7451">
        <f t="shared" si="582"/>
        <v>1</v>
      </c>
    </row>
    <row r="7452" spans="1:7" x14ac:dyDescent="0.25">
      <c r="A7452" s="7">
        <v>4.639489343471212E-2</v>
      </c>
      <c r="B7452" s="13">
        <f t="shared" si="583"/>
        <v>7451</v>
      </c>
      <c r="C7452" s="35">
        <f t="shared" si="584"/>
        <v>3.0892419039127428E-5</v>
      </c>
      <c r="D7452" s="7">
        <f t="shared" si="580"/>
        <v>0.23017941426053845</v>
      </c>
      <c r="E7452" s="7">
        <f>SUM(D$2:D7452)</f>
        <v>2048.2391383852523</v>
      </c>
      <c r="F7452">
        <f t="shared" si="581"/>
        <v>1</v>
      </c>
      <c r="G7452">
        <f t="shared" si="582"/>
        <v>1</v>
      </c>
    </row>
    <row r="7453" spans="1:7" x14ac:dyDescent="0.25">
      <c r="A7453" s="7">
        <v>4.6349039013348428E-2</v>
      </c>
      <c r="B7453" s="13">
        <f t="shared" si="583"/>
        <v>7452</v>
      </c>
      <c r="C7453" s="35">
        <f t="shared" si="584"/>
        <v>4.5854421363691888E-5</v>
      </c>
      <c r="D7453" s="7">
        <f t="shared" si="580"/>
        <v>0.34170714800223195</v>
      </c>
      <c r="E7453" s="7">
        <f>SUM(D$2:D7453)</f>
        <v>2048.5808455332544</v>
      </c>
      <c r="F7453">
        <f t="shared" si="581"/>
        <v>1</v>
      </c>
      <c r="G7453">
        <f t="shared" si="582"/>
        <v>1</v>
      </c>
    </row>
    <row r="7454" spans="1:7" x14ac:dyDescent="0.25">
      <c r="A7454" s="7">
        <v>4.6342163271179862E-2</v>
      </c>
      <c r="B7454" s="13">
        <f t="shared" si="583"/>
        <v>7453</v>
      </c>
      <c r="C7454" s="35">
        <f t="shared" si="584"/>
        <v>6.8757421685661235E-6</v>
      </c>
      <c r="D7454" s="7">
        <f t="shared" si="580"/>
        <v>5.1244906382323319E-2</v>
      </c>
      <c r="E7454" s="7">
        <f>SUM(D$2:D7454)</f>
        <v>2048.6320904396366</v>
      </c>
      <c r="F7454">
        <f t="shared" si="581"/>
        <v>1</v>
      </c>
      <c r="G7454">
        <f t="shared" si="582"/>
        <v>1</v>
      </c>
    </row>
    <row r="7455" spans="1:7" x14ac:dyDescent="0.25">
      <c r="A7455" s="7">
        <v>4.6291733091823689E-2</v>
      </c>
      <c r="B7455" s="13">
        <f t="shared" si="583"/>
        <v>7454</v>
      </c>
      <c r="C7455" s="35">
        <f t="shared" si="584"/>
        <v>5.0430179356172888E-5</v>
      </c>
      <c r="D7455" s="7">
        <f t="shared" si="580"/>
        <v>0.37590655692091268</v>
      </c>
      <c r="E7455" s="7">
        <f>SUM(D$2:D7455)</f>
        <v>2049.0079969965577</v>
      </c>
      <c r="F7455">
        <f t="shared" si="581"/>
        <v>1</v>
      </c>
      <c r="G7455">
        <f t="shared" si="582"/>
        <v>1</v>
      </c>
    </row>
    <row r="7456" spans="1:7" x14ac:dyDescent="0.25">
      <c r="A7456" s="7">
        <v>4.6255514393639917E-2</v>
      </c>
      <c r="B7456" s="13">
        <f t="shared" si="583"/>
        <v>7455</v>
      </c>
      <c r="C7456" s="35">
        <f t="shared" si="584"/>
        <v>3.6218698183772269E-5</v>
      </c>
      <c r="D7456" s="7">
        <f t="shared" si="580"/>
        <v>0.27001039496002227</v>
      </c>
      <c r="E7456" s="7">
        <f>SUM(D$2:D7456)</f>
        <v>2049.2780073915178</v>
      </c>
      <c r="F7456">
        <f t="shared" si="581"/>
        <v>1</v>
      </c>
      <c r="G7456">
        <f t="shared" si="582"/>
        <v>1</v>
      </c>
    </row>
    <row r="7457" spans="1:7" x14ac:dyDescent="0.25">
      <c r="A7457" s="7">
        <v>4.6220772527400797E-2</v>
      </c>
      <c r="B7457" s="13">
        <f t="shared" si="583"/>
        <v>7456</v>
      </c>
      <c r="C7457" s="35">
        <f t="shared" si="584"/>
        <v>3.4741866239119956E-5</v>
      </c>
      <c r="D7457" s="7">
        <f t="shared" si="580"/>
        <v>0.25903535467887839</v>
      </c>
      <c r="E7457" s="7">
        <f>SUM(D$2:D7457)</f>
        <v>2049.5370427461967</v>
      </c>
      <c r="F7457">
        <f t="shared" si="581"/>
        <v>1</v>
      </c>
      <c r="G7457">
        <f t="shared" si="582"/>
        <v>1</v>
      </c>
    </row>
    <row r="7458" spans="1:7" x14ac:dyDescent="0.25">
      <c r="A7458" s="7">
        <v>4.6202445285071198E-2</v>
      </c>
      <c r="B7458" s="13">
        <f t="shared" si="583"/>
        <v>7457</v>
      </c>
      <c r="C7458" s="35">
        <f t="shared" si="584"/>
        <v>1.8327242329599369E-5</v>
      </c>
      <c r="D7458" s="7">
        <f t="shared" si="580"/>
        <v>0.13666624605182248</v>
      </c>
      <c r="E7458" s="7">
        <f>SUM(D$2:D7458)</f>
        <v>2049.6737089922485</v>
      </c>
      <c r="F7458">
        <f t="shared" si="581"/>
        <v>1</v>
      </c>
      <c r="G7458">
        <f t="shared" si="582"/>
        <v>1</v>
      </c>
    </row>
    <row r="7459" spans="1:7" x14ac:dyDescent="0.25">
      <c r="A7459" s="7">
        <v>4.6152814047586727E-2</v>
      </c>
      <c r="B7459" s="13">
        <f t="shared" si="583"/>
        <v>7458</v>
      </c>
      <c r="C7459" s="35">
        <f t="shared" si="584"/>
        <v>4.9631237484470958E-5</v>
      </c>
      <c r="D7459" s="7">
        <f t="shared" si="580"/>
        <v>0.37014976915918441</v>
      </c>
      <c r="E7459" s="7">
        <f>SUM(D$2:D7459)</f>
        <v>2050.0438587614076</v>
      </c>
      <c r="F7459">
        <f t="shared" si="581"/>
        <v>1</v>
      </c>
      <c r="G7459">
        <f t="shared" si="582"/>
        <v>1</v>
      </c>
    </row>
    <row r="7460" spans="1:7" x14ac:dyDescent="0.25">
      <c r="A7460" s="7">
        <v>4.6102456499309795E-2</v>
      </c>
      <c r="B7460" s="13">
        <f t="shared" si="583"/>
        <v>7459</v>
      </c>
      <c r="C7460" s="35">
        <f t="shared" si="584"/>
        <v>5.0357548276931674E-5</v>
      </c>
      <c r="D7460" s="7">
        <f t="shared" si="580"/>
        <v>0.37561695259763334</v>
      </c>
      <c r="E7460" s="7">
        <f>SUM(D$2:D7460)</f>
        <v>2050.4194757140053</v>
      </c>
      <c r="F7460">
        <f t="shared" si="581"/>
        <v>1</v>
      </c>
      <c r="G7460">
        <f t="shared" si="582"/>
        <v>1</v>
      </c>
    </row>
    <row r="7461" spans="1:7" x14ac:dyDescent="0.25">
      <c r="A7461" s="7">
        <v>4.6078367191360041E-2</v>
      </c>
      <c r="B7461" s="13">
        <f t="shared" si="583"/>
        <v>7460</v>
      </c>
      <c r="C7461" s="35">
        <f t="shared" si="584"/>
        <v>2.4089307949753946E-5</v>
      </c>
      <c r="D7461" s="7">
        <f t="shared" si="580"/>
        <v>0.17970623730516444</v>
      </c>
      <c r="E7461" s="7">
        <f>SUM(D$2:D7461)</f>
        <v>2050.5991819513106</v>
      </c>
      <c r="F7461">
        <f t="shared" si="581"/>
        <v>1</v>
      </c>
      <c r="G7461">
        <f t="shared" si="582"/>
        <v>1</v>
      </c>
    </row>
    <row r="7462" spans="1:7" x14ac:dyDescent="0.25">
      <c r="A7462" s="7">
        <v>4.6028179115601364E-2</v>
      </c>
      <c r="B7462" s="13">
        <f t="shared" si="583"/>
        <v>7461</v>
      </c>
      <c r="C7462" s="35">
        <f t="shared" si="584"/>
        <v>5.0188075758676731E-5</v>
      </c>
      <c r="D7462" s="7">
        <f t="shared" si="580"/>
        <v>0.37445323323548707</v>
      </c>
      <c r="E7462" s="7">
        <f>SUM(D$2:D7462)</f>
        <v>2050.9736351845459</v>
      </c>
      <c r="F7462">
        <f t="shared" si="581"/>
        <v>1</v>
      </c>
      <c r="G7462">
        <f t="shared" si="582"/>
        <v>1</v>
      </c>
    </row>
    <row r="7463" spans="1:7" x14ac:dyDescent="0.25">
      <c r="A7463" s="7">
        <v>4.5979225768189871E-2</v>
      </c>
      <c r="B7463" s="13">
        <f t="shared" si="583"/>
        <v>7462</v>
      </c>
      <c r="C7463" s="35">
        <f t="shared" si="584"/>
        <v>4.895334741149282E-5</v>
      </c>
      <c r="D7463" s="7">
        <f t="shared" si="580"/>
        <v>0.3652898783845594</v>
      </c>
      <c r="E7463" s="7">
        <f>SUM(D$2:D7463)</f>
        <v>2051.3389250629302</v>
      </c>
      <c r="F7463">
        <f t="shared" si="581"/>
        <v>1</v>
      </c>
      <c r="G7463">
        <f t="shared" si="582"/>
        <v>1</v>
      </c>
    </row>
    <row r="7464" spans="1:7" x14ac:dyDescent="0.25">
      <c r="A7464" s="7">
        <v>4.5755764147711084E-2</v>
      </c>
      <c r="B7464" s="13">
        <f t="shared" si="583"/>
        <v>7463</v>
      </c>
      <c r="C7464" s="35">
        <f t="shared" si="584"/>
        <v>2.2346162047878759E-4</v>
      </c>
      <c r="D7464" s="7">
        <f t="shared" si="580"/>
        <v>1.6676940736331918</v>
      </c>
      <c r="E7464" s="7">
        <f>SUM(D$2:D7464)</f>
        <v>2053.0066191365636</v>
      </c>
      <c r="F7464">
        <f t="shared" si="581"/>
        <v>1</v>
      </c>
      <c r="G7464">
        <f t="shared" si="582"/>
        <v>1</v>
      </c>
    </row>
    <row r="7465" spans="1:7" x14ac:dyDescent="0.25">
      <c r="A7465" s="7">
        <v>4.5755376781955105E-2</v>
      </c>
      <c r="B7465" s="13">
        <f t="shared" si="583"/>
        <v>7464</v>
      </c>
      <c r="C7465" s="35">
        <f t="shared" si="584"/>
        <v>3.8736575597858591E-7</v>
      </c>
      <c r="D7465" s="7">
        <f t="shared" si="580"/>
        <v>2.8912980026241653E-3</v>
      </c>
      <c r="E7465" s="7">
        <f>SUM(D$2:D7465)</f>
        <v>2053.0095104345664</v>
      </c>
      <c r="F7465">
        <f t="shared" si="581"/>
        <v>1</v>
      </c>
      <c r="G7465">
        <f t="shared" si="582"/>
        <v>1</v>
      </c>
    </row>
    <row r="7466" spans="1:7" x14ac:dyDescent="0.25">
      <c r="A7466" s="7">
        <v>4.5746201055610419E-2</v>
      </c>
      <c r="B7466" s="13">
        <f t="shared" si="583"/>
        <v>7465</v>
      </c>
      <c r="C7466" s="35">
        <f t="shared" si="584"/>
        <v>9.1757263446859416E-6</v>
      </c>
      <c r="D7466" s="7">
        <f t="shared" si="580"/>
        <v>6.8496797163080547E-2</v>
      </c>
      <c r="E7466" s="7">
        <f>SUM(D$2:D7466)</f>
        <v>2053.0780072317293</v>
      </c>
      <c r="F7466">
        <f t="shared" si="581"/>
        <v>1</v>
      </c>
      <c r="G7466">
        <f t="shared" si="582"/>
        <v>1</v>
      </c>
    </row>
    <row r="7467" spans="1:7" x14ac:dyDescent="0.25">
      <c r="A7467" s="7">
        <v>4.5688798292646694E-2</v>
      </c>
      <c r="B7467" s="13">
        <f t="shared" si="583"/>
        <v>7466</v>
      </c>
      <c r="C7467" s="35">
        <f t="shared" si="584"/>
        <v>5.7402762963724985E-5</v>
      </c>
      <c r="D7467" s="7">
        <f t="shared" si="580"/>
        <v>0.42856902828717075</v>
      </c>
      <c r="E7467" s="7">
        <f>SUM(D$2:D7467)</f>
        <v>2053.5065762600166</v>
      </c>
      <c r="F7467">
        <f t="shared" si="581"/>
        <v>1</v>
      </c>
      <c r="G7467">
        <f t="shared" si="582"/>
        <v>1</v>
      </c>
    </row>
    <row r="7468" spans="1:7" x14ac:dyDescent="0.25">
      <c r="A7468" s="7">
        <v>4.5678654151912072E-2</v>
      </c>
      <c r="B7468" s="13">
        <f t="shared" si="583"/>
        <v>7467</v>
      </c>
      <c r="C7468" s="35">
        <f t="shared" si="584"/>
        <v>1.0144140734621998E-5</v>
      </c>
      <c r="D7468" s="7">
        <f t="shared" si="580"/>
        <v>7.5746298865422459E-2</v>
      </c>
      <c r="E7468" s="7">
        <f>SUM(D$2:D7468)</f>
        <v>2053.582322558882</v>
      </c>
      <c r="F7468">
        <f t="shared" si="581"/>
        <v>1</v>
      </c>
      <c r="G7468">
        <f t="shared" si="582"/>
        <v>1</v>
      </c>
    </row>
    <row r="7469" spans="1:7" x14ac:dyDescent="0.25">
      <c r="A7469" s="7">
        <v>4.565650167274219E-2</v>
      </c>
      <c r="B7469" s="13">
        <f t="shared" si="583"/>
        <v>7468</v>
      </c>
      <c r="C7469" s="35">
        <f t="shared" si="584"/>
        <v>2.2152479169881834E-5</v>
      </c>
      <c r="D7469" s="7">
        <f t="shared" si="580"/>
        <v>0.16543471444067753</v>
      </c>
      <c r="E7469" s="7">
        <f>SUM(D$2:D7469)</f>
        <v>2053.7477572733228</v>
      </c>
      <c r="F7469">
        <f t="shared" si="581"/>
        <v>1</v>
      </c>
      <c r="G7469">
        <f t="shared" si="582"/>
        <v>1</v>
      </c>
    </row>
    <row r="7470" spans="1:7" x14ac:dyDescent="0.25">
      <c r="A7470" s="7">
        <v>4.5636770229547138E-2</v>
      </c>
      <c r="B7470" s="13">
        <f t="shared" si="583"/>
        <v>7469</v>
      </c>
      <c r="C7470" s="35">
        <f t="shared" si="584"/>
        <v>1.9731443195052101E-5</v>
      </c>
      <c r="D7470" s="7">
        <f t="shared" si="580"/>
        <v>0.14737414922384415</v>
      </c>
      <c r="E7470" s="7">
        <f>SUM(D$2:D7470)</f>
        <v>2053.8951314225465</v>
      </c>
      <c r="F7470">
        <f t="shared" si="581"/>
        <v>1</v>
      </c>
      <c r="G7470">
        <f t="shared" si="582"/>
        <v>1</v>
      </c>
    </row>
    <row r="7471" spans="1:7" x14ac:dyDescent="0.25">
      <c r="A7471" s="7">
        <v>4.5530317277732928E-2</v>
      </c>
      <c r="B7471" s="13">
        <f t="shared" si="583"/>
        <v>7470</v>
      </c>
      <c r="C7471" s="35">
        <f t="shared" si="584"/>
        <v>1.0645295181421072E-4</v>
      </c>
      <c r="D7471" s="7">
        <f t="shared" si="580"/>
        <v>0.79520355005215404</v>
      </c>
      <c r="E7471" s="7">
        <f>SUM(D$2:D7471)</f>
        <v>2054.6903349725985</v>
      </c>
      <c r="F7471">
        <f t="shared" si="581"/>
        <v>1</v>
      </c>
      <c r="G7471">
        <f t="shared" si="582"/>
        <v>1</v>
      </c>
    </row>
    <row r="7472" spans="1:7" x14ac:dyDescent="0.25">
      <c r="A7472" s="7">
        <v>4.5457976722804348E-2</v>
      </c>
      <c r="B7472" s="13">
        <f t="shared" si="583"/>
        <v>7471</v>
      </c>
      <c r="C7472" s="35">
        <f t="shared" si="584"/>
        <v>7.2340554928579381E-5</v>
      </c>
      <c r="D7472" s="7">
        <f t="shared" si="580"/>
        <v>0.54045628587141659</v>
      </c>
      <c r="E7472" s="7">
        <f>SUM(D$2:D7472)</f>
        <v>2055.2307912584702</v>
      </c>
      <c r="F7472">
        <f t="shared" si="581"/>
        <v>1</v>
      </c>
      <c r="G7472">
        <f t="shared" si="582"/>
        <v>1</v>
      </c>
    </row>
    <row r="7473" spans="1:7" x14ac:dyDescent="0.25">
      <c r="A7473" s="7">
        <v>4.5379898312615394E-2</v>
      </c>
      <c r="B7473" s="13">
        <f t="shared" si="583"/>
        <v>7472</v>
      </c>
      <c r="C7473" s="35">
        <f t="shared" si="584"/>
        <v>7.8078410188954506E-5</v>
      </c>
      <c r="D7473" s="7">
        <f t="shared" si="580"/>
        <v>0.58340188093186807</v>
      </c>
      <c r="E7473" s="7">
        <f>SUM(D$2:D7473)</f>
        <v>2055.8141931394021</v>
      </c>
      <c r="F7473">
        <f t="shared" si="581"/>
        <v>1</v>
      </c>
      <c r="G7473">
        <f t="shared" si="582"/>
        <v>1</v>
      </c>
    </row>
    <row r="7474" spans="1:7" x14ac:dyDescent="0.25">
      <c r="A7474" s="7">
        <v>4.5358714247835448E-2</v>
      </c>
      <c r="B7474" s="13">
        <f t="shared" si="583"/>
        <v>7473</v>
      </c>
      <c r="C7474" s="35">
        <f t="shared" si="584"/>
        <v>2.1184064779945777E-5</v>
      </c>
      <c r="D7474" s="7">
        <f t="shared" si="580"/>
        <v>0.15830851610053479</v>
      </c>
      <c r="E7474" s="7">
        <f>SUM(D$2:D7474)</f>
        <v>2055.9725016555026</v>
      </c>
      <c r="F7474">
        <f t="shared" si="581"/>
        <v>1</v>
      </c>
      <c r="G7474">
        <f t="shared" si="582"/>
        <v>1</v>
      </c>
    </row>
    <row r="7475" spans="1:7" x14ac:dyDescent="0.25">
      <c r="A7475" s="7">
        <v>4.5333148107941014E-2</v>
      </c>
      <c r="B7475" s="13">
        <f t="shared" si="583"/>
        <v>7474</v>
      </c>
      <c r="C7475" s="35">
        <f t="shared" si="584"/>
        <v>2.5566139894434015E-5</v>
      </c>
      <c r="D7475" s="7">
        <f t="shared" si="580"/>
        <v>0.19108132957099982</v>
      </c>
      <c r="E7475" s="7">
        <f>SUM(D$2:D7475)</f>
        <v>2056.1635829850734</v>
      </c>
      <c r="F7475">
        <f t="shared" si="581"/>
        <v>1</v>
      </c>
      <c r="G7475">
        <f t="shared" si="582"/>
        <v>1</v>
      </c>
    </row>
    <row r="7476" spans="1:7" x14ac:dyDescent="0.25">
      <c r="A7476" s="7">
        <v>4.5309083010351026E-2</v>
      </c>
      <c r="B7476" s="13">
        <f t="shared" si="583"/>
        <v>7475</v>
      </c>
      <c r="C7476" s="35">
        <f t="shared" si="584"/>
        <v>2.4065097589988371E-5</v>
      </c>
      <c r="D7476" s="7">
        <f t="shared" si="580"/>
        <v>0.17988660448516308</v>
      </c>
      <c r="E7476" s="7">
        <f>SUM(D$2:D7476)</f>
        <v>2056.3434695895585</v>
      </c>
      <c r="F7476">
        <f t="shared" si="581"/>
        <v>1</v>
      </c>
      <c r="G7476">
        <f t="shared" si="582"/>
        <v>1</v>
      </c>
    </row>
    <row r="7477" spans="1:7" x14ac:dyDescent="0.25">
      <c r="A7477" s="7">
        <v>4.5234636154124333E-2</v>
      </c>
      <c r="B7477" s="13">
        <f t="shared" si="583"/>
        <v>7476</v>
      </c>
      <c r="C7477" s="35">
        <f t="shared" si="584"/>
        <v>7.4446856226692559E-5</v>
      </c>
      <c r="D7477" s="7">
        <f t="shared" si="580"/>
        <v>0.55656469715075363</v>
      </c>
      <c r="E7477" s="7">
        <f>SUM(D$2:D7477)</f>
        <v>2056.9000342867093</v>
      </c>
      <c r="F7477">
        <f t="shared" si="581"/>
        <v>1</v>
      </c>
      <c r="G7477">
        <f t="shared" si="582"/>
        <v>1</v>
      </c>
    </row>
    <row r="7478" spans="1:7" x14ac:dyDescent="0.25">
      <c r="A7478" s="7">
        <v>4.5234636154124333E-2</v>
      </c>
      <c r="B7478" s="13">
        <f t="shared" si="583"/>
        <v>7477</v>
      </c>
      <c r="C7478" s="35">
        <f t="shared" si="584"/>
        <v>0</v>
      </c>
      <c r="D7478" s="7">
        <f t="shared" si="580"/>
        <v>0</v>
      </c>
      <c r="E7478" s="7">
        <f>SUM(D$2:D7478)</f>
        <v>2056.9000342867093</v>
      </c>
      <c r="F7478">
        <f t="shared" si="581"/>
        <v>1</v>
      </c>
      <c r="G7478">
        <f t="shared" si="582"/>
        <v>1</v>
      </c>
    </row>
    <row r="7479" spans="1:7" x14ac:dyDescent="0.25">
      <c r="A7479" s="7">
        <v>4.5232505642466447E-2</v>
      </c>
      <c r="B7479" s="13">
        <f t="shared" si="583"/>
        <v>7478</v>
      </c>
      <c r="C7479" s="35">
        <f t="shared" si="584"/>
        <v>2.130511657885692E-6</v>
      </c>
      <c r="D7479" s="7">
        <f t="shared" si="580"/>
        <v>1.5931966177669205E-2</v>
      </c>
      <c r="E7479" s="7">
        <f>SUM(D$2:D7479)</f>
        <v>2056.9159662528868</v>
      </c>
      <c r="F7479">
        <f t="shared" si="581"/>
        <v>1</v>
      </c>
      <c r="G7479">
        <f t="shared" si="582"/>
        <v>1</v>
      </c>
    </row>
    <row r="7480" spans="1:7" x14ac:dyDescent="0.25">
      <c r="A7480" s="7">
        <v>4.5209820535382077E-2</v>
      </c>
      <c r="B7480" s="13">
        <f t="shared" si="583"/>
        <v>7479</v>
      </c>
      <c r="C7480" s="35">
        <f t="shared" si="584"/>
        <v>2.2685107084370604E-5</v>
      </c>
      <c r="D7480" s="7">
        <f t="shared" si="580"/>
        <v>0.16966191588400775</v>
      </c>
      <c r="E7480" s="7">
        <f>SUM(D$2:D7480)</f>
        <v>2057.0856281687707</v>
      </c>
      <c r="F7480">
        <f t="shared" si="581"/>
        <v>1</v>
      </c>
      <c r="G7480">
        <f t="shared" si="582"/>
        <v>1</v>
      </c>
    </row>
    <row r="7481" spans="1:7" x14ac:dyDescent="0.25">
      <c r="A7481" s="7">
        <v>4.5204615308036142E-2</v>
      </c>
      <c r="B7481" s="13">
        <f t="shared" si="583"/>
        <v>7480</v>
      </c>
      <c r="C7481" s="35">
        <f t="shared" si="584"/>
        <v>5.2052273459349263E-6</v>
      </c>
      <c r="D7481" s="7">
        <f t="shared" si="580"/>
        <v>3.8935100547593249E-2</v>
      </c>
      <c r="E7481" s="7">
        <f>SUM(D$2:D7481)</f>
        <v>2057.1245632693181</v>
      </c>
      <c r="F7481">
        <f t="shared" si="581"/>
        <v>1</v>
      </c>
      <c r="G7481">
        <f t="shared" si="582"/>
        <v>1</v>
      </c>
    </row>
    <row r="7482" spans="1:7" x14ac:dyDescent="0.25">
      <c r="A7482" s="7">
        <v>4.5185004916639869E-2</v>
      </c>
      <c r="B7482" s="13">
        <f t="shared" si="583"/>
        <v>7481</v>
      </c>
      <c r="C7482" s="35">
        <f t="shared" si="584"/>
        <v>1.9610391396272797E-5</v>
      </c>
      <c r="D7482" s="7">
        <f t="shared" si="580"/>
        <v>0.1467053380355168</v>
      </c>
      <c r="E7482" s="7">
        <f>SUM(D$2:D7482)</f>
        <v>2057.2712686073537</v>
      </c>
      <c r="F7482">
        <f t="shared" si="581"/>
        <v>1</v>
      </c>
      <c r="G7482">
        <f t="shared" si="582"/>
        <v>1</v>
      </c>
    </row>
    <row r="7483" spans="1:7" x14ac:dyDescent="0.25">
      <c r="A7483" s="7">
        <v>4.5168783975608369E-2</v>
      </c>
      <c r="B7483" s="13">
        <f t="shared" si="583"/>
        <v>7482</v>
      </c>
      <c r="C7483" s="35">
        <f t="shared" si="584"/>
        <v>1.6220941031500069E-5</v>
      </c>
      <c r="D7483" s="7">
        <f t="shared" si="580"/>
        <v>0.12136508079768352</v>
      </c>
      <c r="E7483" s="7">
        <f>SUM(D$2:D7483)</f>
        <v>2057.3926336881514</v>
      </c>
      <c r="F7483">
        <f t="shared" si="581"/>
        <v>1</v>
      </c>
      <c r="G7483">
        <f t="shared" si="582"/>
        <v>1</v>
      </c>
    </row>
    <row r="7484" spans="1:7" x14ac:dyDescent="0.25">
      <c r="A7484" s="7">
        <v>4.5118838003447168E-2</v>
      </c>
      <c r="B7484" s="13">
        <f t="shared" si="583"/>
        <v>7483</v>
      </c>
      <c r="C7484" s="35">
        <f t="shared" si="584"/>
        <v>4.9945972161201391E-5</v>
      </c>
      <c r="D7484" s="7">
        <f t="shared" si="580"/>
        <v>0.37374570968227</v>
      </c>
      <c r="E7484" s="7">
        <f>SUM(D$2:D7484)</f>
        <v>2057.7663793978336</v>
      </c>
      <c r="F7484">
        <f t="shared" si="581"/>
        <v>1</v>
      </c>
      <c r="G7484">
        <f t="shared" si="582"/>
        <v>1</v>
      </c>
    </row>
    <row r="7485" spans="1:7" x14ac:dyDescent="0.25">
      <c r="A7485" s="7">
        <v>4.5110558060413183E-2</v>
      </c>
      <c r="B7485" s="13">
        <f t="shared" si="583"/>
        <v>7484</v>
      </c>
      <c r="C7485" s="35">
        <f t="shared" si="584"/>
        <v>8.2799430339841606E-6</v>
      </c>
      <c r="D7485" s="7">
        <f t="shared" si="580"/>
        <v>6.1967093666337458E-2</v>
      </c>
      <c r="E7485" s="7">
        <f>SUM(D$2:D7485)</f>
        <v>2057.8283464914998</v>
      </c>
      <c r="F7485">
        <f t="shared" si="581"/>
        <v>1</v>
      </c>
      <c r="G7485">
        <f t="shared" si="582"/>
        <v>1</v>
      </c>
    </row>
    <row r="7486" spans="1:7" x14ac:dyDescent="0.25">
      <c r="A7486" s="7">
        <v>4.5085742441670969E-2</v>
      </c>
      <c r="B7486" s="13">
        <f t="shared" si="583"/>
        <v>7485</v>
      </c>
      <c r="C7486" s="35">
        <f t="shared" si="584"/>
        <v>2.4815618742214662E-5</v>
      </c>
      <c r="D7486" s="7">
        <f t="shared" si="580"/>
        <v>0.18574490628547674</v>
      </c>
      <c r="E7486" s="7">
        <f>SUM(D$2:D7486)</f>
        <v>2058.0140913977853</v>
      </c>
      <c r="F7486">
        <f t="shared" si="581"/>
        <v>1</v>
      </c>
      <c r="G7486">
        <f t="shared" si="582"/>
        <v>1</v>
      </c>
    </row>
    <row r="7487" spans="1:7" x14ac:dyDescent="0.25">
      <c r="A7487" s="7">
        <v>4.5069569921358923E-2</v>
      </c>
      <c r="B7487" s="13">
        <f t="shared" si="583"/>
        <v>7486</v>
      </c>
      <c r="C7487" s="35">
        <f t="shared" si="584"/>
        <v>1.6172520312045247E-5</v>
      </c>
      <c r="D7487" s="7">
        <f t="shared" si="580"/>
        <v>0.12106748705597072</v>
      </c>
      <c r="E7487" s="7">
        <f>SUM(D$2:D7487)</f>
        <v>2058.1351588848411</v>
      </c>
      <c r="F7487">
        <f t="shared" si="581"/>
        <v>1</v>
      </c>
      <c r="G7487">
        <f t="shared" si="582"/>
        <v>1</v>
      </c>
    </row>
    <row r="7488" spans="1:7" x14ac:dyDescent="0.25">
      <c r="A7488" s="7">
        <v>4.506601099847591E-2</v>
      </c>
      <c r="B7488" s="13">
        <f t="shared" si="583"/>
        <v>7487</v>
      </c>
      <c r="C7488" s="35">
        <f t="shared" si="584"/>
        <v>3.5589228830137931E-6</v>
      </c>
      <c r="D7488" s="7">
        <f t="shared" si="580"/>
        <v>2.6645655625124269E-2</v>
      </c>
      <c r="E7488" s="7">
        <f>SUM(D$2:D7488)</f>
        <v>2058.1618045404662</v>
      </c>
      <c r="F7488">
        <f t="shared" si="581"/>
        <v>1</v>
      </c>
      <c r="G7488">
        <f t="shared" si="582"/>
        <v>1</v>
      </c>
    </row>
    <row r="7489" spans="1:7" x14ac:dyDescent="0.25">
      <c r="A7489" s="7">
        <v>4.5011174533645525E-2</v>
      </c>
      <c r="B7489" s="13">
        <f t="shared" si="583"/>
        <v>7488</v>
      </c>
      <c r="C7489" s="35">
        <f t="shared" si="584"/>
        <v>5.4836464830385068E-5</v>
      </c>
      <c r="D7489" s="7">
        <f t="shared" si="580"/>
        <v>0.41061544864992339</v>
      </c>
      <c r="E7489" s="7">
        <f>SUM(D$2:D7489)</f>
        <v>2058.572419989116</v>
      </c>
      <c r="F7489">
        <f t="shared" si="581"/>
        <v>1</v>
      </c>
      <c r="G7489">
        <f t="shared" si="582"/>
        <v>1</v>
      </c>
    </row>
    <row r="7490" spans="1:7" x14ac:dyDescent="0.25">
      <c r="A7490" s="7">
        <v>4.4986479966702068E-2</v>
      </c>
      <c r="B7490" s="13">
        <f t="shared" si="583"/>
        <v>7489</v>
      </c>
      <c r="C7490" s="35">
        <f t="shared" si="584"/>
        <v>2.4694566943456175E-5</v>
      </c>
      <c r="D7490" s="7">
        <f t="shared" ref="D7490:D7553" si="585">C7490*B7490</f>
        <v>0.1849376118395433</v>
      </c>
      <c r="E7490" s="7">
        <f>SUM(D$2:D7490)</f>
        <v>2058.7573576009554</v>
      </c>
      <c r="F7490">
        <f t="shared" ref="F7490:F7553" si="586">IF(E7490&gt;I$15,1,0)</f>
        <v>1</v>
      </c>
      <c r="G7490">
        <f t="shared" ref="G7490:G7553" si="587">IF(E7490&gt;M$15,1,0)</f>
        <v>1</v>
      </c>
    </row>
    <row r="7491" spans="1:7" x14ac:dyDescent="0.25">
      <c r="A7491" s="7">
        <v>4.4936848729217604E-2</v>
      </c>
      <c r="B7491" s="13">
        <f t="shared" ref="B7491:B7554" si="588">ROW(B7491)-1</f>
        <v>7490</v>
      </c>
      <c r="C7491" s="35">
        <f t="shared" si="584"/>
        <v>4.9631237484464019E-5</v>
      </c>
      <c r="D7491" s="7">
        <f t="shared" si="585"/>
        <v>0.37173796875863552</v>
      </c>
      <c r="E7491" s="7">
        <f>SUM(D$2:D7491)</f>
        <v>2059.1290955697141</v>
      </c>
      <c r="F7491">
        <f t="shared" si="586"/>
        <v>1</v>
      </c>
      <c r="G7491">
        <f t="shared" si="587"/>
        <v>1</v>
      </c>
    </row>
    <row r="7492" spans="1:7" x14ac:dyDescent="0.25">
      <c r="A7492" s="7">
        <v>4.4933023492377315E-2</v>
      </c>
      <c r="B7492" s="13">
        <f t="shared" si="588"/>
        <v>7491</v>
      </c>
      <c r="C7492" s="35">
        <f t="shared" ref="C7492:C7555" si="589">IF(A7491-A7492=0,0,A7491-A7492)</f>
        <v>3.8252368402894033E-6</v>
      </c>
      <c r="D7492" s="7">
        <f t="shared" si="585"/>
        <v>2.865484917060792E-2</v>
      </c>
      <c r="E7492" s="7">
        <f>SUM(D$2:D7492)</f>
        <v>2059.1577504188849</v>
      </c>
      <c r="F7492">
        <f t="shared" si="586"/>
        <v>1</v>
      </c>
      <c r="G7492">
        <f t="shared" si="587"/>
        <v>1</v>
      </c>
    </row>
    <row r="7493" spans="1:7" x14ac:dyDescent="0.25">
      <c r="A7493" s="7">
        <v>4.4892107984402338E-2</v>
      </c>
      <c r="B7493" s="13">
        <f t="shared" si="588"/>
        <v>7492</v>
      </c>
      <c r="C7493" s="35">
        <f t="shared" si="589"/>
        <v>4.0915507974977061E-5</v>
      </c>
      <c r="D7493" s="7">
        <f t="shared" si="585"/>
        <v>0.30653898574852811</v>
      </c>
      <c r="E7493" s="7">
        <f>SUM(D$2:D7493)</f>
        <v>2059.4642894046333</v>
      </c>
      <c r="F7493">
        <f t="shared" si="586"/>
        <v>1</v>
      </c>
      <c r="G7493">
        <f t="shared" si="587"/>
        <v>1</v>
      </c>
    </row>
    <row r="7494" spans="1:7" x14ac:dyDescent="0.25">
      <c r="A7494" s="7">
        <v>4.4844994624331731E-2</v>
      </c>
      <c r="B7494" s="13">
        <f t="shared" si="588"/>
        <v>7493</v>
      </c>
      <c r="C7494" s="35">
        <f t="shared" si="589"/>
        <v>4.711336007060668E-5</v>
      </c>
      <c r="D7494" s="7">
        <f t="shared" si="585"/>
        <v>0.35302040700905585</v>
      </c>
      <c r="E7494" s="7">
        <f>SUM(D$2:D7494)</f>
        <v>2059.8173098116422</v>
      </c>
      <c r="F7494">
        <f t="shared" si="586"/>
        <v>1</v>
      </c>
      <c r="G7494">
        <f t="shared" si="587"/>
        <v>1</v>
      </c>
    </row>
    <row r="7495" spans="1:7" x14ac:dyDescent="0.25">
      <c r="A7495" s="7">
        <v>4.4757159439164113E-2</v>
      </c>
      <c r="B7495" s="13">
        <f t="shared" si="588"/>
        <v>7494</v>
      </c>
      <c r="C7495" s="35">
        <f t="shared" si="589"/>
        <v>8.7835185167618735E-5</v>
      </c>
      <c r="D7495" s="7">
        <f t="shared" si="585"/>
        <v>0.65823687764613481</v>
      </c>
      <c r="E7495" s="7">
        <f>SUM(D$2:D7495)</f>
        <v>2060.4755466892884</v>
      </c>
      <c r="F7495">
        <f t="shared" si="586"/>
        <v>1</v>
      </c>
      <c r="G7495">
        <f t="shared" si="587"/>
        <v>1</v>
      </c>
    </row>
    <row r="7496" spans="1:7" x14ac:dyDescent="0.25">
      <c r="A7496" s="7">
        <v>4.4738323779279762E-2</v>
      </c>
      <c r="B7496" s="13">
        <f t="shared" si="588"/>
        <v>7495</v>
      </c>
      <c r="C7496" s="35">
        <f t="shared" si="589"/>
        <v>1.883565988435032E-5</v>
      </c>
      <c r="D7496" s="7">
        <f t="shared" si="585"/>
        <v>0.14117327083320563</v>
      </c>
      <c r="E7496" s="7">
        <f>SUM(D$2:D7496)</f>
        <v>2060.6167199601218</v>
      </c>
      <c r="F7496">
        <f t="shared" si="586"/>
        <v>1</v>
      </c>
      <c r="G7496">
        <f t="shared" si="587"/>
        <v>1</v>
      </c>
    </row>
    <row r="7497" spans="1:7" x14ac:dyDescent="0.25">
      <c r="A7497" s="7">
        <v>4.4736774316255876E-2</v>
      </c>
      <c r="B7497" s="13">
        <f t="shared" si="588"/>
        <v>7496</v>
      </c>
      <c r="C7497" s="35">
        <f t="shared" si="589"/>
        <v>1.5494630238865881E-6</v>
      </c>
      <c r="D7497" s="7">
        <f t="shared" si="585"/>
        <v>1.1614774827053864E-2</v>
      </c>
      <c r="E7497" s="7">
        <f>SUM(D$2:D7497)</f>
        <v>2060.628334734949</v>
      </c>
      <c r="F7497">
        <f t="shared" si="586"/>
        <v>1</v>
      </c>
      <c r="G7497">
        <f t="shared" si="587"/>
        <v>1</v>
      </c>
    </row>
    <row r="7498" spans="1:7" x14ac:dyDescent="0.25">
      <c r="A7498" s="7">
        <v>4.4688692541795333E-2</v>
      </c>
      <c r="B7498" s="13">
        <f t="shared" si="588"/>
        <v>7497</v>
      </c>
      <c r="C7498" s="35">
        <f t="shared" si="589"/>
        <v>4.8081774460542737E-5</v>
      </c>
      <c r="D7498" s="7">
        <f t="shared" si="585"/>
        <v>0.36046906313068888</v>
      </c>
      <c r="E7498" s="7">
        <f>SUM(D$2:D7498)</f>
        <v>2060.9888037980795</v>
      </c>
      <c r="F7498">
        <f t="shared" si="586"/>
        <v>1</v>
      </c>
      <c r="G7498">
        <f t="shared" si="587"/>
        <v>1</v>
      </c>
    </row>
    <row r="7499" spans="1:7" x14ac:dyDescent="0.25">
      <c r="A7499" s="7">
        <v>4.4641482340285754E-2</v>
      </c>
      <c r="B7499" s="13">
        <f t="shared" si="588"/>
        <v>7498</v>
      </c>
      <c r="C7499" s="35">
        <f t="shared" si="589"/>
        <v>4.7210201509578775E-5</v>
      </c>
      <c r="D7499" s="7">
        <f t="shared" si="585"/>
        <v>0.35398209091882166</v>
      </c>
      <c r="E7499" s="7">
        <f>SUM(D$2:D7499)</f>
        <v>2061.3427858889982</v>
      </c>
      <c r="F7499">
        <f t="shared" si="586"/>
        <v>1</v>
      </c>
      <c r="G7499">
        <f t="shared" si="587"/>
        <v>1</v>
      </c>
    </row>
    <row r="7500" spans="1:7" x14ac:dyDescent="0.25">
      <c r="A7500" s="7">
        <v>4.4611945701392534E-2</v>
      </c>
      <c r="B7500" s="13">
        <f t="shared" si="588"/>
        <v>7499</v>
      </c>
      <c r="C7500" s="35">
        <f t="shared" si="589"/>
        <v>2.9536638893219724E-5</v>
      </c>
      <c r="D7500" s="7">
        <f t="shared" si="585"/>
        <v>0.22149525506025472</v>
      </c>
      <c r="E7500" s="7">
        <f>SUM(D$2:D7500)</f>
        <v>2061.5642811440584</v>
      </c>
      <c r="F7500">
        <f t="shared" si="586"/>
        <v>1</v>
      </c>
      <c r="G7500">
        <f t="shared" si="587"/>
        <v>1</v>
      </c>
    </row>
    <row r="7501" spans="1:7" x14ac:dyDescent="0.25">
      <c r="A7501" s="7">
        <v>4.4610977287002584E-2</v>
      </c>
      <c r="B7501" s="13">
        <f t="shared" si="588"/>
        <v>7500</v>
      </c>
      <c r="C7501" s="35">
        <f t="shared" si="589"/>
        <v>9.6841438994993423E-7</v>
      </c>
      <c r="D7501" s="7">
        <f t="shared" si="585"/>
        <v>7.2631079246245067E-3</v>
      </c>
      <c r="E7501" s="7">
        <f>SUM(D$2:D7501)</f>
        <v>2061.5715442519831</v>
      </c>
      <c r="F7501">
        <f t="shared" si="586"/>
        <v>1</v>
      </c>
      <c r="G7501">
        <f t="shared" si="587"/>
        <v>1</v>
      </c>
    </row>
    <row r="7502" spans="1:7" x14ac:dyDescent="0.25">
      <c r="A7502" s="7">
        <v>4.4554930304184781E-2</v>
      </c>
      <c r="B7502" s="13">
        <f t="shared" si="588"/>
        <v>7501</v>
      </c>
      <c r="C7502" s="35">
        <f t="shared" si="589"/>
        <v>5.6046982817803404E-5</v>
      </c>
      <c r="D7502" s="7">
        <f t="shared" si="585"/>
        <v>0.42040841811634333</v>
      </c>
      <c r="E7502" s="7">
        <f>SUM(D$2:D7502)</f>
        <v>2061.9919526700996</v>
      </c>
      <c r="F7502">
        <f t="shared" si="586"/>
        <v>1</v>
      </c>
      <c r="G7502">
        <f t="shared" si="587"/>
        <v>1</v>
      </c>
    </row>
    <row r="7503" spans="1:7" x14ac:dyDescent="0.25">
      <c r="A7503" s="7">
        <v>4.4547061937266506E-2</v>
      </c>
      <c r="B7503" s="13">
        <f t="shared" si="588"/>
        <v>7502</v>
      </c>
      <c r="C7503" s="35">
        <f t="shared" si="589"/>
        <v>7.868366918274694E-6</v>
      </c>
      <c r="D7503" s="7">
        <f t="shared" si="585"/>
        <v>5.9028488620896755E-2</v>
      </c>
      <c r="E7503" s="7">
        <f>SUM(D$2:D7503)</f>
        <v>2062.0509811587203</v>
      </c>
      <c r="F7503">
        <f t="shared" si="586"/>
        <v>1</v>
      </c>
      <c r="G7503">
        <f t="shared" si="587"/>
        <v>1</v>
      </c>
    </row>
    <row r="7504" spans="1:7" x14ac:dyDescent="0.25">
      <c r="A7504" s="7">
        <v>4.4547061937266506E-2</v>
      </c>
      <c r="B7504" s="13">
        <f t="shared" si="588"/>
        <v>7503</v>
      </c>
      <c r="C7504" s="35">
        <f t="shared" si="589"/>
        <v>0</v>
      </c>
      <c r="D7504" s="7">
        <f t="shared" si="585"/>
        <v>0</v>
      </c>
      <c r="E7504" s="7">
        <f>SUM(D$2:D7504)</f>
        <v>2062.0509811587203</v>
      </c>
      <c r="F7504">
        <f t="shared" si="586"/>
        <v>1</v>
      </c>
      <c r="G7504">
        <f t="shared" si="587"/>
        <v>1</v>
      </c>
    </row>
    <row r="7505" spans="1:7" x14ac:dyDescent="0.25">
      <c r="A7505" s="7">
        <v>4.4547061937266506E-2</v>
      </c>
      <c r="B7505" s="13">
        <f t="shared" si="588"/>
        <v>7504</v>
      </c>
      <c r="C7505" s="35">
        <f t="shared" si="589"/>
        <v>0</v>
      </c>
      <c r="D7505" s="7">
        <f t="shared" si="585"/>
        <v>0</v>
      </c>
      <c r="E7505" s="7">
        <f>SUM(D$2:D7505)</f>
        <v>2062.0509811587203</v>
      </c>
      <c r="F7505">
        <f t="shared" si="586"/>
        <v>1</v>
      </c>
      <c r="G7505">
        <f t="shared" si="587"/>
        <v>1</v>
      </c>
    </row>
    <row r="7506" spans="1:7" x14ac:dyDescent="0.25">
      <c r="A7506" s="7">
        <v>4.4547061937266506E-2</v>
      </c>
      <c r="B7506" s="13">
        <f t="shared" si="588"/>
        <v>7505</v>
      </c>
      <c r="C7506" s="35">
        <f t="shared" si="589"/>
        <v>0</v>
      </c>
      <c r="D7506" s="7">
        <f t="shared" si="585"/>
        <v>0</v>
      </c>
      <c r="E7506" s="7">
        <f>SUM(D$2:D7506)</f>
        <v>2062.0509811587203</v>
      </c>
      <c r="F7506">
        <f t="shared" si="586"/>
        <v>1</v>
      </c>
      <c r="G7506">
        <f t="shared" si="587"/>
        <v>1</v>
      </c>
    </row>
    <row r="7507" spans="1:7" x14ac:dyDescent="0.25">
      <c r="A7507" s="7">
        <v>4.4547061937266506E-2</v>
      </c>
      <c r="B7507" s="13">
        <f t="shared" si="588"/>
        <v>7506</v>
      </c>
      <c r="C7507" s="35">
        <f t="shared" si="589"/>
        <v>0</v>
      </c>
      <c r="D7507" s="7">
        <f t="shared" si="585"/>
        <v>0</v>
      </c>
      <c r="E7507" s="7">
        <f>SUM(D$2:D7507)</f>
        <v>2062.0509811587203</v>
      </c>
      <c r="F7507">
        <f t="shared" si="586"/>
        <v>1</v>
      </c>
      <c r="G7507">
        <f t="shared" si="587"/>
        <v>1</v>
      </c>
    </row>
    <row r="7508" spans="1:7" x14ac:dyDescent="0.25">
      <c r="A7508" s="7">
        <v>4.4547061937266506E-2</v>
      </c>
      <c r="B7508" s="13">
        <f t="shared" si="588"/>
        <v>7507</v>
      </c>
      <c r="C7508" s="35">
        <f t="shared" si="589"/>
        <v>0</v>
      </c>
      <c r="D7508" s="7">
        <f t="shared" si="585"/>
        <v>0</v>
      </c>
      <c r="E7508" s="7">
        <f>SUM(D$2:D7508)</f>
        <v>2062.0509811587203</v>
      </c>
      <c r="F7508">
        <f t="shared" si="586"/>
        <v>1</v>
      </c>
      <c r="G7508">
        <f t="shared" si="587"/>
        <v>1</v>
      </c>
    </row>
    <row r="7509" spans="1:7" x14ac:dyDescent="0.25">
      <c r="A7509" s="7">
        <v>4.4547061937266506E-2</v>
      </c>
      <c r="B7509" s="13">
        <f t="shared" si="588"/>
        <v>7508</v>
      </c>
      <c r="C7509" s="35">
        <f t="shared" si="589"/>
        <v>0</v>
      </c>
      <c r="D7509" s="7">
        <f t="shared" si="585"/>
        <v>0</v>
      </c>
      <c r="E7509" s="7">
        <f>SUM(D$2:D7509)</f>
        <v>2062.0509811587203</v>
      </c>
      <c r="F7509">
        <f t="shared" si="586"/>
        <v>1</v>
      </c>
      <c r="G7509">
        <f t="shared" si="587"/>
        <v>1</v>
      </c>
    </row>
    <row r="7510" spans="1:7" x14ac:dyDescent="0.25">
      <c r="A7510" s="7">
        <v>4.4547061937266506E-2</v>
      </c>
      <c r="B7510" s="13">
        <f t="shared" si="588"/>
        <v>7509</v>
      </c>
      <c r="C7510" s="35">
        <f t="shared" si="589"/>
        <v>0</v>
      </c>
      <c r="D7510" s="7">
        <f t="shared" si="585"/>
        <v>0</v>
      </c>
      <c r="E7510" s="7">
        <f>SUM(D$2:D7510)</f>
        <v>2062.0509811587203</v>
      </c>
      <c r="F7510">
        <f t="shared" si="586"/>
        <v>1</v>
      </c>
      <c r="G7510">
        <f t="shared" si="587"/>
        <v>1</v>
      </c>
    </row>
    <row r="7511" spans="1:7" x14ac:dyDescent="0.25">
      <c r="A7511" s="7">
        <v>4.4547061937266506E-2</v>
      </c>
      <c r="B7511" s="13">
        <f t="shared" si="588"/>
        <v>7510</v>
      </c>
      <c r="C7511" s="35">
        <f t="shared" si="589"/>
        <v>0</v>
      </c>
      <c r="D7511" s="7">
        <f t="shared" si="585"/>
        <v>0</v>
      </c>
      <c r="E7511" s="7">
        <f>SUM(D$2:D7511)</f>
        <v>2062.0509811587203</v>
      </c>
      <c r="F7511">
        <f t="shared" si="586"/>
        <v>1</v>
      </c>
      <c r="G7511">
        <f t="shared" si="587"/>
        <v>1</v>
      </c>
    </row>
    <row r="7512" spans="1:7" x14ac:dyDescent="0.25">
      <c r="A7512" s="7">
        <v>4.4547061937266506E-2</v>
      </c>
      <c r="B7512" s="13">
        <f t="shared" si="588"/>
        <v>7511</v>
      </c>
      <c r="C7512" s="35">
        <f t="shared" si="589"/>
        <v>0</v>
      </c>
      <c r="D7512" s="7">
        <f t="shared" si="585"/>
        <v>0</v>
      </c>
      <c r="E7512" s="7">
        <f>SUM(D$2:D7512)</f>
        <v>2062.0509811587203</v>
      </c>
      <c r="F7512">
        <f t="shared" si="586"/>
        <v>1</v>
      </c>
      <c r="G7512">
        <f t="shared" si="587"/>
        <v>1</v>
      </c>
    </row>
    <row r="7513" spans="1:7" x14ac:dyDescent="0.25">
      <c r="A7513" s="7">
        <v>4.4547061937266506E-2</v>
      </c>
      <c r="B7513" s="13">
        <f t="shared" si="588"/>
        <v>7512</v>
      </c>
      <c r="C7513" s="35">
        <f t="shared" si="589"/>
        <v>0</v>
      </c>
      <c r="D7513" s="7">
        <f t="shared" si="585"/>
        <v>0</v>
      </c>
      <c r="E7513" s="7">
        <f>SUM(D$2:D7513)</f>
        <v>2062.0509811587203</v>
      </c>
      <c r="F7513">
        <f t="shared" si="586"/>
        <v>1</v>
      </c>
      <c r="G7513">
        <f t="shared" si="587"/>
        <v>1</v>
      </c>
    </row>
    <row r="7514" spans="1:7" x14ac:dyDescent="0.25">
      <c r="A7514" s="7">
        <v>4.4547061937266506E-2</v>
      </c>
      <c r="B7514" s="13">
        <f t="shared" si="588"/>
        <v>7513</v>
      </c>
      <c r="C7514" s="35">
        <f t="shared" si="589"/>
        <v>0</v>
      </c>
      <c r="D7514" s="7">
        <f t="shared" si="585"/>
        <v>0</v>
      </c>
      <c r="E7514" s="7">
        <f>SUM(D$2:D7514)</f>
        <v>2062.0509811587203</v>
      </c>
      <c r="F7514">
        <f t="shared" si="586"/>
        <v>1</v>
      </c>
      <c r="G7514">
        <f t="shared" si="587"/>
        <v>1</v>
      </c>
    </row>
    <row r="7515" spans="1:7" x14ac:dyDescent="0.25">
      <c r="A7515" s="7">
        <v>4.4547061937266506E-2</v>
      </c>
      <c r="B7515" s="13">
        <f t="shared" si="588"/>
        <v>7514</v>
      </c>
      <c r="C7515" s="35">
        <f t="shared" si="589"/>
        <v>0</v>
      </c>
      <c r="D7515" s="7">
        <f t="shared" si="585"/>
        <v>0</v>
      </c>
      <c r="E7515" s="7">
        <f>SUM(D$2:D7515)</f>
        <v>2062.0509811587203</v>
      </c>
      <c r="F7515">
        <f t="shared" si="586"/>
        <v>1</v>
      </c>
      <c r="G7515">
        <f t="shared" si="587"/>
        <v>1</v>
      </c>
    </row>
    <row r="7516" spans="1:7" x14ac:dyDescent="0.25">
      <c r="A7516" s="7">
        <v>4.4547061937266506E-2</v>
      </c>
      <c r="B7516" s="13">
        <f t="shared" si="588"/>
        <v>7515</v>
      </c>
      <c r="C7516" s="35">
        <f t="shared" si="589"/>
        <v>0</v>
      </c>
      <c r="D7516" s="7">
        <f t="shared" si="585"/>
        <v>0</v>
      </c>
      <c r="E7516" s="7">
        <f>SUM(D$2:D7516)</f>
        <v>2062.0509811587203</v>
      </c>
      <c r="F7516">
        <f t="shared" si="586"/>
        <v>1</v>
      </c>
      <c r="G7516">
        <f t="shared" si="587"/>
        <v>1</v>
      </c>
    </row>
    <row r="7517" spans="1:7" x14ac:dyDescent="0.25">
      <c r="A7517" s="7">
        <v>4.4547061937266506E-2</v>
      </c>
      <c r="B7517" s="13">
        <f t="shared" si="588"/>
        <v>7516</v>
      </c>
      <c r="C7517" s="35">
        <f t="shared" si="589"/>
        <v>0</v>
      </c>
      <c r="D7517" s="7">
        <f t="shared" si="585"/>
        <v>0</v>
      </c>
      <c r="E7517" s="7">
        <f>SUM(D$2:D7517)</f>
        <v>2062.0509811587203</v>
      </c>
      <c r="F7517">
        <f t="shared" si="586"/>
        <v>1</v>
      </c>
      <c r="G7517">
        <f t="shared" si="587"/>
        <v>1</v>
      </c>
    </row>
    <row r="7518" spans="1:7" x14ac:dyDescent="0.25">
      <c r="A7518" s="7">
        <v>4.4547061937266506E-2</v>
      </c>
      <c r="B7518" s="13">
        <f t="shared" si="588"/>
        <v>7517</v>
      </c>
      <c r="C7518" s="35">
        <f t="shared" si="589"/>
        <v>0</v>
      </c>
      <c r="D7518" s="7">
        <f t="shared" si="585"/>
        <v>0</v>
      </c>
      <c r="E7518" s="7">
        <f>SUM(D$2:D7518)</f>
        <v>2062.0509811587203</v>
      </c>
      <c r="F7518">
        <f t="shared" si="586"/>
        <v>1</v>
      </c>
      <c r="G7518">
        <f t="shared" si="587"/>
        <v>1</v>
      </c>
    </row>
    <row r="7519" spans="1:7" x14ac:dyDescent="0.25">
      <c r="A7519" s="7">
        <v>4.4521374745573321E-2</v>
      </c>
      <c r="B7519" s="13">
        <f t="shared" si="588"/>
        <v>7518</v>
      </c>
      <c r="C7519" s="35">
        <f t="shared" si="589"/>
        <v>2.5687191693185563E-5</v>
      </c>
      <c r="D7519" s="7">
        <f t="shared" si="585"/>
        <v>0.19311630714936906</v>
      </c>
      <c r="E7519" s="7">
        <f>SUM(D$2:D7519)</f>
        <v>2062.2440974658698</v>
      </c>
      <c r="F7519">
        <f t="shared" si="586"/>
        <v>1</v>
      </c>
      <c r="G7519">
        <f t="shared" si="587"/>
        <v>1</v>
      </c>
    </row>
    <row r="7520" spans="1:7" x14ac:dyDescent="0.25">
      <c r="A7520" s="7">
        <v>4.4465739338871248E-2</v>
      </c>
      <c r="B7520" s="13">
        <f t="shared" si="588"/>
        <v>7519</v>
      </c>
      <c r="C7520" s="35">
        <f t="shared" si="589"/>
        <v>5.563540670207312E-5</v>
      </c>
      <c r="D7520" s="7">
        <f t="shared" si="585"/>
        <v>0.4183226229928878</v>
      </c>
      <c r="E7520" s="7">
        <f>SUM(D$2:D7520)</f>
        <v>2062.6624200888627</v>
      </c>
      <c r="F7520">
        <f t="shared" si="586"/>
        <v>1</v>
      </c>
      <c r="G7520">
        <f t="shared" si="587"/>
        <v>1</v>
      </c>
    </row>
    <row r="7521" spans="1:7" x14ac:dyDescent="0.25">
      <c r="A7521" s="7">
        <v>4.4465351973115276E-2</v>
      </c>
      <c r="B7521" s="13">
        <f t="shared" si="588"/>
        <v>7520</v>
      </c>
      <c r="C7521" s="35">
        <f t="shared" si="589"/>
        <v>3.8736575597164702E-7</v>
      </c>
      <c r="D7521" s="7">
        <f t="shared" si="585"/>
        <v>2.9129904849067856E-3</v>
      </c>
      <c r="E7521" s="7">
        <f>SUM(D$2:D7521)</f>
        <v>2062.6653330793479</v>
      </c>
      <c r="F7521">
        <f t="shared" si="586"/>
        <v>1</v>
      </c>
      <c r="G7521">
        <f t="shared" si="587"/>
        <v>1</v>
      </c>
    </row>
    <row r="7522" spans="1:7" x14ac:dyDescent="0.25">
      <c r="A7522" s="7">
        <v>4.4440536354373068E-2</v>
      </c>
      <c r="B7522" s="13">
        <f t="shared" si="588"/>
        <v>7521</v>
      </c>
      <c r="C7522" s="35">
        <f t="shared" si="589"/>
        <v>2.4815618742207723E-5</v>
      </c>
      <c r="D7522" s="7">
        <f t="shared" si="585"/>
        <v>0.18663826856014429</v>
      </c>
      <c r="E7522" s="7">
        <f>SUM(D$2:D7522)</f>
        <v>2062.8519713479081</v>
      </c>
      <c r="F7522">
        <f t="shared" si="586"/>
        <v>1</v>
      </c>
      <c r="G7522">
        <f t="shared" si="587"/>
        <v>1</v>
      </c>
    </row>
    <row r="7523" spans="1:7" x14ac:dyDescent="0.25">
      <c r="A7523" s="7">
        <v>4.4377589419026919E-2</v>
      </c>
      <c r="B7523" s="13">
        <f t="shared" si="588"/>
        <v>7522</v>
      </c>
      <c r="C7523" s="35">
        <f t="shared" si="589"/>
        <v>6.294693534614898E-5</v>
      </c>
      <c r="D7523" s="7">
        <f t="shared" si="585"/>
        <v>0.47348684767373261</v>
      </c>
      <c r="E7523" s="7">
        <f>SUM(D$2:D7523)</f>
        <v>2063.3254581955821</v>
      </c>
      <c r="F7523">
        <f t="shared" si="586"/>
        <v>1</v>
      </c>
      <c r="G7523">
        <f t="shared" si="587"/>
        <v>1</v>
      </c>
    </row>
    <row r="7524" spans="1:7" x14ac:dyDescent="0.25">
      <c r="A7524" s="7">
        <v>4.4366089498146383E-2</v>
      </c>
      <c r="B7524" s="13">
        <f t="shared" si="588"/>
        <v>7523</v>
      </c>
      <c r="C7524" s="35">
        <f t="shared" si="589"/>
        <v>1.149992088053664E-5</v>
      </c>
      <c r="D7524" s="7">
        <f t="shared" si="585"/>
        <v>8.6513904784277146E-2</v>
      </c>
      <c r="E7524" s="7">
        <f>SUM(D$2:D7524)</f>
        <v>2063.4119721003663</v>
      </c>
      <c r="F7524">
        <f t="shared" si="586"/>
        <v>1</v>
      </c>
      <c r="G7524">
        <f t="shared" si="587"/>
        <v>1</v>
      </c>
    </row>
    <row r="7525" spans="1:7" x14ac:dyDescent="0.25">
      <c r="A7525" s="7">
        <v>4.4366089498146383E-2</v>
      </c>
      <c r="B7525" s="13">
        <f t="shared" si="588"/>
        <v>7524</v>
      </c>
      <c r="C7525" s="35">
        <f t="shared" si="589"/>
        <v>0</v>
      </c>
      <c r="D7525" s="7">
        <f t="shared" si="585"/>
        <v>0</v>
      </c>
      <c r="E7525" s="7">
        <f>SUM(D$2:D7525)</f>
        <v>2063.4119721003663</v>
      </c>
      <c r="F7525">
        <f t="shared" si="586"/>
        <v>1</v>
      </c>
      <c r="G7525">
        <f t="shared" si="587"/>
        <v>1</v>
      </c>
    </row>
    <row r="7526" spans="1:7" x14ac:dyDescent="0.25">
      <c r="A7526" s="7">
        <v>4.4366089498146383E-2</v>
      </c>
      <c r="B7526" s="13">
        <f t="shared" si="588"/>
        <v>7525</v>
      </c>
      <c r="C7526" s="35">
        <f t="shared" si="589"/>
        <v>0</v>
      </c>
      <c r="D7526" s="7">
        <f t="shared" si="585"/>
        <v>0</v>
      </c>
      <c r="E7526" s="7">
        <f>SUM(D$2:D7526)</f>
        <v>2063.4119721003663</v>
      </c>
      <c r="F7526">
        <f t="shared" si="586"/>
        <v>1</v>
      </c>
      <c r="G7526">
        <f t="shared" si="587"/>
        <v>1</v>
      </c>
    </row>
    <row r="7527" spans="1:7" x14ac:dyDescent="0.25">
      <c r="A7527" s="7">
        <v>4.4341273879404119E-2</v>
      </c>
      <c r="B7527" s="13">
        <f t="shared" si="588"/>
        <v>7526</v>
      </c>
      <c r="C7527" s="35">
        <f t="shared" si="589"/>
        <v>2.4815618742263235E-5</v>
      </c>
      <c r="D7527" s="7">
        <f t="shared" si="585"/>
        <v>0.1867623466542731</v>
      </c>
      <c r="E7527" s="7">
        <f>SUM(D$2:D7527)</f>
        <v>2063.5987344470204</v>
      </c>
      <c r="F7527">
        <f t="shared" si="586"/>
        <v>1</v>
      </c>
      <c r="G7527">
        <f t="shared" si="587"/>
        <v>1</v>
      </c>
    </row>
    <row r="7528" spans="1:7" x14ac:dyDescent="0.25">
      <c r="A7528" s="7">
        <v>4.4302295200209035E-2</v>
      </c>
      <c r="B7528" s="13">
        <f t="shared" si="588"/>
        <v>7527</v>
      </c>
      <c r="C7528" s="35">
        <f t="shared" si="589"/>
        <v>3.8978679195084132E-5</v>
      </c>
      <c r="D7528" s="7">
        <f t="shared" si="585"/>
        <v>0.29339251830139823</v>
      </c>
      <c r="E7528" s="7">
        <f>SUM(D$2:D7528)</f>
        <v>2063.8921269653219</v>
      </c>
      <c r="F7528">
        <f t="shared" si="586"/>
        <v>1</v>
      </c>
      <c r="G7528">
        <f t="shared" si="587"/>
        <v>1</v>
      </c>
    </row>
    <row r="7529" spans="1:7" x14ac:dyDescent="0.25">
      <c r="A7529" s="7">
        <v>4.4295516299479434E-2</v>
      </c>
      <c r="B7529" s="13">
        <f t="shared" si="588"/>
        <v>7528</v>
      </c>
      <c r="C7529" s="35">
        <f t="shared" si="589"/>
        <v>6.7789007296009673E-6</v>
      </c>
      <c r="D7529" s="7">
        <f t="shared" si="585"/>
        <v>5.1031564692436082E-2</v>
      </c>
      <c r="E7529" s="7">
        <f>SUM(D$2:D7529)</f>
        <v>2063.9431585300144</v>
      </c>
      <c r="F7529">
        <f t="shared" si="586"/>
        <v>1</v>
      </c>
      <c r="G7529">
        <f t="shared" si="587"/>
        <v>1</v>
      </c>
    </row>
    <row r="7530" spans="1:7" x14ac:dyDescent="0.25">
      <c r="A7530" s="7">
        <v>4.4218575776198664E-2</v>
      </c>
      <c r="B7530" s="13">
        <f t="shared" si="588"/>
        <v>7529</v>
      </c>
      <c r="C7530" s="35">
        <f t="shared" si="589"/>
        <v>7.6940523280770445E-5</v>
      </c>
      <c r="D7530" s="7">
        <f t="shared" si="585"/>
        <v>0.57928519978092063</v>
      </c>
      <c r="E7530" s="7">
        <f>SUM(D$2:D7530)</f>
        <v>2064.5224437297952</v>
      </c>
      <c r="F7530">
        <f t="shared" si="586"/>
        <v>1</v>
      </c>
      <c r="G7530">
        <f t="shared" si="587"/>
        <v>1</v>
      </c>
    </row>
    <row r="7531" spans="1:7" x14ac:dyDescent="0.25">
      <c r="A7531" s="7">
        <v>4.4202330624807405E-2</v>
      </c>
      <c r="B7531" s="13">
        <f t="shared" si="588"/>
        <v>7530</v>
      </c>
      <c r="C7531" s="35">
        <f t="shared" si="589"/>
        <v>1.6245151391258705E-5</v>
      </c>
      <c r="D7531" s="7">
        <f t="shared" si="585"/>
        <v>0.12232598997617805</v>
      </c>
      <c r="E7531" s="7">
        <f>SUM(D$2:D7531)</f>
        <v>2064.6447697197714</v>
      </c>
      <c r="F7531">
        <f t="shared" si="586"/>
        <v>1</v>
      </c>
      <c r="G7531">
        <f t="shared" si="587"/>
        <v>1</v>
      </c>
    </row>
    <row r="7532" spans="1:7" x14ac:dyDescent="0.25">
      <c r="A7532" s="7">
        <v>4.4117933310724111E-2</v>
      </c>
      <c r="B7532" s="13">
        <f t="shared" si="588"/>
        <v>7531</v>
      </c>
      <c r="C7532" s="35">
        <f t="shared" si="589"/>
        <v>8.4397314083294039E-5</v>
      </c>
      <c r="D7532" s="7">
        <f t="shared" si="585"/>
        <v>0.6355961723612874</v>
      </c>
      <c r="E7532" s="7">
        <f>SUM(D$2:D7532)</f>
        <v>2065.2803658921325</v>
      </c>
      <c r="F7532">
        <f t="shared" si="586"/>
        <v>1</v>
      </c>
      <c r="G7532">
        <f t="shared" si="587"/>
        <v>1</v>
      </c>
    </row>
    <row r="7533" spans="1:7" x14ac:dyDescent="0.25">
      <c r="A7533" s="7">
        <v>4.406830207323964E-2</v>
      </c>
      <c r="B7533" s="13">
        <f t="shared" si="588"/>
        <v>7532</v>
      </c>
      <c r="C7533" s="35">
        <f t="shared" si="589"/>
        <v>4.9631237484470958E-5</v>
      </c>
      <c r="D7533" s="7">
        <f t="shared" si="585"/>
        <v>0.37382248073303526</v>
      </c>
      <c r="E7533" s="7">
        <f>SUM(D$2:D7533)</f>
        <v>2065.6541883728655</v>
      </c>
      <c r="F7533">
        <f t="shared" si="586"/>
        <v>1</v>
      </c>
      <c r="G7533">
        <f t="shared" si="587"/>
        <v>1</v>
      </c>
    </row>
    <row r="7534" spans="1:7" x14ac:dyDescent="0.25">
      <c r="A7534" s="7">
        <v>4.397356693554369E-2</v>
      </c>
      <c r="B7534" s="13">
        <f t="shared" si="588"/>
        <v>7533</v>
      </c>
      <c r="C7534" s="35">
        <f t="shared" si="589"/>
        <v>9.4735137695950433E-5</v>
      </c>
      <c r="D7534" s="7">
        <f t="shared" si="585"/>
        <v>0.71363979226359464</v>
      </c>
      <c r="E7534" s="7">
        <f>SUM(D$2:D7534)</f>
        <v>2066.3678281651291</v>
      </c>
      <c r="F7534">
        <f t="shared" si="586"/>
        <v>1</v>
      </c>
      <c r="G7534">
        <f t="shared" si="587"/>
        <v>1</v>
      </c>
    </row>
    <row r="7535" spans="1:7" x14ac:dyDescent="0.25">
      <c r="A7535" s="7">
        <v>4.395904071969458E-2</v>
      </c>
      <c r="B7535" s="13">
        <f t="shared" si="588"/>
        <v>7534</v>
      </c>
      <c r="C7535" s="35">
        <f t="shared" si="589"/>
        <v>1.4526215849110236E-5</v>
      </c>
      <c r="D7535" s="7">
        <f t="shared" si="585"/>
        <v>0.10944051020719651</v>
      </c>
      <c r="E7535" s="7">
        <f>SUM(D$2:D7535)</f>
        <v>2066.4772686753363</v>
      </c>
      <c r="F7535">
        <f t="shared" si="586"/>
        <v>1</v>
      </c>
      <c r="G7535">
        <f t="shared" si="587"/>
        <v>1</v>
      </c>
    </row>
    <row r="7536" spans="1:7" x14ac:dyDescent="0.25">
      <c r="A7536" s="7">
        <v>4.3941391367437917E-2</v>
      </c>
      <c r="B7536" s="13">
        <f t="shared" si="588"/>
        <v>7535</v>
      </c>
      <c r="C7536" s="35">
        <f t="shared" si="589"/>
        <v>1.7649352256662865E-5</v>
      </c>
      <c r="D7536" s="7">
        <f t="shared" si="585"/>
        <v>0.13298786925395467</v>
      </c>
      <c r="E7536" s="7">
        <f>SUM(D$2:D7536)</f>
        <v>2066.6102565445904</v>
      </c>
      <c r="F7536">
        <f t="shared" si="586"/>
        <v>1</v>
      </c>
      <c r="G7536">
        <f t="shared" si="587"/>
        <v>1</v>
      </c>
    </row>
    <row r="7537" spans="1:7" x14ac:dyDescent="0.25">
      <c r="A7537" s="7">
        <v>4.3894592742044061E-2</v>
      </c>
      <c r="B7537" s="13">
        <f t="shared" si="588"/>
        <v>7536</v>
      </c>
      <c r="C7537" s="35">
        <f t="shared" si="589"/>
        <v>4.6798625393855431E-5</v>
      </c>
      <c r="D7537" s="7">
        <f t="shared" si="585"/>
        <v>0.35267444096809453</v>
      </c>
      <c r="E7537" s="7">
        <f>SUM(D$2:D7537)</f>
        <v>2066.9629309855586</v>
      </c>
      <c r="F7537">
        <f t="shared" si="586"/>
        <v>1</v>
      </c>
      <c r="G7537">
        <f t="shared" si="587"/>
        <v>1</v>
      </c>
    </row>
    <row r="7538" spans="1:7" x14ac:dyDescent="0.25">
      <c r="A7538" s="7">
        <v>4.3872876049349585E-2</v>
      </c>
      <c r="B7538" s="13">
        <f t="shared" si="588"/>
        <v>7537</v>
      </c>
      <c r="C7538" s="35">
        <f t="shared" si="589"/>
        <v>2.1716692694476181E-5</v>
      </c>
      <c r="D7538" s="7">
        <f t="shared" si="585"/>
        <v>0.16367871283826696</v>
      </c>
      <c r="E7538" s="7">
        <f>SUM(D$2:D7538)</f>
        <v>2067.1266096983968</v>
      </c>
      <c r="F7538">
        <f t="shared" si="586"/>
        <v>1</v>
      </c>
      <c r="G7538">
        <f t="shared" si="587"/>
        <v>1</v>
      </c>
    </row>
    <row r="7539" spans="1:7" x14ac:dyDescent="0.25">
      <c r="A7539" s="7">
        <v>4.3869777123301847E-2</v>
      </c>
      <c r="B7539" s="13">
        <f t="shared" si="588"/>
        <v>7538</v>
      </c>
      <c r="C7539" s="35">
        <f t="shared" si="589"/>
        <v>3.0989260477384817E-6</v>
      </c>
      <c r="D7539" s="7">
        <f t="shared" si="585"/>
        <v>2.3359704547852675E-2</v>
      </c>
      <c r="E7539" s="7">
        <f>SUM(D$2:D7539)</f>
        <v>2067.1499694029449</v>
      </c>
      <c r="F7539">
        <f t="shared" si="586"/>
        <v>1</v>
      </c>
      <c r="G7539">
        <f t="shared" si="587"/>
        <v>1</v>
      </c>
    </row>
    <row r="7540" spans="1:7" x14ac:dyDescent="0.25">
      <c r="A7540" s="7">
        <v>4.384496150455959E-2</v>
      </c>
      <c r="B7540" s="13">
        <f t="shared" si="588"/>
        <v>7539</v>
      </c>
      <c r="C7540" s="35">
        <f t="shared" si="589"/>
        <v>2.4815618742256296E-5</v>
      </c>
      <c r="D7540" s="7">
        <f t="shared" si="585"/>
        <v>0.18708494969787021</v>
      </c>
      <c r="E7540" s="7">
        <f>SUM(D$2:D7540)</f>
        <v>2067.3370543526426</v>
      </c>
      <c r="F7540">
        <f t="shared" si="586"/>
        <v>1</v>
      </c>
      <c r="G7540">
        <f t="shared" si="587"/>
        <v>1</v>
      </c>
    </row>
    <row r="7541" spans="1:7" x14ac:dyDescent="0.25">
      <c r="A7541" s="7">
        <v>4.384496150455959E-2</v>
      </c>
      <c r="B7541" s="13">
        <f t="shared" si="588"/>
        <v>7540</v>
      </c>
      <c r="C7541" s="35">
        <f t="shared" si="589"/>
        <v>0</v>
      </c>
      <c r="D7541" s="7">
        <f t="shared" si="585"/>
        <v>0</v>
      </c>
      <c r="E7541" s="7">
        <f>SUM(D$2:D7541)</f>
        <v>2067.3370543526426</v>
      </c>
      <c r="F7541">
        <f t="shared" si="586"/>
        <v>1</v>
      </c>
      <c r="G7541">
        <f t="shared" si="587"/>
        <v>1</v>
      </c>
    </row>
    <row r="7542" spans="1:7" x14ac:dyDescent="0.25">
      <c r="A7542" s="7">
        <v>4.384496150455959E-2</v>
      </c>
      <c r="B7542" s="13">
        <f t="shared" si="588"/>
        <v>7541</v>
      </c>
      <c r="C7542" s="35">
        <f t="shared" si="589"/>
        <v>0</v>
      </c>
      <c r="D7542" s="7">
        <f t="shared" si="585"/>
        <v>0</v>
      </c>
      <c r="E7542" s="7">
        <f>SUM(D$2:D7542)</f>
        <v>2067.3370543526426</v>
      </c>
      <c r="F7542">
        <f t="shared" si="586"/>
        <v>1</v>
      </c>
      <c r="G7542">
        <f t="shared" si="587"/>
        <v>1</v>
      </c>
    </row>
    <row r="7543" spans="1:7" x14ac:dyDescent="0.25">
      <c r="A7543" s="7">
        <v>4.384496150455959E-2</v>
      </c>
      <c r="B7543" s="13">
        <f t="shared" si="588"/>
        <v>7542</v>
      </c>
      <c r="C7543" s="35">
        <f t="shared" si="589"/>
        <v>0</v>
      </c>
      <c r="D7543" s="7">
        <f t="shared" si="585"/>
        <v>0</v>
      </c>
      <c r="E7543" s="7">
        <f>SUM(D$2:D7543)</f>
        <v>2067.3370543526426</v>
      </c>
      <c r="F7543">
        <f t="shared" si="586"/>
        <v>1</v>
      </c>
      <c r="G7543">
        <f t="shared" si="587"/>
        <v>1</v>
      </c>
    </row>
    <row r="7544" spans="1:7" x14ac:dyDescent="0.25">
      <c r="A7544" s="7">
        <v>4.3817845901641256E-2</v>
      </c>
      <c r="B7544" s="13">
        <f t="shared" si="588"/>
        <v>7543</v>
      </c>
      <c r="C7544" s="35">
        <f t="shared" si="589"/>
        <v>2.711560291833448E-5</v>
      </c>
      <c r="D7544" s="7">
        <f t="shared" si="585"/>
        <v>0.20453299281299697</v>
      </c>
      <c r="E7544" s="7">
        <f>SUM(D$2:D7544)</f>
        <v>2067.5415873454554</v>
      </c>
      <c r="F7544">
        <f t="shared" si="586"/>
        <v>1</v>
      </c>
      <c r="G7544">
        <f t="shared" si="587"/>
        <v>1</v>
      </c>
    </row>
    <row r="7545" spans="1:7" x14ac:dyDescent="0.25">
      <c r="A7545" s="7">
        <v>4.3659606990324965E-2</v>
      </c>
      <c r="B7545" s="13">
        <f t="shared" si="588"/>
        <v>7544</v>
      </c>
      <c r="C7545" s="35">
        <f t="shared" si="589"/>
        <v>1.5823891131629131E-4</v>
      </c>
      <c r="D7545" s="7">
        <f t="shared" si="585"/>
        <v>1.1937543469701017</v>
      </c>
      <c r="E7545" s="7">
        <f>SUM(D$2:D7545)</f>
        <v>2068.7353416924257</v>
      </c>
      <c r="F7545">
        <f t="shared" si="586"/>
        <v>1</v>
      </c>
      <c r="G7545">
        <f t="shared" si="587"/>
        <v>1</v>
      </c>
    </row>
    <row r="7546" spans="1:7" x14ac:dyDescent="0.25">
      <c r="A7546" s="7">
        <v>4.3647017603255733E-2</v>
      </c>
      <c r="B7546" s="13">
        <f t="shared" si="588"/>
        <v>7545</v>
      </c>
      <c r="C7546" s="35">
        <f t="shared" si="589"/>
        <v>1.2589387069231184E-5</v>
      </c>
      <c r="D7546" s="7">
        <f t="shared" si="585"/>
        <v>9.4986925437349282E-2</v>
      </c>
      <c r="E7546" s="7">
        <f>SUM(D$2:D7546)</f>
        <v>2068.830328617863</v>
      </c>
      <c r="F7546">
        <f t="shared" si="586"/>
        <v>1</v>
      </c>
      <c r="G7546">
        <f t="shared" si="587"/>
        <v>1</v>
      </c>
    </row>
    <row r="7547" spans="1:7" x14ac:dyDescent="0.25">
      <c r="A7547" s="7">
        <v>4.3645468140231819E-2</v>
      </c>
      <c r="B7547" s="13">
        <f t="shared" si="588"/>
        <v>7546</v>
      </c>
      <c r="C7547" s="35">
        <f t="shared" si="589"/>
        <v>1.5494630239143437E-6</v>
      </c>
      <c r="D7547" s="7">
        <f t="shared" si="585"/>
        <v>1.1692247978457637E-2</v>
      </c>
      <c r="E7547" s="7">
        <f>SUM(D$2:D7547)</f>
        <v>2068.8420208658413</v>
      </c>
      <c r="F7547">
        <f t="shared" si="586"/>
        <v>1</v>
      </c>
      <c r="G7547">
        <f t="shared" si="587"/>
        <v>1</v>
      </c>
    </row>
    <row r="7548" spans="1:7" x14ac:dyDescent="0.25">
      <c r="A7548" s="7">
        <v>4.3642441845263259E-2</v>
      </c>
      <c r="B7548" s="13">
        <f t="shared" si="588"/>
        <v>7547</v>
      </c>
      <c r="C7548" s="35">
        <f t="shared" si="589"/>
        <v>3.0262949685597174E-6</v>
      </c>
      <c r="D7548" s="7">
        <f t="shared" si="585"/>
        <v>2.2839448127720187E-2</v>
      </c>
      <c r="E7548" s="7">
        <f>SUM(D$2:D7548)</f>
        <v>2068.8648603139691</v>
      </c>
      <c r="F7548">
        <f t="shared" si="586"/>
        <v>1</v>
      </c>
      <c r="G7548">
        <f t="shared" si="587"/>
        <v>1</v>
      </c>
    </row>
    <row r="7549" spans="1:7" x14ac:dyDescent="0.25">
      <c r="A7549" s="7">
        <v>4.3625785117756236E-2</v>
      </c>
      <c r="B7549" s="13">
        <f t="shared" si="588"/>
        <v>7548</v>
      </c>
      <c r="C7549" s="35">
        <f t="shared" si="589"/>
        <v>1.6656727507023683E-5</v>
      </c>
      <c r="D7549" s="7">
        <f t="shared" si="585"/>
        <v>0.12572497922301476</v>
      </c>
      <c r="E7549" s="7">
        <f>SUM(D$2:D7549)</f>
        <v>2068.990585293192</v>
      </c>
      <c r="F7549">
        <f t="shared" si="586"/>
        <v>1</v>
      </c>
      <c r="G7549">
        <f t="shared" si="587"/>
        <v>1</v>
      </c>
    </row>
    <row r="7550" spans="1:7" x14ac:dyDescent="0.25">
      <c r="A7550" s="7">
        <v>4.3481806108331869E-2</v>
      </c>
      <c r="B7550" s="13">
        <f t="shared" si="588"/>
        <v>7549</v>
      </c>
      <c r="C7550" s="35">
        <f t="shared" si="589"/>
        <v>1.4397900942436648E-4</v>
      </c>
      <c r="D7550" s="7">
        <f t="shared" si="585"/>
        <v>1.0868975421445426</v>
      </c>
      <c r="E7550" s="7">
        <f>SUM(D$2:D7550)</f>
        <v>2070.0774828353365</v>
      </c>
      <c r="F7550">
        <f t="shared" si="586"/>
        <v>1</v>
      </c>
      <c r="G7550">
        <f t="shared" si="587"/>
        <v>1</v>
      </c>
    </row>
    <row r="7551" spans="1:7" x14ac:dyDescent="0.25">
      <c r="A7551" s="7">
        <v>4.3481806108331869E-2</v>
      </c>
      <c r="B7551" s="13">
        <f t="shared" si="588"/>
        <v>7550</v>
      </c>
      <c r="C7551" s="35">
        <f t="shared" si="589"/>
        <v>0</v>
      </c>
      <c r="D7551" s="7">
        <f t="shared" si="585"/>
        <v>0</v>
      </c>
      <c r="E7551" s="7">
        <f>SUM(D$2:D7551)</f>
        <v>2070.0774828353365</v>
      </c>
      <c r="F7551">
        <f t="shared" si="586"/>
        <v>1</v>
      </c>
      <c r="G7551">
        <f t="shared" si="587"/>
        <v>1</v>
      </c>
    </row>
    <row r="7552" spans="1:7" x14ac:dyDescent="0.25">
      <c r="A7552" s="7">
        <v>4.3380945749619537E-2</v>
      </c>
      <c r="B7552" s="13">
        <f t="shared" si="588"/>
        <v>7551</v>
      </c>
      <c r="C7552" s="35">
        <f t="shared" si="589"/>
        <v>1.008603587123319E-4</v>
      </c>
      <c r="D7552" s="7">
        <f t="shared" si="585"/>
        <v>0.76159656863681813</v>
      </c>
      <c r="E7552" s="7">
        <f>SUM(D$2:D7552)</f>
        <v>2070.8390794039733</v>
      </c>
      <c r="F7552">
        <f t="shared" si="586"/>
        <v>1</v>
      </c>
      <c r="G7552">
        <f t="shared" si="587"/>
        <v>1</v>
      </c>
    </row>
    <row r="7553" spans="1:7" x14ac:dyDescent="0.25">
      <c r="A7553" s="7">
        <v>4.3263283401241769E-2</v>
      </c>
      <c r="B7553" s="13">
        <f t="shared" si="588"/>
        <v>7552</v>
      </c>
      <c r="C7553" s="35">
        <f t="shared" si="589"/>
        <v>1.1766234837776862E-4</v>
      </c>
      <c r="D7553" s="7">
        <f t="shared" si="585"/>
        <v>0.88858605494890863</v>
      </c>
      <c r="E7553" s="7">
        <f>SUM(D$2:D7553)</f>
        <v>2071.7276654589223</v>
      </c>
      <c r="F7553">
        <f t="shared" si="586"/>
        <v>1</v>
      </c>
      <c r="G7553">
        <f t="shared" si="587"/>
        <v>1</v>
      </c>
    </row>
    <row r="7554" spans="1:7" x14ac:dyDescent="0.25">
      <c r="A7554" s="7">
        <v>4.3213966898434014E-2</v>
      </c>
      <c r="B7554" s="13">
        <f t="shared" si="588"/>
        <v>7553</v>
      </c>
      <c r="C7554" s="35">
        <f t="shared" si="589"/>
        <v>4.9316502807754403E-5</v>
      </c>
      <c r="D7554" s="7">
        <f t="shared" ref="D7554:D7617" si="590">C7554*B7554</f>
        <v>0.37248754570696901</v>
      </c>
      <c r="E7554" s="7">
        <f>SUM(D$2:D7554)</f>
        <v>2072.1001530046292</v>
      </c>
      <c r="F7554">
        <f t="shared" ref="F7554:F7617" si="591">IF(E7554&gt;I$15,1,0)</f>
        <v>1</v>
      </c>
      <c r="G7554">
        <f t="shared" ref="G7554:G7617" si="592">IF(E7554&gt;M$15,1,0)</f>
        <v>1</v>
      </c>
    </row>
    <row r="7555" spans="1:7" x14ac:dyDescent="0.25">
      <c r="A7555" s="7">
        <v>4.2980361137220653E-2</v>
      </c>
      <c r="B7555" s="13">
        <f t="shared" ref="B7555:B7618" si="593">ROW(B7555)-1</f>
        <v>7554</v>
      </c>
      <c r="C7555" s="35">
        <f t="shared" si="589"/>
        <v>2.3360576121336102E-4</v>
      </c>
      <c r="D7555" s="7">
        <f t="shared" si="590"/>
        <v>1.7646579202057291</v>
      </c>
      <c r="E7555" s="7">
        <f>SUM(D$2:D7555)</f>
        <v>2073.8648109248347</v>
      </c>
      <c r="F7555">
        <f t="shared" si="591"/>
        <v>1</v>
      </c>
      <c r="G7555">
        <f t="shared" si="592"/>
        <v>1</v>
      </c>
    </row>
    <row r="7556" spans="1:7" x14ac:dyDescent="0.25">
      <c r="A7556" s="7">
        <v>4.2740969100027344E-2</v>
      </c>
      <c r="B7556" s="13">
        <f t="shared" si="593"/>
        <v>7555</v>
      </c>
      <c r="C7556" s="35">
        <f t="shared" ref="C7556:C7619" si="594">IF(A7555-A7556=0,0,A7555-A7556)</f>
        <v>2.3939203719330893E-4</v>
      </c>
      <c r="D7556" s="7">
        <f t="shared" si="590"/>
        <v>1.808606840995449</v>
      </c>
      <c r="E7556" s="7">
        <f>SUM(D$2:D7556)</f>
        <v>2075.67341776583</v>
      </c>
      <c r="F7556">
        <f t="shared" si="591"/>
        <v>1</v>
      </c>
      <c r="G7556">
        <f t="shared" si="592"/>
        <v>1</v>
      </c>
    </row>
    <row r="7557" spans="1:7" x14ac:dyDescent="0.25">
      <c r="A7557" s="7">
        <v>4.2719785035247329E-2</v>
      </c>
      <c r="B7557" s="13">
        <f t="shared" si="593"/>
        <v>7556</v>
      </c>
      <c r="C7557" s="35">
        <f t="shared" si="594"/>
        <v>2.1184064780015166E-5</v>
      </c>
      <c r="D7557" s="7">
        <f t="shared" si="590"/>
        <v>0.16006679347779459</v>
      </c>
      <c r="E7557" s="7">
        <f>SUM(D$2:D7557)</f>
        <v>2075.8334845593076</v>
      </c>
      <c r="F7557">
        <f t="shared" si="591"/>
        <v>1</v>
      </c>
      <c r="G7557">
        <f t="shared" si="592"/>
        <v>1</v>
      </c>
    </row>
    <row r="7558" spans="1:7" x14ac:dyDescent="0.25">
      <c r="A7558" s="7">
        <v>4.2658653876882384E-2</v>
      </c>
      <c r="B7558" s="13">
        <f t="shared" si="593"/>
        <v>7557</v>
      </c>
      <c r="C7558" s="35">
        <f t="shared" si="594"/>
        <v>6.1131158364945148E-5</v>
      </c>
      <c r="D7558" s="7">
        <f t="shared" si="590"/>
        <v>0.46196816376389049</v>
      </c>
      <c r="E7558" s="7">
        <f>SUM(D$2:D7558)</f>
        <v>2076.2954527230713</v>
      </c>
      <c r="F7558">
        <f t="shared" si="591"/>
        <v>1</v>
      </c>
      <c r="G7558">
        <f t="shared" si="592"/>
        <v>1</v>
      </c>
    </row>
    <row r="7559" spans="1:7" x14ac:dyDescent="0.25">
      <c r="A7559" s="7">
        <v>4.2658653876882384E-2</v>
      </c>
      <c r="B7559" s="13">
        <f t="shared" si="593"/>
        <v>7558</v>
      </c>
      <c r="C7559" s="35">
        <f t="shared" si="594"/>
        <v>0</v>
      </c>
      <c r="D7559" s="7">
        <f t="shared" si="590"/>
        <v>0</v>
      </c>
      <c r="E7559" s="7">
        <f>SUM(D$2:D7559)</f>
        <v>2076.2954527230713</v>
      </c>
      <c r="F7559">
        <f t="shared" si="591"/>
        <v>1</v>
      </c>
      <c r="G7559">
        <f t="shared" si="592"/>
        <v>1</v>
      </c>
    </row>
    <row r="7560" spans="1:7" x14ac:dyDescent="0.25">
      <c r="A7560" s="7">
        <v>4.261420365638411E-2</v>
      </c>
      <c r="B7560" s="13">
        <f t="shared" si="593"/>
        <v>7559</v>
      </c>
      <c r="C7560" s="35">
        <f t="shared" si="594"/>
        <v>4.4450220498273851E-5</v>
      </c>
      <c r="D7560" s="7">
        <f t="shared" si="590"/>
        <v>0.33599921674645206</v>
      </c>
      <c r="E7560" s="7">
        <f>SUM(D$2:D7560)</f>
        <v>2076.6314519398179</v>
      </c>
      <c r="F7560">
        <f t="shared" si="591"/>
        <v>1</v>
      </c>
      <c r="G7560">
        <f t="shared" si="592"/>
        <v>1</v>
      </c>
    </row>
    <row r="7561" spans="1:7" x14ac:dyDescent="0.25">
      <c r="A7561" s="7">
        <v>4.2610233157385352E-2</v>
      </c>
      <c r="B7561" s="13">
        <f t="shared" si="593"/>
        <v>7560</v>
      </c>
      <c r="C7561" s="35">
        <f t="shared" si="594"/>
        <v>3.9704989987579542E-6</v>
      </c>
      <c r="D7561" s="7">
        <f t="shared" si="590"/>
        <v>3.0016972430610134E-2</v>
      </c>
      <c r="E7561" s="7">
        <f>SUM(D$2:D7561)</f>
        <v>2076.6614689122484</v>
      </c>
      <c r="F7561">
        <f t="shared" si="591"/>
        <v>1</v>
      </c>
      <c r="G7561">
        <f t="shared" si="592"/>
        <v>1</v>
      </c>
    </row>
    <row r="7562" spans="1:7" x14ac:dyDescent="0.25">
      <c r="A7562" s="7">
        <v>4.2610233157385352E-2</v>
      </c>
      <c r="B7562" s="13">
        <f t="shared" si="593"/>
        <v>7561</v>
      </c>
      <c r="C7562" s="35">
        <f t="shared" si="594"/>
        <v>0</v>
      </c>
      <c r="D7562" s="7">
        <f t="shared" si="590"/>
        <v>0</v>
      </c>
      <c r="E7562" s="7">
        <f>SUM(D$2:D7562)</f>
        <v>2076.6614689122484</v>
      </c>
      <c r="F7562">
        <f t="shared" si="591"/>
        <v>1</v>
      </c>
      <c r="G7562">
        <f t="shared" si="592"/>
        <v>1</v>
      </c>
    </row>
    <row r="7563" spans="1:7" x14ac:dyDescent="0.25">
      <c r="A7563" s="7">
        <v>4.2610233157385352E-2</v>
      </c>
      <c r="B7563" s="13">
        <f t="shared" si="593"/>
        <v>7562</v>
      </c>
      <c r="C7563" s="35">
        <f t="shared" si="594"/>
        <v>0</v>
      </c>
      <c r="D7563" s="7">
        <f t="shared" si="590"/>
        <v>0</v>
      </c>
      <c r="E7563" s="7">
        <f>SUM(D$2:D7563)</f>
        <v>2076.6614689122484</v>
      </c>
      <c r="F7563">
        <f t="shared" si="591"/>
        <v>1</v>
      </c>
      <c r="G7563">
        <f t="shared" si="592"/>
        <v>1</v>
      </c>
    </row>
    <row r="7564" spans="1:7" x14ac:dyDescent="0.25">
      <c r="A7564" s="7">
        <v>4.2610233157385352E-2</v>
      </c>
      <c r="B7564" s="13">
        <f t="shared" si="593"/>
        <v>7563</v>
      </c>
      <c r="C7564" s="35">
        <f t="shared" si="594"/>
        <v>0</v>
      </c>
      <c r="D7564" s="7">
        <f t="shared" si="590"/>
        <v>0</v>
      </c>
      <c r="E7564" s="7">
        <f>SUM(D$2:D7564)</f>
        <v>2076.6614689122484</v>
      </c>
      <c r="F7564">
        <f t="shared" si="591"/>
        <v>1</v>
      </c>
      <c r="G7564">
        <f t="shared" si="592"/>
        <v>1</v>
      </c>
    </row>
    <row r="7565" spans="1:7" x14ac:dyDescent="0.25">
      <c r="A7565" s="7">
        <v>4.2610233157385352E-2</v>
      </c>
      <c r="B7565" s="13">
        <f t="shared" si="593"/>
        <v>7564</v>
      </c>
      <c r="C7565" s="35">
        <f t="shared" si="594"/>
        <v>0</v>
      </c>
      <c r="D7565" s="7">
        <f t="shared" si="590"/>
        <v>0</v>
      </c>
      <c r="E7565" s="7">
        <f>SUM(D$2:D7565)</f>
        <v>2076.6614689122484</v>
      </c>
      <c r="F7565">
        <f t="shared" si="591"/>
        <v>1</v>
      </c>
      <c r="G7565">
        <f t="shared" si="592"/>
        <v>1</v>
      </c>
    </row>
    <row r="7566" spans="1:7" x14ac:dyDescent="0.25">
      <c r="A7566" s="7">
        <v>4.2610233157385352E-2</v>
      </c>
      <c r="B7566" s="13">
        <f t="shared" si="593"/>
        <v>7565</v>
      </c>
      <c r="C7566" s="35">
        <f t="shared" si="594"/>
        <v>0</v>
      </c>
      <c r="D7566" s="7">
        <f t="shared" si="590"/>
        <v>0</v>
      </c>
      <c r="E7566" s="7">
        <f>SUM(D$2:D7566)</f>
        <v>2076.6614689122484</v>
      </c>
      <c r="F7566">
        <f t="shared" si="591"/>
        <v>1</v>
      </c>
      <c r="G7566">
        <f t="shared" si="592"/>
        <v>1</v>
      </c>
    </row>
    <row r="7567" spans="1:7" x14ac:dyDescent="0.25">
      <c r="A7567" s="7">
        <v>4.2610233157385352E-2</v>
      </c>
      <c r="B7567" s="13">
        <f t="shared" si="593"/>
        <v>7566</v>
      </c>
      <c r="C7567" s="35">
        <f t="shared" si="594"/>
        <v>0</v>
      </c>
      <c r="D7567" s="7">
        <f t="shared" si="590"/>
        <v>0</v>
      </c>
      <c r="E7567" s="7">
        <f>SUM(D$2:D7567)</f>
        <v>2076.6614689122484</v>
      </c>
      <c r="F7567">
        <f t="shared" si="591"/>
        <v>1</v>
      </c>
      <c r="G7567">
        <f t="shared" si="592"/>
        <v>1</v>
      </c>
    </row>
    <row r="7568" spans="1:7" x14ac:dyDescent="0.25">
      <c r="A7568" s="7">
        <v>4.2610233157385352E-2</v>
      </c>
      <c r="B7568" s="13">
        <f t="shared" si="593"/>
        <v>7567</v>
      </c>
      <c r="C7568" s="35">
        <f t="shared" si="594"/>
        <v>0</v>
      </c>
      <c r="D7568" s="7">
        <f t="shared" si="590"/>
        <v>0</v>
      </c>
      <c r="E7568" s="7">
        <f>SUM(D$2:D7568)</f>
        <v>2076.6614689122484</v>
      </c>
      <c r="F7568">
        <f t="shared" si="591"/>
        <v>1</v>
      </c>
      <c r="G7568">
        <f t="shared" si="592"/>
        <v>1</v>
      </c>
    </row>
    <row r="7569" spans="1:7" x14ac:dyDescent="0.25">
      <c r="A7569" s="7">
        <v>4.2610233157385352E-2</v>
      </c>
      <c r="B7569" s="13">
        <f t="shared" si="593"/>
        <v>7568</v>
      </c>
      <c r="C7569" s="35">
        <f t="shared" si="594"/>
        <v>0</v>
      </c>
      <c r="D7569" s="7">
        <f t="shared" si="590"/>
        <v>0</v>
      </c>
      <c r="E7569" s="7">
        <f>SUM(D$2:D7569)</f>
        <v>2076.6614689122484</v>
      </c>
      <c r="F7569">
        <f t="shared" si="591"/>
        <v>1</v>
      </c>
      <c r="G7569">
        <f t="shared" si="592"/>
        <v>1</v>
      </c>
    </row>
    <row r="7570" spans="1:7" x14ac:dyDescent="0.25">
      <c r="A7570" s="7">
        <v>4.2610233157385352E-2</v>
      </c>
      <c r="B7570" s="13">
        <f t="shared" si="593"/>
        <v>7569</v>
      </c>
      <c r="C7570" s="35">
        <f t="shared" si="594"/>
        <v>0</v>
      </c>
      <c r="D7570" s="7">
        <f t="shared" si="590"/>
        <v>0</v>
      </c>
      <c r="E7570" s="7">
        <f>SUM(D$2:D7570)</f>
        <v>2076.6614689122484</v>
      </c>
      <c r="F7570">
        <f t="shared" si="591"/>
        <v>1</v>
      </c>
      <c r="G7570">
        <f t="shared" si="592"/>
        <v>1</v>
      </c>
    </row>
    <row r="7571" spans="1:7" x14ac:dyDescent="0.25">
      <c r="A7571" s="7">
        <v>4.2610233157385352E-2</v>
      </c>
      <c r="B7571" s="13">
        <f t="shared" si="593"/>
        <v>7570</v>
      </c>
      <c r="C7571" s="35">
        <f t="shared" si="594"/>
        <v>0</v>
      </c>
      <c r="D7571" s="7">
        <f t="shared" si="590"/>
        <v>0</v>
      </c>
      <c r="E7571" s="7">
        <f>SUM(D$2:D7571)</f>
        <v>2076.6614689122484</v>
      </c>
      <c r="F7571">
        <f t="shared" si="591"/>
        <v>1</v>
      </c>
      <c r="G7571">
        <f t="shared" si="592"/>
        <v>1</v>
      </c>
    </row>
    <row r="7572" spans="1:7" x14ac:dyDescent="0.25">
      <c r="A7572" s="7">
        <v>4.2610233157385352E-2</v>
      </c>
      <c r="B7572" s="13">
        <f t="shared" si="593"/>
        <v>7571</v>
      </c>
      <c r="C7572" s="35">
        <f t="shared" si="594"/>
        <v>0</v>
      </c>
      <c r="D7572" s="7">
        <f t="shared" si="590"/>
        <v>0</v>
      </c>
      <c r="E7572" s="7">
        <f>SUM(D$2:D7572)</f>
        <v>2076.6614689122484</v>
      </c>
      <c r="F7572">
        <f t="shared" si="591"/>
        <v>1</v>
      </c>
      <c r="G7572">
        <f t="shared" si="592"/>
        <v>1</v>
      </c>
    </row>
    <row r="7573" spans="1:7" x14ac:dyDescent="0.25">
      <c r="A7573" s="7">
        <v>4.2610233157385352E-2</v>
      </c>
      <c r="B7573" s="13">
        <f t="shared" si="593"/>
        <v>7572</v>
      </c>
      <c r="C7573" s="35">
        <f t="shared" si="594"/>
        <v>0</v>
      </c>
      <c r="D7573" s="7">
        <f t="shared" si="590"/>
        <v>0</v>
      </c>
      <c r="E7573" s="7">
        <f>SUM(D$2:D7573)</f>
        <v>2076.6614689122484</v>
      </c>
      <c r="F7573">
        <f t="shared" si="591"/>
        <v>1</v>
      </c>
      <c r="G7573">
        <f t="shared" si="592"/>
        <v>1</v>
      </c>
    </row>
    <row r="7574" spans="1:7" x14ac:dyDescent="0.25">
      <c r="A7574" s="7">
        <v>4.2610233157385352E-2</v>
      </c>
      <c r="B7574" s="13">
        <f t="shared" si="593"/>
        <v>7573</v>
      </c>
      <c r="C7574" s="35">
        <f t="shared" si="594"/>
        <v>0</v>
      </c>
      <c r="D7574" s="7">
        <f t="shared" si="590"/>
        <v>0</v>
      </c>
      <c r="E7574" s="7">
        <f>SUM(D$2:D7574)</f>
        <v>2076.6614689122484</v>
      </c>
      <c r="F7574">
        <f t="shared" si="591"/>
        <v>1</v>
      </c>
      <c r="G7574">
        <f t="shared" si="592"/>
        <v>1</v>
      </c>
    </row>
    <row r="7575" spans="1:7" x14ac:dyDescent="0.25">
      <c r="A7575" s="7">
        <v>4.2610233157385352E-2</v>
      </c>
      <c r="B7575" s="13">
        <f t="shared" si="593"/>
        <v>7574</v>
      </c>
      <c r="C7575" s="35">
        <f t="shared" si="594"/>
        <v>0</v>
      </c>
      <c r="D7575" s="7">
        <f t="shared" si="590"/>
        <v>0</v>
      </c>
      <c r="E7575" s="7">
        <f>SUM(D$2:D7575)</f>
        <v>2076.6614689122484</v>
      </c>
      <c r="F7575">
        <f t="shared" si="591"/>
        <v>1</v>
      </c>
      <c r="G7575">
        <f t="shared" si="592"/>
        <v>1</v>
      </c>
    </row>
    <row r="7576" spans="1:7" x14ac:dyDescent="0.25">
      <c r="A7576" s="7">
        <v>4.2610233157385352E-2</v>
      </c>
      <c r="B7576" s="13">
        <f t="shared" si="593"/>
        <v>7575</v>
      </c>
      <c r="C7576" s="35">
        <f t="shared" si="594"/>
        <v>0</v>
      </c>
      <c r="D7576" s="7">
        <f t="shared" si="590"/>
        <v>0</v>
      </c>
      <c r="E7576" s="7">
        <f>SUM(D$2:D7576)</f>
        <v>2076.6614689122484</v>
      </c>
      <c r="F7576">
        <f t="shared" si="591"/>
        <v>1</v>
      </c>
      <c r="G7576">
        <f t="shared" si="592"/>
        <v>1</v>
      </c>
    </row>
    <row r="7577" spans="1:7" x14ac:dyDescent="0.25">
      <c r="A7577" s="7">
        <v>4.2610233157385352E-2</v>
      </c>
      <c r="B7577" s="13">
        <f t="shared" si="593"/>
        <v>7576</v>
      </c>
      <c r="C7577" s="35">
        <f t="shared" si="594"/>
        <v>0</v>
      </c>
      <c r="D7577" s="7">
        <f t="shared" si="590"/>
        <v>0</v>
      </c>
      <c r="E7577" s="7">
        <f>SUM(D$2:D7577)</f>
        <v>2076.6614689122484</v>
      </c>
      <c r="F7577">
        <f t="shared" si="591"/>
        <v>1</v>
      </c>
      <c r="G7577">
        <f t="shared" si="592"/>
        <v>1</v>
      </c>
    </row>
    <row r="7578" spans="1:7" x14ac:dyDescent="0.25">
      <c r="A7578" s="7">
        <v>4.2610233157385352E-2</v>
      </c>
      <c r="B7578" s="13">
        <f t="shared" si="593"/>
        <v>7577</v>
      </c>
      <c r="C7578" s="35">
        <f t="shared" si="594"/>
        <v>0</v>
      </c>
      <c r="D7578" s="7">
        <f t="shared" si="590"/>
        <v>0</v>
      </c>
      <c r="E7578" s="7">
        <f>SUM(D$2:D7578)</f>
        <v>2076.6614689122484</v>
      </c>
      <c r="F7578">
        <f t="shared" si="591"/>
        <v>1</v>
      </c>
      <c r="G7578">
        <f t="shared" si="592"/>
        <v>1</v>
      </c>
    </row>
    <row r="7579" spans="1:7" x14ac:dyDescent="0.25">
      <c r="A7579" s="7">
        <v>4.2610233157385352E-2</v>
      </c>
      <c r="B7579" s="13">
        <f t="shared" si="593"/>
        <v>7578</v>
      </c>
      <c r="C7579" s="35">
        <f t="shared" si="594"/>
        <v>0</v>
      </c>
      <c r="D7579" s="7">
        <f t="shared" si="590"/>
        <v>0</v>
      </c>
      <c r="E7579" s="7">
        <f>SUM(D$2:D7579)</f>
        <v>2076.6614689122484</v>
      </c>
      <c r="F7579">
        <f t="shared" si="591"/>
        <v>1</v>
      </c>
      <c r="G7579">
        <f t="shared" si="592"/>
        <v>1</v>
      </c>
    </row>
    <row r="7580" spans="1:7" x14ac:dyDescent="0.25">
      <c r="A7580" s="7">
        <v>4.2610233157385352E-2</v>
      </c>
      <c r="B7580" s="13">
        <f t="shared" si="593"/>
        <v>7579</v>
      </c>
      <c r="C7580" s="35">
        <f t="shared" si="594"/>
        <v>0</v>
      </c>
      <c r="D7580" s="7">
        <f t="shared" si="590"/>
        <v>0</v>
      </c>
      <c r="E7580" s="7">
        <f>SUM(D$2:D7580)</f>
        <v>2076.6614689122484</v>
      </c>
      <c r="F7580">
        <f t="shared" si="591"/>
        <v>1</v>
      </c>
      <c r="G7580">
        <f t="shared" si="592"/>
        <v>1</v>
      </c>
    </row>
    <row r="7581" spans="1:7" x14ac:dyDescent="0.25">
      <c r="A7581" s="7">
        <v>4.2610233157385352E-2</v>
      </c>
      <c r="B7581" s="13">
        <f t="shared" si="593"/>
        <v>7580</v>
      </c>
      <c r="C7581" s="35">
        <f t="shared" si="594"/>
        <v>0</v>
      </c>
      <c r="D7581" s="7">
        <f t="shared" si="590"/>
        <v>0</v>
      </c>
      <c r="E7581" s="7">
        <f>SUM(D$2:D7581)</f>
        <v>2076.6614689122484</v>
      </c>
      <c r="F7581">
        <f t="shared" si="591"/>
        <v>1</v>
      </c>
      <c r="G7581">
        <f t="shared" si="592"/>
        <v>1</v>
      </c>
    </row>
    <row r="7582" spans="1:7" x14ac:dyDescent="0.25">
      <c r="A7582" s="7">
        <v>4.2610233157385352E-2</v>
      </c>
      <c r="B7582" s="13">
        <f t="shared" si="593"/>
        <v>7581</v>
      </c>
      <c r="C7582" s="35">
        <f t="shared" si="594"/>
        <v>0</v>
      </c>
      <c r="D7582" s="7">
        <f t="shared" si="590"/>
        <v>0</v>
      </c>
      <c r="E7582" s="7">
        <f>SUM(D$2:D7582)</f>
        <v>2076.6614689122484</v>
      </c>
      <c r="F7582">
        <f t="shared" si="591"/>
        <v>1</v>
      </c>
      <c r="G7582">
        <f t="shared" si="592"/>
        <v>1</v>
      </c>
    </row>
    <row r="7583" spans="1:7" x14ac:dyDescent="0.25">
      <c r="A7583" s="7">
        <v>4.2610233157385352E-2</v>
      </c>
      <c r="B7583" s="13">
        <f t="shared" si="593"/>
        <v>7582</v>
      </c>
      <c r="C7583" s="35">
        <f t="shared" si="594"/>
        <v>0</v>
      </c>
      <c r="D7583" s="7">
        <f t="shared" si="590"/>
        <v>0</v>
      </c>
      <c r="E7583" s="7">
        <f>SUM(D$2:D7583)</f>
        <v>2076.6614689122484</v>
      </c>
      <c r="F7583">
        <f t="shared" si="591"/>
        <v>1</v>
      </c>
      <c r="G7583">
        <f t="shared" si="592"/>
        <v>1</v>
      </c>
    </row>
    <row r="7584" spans="1:7" x14ac:dyDescent="0.25">
      <c r="A7584" s="7">
        <v>4.2610233157385352E-2</v>
      </c>
      <c r="B7584" s="13">
        <f t="shared" si="593"/>
        <v>7583</v>
      </c>
      <c r="C7584" s="35">
        <f t="shared" si="594"/>
        <v>0</v>
      </c>
      <c r="D7584" s="7">
        <f t="shared" si="590"/>
        <v>0</v>
      </c>
      <c r="E7584" s="7">
        <f>SUM(D$2:D7584)</f>
        <v>2076.6614689122484</v>
      </c>
      <c r="F7584">
        <f t="shared" si="591"/>
        <v>1</v>
      </c>
      <c r="G7584">
        <f t="shared" si="592"/>
        <v>1</v>
      </c>
    </row>
    <row r="7585" spans="1:7" x14ac:dyDescent="0.25">
      <c r="A7585" s="7">
        <v>4.2610233157385352E-2</v>
      </c>
      <c r="B7585" s="13">
        <f t="shared" si="593"/>
        <v>7584</v>
      </c>
      <c r="C7585" s="35">
        <f t="shared" si="594"/>
        <v>0</v>
      </c>
      <c r="D7585" s="7">
        <f t="shared" si="590"/>
        <v>0</v>
      </c>
      <c r="E7585" s="7">
        <f>SUM(D$2:D7585)</f>
        <v>2076.6614689122484</v>
      </c>
      <c r="F7585">
        <f t="shared" si="591"/>
        <v>1</v>
      </c>
      <c r="G7585">
        <f t="shared" si="592"/>
        <v>1</v>
      </c>
    </row>
    <row r="7586" spans="1:7" x14ac:dyDescent="0.25">
      <c r="A7586" s="7">
        <v>4.2610233157385352E-2</v>
      </c>
      <c r="B7586" s="13">
        <f t="shared" si="593"/>
        <v>7585</v>
      </c>
      <c r="C7586" s="35">
        <f t="shared" si="594"/>
        <v>0</v>
      </c>
      <c r="D7586" s="7">
        <f t="shared" si="590"/>
        <v>0</v>
      </c>
      <c r="E7586" s="7">
        <f>SUM(D$2:D7586)</f>
        <v>2076.6614689122484</v>
      </c>
      <c r="F7586">
        <f t="shared" si="591"/>
        <v>1</v>
      </c>
      <c r="G7586">
        <f t="shared" si="592"/>
        <v>1</v>
      </c>
    </row>
    <row r="7587" spans="1:7" x14ac:dyDescent="0.25">
      <c r="A7587" s="7">
        <v>4.2610233157385352E-2</v>
      </c>
      <c r="B7587" s="13">
        <f t="shared" si="593"/>
        <v>7586</v>
      </c>
      <c r="C7587" s="35">
        <f t="shared" si="594"/>
        <v>0</v>
      </c>
      <c r="D7587" s="7">
        <f t="shared" si="590"/>
        <v>0</v>
      </c>
      <c r="E7587" s="7">
        <f>SUM(D$2:D7587)</f>
        <v>2076.6614689122484</v>
      </c>
      <c r="F7587">
        <f t="shared" si="591"/>
        <v>1</v>
      </c>
      <c r="G7587">
        <f t="shared" si="592"/>
        <v>1</v>
      </c>
    </row>
    <row r="7588" spans="1:7" x14ac:dyDescent="0.25">
      <c r="A7588" s="7">
        <v>4.2610233157385352E-2</v>
      </c>
      <c r="B7588" s="13">
        <f t="shared" si="593"/>
        <v>7587</v>
      </c>
      <c r="C7588" s="35">
        <f t="shared" si="594"/>
        <v>0</v>
      </c>
      <c r="D7588" s="7">
        <f t="shared" si="590"/>
        <v>0</v>
      </c>
      <c r="E7588" s="7">
        <f>SUM(D$2:D7588)</f>
        <v>2076.6614689122484</v>
      </c>
      <c r="F7588">
        <f t="shared" si="591"/>
        <v>1</v>
      </c>
      <c r="G7588">
        <f t="shared" si="592"/>
        <v>1</v>
      </c>
    </row>
    <row r="7589" spans="1:7" x14ac:dyDescent="0.25">
      <c r="A7589" s="7">
        <v>4.2610233157385352E-2</v>
      </c>
      <c r="B7589" s="13">
        <f t="shared" si="593"/>
        <v>7588</v>
      </c>
      <c r="C7589" s="35">
        <f t="shared" si="594"/>
        <v>0</v>
      </c>
      <c r="D7589" s="7">
        <f t="shared" si="590"/>
        <v>0</v>
      </c>
      <c r="E7589" s="7">
        <f>SUM(D$2:D7589)</f>
        <v>2076.6614689122484</v>
      </c>
      <c r="F7589">
        <f t="shared" si="591"/>
        <v>1</v>
      </c>
      <c r="G7589">
        <f t="shared" si="592"/>
        <v>1</v>
      </c>
    </row>
    <row r="7590" spans="1:7" x14ac:dyDescent="0.25">
      <c r="A7590" s="7">
        <v>4.2610233157385352E-2</v>
      </c>
      <c r="B7590" s="13">
        <f t="shared" si="593"/>
        <v>7589</v>
      </c>
      <c r="C7590" s="35">
        <f t="shared" si="594"/>
        <v>0</v>
      </c>
      <c r="D7590" s="7">
        <f t="shared" si="590"/>
        <v>0</v>
      </c>
      <c r="E7590" s="7">
        <f>SUM(D$2:D7590)</f>
        <v>2076.6614689122484</v>
      </c>
      <c r="F7590">
        <f t="shared" si="591"/>
        <v>1</v>
      </c>
      <c r="G7590">
        <f t="shared" si="592"/>
        <v>1</v>
      </c>
    </row>
    <row r="7591" spans="1:7" x14ac:dyDescent="0.25">
      <c r="A7591" s="7">
        <v>4.2610233157385352E-2</v>
      </c>
      <c r="B7591" s="13">
        <f t="shared" si="593"/>
        <v>7590</v>
      </c>
      <c r="C7591" s="35">
        <f t="shared" si="594"/>
        <v>0</v>
      </c>
      <c r="D7591" s="7">
        <f t="shared" si="590"/>
        <v>0</v>
      </c>
      <c r="E7591" s="7">
        <f>SUM(D$2:D7591)</f>
        <v>2076.6614689122484</v>
      </c>
      <c r="F7591">
        <f t="shared" si="591"/>
        <v>1</v>
      </c>
      <c r="G7591">
        <f t="shared" si="592"/>
        <v>1</v>
      </c>
    </row>
    <row r="7592" spans="1:7" x14ac:dyDescent="0.25">
      <c r="A7592" s="7">
        <v>4.2610233157385352E-2</v>
      </c>
      <c r="B7592" s="13">
        <f t="shared" si="593"/>
        <v>7591</v>
      </c>
      <c r="C7592" s="35">
        <f t="shared" si="594"/>
        <v>0</v>
      </c>
      <c r="D7592" s="7">
        <f t="shared" si="590"/>
        <v>0</v>
      </c>
      <c r="E7592" s="7">
        <f>SUM(D$2:D7592)</f>
        <v>2076.6614689122484</v>
      </c>
      <c r="F7592">
        <f t="shared" si="591"/>
        <v>1</v>
      </c>
      <c r="G7592">
        <f t="shared" si="592"/>
        <v>1</v>
      </c>
    </row>
    <row r="7593" spans="1:7" x14ac:dyDescent="0.25">
      <c r="A7593" s="7">
        <v>4.2610233157385352E-2</v>
      </c>
      <c r="B7593" s="13">
        <f t="shared" si="593"/>
        <v>7592</v>
      </c>
      <c r="C7593" s="35">
        <f t="shared" si="594"/>
        <v>0</v>
      </c>
      <c r="D7593" s="7">
        <f t="shared" si="590"/>
        <v>0</v>
      </c>
      <c r="E7593" s="7">
        <f>SUM(D$2:D7593)</f>
        <v>2076.6614689122484</v>
      </c>
      <c r="F7593">
        <f t="shared" si="591"/>
        <v>1</v>
      </c>
      <c r="G7593">
        <f t="shared" si="592"/>
        <v>1</v>
      </c>
    </row>
    <row r="7594" spans="1:7" x14ac:dyDescent="0.25">
      <c r="A7594" s="7">
        <v>4.2610233157385352E-2</v>
      </c>
      <c r="B7594" s="13">
        <f t="shared" si="593"/>
        <v>7593</v>
      </c>
      <c r="C7594" s="35">
        <f t="shared" si="594"/>
        <v>0</v>
      </c>
      <c r="D7594" s="7">
        <f t="shared" si="590"/>
        <v>0</v>
      </c>
      <c r="E7594" s="7">
        <f>SUM(D$2:D7594)</f>
        <v>2076.6614689122484</v>
      </c>
      <c r="F7594">
        <f t="shared" si="591"/>
        <v>1</v>
      </c>
      <c r="G7594">
        <f t="shared" si="592"/>
        <v>1</v>
      </c>
    </row>
    <row r="7595" spans="1:7" x14ac:dyDescent="0.25">
      <c r="A7595" s="7">
        <v>4.2610233157385352E-2</v>
      </c>
      <c r="B7595" s="13">
        <f t="shared" si="593"/>
        <v>7594</v>
      </c>
      <c r="C7595" s="35">
        <f t="shared" si="594"/>
        <v>0</v>
      </c>
      <c r="D7595" s="7">
        <f t="shared" si="590"/>
        <v>0</v>
      </c>
      <c r="E7595" s="7">
        <f>SUM(D$2:D7595)</f>
        <v>2076.6614689122484</v>
      </c>
      <c r="F7595">
        <f t="shared" si="591"/>
        <v>1</v>
      </c>
      <c r="G7595">
        <f t="shared" si="592"/>
        <v>1</v>
      </c>
    </row>
    <row r="7596" spans="1:7" x14ac:dyDescent="0.25">
      <c r="A7596" s="7">
        <v>4.2610233157385352E-2</v>
      </c>
      <c r="B7596" s="13">
        <f t="shared" si="593"/>
        <v>7595</v>
      </c>
      <c r="C7596" s="35">
        <f t="shared" si="594"/>
        <v>0</v>
      </c>
      <c r="D7596" s="7">
        <f t="shared" si="590"/>
        <v>0</v>
      </c>
      <c r="E7596" s="7">
        <f>SUM(D$2:D7596)</f>
        <v>2076.6614689122484</v>
      </c>
      <c r="F7596">
        <f t="shared" si="591"/>
        <v>1</v>
      </c>
      <c r="G7596">
        <f t="shared" si="592"/>
        <v>1</v>
      </c>
    </row>
    <row r="7597" spans="1:7" x14ac:dyDescent="0.25">
      <c r="A7597" s="7">
        <v>4.2610233157385352E-2</v>
      </c>
      <c r="B7597" s="13">
        <f t="shared" si="593"/>
        <v>7596</v>
      </c>
      <c r="C7597" s="35">
        <f t="shared" si="594"/>
        <v>0</v>
      </c>
      <c r="D7597" s="7">
        <f t="shared" si="590"/>
        <v>0</v>
      </c>
      <c r="E7597" s="7">
        <f>SUM(D$2:D7597)</f>
        <v>2076.6614689122484</v>
      </c>
      <c r="F7597">
        <f t="shared" si="591"/>
        <v>1</v>
      </c>
      <c r="G7597">
        <f t="shared" si="592"/>
        <v>1</v>
      </c>
    </row>
    <row r="7598" spans="1:7" x14ac:dyDescent="0.25">
      <c r="A7598" s="7">
        <v>4.2610233157385352E-2</v>
      </c>
      <c r="B7598" s="13">
        <f t="shared" si="593"/>
        <v>7597</v>
      </c>
      <c r="C7598" s="35">
        <f t="shared" si="594"/>
        <v>0</v>
      </c>
      <c r="D7598" s="7">
        <f t="shared" si="590"/>
        <v>0</v>
      </c>
      <c r="E7598" s="7">
        <f>SUM(D$2:D7598)</f>
        <v>2076.6614689122484</v>
      </c>
      <c r="F7598">
        <f t="shared" si="591"/>
        <v>1</v>
      </c>
      <c r="G7598">
        <f t="shared" si="592"/>
        <v>1</v>
      </c>
    </row>
    <row r="7599" spans="1:7" x14ac:dyDescent="0.25">
      <c r="A7599" s="7">
        <v>4.2610233157385352E-2</v>
      </c>
      <c r="B7599" s="13">
        <f t="shared" si="593"/>
        <v>7598</v>
      </c>
      <c r="C7599" s="35">
        <f t="shared" si="594"/>
        <v>0</v>
      </c>
      <c r="D7599" s="7">
        <f t="shared" si="590"/>
        <v>0</v>
      </c>
      <c r="E7599" s="7">
        <f>SUM(D$2:D7599)</f>
        <v>2076.6614689122484</v>
      </c>
      <c r="F7599">
        <f t="shared" si="591"/>
        <v>1</v>
      </c>
      <c r="G7599">
        <f t="shared" si="592"/>
        <v>1</v>
      </c>
    </row>
    <row r="7600" spans="1:7" x14ac:dyDescent="0.25">
      <c r="A7600" s="7">
        <v>4.2610233157385352E-2</v>
      </c>
      <c r="B7600" s="13">
        <f t="shared" si="593"/>
        <v>7599</v>
      </c>
      <c r="C7600" s="35">
        <f t="shared" si="594"/>
        <v>0</v>
      </c>
      <c r="D7600" s="7">
        <f t="shared" si="590"/>
        <v>0</v>
      </c>
      <c r="E7600" s="7">
        <f>SUM(D$2:D7600)</f>
        <v>2076.6614689122484</v>
      </c>
      <c r="F7600">
        <f t="shared" si="591"/>
        <v>1</v>
      </c>
      <c r="G7600">
        <f t="shared" si="592"/>
        <v>1</v>
      </c>
    </row>
    <row r="7601" spans="1:7" x14ac:dyDescent="0.25">
      <c r="A7601" s="7">
        <v>4.2610233157385352E-2</v>
      </c>
      <c r="B7601" s="13">
        <f t="shared" si="593"/>
        <v>7600</v>
      </c>
      <c r="C7601" s="35">
        <f t="shared" si="594"/>
        <v>0</v>
      </c>
      <c r="D7601" s="7">
        <f t="shared" si="590"/>
        <v>0</v>
      </c>
      <c r="E7601" s="7">
        <f>SUM(D$2:D7601)</f>
        <v>2076.6614689122484</v>
      </c>
      <c r="F7601">
        <f t="shared" si="591"/>
        <v>1</v>
      </c>
      <c r="G7601">
        <f t="shared" si="592"/>
        <v>1</v>
      </c>
    </row>
    <row r="7602" spans="1:7" x14ac:dyDescent="0.25">
      <c r="A7602" s="7">
        <v>4.2610233157385352E-2</v>
      </c>
      <c r="B7602" s="13">
        <f t="shared" si="593"/>
        <v>7601</v>
      </c>
      <c r="C7602" s="35">
        <f t="shared" si="594"/>
        <v>0</v>
      </c>
      <c r="D7602" s="7">
        <f t="shared" si="590"/>
        <v>0</v>
      </c>
      <c r="E7602" s="7">
        <f>SUM(D$2:D7602)</f>
        <v>2076.6614689122484</v>
      </c>
      <c r="F7602">
        <f t="shared" si="591"/>
        <v>1</v>
      </c>
      <c r="G7602">
        <f t="shared" si="592"/>
        <v>1</v>
      </c>
    </row>
    <row r="7603" spans="1:7" x14ac:dyDescent="0.25">
      <c r="A7603" s="7">
        <v>4.2610233157385352E-2</v>
      </c>
      <c r="B7603" s="13">
        <f t="shared" si="593"/>
        <v>7602</v>
      </c>
      <c r="C7603" s="35">
        <f t="shared" si="594"/>
        <v>0</v>
      </c>
      <c r="D7603" s="7">
        <f t="shared" si="590"/>
        <v>0</v>
      </c>
      <c r="E7603" s="7">
        <f>SUM(D$2:D7603)</f>
        <v>2076.6614689122484</v>
      </c>
      <c r="F7603">
        <f t="shared" si="591"/>
        <v>1</v>
      </c>
      <c r="G7603">
        <f t="shared" si="592"/>
        <v>1</v>
      </c>
    </row>
    <row r="7604" spans="1:7" x14ac:dyDescent="0.25">
      <c r="A7604" s="7">
        <v>4.2610233157385352E-2</v>
      </c>
      <c r="B7604" s="13">
        <f t="shared" si="593"/>
        <v>7603</v>
      </c>
      <c r="C7604" s="35">
        <f t="shared" si="594"/>
        <v>0</v>
      </c>
      <c r="D7604" s="7">
        <f t="shared" si="590"/>
        <v>0</v>
      </c>
      <c r="E7604" s="7">
        <f>SUM(D$2:D7604)</f>
        <v>2076.6614689122484</v>
      </c>
      <c r="F7604">
        <f t="shared" si="591"/>
        <v>1</v>
      </c>
      <c r="G7604">
        <f t="shared" si="592"/>
        <v>1</v>
      </c>
    </row>
    <row r="7605" spans="1:7" x14ac:dyDescent="0.25">
      <c r="A7605" s="7">
        <v>4.2610233157385352E-2</v>
      </c>
      <c r="B7605" s="13">
        <f t="shared" si="593"/>
        <v>7604</v>
      </c>
      <c r="C7605" s="35">
        <f t="shared" si="594"/>
        <v>0</v>
      </c>
      <c r="D7605" s="7">
        <f t="shared" si="590"/>
        <v>0</v>
      </c>
      <c r="E7605" s="7">
        <f>SUM(D$2:D7605)</f>
        <v>2076.6614689122484</v>
      </c>
      <c r="F7605">
        <f t="shared" si="591"/>
        <v>1</v>
      </c>
      <c r="G7605">
        <f t="shared" si="592"/>
        <v>1</v>
      </c>
    </row>
    <row r="7606" spans="1:7" x14ac:dyDescent="0.25">
      <c r="A7606" s="7">
        <v>4.2610233157385352E-2</v>
      </c>
      <c r="B7606" s="13">
        <f t="shared" si="593"/>
        <v>7605</v>
      </c>
      <c r="C7606" s="35">
        <f t="shared" si="594"/>
        <v>0</v>
      </c>
      <c r="D7606" s="7">
        <f t="shared" si="590"/>
        <v>0</v>
      </c>
      <c r="E7606" s="7">
        <f>SUM(D$2:D7606)</f>
        <v>2076.6614689122484</v>
      </c>
      <c r="F7606">
        <f t="shared" si="591"/>
        <v>1</v>
      </c>
      <c r="G7606">
        <f t="shared" si="592"/>
        <v>1</v>
      </c>
    </row>
    <row r="7607" spans="1:7" x14ac:dyDescent="0.25">
      <c r="A7607" s="7">
        <v>4.2610233157385352E-2</v>
      </c>
      <c r="B7607" s="13">
        <f t="shared" si="593"/>
        <v>7606</v>
      </c>
      <c r="C7607" s="35">
        <f t="shared" si="594"/>
        <v>0</v>
      </c>
      <c r="D7607" s="7">
        <f t="shared" si="590"/>
        <v>0</v>
      </c>
      <c r="E7607" s="7">
        <f>SUM(D$2:D7607)</f>
        <v>2076.6614689122484</v>
      </c>
      <c r="F7607">
        <f t="shared" si="591"/>
        <v>1</v>
      </c>
      <c r="G7607">
        <f t="shared" si="592"/>
        <v>1</v>
      </c>
    </row>
    <row r="7608" spans="1:7" x14ac:dyDescent="0.25">
      <c r="A7608" s="7">
        <v>4.2610233157385352E-2</v>
      </c>
      <c r="B7608" s="13">
        <f t="shared" si="593"/>
        <v>7607</v>
      </c>
      <c r="C7608" s="35">
        <f t="shared" si="594"/>
        <v>0</v>
      </c>
      <c r="D7608" s="7">
        <f t="shared" si="590"/>
        <v>0</v>
      </c>
      <c r="E7608" s="7">
        <f>SUM(D$2:D7608)</f>
        <v>2076.6614689122484</v>
      </c>
      <c r="F7608">
        <f t="shared" si="591"/>
        <v>1</v>
      </c>
      <c r="G7608">
        <f t="shared" si="592"/>
        <v>1</v>
      </c>
    </row>
    <row r="7609" spans="1:7" x14ac:dyDescent="0.25">
      <c r="A7609" s="7">
        <v>4.2610233157385352E-2</v>
      </c>
      <c r="B7609" s="13">
        <f t="shared" si="593"/>
        <v>7608</v>
      </c>
      <c r="C7609" s="35">
        <f t="shared" si="594"/>
        <v>0</v>
      </c>
      <c r="D7609" s="7">
        <f t="shared" si="590"/>
        <v>0</v>
      </c>
      <c r="E7609" s="7">
        <f>SUM(D$2:D7609)</f>
        <v>2076.6614689122484</v>
      </c>
      <c r="F7609">
        <f t="shared" si="591"/>
        <v>1</v>
      </c>
      <c r="G7609">
        <f t="shared" si="592"/>
        <v>1</v>
      </c>
    </row>
    <row r="7610" spans="1:7" x14ac:dyDescent="0.25">
      <c r="A7610" s="7">
        <v>4.2610233157385352E-2</v>
      </c>
      <c r="B7610" s="13">
        <f t="shared" si="593"/>
        <v>7609</v>
      </c>
      <c r="C7610" s="35">
        <f t="shared" si="594"/>
        <v>0</v>
      </c>
      <c r="D7610" s="7">
        <f t="shared" si="590"/>
        <v>0</v>
      </c>
      <c r="E7610" s="7">
        <f>SUM(D$2:D7610)</f>
        <v>2076.6614689122484</v>
      </c>
      <c r="F7610">
        <f t="shared" si="591"/>
        <v>1</v>
      </c>
      <c r="G7610">
        <f t="shared" si="592"/>
        <v>1</v>
      </c>
    </row>
    <row r="7611" spans="1:7" x14ac:dyDescent="0.25">
      <c r="A7611" s="7">
        <v>4.2610233157385352E-2</v>
      </c>
      <c r="B7611" s="13">
        <f t="shared" si="593"/>
        <v>7610</v>
      </c>
      <c r="C7611" s="35">
        <f t="shared" si="594"/>
        <v>0</v>
      </c>
      <c r="D7611" s="7">
        <f t="shared" si="590"/>
        <v>0</v>
      </c>
      <c r="E7611" s="7">
        <f>SUM(D$2:D7611)</f>
        <v>2076.6614689122484</v>
      </c>
      <c r="F7611">
        <f t="shared" si="591"/>
        <v>1</v>
      </c>
      <c r="G7611">
        <f t="shared" si="592"/>
        <v>1</v>
      </c>
    </row>
    <row r="7612" spans="1:7" x14ac:dyDescent="0.25">
      <c r="A7612" s="7">
        <v>4.2610233157385352E-2</v>
      </c>
      <c r="B7612" s="13">
        <f t="shared" si="593"/>
        <v>7611</v>
      </c>
      <c r="C7612" s="35">
        <f t="shared" si="594"/>
        <v>0</v>
      </c>
      <c r="D7612" s="7">
        <f t="shared" si="590"/>
        <v>0</v>
      </c>
      <c r="E7612" s="7">
        <f>SUM(D$2:D7612)</f>
        <v>2076.6614689122484</v>
      </c>
      <c r="F7612">
        <f t="shared" si="591"/>
        <v>1</v>
      </c>
      <c r="G7612">
        <f t="shared" si="592"/>
        <v>1</v>
      </c>
    </row>
    <row r="7613" spans="1:7" x14ac:dyDescent="0.25">
      <c r="A7613" s="7">
        <v>4.2610233157385352E-2</v>
      </c>
      <c r="B7613" s="13">
        <f t="shared" si="593"/>
        <v>7612</v>
      </c>
      <c r="C7613" s="35">
        <f t="shared" si="594"/>
        <v>0</v>
      </c>
      <c r="D7613" s="7">
        <f t="shared" si="590"/>
        <v>0</v>
      </c>
      <c r="E7613" s="7">
        <f>SUM(D$2:D7613)</f>
        <v>2076.6614689122484</v>
      </c>
      <c r="F7613">
        <f t="shared" si="591"/>
        <v>1</v>
      </c>
      <c r="G7613">
        <f t="shared" si="592"/>
        <v>1</v>
      </c>
    </row>
    <row r="7614" spans="1:7" x14ac:dyDescent="0.25">
      <c r="A7614" s="7">
        <v>4.2610233157385352E-2</v>
      </c>
      <c r="B7614" s="13">
        <f t="shared" si="593"/>
        <v>7613</v>
      </c>
      <c r="C7614" s="35">
        <f t="shared" si="594"/>
        <v>0</v>
      </c>
      <c r="D7614" s="7">
        <f t="shared" si="590"/>
        <v>0</v>
      </c>
      <c r="E7614" s="7">
        <f>SUM(D$2:D7614)</f>
        <v>2076.6614689122484</v>
      </c>
      <c r="F7614">
        <f t="shared" si="591"/>
        <v>1</v>
      </c>
      <c r="G7614">
        <f t="shared" si="592"/>
        <v>1</v>
      </c>
    </row>
    <row r="7615" spans="1:7" x14ac:dyDescent="0.25">
      <c r="A7615" s="7">
        <v>4.2610233157385352E-2</v>
      </c>
      <c r="B7615" s="13">
        <f t="shared" si="593"/>
        <v>7614</v>
      </c>
      <c r="C7615" s="35">
        <f t="shared" si="594"/>
        <v>0</v>
      </c>
      <c r="D7615" s="7">
        <f t="shared" si="590"/>
        <v>0</v>
      </c>
      <c r="E7615" s="7">
        <f>SUM(D$2:D7615)</f>
        <v>2076.6614689122484</v>
      </c>
      <c r="F7615">
        <f t="shared" si="591"/>
        <v>1</v>
      </c>
      <c r="G7615">
        <f t="shared" si="592"/>
        <v>1</v>
      </c>
    </row>
    <row r="7616" spans="1:7" x14ac:dyDescent="0.25">
      <c r="A7616" s="7">
        <v>4.2610233157385352E-2</v>
      </c>
      <c r="B7616" s="13">
        <f t="shared" si="593"/>
        <v>7615</v>
      </c>
      <c r="C7616" s="35">
        <f t="shared" si="594"/>
        <v>0</v>
      </c>
      <c r="D7616" s="7">
        <f t="shared" si="590"/>
        <v>0</v>
      </c>
      <c r="E7616" s="7">
        <f>SUM(D$2:D7616)</f>
        <v>2076.6614689122484</v>
      </c>
      <c r="F7616">
        <f t="shared" si="591"/>
        <v>1</v>
      </c>
      <c r="G7616">
        <f t="shared" si="592"/>
        <v>1</v>
      </c>
    </row>
    <row r="7617" spans="1:7" x14ac:dyDescent="0.25">
      <c r="A7617" s="7">
        <v>4.2610233157385352E-2</v>
      </c>
      <c r="B7617" s="13">
        <f t="shared" si="593"/>
        <v>7616</v>
      </c>
      <c r="C7617" s="35">
        <f t="shared" si="594"/>
        <v>0</v>
      </c>
      <c r="D7617" s="7">
        <f t="shared" si="590"/>
        <v>0</v>
      </c>
      <c r="E7617" s="7">
        <f>SUM(D$2:D7617)</f>
        <v>2076.6614689122484</v>
      </c>
      <c r="F7617">
        <f t="shared" si="591"/>
        <v>1</v>
      </c>
      <c r="G7617">
        <f t="shared" si="592"/>
        <v>1</v>
      </c>
    </row>
    <row r="7618" spans="1:7" x14ac:dyDescent="0.25">
      <c r="A7618" s="7">
        <v>4.2610233157385352E-2</v>
      </c>
      <c r="B7618" s="13">
        <f t="shared" si="593"/>
        <v>7617</v>
      </c>
      <c r="C7618" s="35">
        <f t="shared" si="594"/>
        <v>0</v>
      </c>
      <c r="D7618" s="7">
        <f t="shared" ref="D7618:D7681" si="595">C7618*B7618</f>
        <v>0</v>
      </c>
      <c r="E7618" s="7">
        <f>SUM(D$2:D7618)</f>
        <v>2076.6614689122484</v>
      </c>
      <c r="F7618">
        <f t="shared" ref="F7618:F7681" si="596">IF(E7618&gt;I$15,1,0)</f>
        <v>1</v>
      </c>
      <c r="G7618">
        <f t="shared" ref="G7618:G7681" si="597">IF(E7618&gt;M$15,1,0)</f>
        <v>1</v>
      </c>
    </row>
    <row r="7619" spans="1:7" x14ac:dyDescent="0.25">
      <c r="A7619" s="7">
        <v>4.2610233157385352E-2</v>
      </c>
      <c r="B7619" s="13">
        <f t="shared" ref="B7619:B7682" si="598">ROW(B7619)-1</f>
        <v>7618</v>
      </c>
      <c r="C7619" s="35">
        <f t="shared" si="594"/>
        <v>0</v>
      </c>
      <c r="D7619" s="7">
        <f t="shared" si="595"/>
        <v>0</v>
      </c>
      <c r="E7619" s="7">
        <f>SUM(D$2:D7619)</f>
        <v>2076.6614689122484</v>
      </c>
      <c r="F7619">
        <f t="shared" si="596"/>
        <v>1</v>
      </c>
      <c r="G7619">
        <f t="shared" si="597"/>
        <v>1</v>
      </c>
    </row>
    <row r="7620" spans="1:7" x14ac:dyDescent="0.25">
      <c r="A7620" s="7">
        <v>4.2610233157385352E-2</v>
      </c>
      <c r="B7620" s="13">
        <f t="shared" si="598"/>
        <v>7619</v>
      </c>
      <c r="C7620" s="35">
        <f t="shared" ref="C7620:C7683" si="599">IF(A7619-A7620=0,0,A7619-A7620)</f>
        <v>0</v>
      </c>
      <c r="D7620" s="7">
        <f t="shared" si="595"/>
        <v>0</v>
      </c>
      <c r="E7620" s="7">
        <f>SUM(D$2:D7620)</f>
        <v>2076.6614689122484</v>
      </c>
      <c r="F7620">
        <f t="shared" si="596"/>
        <v>1</v>
      </c>
      <c r="G7620">
        <f t="shared" si="597"/>
        <v>1</v>
      </c>
    </row>
    <row r="7621" spans="1:7" x14ac:dyDescent="0.25">
      <c r="A7621" s="7">
        <v>4.2610233157385352E-2</v>
      </c>
      <c r="B7621" s="13">
        <f t="shared" si="598"/>
        <v>7620</v>
      </c>
      <c r="C7621" s="35">
        <f t="shared" si="599"/>
        <v>0</v>
      </c>
      <c r="D7621" s="7">
        <f t="shared" si="595"/>
        <v>0</v>
      </c>
      <c r="E7621" s="7">
        <f>SUM(D$2:D7621)</f>
        <v>2076.6614689122484</v>
      </c>
      <c r="F7621">
        <f t="shared" si="596"/>
        <v>1</v>
      </c>
      <c r="G7621">
        <f t="shared" si="597"/>
        <v>1</v>
      </c>
    </row>
    <row r="7622" spans="1:7" x14ac:dyDescent="0.25">
      <c r="A7622" s="7">
        <v>4.2610233157385352E-2</v>
      </c>
      <c r="B7622" s="13">
        <f t="shared" si="598"/>
        <v>7621</v>
      </c>
      <c r="C7622" s="35">
        <f t="shared" si="599"/>
        <v>0</v>
      </c>
      <c r="D7622" s="7">
        <f t="shared" si="595"/>
        <v>0</v>
      </c>
      <c r="E7622" s="7">
        <f>SUM(D$2:D7622)</f>
        <v>2076.6614689122484</v>
      </c>
      <c r="F7622">
        <f t="shared" si="596"/>
        <v>1</v>
      </c>
      <c r="G7622">
        <f t="shared" si="597"/>
        <v>1</v>
      </c>
    </row>
    <row r="7623" spans="1:7" x14ac:dyDescent="0.25">
      <c r="A7623" s="7">
        <v>4.2610233157385352E-2</v>
      </c>
      <c r="B7623" s="13">
        <f t="shared" si="598"/>
        <v>7622</v>
      </c>
      <c r="C7623" s="35">
        <f t="shared" si="599"/>
        <v>0</v>
      </c>
      <c r="D7623" s="7">
        <f t="shared" si="595"/>
        <v>0</v>
      </c>
      <c r="E7623" s="7">
        <f>SUM(D$2:D7623)</f>
        <v>2076.6614689122484</v>
      </c>
      <c r="F7623">
        <f t="shared" si="596"/>
        <v>1</v>
      </c>
      <c r="G7623">
        <f t="shared" si="597"/>
        <v>1</v>
      </c>
    </row>
    <row r="7624" spans="1:7" x14ac:dyDescent="0.25">
      <c r="A7624" s="7">
        <v>4.2610233157385352E-2</v>
      </c>
      <c r="B7624" s="13">
        <f t="shared" si="598"/>
        <v>7623</v>
      </c>
      <c r="C7624" s="35">
        <f t="shared" si="599"/>
        <v>0</v>
      </c>
      <c r="D7624" s="7">
        <f t="shared" si="595"/>
        <v>0</v>
      </c>
      <c r="E7624" s="7">
        <f>SUM(D$2:D7624)</f>
        <v>2076.6614689122484</v>
      </c>
      <c r="F7624">
        <f t="shared" si="596"/>
        <v>1</v>
      </c>
      <c r="G7624">
        <f t="shared" si="597"/>
        <v>1</v>
      </c>
    </row>
    <row r="7625" spans="1:7" x14ac:dyDescent="0.25">
      <c r="A7625" s="7">
        <v>4.2610233157385352E-2</v>
      </c>
      <c r="B7625" s="13">
        <f t="shared" si="598"/>
        <v>7624</v>
      </c>
      <c r="C7625" s="35">
        <f t="shared" si="599"/>
        <v>0</v>
      </c>
      <c r="D7625" s="7">
        <f t="shared" si="595"/>
        <v>0</v>
      </c>
      <c r="E7625" s="7">
        <f>SUM(D$2:D7625)</f>
        <v>2076.6614689122484</v>
      </c>
      <c r="F7625">
        <f t="shared" si="596"/>
        <v>1</v>
      </c>
      <c r="G7625">
        <f t="shared" si="597"/>
        <v>1</v>
      </c>
    </row>
    <row r="7626" spans="1:7" x14ac:dyDescent="0.25">
      <c r="A7626" s="7">
        <v>4.2610233157385352E-2</v>
      </c>
      <c r="B7626" s="13">
        <f t="shared" si="598"/>
        <v>7625</v>
      </c>
      <c r="C7626" s="35">
        <f t="shared" si="599"/>
        <v>0</v>
      </c>
      <c r="D7626" s="7">
        <f t="shared" si="595"/>
        <v>0</v>
      </c>
      <c r="E7626" s="7">
        <f>SUM(D$2:D7626)</f>
        <v>2076.6614689122484</v>
      </c>
      <c r="F7626">
        <f t="shared" si="596"/>
        <v>1</v>
      </c>
      <c r="G7626">
        <f t="shared" si="597"/>
        <v>1</v>
      </c>
    </row>
    <row r="7627" spans="1:7" x14ac:dyDescent="0.25">
      <c r="A7627" s="7">
        <v>4.2610233157385352E-2</v>
      </c>
      <c r="B7627" s="13">
        <f t="shared" si="598"/>
        <v>7626</v>
      </c>
      <c r="C7627" s="35">
        <f t="shared" si="599"/>
        <v>0</v>
      </c>
      <c r="D7627" s="7">
        <f t="shared" si="595"/>
        <v>0</v>
      </c>
      <c r="E7627" s="7">
        <f>SUM(D$2:D7627)</f>
        <v>2076.6614689122484</v>
      </c>
      <c r="F7627">
        <f t="shared" si="596"/>
        <v>1</v>
      </c>
      <c r="G7627">
        <f t="shared" si="597"/>
        <v>1</v>
      </c>
    </row>
    <row r="7628" spans="1:7" x14ac:dyDescent="0.25">
      <c r="A7628" s="7">
        <v>4.2610233157385352E-2</v>
      </c>
      <c r="B7628" s="13">
        <f t="shared" si="598"/>
        <v>7627</v>
      </c>
      <c r="C7628" s="35">
        <f t="shared" si="599"/>
        <v>0</v>
      </c>
      <c r="D7628" s="7">
        <f t="shared" si="595"/>
        <v>0</v>
      </c>
      <c r="E7628" s="7">
        <f>SUM(D$2:D7628)</f>
        <v>2076.6614689122484</v>
      </c>
      <c r="F7628">
        <f t="shared" si="596"/>
        <v>1</v>
      </c>
      <c r="G7628">
        <f t="shared" si="597"/>
        <v>1</v>
      </c>
    </row>
    <row r="7629" spans="1:7" x14ac:dyDescent="0.25">
      <c r="A7629" s="7">
        <v>4.2610233157385352E-2</v>
      </c>
      <c r="B7629" s="13">
        <f t="shared" si="598"/>
        <v>7628</v>
      </c>
      <c r="C7629" s="35">
        <f t="shared" si="599"/>
        <v>0</v>
      </c>
      <c r="D7629" s="7">
        <f t="shared" si="595"/>
        <v>0</v>
      </c>
      <c r="E7629" s="7">
        <f>SUM(D$2:D7629)</f>
        <v>2076.6614689122484</v>
      </c>
      <c r="F7629">
        <f t="shared" si="596"/>
        <v>1</v>
      </c>
      <c r="G7629">
        <f t="shared" si="597"/>
        <v>1</v>
      </c>
    </row>
    <row r="7630" spans="1:7" x14ac:dyDescent="0.25">
      <c r="A7630" s="7">
        <v>4.2610233157385352E-2</v>
      </c>
      <c r="B7630" s="13">
        <f t="shared" si="598"/>
        <v>7629</v>
      </c>
      <c r="C7630" s="35">
        <f t="shared" si="599"/>
        <v>0</v>
      </c>
      <c r="D7630" s="7">
        <f t="shared" si="595"/>
        <v>0</v>
      </c>
      <c r="E7630" s="7">
        <f>SUM(D$2:D7630)</f>
        <v>2076.6614689122484</v>
      </c>
      <c r="F7630">
        <f t="shared" si="596"/>
        <v>1</v>
      </c>
      <c r="G7630">
        <f t="shared" si="597"/>
        <v>1</v>
      </c>
    </row>
    <row r="7631" spans="1:7" x14ac:dyDescent="0.25">
      <c r="A7631" s="7">
        <v>4.2610233157385352E-2</v>
      </c>
      <c r="B7631" s="13">
        <f t="shared" si="598"/>
        <v>7630</v>
      </c>
      <c r="C7631" s="35">
        <f t="shared" si="599"/>
        <v>0</v>
      </c>
      <c r="D7631" s="7">
        <f t="shared" si="595"/>
        <v>0</v>
      </c>
      <c r="E7631" s="7">
        <f>SUM(D$2:D7631)</f>
        <v>2076.6614689122484</v>
      </c>
      <c r="F7631">
        <f t="shared" si="596"/>
        <v>1</v>
      </c>
      <c r="G7631">
        <f t="shared" si="597"/>
        <v>1</v>
      </c>
    </row>
    <row r="7632" spans="1:7" x14ac:dyDescent="0.25">
      <c r="A7632" s="7">
        <v>4.2610233157385352E-2</v>
      </c>
      <c r="B7632" s="13">
        <f t="shared" si="598"/>
        <v>7631</v>
      </c>
      <c r="C7632" s="35">
        <f t="shared" si="599"/>
        <v>0</v>
      </c>
      <c r="D7632" s="7">
        <f t="shared" si="595"/>
        <v>0</v>
      </c>
      <c r="E7632" s="7">
        <f>SUM(D$2:D7632)</f>
        <v>2076.6614689122484</v>
      </c>
      <c r="F7632">
        <f t="shared" si="596"/>
        <v>1</v>
      </c>
      <c r="G7632">
        <f t="shared" si="597"/>
        <v>1</v>
      </c>
    </row>
    <row r="7633" spans="1:7" x14ac:dyDescent="0.25">
      <c r="A7633" s="7">
        <v>4.2610233157385352E-2</v>
      </c>
      <c r="B7633" s="13">
        <f t="shared" si="598"/>
        <v>7632</v>
      </c>
      <c r="C7633" s="35">
        <f t="shared" si="599"/>
        <v>0</v>
      </c>
      <c r="D7633" s="7">
        <f t="shared" si="595"/>
        <v>0</v>
      </c>
      <c r="E7633" s="7">
        <f>SUM(D$2:D7633)</f>
        <v>2076.6614689122484</v>
      </c>
      <c r="F7633">
        <f t="shared" si="596"/>
        <v>1</v>
      </c>
      <c r="G7633">
        <f t="shared" si="597"/>
        <v>1</v>
      </c>
    </row>
    <row r="7634" spans="1:7" x14ac:dyDescent="0.25">
      <c r="A7634" s="7">
        <v>4.2610233157385352E-2</v>
      </c>
      <c r="B7634" s="13">
        <f t="shared" si="598"/>
        <v>7633</v>
      </c>
      <c r="C7634" s="35">
        <f t="shared" si="599"/>
        <v>0</v>
      </c>
      <c r="D7634" s="7">
        <f t="shared" si="595"/>
        <v>0</v>
      </c>
      <c r="E7634" s="7">
        <f>SUM(D$2:D7634)</f>
        <v>2076.6614689122484</v>
      </c>
      <c r="F7634">
        <f t="shared" si="596"/>
        <v>1</v>
      </c>
      <c r="G7634">
        <f t="shared" si="597"/>
        <v>1</v>
      </c>
    </row>
    <row r="7635" spans="1:7" x14ac:dyDescent="0.25">
      <c r="A7635" s="7">
        <v>4.2610233157385352E-2</v>
      </c>
      <c r="B7635" s="13">
        <f t="shared" si="598"/>
        <v>7634</v>
      </c>
      <c r="C7635" s="35">
        <f t="shared" si="599"/>
        <v>0</v>
      </c>
      <c r="D7635" s="7">
        <f t="shared" si="595"/>
        <v>0</v>
      </c>
      <c r="E7635" s="7">
        <f>SUM(D$2:D7635)</f>
        <v>2076.6614689122484</v>
      </c>
      <c r="F7635">
        <f t="shared" si="596"/>
        <v>1</v>
      </c>
      <c r="G7635">
        <f t="shared" si="597"/>
        <v>1</v>
      </c>
    </row>
    <row r="7636" spans="1:7" x14ac:dyDescent="0.25">
      <c r="A7636" s="7">
        <v>4.2610233157385352E-2</v>
      </c>
      <c r="B7636" s="13">
        <f t="shared" si="598"/>
        <v>7635</v>
      </c>
      <c r="C7636" s="35">
        <f t="shared" si="599"/>
        <v>0</v>
      </c>
      <c r="D7636" s="7">
        <f t="shared" si="595"/>
        <v>0</v>
      </c>
      <c r="E7636" s="7">
        <f>SUM(D$2:D7636)</f>
        <v>2076.6614689122484</v>
      </c>
      <c r="F7636">
        <f t="shared" si="596"/>
        <v>1</v>
      </c>
      <c r="G7636">
        <f t="shared" si="597"/>
        <v>1</v>
      </c>
    </row>
    <row r="7637" spans="1:7" x14ac:dyDescent="0.25">
      <c r="A7637" s="7">
        <v>4.2610233157385352E-2</v>
      </c>
      <c r="B7637" s="13">
        <f t="shared" si="598"/>
        <v>7636</v>
      </c>
      <c r="C7637" s="35">
        <f t="shared" si="599"/>
        <v>0</v>
      </c>
      <c r="D7637" s="7">
        <f t="shared" si="595"/>
        <v>0</v>
      </c>
      <c r="E7637" s="7">
        <f>SUM(D$2:D7637)</f>
        <v>2076.6614689122484</v>
      </c>
      <c r="F7637">
        <f t="shared" si="596"/>
        <v>1</v>
      </c>
      <c r="G7637">
        <f t="shared" si="597"/>
        <v>1</v>
      </c>
    </row>
    <row r="7638" spans="1:7" x14ac:dyDescent="0.25">
      <c r="A7638" s="7">
        <v>4.2610233157385352E-2</v>
      </c>
      <c r="B7638" s="13">
        <f t="shared" si="598"/>
        <v>7637</v>
      </c>
      <c r="C7638" s="35">
        <f t="shared" si="599"/>
        <v>0</v>
      </c>
      <c r="D7638" s="7">
        <f t="shared" si="595"/>
        <v>0</v>
      </c>
      <c r="E7638" s="7">
        <f>SUM(D$2:D7638)</f>
        <v>2076.6614689122484</v>
      </c>
      <c r="F7638">
        <f t="shared" si="596"/>
        <v>1</v>
      </c>
      <c r="G7638">
        <f t="shared" si="597"/>
        <v>1</v>
      </c>
    </row>
    <row r="7639" spans="1:7" x14ac:dyDescent="0.25">
      <c r="A7639" s="7">
        <v>4.2610233157385352E-2</v>
      </c>
      <c r="B7639" s="13">
        <f t="shared" si="598"/>
        <v>7638</v>
      </c>
      <c r="C7639" s="35">
        <f t="shared" si="599"/>
        <v>0</v>
      </c>
      <c r="D7639" s="7">
        <f t="shared" si="595"/>
        <v>0</v>
      </c>
      <c r="E7639" s="7">
        <f>SUM(D$2:D7639)</f>
        <v>2076.6614689122484</v>
      </c>
      <c r="F7639">
        <f t="shared" si="596"/>
        <v>1</v>
      </c>
      <c r="G7639">
        <f t="shared" si="597"/>
        <v>1</v>
      </c>
    </row>
    <row r="7640" spans="1:7" x14ac:dyDescent="0.25">
      <c r="A7640" s="7">
        <v>4.2610233157385352E-2</v>
      </c>
      <c r="B7640" s="13">
        <f t="shared" si="598"/>
        <v>7639</v>
      </c>
      <c r="C7640" s="35">
        <f t="shared" si="599"/>
        <v>0</v>
      </c>
      <c r="D7640" s="7">
        <f t="shared" si="595"/>
        <v>0</v>
      </c>
      <c r="E7640" s="7">
        <f>SUM(D$2:D7640)</f>
        <v>2076.6614689122484</v>
      </c>
      <c r="F7640">
        <f t="shared" si="596"/>
        <v>1</v>
      </c>
      <c r="G7640">
        <f t="shared" si="597"/>
        <v>1</v>
      </c>
    </row>
    <row r="7641" spans="1:7" x14ac:dyDescent="0.25">
      <c r="A7641" s="7">
        <v>4.2610233157385352E-2</v>
      </c>
      <c r="B7641" s="13">
        <f t="shared" si="598"/>
        <v>7640</v>
      </c>
      <c r="C7641" s="35">
        <f t="shared" si="599"/>
        <v>0</v>
      </c>
      <c r="D7641" s="7">
        <f t="shared" si="595"/>
        <v>0</v>
      </c>
      <c r="E7641" s="7">
        <f>SUM(D$2:D7641)</f>
        <v>2076.6614689122484</v>
      </c>
      <c r="F7641">
        <f t="shared" si="596"/>
        <v>1</v>
      </c>
      <c r="G7641">
        <f t="shared" si="597"/>
        <v>1</v>
      </c>
    </row>
    <row r="7642" spans="1:7" x14ac:dyDescent="0.25">
      <c r="A7642" s="7">
        <v>4.2610233157385352E-2</v>
      </c>
      <c r="B7642" s="13">
        <f t="shared" si="598"/>
        <v>7641</v>
      </c>
      <c r="C7642" s="35">
        <f t="shared" si="599"/>
        <v>0</v>
      </c>
      <c r="D7642" s="7">
        <f t="shared" si="595"/>
        <v>0</v>
      </c>
      <c r="E7642" s="7">
        <f>SUM(D$2:D7642)</f>
        <v>2076.6614689122484</v>
      </c>
      <c r="F7642">
        <f t="shared" si="596"/>
        <v>1</v>
      </c>
      <c r="G7642">
        <f t="shared" si="597"/>
        <v>1</v>
      </c>
    </row>
    <row r="7643" spans="1:7" x14ac:dyDescent="0.25">
      <c r="A7643" s="7">
        <v>4.2610233157385352E-2</v>
      </c>
      <c r="B7643" s="13">
        <f t="shared" si="598"/>
        <v>7642</v>
      </c>
      <c r="C7643" s="35">
        <f t="shared" si="599"/>
        <v>0</v>
      </c>
      <c r="D7643" s="7">
        <f t="shared" si="595"/>
        <v>0</v>
      </c>
      <c r="E7643" s="7">
        <f>SUM(D$2:D7643)</f>
        <v>2076.6614689122484</v>
      </c>
      <c r="F7643">
        <f t="shared" si="596"/>
        <v>1</v>
      </c>
      <c r="G7643">
        <f t="shared" si="597"/>
        <v>1</v>
      </c>
    </row>
    <row r="7644" spans="1:7" x14ac:dyDescent="0.25">
      <c r="A7644" s="7">
        <v>4.2610233157385352E-2</v>
      </c>
      <c r="B7644" s="13">
        <f t="shared" si="598"/>
        <v>7643</v>
      </c>
      <c r="C7644" s="35">
        <f t="shared" si="599"/>
        <v>0</v>
      </c>
      <c r="D7644" s="7">
        <f t="shared" si="595"/>
        <v>0</v>
      </c>
      <c r="E7644" s="7">
        <f>SUM(D$2:D7644)</f>
        <v>2076.6614689122484</v>
      </c>
      <c r="F7644">
        <f t="shared" si="596"/>
        <v>1</v>
      </c>
      <c r="G7644">
        <f t="shared" si="597"/>
        <v>1</v>
      </c>
    </row>
    <row r="7645" spans="1:7" x14ac:dyDescent="0.25">
      <c r="A7645" s="7">
        <v>4.2610233157385352E-2</v>
      </c>
      <c r="B7645" s="13">
        <f t="shared" si="598"/>
        <v>7644</v>
      </c>
      <c r="C7645" s="35">
        <f t="shared" si="599"/>
        <v>0</v>
      </c>
      <c r="D7645" s="7">
        <f t="shared" si="595"/>
        <v>0</v>
      </c>
      <c r="E7645" s="7">
        <f>SUM(D$2:D7645)</f>
        <v>2076.6614689122484</v>
      </c>
      <c r="F7645">
        <f t="shared" si="596"/>
        <v>1</v>
      </c>
      <c r="G7645">
        <f t="shared" si="597"/>
        <v>1</v>
      </c>
    </row>
    <row r="7646" spans="1:7" x14ac:dyDescent="0.25">
      <c r="A7646" s="7">
        <v>4.2610233157385352E-2</v>
      </c>
      <c r="B7646" s="13">
        <f t="shared" si="598"/>
        <v>7645</v>
      </c>
      <c r="C7646" s="35">
        <f t="shared" si="599"/>
        <v>0</v>
      </c>
      <c r="D7646" s="7">
        <f t="shared" si="595"/>
        <v>0</v>
      </c>
      <c r="E7646" s="7">
        <f>SUM(D$2:D7646)</f>
        <v>2076.6614689122484</v>
      </c>
      <c r="F7646">
        <f t="shared" si="596"/>
        <v>1</v>
      </c>
      <c r="G7646">
        <f t="shared" si="597"/>
        <v>1</v>
      </c>
    </row>
    <row r="7647" spans="1:7" x14ac:dyDescent="0.25">
      <c r="A7647" s="7">
        <v>4.2610233157385352E-2</v>
      </c>
      <c r="B7647" s="13">
        <f t="shared" si="598"/>
        <v>7646</v>
      </c>
      <c r="C7647" s="35">
        <f t="shared" si="599"/>
        <v>0</v>
      </c>
      <c r="D7647" s="7">
        <f t="shared" si="595"/>
        <v>0</v>
      </c>
      <c r="E7647" s="7">
        <f>SUM(D$2:D7647)</f>
        <v>2076.6614689122484</v>
      </c>
      <c r="F7647">
        <f t="shared" si="596"/>
        <v>1</v>
      </c>
      <c r="G7647">
        <f t="shared" si="597"/>
        <v>1</v>
      </c>
    </row>
    <row r="7648" spans="1:7" x14ac:dyDescent="0.25">
      <c r="A7648" s="7">
        <v>4.2610233157385352E-2</v>
      </c>
      <c r="B7648" s="13">
        <f t="shared" si="598"/>
        <v>7647</v>
      </c>
      <c r="C7648" s="35">
        <f t="shared" si="599"/>
        <v>0</v>
      </c>
      <c r="D7648" s="7">
        <f t="shared" si="595"/>
        <v>0</v>
      </c>
      <c r="E7648" s="7">
        <f>SUM(D$2:D7648)</f>
        <v>2076.6614689122484</v>
      </c>
      <c r="F7648">
        <f t="shared" si="596"/>
        <v>1</v>
      </c>
      <c r="G7648">
        <f t="shared" si="597"/>
        <v>1</v>
      </c>
    </row>
    <row r="7649" spans="1:7" x14ac:dyDescent="0.25">
      <c r="A7649" s="7">
        <v>4.2610233157385352E-2</v>
      </c>
      <c r="B7649" s="13">
        <f t="shared" si="598"/>
        <v>7648</v>
      </c>
      <c r="C7649" s="35">
        <f t="shared" si="599"/>
        <v>0</v>
      </c>
      <c r="D7649" s="7">
        <f t="shared" si="595"/>
        <v>0</v>
      </c>
      <c r="E7649" s="7">
        <f>SUM(D$2:D7649)</f>
        <v>2076.6614689122484</v>
      </c>
      <c r="F7649">
        <f t="shared" si="596"/>
        <v>1</v>
      </c>
      <c r="G7649">
        <f t="shared" si="597"/>
        <v>1</v>
      </c>
    </row>
    <row r="7650" spans="1:7" x14ac:dyDescent="0.25">
      <c r="A7650" s="7">
        <v>4.2610233157385352E-2</v>
      </c>
      <c r="B7650" s="13">
        <f t="shared" si="598"/>
        <v>7649</v>
      </c>
      <c r="C7650" s="35">
        <f t="shared" si="599"/>
        <v>0</v>
      </c>
      <c r="D7650" s="7">
        <f t="shared" si="595"/>
        <v>0</v>
      </c>
      <c r="E7650" s="7">
        <f>SUM(D$2:D7650)</f>
        <v>2076.6614689122484</v>
      </c>
      <c r="F7650">
        <f t="shared" si="596"/>
        <v>1</v>
      </c>
      <c r="G7650">
        <f t="shared" si="597"/>
        <v>1</v>
      </c>
    </row>
    <row r="7651" spans="1:7" x14ac:dyDescent="0.25">
      <c r="A7651" s="7">
        <v>4.2610233157385352E-2</v>
      </c>
      <c r="B7651" s="13">
        <f t="shared" si="598"/>
        <v>7650</v>
      </c>
      <c r="C7651" s="35">
        <f t="shared" si="599"/>
        <v>0</v>
      </c>
      <c r="D7651" s="7">
        <f t="shared" si="595"/>
        <v>0</v>
      </c>
      <c r="E7651" s="7">
        <f>SUM(D$2:D7651)</f>
        <v>2076.6614689122484</v>
      </c>
      <c r="F7651">
        <f t="shared" si="596"/>
        <v>1</v>
      </c>
      <c r="G7651">
        <f t="shared" si="597"/>
        <v>1</v>
      </c>
    </row>
    <row r="7652" spans="1:7" x14ac:dyDescent="0.25">
      <c r="A7652" s="7">
        <v>4.2610233157385352E-2</v>
      </c>
      <c r="B7652" s="13">
        <f t="shared" si="598"/>
        <v>7651</v>
      </c>
      <c r="C7652" s="35">
        <f t="shared" si="599"/>
        <v>0</v>
      </c>
      <c r="D7652" s="7">
        <f t="shared" si="595"/>
        <v>0</v>
      </c>
      <c r="E7652" s="7">
        <f>SUM(D$2:D7652)</f>
        <v>2076.6614689122484</v>
      </c>
      <c r="F7652">
        <f t="shared" si="596"/>
        <v>1</v>
      </c>
      <c r="G7652">
        <f t="shared" si="597"/>
        <v>1</v>
      </c>
    </row>
    <row r="7653" spans="1:7" x14ac:dyDescent="0.25">
      <c r="A7653" s="7">
        <v>4.2610233157385352E-2</v>
      </c>
      <c r="B7653" s="13">
        <f t="shared" si="598"/>
        <v>7652</v>
      </c>
      <c r="C7653" s="35">
        <f t="shared" si="599"/>
        <v>0</v>
      </c>
      <c r="D7653" s="7">
        <f t="shared" si="595"/>
        <v>0</v>
      </c>
      <c r="E7653" s="7">
        <f>SUM(D$2:D7653)</f>
        <v>2076.6614689122484</v>
      </c>
      <c r="F7653">
        <f t="shared" si="596"/>
        <v>1</v>
      </c>
      <c r="G7653">
        <f t="shared" si="597"/>
        <v>1</v>
      </c>
    </row>
    <row r="7654" spans="1:7" x14ac:dyDescent="0.25">
      <c r="A7654" s="7">
        <v>4.2586022797636833E-2</v>
      </c>
      <c r="B7654" s="13">
        <f t="shared" si="598"/>
        <v>7653</v>
      </c>
      <c r="C7654" s="35">
        <f t="shared" si="599"/>
        <v>2.4210359748519372E-5</v>
      </c>
      <c r="D7654" s="7">
        <f t="shared" si="595"/>
        <v>0.18528188315541877</v>
      </c>
      <c r="E7654" s="7">
        <f>SUM(D$2:D7654)</f>
        <v>2076.8467507954038</v>
      </c>
      <c r="F7654">
        <f t="shared" si="596"/>
        <v>1</v>
      </c>
      <c r="G7654">
        <f t="shared" si="597"/>
        <v>1</v>
      </c>
    </row>
    <row r="7655" spans="1:7" x14ac:dyDescent="0.25">
      <c r="A7655" s="7">
        <v>4.2586022797636833E-2</v>
      </c>
      <c r="B7655" s="13">
        <f t="shared" si="598"/>
        <v>7654</v>
      </c>
      <c r="C7655" s="35">
        <f t="shared" si="599"/>
        <v>0</v>
      </c>
      <c r="D7655" s="7">
        <f t="shared" si="595"/>
        <v>0</v>
      </c>
      <c r="E7655" s="7">
        <f>SUM(D$2:D7655)</f>
        <v>2076.8467507954038</v>
      </c>
      <c r="F7655">
        <f t="shared" si="596"/>
        <v>1</v>
      </c>
      <c r="G7655">
        <f t="shared" si="597"/>
        <v>1</v>
      </c>
    </row>
    <row r="7656" spans="1:7" x14ac:dyDescent="0.25">
      <c r="A7656" s="7">
        <v>4.2586022797636833E-2</v>
      </c>
      <c r="B7656" s="13">
        <f t="shared" si="598"/>
        <v>7655</v>
      </c>
      <c r="C7656" s="35">
        <f t="shared" si="599"/>
        <v>0</v>
      </c>
      <c r="D7656" s="7">
        <f t="shared" si="595"/>
        <v>0</v>
      </c>
      <c r="E7656" s="7">
        <f>SUM(D$2:D7656)</f>
        <v>2076.8467507954038</v>
      </c>
      <c r="F7656">
        <f t="shared" si="596"/>
        <v>1</v>
      </c>
      <c r="G7656">
        <f t="shared" si="597"/>
        <v>1</v>
      </c>
    </row>
    <row r="7657" spans="1:7" x14ac:dyDescent="0.25">
      <c r="A7657" s="7">
        <v>4.2586022797636833E-2</v>
      </c>
      <c r="B7657" s="13">
        <f t="shared" si="598"/>
        <v>7656</v>
      </c>
      <c r="C7657" s="35">
        <f t="shared" si="599"/>
        <v>0</v>
      </c>
      <c r="D7657" s="7">
        <f t="shared" si="595"/>
        <v>0</v>
      </c>
      <c r="E7657" s="7">
        <f>SUM(D$2:D7657)</f>
        <v>2076.8467507954038</v>
      </c>
      <c r="F7657">
        <f t="shared" si="596"/>
        <v>1</v>
      </c>
      <c r="G7657">
        <f t="shared" si="597"/>
        <v>1</v>
      </c>
    </row>
    <row r="7658" spans="1:7" x14ac:dyDescent="0.25">
      <c r="A7658" s="7">
        <v>4.2586022797636833E-2</v>
      </c>
      <c r="B7658" s="13">
        <f t="shared" si="598"/>
        <v>7657</v>
      </c>
      <c r="C7658" s="35">
        <f t="shared" si="599"/>
        <v>0</v>
      </c>
      <c r="D7658" s="7">
        <f t="shared" si="595"/>
        <v>0</v>
      </c>
      <c r="E7658" s="7">
        <f>SUM(D$2:D7658)</f>
        <v>2076.8467507954038</v>
      </c>
      <c r="F7658">
        <f t="shared" si="596"/>
        <v>1</v>
      </c>
      <c r="G7658">
        <f t="shared" si="597"/>
        <v>1</v>
      </c>
    </row>
    <row r="7659" spans="1:7" x14ac:dyDescent="0.25">
      <c r="A7659" s="7">
        <v>4.2586022797636833E-2</v>
      </c>
      <c r="B7659" s="13">
        <f t="shared" si="598"/>
        <v>7658</v>
      </c>
      <c r="C7659" s="35">
        <f t="shared" si="599"/>
        <v>0</v>
      </c>
      <c r="D7659" s="7">
        <f t="shared" si="595"/>
        <v>0</v>
      </c>
      <c r="E7659" s="7">
        <f>SUM(D$2:D7659)</f>
        <v>2076.8467507954038</v>
      </c>
      <c r="F7659">
        <f t="shared" si="596"/>
        <v>1</v>
      </c>
      <c r="G7659">
        <f t="shared" si="597"/>
        <v>1</v>
      </c>
    </row>
    <row r="7660" spans="1:7" x14ac:dyDescent="0.25">
      <c r="A7660" s="7">
        <v>4.2586022797636833E-2</v>
      </c>
      <c r="B7660" s="13">
        <f t="shared" si="598"/>
        <v>7659</v>
      </c>
      <c r="C7660" s="35">
        <f t="shared" si="599"/>
        <v>0</v>
      </c>
      <c r="D7660" s="7">
        <f t="shared" si="595"/>
        <v>0</v>
      </c>
      <c r="E7660" s="7">
        <f>SUM(D$2:D7660)</f>
        <v>2076.8467507954038</v>
      </c>
      <c r="F7660">
        <f t="shared" si="596"/>
        <v>1</v>
      </c>
      <c r="G7660">
        <f t="shared" si="597"/>
        <v>1</v>
      </c>
    </row>
    <row r="7661" spans="1:7" x14ac:dyDescent="0.25">
      <c r="A7661" s="7">
        <v>4.2565105046814121E-2</v>
      </c>
      <c r="B7661" s="13">
        <f t="shared" si="598"/>
        <v>7660</v>
      </c>
      <c r="C7661" s="35">
        <f t="shared" si="599"/>
        <v>2.09177508227118E-5</v>
      </c>
      <c r="D7661" s="7">
        <f t="shared" si="595"/>
        <v>0.16022997130197239</v>
      </c>
      <c r="E7661" s="7">
        <f>SUM(D$2:D7661)</f>
        <v>2077.0069807667055</v>
      </c>
      <c r="F7661">
        <f t="shared" si="596"/>
        <v>1</v>
      </c>
      <c r="G7661">
        <f t="shared" si="597"/>
        <v>1</v>
      </c>
    </row>
    <row r="7662" spans="1:7" x14ac:dyDescent="0.25">
      <c r="A7662" s="7">
        <v>4.2535181042164923E-2</v>
      </c>
      <c r="B7662" s="13">
        <f t="shared" si="598"/>
        <v>7661</v>
      </c>
      <c r="C7662" s="35">
        <f t="shared" si="599"/>
        <v>2.992400464919831E-5</v>
      </c>
      <c r="D7662" s="7">
        <f t="shared" si="595"/>
        <v>0.22924779961750824</v>
      </c>
      <c r="E7662" s="7">
        <f>SUM(D$2:D7662)</f>
        <v>2077.236228566323</v>
      </c>
      <c r="F7662">
        <f t="shared" si="596"/>
        <v>1</v>
      </c>
      <c r="G7662">
        <f t="shared" si="597"/>
        <v>1</v>
      </c>
    </row>
    <row r="7663" spans="1:7" x14ac:dyDescent="0.25">
      <c r="A7663" s="7">
        <v>4.2498671819664206E-2</v>
      </c>
      <c r="B7663" s="13">
        <f t="shared" si="598"/>
        <v>7662</v>
      </c>
      <c r="C7663" s="35">
        <f t="shared" si="599"/>
        <v>3.650922250071631E-5</v>
      </c>
      <c r="D7663" s="7">
        <f t="shared" si="595"/>
        <v>0.27973366280048839</v>
      </c>
      <c r="E7663" s="7">
        <f>SUM(D$2:D7663)</f>
        <v>2077.5159622291235</v>
      </c>
      <c r="F7663">
        <f t="shared" si="596"/>
        <v>1</v>
      </c>
      <c r="G7663">
        <f t="shared" si="597"/>
        <v>1</v>
      </c>
    </row>
    <row r="7664" spans="1:7" x14ac:dyDescent="0.25">
      <c r="A7664" s="7">
        <v>4.2498671819664206E-2</v>
      </c>
      <c r="B7664" s="13">
        <f t="shared" si="598"/>
        <v>7663</v>
      </c>
      <c r="C7664" s="35">
        <f t="shared" si="599"/>
        <v>0</v>
      </c>
      <c r="D7664" s="7">
        <f t="shared" si="595"/>
        <v>0</v>
      </c>
      <c r="E7664" s="7">
        <f>SUM(D$2:D7664)</f>
        <v>2077.5159622291235</v>
      </c>
      <c r="F7664">
        <f t="shared" si="596"/>
        <v>1</v>
      </c>
      <c r="G7664">
        <f t="shared" si="597"/>
        <v>1</v>
      </c>
    </row>
    <row r="7665" spans="1:7" x14ac:dyDescent="0.25">
      <c r="A7665" s="7">
        <v>4.2466593092997419E-2</v>
      </c>
      <c r="B7665" s="13">
        <f t="shared" si="598"/>
        <v>7664</v>
      </c>
      <c r="C7665" s="35">
        <f t="shared" si="599"/>
        <v>3.2078726666787127E-5</v>
      </c>
      <c r="D7665" s="7">
        <f t="shared" si="595"/>
        <v>0.24585136117425654</v>
      </c>
      <c r="E7665" s="7">
        <f>SUM(D$2:D7665)</f>
        <v>2077.7618135902976</v>
      </c>
      <c r="F7665">
        <f t="shared" si="596"/>
        <v>1</v>
      </c>
      <c r="G7665">
        <f t="shared" si="597"/>
        <v>1</v>
      </c>
    </row>
    <row r="7666" spans="1:7" x14ac:dyDescent="0.25">
      <c r="A7666" s="7">
        <v>4.2431512281721775E-2</v>
      </c>
      <c r="B7666" s="13">
        <f t="shared" si="598"/>
        <v>7665</v>
      </c>
      <c r="C7666" s="35">
        <f t="shared" si="599"/>
        <v>3.508081127564372E-5</v>
      </c>
      <c r="D7666" s="7">
        <f t="shared" si="595"/>
        <v>0.26889441842780909</v>
      </c>
      <c r="E7666" s="7">
        <f>SUM(D$2:D7666)</f>
        <v>2078.0307080087255</v>
      </c>
      <c r="F7666">
        <f t="shared" si="596"/>
        <v>1</v>
      </c>
      <c r="G7666">
        <f t="shared" si="597"/>
        <v>1</v>
      </c>
    </row>
    <row r="7667" spans="1:7" x14ac:dyDescent="0.25">
      <c r="A7667" s="7">
        <v>4.2415751337525551E-2</v>
      </c>
      <c r="B7667" s="13">
        <f t="shared" si="598"/>
        <v>7666</v>
      </c>
      <c r="C7667" s="35">
        <f t="shared" si="599"/>
        <v>1.5760944196224758E-5</v>
      </c>
      <c r="D7667" s="7">
        <f t="shared" si="595"/>
        <v>0.12082339820825899</v>
      </c>
      <c r="E7667" s="7">
        <f>SUM(D$2:D7667)</f>
        <v>2078.1515314069338</v>
      </c>
      <c r="F7667">
        <f t="shared" si="596"/>
        <v>1</v>
      </c>
      <c r="G7667">
        <f t="shared" si="597"/>
        <v>1</v>
      </c>
    </row>
    <row r="7668" spans="1:7" x14ac:dyDescent="0.25">
      <c r="A7668" s="7">
        <v>4.2318256218818275E-2</v>
      </c>
      <c r="B7668" s="13">
        <f t="shared" si="598"/>
        <v>7667</v>
      </c>
      <c r="C7668" s="35">
        <f t="shared" si="599"/>
        <v>9.7495118707276174E-5</v>
      </c>
      <c r="D7668" s="7">
        <f t="shared" si="595"/>
        <v>0.7474950751286864</v>
      </c>
      <c r="E7668" s="7">
        <f>SUM(D$2:D7668)</f>
        <v>2078.8990264820627</v>
      </c>
      <c r="F7668">
        <f t="shared" si="596"/>
        <v>1</v>
      </c>
      <c r="G7668">
        <f t="shared" si="597"/>
        <v>1</v>
      </c>
    </row>
    <row r="7669" spans="1:7" x14ac:dyDescent="0.25">
      <c r="A7669" s="7">
        <v>4.2316609914355353E-2</v>
      </c>
      <c r="B7669" s="13">
        <f t="shared" si="598"/>
        <v>7668</v>
      </c>
      <c r="C7669" s="35">
        <f t="shared" si="599"/>
        <v>1.6463044629211332E-6</v>
      </c>
      <c r="D7669" s="7">
        <f t="shared" si="595"/>
        <v>1.2623862621679249E-2</v>
      </c>
      <c r="E7669" s="7">
        <f>SUM(D$2:D7669)</f>
        <v>2078.9116503446844</v>
      </c>
      <c r="F7669">
        <f t="shared" si="596"/>
        <v>1</v>
      </c>
      <c r="G7669">
        <f t="shared" si="597"/>
        <v>1</v>
      </c>
    </row>
    <row r="7670" spans="1:7" x14ac:dyDescent="0.25">
      <c r="A7670" s="7">
        <v>4.2306054197505015E-2</v>
      </c>
      <c r="B7670" s="13">
        <f t="shared" si="598"/>
        <v>7669</v>
      </c>
      <c r="C7670" s="35">
        <f t="shared" si="599"/>
        <v>1.0555716850338404E-5</v>
      </c>
      <c r="D7670" s="7">
        <f t="shared" si="595"/>
        <v>8.0951792525245217E-2</v>
      </c>
      <c r="E7670" s="7">
        <f>SUM(D$2:D7670)</f>
        <v>2078.9926021372098</v>
      </c>
      <c r="F7670">
        <f t="shared" si="596"/>
        <v>1</v>
      </c>
      <c r="G7670">
        <f t="shared" si="597"/>
        <v>1</v>
      </c>
    </row>
    <row r="7671" spans="1:7" x14ac:dyDescent="0.25">
      <c r="A7671" s="7">
        <v>4.2273079687527547E-2</v>
      </c>
      <c r="B7671" s="13">
        <f t="shared" si="598"/>
        <v>7670</v>
      </c>
      <c r="C7671" s="35">
        <f t="shared" si="599"/>
        <v>3.2974509977468092E-5</v>
      </c>
      <c r="D7671" s="7">
        <f t="shared" si="595"/>
        <v>0.25291449152718026</v>
      </c>
      <c r="E7671" s="7">
        <f>SUM(D$2:D7671)</f>
        <v>2079.2455166287368</v>
      </c>
      <c r="F7671">
        <f t="shared" si="596"/>
        <v>1</v>
      </c>
      <c r="G7671">
        <f t="shared" si="597"/>
        <v>1</v>
      </c>
    </row>
    <row r="7672" spans="1:7" x14ac:dyDescent="0.25">
      <c r="A7672" s="7">
        <v>4.2241872533811731E-2</v>
      </c>
      <c r="B7672" s="13">
        <f t="shared" si="598"/>
        <v>7671</v>
      </c>
      <c r="C7672" s="35">
        <f t="shared" si="599"/>
        <v>3.1207153715816227E-5</v>
      </c>
      <c r="D7672" s="7">
        <f t="shared" si="595"/>
        <v>0.23939007615402627</v>
      </c>
      <c r="E7672" s="7">
        <f>SUM(D$2:D7672)</f>
        <v>2079.4849067048908</v>
      </c>
      <c r="F7672">
        <f t="shared" si="596"/>
        <v>1</v>
      </c>
      <c r="G7672">
        <f t="shared" si="597"/>
        <v>1</v>
      </c>
    </row>
    <row r="7673" spans="1:7" x14ac:dyDescent="0.25">
      <c r="A7673" s="7">
        <v>4.2224562126591529E-2</v>
      </c>
      <c r="B7673" s="13">
        <f t="shared" si="598"/>
        <v>7672</v>
      </c>
      <c r="C7673" s="35">
        <f t="shared" si="599"/>
        <v>1.7310407220201551E-5</v>
      </c>
      <c r="D7673" s="7">
        <f t="shared" si="595"/>
        <v>0.1328054441933863</v>
      </c>
      <c r="E7673" s="7">
        <f>SUM(D$2:D7673)</f>
        <v>2079.6177121490841</v>
      </c>
      <c r="F7673">
        <f t="shared" si="596"/>
        <v>1</v>
      </c>
      <c r="G7673">
        <f t="shared" si="597"/>
        <v>1</v>
      </c>
    </row>
    <row r="7674" spans="1:7" x14ac:dyDescent="0.25">
      <c r="A7674" s="7">
        <v>4.2171953014857988E-2</v>
      </c>
      <c r="B7674" s="13">
        <f t="shared" si="598"/>
        <v>7673</v>
      </c>
      <c r="C7674" s="35">
        <f t="shared" si="599"/>
        <v>5.2609111733541158E-5</v>
      </c>
      <c r="D7674" s="7">
        <f t="shared" si="595"/>
        <v>0.40366971433146132</v>
      </c>
      <c r="E7674" s="7">
        <f>SUM(D$2:D7674)</f>
        <v>2080.0213818634156</v>
      </c>
      <c r="F7674">
        <f t="shared" si="596"/>
        <v>1</v>
      </c>
      <c r="G7674">
        <f t="shared" si="597"/>
        <v>1</v>
      </c>
    </row>
    <row r="7675" spans="1:7" x14ac:dyDescent="0.25">
      <c r="A7675" s="7">
        <v>4.2095036701936983E-2</v>
      </c>
      <c r="B7675" s="13">
        <f t="shared" si="598"/>
        <v>7674</v>
      </c>
      <c r="C7675" s="35">
        <f t="shared" si="599"/>
        <v>7.691631292100487E-5</v>
      </c>
      <c r="D7675" s="7">
        <f t="shared" si="595"/>
        <v>0.59025578535579137</v>
      </c>
      <c r="E7675" s="7">
        <f>SUM(D$2:D7675)</f>
        <v>2080.6116376487712</v>
      </c>
      <c r="F7675">
        <f t="shared" si="596"/>
        <v>1</v>
      </c>
      <c r="G7675">
        <f t="shared" si="597"/>
        <v>1</v>
      </c>
    </row>
    <row r="7676" spans="1:7" x14ac:dyDescent="0.25">
      <c r="A7676" s="7">
        <v>4.2059084317710438E-2</v>
      </c>
      <c r="B7676" s="13">
        <f t="shared" si="598"/>
        <v>7675</v>
      </c>
      <c r="C7676" s="35">
        <f t="shared" si="599"/>
        <v>3.5952384226545231E-5</v>
      </c>
      <c r="D7676" s="7">
        <f t="shared" si="595"/>
        <v>0.27593454893873465</v>
      </c>
      <c r="E7676" s="7">
        <f>SUM(D$2:D7676)</f>
        <v>2080.8875721977101</v>
      </c>
      <c r="F7676">
        <f t="shared" si="596"/>
        <v>1</v>
      </c>
      <c r="G7676">
        <f t="shared" si="597"/>
        <v>1</v>
      </c>
    </row>
    <row r="7677" spans="1:7" x14ac:dyDescent="0.25">
      <c r="A7677" s="7">
        <v>4.1980521700326491E-2</v>
      </c>
      <c r="B7677" s="13">
        <f t="shared" si="598"/>
        <v>7676</v>
      </c>
      <c r="C7677" s="35">
        <f t="shared" si="599"/>
        <v>7.856261738394682E-5</v>
      </c>
      <c r="D7677" s="7">
        <f t="shared" si="595"/>
        <v>0.60304665103917576</v>
      </c>
      <c r="E7677" s="7">
        <f>SUM(D$2:D7677)</f>
        <v>2081.4906188487494</v>
      </c>
      <c r="F7677">
        <f t="shared" si="596"/>
        <v>1</v>
      </c>
      <c r="G7677">
        <f t="shared" si="597"/>
        <v>1</v>
      </c>
    </row>
    <row r="7678" spans="1:7" x14ac:dyDescent="0.25">
      <c r="A7678" s="7">
        <v>4.1956553444175461E-2</v>
      </c>
      <c r="B7678" s="13">
        <f t="shared" si="598"/>
        <v>7677</v>
      </c>
      <c r="C7678" s="35">
        <f t="shared" si="599"/>
        <v>2.3968256151030154E-5</v>
      </c>
      <c r="D7678" s="7">
        <f t="shared" si="595"/>
        <v>0.18400430247145849</v>
      </c>
      <c r="E7678" s="7">
        <f>SUM(D$2:D7678)</f>
        <v>2081.6746231512207</v>
      </c>
      <c r="F7678">
        <f t="shared" si="596"/>
        <v>1</v>
      </c>
      <c r="G7678">
        <f t="shared" si="597"/>
        <v>1</v>
      </c>
    </row>
    <row r="7679" spans="1:7" x14ac:dyDescent="0.25">
      <c r="A7679" s="7">
        <v>4.1956553444175461E-2</v>
      </c>
      <c r="B7679" s="13">
        <f t="shared" si="598"/>
        <v>7678</v>
      </c>
      <c r="C7679" s="35">
        <f t="shared" si="599"/>
        <v>0</v>
      </c>
      <c r="D7679" s="7">
        <f t="shared" si="595"/>
        <v>0</v>
      </c>
      <c r="E7679" s="7">
        <f>SUM(D$2:D7679)</f>
        <v>2081.6746231512207</v>
      </c>
      <c r="F7679">
        <f t="shared" si="596"/>
        <v>1</v>
      </c>
      <c r="G7679">
        <f t="shared" si="597"/>
        <v>1</v>
      </c>
    </row>
    <row r="7680" spans="1:7" x14ac:dyDescent="0.25">
      <c r="A7680" s="7">
        <v>4.1956553444175461E-2</v>
      </c>
      <c r="B7680" s="13">
        <f t="shared" si="598"/>
        <v>7679</v>
      </c>
      <c r="C7680" s="35">
        <f t="shared" si="599"/>
        <v>0</v>
      </c>
      <c r="D7680" s="7">
        <f t="shared" si="595"/>
        <v>0</v>
      </c>
      <c r="E7680" s="7">
        <f>SUM(D$2:D7680)</f>
        <v>2081.6746231512207</v>
      </c>
      <c r="F7680">
        <f t="shared" si="596"/>
        <v>1</v>
      </c>
      <c r="G7680">
        <f t="shared" si="597"/>
        <v>1</v>
      </c>
    </row>
    <row r="7681" spans="1:7" x14ac:dyDescent="0.25">
      <c r="A7681" s="7">
        <v>4.1956553444175461E-2</v>
      </c>
      <c r="B7681" s="13">
        <f t="shared" si="598"/>
        <v>7680</v>
      </c>
      <c r="C7681" s="35">
        <f t="shared" si="599"/>
        <v>0</v>
      </c>
      <c r="D7681" s="7">
        <f t="shared" si="595"/>
        <v>0</v>
      </c>
      <c r="E7681" s="7">
        <f>SUM(D$2:D7681)</f>
        <v>2081.6746231512207</v>
      </c>
      <c r="F7681">
        <f t="shared" si="596"/>
        <v>1</v>
      </c>
      <c r="G7681">
        <f t="shared" si="597"/>
        <v>1</v>
      </c>
    </row>
    <row r="7682" spans="1:7" x14ac:dyDescent="0.25">
      <c r="A7682" s="7">
        <v>4.1956553444175461E-2</v>
      </c>
      <c r="B7682" s="13">
        <f t="shared" si="598"/>
        <v>7681</v>
      </c>
      <c r="C7682" s="35">
        <f t="shared" si="599"/>
        <v>0</v>
      </c>
      <c r="D7682" s="7">
        <f t="shared" ref="D7682:D7745" si="600">C7682*B7682</f>
        <v>0</v>
      </c>
      <c r="E7682" s="7">
        <f>SUM(D$2:D7682)</f>
        <v>2081.6746231512207</v>
      </c>
      <c r="F7682">
        <f t="shared" ref="F7682:F7745" si="601">IF(E7682&gt;I$15,1,0)</f>
        <v>1</v>
      </c>
      <c r="G7682">
        <f t="shared" ref="G7682:G7745" si="602">IF(E7682&gt;M$15,1,0)</f>
        <v>1</v>
      </c>
    </row>
    <row r="7683" spans="1:7" x14ac:dyDescent="0.25">
      <c r="A7683" s="7">
        <v>4.1956553444175461E-2</v>
      </c>
      <c r="B7683" s="13">
        <f t="shared" ref="B7683:B7746" si="603">ROW(B7683)-1</f>
        <v>7682</v>
      </c>
      <c r="C7683" s="35">
        <f t="shared" si="599"/>
        <v>0</v>
      </c>
      <c r="D7683" s="7">
        <f t="shared" si="600"/>
        <v>0</v>
      </c>
      <c r="E7683" s="7">
        <f>SUM(D$2:D7683)</f>
        <v>2081.6746231512207</v>
      </c>
      <c r="F7683">
        <f t="shared" si="601"/>
        <v>1</v>
      </c>
      <c r="G7683">
        <f t="shared" si="602"/>
        <v>1</v>
      </c>
    </row>
    <row r="7684" spans="1:7" x14ac:dyDescent="0.25">
      <c r="A7684" s="7">
        <v>4.1956553444175461E-2</v>
      </c>
      <c r="B7684" s="13">
        <f t="shared" si="603"/>
        <v>7683</v>
      </c>
      <c r="C7684" s="35">
        <f t="shared" ref="C7684:C7747" si="604">IF(A7683-A7684=0,0,A7683-A7684)</f>
        <v>0</v>
      </c>
      <c r="D7684" s="7">
        <f t="shared" si="600"/>
        <v>0</v>
      </c>
      <c r="E7684" s="7">
        <f>SUM(D$2:D7684)</f>
        <v>2081.6746231512207</v>
      </c>
      <c r="F7684">
        <f t="shared" si="601"/>
        <v>1</v>
      </c>
      <c r="G7684">
        <f t="shared" si="602"/>
        <v>1</v>
      </c>
    </row>
    <row r="7685" spans="1:7" x14ac:dyDescent="0.25">
      <c r="A7685" s="7">
        <v>4.1956553444175461E-2</v>
      </c>
      <c r="B7685" s="13">
        <f t="shared" si="603"/>
        <v>7684</v>
      </c>
      <c r="C7685" s="35">
        <f t="shared" si="604"/>
        <v>0</v>
      </c>
      <c r="D7685" s="7">
        <f t="shared" si="600"/>
        <v>0</v>
      </c>
      <c r="E7685" s="7">
        <f>SUM(D$2:D7685)</f>
        <v>2081.6746231512207</v>
      </c>
      <c r="F7685">
        <f t="shared" si="601"/>
        <v>1</v>
      </c>
      <c r="G7685">
        <f t="shared" si="602"/>
        <v>1</v>
      </c>
    </row>
    <row r="7686" spans="1:7" x14ac:dyDescent="0.25">
      <c r="A7686" s="7">
        <v>4.1868185631093395E-2</v>
      </c>
      <c r="B7686" s="13">
        <f t="shared" si="603"/>
        <v>7685</v>
      </c>
      <c r="C7686" s="35">
        <f t="shared" si="604"/>
        <v>8.8367813082065871E-5</v>
      </c>
      <c r="D7686" s="7">
        <f t="shared" si="600"/>
        <v>0.67910664353567618</v>
      </c>
      <c r="E7686" s="7">
        <f>SUM(D$2:D7686)</f>
        <v>2082.3537297947564</v>
      </c>
      <c r="F7686">
        <f t="shared" si="601"/>
        <v>1</v>
      </c>
      <c r="G7686">
        <f t="shared" si="602"/>
        <v>1</v>
      </c>
    </row>
    <row r="7687" spans="1:7" x14ac:dyDescent="0.25">
      <c r="A7687" s="7">
        <v>4.1853756256683271E-2</v>
      </c>
      <c r="B7687" s="13">
        <f t="shared" si="603"/>
        <v>7686</v>
      </c>
      <c r="C7687" s="35">
        <f t="shared" si="604"/>
        <v>1.4429374410124263E-5</v>
      </c>
      <c r="D7687" s="7">
        <f t="shared" si="600"/>
        <v>0.11090417171621508</v>
      </c>
      <c r="E7687" s="7">
        <f>SUM(D$2:D7687)</f>
        <v>2082.4646339664728</v>
      </c>
      <c r="F7687">
        <f t="shared" si="601"/>
        <v>1</v>
      </c>
      <c r="G7687">
        <f t="shared" si="602"/>
        <v>1</v>
      </c>
    </row>
    <row r="7688" spans="1:7" x14ac:dyDescent="0.25">
      <c r="A7688" s="7">
        <v>4.1795506131128347E-2</v>
      </c>
      <c r="B7688" s="13">
        <f t="shared" si="603"/>
        <v>7687</v>
      </c>
      <c r="C7688" s="35">
        <f t="shared" si="604"/>
        <v>5.8250125554923371E-5</v>
      </c>
      <c r="D7688" s="7">
        <f t="shared" si="600"/>
        <v>0.44776871514069594</v>
      </c>
      <c r="E7688" s="7">
        <f>SUM(D$2:D7688)</f>
        <v>2082.9124026816135</v>
      </c>
      <c r="F7688">
        <f t="shared" si="601"/>
        <v>1</v>
      </c>
      <c r="G7688">
        <f t="shared" si="602"/>
        <v>1</v>
      </c>
    </row>
    <row r="7689" spans="1:7" x14ac:dyDescent="0.25">
      <c r="A7689" s="7">
        <v>4.1784659889961009E-2</v>
      </c>
      <c r="B7689" s="13">
        <f t="shared" si="603"/>
        <v>7688</v>
      </c>
      <c r="C7689" s="35">
        <f t="shared" si="604"/>
        <v>1.0846241167337956E-5</v>
      </c>
      <c r="D7689" s="7">
        <f t="shared" si="600"/>
        <v>8.3385902094494202E-2</v>
      </c>
      <c r="E7689" s="7">
        <f>SUM(D$2:D7689)</f>
        <v>2082.995788583708</v>
      </c>
      <c r="F7689">
        <f t="shared" si="601"/>
        <v>1</v>
      </c>
      <c r="G7689">
        <f t="shared" si="602"/>
        <v>1</v>
      </c>
    </row>
    <row r="7690" spans="1:7" x14ac:dyDescent="0.25">
      <c r="A7690" s="7">
        <v>4.1775459953256565E-2</v>
      </c>
      <c r="B7690" s="13">
        <f t="shared" si="603"/>
        <v>7689</v>
      </c>
      <c r="C7690" s="35">
        <f t="shared" si="604"/>
        <v>9.1999367044445779E-6</v>
      </c>
      <c r="D7690" s="7">
        <f t="shared" si="600"/>
        <v>7.0738313320474366E-2</v>
      </c>
      <c r="E7690" s="7">
        <f>SUM(D$2:D7690)</f>
        <v>2083.0665268970283</v>
      </c>
      <c r="F7690">
        <f t="shared" si="601"/>
        <v>1</v>
      </c>
      <c r="G7690">
        <f t="shared" si="602"/>
        <v>1</v>
      </c>
    </row>
    <row r="7691" spans="1:7" x14ac:dyDescent="0.25">
      <c r="A7691" s="7">
        <v>4.1757302183445186E-2</v>
      </c>
      <c r="B7691" s="13">
        <f t="shared" si="603"/>
        <v>7690</v>
      </c>
      <c r="C7691" s="35">
        <f t="shared" si="604"/>
        <v>1.8157769811379121E-5</v>
      </c>
      <c r="D7691" s="7">
        <f t="shared" si="600"/>
        <v>0.13963324984950543</v>
      </c>
      <c r="E7691" s="7">
        <f>SUM(D$2:D7691)</f>
        <v>2083.2061601468777</v>
      </c>
      <c r="F7691">
        <f t="shared" si="601"/>
        <v>1</v>
      </c>
      <c r="G7691">
        <f t="shared" si="602"/>
        <v>1</v>
      </c>
    </row>
    <row r="7692" spans="1:7" x14ac:dyDescent="0.25">
      <c r="A7692" s="7">
        <v>4.1703313081205999E-2</v>
      </c>
      <c r="B7692" s="13">
        <f t="shared" si="603"/>
        <v>7691</v>
      </c>
      <c r="C7692" s="35">
        <f t="shared" si="604"/>
        <v>5.3989102239186681E-5</v>
      </c>
      <c r="D7692" s="7">
        <f t="shared" si="600"/>
        <v>0.41523018532158479</v>
      </c>
      <c r="E7692" s="7">
        <f>SUM(D$2:D7692)</f>
        <v>2083.6213903321991</v>
      </c>
      <c r="F7692">
        <f t="shared" si="601"/>
        <v>1</v>
      </c>
      <c r="G7692">
        <f t="shared" si="602"/>
        <v>1</v>
      </c>
    </row>
    <row r="7693" spans="1:7" x14ac:dyDescent="0.25">
      <c r="A7693" s="7">
        <v>4.1693798409824852E-2</v>
      </c>
      <c r="B7693" s="13">
        <f t="shared" si="603"/>
        <v>7692</v>
      </c>
      <c r="C7693" s="35">
        <f t="shared" si="604"/>
        <v>9.514671381147255E-6</v>
      </c>
      <c r="D7693" s="7">
        <f t="shared" si="600"/>
        <v>7.3186852263784685E-2</v>
      </c>
      <c r="E7693" s="7">
        <f>SUM(D$2:D7693)</f>
        <v>2083.694577184463</v>
      </c>
      <c r="F7693">
        <f t="shared" si="601"/>
        <v>1</v>
      </c>
      <c r="G7693">
        <f t="shared" si="602"/>
        <v>1</v>
      </c>
    </row>
    <row r="7694" spans="1:7" x14ac:dyDescent="0.25">
      <c r="A7694" s="7">
        <v>4.1610127406533963E-2</v>
      </c>
      <c r="B7694" s="13">
        <f t="shared" si="603"/>
        <v>7693</v>
      </c>
      <c r="C7694" s="35">
        <f t="shared" si="604"/>
        <v>8.3671003290888835E-5</v>
      </c>
      <c r="D7694" s="7">
        <f t="shared" si="600"/>
        <v>0.64368102831680785</v>
      </c>
      <c r="E7694" s="7">
        <f>SUM(D$2:D7694)</f>
        <v>2084.3382582127797</v>
      </c>
      <c r="F7694">
        <f t="shared" si="601"/>
        <v>1</v>
      </c>
      <c r="G7694">
        <f t="shared" si="602"/>
        <v>1</v>
      </c>
    </row>
    <row r="7695" spans="1:7" x14ac:dyDescent="0.25">
      <c r="A7695" s="7">
        <v>4.1600564314433312E-2</v>
      </c>
      <c r="B7695" s="13">
        <f t="shared" si="603"/>
        <v>7694</v>
      </c>
      <c r="C7695" s="35">
        <f t="shared" si="604"/>
        <v>9.5630921006506497E-6</v>
      </c>
      <c r="D7695" s="7">
        <f t="shared" si="600"/>
        <v>7.3578430622406099E-2</v>
      </c>
      <c r="E7695" s="7">
        <f>SUM(D$2:D7695)</f>
        <v>2084.4118366434022</v>
      </c>
      <c r="F7695">
        <f t="shared" si="601"/>
        <v>1</v>
      </c>
      <c r="G7695">
        <f t="shared" si="602"/>
        <v>1</v>
      </c>
    </row>
    <row r="7696" spans="1:7" x14ac:dyDescent="0.25">
      <c r="A7696" s="7">
        <v>4.1504546027670682E-2</v>
      </c>
      <c r="B7696" s="13">
        <f t="shared" si="603"/>
        <v>7695</v>
      </c>
      <c r="C7696" s="35">
        <f t="shared" si="604"/>
        <v>9.60182867626308E-5</v>
      </c>
      <c r="D7696" s="7">
        <f t="shared" si="600"/>
        <v>0.73886071663844399</v>
      </c>
      <c r="E7696" s="7">
        <f>SUM(D$2:D7696)</f>
        <v>2085.1506973600408</v>
      </c>
      <c r="F7696">
        <f t="shared" si="601"/>
        <v>1</v>
      </c>
      <c r="G7696">
        <f t="shared" si="602"/>
        <v>1</v>
      </c>
    </row>
    <row r="7697" spans="1:7" x14ac:dyDescent="0.25">
      <c r="A7697" s="7">
        <v>4.1426733931438982E-2</v>
      </c>
      <c r="B7697" s="13">
        <f t="shared" si="603"/>
        <v>7696</v>
      </c>
      <c r="C7697" s="35">
        <f t="shared" si="604"/>
        <v>7.7812096231699712E-5</v>
      </c>
      <c r="D7697" s="7">
        <f t="shared" si="600"/>
        <v>0.59884189259916099</v>
      </c>
      <c r="E7697" s="7">
        <f>SUM(D$2:D7697)</f>
        <v>2085.7495392526398</v>
      </c>
      <c r="F7697">
        <f t="shared" si="601"/>
        <v>1</v>
      </c>
      <c r="G7697">
        <f t="shared" si="602"/>
        <v>1</v>
      </c>
    </row>
    <row r="7698" spans="1:7" x14ac:dyDescent="0.25">
      <c r="A7698" s="7">
        <v>4.1375383758412376E-2</v>
      </c>
      <c r="B7698" s="13">
        <f t="shared" si="603"/>
        <v>7697</v>
      </c>
      <c r="C7698" s="35">
        <f t="shared" si="604"/>
        <v>5.135017302660555E-5</v>
      </c>
      <c r="D7698" s="7">
        <f t="shared" si="600"/>
        <v>0.39524228178578291</v>
      </c>
      <c r="E7698" s="7">
        <f>SUM(D$2:D7698)</f>
        <v>2086.1447815344254</v>
      </c>
      <c r="F7698">
        <f t="shared" si="601"/>
        <v>1</v>
      </c>
      <c r="G7698">
        <f t="shared" si="602"/>
        <v>1</v>
      </c>
    </row>
    <row r="7699" spans="1:7" x14ac:dyDescent="0.25">
      <c r="A7699" s="7">
        <v>4.1370372213944441E-2</v>
      </c>
      <c r="B7699" s="13">
        <f t="shared" si="603"/>
        <v>7698</v>
      </c>
      <c r="C7699" s="35">
        <f t="shared" si="604"/>
        <v>5.011544467935225E-6</v>
      </c>
      <c r="D7699" s="7">
        <f t="shared" si="600"/>
        <v>3.8578869314165362E-2</v>
      </c>
      <c r="E7699" s="7">
        <f>SUM(D$2:D7699)</f>
        <v>2086.1833604037397</v>
      </c>
      <c r="F7699">
        <f t="shared" si="601"/>
        <v>1</v>
      </c>
      <c r="G7699">
        <f t="shared" si="602"/>
        <v>1</v>
      </c>
    </row>
    <row r="7700" spans="1:7" x14ac:dyDescent="0.25">
      <c r="A7700" s="7">
        <v>4.1357952299393451E-2</v>
      </c>
      <c r="B7700" s="13">
        <f t="shared" si="603"/>
        <v>7699</v>
      </c>
      <c r="C7700" s="35">
        <f t="shared" si="604"/>
        <v>1.2419914550990119E-5</v>
      </c>
      <c r="D7700" s="7">
        <f t="shared" si="600"/>
        <v>9.5620922128072924E-2</v>
      </c>
      <c r="E7700" s="7">
        <f>SUM(D$2:D7700)</f>
        <v>2086.2789813258678</v>
      </c>
      <c r="F7700">
        <f t="shared" si="601"/>
        <v>1</v>
      </c>
      <c r="G7700">
        <f t="shared" si="602"/>
        <v>1</v>
      </c>
    </row>
    <row r="7701" spans="1:7" x14ac:dyDescent="0.25">
      <c r="A7701" s="7">
        <v>4.1349793408158204E-2</v>
      </c>
      <c r="B7701" s="13">
        <f t="shared" si="603"/>
        <v>7700</v>
      </c>
      <c r="C7701" s="35">
        <f t="shared" si="604"/>
        <v>8.1588912352464904E-6</v>
      </c>
      <c r="D7701" s="7">
        <f t="shared" si="600"/>
        <v>6.2823462511397976E-2</v>
      </c>
      <c r="E7701" s="7">
        <f>SUM(D$2:D7701)</f>
        <v>2086.3418047883792</v>
      </c>
      <c r="F7701">
        <f t="shared" si="601"/>
        <v>1</v>
      </c>
      <c r="G7701">
        <f t="shared" si="602"/>
        <v>1</v>
      </c>
    </row>
    <row r="7702" spans="1:7" x14ac:dyDescent="0.25">
      <c r="A7702" s="7">
        <v>4.1301784264776889E-2</v>
      </c>
      <c r="B7702" s="13">
        <f t="shared" si="603"/>
        <v>7701</v>
      </c>
      <c r="C7702" s="35">
        <f t="shared" si="604"/>
        <v>4.80091433813154E-5</v>
      </c>
      <c r="D7702" s="7">
        <f t="shared" si="600"/>
        <v>0.36971841317950987</v>
      </c>
      <c r="E7702" s="7">
        <f>SUM(D$2:D7702)</f>
        <v>2086.711523201559</v>
      </c>
      <c r="F7702">
        <f t="shared" si="601"/>
        <v>1</v>
      </c>
      <c r="G7702">
        <f t="shared" si="602"/>
        <v>1</v>
      </c>
    </row>
    <row r="7703" spans="1:7" x14ac:dyDescent="0.25">
      <c r="A7703" s="7">
        <v>4.1294835891529068E-2</v>
      </c>
      <c r="B7703" s="13">
        <f t="shared" si="603"/>
        <v>7702</v>
      </c>
      <c r="C7703" s="35">
        <f t="shared" si="604"/>
        <v>6.9483732478212157E-6</v>
      </c>
      <c r="D7703" s="7">
        <f t="shared" si="600"/>
        <v>5.3516370754719003E-2</v>
      </c>
      <c r="E7703" s="7">
        <f>SUM(D$2:D7703)</f>
        <v>2086.7650395723135</v>
      </c>
      <c r="F7703">
        <f t="shared" si="601"/>
        <v>1</v>
      </c>
      <c r="G7703">
        <f t="shared" si="602"/>
        <v>1</v>
      </c>
    </row>
    <row r="7704" spans="1:7" x14ac:dyDescent="0.25">
      <c r="A7704" s="7">
        <v>4.1253484597078609E-2</v>
      </c>
      <c r="B7704" s="13">
        <f t="shared" si="603"/>
        <v>7703</v>
      </c>
      <c r="C7704" s="35">
        <f t="shared" si="604"/>
        <v>4.1351294450459042E-5</v>
      </c>
      <c r="D7704" s="7">
        <f t="shared" si="600"/>
        <v>0.31852902115188597</v>
      </c>
      <c r="E7704" s="7">
        <f>SUM(D$2:D7704)</f>
        <v>2087.0835685934653</v>
      </c>
      <c r="F7704">
        <f t="shared" si="601"/>
        <v>1</v>
      </c>
      <c r="G7704">
        <f t="shared" si="602"/>
        <v>1</v>
      </c>
    </row>
    <row r="7705" spans="1:7" x14ac:dyDescent="0.25">
      <c r="A7705" s="7">
        <v>4.1193757639579019E-2</v>
      </c>
      <c r="B7705" s="13">
        <f t="shared" si="603"/>
        <v>7704</v>
      </c>
      <c r="C7705" s="35">
        <f t="shared" si="604"/>
        <v>5.9726957499589561E-5</v>
      </c>
      <c r="D7705" s="7">
        <f t="shared" si="600"/>
        <v>0.46013648057683798</v>
      </c>
      <c r="E7705" s="7">
        <f>SUM(D$2:D7705)</f>
        <v>2087.543705074042</v>
      </c>
      <c r="F7705">
        <f t="shared" si="601"/>
        <v>1</v>
      </c>
      <c r="G7705">
        <f t="shared" si="602"/>
        <v>1</v>
      </c>
    </row>
    <row r="7706" spans="1:7" x14ac:dyDescent="0.25">
      <c r="A7706" s="7">
        <v>4.1056775424121915E-2</v>
      </c>
      <c r="B7706" s="13">
        <f t="shared" si="603"/>
        <v>7705</v>
      </c>
      <c r="C7706" s="35">
        <f t="shared" si="604"/>
        <v>1.3698221545710432E-4</v>
      </c>
      <c r="D7706" s="7">
        <f t="shared" si="600"/>
        <v>1.0554479700969888</v>
      </c>
      <c r="E7706" s="7">
        <f>SUM(D$2:D7706)</f>
        <v>2088.5991530441388</v>
      </c>
      <c r="F7706">
        <f t="shared" si="601"/>
        <v>1</v>
      </c>
      <c r="G7706">
        <f t="shared" si="602"/>
        <v>1</v>
      </c>
    </row>
    <row r="7707" spans="1:7" x14ac:dyDescent="0.25">
      <c r="A7707" s="7">
        <v>4.0994530589208503E-2</v>
      </c>
      <c r="B7707" s="13">
        <f t="shared" si="603"/>
        <v>7706</v>
      </c>
      <c r="C7707" s="35">
        <f t="shared" si="604"/>
        <v>6.2244834913412206E-5</v>
      </c>
      <c r="D7707" s="7">
        <f t="shared" si="600"/>
        <v>0.47965869784275444</v>
      </c>
      <c r="E7707" s="7">
        <f>SUM(D$2:D7707)</f>
        <v>2089.0788117419816</v>
      </c>
      <c r="F7707">
        <f t="shared" si="601"/>
        <v>1</v>
      </c>
      <c r="G7707">
        <f t="shared" si="602"/>
        <v>1</v>
      </c>
    </row>
    <row r="7708" spans="1:7" x14ac:dyDescent="0.25">
      <c r="A7708" s="7">
        <v>4.0956544534763079E-2</v>
      </c>
      <c r="B7708" s="13">
        <f t="shared" si="603"/>
        <v>7707</v>
      </c>
      <c r="C7708" s="35">
        <f t="shared" si="604"/>
        <v>3.7986054445424133E-5</v>
      </c>
      <c r="D7708" s="7">
        <f t="shared" si="600"/>
        <v>0.29275852161088378</v>
      </c>
      <c r="E7708" s="7">
        <f>SUM(D$2:D7708)</f>
        <v>2089.3715702635923</v>
      </c>
      <c r="F7708">
        <f t="shared" si="601"/>
        <v>1</v>
      </c>
      <c r="G7708">
        <f t="shared" si="602"/>
        <v>1</v>
      </c>
    </row>
    <row r="7709" spans="1:7" x14ac:dyDescent="0.25">
      <c r="A7709" s="7">
        <v>4.0956544534763079E-2</v>
      </c>
      <c r="B7709" s="13">
        <f t="shared" si="603"/>
        <v>7708</v>
      </c>
      <c r="C7709" s="35">
        <f t="shared" si="604"/>
        <v>0</v>
      </c>
      <c r="D7709" s="7">
        <f t="shared" si="600"/>
        <v>0</v>
      </c>
      <c r="E7709" s="7">
        <f>SUM(D$2:D7709)</f>
        <v>2089.3715702635923</v>
      </c>
      <c r="F7709">
        <f t="shared" si="601"/>
        <v>1</v>
      </c>
      <c r="G7709">
        <f t="shared" si="602"/>
        <v>1</v>
      </c>
    </row>
    <row r="7710" spans="1:7" x14ac:dyDescent="0.25">
      <c r="A7710" s="7">
        <v>4.0890934459844597E-2</v>
      </c>
      <c r="B7710" s="13">
        <f t="shared" si="603"/>
        <v>7709</v>
      </c>
      <c r="C7710" s="35">
        <f t="shared" si="604"/>
        <v>6.5610074918481809E-5</v>
      </c>
      <c r="D7710" s="7">
        <f t="shared" si="600"/>
        <v>0.50578806754657624</v>
      </c>
      <c r="E7710" s="7">
        <f>SUM(D$2:D7710)</f>
        <v>2089.877358331139</v>
      </c>
      <c r="F7710">
        <f t="shared" si="601"/>
        <v>1</v>
      </c>
      <c r="G7710">
        <f t="shared" si="602"/>
        <v>1</v>
      </c>
    </row>
    <row r="7711" spans="1:7" x14ac:dyDescent="0.25">
      <c r="A7711" s="7">
        <v>4.0869992498662147E-2</v>
      </c>
      <c r="B7711" s="13">
        <f t="shared" si="603"/>
        <v>7710</v>
      </c>
      <c r="C7711" s="35">
        <f t="shared" si="604"/>
        <v>2.094196118244962E-5</v>
      </c>
      <c r="D7711" s="7">
        <f t="shared" si="600"/>
        <v>0.16146252071668657</v>
      </c>
      <c r="E7711" s="7">
        <f>SUM(D$2:D7711)</f>
        <v>2090.0388208518557</v>
      </c>
      <c r="F7711">
        <f t="shared" si="601"/>
        <v>1</v>
      </c>
      <c r="G7711">
        <f t="shared" si="602"/>
        <v>1</v>
      </c>
    </row>
    <row r="7712" spans="1:7" x14ac:dyDescent="0.25">
      <c r="A7712" s="7">
        <v>4.0635345691979533E-2</v>
      </c>
      <c r="B7712" s="13">
        <f t="shared" si="603"/>
        <v>7711</v>
      </c>
      <c r="C7712" s="35">
        <f t="shared" si="604"/>
        <v>2.3464680668261462E-4</v>
      </c>
      <c r="D7712" s="7">
        <f t="shared" si="600"/>
        <v>1.8093615263296412</v>
      </c>
      <c r="E7712" s="7">
        <f>SUM(D$2:D7712)</f>
        <v>2091.8481823781854</v>
      </c>
      <c r="F7712">
        <f t="shared" si="601"/>
        <v>1</v>
      </c>
      <c r="G7712">
        <f t="shared" si="602"/>
        <v>1</v>
      </c>
    </row>
    <row r="7713" spans="1:7" x14ac:dyDescent="0.25">
      <c r="A7713" s="7">
        <v>4.0624983658007166E-2</v>
      </c>
      <c r="B7713" s="13">
        <f t="shared" si="603"/>
        <v>7712</v>
      </c>
      <c r="C7713" s="35">
        <f t="shared" si="604"/>
        <v>1.0362033972366458E-5</v>
      </c>
      <c r="D7713" s="7">
        <f t="shared" si="600"/>
        <v>7.9912005994890123E-2</v>
      </c>
      <c r="E7713" s="7">
        <f>SUM(D$2:D7713)</f>
        <v>2091.9280943841804</v>
      </c>
      <c r="F7713">
        <f t="shared" si="601"/>
        <v>1</v>
      </c>
      <c r="G7713">
        <f t="shared" si="602"/>
        <v>1</v>
      </c>
    </row>
    <row r="7714" spans="1:7" x14ac:dyDescent="0.25">
      <c r="A7714" s="7">
        <v>4.0624983658007166E-2</v>
      </c>
      <c r="B7714" s="13">
        <f t="shared" si="603"/>
        <v>7713</v>
      </c>
      <c r="C7714" s="35">
        <f t="shared" si="604"/>
        <v>0</v>
      </c>
      <c r="D7714" s="7">
        <f t="shared" si="600"/>
        <v>0</v>
      </c>
      <c r="E7714" s="7">
        <f>SUM(D$2:D7714)</f>
        <v>2091.9280943841804</v>
      </c>
      <c r="F7714">
        <f t="shared" si="601"/>
        <v>1</v>
      </c>
      <c r="G7714">
        <f t="shared" si="602"/>
        <v>1</v>
      </c>
    </row>
    <row r="7715" spans="1:7" x14ac:dyDescent="0.25">
      <c r="A7715" s="7">
        <v>4.0624983658007166E-2</v>
      </c>
      <c r="B7715" s="13">
        <f t="shared" si="603"/>
        <v>7714</v>
      </c>
      <c r="C7715" s="35">
        <f t="shared" si="604"/>
        <v>0</v>
      </c>
      <c r="D7715" s="7">
        <f t="shared" si="600"/>
        <v>0</v>
      </c>
      <c r="E7715" s="7">
        <f>SUM(D$2:D7715)</f>
        <v>2091.9280943841804</v>
      </c>
      <c r="F7715">
        <f t="shared" si="601"/>
        <v>1</v>
      </c>
      <c r="G7715">
        <f t="shared" si="602"/>
        <v>1</v>
      </c>
    </row>
    <row r="7716" spans="1:7" x14ac:dyDescent="0.25">
      <c r="A7716" s="7">
        <v>4.0624983658007166E-2</v>
      </c>
      <c r="B7716" s="13">
        <f t="shared" si="603"/>
        <v>7715</v>
      </c>
      <c r="C7716" s="35">
        <f t="shared" si="604"/>
        <v>0</v>
      </c>
      <c r="D7716" s="7">
        <f t="shared" si="600"/>
        <v>0</v>
      </c>
      <c r="E7716" s="7">
        <f>SUM(D$2:D7716)</f>
        <v>2091.9280943841804</v>
      </c>
      <c r="F7716">
        <f t="shared" si="601"/>
        <v>1</v>
      </c>
      <c r="G7716">
        <f t="shared" si="602"/>
        <v>1</v>
      </c>
    </row>
    <row r="7717" spans="1:7" x14ac:dyDescent="0.25">
      <c r="A7717" s="7">
        <v>4.0624983658007166E-2</v>
      </c>
      <c r="B7717" s="13">
        <f t="shared" si="603"/>
        <v>7716</v>
      </c>
      <c r="C7717" s="35">
        <f t="shared" si="604"/>
        <v>0</v>
      </c>
      <c r="D7717" s="7">
        <f t="shared" si="600"/>
        <v>0</v>
      </c>
      <c r="E7717" s="7">
        <f>SUM(D$2:D7717)</f>
        <v>2091.9280943841804</v>
      </c>
      <c r="F7717">
        <f t="shared" si="601"/>
        <v>1</v>
      </c>
      <c r="G7717">
        <f t="shared" si="602"/>
        <v>1</v>
      </c>
    </row>
    <row r="7718" spans="1:7" x14ac:dyDescent="0.25">
      <c r="A7718" s="7">
        <v>4.0624983658007166E-2</v>
      </c>
      <c r="B7718" s="13">
        <f t="shared" si="603"/>
        <v>7717</v>
      </c>
      <c r="C7718" s="35">
        <f t="shared" si="604"/>
        <v>0</v>
      </c>
      <c r="D7718" s="7">
        <f t="shared" si="600"/>
        <v>0</v>
      </c>
      <c r="E7718" s="7">
        <f>SUM(D$2:D7718)</f>
        <v>2091.9280943841804</v>
      </c>
      <c r="F7718">
        <f t="shared" si="601"/>
        <v>1</v>
      </c>
      <c r="G7718">
        <f t="shared" si="602"/>
        <v>1</v>
      </c>
    </row>
    <row r="7719" spans="1:7" x14ac:dyDescent="0.25">
      <c r="A7719" s="7">
        <v>4.0624983658007166E-2</v>
      </c>
      <c r="B7719" s="13">
        <f t="shared" si="603"/>
        <v>7718</v>
      </c>
      <c r="C7719" s="35">
        <f t="shared" si="604"/>
        <v>0</v>
      </c>
      <c r="D7719" s="7">
        <f t="shared" si="600"/>
        <v>0</v>
      </c>
      <c r="E7719" s="7">
        <f>SUM(D$2:D7719)</f>
        <v>2091.9280943841804</v>
      </c>
      <c r="F7719">
        <f t="shared" si="601"/>
        <v>1</v>
      </c>
      <c r="G7719">
        <f t="shared" si="602"/>
        <v>1</v>
      </c>
    </row>
    <row r="7720" spans="1:7" x14ac:dyDescent="0.25">
      <c r="A7720" s="7">
        <v>4.0624983658007166E-2</v>
      </c>
      <c r="B7720" s="13">
        <f t="shared" si="603"/>
        <v>7719</v>
      </c>
      <c r="C7720" s="35">
        <f t="shared" si="604"/>
        <v>0</v>
      </c>
      <c r="D7720" s="7">
        <f t="shared" si="600"/>
        <v>0</v>
      </c>
      <c r="E7720" s="7">
        <f>SUM(D$2:D7720)</f>
        <v>2091.9280943841804</v>
      </c>
      <c r="F7720">
        <f t="shared" si="601"/>
        <v>1</v>
      </c>
      <c r="G7720">
        <f t="shared" si="602"/>
        <v>1</v>
      </c>
    </row>
    <row r="7721" spans="1:7" x14ac:dyDescent="0.25">
      <c r="A7721" s="7">
        <v>4.0624983658007166E-2</v>
      </c>
      <c r="B7721" s="13">
        <f t="shared" si="603"/>
        <v>7720</v>
      </c>
      <c r="C7721" s="35">
        <f t="shared" si="604"/>
        <v>0</v>
      </c>
      <c r="D7721" s="7">
        <f t="shared" si="600"/>
        <v>0</v>
      </c>
      <c r="E7721" s="7">
        <f>SUM(D$2:D7721)</f>
        <v>2091.9280943841804</v>
      </c>
      <c r="F7721">
        <f t="shared" si="601"/>
        <v>1</v>
      </c>
      <c r="G7721">
        <f t="shared" si="602"/>
        <v>1</v>
      </c>
    </row>
    <row r="7722" spans="1:7" x14ac:dyDescent="0.25">
      <c r="A7722" s="7">
        <v>4.0624983658007166E-2</v>
      </c>
      <c r="B7722" s="13">
        <f t="shared" si="603"/>
        <v>7721</v>
      </c>
      <c r="C7722" s="35">
        <f t="shared" si="604"/>
        <v>0</v>
      </c>
      <c r="D7722" s="7">
        <f t="shared" si="600"/>
        <v>0</v>
      </c>
      <c r="E7722" s="7">
        <f>SUM(D$2:D7722)</f>
        <v>2091.9280943841804</v>
      </c>
      <c r="F7722">
        <f t="shared" si="601"/>
        <v>1</v>
      </c>
      <c r="G7722">
        <f t="shared" si="602"/>
        <v>1</v>
      </c>
    </row>
    <row r="7723" spans="1:7" x14ac:dyDescent="0.25">
      <c r="A7723" s="7">
        <v>4.0624983658007166E-2</v>
      </c>
      <c r="B7723" s="13">
        <f t="shared" si="603"/>
        <v>7722</v>
      </c>
      <c r="C7723" s="35">
        <f t="shared" si="604"/>
        <v>0</v>
      </c>
      <c r="D7723" s="7">
        <f t="shared" si="600"/>
        <v>0</v>
      </c>
      <c r="E7723" s="7">
        <f>SUM(D$2:D7723)</f>
        <v>2091.9280943841804</v>
      </c>
      <c r="F7723">
        <f t="shared" si="601"/>
        <v>1</v>
      </c>
      <c r="G7723">
        <f t="shared" si="602"/>
        <v>1</v>
      </c>
    </row>
    <row r="7724" spans="1:7" x14ac:dyDescent="0.25">
      <c r="A7724" s="7">
        <v>4.0624983658007166E-2</v>
      </c>
      <c r="B7724" s="13">
        <f t="shared" si="603"/>
        <v>7723</v>
      </c>
      <c r="C7724" s="35">
        <f t="shared" si="604"/>
        <v>0</v>
      </c>
      <c r="D7724" s="7">
        <f t="shared" si="600"/>
        <v>0</v>
      </c>
      <c r="E7724" s="7">
        <f>SUM(D$2:D7724)</f>
        <v>2091.9280943841804</v>
      </c>
      <c r="F7724">
        <f t="shared" si="601"/>
        <v>1</v>
      </c>
      <c r="G7724">
        <f t="shared" si="602"/>
        <v>1</v>
      </c>
    </row>
    <row r="7725" spans="1:7" x14ac:dyDescent="0.25">
      <c r="A7725" s="7">
        <v>4.0624983658007166E-2</v>
      </c>
      <c r="B7725" s="13">
        <f t="shared" si="603"/>
        <v>7724</v>
      </c>
      <c r="C7725" s="35">
        <f t="shared" si="604"/>
        <v>0</v>
      </c>
      <c r="D7725" s="7">
        <f t="shared" si="600"/>
        <v>0</v>
      </c>
      <c r="E7725" s="7">
        <f>SUM(D$2:D7725)</f>
        <v>2091.9280943841804</v>
      </c>
      <c r="F7725">
        <f t="shared" si="601"/>
        <v>1</v>
      </c>
      <c r="G7725">
        <f t="shared" si="602"/>
        <v>1</v>
      </c>
    </row>
    <row r="7726" spans="1:7" x14ac:dyDescent="0.25">
      <c r="A7726" s="7">
        <v>4.0624983658007166E-2</v>
      </c>
      <c r="B7726" s="13">
        <f t="shared" si="603"/>
        <v>7725</v>
      </c>
      <c r="C7726" s="35">
        <f t="shared" si="604"/>
        <v>0</v>
      </c>
      <c r="D7726" s="7">
        <f t="shared" si="600"/>
        <v>0</v>
      </c>
      <c r="E7726" s="7">
        <f>SUM(D$2:D7726)</f>
        <v>2091.9280943841804</v>
      </c>
      <c r="F7726">
        <f t="shared" si="601"/>
        <v>1</v>
      </c>
      <c r="G7726">
        <f t="shared" si="602"/>
        <v>1</v>
      </c>
    </row>
    <row r="7727" spans="1:7" x14ac:dyDescent="0.25">
      <c r="A7727" s="7">
        <v>4.0624983658007166E-2</v>
      </c>
      <c r="B7727" s="13">
        <f t="shared" si="603"/>
        <v>7726</v>
      </c>
      <c r="C7727" s="35">
        <f t="shared" si="604"/>
        <v>0</v>
      </c>
      <c r="D7727" s="7">
        <f t="shared" si="600"/>
        <v>0</v>
      </c>
      <c r="E7727" s="7">
        <f>SUM(D$2:D7727)</f>
        <v>2091.9280943841804</v>
      </c>
      <c r="F7727">
        <f t="shared" si="601"/>
        <v>1</v>
      </c>
      <c r="G7727">
        <f t="shared" si="602"/>
        <v>1</v>
      </c>
    </row>
    <row r="7728" spans="1:7" x14ac:dyDescent="0.25">
      <c r="A7728" s="7">
        <v>4.0624983658007166E-2</v>
      </c>
      <c r="B7728" s="13">
        <f t="shared" si="603"/>
        <v>7727</v>
      </c>
      <c r="C7728" s="35">
        <f t="shared" si="604"/>
        <v>0</v>
      </c>
      <c r="D7728" s="7">
        <f t="shared" si="600"/>
        <v>0</v>
      </c>
      <c r="E7728" s="7">
        <f>SUM(D$2:D7728)</f>
        <v>2091.9280943841804</v>
      </c>
      <c r="F7728">
        <f t="shared" si="601"/>
        <v>1</v>
      </c>
      <c r="G7728">
        <f t="shared" si="602"/>
        <v>1</v>
      </c>
    </row>
    <row r="7729" spans="1:7" x14ac:dyDescent="0.25">
      <c r="A7729" s="7">
        <v>4.0624983658007166E-2</v>
      </c>
      <c r="B7729" s="13">
        <f t="shared" si="603"/>
        <v>7728</v>
      </c>
      <c r="C7729" s="35">
        <f t="shared" si="604"/>
        <v>0</v>
      </c>
      <c r="D7729" s="7">
        <f t="shared" si="600"/>
        <v>0</v>
      </c>
      <c r="E7729" s="7">
        <f>SUM(D$2:D7729)</f>
        <v>2091.9280943841804</v>
      </c>
      <c r="F7729">
        <f t="shared" si="601"/>
        <v>1</v>
      </c>
      <c r="G7729">
        <f t="shared" si="602"/>
        <v>1</v>
      </c>
    </row>
    <row r="7730" spans="1:7" x14ac:dyDescent="0.25">
      <c r="A7730" s="7">
        <v>4.0624983658007166E-2</v>
      </c>
      <c r="B7730" s="13">
        <f t="shared" si="603"/>
        <v>7729</v>
      </c>
      <c r="C7730" s="35">
        <f t="shared" si="604"/>
        <v>0</v>
      </c>
      <c r="D7730" s="7">
        <f t="shared" si="600"/>
        <v>0</v>
      </c>
      <c r="E7730" s="7">
        <f>SUM(D$2:D7730)</f>
        <v>2091.9280943841804</v>
      </c>
      <c r="F7730">
        <f t="shared" si="601"/>
        <v>1</v>
      </c>
      <c r="G7730">
        <f t="shared" si="602"/>
        <v>1</v>
      </c>
    </row>
    <row r="7731" spans="1:7" x14ac:dyDescent="0.25">
      <c r="A7731" s="7">
        <v>4.0624983658007166E-2</v>
      </c>
      <c r="B7731" s="13">
        <f t="shared" si="603"/>
        <v>7730</v>
      </c>
      <c r="C7731" s="35">
        <f t="shared" si="604"/>
        <v>0</v>
      </c>
      <c r="D7731" s="7">
        <f t="shared" si="600"/>
        <v>0</v>
      </c>
      <c r="E7731" s="7">
        <f>SUM(D$2:D7731)</f>
        <v>2091.9280943841804</v>
      </c>
      <c r="F7731">
        <f t="shared" si="601"/>
        <v>1</v>
      </c>
      <c r="G7731">
        <f t="shared" si="602"/>
        <v>1</v>
      </c>
    </row>
    <row r="7732" spans="1:7" x14ac:dyDescent="0.25">
      <c r="A7732" s="7">
        <v>4.0624983658007166E-2</v>
      </c>
      <c r="B7732" s="13">
        <f t="shared" si="603"/>
        <v>7731</v>
      </c>
      <c r="C7732" s="35">
        <f t="shared" si="604"/>
        <v>0</v>
      </c>
      <c r="D7732" s="7">
        <f t="shared" si="600"/>
        <v>0</v>
      </c>
      <c r="E7732" s="7">
        <f>SUM(D$2:D7732)</f>
        <v>2091.9280943841804</v>
      </c>
      <c r="F7732">
        <f t="shared" si="601"/>
        <v>1</v>
      </c>
      <c r="G7732">
        <f t="shared" si="602"/>
        <v>1</v>
      </c>
    </row>
    <row r="7733" spans="1:7" x14ac:dyDescent="0.25">
      <c r="A7733" s="7">
        <v>4.0624983658007166E-2</v>
      </c>
      <c r="B7733" s="13">
        <f t="shared" si="603"/>
        <v>7732</v>
      </c>
      <c r="C7733" s="35">
        <f t="shared" si="604"/>
        <v>0</v>
      </c>
      <c r="D7733" s="7">
        <f t="shared" si="600"/>
        <v>0</v>
      </c>
      <c r="E7733" s="7">
        <f>SUM(D$2:D7733)</f>
        <v>2091.9280943841804</v>
      </c>
      <c r="F7733">
        <f t="shared" si="601"/>
        <v>1</v>
      </c>
      <c r="G7733">
        <f t="shared" si="602"/>
        <v>1</v>
      </c>
    </row>
    <row r="7734" spans="1:7" x14ac:dyDescent="0.25">
      <c r="A7734" s="7">
        <v>4.0624983658007166E-2</v>
      </c>
      <c r="B7734" s="13">
        <f t="shared" si="603"/>
        <v>7733</v>
      </c>
      <c r="C7734" s="35">
        <f t="shared" si="604"/>
        <v>0</v>
      </c>
      <c r="D7734" s="7">
        <f t="shared" si="600"/>
        <v>0</v>
      </c>
      <c r="E7734" s="7">
        <f>SUM(D$2:D7734)</f>
        <v>2091.9280943841804</v>
      </c>
      <c r="F7734">
        <f t="shared" si="601"/>
        <v>1</v>
      </c>
      <c r="G7734">
        <f t="shared" si="602"/>
        <v>1</v>
      </c>
    </row>
    <row r="7735" spans="1:7" x14ac:dyDescent="0.25">
      <c r="A7735" s="7">
        <v>4.0624983658007166E-2</v>
      </c>
      <c r="B7735" s="13">
        <f t="shared" si="603"/>
        <v>7734</v>
      </c>
      <c r="C7735" s="35">
        <f t="shared" si="604"/>
        <v>0</v>
      </c>
      <c r="D7735" s="7">
        <f t="shared" si="600"/>
        <v>0</v>
      </c>
      <c r="E7735" s="7">
        <f>SUM(D$2:D7735)</f>
        <v>2091.9280943841804</v>
      </c>
      <c r="F7735">
        <f t="shared" si="601"/>
        <v>1</v>
      </c>
      <c r="G7735">
        <f t="shared" si="602"/>
        <v>1</v>
      </c>
    </row>
    <row r="7736" spans="1:7" x14ac:dyDescent="0.25">
      <c r="A7736" s="7">
        <v>4.0624983658007166E-2</v>
      </c>
      <c r="B7736" s="13">
        <f t="shared" si="603"/>
        <v>7735</v>
      </c>
      <c r="C7736" s="35">
        <f t="shared" si="604"/>
        <v>0</v>
      </c>
      <c r="D7736" s="7">
        <f t="shared" si="600"/>
        <v>0</v>
      </c>
      <c r="E7736" s="7">
        <f>SUM(D$2:D7736)</f>
        <v>2091.9280943841804</v>
      </c>
      <c r="F7736">
        <f t="shared" si="601"/>
        <v>1</v>
      </c>
      <c r="G7736">
        <f t="shared" si="602"/>
        <v>1</v>
      </c>
    </row>
    <row r="7737" spans="1:7" x14ac:dyDescent="0.25">
      <c r="A7737" s="7">
        <v>4.0624983658007166E-2</v>
      </c>
      <c r="B7737" s="13">
        <f t="shared" si="603"/>
        <v>7736</v>
      </c>
      <c r="C7737" s="35">
        <f t="shared" si="604"/>
        <v>0</v>
      </c>
      <c r="D7737" s="7">
        <f t="shared" si="600"/>
        <v>0</v>
      </c>
      <c r="E7737" s="7">
        <f>SUM(D$2:D7737)</f>
        <v>2091.9280943841804</v>
      </c>
      <c r="F7737">
        <f t="shared" si="601"/>
        <v>1</v>
      </c>
      <c r="G7737">
        <f t="shared" si="602"/>
        <v>1</v>
      </c>
    </row>
    <row r="7738" spans="1:7" x14ac:dyDescent="0.25">
      <c r="A7738" s="7">
        <v>4.0624983658007166E-2</v>
      </c>
      <c r="B7738" s="13">
        <f t="shared" si="603"/>
        <v>7737</v>
      </c>
      <c r="C7738" s="35">
        <f t="shared" si="604"/>
        <v>0</v>
      </c>
      <c r="D7738" s="7">
        <f t="shared" si="600"/>
        <v>0</v>
      </c>
      <c r="E7738" s="7">
        <f>SUM(D$2:D7738)</f>
        <v>2091.9280943841804</v>
      </c>
      <c r="F7738">
        <f t="shared" si="601"/>
        <v>1</v>
      </c>
      <c r="G7738">
        <f t="shared" si="602"/>
        <v>1</v>
      </c>
    </row>
    <row r="7739" spans="1:7" x14ac:dyDescent="0.25">
      <c r="A7739" s="7">
        <v>4.0624983658007166E-2</v>
      </c>
      <c r="B7739" s="13">
        <f t="shared" si="603"/>
        <v>7738</v>
      </c>
      <c r="C7739" s="35">
        <f t="shared" si="604"/>
        <v>0</v>
      </c>
      <c r="D7739" s="7">
        <f t="shared" si="600"/>
        <v>0</v>
      </c>
      <c r="E7739" s="7">
        <f>SUM(D$2:D7739)</f>
        <v>2091.9280943841804</v>
      </c>
      <c r="F7739">
        <f t="shared" si="601"/>
        <v>1</v>
      </c>
      <c r="G7739">
        <f t="shared" si="602"/>
        <v>1</v>
      </c>
    </row>
    <row r="7740" spans="1:7" x14ac:dyDescent="0.25">
      <c r="A7740" s="7">
        <v>4.0624983658007166E-2</v>
      </c>
      <c r="B7740" s="13">
        <f t="shared" si="603"/>
        <v>7739</v>
      </c>
      <c r="C7740" s="35">
        <f t="shared" si="604"/>
        <v>0</v>
      </c>
      <c r="D7740" s="7">
        <f t="shared" si="600"/>
        <v>0</v>
      </c>
      <c r="E7740" s="7">
        <f>SUM(D$2:D7740)</f>
        <v>2091.9280943841804</v>
      </c>
      <c r="F7740">
        <f t="shared" si="601"/>
        <v>1</v>
      </c>
      <c r="G7740">
        <f t="shared" si="602"/>
        <v>1</v>
      </c>
    </row>
    <row r="7741" spans="1:7" x14ac:dyDescent="0.25">
      <c r="A7741" s="7">
        <v>4.0624983658007166E-2</v>
      </c>
      <c r="B7741" s="13">
        <f t="shared" si="603"/>
        <v>7740</v>
      </c>
      <c r="C7741" s="35">
        <f t="shared" si="604"/>
        <v>0</v>
      </c>
      <c r="D7741" s="7">
        <f t="shared" si="600"/>
        <v>0</v>
      </c>
      <c r="E7741" s="7">
        <f>SUM(D$2:D7741)</f>
        <v>2091.9280943841804</v>
      </c>
      <c r="F7741">
        <f t="shared" si="601"/>
        <v>1</v>
      </c>
      <c r="G7741">
        <f t="shared" si="602"/>
        <v>1</v>
      </c>
    </row>
    <row r="7742" spans="1:7" x14ac:dyDescent="0.25">
      <c r="A7742" s="7">
        <v>4.0624983658007166E-2</v>
      </c>
      <c r="B7742" s="13">
        <f t="shared" si="603"/>
        <v>7741</v>
      </c>
      <c r="C7742" s="35">
        <f t="shared" si="604"/>
        <v>0</v>
      </c>
      <c r="D7742" s="7">
        <f t="shared" si="600"/>
        <v>0</v>
      </c>
      <c r="E7742" s="7">
        <f>SUM(D$2:D7742)</f>
        <v>2091.9280943841804</v>
      </c>
      <c r="F7742">
        <f t="shared" si="601"/>
        <v>1</v>
      </c>
      <c r="G7742">
        <f t="shared" si="602"/>
        <v>1</v>
      </c>
    </row>
    <row r="7743" spans="1:7" x14ac:dyDescent="0.25">
      <c r="A7743" s="7">
        <v>4.0624983658007166E-2</v>
      </c>
      <c r="B7743" s="13">
        <f t="shared" si="603"/>
        <v>7742</v>
      </c>
      <c r="C7743" s="35">
        <f t="shared" si="604"/>
        <v>0</v>
      </c>
      <c r="D7743" s="7">
        <f t="shared" si="600"/>
        <v>0</v>
      </c>
      <c r="E7743" s="7">
        <f>SUM(D$2:D7743)</f>
        <v>2091.9280943841804</v>
      </c>
      <c r="F7743">
        <f t="shared" si="601"/>
        <v>1</v>
      </c>
      <c r="G7743">
        <f t="shared" si="602"/>
        <v>1</v>
      </c>
    </row>
    <row r="7744" spans="1:7" x14ac:dyDescent="0.25">
      <c r="A7744" s="7">
        <v>4.0624983658007166E-2</v>
      </c>
      <c r="B7744" s="13">
        <f t="shared" si="603"/>
        <v>7743</v>
      </c>
      <c r="C7744" s="35">
        <f t="shared" si="604"/>
        <v>0</v>
      </c>
      <c r="D7744" s="7">
        <f t="shared" si="600"/>
        <v>0</v>
      </c>
      <c r="E7744" s="7">
        <f>SUM(D$2:D7744)</f>
        <v>2091.9280943841804</v>
      </c>
      <c r="F7744">
        <f t="shared" si="601"/>
        <v>1</v>
      </c>
      <c r="G7744">
        <f t="shared" si="602"/>
        <v>1</v>
      </c>
    </row>
    <row r="7745" spans="1:7" x14ac:dyDescent="0.25">
      <c r="A7745" s="7">
        <v>4.0624983658007166E-2</v>
      </c>
      <c r="B7745" s="13">
        <f t="shared" si="603"/>
        <v>7744</v>
      </c>
      <c r="C7745" s="35">
        <f t="shared" si="604"/>
        <v>0</v>
      </c>
      <c r="D7745" s="7">
        <f t="shared" si="600"/>
        <v>0</v>
      </c>
      <c r="E7745" s="7">
        <f>SUM(D$2:D7745)</f>
        <v>2091.9280943841804</v>
      </c>
      <c r="F7745">
        <f t="shared" si="601"/>
        <v>1</v>
      </c>
      <c r="G7745">
        <f t="shared" si="602"/>
        <v>1</v>
      </c>
    </row>
    <row r="7746" spans="1:7" x14ac:dyDescent="0.25">
      <c r="A7746" s="7">
        <v>4.0624983658007166E-2</v>
      </c>
      <c r="B7746" s="13">
        <f t="shared" si="603"/>
        <v>7745</v>
      </c>
      <c r="C7746" s="35">
        <f t="shared" si="604"/>
        <v>0</v>
      </c>
      <c r="D7746" s="7">
        <f t="shared" ref="D7746:D7809" si="605">C7746*B7746</f>
        <v>0</v>
      </c>
      <c r="E7746" s="7">
        <f>SUM(D$2:D7746)</f>
        <v>2091.9280943841804</v>
      </c>
      <c r="F7746">
        <f t="shared" ref="F7746:F7809" si="606">IF(E7746&gt;I$15,1,0)</f>
        <v>1</v>
      </c>
      <c r="G7746">
        <f t="shared" ref="G7746:G7809" si="607">IF(E7746&gt;M$15,1,0)</f>
        <v>1</v>
      </c>
    </row>
    <row r="7747" spans="1:7" x14ac:dyDescent="0.25">
      <c r="A7747" s="7">
        <v>4.0624983658007166E-2</v>
      </c>
      <c r="B7747" s="13">
        <f t="shared" ref="B7747:B7810" si="608">ROW(B7747)-1</f>
        <v>7746</v>
      </c>
      <c r="C7747" s="35">
        <f t="shared" si="604"/>
        <v>0</v>
      </c>
      <c r="D7747" s="7">
        <f t="shared" si="605"/>
        <v>0</v>
      </c>
      <c r="E7747" s="7">
        <f>SUM(D$2:D7747)</f>
        <v>2091.9280943841804</v>
      </c>
      <c r="F7747">
        <f t="shared" si="606"/>
        <v>1</v>
      </c>
      <c r="G7747">
        <f t="shared" si="607"/>
        <v>1</v>
      </c>
    </row>
    <row r="7748" spans="1:7" x14ac:dyDescent="0.25">
      <c r="A7748" s="7">
        <v>4.0624983658007166E-2</v>
      </c>
      <c r="B7748" s="13">
        <f t="shared" si="608"/>
        <v>7747</v>
      </c>
      <c r="C7748" s="35">
        <f t="shared" ref="C7748:C7811" si="609">IF(A7747-A7748=0,0,A7747-A7748)</f>
        <v>0</v>
      </c>
      <c r="D7748" s="7">
        <f t="shared" si="605"/>
        <v>0</v>
      </c>
      <c r="E7748" s="7">
        <f>SUM(D$2:D7748)</f>
        <v>2091.9280943841804</v>
      </c>
      <c r="F7748">
        <f t="shared" si="606"/>
        <v>1</v>
      </c>
      <c r="G7748">
        <f t="shared" si="607"/>
        <v>1</v>
      </c>
    </row>
    <row r="7749" spans="1:7" x14ac:dyDescent="0.25">
      <c r="A7749" s="7">
        <v>4.0624983658007166E-2</v>
      </c>
      <c r="B7749" s="13">
        <f t="shared" si="608"/>
        <v>7748</v>
      </c>
      <c r="C7749" s="35">
        <f t="shared" si="609"/>
        <v>0</v>
      </c>
      <c r="D7749" s="7">
        <f t="shared" si="605"/>
        <v>0</v>
      </c>
      <c r="E7749" s="7">
        <f>SUM(D$2:D7749)</f>
        <v>2091.9280943841804</v>
      </c>
      <c r="F7749">
        <f t="shared" si="606"/>
        <v>1</v>
      </c>
      <c r="G7749">
        <f t="shared" si="607"/>
        <v>1</v>
      </c>
    </row>
    <row r="7750" spans="1:7" x14ac:dyDescent="0.25">
      <c r="A7750" s="7">
        <v>4.0624983658007166E-2</v>
      </c>
      <c r="B7750" s="13">
        <f t="shared" si="608"/>
        <v>7749</v>
      </c>
      <c r="C7750" s="35">
        <f t="shared" si="609"/>
        <v>0</v>
      </c>
      <c r="D7750" s="7">
        <f t="shared" si="605"/>
        <v>0</v>
      </c>
      <c r="E7750" s="7">
        <f>SUM(D$2:D7750)</f>
        <v>2091.9280943841804</v>
      </c>
      <c r="F7750">
        <f t="shared" si="606"/>
        <v>1</v>
      </c>
      <c r="G7750">
        <f t="shared" si="607"/>
        <v>1</v>
      </c>
    </row>
    <row r="7751" spans="1:7" x14ac:dyDescent="0.25">
      <c r="A7751" s="7">
        <v>4.0624983658007166E-2</v>
      </c>
      <c r="B7751" s="13">
        <f t="shared" si="608"/>
        <v>7750</v>
      </c>
      <c r="C7751" s="35">
        <f t="shared" si="609"/>
        <v>0</v>
      </c>
      <c r="D7751" s="7">
        <f t="shared" si="605"/>
        <v>0</v>
      </c>
      <c r="E7751" s="7">
        <f>SUM(D$2:D7751)</f>
        <v>2091.9280943841804</v>
      </c>
      <c r="F7751">
        <f t="shared" si="606"/>
        <v>1</v>
      </c>
      <c r="G7751">
        <f t="shared" si="607"/>
        <v>1</v>
      </c>
    </row>
    <row r="7752" spans="1:7" x14ac:dyDescent="0.25">
      <c r="A7752" s="7">
        <v>4.0624983658007166E-2</v>
      </c>
      <c r="B7752" s="13">
        <f t="shared" si="608"/>
        <v>7751</v>
      </c>
      <c r="C7752" s="35">
        <f t="shared" si="609"/>
        <v>0</v>
      </c>
      <c r="D7752" s="7">
        <f t="shared" si="605"/>
        <v>0</v>
      </c>
      <c r="E7752" s="7">
        <f>SUM(D$2:D7752)</f>
        <v>2091.9280943841804</v>
      </c>
      <c r="F7752">
        <f t="shared" si="606"/>
        <v>1</v>
      </c>
      <c r="G7752">
        <f t="shared" si="607"/>
        <v>1</v>
      </c>
    </row>
    <row r="7753" spans="1:7" x14ac:dyDescent="0.25">
      <c r="A7753" s="7">
        <v>4.0624983658007166E-2</v>
      </c>
      <c r="B7753" s="13">
        <f t="shared" si="608"/>
        <v>7752</v>
      </c>
      <c r="C7753" s="35">
        <f t="shared" si="609"/>
        <v>0</v>
      </c>
      <c r="D7753" s="7">
        <f t="shared" si="605"/>
        <v>0</v>
      </c>
      <c r="E7753" s="7">
        <f>SUM(D$2:D7753)</f>
        <v>2091.9280943841804</v>
      </c>
      <c r="F7753">
        <f t="shared" si="606"/>
        <v>1</v>
      </c>
      <c r="G7753">
        <f t="shared" si="607"/>
        <v>1</v>
      </c>
    </row>
    <row r="7754" spans="1:7" x14ac:dyDescent="0.25">
      <c r="A7754" s="7">
        <v>4.0624983658007166E-2</v>
      </c>
      <c r="B7754" s="13">
        <f t="shared" si="608"/>
        <v>7753</v>
      </c>
      <c r="C7754" s="35">
        <f t="shared" si="609"/>
        <v>0</v>
      </c>
      <c r="D7754" s="7">
        <f t="shared" si="605"/>
        <v>0</v>
      </c>
      <c r="E7754" s="7">
        <f>SUM(D$2:D7754)</f>
        <v>2091.9280943841804</v>
      </c>
      <c r="F7754">
        <f t="shared" si="606"/>
        <v>1</v>
      </c>
      <c r="G7754">
        <f t="shared" si="607"/>
        <v>1</v>
      </c>
    </row>
    <row r="7755" spans="1:7" x14ac:dyDescent="0.25">
      <c r="A7755" s="7">
        <v>4.0624983658007166E-2</v>
      </c>
      <c r="B7755" s="13">
        <f t="shared" si="608"/>
        <v>7754</v>
      </c>
      <c r="C7755" s="35">
        <f t="shared" si="609"/>
        <v>0</v>
      </c>
      <c r="D7755" s="7">
        <f t="shared" si="605"/>
        <v>0</v>
      </c>
      <c r="E7755" s="7">
        <f>SUM(D$2:D7755)</f>
        <v>2091.9280943841804</v>
      </c>
      <c r="F7755">
        <f t="shared" si="606"/>
        <v>1</v>
      </c>
      <c r="G7755">
        <f t="shared" si="607"/>
        <v>1</v>
      </c>
    </row>
    <row r="7756" spans="1:7" x14ac:dyDescent="0.25">
      <c r="A7756" s="7">
        <v>4.0624983658007166E-2</v>
      </c>
      <c r="B7756" s="13">
        <f t="shared" si="608"/>
        <v>7755</v>
      </c>
      <c r="C7756" s="35">
        <f t="shared" si="609"/>
        <v>0</v>
      </c>
      <c r="D7756" s="7">
        <f t="shared" si="605"/>
        <v>0</v>
      </c>
      <c r="E7756" s="7">
        <f>SUM(D$2:D7756)</f>
        <v>2091.9280943841804</v>
      </c>
      <c r="F7756">
        <f t="shared" si="606"/>
        <v>1</v>
      </c>
      <c r="G7756">
        <f t="shared" si="607"/>
        <v>1</v>
      </c>
    </row>
    <row r="7757" spans="1:7" x14ac:dyDescent="0.25">
      <c r="A7757" s="7">
        <v>4.0624983658007166E-2</v>
      </c>
      <c r="B7757" s="13">
        <f t="shared" si="608"/>
        <v>7756</v>
      </c>
      <c r="C7757" s="35">
        <f t="shared" si="609"/>
        <v>0</v>
      </c>
      <c r="D7757" s="7">
        <f t="shared" si="605"/>
        <v>0</v>
      </c>
      <c r="E7757" s="7">
        <f>SUM(D$2:D7757)</f>
        <v>2091.9280943841804</v>
      </c>
      <c r="F7757">
        <f t="shared" si="606"/>
        <v>1</v>
      </c>
      <c r="G7757">
        <f t="shared" si="607"/>
        <v>1</v>
      </c>
    </row>
    <row r="7758" spans="1:7" x14ac:dyDescent="0.25">
      <c r="A7758" s="7">
        <v>4.0624983658007166E-2</v>
      </c>
      <c r="B7758" s="13">
        <f t="shared" si="608"/>
        <v>7757</v>
      </c>
      <c r="C7758" s="35">
        <f t="shared" si="609"/>
        <v>0</v>
      </c>
      <c r="D7758" s="7">
        <f t="shared" si="605"/>
        <v>0</v>
      </c>
      <c r="E7758" s="7">
        <f>SUM(D$2:D7758)</f>
        <v>2091.9280943841804</v>
      </c>
      <c r="F7758">
        <f t="shared" si="606"/>
        <v>1</v>
      </c>
      <c r="G7758">
        <f t="shared" si="607"/>
        <v>1</v>
      </c>
    </row>
    <row r="7759" spans="1:7" x14ac:dyDescent="0.25">
      <c r="A7759" s="7">
        <v>4.0624983658007166E-2</v>
      </c>
      <c r="B7759" s="13">
        <f t="shared" si="608"/>
        <v>7758</v>
      </c>
      <c r="C7759" s="35">
        <f t="shared" si="609"/>
        <v>0</v>
      </c>
      <c r="D7759" s="7">
        <f t="shared" si="605"/>
        <v>0</v>
      </c>
      <c r="E7759" s="7">
        <f>SUM(D$2:D7759)</f>
        <v>2091.9280943841804</v>
      </c>
      <c r="F7759">
        <f t="shared" si="606"/>
        <v>1</v>
      </c>
      <c r="G7759">
        <f t="shared" si="607"/>
        <v>1</v>
      </c>
    </row>
    <row r="7760" spans="1:7" x14ac:dyDescent="0.25">
      <c r="A7760" s="7">
        <v>4.0624983658007166E-2</v>
      </c>
      <c r="B7760" s="13">
        <f t="shared" si="608"/>
        <v>7759</v>
      </c>
      <c r="C7760" s="35">
        <f t="shared" si="609"/>
        <v>0</v>
      </c>
      <c r="D7760" s="7">
        <f t="shared" si="605"/>
        <v>0</v>
      </c>
      <c r="E7760" s="7">
        <f>SUM(D$2:D7760)</f>
        <v>2091.9280943841804</v>
      </c>
      <c r="F7760">
        <f t="shared" si="606"/>
        <v>1</v>
      </c>
      <c r="G7760">
        <f t="shared" si="607"/>
        <v>1</v>
      </c>
    </row>
    <row r="7761" spans="1:7" x14ac:dyDescent="0.25">
      <c r="A7761" s="7">
        <v>4.0624983658007166E-2</v>
      </c>
      <c r="B7761" s="13">
        <f t="shared" si="608"/>
        <v>7760</v>
      </c>
      <c r="C7761" s="35">
        <f t="shared" si="609"/>
        <v>0</v>
      </c>
      <c r="D7761" s="7">
        <f t="shared" si="605"/>
        <v>0</v>
      </c>
      <c r="E7761" s="7">
        <f>SUM(D$2:D7761)</f>
        <v>2091.9280943841804</v>
      </c>
      <c r="F7761">
        <f t="shared" si="606"/>
        <v>1</v>
      </c>
      <c r="G7761">
        <f t="shared" si="607"/>
        <v>1</v>
      </c>
    </row>
    <row r="7762" spans="1:7" x14ac:dyDescent="0.25">
      <c r="A7762" s="7">
        <v>4.0624983658007166E-2</v>
      </c>
      <c r="B7762" s="13">
        <f t="shared" si="608"/>
        <v>7761</v>
      </c>
      <c r="C7762" s="35">
        <f t="shared" si="609"/>
        <v>0</v>
      </c>
      <c r="D7762" s="7">
        <f t="shared" si="605"/>
        <v>0</v>
      </c>
      <c r="E7762" s="7">
        <f>SUM(D$2:D7762)</f>
        <v>2091.9280943841804</v>
      </c>
      <c r="F7762">
        <f t="shared" si="606"/>
        <v>1</v>
      </c>
      <c r="G7762">
        <f t="shared" si="607"/>
        <v>1</v>
      </c>
    </row>
    <row r="7763" spans="1:7" x14ac:dyDescent="0.25">
      <c r="A7763" s="7">
        <v>4.0624983658007166E-2</v>
      </c>
      <c r="B7763" s="13">
        <f t="shared" si="608"/>
        <v>7762</v>
      </c>
      <c r="C7763" s="35">
        <f t="shared" si="609"/>
        <v>0</v>
      </c>
      <c r="D7763" s="7">
        <f t="shared" si="605"/>
        <v>0</v>
      </c>
      <c r="E7763" s="7">
        <f>SUM(D$2:D7763)</f>
        <v>2091.9280943841804</v>
      </c>
      <c r="F7763">
        <f t="shared" si="606"/>
        <v>1</v>
      </c>
      <c r="G7763">
        <f t="shared" si="607"/>
        <v>1</v>
      </c>
    </row>
    <row r="7764" spans="1:7" x14ac:dyDescent="0.25">
      <c r="A7764" s="7">
        <v>4.0624983658007166E-2</v>
      </c>
      <c r="B7764" s="13">
        <f t="shared" si="608"/>
        <v>7763</v>
      </c>
      <c r="C7764" s="35">
        <f t="shared" si="609"/>
        <v>0</v>
      </c>
      <c r="D7764" s="7">
        <f t="shared" si="605"/>
        <v>0</v>
      </c>
      <c r="E7764" s="7">
        <f>SUM(D$2:D7764)</f>
        <v>2091.9280943841804</v>
      </c>
      <c r="F7764">
        <f t="shared" si="606"/>
        <v>1</v>
      </c>
      <c r="G7764">
        <f t="shared" si="607"/>
        <v>1</v>
      </c>
    </row>
    <row r="7765" spans="1:7" x14ac:dyDescent="0.25">
      <c r="A7765" s="7">
        <v>4.0624983658007166E-2</v>
      </c>
      <c r="B7765" s="13">
        <f t="shared" si="608"/>
        <v>7764</v>
      </c>
      <c r="C7765" s="35">
        <f t="shared" si="609"/>
        <v>0</v>
      </c>
      <c r="D7765" s="7">
        <f t="shared" si="605"/>
        <v>0</v>
      </c>
      <c r="E7765" s="7">
        <f>SUM(D$2:D7765)</f>
        <v>2091.9280943841804</v>
      </c>
      <c r="F7765">
        <f t="shared" si="606"/>
        <v>1</v>
      </c>
      <c r="G7765">
        <f t="shared" si="607"/>
        <v>1</v>
      </c>
    </row>
    <row r="7766" spans="1:7" x14ac:dyDescent="0.25">
      <c r="A7766" s="7">
        <v>4.0624983658007166E-2</v>
      </c>
      <c r="B7766" s="13">
        <f t="shared" si="608"/>
        <v>7765</v>
      </c>
      <c r="C7766" s="35">
        <f t="shared" si="609"/>
        <v>0</v>
      </c>
      <c r="D7766" s="7">
        <f t="shared" si="605"/>
        <v>0</v>
      </c>
      <c r="E7766" s="7">
        <f>SUM(D$2:D7766)</f>
        <v>2091.9280943841804</v>
      </c>
      <c r="F7766">
        <f t="shared" si="606"/>
        <v>1</v>
      </c>
      <c r="G7766">
        <f t="shared" si="607"/>
        <v>1</v>
      </c>
    </row>
    <row r="7767" spans="1:7" x14ac:dyDescent="0.25">
      <c r="A7767" s="7">
        <v>4.0624983658007166E-2</v>
      </c>
      <c r="B7767" s="13">
        <f t="shared" si="608"/>
        <v>7766</v>
      </c>
      <c r="C7767" s="35">
        <f t="shared" si="609"/>
        <v>0</v>
      </c>
      <c r="D7767" s="7">
        <f t="shared" si="605"/>
        <v>0</v>
      </c>
      <c r="E7767" s="7">
        <f>SUM(D$2:D7767)</f>
        <v>2091.9280943841804</v>
      </c>
      <c r="F7767">
        <f t="shared" si="606"/>
        <v>1</v>
      </c>
      <c r="G7767">
        <f t="shared" si="607"/>
        <v>1</v>
      </c>
    </row>
    <row r="7768" spans="1:7" x14ac:dyDescent="0.25">
      <c r="A7768" s="7">
        <v>4.0624983658007166E-2</v>
      </c>
      <c r="B7768" s="13">
        <f t="shared" si="608"/>
        <v>7767</v>
      </c>
      <c r="C7768" s="35">
        <f t="shared" si="609"/>
        <v>0</v>
      </c>
      <c r="D7768" s="7">
        <f t="shared" si="605"/>
        <v>0</v>
      </c>
      <c r="E7768" s="7">
        <f>SUM(D$2:D7768)</f>
        <v>2091.9280943841804</v>
      </c>
      <c r="F7768">
        <f t="shared" si="606"/>
        <v>1</v>
      </c>
      <c r="G7768">
        <f t="shared" si="607"/>
        <v>1</v>
      </c>
    </row>
    <row r="7769" spans="1:7" x14ac:dyDescent="0.25">
      <c r="A7769" s="7">
        <v>4.0624983658007166E-2</v>
      </c>
      <c r="B7769" s="13">
        <f t="shared" si="608"/>
        <v>7768</v>
      </c>
      <c r="C7769" s="35">
        <f t="shared" si="609"/>
        <v>0</v>
      </c>
      <c r="D7769" s="7">
        <f t="shared" si="605"/>
        <v>0</v>
      </c>
      <c r="E7769" s="7">
        <f>SUM(D$2:D7769)</f>
        <v>2091.9280943841804</v>
      </c>
      <c r="F7769">
        <f t="shared" si="606"/>
        <v>1</v>
      </c>
      <c r="G7769">
        <f t="shared" si="607"/>
        <v>1</v>
      </c>
    </row>
    <row r="7770" spans="1:7" x14ac:dyDescent="0.25">
      <c r="A7770" s="7">
        <v>4.0624983658007166E-2</v>
      </c>
      <c r="B7770" s="13">
        <f t="shared" si="608"/>
        <v>7769</v>
      </c>
      <c r="C7770" s="35">
        <f t="shared" si="609"/>
        <v>0</v>
      </c>
      <c r="D7770" s="7">
        <f t="shared" si="605"/>
        <v>0</v>
      </c>
      <c r="E7770" s="7">
        <f>SUM(D$2:D7770)</f>
        <v>2091.9280943841804</v>
      </c>
      <c r="F7770">
        <f t="shared" si="606"/>
        <v>1</v>
      </c>
      <c r="G7770">
        <f t="shared" si="607"/>
        <v>1</v>
      </c>
    </row>
    <row r="7771" spans="1:7" x14ac:dyDescent="0.25">
      <c r="A7771" s="7">
        <v>4.0624983658007166E-2</v>
      </c>
      <c r="B7771" s="13">
        <f t="shared" si="608"/>
        <v>7770</v>
      </c>
      <c r="C7771" s="35">
        <f t="shared" si="609"/>
        <v>0</v>
      </c>
      <c r="D7771" s="7">
        <f t="shared" si="605"/>
        <v>0</v>
      </c>
      <c r="E7771" s="7">
        <f>SUM(D$2:D7771)</f>
        <v>2091.9280943841804</v>
      </c>
      <c r="F7771">
        <f t="shared" si="606"/>
        <v>1</v>
      </c>
      <c r="G7771">
        <f t="shared" si="607"/>
        <v>1</v>
      </c>
    </row>
    <row r="7772" spans="1:7" x14ac:dyDescent="0.25">
      <c r="A7772" s="7">
        <v>4.0624983658007166E-2</v>
      </c>
      <c r="B7772" s="13">
        <f t="shared" si="608"/>
        <v>7771</v>
      </c>
      <c r="C7772" s="35">
        <f t="shared" si="609"/>
        <v>0</v>
      </c>
      <c r="D7772" s="7">
        <f t="shared" si="605"/>
        <v>0</v>
      </c>
      <c r="E7772" s="7">
        <f>SUM(D$2:D7772)</f>
        <v>2091.9280943841804</v>
      </c>
      <c r="F7772">
        <f t="shared" si="606"/>
        <v>1</v>
      </c>
      <c r="G7772">
        <f t="shared" si="607"/>
        <v>1</v>
      </c>
    </row>
    <row r="7773" spans="1:7" x14ac:dyDescent="0.25">
      <c r="A7773" s="7">
        <v>4.0624983658007166E-2</v>
      </c>
      <c r="B7773" s="13">
        <f t="shared" si="608"/>
        <v>7772</v>
      </c>
      <c r="C7773" s="35">
        <f t="shared" si="609"/>
        <v>0</v>
      </c>
      <c r="D7773" s="7">
        <f t="shared" si="605"/>
        <v>0</v>
      </c>
      <c r="E7773" s="7">
        <f>SUM(D$2:D7773)</f>
        <v>2091.9280943841804</v>
      </c>
      <c r="F7773">
        <f t="shared" si="606"/>
        <v>1</v>
      </c>
      <c r="G7773">
        <f t="shared" si="607"/>
        <v>1</v>
      </c>
    </row>
    <row r="7774" spans="1:7" x14ac:dyDescent="0.25">
      <c r="A7774" s="7">
        <v>4.0624983658007166E-2</v>
      </c>
      <c r="B7774" s="13">
        <f t="shared" si="608"/>
        <v>7773</v>
      </c>
      <c r="C7774" s="35">
        <f t="shared" si="609"/>
        <v>0</v>
      </c>
      <c r="D7774" s="7">
        <f t="shared" si="605"/>
        <v>0</v>
      </c>
      <c r="E7774" s="7">
        <f>SUM(D$2:D7774)</f>
        <v>2091.9280943841804</v>
      </c>
      <c r="F7774">
        <f t="shared" si="606"/>
        <v>1</v>
      </c>
      <c r="G7774">
        <f t="shared" si="607"/>
        <v>1</v>
      </c>
    </row>
    <row r="7775" spans="1:7" x14ac:dyDescent="0.25">
      <c r="A7775" s="7">
        <v>4.0624983658007166E-2</v>
      </c>
      <c r="B7775" s="13">
        <f t="shared" si="608"/>
        <v>7774</v>
      </c>
      <c r="C7775" s="35">
        <f t="shared" si="609"/>
        <v>0</v>
      </c>
      <c r="D7775" s="7">
        <f t="shared" si="605"/>
        <v>0</v>
      </c>
      <c r="E7775" s="7">
        <f>SUM(D$2:D7775)</f>
        <v>2091.9280943841804</v>
      </c>
      <c r="F7775">
        <f t="shared" si="606"/>
        <v>1</v>
      </c>
      <c r="G7775">
        <f t="shared" si="607"/>
        <v>1</v>
      </c>
    </row>
    <row r="7776" spans="1:7" x14ac:dyDescent="0.25">
      <c r="A7776" s="7">
        <v>4.0624983658007166E-2</v>
      </c>
      <c r="B7776" s="13">
        <f t="shared" si="608"/>
        <v>7775</v>
      </c>
      <c r="C7776" s="35">
        <f t="shared" si="609"/>
        <v>0</v>
      </c>
      <c r="D7776" s="7">
        <f t="shared" si="605"/>
        <v>0</v>
      </c>
      <c r="E7776" s="7">
        <f>SUM(D$2:D7776)</f>
        <v>2091.9280943841804</v>
      </c>
      <c r="F7776">
        <f t="shared" si="606"/>
        <v>1</v>
      </c>
      <c r="G7776">
        <f t="shared" si="607"/>
        <v>1</v>
      </c>
    </row>
    <row r="7777" spans="1:7" x14ac:dyDescent="0.25">
      <c r="A7777" s="7">
        <v>4.0624983658007166E-2</v>
      </c>
      <c r="B7777" s="13">
        <f t="shared" si="608"/>
        <v>7776</v>
      </c>
      <c r="C7777" s="35">
        <f t="shared" si="609"/>
        <v>0</v>
      </c>
      <c r="D7777" s="7">
        <f t="shared" si="605"/>
        <v>0</v>
      </c>
      <c r="E7777" s="7">
        <f>SUM(D$2:D7777)</f>
        <v>2091.9280943841804</v>
      </c>
      <c r="F7777">
        <f t="shared" si="606"/>
        <v>1</v>
      </c>
      <c r="G7777">
        <f t="shared" si="607"/>
        <v>1</v>
      </c>
    </row>
    <row r="7778" spans="1:7" x14ac:dyDescent="0.25">
      <c r="A7778" s="7">
        <v>4.0624983658007166E-2</v>
      </c>
      <c r="B7778" s="13">
        <f t="shared" si="608"/>
        <v>7777</v>
      </c>
      <c r="C7778" s="35">
        <f t="shared" si="609"/>
        <v>0</v>
      </c>
      <c r="D7778" s="7">
        <f t="shared" si="605"/>
        <v>0</v>
      </c>
      <c r="E7778" s="7">
        <f>SUM(D$2:D7778)</f>
        <v>2091.9280943841804</v>
      </c>
      <c r="F7778">
        <f t="shared" si="606"/>
        <v>1</v>
      </c>
      <c r="G7778">
        <f t="shared" si="607"/>
        <v>1</v>
      </c>
    </row>
    <row r="7779" spans="1:7" x14ac:dyDescent="0.25">
      <c r="A7779" s="7">
        <v>4.0624983658007166E-2</v>
      </c>
      <c r="B7779" s="13">
        <f t="shared" si="608"/>
        <v>7778</v>
      </c>
      <c r="C7779" s="35">
        <f t="shared" si="609"/>
        <v>0</v>
      </c>
      <c r="D7779" s="7">
        <f t="shared" si="605"/>
        <v>0</v>
      </c>
      <c r="E7779" s="7">
        <f>SUM(D$2:D7779)</f>
        <v>2091.9280943841804</v>
      </c>
      <c r="F7779">
        <f t="shared" si="606"/>
        <v>1</v>
      </c>
      <c r="G7779">
        <f t="shared" si="607"/>
        <v>1</v>
      </c>
    </row>
    <row r="7780" spans="1:7" x14ac:dyDescent="0.25">
      <c r="A7780" s="7">
        <v>4.0624983658007166E-2</v>
      </c>
      <c r="B7780" s="13">
        <f t="shared" si="608"/>
        <v>7779</v>
      </c>
      <c r="C7780" s="35">
        <f t="shared" si="609"/>
        <v>0</v>
      </c>
      <c r="D7780" s="7">
        <f t="shared" si="605"/>
        <v>0</v>
      </c>
      <c r="E7780" s="7">
        <f>SUM(D$2:D7780)</f>
        <v>2091.9280943841804</v>
      </c>
      <c r="F7780">
        <f t="shared" si="606"/>
        <v>1</v>
      </c>
      <c r="G7780">
        <f t="shared" si="607"/>
        <v>1</v>
      </c>
    </row>
    <row r="7781" spans="1:7" x14ac:dyDescent="0.25">
      <c r="A7781" s="7">
        <v>4.0624983658007166E-2</v>
      </c>
      <c r="B7781" s="13">
        <f t="shared" si="608"/>
        <v>7780</v>
      </c>
      <c r="C7781" s="35">
        <f t="shared" si="609"/>
        <v>0</v>
      </c>
      <c r="D7781" s="7">
        <f t="shared" si="605"/>
        <v>0</v>
      </c>
      <c r="E7781" s="7">
        <f>SUM(D$2:D7781)</f>
        <v>2091.9280943841804</v>
      </c>
      <c r="F7781">
        <f t="shared" si="606"/>
        <v>1</v>
      </c>
      <c r="G7781">
        <f t="shared" si="607"/>
        <v>1</v>
      </c>
    </row>
    <row r="7782" spans="1:7" x14ac:dyDescent="0.25">
      <c r="A7782" s="7">
        <v>4.0624983658007166E-2</v>
      </c>
      <c r="B7782" s="13">
        <f t="shared" si="608"/>
        <v>7781</v>
      </c>
      <c r="C7782" s="35">
        <f t="shared" si="609"/>
        <v>0</v>
      </c>
      <c r="D7782" s="7">
        <f t="shared" si="605"/>
        <v>0</v>
      </c>
      <c r="E7782" s="7">
        <f>SUM(D$2:D7782)</f>
        <v>2091.9280943841804</v>
      </c>
      <c r="F7782">
        <f t="shared" si="606"/>
        <v>1</v>
      </c>
      <c r="G7782">
        <f t="shared" si="607"/>
        <v>1</v>
      </c>
    </row>
    <row r="7783" spans="1:7" x14ac:dyDescent="0.25">
      <c r="A7783" s="7">
        <v>4.0624983658007166E-2</v>
      </c>
      <c r="B7783" s="13">
        <f t="shared" si="608"/>
        <v>7782</v>
      </c>
      <c r="C7783" s="35">
        <f t="shared" si="609"/>
        <v>0</v>
      </c>
      <c r="D7783" s="7">
        <f t="shared" si="605"/>
        <v>0</v>
      </c>
      <c r="E7783" s="7">
        <f>SUM(D$2:D7783)</f>
        <v>2091.9280943841804</v>
      </c>
      <c r="F7783">
        <f t="shared" si="606"/>
        <v>1</v>
      </c>
      <c r="G7783">
        <f t="shared" si="607"/>
        <v>1</v>
      </c>
    </row>
    <row r="7784" spans="1:7" x14ac:dyDescent="0.25">
      <c r="A7784" s="7">
        <v>4.0624983658007166E-2</v>
      </c>
      <c r="B7784" s="13">
        <f t="shared" si="608"/>
        <v>7783</v>
      </c>
      <c r="C7784" s="35">
        <f t="shared" si="609"/>
        <v>0</v>
      </c>
      <c r="D7784" s="7">
        <f t="shared" si="605"/>
        <v>0</v>
      </c>
      <c r="E7784" s="7">
        <f>SUM(D$2:D7784)</f>
        <v>2091.9280943841804</v>
      </c>
      <c r="F7784">
        <f t="shared" si="606"/>
        <v>1</v>
      </c>
      <c r="G7784">
        <f t="shared" si="607"/>
        <v>1</v>
      </c>
    </row>
    <row r="7785" spans="1:7" x14ac:dyDescent="0.25">
      <c r="A7785" s="7">
        <v>4.0624983658007166E-2</v>
      </c>
      <c r="B7785" s="13">
        <f t="shared" si="608"/>
        <v>7784</v>
      </c>
      <c r="C7785" s="35">
        <f t="shared" si="609"/>
        <v>0</v>
      </c>
      <c r="D7785" s="7">
        <f t="shared" si="605"/>
        <v>0</v>
      </c>
      <c r="E7785" s="7">
        <f>SUM(D$2:D7785)</f>
        <v>2091.9280943841804</v>
      </c>
      <c r="F7785">
        <f t="shared" si="606"/>
        <v>1</v>
      </c>
      <c r="G7785">
        <f t="shared" si="607"/>
        <v>1</v>
      </c>
    </row>
    <row r="7786" spans="1:7" x14ac:dyDescent="0.25">
      <c r="A7786" s="7">
        <v>4.0624983658007166E-2</v>
      </c>
      <c r="B7786" s="13">
        <f t="shared" si="608"/>
        <v>7785</v>
      </c>
      <c r="C7786" s="35">
        <f t="shared" si="609"/>
        <v>0</v>
      </c>
      <c r="D7786" s="7">
        <f t="shared" si="605"/>
        <v>0</v>
      </c>
      <c r="E7786" s="7">
        <f>SUM(D$2:D7786)</f>
        <v>2091.9280943841804</v>
      </c>
      <c r="F7786">
        <f t="shared" si="606"/>
        <v>1</v>
      </c>
      <c r="G7786">
        <f t="shared" si="607"/>
        <v>1</v>
      </c>
    </row>
    <row r="7787" spans="1:7" x14ac:dyDescent="0.25">
      <c r="A7787" s="7">
        <v>4.0624983658007166E-2</v>
      </c>
      <c r="B7787" s="13">
        <f t="shared" si="608"/>
        <v>7786</v>
      </c>
      <c r="C7787" s="35">
        <f t="shared" si="609"/>
        <v>0</v>
      </c>
      <c r="D7787" s="7">
        <f t="shared" si="605"/>
        <v>0</v>
      </c>
      <c r="E7787" s="7">
        <f>SUM(D$2:D7787)</f>
        <v>2091.9280943841804</v>
      </c>
      <c r="F7787">
        <f t="shared" si="606"/>
        <v>1</v>
      </c>
      <c r="G7787">
        <f t="shared" si="607"/>
        <v>1</v>
      </c>
    </row>
    <row r="7788" spans="1:7" x14ac:dyDescent="0.25">
      <c r="A7788" s="7">
        <v>4.0624983658007166E-2</v>
      </c>
      <c r="B7788" s="13">
        <f t="shared" si="608"/>
        <v>7787</v>
      </c>
      <c r="C7788" s="35">
        <f t="shared" si="609"/>
        <v>0</v>
      </c>
      <c r="D7788" s="7">
        <f t="shared" si="605"/>
        <v>0</v>
      </c>
      <c r="E7788" s="7">
        <f>SUM(D$2:D7788)</f>
        <v>2091.9280943841804</v>
      </c>
      <c r="F7788">
        <f t="shared" si="606"/>
        <v>1</v>
      </c>
      <c r="G7788">
        <f t="shared" si="607"/>
        <v>1</v>
      </c>
    </row>
    <row r="7789" spans="1:7" x14ac:dyDescent="0.25">
      <c r="A7789" s="7">
        <v>4.0624983658007166E-2</v>
      </c>
      <c r="B7789" s="13">
        <f t="shared" si="608"/>
        <v>7788</v>
      </c>
      <c r="C7789" s="35">
        <f t="shared" si="609"/>
        <v>0</v>
      </c>
      <c r="D7789" s="7">
        <f t="shared" si="605"/>
        <v>0</v>
      </c>
      <c r="E7789" s="7">
        <f>SUM(D$2:D7789)</f>
        <v>2091.9280943841804</v>
      </c>
      <c r="F7789">
        <f t="shared" si="606"/>
        <v>1</v>
      </c>
      <c r="G7789">
        <f t="shared" si="607"/>
        <v>1</v>
      </c>
    </row>
    <row r="7790" spans="1:7" x14ac:dyDescent="0.25">
      <c r="A7790" s="7">
        <v>4.0624983658007166E-2</v>
      </c>
      <c r="B7790" s="13">
        <f t="shared" si="608"/>
        <v>7789</v>
      </c>
      <c r="C7790" s="35">
        <f t="shared" si="609"/>
        <v>0</v>
      </c>
      <c r="D7790" s="7">
        <f t="shared" si="605"/>
        <v>0</v>
      </c>
      <c r="E7790" s="7">
        <f>SUM(D$2:D7790)</f>
        <v>2091.9280943841804</v>
      </c>
      <c r="F7790">
        <f t="shared" si="606"/>
        <v>1</v>
      </c>
      <c r="G7790">
        <f t="shared" si="607"/>
        <v>1</v>
      </c>
    </row>
    <row r="7791" spans="1:7" x14ac:dyDescent="0.25">
      <c r="A7791" s="7">
        <v>4.0624983658007166E-2</v>
      </c>
      <c r="B7791" s="13">
        <f t="shared" si="608"/>
        <v>7790</v>
      </c>
      <c r="C7791" s="35">
        <f t="shared" si="609"/>
        <v>0</v>
      </c>
      <c r="D7791" s="7">
        <f t="shared" si="605"/>
        <v>0</v>
      </c>
      <c r="E7791" s="7">
        <f>SUM(D$2:D7791)</f>
        <v>2091.9280943841804</v>
      </c>
      <c r="F7791">
        <f t="shared" si="606"/>
        <v>1</v>
      </c>
      <c r="G7791">
        <f t="shared" si="607"/>
        <v>1</v>
      </c>
    </row>
    <row r="7792" spans="1:7" x14ac:dyDescent="0.25">
      <c r="A7792" s="7">
        <v>4.0624983658007166E-2</v>
      </c>
      <c r="B7792" s="13">
        <f t="shared" si="608"/>
        <v>7791</v>
      </c>
      <c r="C7792" s="35">
        <f t="shared" si="609"/>
        <v>0</v>
      </c>
      <c r="D7792" s="7">
        <f t="shared" si="605"/>
        <v>0</v>
      </c>
      <c r="E7792" s="7">
        <f>SUM(D$2:D7792)</f>
        <v>2091.9280943841804</v>
      </c>
      <c r="F7792">
        <f t="shared" si="606"/>
        <v>1</v>
      </c>
      <c r="G7792">
        <f t="shared" si="607"/>
        <v>1</v>
      </c>
    </row>
    <row r="7793" spans="1:7" x14ac:dyDescent="0.25">
      <c r="A7793" s="7">
        <v>4.0624983658007166E-2</v>
      </c>
      <c r="B7793" s="13">
        <f t="shared" si="608"/>
        <v>7792</v>
      </c>
      <c r="C7793" s="35">
        <f t="shared" si="609"/>
        <v>0</v>
      </c>
      <c r="D7793" s="7">
        <f t="shared" si="605"/>
        <v>0</v>
      </c>
      <c r="E7793" s="7">
        <f>SUM(D$2:D7793)</f>
        <v>2091.9280943841804</v>
      </c>
      <c r="F7793">
        <f t="shared" si="606"/>
        <v>1</v>
      </c>
      <c r="G7793">
        <f t="shared" si="607"/>
        <v>1</v>
      </c>
    </row>
    <row r="7794" spans="1:7" x14ac:dyDescent="0.25">
      <c r="A7794" s="7">
        <v>4.0624983658007166E-2</v>
      </c>
      <c r="B7794" s="13">
        <f t="shared" si="608"/>
        <v>7793</v>
      </c>
      <c r="C7794" s="35">
        <f t="shared" si="609"/>
        <v>0</v>
      </c>
      <c r="D7794" s="7">
        <f t="shared" si="605"/>
        <v>0</v>
      </c>
      <c r="E7794" s="7">
        <f>SUM(D$2:D7794)</f>
        <v>2091.9280943841804</v>
      </c>
      <c r="F7794">
        <f t="shared" si="606"/>
        <v>1</v>
      </c>
      <c r="G7794">
        <f t="shared" si="607"/>
        <v>1</v>
      </c>
    </row>
    <row r="7795" spans="1:7" x14ac:dyDescent="0.25">
      <c r="A7795" s="7">
        <v>4.0471175242524859E-2</v>
      </c>
      <c r="B7795" s="13">
        <f t="shared" si="608"/>
        <v>7794</v>
      </c>
      <c r="C7795" s="35">
        <f t="shared" si="609"/>
        <v>1.5380841548230662E-4</v>
      </c>
      <c r="D7795" s="7">
        <f t="shared" si="605"/>
        <v>1.1987827902690977</v>
      </c>
      <c r="E7795" s="7">
        <f>SUM(D$2:D7795)</f>
        <v>2093.1268771744494</v>
      </c>
      <c r="F7795">
        <f t="shared" si="606"/>
        <v>1</v>
      </c>
      <c r="G7795">
        <f t="shared" si="607"/>
        <v>1</v>
      </c>
    </row>
    <row r="7796" spans="1:7" x14ac:dyDescent="0.25">
      <c r="A7796" s="7">
        <v>4.0423020836985075E-2</v>
      </c>
      <c r="B7796" s="13">
        <f t="shared" si="608"/>
        <v>7795</v>
      </c>
      <c r="C7796" s="35">
        <f t="shared" si="609"/>
        <v>4.8154405539783951E-5</v>
      </c>
      <c r="D7796" s="7">
        <f t="shared" si="605"/>
        <v>0.37536359118261592</v>
      </c>
      <c r="E7796" s="7">
        <f>SUM(D$2:D7796)</f>
        <v>2093.502240765632</v>
      </c>
      <c r="F7796">
        <f t="shared" si="606"/>
        <v>1</v>
      </c>
      <c r="G7796">
        <f t="shared" si="607"/>
        <v>1</v>
      </c>
    </row>
    <row r="7797" spans="1:7" x14ac:dyDescent="0.25">
      <c r="A7797" s="7">
        <v>4.0417016667767439E-2</v>
      </c>
      <c r="B7797" s="13">
        <f t="shared" si="608"/>
        <v>7796</v>
      </c>
      <c r="C7797" s="35">
        <f t="shared" si="609"/>
        <v>6.0041692176368566E-6</v>
      </c>
      <c r="D7797" s="7">
        <f t="shared" si="605"/>
        <v>4.6808503220696934E-2</v>
      </c>
      <c r="E7797" s="7">
        <f>SUM(D$2:D7797)</f>
        <v>2093.5490492688527</v>
      </c>
      <c r="F7797">
        <f t="shared" si="606"/>
        <v>1</v>
      </c>
      <c r="G7797">
        <f t="shared" si="607"/>
        <v>1</v>
      </c>
    </row>
    <row r="7798" spans="1:7" x14ac:dyDescent="0.25">
      <c r="A7798" s="7">
        <v>4.025979459156058E-2</v>
      </c>
      <c r="B7798" s="13">
        <f t="shared" si="608"/>
        <v>7797</v>
      </c>
      <c r="C7798" s="35">
        <f t="shared" si="609"/>
        <v>1.572220762068588E-4</v>
      </c>
      <c r="D7798" s="7">
        <f t="shared" si="605"/>
        <v>1.225860528184878</v>
      </c>
      <c r="E7798" s="7">
        <f>SUM(D$2:D7798)</f>
        <v>2094.7749097970377</v>
      </c>
      <c r="F7798">
        <f t="shared" si="606"/>
        <v>1</v>
      </c>
      <c r="G7798">
        <f t="shared" si="607"/>
        <v>1</v>
      </c>
    </row>
    <row r="7799" spans="1:7" x14ac:dyDescent="0.25">
      <c r="A7799" s="7">
        <v>4.0215562264300037E-2</v>
      </c>
      <c r="B7799" s="13">
        <f t="shared" si="608"/>
        <v>7798</v>
      </c>
      <c r="C7799" s="35">
        <f t="shared" si="609"/>
        <v>4.4232327260543269E-5</v>
      </c>
      <c r="D7799" s="7">
        <f t="shared" si="605"/>
        <v>0.34492368797771644</v>
      </c>
      <c r="E7799" s="7">
        <f>SUM(D$2:D7799)</f>
        <v>2095.1198334850155</v>
      </c>
      <c r="F7799">
        <f t="shared" si="606"/>
        <v>1</v>
      </c>
      <c r="G7799">
        <f t="shared" si="607"/>
        <v>1</v>
      </c>
    </row>
    <row r="7800" spans="1:7" x14ac:dyDescent="0.25">
      <c r="A7800" s="7">
        <v>4.0118745035665745E-2</v>
      </c>
      <c r="B7800" s="13">
        <f t="shared" si="608"/>
        <v>7799</v>
      </c>
      <c r="C7800" s="35">
        <f t="shared" si="609"/>
        <v>9.6817228634291097E-5</v>
      </c>
      <c r="D7800" s="7">
        <f t="shared" si="605"/>
        <v>0.75507756611883625</v>
      </c>
      <c r="E7800" s="7">
        <f>SUM(D$2:D7800)</f>
        <v>2095.8749110511344</v>
      </c>
      <c r="F7800">
        <f t="shared" si="606"/>
        <v>1</v>
      </c>
      <c r="G7800">
        <f t="shared" si="607"/>
        <v>1</v>
      </c>
    </row>
    <row r="7801" spans="1:7" x14ac:dyDescent="0.25">
      <c r="A7801" s="7">
        <v>4.0019434139977328E-2</v>
      </c>
      <c r="B7801" s="13">
        <f t="shared" si="608"/>
        <v>7800</v>
      </c>
      <c r="C7801" s="35">
        <f t="shared" si="609"/>
        <v>9.9310895688417555E-5</v>
      </c>
      <c r="D7801" s="7">
        <f t="shared" si="605"/>
        <v>0.77462498636965693</v>
      </c>
      <c r="E7801" s="7">
        <f>SUM(D$2:D7801)</f>
        <v>2096.6495360375043</v>
      </c>
      <c r="F7801">
        <f t="shared" si="606"/>
        <v>1</v>
      </c>
      <c r="G7801">
        <f t="shared" si="607"/>
        <v>1</v>
      </c>
    </row>
    <row r="7802" spans="1:7" x14ac:dyDescent="0.25">
      <c r="A7802" s="7">
        <v>3.9985636477768392E-2</v>
      </c>
      <c r="B7802" s="13">
        <f t="shared" si="608"/>
        <v>7801</v>
      </c>
      <c r="C7802" s="35">
        <f t="shared" si="609"/>
        <v>3.3797662208935597E-5</v>
      </c>
      <c r="D7802" s="7">
        <f t="shared" si="605"/>
        <v>0.26365556289190661</v>
      </c>
      <c r="E7802" s="7">
        <f>SUM(D$2:D7802)</f>
        <v>2096.9131916003962</v>
      </c>
      <c r="F7802">
        <f t="shared" si="606"/>
        <v>1</v>
      </c>
      <c r="G7802">
        <f t="shared" si="607"/>
        <v>1</v>
      </c>
    </row>
    <row r="7803" spans="1:7" x14ac:dyDescent="0.25">
      <c r="A7803" s="7">
        <v>3.9845410074105019E-2</v>
      </c>
      <c r="B7803" s="13">
        <f t="shared" si="608"/>
        <v>7802</v>
      </c>
      <c r="C7803" s="35">
        <f t="shared" si="609"/>
        <v>1.402264036633738E-4</v>
      </c>
      <c r="D7803" s="7">
        <f t="shared" si="605"/>
        <v>1.0940464013816424</v>
      </c>
      <c r="E7803" s="7">
        <f>SUM(D$2:D7803)</f>
        <v>2098.0072380017778</v>
      </c>
      <c r="F7803">
        <f t="shared" si="606"/>
        <v>1</v>
      </c>
      <c r="G7803">
        <f t="shared" si="607"/>
        <v>1</v>
      </c>
    </row>
    <row r="7804" spans="1:7" x14ac:dyDescent="0.25">
      <c r="A7804" s="7">
        <v>3.9841899571941466E-2</v>
      </c>
      <c r="B7804" s="13">
        <f t="shared" si="608"/>
        <v>7803</v>
      </c>
      <c r="C7804" s="35">
        <f t="shared" si="609"/>
        <v>3.5105021635520317E-6</v>
      </c>
      <c r="D7804" s="7">
        <f t="shared" si="605"/>
        <v>2.7392448382196503E-2</v>
      </c>
      <c r="E7804" s="7">
        <f>SUM(D$2:D7804)</f>
        <v>2098.03463045016</v>
      </c>
      <c r="F7804">
        <f t="shared" si="606"/>
        <v>1</v>
      </c>
      <c r="G7804">
        <f t="shared" si="607"/>
        <v>1</v>
      </c>
    </row>
    <row r="7805" spans="1:7" x14ac:dyDescent="0.25">
      <c r="A7805" s="7">
        <v>3.9773263202054432E-2</v>
      </c>
      <c r="B7805" s="13">
        <f t="shared" si="608"/>
        <v>7804</v>
      </c>
      <c r="C7805" s="35">
        <f t="shared" si="609"/>
        <v>6.8636369887034587E-5</v>
      </c>
      <c r="D7805" s="7">
        <f t="shared" si="605"/>
        <v>0.53563823059841797</v>
      </c>
      <c r="E7805" s="7">
        <f>SUM(D$2:D7805)</f>
        <v>2098.5702686807585</v>
      </c>
      <c r="F7805">
        <f t="shared" si="606"/>
        <v>1</v>
      </c>
      <c r="G7805">
        <f t="shared" si="607"/>
        <v>1</v>
      </c>
    </row>
    <row r="7806" spans="1:7" x14ac:dyDescent="0.25">
      <c r="A7806" s="7">
        <v>3.9756025425913485E-2</v>
      </c>
      <c r="B7806" s="13">
        <f t="shared" si="608"/>
        <v>7805</v>
      </c>
      <c r="C7806" s="35">
        <f t="shared" si="609"/>
        <v>1.7237776140946459E-5</v>
      </c>
      <c r="D7806" s="7">
        <f t="shared" si="605"/>
        <v>0.1345408427800871</v>
      </c>
      <c r="E7806" s="7">
        <f>SUM(D$2:D7806)</f>
        <v>2098.7048095235386</v>
      </c>
      <c r="F7806">
        <f t="shared" si="606"/>
        <v>1</v>
      </c>
      <c r="G7806">
        <f t="shared" si="607"/>
        <v>1</v>
      </c>
    </row>
    <row r="7807" spans="1:7" x14ac:dyDescent="0.25">
      <c r="A7807" s="7">
        <v>3.9670393383483001E-2</v>
      </c>
      <c r="B7807" s="13">
        <f t="shared" si="608"/>
        <v>7806</v>
      </c>
      <c r="C7807" s="35">
        <f t="shared" si="609"/>
        <v>8.5632042430484889E-5</v>
      </c>
      <c r="D7807" s="7">
        <f t="shared" si="605"/>
        <v>0.668443723212365</v>
      </c>
      <c r="E7807" s="7">
        <f>SUM(D$2:D7807)</f>
        <v>2099.3732532467511</v>
      </c>
      <c r="F7807">
        <f t="shared" si="606"/>
        <v>1</v>
      </c>
      <c r="G7807">
        <f t="shared" si="607"/>
        <v>1</v>
      </c>
    </row>
    <row r="7808" spans="1:7" x14ac:dyDescent="0.25">
      <c r="A7808" s="7">
        <v>3.9633303112348264E-2</v>
      </c>
      <c r="B7808" s="13">
        <f t="shared" si="608"/>
        <v>7807</v>
      </c>
      <c r="C7808" s="35">
        <f t="shared" si="609"/>
        <v>3.709027113473623E-5</v>
      </c>
      <c r="D7808" s="7">
        <f t="shared" si="605"/>
        <v>0.28956374674888574</v>
      </c>
      <c r="E7808" s="7">
        <f>SUM(D$2:D7808)</f>
        <v>2099.6628169935002</v>
      </c>
      <c r="F7808">
        <f t="shared" si="606"/>
        <v>1</v>
      </c>
      <c r="G7808">
        <f t="shared" si="607"/>
        <v>1</v>
      </c>
    </row>
    <row r="7809" spans="1:7" x14ac:dyDescent="0.25">
      <c r="A7809" s="7">
        <v>3.9610327480946936E-2</v>
      </c>
      <c r="B7809" s="13">
        <f t="shared" si="608"/>
        <v>7808</v>
      </c>
      <c r="C7809" s="35">
        <f t="shared" si="609"/>
        <v>2.2975631401328522E-5</v>
      </c>
      <c r="D7809" s="7">
        <f t="shared" si="605"/>
        <v>0.1793937299815731</v>
      </c>
      <c r="E7809" s="7">
        <f>SUM(D$2:D7809)</f>
        <v>2099.8422107234819</v>
      </c>
      <c r="F7809">
        <f t="shared" si="606"/>
        <v>1</v>
      </c>
      <c r="G7809">
        <f t="shared" si="607"/>
        <v>1</v>
      </c>
    </row>
    <row r="7810" spans="1:7" x14ac:dyDescent="0.25">
      <c r="A7810" s="7">
        <v>3.9573890889525419E-2</v>
      </c>
      <c r="B7810" s="13">
        <f t="shared" si="608"/>
        <v>7809</v>
      </c>
      <c r="C7810" s="35">
        <f t="shared" si="609"/>
        <v>3.6436591421516729E-5</v>
      </c>
      <c r="D7810" s="7">
        <f t="shared" ref="D7810:D7873" si="610">C7810*B7810</f>
        <v>0.28453334241062411</v>
      </c>
      <c r="E7810" s="7">
        <f>SUM(D$2:D7810)</f>
        <v>2100.1267440658926</v>
      </c>
      <c r="F7810">
        <f t="shared" ref="F7810:F7873" si="611">IF(E7810&gt;I$15,1,0)</f>
        <v>1</v>
      </c>
      <c r="G7810">
        <f t="shared" ref="G7810:G7873" si="612">IF(E7810&gt;M$15,1,0)</f>
        <v>1</v>
      </c>
    </row>
    <row r="7811" spans="1:7" x14ac:dyDescent="0.25">
      <c r="A7811" s="7">
        <v>3.9569169869374463E-2</v>
      </c>
      <c r="B7811" s="13">
        <f t="shared" ref="B7811:B7874" si="613">ROW(B7811)-1</f>
        <v>7810</v>
      </c>
      <c r="C7811" s="35">
        <f t="shared" si="609"/>
        <v>4.7210201509564897E-6</v>
      </c>
      <c r="D7811" s="7">
        <f t="shared" si="610"/>
        <v>3.6871167378970185E-2</v>
      </c>
      <c r="E7811" s="7">
        <f>SUM(D$2:D7811)</f>
        <v>2100.1636152332717</v>
      </c>
      <c r="F7811">
        <f t="shared" si="611"/>
        <v>1</v>
      </c>
      <c r="G7811">
        <f t="shared" si="612"/>
        <v>1</v>
      </c>
    </row>
    <row r="7812" spans="1:7" x14ac:dyDescent="0.25">
      <c r="A7812" s="7">
        <v>3.949435985775155E-2</v>
      </c>
      <c r="B7812" s="13">
        <f t="shared" si="613"/>
        <v>7811</v>
      </c>
      <c r="C7812" s="35">
        <f t="shared" ref="C7812:C7875" si="614">IF(A7811-A7812=0,0,A7811-A7812)</f>
        <v>7.4810011622912509E-5</v>
      </c>
      <c r="D7812" s="7">
        <f t="shared" si="610"/>
        <v>0.58434100078656959</v>
      </c>
      <c r="E7812" s="7">
        <f>SUM(D$2:D7812)</f>
        <v>2100.7479562340582</v>
      </c>
      <c r="F7812">
        <f t="shared" si="611"/>
        <v>1</v>
      </c>
      <c r="G7812">
        <f t="shared" si="612"/>
        <v>1</v>
      </c>
    </row>
    <row r="7813" spans="1:7" x14ac:dyDescent="0.25">
      <c r="A7813" s="7">
        <v>3.9446713869766496E-2</v>
      </c>
      <c r="B7813" s="13">
        <f t="shared" si="613"/>
        <v>7812</v>
      </c>
      <c r="C7813" s="35">
        <f t="shared" si="614"/>
        <v>4.7645987985053817E-5</v>
      </c>
      <c r="D7813" s="7">
        <f t="shared" si="610"/>
        <v>0.37221045813924042</v>
      </c>
      <c r="E7813" s="7">
        <f>SUM(D$2:D7813)</f>
        <v>2101.1201666921975</v>
      </c>
      <c r="F7813">
        <f t="shared" si="611"/>
        <v>1</v>
      </c>
      <c r="G7813">
        <f t="shared" si="612"/>
        <v>1</v>
      </c>
    </row>
    <row r="7814" spans="1:7" x14ac:dyDescent="0.25">
      <c r="A7814" s="7">
        <v>3.9444486516669618E-2</v>
      </c>
      <c r="B7814" s="13">
        <f t="shared" si="613"/>
        <v>7813</v>
      </c>
      <c r="C7814" s="35">
        <f t="shared" si="614"/>
        <v>2.2273530968786037E-6</v>
      </c>
      <c r="D7814" s="7">
        <f t="shared" si="610"/>
        <v>1.7402309745912531E-2</v>
      </c>
      <c r="E7814" s="7">
        <f>SUM(D$2:D7814)</f>
        <v>2101.1375690019436</v>
      </c>
      <c r="F7814">
        <f t="shared" si="611"/>
        <v>1</v>
      </c>
      <c r="G7814">
        <f t="shared" si="612"/>
        <v>1</v>
      </c>
    </row>
    <row r="7815" spans="1:7" x14ac:dyDescent="0.25">
      <c r="A7815" s="7">
        <v>3.9426764533333686E-2</v>
      </c>
      <c r="B7815" s="13">
        <f t="shared" si="613"/>
        <v>7814</v>
      </c>
      <c r="C7815" s="35">
        <f t="shared" si="614"/>
        <v>1.7721983335931835E-5</v>
      </c>
      <c r="D7815" s="7">
        <f t="shared" si="610"/>
        <v>0.13847957778697134</v>
      </c>
      <c r="E7815" s="7">
        <f>SUM(D$2:D7815)</f>
        <v>2101.2760485797307</v>
      </c>
      <c r="F7815">
        <f t="shared" si="611"/>
        <v>1</v>
      </c>
      <c r="G7815">
        <f t="shared" si="612"/>
        <v>1</v>
      </c>
    </row>
    <row r="7816" spans="1:7" x14ac:dyDescent="0.25">
      <c r="A7816" s="7">
        <v>3.9415288822812908E-2</v>
      </c>
      <c r="B7816" s="13">
        <f t="shared" si="613"/>
        <v>7815</v>
      </c>
      <c r="C7816" s="35">
        <f t="shared" si="614"/>
        <v>1.1475710520778004E-5</v>
      </c>
      <c r="D7816" s="7">
        <f t="shared" si="610"/>
        <v>8.9682677719880102E-2</v>
      </c>
      <c r="E7816" s="7">
        <f>SUM(D$2:D7816)</f>
        <v>2101.3657312574505</v>
      </c>
      <c r="F7816">
        <f t="shared" si="611"/>
        <v>1</v>
      </c>
      <c r="G7816">
        <f t="shared" si="612"/>
        <v>1</v>
      </c>
    </row>
    <row r="7817" spans="1:7" x14ac:dyDescent="0.25">
      <c r="A7817" s="7">
        <v>3.9344255627310774E-2</v>
      </c>
      <c r="B7817" s="13">
        <f t="shared" si="613"/>
        <v>7816</v>
      </c>
      <c r="C7817" s="35">
        <f t="shared" si="614"/>
        <v>7.1033195502133439E-5</v>
      </c>
      <c r="D7817" s="7">
        <f t="shared" si="610"/>
        <v>0.55519545604467502</v>
      </c>
      <c r="E7817" s="7">
        <f>SUM(D$2:D7817)</f>
        <v>2101.9209267134952</v>
      </c>
      <c r="F7817">
        <f t="shared" si="611"/>
        <v>1</v>
      </c>
      <c r="G7817">
        <f t="shared" si="612"/>
        <v>1</v>
      </c>
    </row>
    <row r="7818" spans="1:7" x14ac:dyDescent="0.25">
      <c r="A7818" s="7">
        <v>3.9184467252970562E-2</v>
      </c>
      <c r="B7818" s="13">
        <f t="shared" si="613"/>
        <v>7817</v>
      </c>
      <c r="C7818" s="35">
        <f t="shared" si="614"/>
        <v>1.5978837434021259E-4</v>
      </c>
      <c r="D7818" s="7">
        <f t="shared" si="610"/>
        <v>1.2490657222174417</v>
      </c>
      <c r="E7818" s="7">
        <f>SUM(D$2:D7818)</f>
        <v>2103.1699924357126</v>
      </c>
      <c r="F7818">
        <f t="shared" si="611"/>
        <v>1</v>
      </c>
      <c r="G7818">
        <f t="shared" si="612"/>
        <v>1</v>
      </c>
    </row>
    <row r="7819" spans="1:7" x14ac:dyDescent="0.25">
      <c r="A7819" s="7">
        <v>3.9173717853242231E-2</v>
      </c>
      <c r="B7819" s="13">
        <f t="shared" si="613"/>
        <v>7818</v>
      </c>
      <c r="C7819" s="35">
        <f t="shared" si="614"/>
        <v>1.0749399728331166E-5</v>
      </c>
      <c r="D7819" s="7">
        <f t="shared" si="610"/>
        <v>8.4038807076093056E-2</v>
      </c>
      <c r="E7819" s="7">
        <f>SUM(D$2:D7819)</f>
        <v>2103.2540312427886</v>
      </c>
      <c r="F7819">
        <f t="shared" si="611"/>
        <v>1</v>
      </c>
      <c r="G7819">
        <f t="shared" si="612"/>
        <v>1</v>
      </c>
    </row>
    <row r="7820" spans="1:7" x14ac:dyDescent="0.25">
      <c r="A7820" s="7">
        <v>3.9152751681700008E-2</v>
      </c>
      <c r="B7820" s="13">
        <f t="shared" si="613"/>
        <v>7819</v>
      </c>
      <c r="C7820" s="35">
        <f t="shared" si="614"/>
        <v>2.0966171542222134E-5</v>
      </c>
      <c r="D7820" s="7">
        <f t="shared" si="610"/>
        <v>0.16393449528863485</v>
      </c>
      <c r="E7820" s="7">
        <f>SUM(D$2:D7820)</f>
        <v>2103.4179657380773</v>
      </c>
      <c r="F7820">
        <f t="shared" si="611"/>
        <v>1</v>
      </c>
      <c r="G7820">
        <f t="shared" si="612"/>
        <v>1</v>
      </c>
    </row>
    <row r="7821" spans="1:7" x14ac:dyDescent="0.25">
      <c r="A7821" s="7">
        <v>3.9118518233015605E-2</v>
      </c>
      <c r="B7821" s="13">
        <f t="shared" si="613"/>
        <v>7820</v>
      </c>
      <c r="C7821" s="35">
        <f t="shared" si="614"/>
        <v>3.42334486844037E-5</v>
      </c>
      <c r="D7821" s="7">
        <f t="shared" si="610"/>
        <v>0.26770556871203693</v>
      </c>
      <c r="E7821" s="7">
        <f>SUM(D$2:D7821)</f>
        <v>2103.6856713067896</v>
      </c>
      <c r="F7821">
        <f t="shared" si="611"/>
        <v>1</v>
      </c>
      <c r="G7821">
        <f t="shared" si="612"/>
        <v>1</v>
      </c>
    </row>
    <row r="7822" spans="1:7" x14ac:dyDescent="0.25">
      <c r="A7822" s="7">
        <v>3.9074552219712309E-2</v>
      </c>
      <c r="B7822" s="13">
        <f t="shared" si="613"/>
        <v>7821</v>
      </c>
      <c r="C7822" s="35">
        <f t="shared" si="614"/>
        <v>4.3966013303295415E-5</v>
      </c>
      <c r="D7822" s="7">
        <f t="shared" si="610"/>
        <v>0.34385819004507345</v>
      </c>
      <c r="E7822" s="7">
        <f>SUM(D$2:D7822)</f>
        <v>2104.0295294968346</v>
      </c>
      <c r="F7822">
        <f t="shared" si="611"/>
        <v>1</v>
      </c>
      <c r="G7822">
        <f t="shared" si="612"/>
        <v>1</v>
      </c>
    </row>
    <row r="7823" spans="1:7" x14ac:dyDescent="0.25">
      <c r="A7823" s="7">
        <v>3.9047485037513464E-2</v>
      </c>
      <c r="B7823" s="13">
        <f t="shared" si="613"/>
        <v>7822</v>
      </c>
      <c r="C7823" s="35">
        <f t="shared" si="614"/>
        <v>2.7067182198844963E-5</v>
      </c>
      <c r="D7823" s="7">
        <f t="shared" si="610"/>
        <v>0.2117194991593653</v>
      </c>
      <c r="E7823" s="7">
        <f>SUM(D$2:D7823)</f>
        <v>2104.2412489959938</v>
      </c>
      <c r="F7823">
        <f t="shared" si="611"/>
        <v>1</v>
      </c>
      <c r="G7823">
        <f t="shared" si="612"/>
        <v>1</v>
      </c>
    </row>
    <row r="7824" spans="1:7" x14ac:dyDescent="0.25">
      <c r="A7824" s="7">
        <v>3.9039205094479508E-2</v>
      </c>
      <c r="B7824" s="13">
        <f t="shared" si="613"/>
        <v>7823</v>
      </c>
      <c r="C7824" s="35">
        <f t="shared" si="614"/>
        <v>8.2799430339564051E-6</v>
      </c>
      <c r="D7824" s="7">
        <f t="shared" si="610"/>
        <v>6.4773994354640957E-2</v>
      </c>
      <c r="E7824" s="7">
        <f>SUM(D$2:D7824)</f>
        <v>2104.3060229903485</v>
      </c>
      <c r="F7824">
        <f t="shared" si="611"/>
        <v>1</v>
      </c>
      <c r="G7824">
        <f t="shared" si="612"/>
        <v>1</v>
      </c>
    </row>
    <row r="7825" spans="1:7" x14ac:dyDescent="0.25">
      <c r="A7825" s="7">
        <v>3.9027099914605221E-2</v>
      </c>
      <c r="B7825" s="13">
        <f t="shared" si="613"/>
        <v>7824</v>
      </c>
      <c r="C7825" s="35">
        <f t="shared" si="614"/>
        <v>1.2105179874287442E-5</v>
      </c>
      <c r="D7825" s="7">
        <f t="shared" si="610"/>
        <v>9.4710927336424944E-2</v>
      </c>
      <c r="E7825" s="7">
        <f>SUM(D$2:D7825)</f>
        <v>2104.4007339176851</v>
      </c>
      <c r="F7825">
        <f t="shared" si="611"/>
        <v>1</v>
      </c>
      <c r="G7825">
        <f t="shared" si="612"/>
        <v>1</v>
      </c>
    </row>
    <row r="7826" spans="1:7" x14ac:dyDescent="0.25">
      <c r="A7826" s="7">
        <v>3.9027099914605221E-2</v>
      </c>
      <c r="B7826" s="13">
        <f t="shared" si="613"/>
        <v>7825</v>
      </c>
      <c r="C7826" s="35">
        <f t="shared" si="614"/>
        <v>0</v>
      </c>
      <c r="D7826" s="7">
        <f t="shared" si="610"/>
        <v>0</v>
      </c>
      <c r="E7826" s="7">
        <f>SUM(D$2:D7826)</f>
        <v>2104.4007339176851</v>
      </c>
      <c r="F7826">
        <f t="shared" si="611"/>
        <v>1</v>
      </c>
      <c r="G7826">
        <f t="shared" si="612"/>
        <v>1</v>
      </c>
    </row>
    <row r="7827" spans="1:7" x14ac:dyDescent="0.25">
      <c r="A7827" s="7">
        <v>3.9027099914605221E-2</v>
      </c>
      <c r="B7827" s="13">
        <f t="shared" si="613"/>
        <v>7826</v>
      </c>
      <c r="C7827" s="35">
        <f t="shared" si="614"/>
        <v>0</v>
      </c>
      <c r="D7827" s="7">
        <f t="shared" si="610"/>
        <v>0</v>
      </c>
      <c r="E7827" s="7">
        <f>SUM(D$2:D7827)</f>
        <v>2104.4007339176851</v>
      </c>
      <c r="F7827">
        <f t="shared" si="611"/>
        <v>1</v>
      </c>
      <c r="G7827">
        <f t="shared" si="612"/>
        <v>1</v>
      </c>
    </row>
    <row r="7828" spans="1:7" x14ac:dyDescent="0.25">
      <c r="A7828" s="7">
        <v>3.9027099914605221E-2</v>
      </c>
      <c r="B7828" s="13">
        <f t="shared" si="613"/>
        <v>7827</v>
      </c>
      <c r="C7828" s="35">
        <f t="shared" si="614"/>
        <v>0</v>
      </c>
      <c r="D7828" s="7">
        <f t="shared" si="610"/>
        <v>0</v>
      </c>
      <c r="E7828" s="7">
        <f>SUM(D$2:D7828)</f>
        <v>2104.4007339176851</v>
      </c>
      <c r="F7828">
        <f t="shared" si="611"/>
        <v>1</v>
      </c>
      <c r="G7828">
        <f t="shared" si="612"/>
        <v>1</v>
      </c>
    </row>
    <row r="7829" spans="1:7" x14ac:dyDescent="0.25">
      <c r="A7829" s="7">
        <v>3.9027099914605221E-2</v>
      </c>
      <c r="B7829" s="13">
        <f t="shared" si="613"/>
        <v>7828</v>
      </c>
      <c r="C7829" s="35">
        <f t="shared" si="614"/>
        <v>0</v>
      </c>
      <c r="D7829" s="7">
        <f t="shared" si="610"/>
        <v>0</v>
      </c>
      <c r="E7829" s="7">
        <f>SUM(D$2:D7829)</f>
        <v>2104.4007339176851</v>
      </c>
      <c r="F7829">
        <f t="shared" si="611"/>
        <v>1</v>
      </c>
      <c r="G7829">
        <f t="shared" si="612"/>
        <v>1</v>
      </c>
    </row>
    <row r="7830" spans="1:7" x14ac:dyDescent="0.25">
      <c r="A7830" s="7">
        <v>3.9027099914605221E-2</v>
      </c>
      <c r="B7830" s="13">
        <f t="shared" si="613"/>
        <v>7829</v>
      </c>
      <c r="C7830" s="35">
        <f t="shared" si="614"/>
        <v>0</v>
      </c>
      <c r="D7830" s="7">
        <f t="shared" si="610"/>
        <v>0</v>
      </c>
      <c r="E7830" s="7">
        <f>SUM(D$2:D7830)</f>
        <v>2104.4007339176851</v>
      </c>
      <c r="F7830">
        <f t="shared" si="611"/>
        <v>1</v>
      </c>
      <c r="G7830">
        <f t="shared" si="612"/>
        <v>1</v>
      </c>
    </row>
    <row r="7831" spans="1:7" x14ac:dyDescent="0.25">
      <c r="A7831" s="7">
        <v>3.9027099914605221E-2</v>
      </c>
      <c r="B7831" s="13">
        <f t="shared" si="613"/>
        <v>7830</v>
      </c>
      <c r="C7831" s="35">
        <f t="shared" si="614"/>
        <v>0</v>
      </c>
      <c r="D7831" s="7">
        <f t="shared" si="610"/>
        <v>0</v>
      </c>
      <c r="E7831" s="7">
        <f>SUM(D$2:D7831)</f>
        <v>2104.4007339176851</v>
      </c>
      <c r="F7831">
        <f t="shared" si="611"/>
        <v>1</v>
      </c>
      <c r="G7831">
        <f t="shared" si="612"/>
        <v>1</v>
      </c>
    </row>
    <row r="7832" spans="1:7" x14ac:dyDescent="0.25">
      <c r="A7832" s="7">
        <v>3.9027099914605221E-2</v>
      </c>
      <c r="B7832" s="13">
        <f t="shared" si="613"/>
        <v>7831</v>
      </c>
      <c r="C7832" s="35">
        <f t="shared" si="614"/>
        <v>0</v>
      </c>
      <c r="D7832" s="7">
        <f t="shared" si="610"/>
        <v>0</v>
      </c>
      <c r="E7832" s="7">
        <f>SUM(D$2:D7832)</f>
        <v>2104.4007339176851</v>
      </c>
      <c r="F7832">
        <f t="shared" si="611"/>
        <v>1</v>
      </c>
      <c r="G7832">
        <f t="shared" si="612"/>
        <v>1</v>
      </c>
    </row>
    <row r="7833" spans="1:7" x14ac:dyDescent="0.25">
      <c r="A7833" s="7">
        <v>3.9027099914605221E-2</v>
      </c>
      <c r="B7833" s="13">
        <f t="shared" si="613"/>
        <v>7832</v>
      </c>
      <c r="C7833" s="35">
        <f t="shared" si="614"/>
        <v>0</v>
      </c>
      <c r="D7833" s="7">
        <f t="shared" si="610"/>
        <v>0</v>
      </c>
      <c r="E7833" s="7">
        <f>SUM(D$2:D7833)</f>
        <v>2104.4007339176851</v>
      </c>
      <c r="F7833">
        <f t="shared" si="611"/>
        <v>1</v>
      </c>
      <c r="G7833">
        <f t="shared" si="612"/>
        <v>1</v>
      </c>
    </row>
    <row r="7834" spans="1:7" x14ac:dyDescent="0.25">
      <c r="A7834" s="7">
        <v>3.9027099914605221E-2</v>
      </c>
      <c r="B7834" s="13">
        <f t="shared" si="613"/>
        <v>7833</v>
      </c>
      <c r="C7834" s="35">
        <f t="shared" si="614"/>
        <v>0</v>
      </c>
      <c r="D7834" s="7">
        <f t="shared" si="610"/>
        <v>0</v>
      </c>
      <c r="E7834" s="7">
        <f>SUM(D$2:D7834)</f>
        <v>2104.4007339176851</v>
      </c>
      <c r="F7834">
        <f t="shared" si="611"/>
        <v>1</v>
      </c>
      <c r="G7834">
        <f t="shared" si="612"/>
        <v>1</v>
      </c>
    </row>
    <row r="7835" spans="1:7" x14ac:dyDescent="0.25">
      <c r="A7835" s="7">
        <v>3.9027099914605221E-2</v>
      </c>
      <c r="B7835" s="13">
        <f t="shared" si="613"/>
        <v>7834</v>
      </c>
      <c r="C7835" s="35">
        <f t="shared" si="614"/>
        <v>0</v>
      </c>
      <c r="D7835" s="7">
        <f t="shared" si="610"/>
        <v>0</v>
      </c>
      <c r="E7835" s="7">
        <f>SUM(D$2:D7835)</f>
        <v>2104.4007339176851</v>
      </c>
      <c r="F7835">
        <f t="shared" si="611"/>
        <v>1</v>
      </c>
      <c r="G7835">
        <f t="shared" si="612"/>
        <v>1</v>
      </c>
    </row>
    <row r="7836" spans="1:7" x14ac:dyDescent="0.25">
      <c r="A7836" s="7">
        <v>3.9027099914605221E-2</v>
      </c>
      <c r="B7836" s="13">
        <f t="shared" si="613"/>
        <v>7835</v>
      </c>
      <c r="C7836" s="35">
        <f t="shared" si="614"/>
        <v>0</v>
      </c>
      <c r="D7836" s="7">
        <f t="shared" si="610"/>
        <v>0</v>
      </c>
      <c r="E7836" s="7">
        <f>SUM(D$2:D7836)</f>
        <v>2104.4007339176851</v>
      </c>
      <c r="F7836">
        <f t="shared" si="611"/>
        <v>1</v>
      </c>
      <c r="G7836">
        <f t="shared" si="612"/>
        <v>1</v>
      </c>
    </row>
    <row r="7837" spans="1:7" x14ac:dyDescent="0.25">
      <c r="A7837" s="7">
        <v>3.9027099914605221E-2</v>
      </c>
      <c r="B7837" s="13">
        <f t="shared" si="613"/>
        <v>7836</v>
      </c>
      <c r="C7837" s="35">
        <f t="shared" si="614"/>
        <v>0</v>
      </c>
      <c r="D7837" s="7">
        <f t="shared" si="610"/>
        <v>0</v>
      </c>
      <c r="E7837" s="7">
        <f>SUM(D$2:D7837)</f>
        <v>2104.4007339176851</v>
      </c>
      <c r="F7837">
        <f t="shared" si="611"/>
        <v>1</v>
      </c>
      <c r="G7837">
        <f t="shared" si="612"/>
        <v>1</v>
      </c>
    </row>
    <row r="7838" spans="1:7" x14ac:dyDescent="0.25">
      <c r="A7838" s="7">
        <v>3.9027099914605221E-2</v>
      </c>
      <c r="B7838" s="13">
        <f t="shared" si="613"/>
        <v>7837</v>
      </c>
      <c r="C7838" s="35">
        <f t="shared" si="614"/>
        <v>0</v>
      </c>
      <c r="D7838" s="7">
        <f t="shared" si="610"/>
        <v>0</v>
      </c>
      <c r="E7838" s="7">
        <f>SUM(D$2:D7838)</f>
        <v>2104.4007339176851</v>
      </c>
      <c r="F7838">
        <f t="shared" si="611"/>
        <v>1</v>
      </c>
      <c r="G7838">
        <f t="shared" si="612"/>
        <v>1</v>
      </c>
    </row>
    <row r="7839" spans="1:7" x14ac:dyDescent="0.25">
      <c r="A7839" s="7">
        <v>3.9027099914605221E-2</v>
      </c>
      <c r="B7839" s="13">
        <f t="shared" si="613"/>
        <v>7838</v>
      </c>
      <c r="C7839" s="35">
        <f t="shared" si="614"/>
        <v>0</v>
      </c>
      <c r="D7839" s="7">
        <f t="shared" si="610"/>
        <v>0</v>
      </c>
      <c r="E7839" s="7">
        <f>SUM(D$2:D7839)</f>
        <v>2104.4007339176851</v>
      </c>
      <c r="F7839">
        <f t="shared" si="611"/>
        <v>1</v>
      </c>
      <c r="G7839">
        <f t="shared" si="612"/>
        <v>1</v>
      </c>
    </row>
    <row r="7840" spans="1:7" x14ac:dyDescent="0.25">
      <c r="A7840" s="7">
        <v>3.9027099914605221E-2</v>
      </c>
      <c r="B7840" s="13">
        <f t="shared" si="613"/>
        <v>7839</v>
      </c>
      <c r="C7840" s="35">
        <f t="shared" si="614"/>
        <v>0</v>
      </c>
      <c r="D7840" s="7">
        <f t="shared" si="610"/>
        <v>0</v>
      </c>
      <c r="E7840" s="7">
        <f>SUM(D$2:D7840)</f>
        <v>2104.4007339176851</v>
      </c>
      <c r="F7840">
        <f t="shared" si="611"/>
        <v>1</v>
      </c>
      <c r="G7840">
        <f t="shared" si="612"/>
        <v>1</v>
      </c>
    </row>
    <row r="7841" spans="1:7" x14ac:dyDescent="0.25">
      <c r="A7841" s="7">
        <v>3.9027099914605221E-2</v>
      </c>
      <c r="B7841" s="13">
        <f t="shared" si="613"/>
        <v>7840</v>
      </c>
      <c r="C7841" s="35">
        <f t="shared" si="614"/>
        <v>0</v>
      </c>
      <c r="D7841" s="7">
        <f t="shared" si="610"/>
        <v>0</v>
      </c>
      <c r="E7841" s="7">
        <f>SUM(D$2:D7841)</f>
        <v>2104.4007339176851</v>
      </c>
      <c r="F7841">
        <f t="shared" si="611"/>
        <v>1</v>
      </c>
      <c r="G7841">
        <f t="shared" si="612"/>
        <v>1</v>
      </c>
    </row>
    <row r="7842" spans="1:7" x14ac:dyDescent="0.25">
      <c r="A7842" s="7">
        <v>3.9027099914605221E-2</v>
      </c>
      <c r="B7842" s="13">
        <f t="shared" si="613"/>
        <v>7841</v>
      </c>
      <c r="C7842" s="35">
        <f t="shared" si="614"/>
        <v>0</v>
      </c>
      <c r="D7842" s="7">
        <f t="shared" si="610"/>
        <v>0</v>
      </c>
      <c r="E7842" s="7">
        <f>SUM(D$2:D7842)</f>
        <v>2104.4007339176851</v>
      </c>
      <c r="F7842">
        <f t="shared" si="611"/>
        <v>1</v>
      </c>
      <c r="G7842">
        <f t="shared" si="612"/>
        <v>1</v>
      </c>
    </row>
    <row r="7843" spans="1:7" x14ac:dyDescent="0.25">
      <c r="A7843" s="7">
        <v>3.9027099914605221E-2</v>
      </c>
      <c r="B7843" s="13">
        <f t="shared" si="613"/>
        <v>7842</v>
      </c>
      <c r="C7843" s="35">
        <f t="shared" si="614"/>
        <v>0</v>
      </c>
      <c r="D7843" s="7">
        <f t="shared" si="610"/>
        <v>0</v>
      </c>
      <c r="E7843" s="7">
        <f>SUM(D$2:D7843)</f>
        <v>2104.4007339176851</v>
      </c>
      <c r="F7843">
        <f t="shared" si="611"/>
        <v>1</v>
      </c>
      <c r="G7843">
        <f t="shared" si="612"/>
        <v>1</v>
      </c>
    </row>
    <row r="7844" spans="1:7" x14ac:dyDescent="0.25">
      <c r="A7844" s="7">
        <v>3.9027099914605221E-2</v>
      </c>
      <c r="B7844" s="13">
        <f t="shared" si="613"/>
        <v>7843</v>
      </c>
      <c r="C7844" s="35">
        <f t="shared" si="614"/>
        <v>0</v>
      </c>
      <c r="D7844" s="7">
        <f t="shared" si="610"/>
        <v>0</v>
      </c>
      <c r="E7844" s="7">
        <f>SUM(D$2:D7844)</f>
        <v>2104.4007339176851</v>
      </c>
      <c r="F7844">
        <f t="shared" si="611"/>
        <v>1</v>
      </c>
      <c r="G7844">
        <f t="shared" si="612"/>
        <v>1</v>
      </c>
    </row>
    <row r="7845" spans="1:7" x14ac:dyDescent="0.25">
      <c r="A7845" s="7">
        <v>3.9027099914605221E-2</v>
      </c>
      <c r="B7845" s="13">
        <f t="shared" si="613"/>
        <v>7844</v>
      </c>
      <c r="C7845" s="35">
        <f t="shared" si="614"/>
        <v>0</v>
      </c>
      <c r="D7845" s="7">
        <f t="shared" si="610"/>
        <v>0</v>
      </c>
      <c r="E7845" s="7">
        <f>SUM(D$2:D7845)</f>
        <v>2104.4007339176851</v>
      </c>
      <c r="F7845">
        <f t="shared" si="611"/>
        <v>1</v>
      </c>
      <c r="G7845">
        <f t="shared" si="612"/>
        <v>1</v>
      </c>
    </row>
    <row r="7846" spans="1:7" x14ac:dyDescent="0.25">
      <c r="A7846" s="7">
        <v>3.9027099914605221E-2</v>
      </c>
      <c r="B7846" s="13">
        <f t="shared" si="613"/>
        <v>7845</v>
      </c>
      <c r="C7846" s="35">
        <f t="shared" si="614"/>
        <v>0</v>
      </c>
      <c r="D7846" s="7">
        <f t="shared" si="610"/>
        <v>0</v>
      </c>
      <c r="E7846" s="7">
        <f>SUM(D$2:D7846)</f>
        <v>2104.4007339176851</v>
      </c>
      <c r="F7846">
        <f t="shared" si="611"/>
        <v>1</v>
      </c>
      <c r="G7846">
        <f t="shared" si="612"/>
        <v>1</v>
      </c>
    </row>
    <row r="7847" spans="1:7" x14ac:dyDescent="0.25">
      <c r="A7847" s="7">
        <v>3.9027099914605221E-2</v>
      </c>
      <c r="B7847" s="13">
        <f t="shared" si="613"/>
        <v>7846</v>
      </c>
      <c r="C7847" s="35">
        <f t="shared" si="614"/>
        <v>0</v>
      </c>
      <c r="D7847" s="7">
        <f t="shared" si="610"/>
        <v>0</v>
      </c>
      <c r="E7847" s="7">
        <f>SUM(D$2:D7847)</f>
        <v>2104.4007339176851</v>
      </c>
      <c r="F7847">
        <f t="shared" si="611"/>
        <v>1</v>
      </c>
      <c r="G7847">
        <f t="shared" si="612"/>
        <v>1</v>
      </c>
    </row>
    <row r="7848" spans="1:7" x14ac:dyDescent="0.25">
      <c r="A7848" s="7">
        <v>3.9027099914605221E-2</v>
      </c>
      <c r="B7848" s="13">
        <f t="shared" si="613"/>
        <v>7847</v>
      </c>
      <c r="C7848" s="35">
        <f t="shared" si="614"/>
        <v>0</v>
      </c>
      <c r="D7848" s="7">
        <f t="shared" si="610"/>
        <v>0</v>
      </c>
      <c r="E7848" s="7">
        <f>SUM(D$2:D7848)</f>
        <v>2104.4007339176851</v>
      </c>
      <c r="F7848">
        <f t="shared" si="611"/>
        <v>1</v>
      </c>
      <c r="G7848">
        <f t="shared" si="612"/>
        <v>1</v>
      </c>
    </row>
    <row r="7849" spans="1:7" x14ac:dyDescent="0.25">
      <c r="A7849" s="7">
        <v>3.9027099914605221E-2</v>
      </c>
      <c r="B7849" s="13">
        <f t="shared" si="613"/>
        <v>7848</v>
      </c>
      <c r="C7849" s="35">
        <f t="shared" si="614"/>
        <v>0</v>
      </c>
      <c r="D7849" s="7">
        <f t="shared" si="610"/>
        <v>0</v>
      </c>
      <c r="E7849" s="7">
        <f>SUM(D$2:D7849)</f>
        <v>2104.4007339176851</v>
      </c>
      <c r="F7849">
        <f t="shared" si="611"/>
        <v>1</v>
      </c>
      <c r="G7849">
        <f t="shared" si="612"/>
        <v>1</v>
      </c>
    </row>
    <row r="7850" spans="1:7" x14ac:dyDescent="0.25">
      <c r="A7850" s="7">
        <v>3.9027099914605221E-2</v>
      </c>
      <c r="B7850" s="13">
        <f t="shared" si="613"/>
        <v>7849</v>
      </c>
      <c r="C7850" s="35">
        <f t="shared" si="614"/>
        <v>0</v>
      </c>
      <c r="D7850" s="7">
        <f t="shared" si="610"/>
        <v>0</v>
      </c>
      <c r="E7850" s="7">
        <f>SUM(D$2:D7850)</f>
        <v>2104.4007339176851</v>
      </c>
      <c r="F7850">
        <f t="shared" si="611"/>
        <v>1</v>
      </c>
      <c r="G7850">
        <f t="shared" si="612"/>
        <v>1</v>
      </c>
    </row>
    <row r="7851" spans="1:7" x14ac:dyDescent="0.25">
      <c r="A7851" s="7">
        <v>3.9027099914605221E-2</v>
      </c>
      <c r="B7851" s="13">
        <f t="shared" si="613"/>
        <v>7850</v>
      </c>
      <c r="C7851" s="35">
        <f t="shared" si="614"/>
        <v>0</v>
      </c>
      <c r="D7851" s="7">
        <f t="shared" si="610"/>
        <v>0</v>
      </c>
      <c r="E7851" s="7">
        <f>SUM(D$2:D7851)</f>
        <v>2104.4007339176851</v>
      </c>
      <c r="F7851">
        <f t="shared" si="611"/>
        <v>1</v>
      </c>
      <c r="G7851">
        <f t="shared" si="612"/>
        <v>1</v>
      </c>
    </row>
    <row r="7852" spans="1:7" x14ac:dyDescent="0.25">
      <c r="A7852" s="7">
        <v>3.9027099914605221E-2</v>
      </c>
      <c r="B7852" s="13">
        <f t="shared" si="613"/>
        <v>7851</v>
      </c>
      <c r="C7852" s="35">
        <f t="shared" si="614"/>
        <v>0</v>
      </c>
      <c r="D7852" s="7">
        <f t="shared" si="610"/>
        <v>0</v>
      </c>
      <c r="E7852" s="7">
        <f>SUM(D$2:D7852)</f>
        <v>2104.4007339176851</v>
      </c>
      <c r="F7852">
        <f t="shared" si="611"/>
        <v>1</v>
      </c>
      <c r="G7852">
        <f t="shared" si="612"/>
        <v>1</v>
      </c>
    </row>
    <row r="7853" spans="1:7" x14ac:dyDescent="0.25">
      <c r="A7853" s="7">
        <v>3.9027099914605221E-2</v>
      </c>
      <c r="B7853" s="13">
        <f t="shared" si="613"/>
        <v>7852</v>
      </c>
      <c r="C7853" s="35">
        <f t="shared" si="614"/>
        <v>0</v>
      </c>
      <c r="D7853" s="7">
        <f t="shared" si="610"/>
        <v>0</v>
      </c>
      <c r="E7853" s="7">
        <f>SUM(D$2:D7853)</f>
        <v>2104.4007339176851</v>
      </c>
      <c r="F7853">
        <f t="shared" si="611"/>
        <v>1</v>
      </c>
      <c r="G7853">
        <f t="shared" si="612"/>
        <v>1</v>
      </c>
    </row>
    <row r="7854" spans="1:7" x14ac:dyDescent="0.25">
      <c r="A7854" s="7">
        <v>3.9027099914605221E-2</v>
      </c>
      <c r="B7854" s="13">
        <f t="shared" si="613"/>
        <v>7853</v>
      </c>
      <c r="C7854" s="35">
        <f t="shared" si="614"/>
        <v>0</v>
      </c>
      <c r="D7854" s="7">
        <f t="shared" si="610"/>
        <v>0</v>
      </c>
      <c r="E7854" s="7">
        <f>SUM(D$2:D7854)</f>
        <v>2104.4007339176851</v>
      </c>
      <c r="F7854">
        <f t="shared" si="611"/>
        <v>1</v>
      </c>
      <c r="G7854">
        <f t="shared" si="612"/>
        <v>1</v>
      </c>
    </row>
    <row r="7855" spans="1:7" x14ac:dyDescent="0.25">
      <c r="A7855" s="7">
        <v>3.9027099914605221E-2</v>
      </c>
      <c r="B7855" s="13">
        <f t="shared" si="613"/>
        <v>7854</v>
      </c>
      <c r="C7855" s="35">
        <f t="shared" si="614"/>
        <v>0</v>
      </c>
      <c r="D7855" s="7">
        <f t="shared" si="610"/>
        <v>0</v>
      </c>
      <c r="E7855" s="7">
        <f>SUM(D$2:D7855)</f>
        <v>2104.4007339176851</v>
      </c>
      <c r="F7855">
        <f t="shared" si="611"/>
        <v>1</v>
      </c>
      <c r="G7855">
        <f t="shared" si="612"/>
        <v>1</v>
      </c>
    </row>
    <row r="7856" spans="1:7" x14ac:dyDescent="0.25">
      <c r="A7856" s="7">
        <v>3.9027099914605221E-2</v>
      </c>
      <c r="B7856" s="13">
        <f t="shared" si="613"/>
        <v>7855</v>
      </c>
      <c r="C7856" s="35">
        <f t="shared" si="614"/>
        <v>0</v>
      </c>
      <c r="D7856" s="7">
        <f t="shared" si="610"/>
        <v>0</v>
      </c>
      <c r="E7856" s="7">
        <f>SUM(D$2:D7856)</f>
        <v>2104.4007339176851</v>
      </c>
      <c r="F7856">
        <f t="shared" si="611"/>
        <v>1</v>
      </c>
      <c r="G7856">
        <f t="shared" si="612"/>
        <v>1</v>
      </c>
    </row>
    <row r="7857" spans="1:7" x14ac:dyDescent="0.25">
      <c r="A7857" s="7">
        <v>3.9027099914605221E-2</v>
      </c>
      <c r="B7857" s="13">
        <f t="shared" si="613"/>
        <v>7856</v>
      </c>
      <c r="C7857" s="35">
        <f t="shared" si="614"/>
        <v>0</v>
      </c>
      <c r="D7857" s="7">
        <f t="shared" si="610"/>
        <v>0</v>
      </c>
      <c r="E7857" s="7">
        <f>SUM(D$2:D7857)</f>
        <v>2104.4007339176851</v>
      </c>
      <c r="F7857">
        <f t="shared" si="611"/>
        <v>1</v>
      </c>
      <c r="G7857">
        <f t="shared" si="612"/>
        <v>1</v>
      </c>
    </row>
    <row r="7858" spans="1:7" x14ac:dyDescent="0.25">
      <c r="A7858" s="7">
        <v>3.9027099914605221E-2</v>
      </c>
      <c r="B7858" s="13">
        <f t="shared" si="613"/>
        <v>7857</v>
      </c>
      <c r="C7858" s="35">
        <f t="shared" si="614"/>
        <v>0</v>
      </c>
      <c r="D7858" s="7">
        <f t="shared" si="610"/>
        <v>0</v>
      </c>
      <c r="E7858" s="7">
        <f>SUM(D$2:D7858)</f>
        <v>2104.4007339176851</v>
      </c>
      <c r="F7858">
        <f t="shared" si="611"/>
        <v>1</v>
      </c>
      <c r="G7858">
        <f t="shared" si="612"/>
        <v>1</v>
      </c>
    </row>
    <row r="7859" spans="1:7" x14ac:dyDescent="0.25">
      <c r="A7859" s="7">
        <v>3.9027099914605221E-2</v>
      </c>
      <c r="B7859" s="13">
        <f t="shared" si="613"/>
        <v>7858</v>
      </c>
      <c r="C7859" s="35">
        <f t="shared" si="614"/>
        <v>0</v>
      </c>
      <c r="D7859" s="7">
        <f t="shared" si="610"/>
        <v>0</v>
      </c>
      <c r="E7859" s="7">
        <f>SUM(D$2:D7859)</f>
        <v>2104.4007339176851</v>
      </c>
      <c r="F7859">
        <f t="shared" si="611"/>
        <v>1</v>
      </c>
      <c r="G7859">
        <f t="shared" si="612"/>
        <v>1</v>
      </c>
    </row>
    <row r="7860" spans="1:7" x14ac:dyDescent="0.25">
      <c r="A7860" s="7">
        <v>3.9027099914605221E-2</v>
      </c>
      <c r="B7860" s="13">
        <f t="shared" si="613"/>
        <v>7859</v>
      </c>
      <c r="C7860" s="35">
        <f t="shared" si="614"/>
        <v>0</v>
      </c>
      <c r="D7860" s="7">
        <f t="shared" si="610"/>
        <v>0</v>
      </c>
      <c r="E7860" s="7">
        <f>SUM(D$2:D7860)</f>
        <v>2104.4007339176851</v>
      </c>
      <c r="F7860">
        <f t="shared" si="611"/>
        <v>1</v>
      </c>
      <c r="G7860">
        <f t="shared" si="612"/>
        <v>1</v>
      </c>
    </row>
    <row r="7861" spans="1:7" x14ac:dyDescent="0.25">
      <c r="A7861" s="7">
        <v>3.9027099914605221E-2</v>
      </c>
      <c r="B7861" s="13">
        <f t="shared" si="613"/>
        <v>7860</v>
      </c>
      <c r="C7861" s="35">
        <f t="shared" si="614"/>
        <v>0</v>
      </c>
      <c r="D7861" s="7">
        <f t="shared" si="610"/>
        <v>0</v>
      </c>
      <c r="E7861" s="7">
        <f>SUM(D$2:D7861)</f>
        <v>2104.4007339176851</v>
      </c>
      <c r="F7861">
        <f t="shared" si="611"/>
        <v>1</v>
      </c>
      <c r="G7861">
        <f t="shared" si="612"/>
        <v>1</v>
      </c>
    </row>
    <row r="7862" spans="1:7" x14ac:dyDescent="0.25">
      <c r="A7862" s="7">
        <v>3.9027099914605221E-2</v>
      </c>
      <c r="B7862" s="13">
        <f t="shared" si="613"/>
        <v>7861</v>
      </c>
      <c r="C7862" s="35">
        <f t="shared" si="614"/>
        <v>0</v>
      </c>
      <c r="D7862" s="7">
        <f t="shared" si="610"/>
        <v>0</v>
      </c>
      <c r="E7862" s="7">
        <f>SUM(D$2:D7862)</f>
        <v>2104.4007339176851</v>
      </c>
      <c r="F7862">
        <f t="shared" si="611"/>
        <v>1</v>
      </c>
      <c r="G7862">
        <f t="shared" si="612"/>
        <v>1</v>
      </c>
    </row>
    <row r="7863" spans="1:7" x14ac:dyDescent="0.25">
      <c r="A7863" s="7">
        <v>3.9027099914605221E-2</v>
      </c>
      <c r="B7863" s="13">
        <f t="shared" si="613"/>
        <v>7862</v>
      </c>
      <c r="C7863" s="35">
        <f t="shared" si="614"/>
        <v>0</v>
      </c>
      <c r="D7863" s="7">
        <f t="shared" si="610"/>
        <v>0</v>
      </c>
      <c r="E7863" s="7">
        <f>SUM(D$2:D7863)</f>
        <v>2104.4007339176851</v>
      </c>
      <c r="F7863">
        <f t="shared" si="611"/>
        <v>1</v>
      </c>
      <c r="G7863">
        <f t="shared" si="612"/>
        <v>1</v>
      </c>
    </row>
    <row r="7864" spans="1:7" x14ac:dyDescent="0.25">
      <c r="A7864" s="7">
        <v>3.9027099914605221E-2</v>
      </c>
      <c r="B7864" s="13">
        <f t="shared" si="613"/>
        <v>7863</v>
      </c>
      <c r="C7864" s="35">
        <f t="shared" si="614"/>
        <v>0</v>
      </c>
      <c r="D7864" s="7">
        <f t="shared" si="610"/>
        <v>0</v>
      </c>
      <c r="E7864" s="7">
        <f>SUM(D$2:D7864)</f>
        <v>2104.4007339176851</v>
      </c>
      <c r="F7864">
        <f t="shared" si="611"/>
        <v>1</v>
      </c>
      <c r="G7864">
        <f t="shared" si="612"/>
        <v>1</v>
      </c>
    </row>
    <row r="7865" spans="1:7" x14ac:dyDescent="0.25">
      <c r="A7865" s="7">
        <v>3.9027099914605221E-2</v>
      </c>
      <c r="B7865" s="13">
        <f t="shared" si="613"/>
        <v>7864</v>
      </c>
      <c r="C7865" s="35">
        <f t="shared" si="614"/>
        <v>0</v>
      </c>
      <c r="D7865" s="7">
        <f t="shared" si="610"/>
        <v>0</v>
      </c>
      <c r="E7865" s="7">
        <f>SUM(D$2:D7865)</f>
        <v>2104.4007339176851</v>
      </c>
      <c r="F7865">
        <f t="shared" si="611"/>
        <v>1</v>
      </c>
      <c r="G7865">
        <f t="shared" si="612"/>
        <v>1</v>
      </c>
    </row>
    <row r="7866" spans="1:7" x14ac:dyDescent="0.25">
      <c r="A7866" s="7">
        <v>3.9027099914605221E-2</v>
      </c>
      <c r="B7866" s="13">
        <f t="shared" si="613"/>
        <v>7865</v>
      </c>
      <c r="C7866" s="35">
        <f t="shared" si="614"/>
        <v>0</v>
      </c>
      <c r="D7866" s="7">
        <f t="shared" si="610"/>
        <v>0</v>
      </c>
      <c r="E7866" s="7">
        <f>SUM(D$2:D7866)</f>
        <v>2104.4007339176851</v>
      </c>
      <c r="F7866">
        <f t="shared" si="611"/>
        <v>1</v>
      </c>
      <c r="G7866">
        <f t="shared" si="612"/>
        <v>1</v>
      </c>
    </row>
    <row r="7867" spans="1:7" x14ac:dyDescent="0.25">
      <c r="A7867" s="7">
        <v>3.9027099914605221E-2</v>
      </c>
      <c r="B7867" s="13">
        <f t="shared" si="613"/>
        <v>7866</v>
      </c>
      <c r="C7867" s="35">
        <f t="shared" si="614"/>
        <v>0</v>
      </c>
      <c r="D7867" s="7">
        <f t="shared" si="610"/>
        <v>0</v>
      </c>
      <c r="E7867" s="7">
        <f>SUM(D$2:D7867)</f>
        <v>2104.4007339176851</v>
      </c>
      <c r="F7867">
        <f t="shared" si="611"/>
        <v>1</v>
      </c>
      <c r="G7867">
        <f t="shared" si="612"/>
        <v>1</v>
      </c>
    </row>
    <row r="7868" spans="1:7" x14ac:dyDescent="0.25">
      <c r="A7868" s="7">
        <v>3.9027099914605221E-2</v>
      </c>
      <c r="B7868" s="13">
        <f t="shared" si="613"/>
        <v>7867</v>
      </c>
      <c r="C7868" s="35">
        <f t="shared" si="614"/>
        <v>0</v>
      </c>
      <c r="D7868" s="7">
        <f t="shared" si="610"/>
        <v>0</v>
      </c>
      <c r="E7868" s="7">
        <f>SUM(D$2:D7868)</f>
        <v>2104.4007339176851</v>
      </c>
      <c r="F7868">
        <f t="shared" si="611"/>
        <v>1</v>
      </c>
      <c r="G7868">
        <f t="shared" si="612"/>
        <v>1</v>
      </c>
    </row>
    <row r="7869" spans="1:7" x14ac:dyDescent="0.25">
      <c r="A7869" s="7">
        <v>3.9027099914605221E-2</v>
      </c>
      <c r="B7869" s="13">
        <f t="shared" si="613"/>
        <v>7868</v>
      </c>
      <c r="C7869" s="35">
        <f t="shared" si="614"/>
        <v>0</v>
      </c>
      <c r="D7869" s="7">
        <f t="shared" si="610"/>
        <v>0</v>
      </c>
      <c r="E7869" s="7">
        <f>SUM(D$2:D7869)</f>
        <v>2104.4007339176851</v>
      </c>
      <c r="F7869">
        <f t="shared" si="611"/>
        <v>1</v>
      </c>
      <c r="G7869">
        <f t="shared" si="612"/>
        <v>1</v>
      </c>
    </row>
    <row r="7870" spans="1:7" x14ac:dyDescent="0.25">
      <c r="A7870" s="7">
        <v>3.9027099914605221E-2</v>
      </c>
      <c r="B7870" s="13">
        <f t="shared" si="613"/>
        <v>7869</v>
      </c>
      <c r="C7870" s="35">
        <f t="shared" si="614"/>
        <v>0</v>
      </c>
      <c r="D7870" s="7">
        <f t="shared" si="610"/>
        <v>0</v>
      </c>
      <c r="E7870" s="7">
        <f>SUM(D$2:D7870)</f>
        <v>2104.4007339176851</v>
      </c>
      <c r="F7870">
        <f t="shared" si="611"/>
        <v>1</v>
      </c>
      <c r="G7870">
        <f t="shared" si="612"/>
        <v>1</v>
      </c>
    </row>
    <row r="7871" spans="1:7" x14ac:dyDescent="0.25">
      <c r="A7871" s="7">
        <v>3.9027099914605221E-2</v>
      </c>
      <c r="B7871" s="13">
        <f t="shared" si="613"/>
        <v>7870</v>
      </c>
      <c r="C7871" s="35">
        <f t="shared" si="614"/>
        <v>0</v>
      </c>
      <c r="D7871" s="7">
        <f t="shared" si="610"/>
        <v>0</v>
      </c>
      <c r="E7871" s="7">
        <f>SUM(D$2:D7871)</f>
        <v>2104.4007339176851</v>
      </c>
      <c r="F7871">
        <f t="shared" si="611"/>
        <v>1</v>
      </c>
      <c r="G7871">
        <f t="shared" si="612"/>
        <v>1</v>
      </c>
    </row>
    <row r="7872" spans="1:7" x14ac:dyDescent="0.25">
      <c r="A7872" s="7">
        <v>3.9027099914605221E-2</v>
      </c>
      <c r="B7872" s="13">
        <f t="shared" si="613"/>
        <v>7871</v>
      </c>
      <c r="C7872" s="35">
        <f t="shared" si="614"/>
        <v>0</v>
      </c>
      <c r="D7872" s="7">
        <f t="shared" si="610"/>
        <v>0</v>
      </c>
      <c r="E7872" s="7">
        <f>SUM(D$2:D7872)</f>
        <v>2104.4007339176851</v>
      </c>
      <c r="F7872">
        <f t="shared" si="611"/>
        <v>1</v>
      </c>
      <c r="G7872">
        <f t="shared" si="612"/>
        <v>1</v>
      </c>
    </row>
    <row r="7873" spans="1:7" x14ac:dyDescent="0.25">
      <c r="A7873" s="7">
        <v>3.9027099914605221E-2</v>
      </c>
      <c r="B7873" s="13">
        <f t="shared" si="613"/>
        <v>7872</v>
      </c>
      <c r="C7873" s="35">
        <f t="shared" si="614"/>
        <v>0</v>
      </c>
      <c r="D7873" s="7">
        <f t="shared" si="610"/>
        <v>0</v>
      </c>
      <c r="E7873" s="7">
        <f>SUM(D$2:D7873)</f>
        <v>2104.4007339176851</v>
      </c>
      <c r="F7873">
        <f t="shared" si="611"/>
        <v>1</v>
      </c>
      <c r="G7873">
        <f t="shared" si="612"/>
        <v>1</v>
      </c>
    </row>
    <row r="7874" spans="1:7" x14ac:dyDescent="0.25">
      <c r="A7874" s="7">
        <v>3.9027099914605221E-2</v>
      </c>
      <c r="B7874" s="13">
        <f t="shared" si="613"/>
        <v>7873</v>
      </c>
      <c r="C7874" s="35">
        <f t="shared" si="614"/>
        <v>0</v>
      </c>
      <c r="D7874" s="7">
        <f t="shared" ref="D7874:D7937" si="615">C7874*B7874</f>
        <v>0</v>
      </c>
      <c r="E7874" s="7">
        <f>SUM(D$2:D7874)</f>
        <v>2104.4007339176851</v>
      </c>
      <c r="F7874">
        <f t="shared" ref="F7874:F7937" si="616">IF(E7874&gt;I$15,1,0)</f>
        <v>1</v>
      </c>
      <c r="G7874">
        <f t="shared" ref="G7874:G7937" si="617">IF(E7874&gt;M$15,1,0)</f>
        <v>1</v>
      </c>
    </row>
    <row r="7875" spans="1:7" x14ac:dyDescent="0.25">
      <c r="A7875" s="7">
        <v>3.9027099914605221E-2</v>
      </c>
      <c r="B7875" s="13">
        <f t="shared" ref="B7875:B7938" si="618">ROW(B7875)-1</f>
        <v>7874</v>
      </c>
      <c r="C7875" s="35">
        <f t="shared" si="614"/>
        <v>0</v>
      </c>
      <c r="D7875" s="7">
        <f t="shared" si="615"/>
        <v>0</v>
      </c>
      <c r="E7875" s="7">
        <f>SUM(D$2:D7875)</f>
        <v>2104.4007339176851</v>
      </c>
      <c r="F7875">
        <f t="shared" si="616"/>
        <v>1</v>
      </c>
      <c r="G7875">
        <f t="shared" si="617"/>
        <v>1</v>
      </c>
    </row>
    <row r="7876" spans="1:7" x14ac:dyDescent="0.25">
      <c r="A7876" s="7">
        <v>3.9027099914605221E-2</v>
      </c>
      <c r="B7876" s="13">
        <f t="shared" si="618"/>
        <v>7875</v>
      </c>
      <c r="C7876" s="35">
        <f t="shared" ref="C7876:C7939" si="619">IF(A7875-A7876=0,0,A7875-A7876)</f>
        <v>0</v>
      </c>
      <c r="D7876" s="7">
        <f t="shared" si="615"/>
        <v>0</v>
      </c>
      <c r="E7876" s="7">
        <f>SUM(D$2:D7876)</f>
        <v>2104.4007339176851</v>
      </c>
      <c r="F7876">
        <f t="shared" si="616"/>
        <v>1</v>
      </c>
      <c r="G7876">
        <f t="shared" si="617"/>
        <v>1</v>
      </c>
    </row>
    <row r="7877" spans="1:7" x14ac:dyDescent="0.25">
      <c r="A7877" s="7">
        <v>3.9027099914605221E-2</v>
      </c>
      <c r="B7877" s="13">
        <f t="shared" si="618"/>
        <v>7876</v>
      </c>
      <c r="C7877" s="35">
        <f t="shared" si="619"/>
        <v>0</v>
      </c>
      <c r="D7877" s="7">
        <f t="shared" si="615"/>
        <v>0</v>
      </c>
      <c r="E7877" s="7">
        <f>SUM(D$2:D7877)</f>
        <v>2104.4007339176851</v>
      </c>
      <c r="F7877">
        <f t="shared" si="616"/>
        <v>1</v>
      </c>
      <c r="G7877">
        <f t="shared" si="617"/>
        <v>1</v>
      </c>
    </row>
    <row r="7878" spans="1:7" x14ac:dyDescent="0.25">
      <c r="A7878" s="7">
        <v>3.9027099914605221E-2</v>
      </c>
      <c r="B7878" s="13">
        <f t="shared" si="618"/>
        <v>7877</v>
      </c>
      <c r="C7878" s="35">
        <f t="shared" si="619"/>
        <v>0</v>
      </c>
      <c r="D7878" s="7">
        <f t="shared" si="615"/>
        <v>0</v>
      </c>
      <c r="E7878" s="7">
        <f>SUM(D$2:D7878)</f>
        <v>2104.4007339176851</v>
      </c>
      <c r="F7878">
        <f t="shared" si="616"/>
        <v>1</v>
      </c>
      <c r="G7878">
        <f t="shared" si="617"/>
        <v>1</v>
      </c>
    </row>
    <row r="7879" spans="1:7" x14ac:dyDescent="0.25">
      <c r="A7879" s="7">
        <v>3.9027099914605221E-2</v>
      </c>
      <c r="B7879" s="13">
        <f t="shared" si="618"/>
        <v>7878</v>
      </c>
      <c r="C7879" s="35">
        <f t="shared" si="619"/>
        <v>0</v>
      </c>
      <c r="D7879" s="7">
        <f t="shared" si="615"/>
        <v>0</v>
      </c>
      <c r="E7879" s="7">
        <f>SUM(D$2:D7879)</f>
        <v>2104.4007339176851</v>
      </c>
      <c r="F7879">
        <f t="shared" si="616"/>
        <v>1</v>
      </c>
      <c r="G7879">
        <f t="shared" si="617"/>
        <v>1</v>
      </c>
    </row>
    <row r="7880" spans="1:7" x14ac:dyDescent="0.25">
      <c r="A7880" s="7">
        <v>3.9027099914605221E-2</v>
      </c>
      <c r="B7880" s="13">
        <f t="shared" si="618"/>
        <v>7879</v>
      </c>
      <c r="C7880" s="35">
        <f t="shared" si="619"/>
        <v>0</v>
      </c>
      <c r="D7880" s="7">
        <f t="shared" si="615"/>
        <v>0</v>
      </c>
      <c r="E7880" s="7">
        <f>SUM(D$2:D7880)</f>
        <v>2104.4007339176851</v>
      </c>
      <c r="F7880">
        <f t="shared" si="616"/>
        <v>1</v>
      </c>
      <c r="G7880">
        <f t="shared" si="617"/>
        <v>1</v>
      </c>
    </row>
    <row r="7881" spans="1:7" x14ac:dyDescent="0.25">
      <c r="A7881" s="7">
        <v>3.9027099914605221E-2</v>
      </c>
      <c r="B7881" s="13">
        <f t="shared" si="618"/>
        <v>7880</v>
      </c>
      <c r="C7881" s="35">
        <f t="shared" si="619"/>
        <v>0</v>
      </c>
      <c r="D7881" s="7">
        <f t="shared" si="615"/>
        <v>0</v>
      </c>
      <c r="E7881" s="7">
        <f>SUM(D$2:D7881)</f>
        <v>2104.4007339176851</v>
      </c>
      <c r="F7881">
        <f t="shared" si="616"/>
        <v>1</v>
      </c>
      <c r="G7881">
        <f t="shared" si="617"/>
        <v>1</v>
      </c>
    </row>
    <row r="7882" spans="1:7" x14ac:dyDescent="0.25">
      <c r="A7882" s="7">
        <v>3.9027099914605221E-2</v>
      </c>
      <c r="B7882" s="13">
        <f t="shared" si="618"/>
        <v>7881</v>
      </c>
      <c r="C7882" s="35">
        <f t="shared" si="619"/>
        <v>0</v>
      </c>
      <c r="D7882" s="7">
        <f t="shared" si="615"/>
        <v>0</v>
      </c>
      <c r="E7882" s="7">
        <f>SUM(D$2:D7882)</f>
        <v>2104.4007339176851</v>
      </c>
      <c r="F7882">
        <f t="shared" si="616"/>
        <v>1</v>
      </c>
      <c r="G7882">
        <f t="shared" si="617"/>
        <v>1</v>
      </c>
    </row>
    <row r="7883" spans="1:7" x14ac:dyDescent="0.25">
      <c r="A7883" s="7">
        <v>3.9027099914605221E-2</v>
      </c>
      <c r="B7883" s="13">
        <f t="shared" si="618"/>
        <v>7882</v>
      </c>
      <c r="C7883" s="35">
        <f t="shared" si="619"/>
        <v>0</v>
      </c>
      <c r="D7883" s="7">
        <f t="shared" si="615"/>
        <v>0</v>
      </c>
      <c r="E7883" s="7">
        <f>SUM(D$2:D7883)</f>
        <v>2104.4007339176851</v>
      </c>
      <c r="F7883">
        <f t="shared" si="616"/>
        <v>1</v>
      </c>
      <c r="G7883">
        <f t="shared" si="617"/>
        <v>1</v>
      </c>
    </row>
    <row r="7884" spans="1:7" x14ac:dyDescent="0.25">
      <c r="A7884" s="7">
        <v>3.9027099914605221E-2</v>
      </c>
      <c r="B7884" s="13">
        <f t="shared" si="618"/>
        <v>7883</v>
      </c>
      <c r="C7884" s="35">
        <f t="shared" si="619"/>
        <v>0</v>
      </c>
      <c r="D7884" s="7">
        <f t="shared" si="615"/>
        <v>0</v>
      </c>
      <c r="E7884" s="7">
        <f>SUM(D$2:D7884)</f>
        <v>2104.4007339176851</v>
      </c>
      <c r="F7884">
        <f t="shared" si="616"/>
        <v>1</v>
      </c>
      <c r="G7884">
        <f t="shared" si="617"/>
        <v>1</v>
      </c>
    </row>
    <row r="7885" spans="1:7" x14ac:dyDescent="0.25">
      <c r="A7885" s="7">
        <v>3.9027099914605221E-2</v>
      </c>
      <c r="B7885" s="13">
        <f t="shared" si="618"/>
        <v>7884</v>
      </c>
      <c r="C7885" s="35">
        <f t="shared" si="619"/>
        <v>0</v>
      </c>
      <c r="D7885" s="7">
        <f t="shared" si="615"/>
        <v>0</v>
      </c>
      <c r="E7885" s="7">
        <f>SUM(D$2:D7885)</f>
        <v>2104.4007339176851</v>
      </c>
      <c r="F7885">
        <f t="shared" si="616"/>
        <v>1</v>
      </c>
      <c r="G7885">
        <f t="shared" si="617"/>
        <v>1</v>
      </c>
    </row>
    <row r="7886" spans="1:7" x14ac:dyDescent="0.25">
      <c r="A7886" s="7">
        <v>3.9027099914605221E-2</v>
      </c>
      <c r="B7886" s="13">
        <f t="shared" si="618"/>
        <v>7885</v>
      </c>
      <c r="C7886" s="35">
        <f t="shared" si="619"/>
        <v>0</v>
      </c>
      <c r="D7886" s="7">
        <f t="shared" si="615"/>
        <v>0</v>
      </c>
      <c r="E7886" s="7">
        <f>SUM(D$2:D7886)</f>
        <v>2104.4007339176851</v>
      </c>
      <c r="F7886">
        <f t="shared" si="616"/>
        <v>1</v>
      </c>
      <c r="G7886">
        <f t="shared" si="617"/>
        <v>1</v>
      </c>
    </row>
    <row r="7887" spans="1:7" x14ac:dyDescent="0.25">
      <c r="A7887" s="7">
        <v>3.9027099914605221E-2</v>
      </c>
      <c r="B7887" s="13">
        <f t="shared" si="618"/>
        <v>7886</v>
      </c>
      <c r="C7887" s="35">
        <f t="shared" si="619"/>
        <v>0</v>
      </c>
      <c r="D7887" s="7">
        <f t="shared" si="615"/>
        <v>0</v>
      </c>
      <c r="E7887" s="7">
        <f>SUM(D$2:D7887)</f>
        <v>2104.4007339176851</v>
      </c>
      <c r="F7887">
        <f t="shared" si="616"/>
        <v>1</v>
      </c>
      <c r="G7887">
        <f t="shared" si="617"/>
        <v>1</v>
      </c>
    </row>
    <row r="7888" spans="1:7" x14ac:dyDescent="0.25">
      <c r="A7888" s="7">
        <v>3.9027099914605221E-2</v>
      </c>
      <c r="B7888" s="13">
        <f t="shared" si="618"/>
        <v>7887</v>
      </c>
      <c r="C7888" s="35">
        <f t="shared" si="619"/>
        <v>0</v>
      </c>
      <c r="D7888" s="7">
        <f t="shared" si="615"/>
        <v>0</v>
      </c>
      <c r="E7888" s="7">
        <f>SUM(D$2:D7888)</f>
        <v>2104.4007339176851</v>
      </c>
      <c r="F7888">
        <f t="shared" si="616"/>
        <v>1</v>
      </c>
      <c r="G7888">
        <f t="shared" si="617"/>
        <v>1</v>
      </c>
    </row>
    <row r="7889" spans="1:7" x14ac:dyDescent="0.25">
      <c r="A7889" s="7">
        <v>3.9027099914605221E-2</v>
      </c>
      <c r="B7889" s="13">
        <f t="shared" si="618"/>
        <v>7888</v>
      </c>
      <c r="C7889" s="35">
        <f t="shared" si="619"/>
        <v>0</v>
      </c>
      <c r="D7889" s="7">
        <f t="shared" si="615"/>
        <v>0</v>
      </c>
      <c r="E7889" s="7">
        <f>SUM(D$2:D7889)</f>
        <v>2104.4007339176851</v>
      </c>
      <c r="F7889">
        <f t="shared" si="616"/>
        <v>1</v>
      </c>
      <c r="G7889">
        <f t="shared" si="617"/>
        <v>1</v>
      </c>
    </row>
    <row r="7890" spans="1:7" x14ac:dyDescent="0.25">
      <c r="A7890" s="7">
        <v>3.9027099914605221E-2</v>
      </c>
      <c r="B7890" s="13">
        <f t="shared" si="618"/>
        <v>7889</v>
      </c>
      <c r="C7890" s="35">
        <f t="shared" si="619"/>
        <v>0</v>
      </c>
      <c r="D7890" s="7">
        <f t="shared" si="615"/>
        <v>0</v>
      </c>
      <c r="E7890" s="7">
        <f>SUM(D$2:D7890)</f>
        <v>2104.4007339176851</v>
      </c>
      <c r="F7890">
        <f t="shared" si="616"/>
        <v>1</v>
      </c>
      <c r="G7890">
        <f t="shared" si="617"/>
        <v>1</v>
      </c>
    </row>
    <row r="7891" spans="1:7" x14ac:dyDescent="0.25">
      <c r="A7891" s="7">
        <v>3.9027099914605221E-2</v>
      </c>
      <c r="B7891" s="13">
        <f t="shared" si="618"/>
        <v>7890</v>
      </c>
      <c r="C7891" s="35">
        <f t="shared" si="619"/>
        <v>0</v>
      </c>
      <c r="D7891" s="7">
        <f t="shared" si="615"/>
        <v>0</v>
      </c>
      <c r="E7891" s="7">
        <f>SUM(D$2:D7891)</f>
        <v>2104.4007339176851</v>
      </c>
      <c r="F7891">
        <f t="shared" si="616"/>
        <v>1</v>
      </c>
      <c r="G7891">
        <f t="shared" si="617"/>
        <v>1</v>
      </c>
    </row>
    <row r="7892" spans="1:7" x14ac:dyDescent="0.25">
      <c r="A7892" s="7">
        <v>3.9027099914605221E-2</v>
      </c>
      <c r="B7892" s="13">
        <f t="shared" si="618"/>
        <v>7891</v>
      </c>
      <c r="C7892" s="35">
        <f t="shared" si="619"/>
        <v>0</v>
      </c>
      <c r="D7892" s="7">
        <f t="shared" si="615"/>
        <v>0</v>
      </c>
      <c r="E7892" s="7">
        <f>SUM(D$2:D7892)</f>
        <v>2104.4007339176851</v>
      </c>
      <c r="F7892">
        <f t="shared" si="616"/>
        <v>1</v>
      </c>
      <c r="G7892">
        <f t="shared" si="617"/>
        <v>1</v>
      </c>
    </row>
    <row r="7893" spans="1:7" x14ac:dyDescent="0.25">
      <c r="A7893" s="7">
        <v>3.9027099914605221E-2</v>
      </c>
      <c r="B7893" s="13">
        <f t="shared" si="618"/>
        <v>7892</v>
      </c>
      <c r="C7893" s="35">
        <f t="shared" si="619"/>
        <v>0</v>
      </c>
      <c r="D7893" s="7">
        <f t="shared" si="615"/>
        <v>0</v>
      </c>
      <c r="E7893" s="7">
        <f>SUM(D$2:D7893)</f>
        <v>2104.4007339176851</v>
      </c>
      <c r="F7893">
        <f t="shared" si="616"/>
        <v>1</v>
      </c>
      <c r="G7893">
        <f t="shared" si="617"/>
        <v>1</v>
      </c>
    </row>
    <row r="7894" spans="1:7" x14ac:dyDescent="0.25">
      <c r="A7894" s="7">
        <v>3.9027099914605221E-2</v>
      </c>
      <c r="B7894" s="13">
        <f t="shared" si="618"/>
        <v>7893</v>
      </c>
      <c r="C7894" s="35">
        <f t="shared" si="619"/>
        <v>0</v>
      </c>
      <c r="D7894" s="7">
        <f t="shared" si="615"/>
        <v>0</v>
      </c>
      <c r="E7894" s="7">
        <f>SUM(D$2:D7894)</f>
        <v>2104.4007339176851</v>
      </c>
      <c r="F7894">
        <f t="shared" si="616"/>
        <v>1</v>
      </c>
      <c r="G7894">
        <f t="shared" si="617"/>
        <v>1</v>
      </c>
    </row>
    <row r="7895" spans="1:7" x14ac:dyDescent="0.25">
      <c r="A7895" s="7">
        <v>3.9027099914605221E-2</v>
      </c>
      <c r="B7895" s="13">
        <f t="shared" si="618"/>
        <v>7894</v>
      </c>
      <c r="C7895" s="35">
        <f t="shared" si="619"/>
        <v>0</v>
      </c>
      <c r="D7895" s="7">
        <f t="shared" si="615"/>
        <v>0</v>
      </c>
      <c r="E7895" s="7">
        <f>SUM(D$2:D7895)</f>
        <v>2104.4007339176851</v>
      </c>
      <c r="F7895">
        <f t="shared" si="616"/>
        <v>1</v>
      </c>
      <c r="G7895">
        <f t="shared" si="617"/>
        <v>1</v>
      </c>
    </row>
    <row r="7896" spans="1:7" x14ac:dyDescent="0.25">
      <c r="A7896" s="7">
        <v>3.9027099914605221E-2</v>
      </c>
      <c r="B7896" s="13">
        <f t="shared" si="618"/>
        <v>7895</v>
      </c>
      <c r="C7896" s="35">
        <f t="shared" si="619"/>
        <v>0</v>
      </c>
      <c r="D7896" s="7">
        <f t="shared" si="615"/>
        <v>0</v>
      </c>
      <c r="E7896" s="7">
        <f>SUM(D$2:D7896)</f>
        <v>2104.4007339176851</v>
      </c>
      <c r="F7896">
        <f t="shared" si="616"/>
        <v>1</v>
      </c>
      <c r="G7896">
        <f t="shared" si="617"/>
        <v>1</v>
      </c>
    </row>
    <row r="7897" spans="1:7" x14ac:dyDescent="0.25">
      <c r="A7897" s="7">
        <v>3.9027099914605221E-2</v>
      </c>
      <c r="B7897" s="13">
        <f t="shared" si="618"/>
        <v>7896</v>
      </c>
      <c r="C7897" s="35">
        <f t="shared" si="619"/>
        <v>0</v>
      </c>
      <c r="D7897" s="7">
        <f t="shared" si="615"/>
        <v>0</v>
      </c>
      <c r="E7897" s="7">
        <f>SUM(D$2:D7897)</f>
        <v>2104.4007339176851</v>
      </c>
      <c r="F7897">
        <f t="shared" si="616"/>
        <v>1</v>
      </c>
      <c r="G7897">
        <f t="shared" si="617"/>
        <v>1</v>
      </c>
    </row>
    <row r="7898" spans="1:7" x14ac:dyDescent="0.25">
      <c r="A7898" s="7">
        <v>3.9027099914605221E-2</v>
      </c>
      <c r="B7898" s="13">
        <f t="shared" si="618"/>
        <v>7897</v>
      </c>
      <c r="C7898" s="35">
        <f t="shared" si="619"/>
        <v>0</v>
      </c>
      <c r="D7898" s="7">
        <f t="shared" si="615"/>
        <v>0</v>
      </c>
      <c r="E7898" s="7">
        <f>SUM(D$2:D7898)</f>
        <v>2104.4007339176851</v>
      </c>
      <c r="F7898">
        <f t="shared" si="616"/>
        <v>1</v>
      </c>
      <c r="G7898">
        <f t="shared" si="617"/>
        <v>1</v>
      </c>
    </row>
    <row r="7899" spans="1:7" x14ac:dyDescent="0.25">
      <c r="A7899" s="7">
        <v>3.9027099914605221E-2</v>
      </c>
      <c r="B7899" s="13">
        <f t="shared" si="618"/>
        <v>7898</v>
      </c>
      <c r="C7899" s="35">
        <f t="shared" si="619"/>
        <v>0</v>
      </c>
      <c r="D7899" s="7">
        <f t="shared" si="615"/>
        <v>0</v>
      </c>
      <c r="E7899" s="7">
        <f>SUM(D$2:D7899)</f>
        <v>2104.4007339176851</v>
      </c>
      <c r="F7899">
        <f t="shared" si="616"/>
        <v>1</v>
      </c>
      <c r="G7899">
        <f t="shared" si="617"/>
        <v>1</v>
      </c>
    </row>
    <row r="7900" spans="1:7" x14ac:dyDescent="0.25">
      <c r="A7900" s="7">
        <v>3.9027099914605221E-2</v>
      </c>
      <c r="B7900" s="13">
        <f t="shared" si="618"/>
        <v>7899</v>
      </c>
      <c r="C7900" s="35">
        <f t="shared" si="619"/>
        <v>0</v>
      </c>
      <c r="D7900" s="7">
        <f t="shared" si="615"/>
        <v>0</v>
      </c>
      <c r="E7900" s="7">
        <f>SUM(D$2:D7900)</f>
        <v>2104.4007339176851</v>
      </c>
      <c r="F7900">
        <f t="shared" si="616"/>
        <v>1</v>
      </c>
      <c r="G7900">
        <f t="shared" si="617"/>
        <v>1</v>
      </c>
    </row>
    <row r="7901" spans="1:7" x14ac:dyDescent="0.25">
      <c r="A7901" s="7">
        <v>3.9027099914605221E-2</v>
      </c>
      <c r="B7901" s="13">
        <f t="shared" si="618"/>
        <v>7900</v>
      </c>
      <c r="C7901" s="35">
        <f t="shared" si="619"/>
        <v>0</v>
      </c>
      <c r="D7901" s="7">
        <f t="shared" si="615"/>
        <v>0</v>
      </c>
      <c r="E7901" s="7">
        <f>SUM(D$2:D7901)</f>
        <v>2104.4007339176851</v>
      </c>
      <c r="F7901">
        <f t="shared" si="616"/>
        <v>1</v>
      </c>
      <c r="G7901">
        <f t="shared" si="617"/>
        <v>1</v>
      </c>
    </row>
    <row r="7902" spans="1:7" x14ac:dyDescent="0.25">
      <c r="A7902" s="7">
        <v>3.9027099914605221E-2</v>
      </c>
      <c r="B7902" s="13">
        <f t="shared" si="618"/>
        <v>7901</v>
      </c>
      <c r="C7902" s="35">
        <f t="shared" si="619"/>
        <v>0</v>
      </c>
      <c r="D7902" s="7">
        <f t="shared" si="615"/>
        <v>0</v>
      </c>
      <c r="E7902" s="7">
        <f>SUM(D$2:D7902)</f>
        <v>2104.4007339176851</v>
      </c>
      <c r="F7902">
        <f t="shared" si="616"/>
        <v>1</v>
      </c>
      <c r="G7902">
        <f t="shared" si="617"/>
        <v>1</v>
      </c>
    </row>
    <row r="7903" spans="1:7" x14ac:dyDescent="0.25">
      <c r="A7903" s="7">
        <v>3.9027099914605221E-2</v>
      </c>
      <c r="B7903" s="13">
        <f t="shared" si="618"/>
        <v>7902</v>
      </c>
      <c r="C7903" s="35">
        <f t="shared" si="619"/>
        <v>0</v>
      </c>
      <c r="D7903" s="7">
        <f t="shared" si="615"/>
        <v>0</v>
      </c>
      <c r="E7903" s="7">
        <f>SUM(D$2:D7903)</f>
        <v>2104.4007339176851</v>
      </c>
      <c r="F7903">
        <f t="shared" si="616"/>
        <v>1</v>
      </c>
      <c r="G7903">
        <f t="shared" si="617"/>
        <v>1</v>
      </c>
    </row>
    <row r="7904" spans="1:7" x14ac:dyDescent="0.25">
      <c r="A7904" s="7">
        <v>3.9027099914605221E-2</v>
      </c>
      <c r="B7904" s="13">
        <f t="shared" si="618"/>
        <v>7903</v>
      </c>
      <c r="C7904" s="35">
        <f t="shared" si="619"/>
        <v>0</v>
      </c>
      <c r="D7904" s="7">
        <f t="shared" si="615"/>
        <v>0</v>
      </c>
      <c r="E7904" s="7">
        <f>SUM(D$2:D7904)</f>
        <v>2104.4007339176851</v>
      </c>
      <c r="F7904">
        <f t="shared" si="616"/>
        <v>1</v>
      </c>
      <c r="G7904">
        <f t="shared" si="617"/>
        <v>1</v>
      </c>
    </row>
    <row r="7905" spans="1:7" x14ac:dyDescent="0.25">
      <c r="A7905" s="7">
        <v>3.9027099914605221E-2</v>
      </c>
      <c r="B7905" s="13">
        <f t="shared" si="618"/>
        <v>7904</v>
      </c>
      <c r="C7905" s="35">
        <f t="shared" si="619"/>
        <v>0</v>
      </c>
      <c r="D7905" s="7">
        <f t="shared" si="615"/>
        <v>0</v>
      </c>
      <c r="E7905" s="7">
        <f>SUM(D$2:D7905)</f>
        <v>2104.4007339176851</v>
      </c>
      <c r="F7905">
        <f t="shared" si="616"/>
        <v>1</v>
      </c>
      <c r="G7905">
        <f t="shared" si="617"/>
        <v>1</v>
      </c>
    </row>
    <row r="7906" spans="1:7" x14ac:dyDescent="0.25">
      <c r="A7906" s="7">
        <v>3.9027099914605221E-2</v>
      </c>
      <c r="B7906" s="13">
        <f t="shared" si="618"/>
        <v>7905</v>
      </c>
      <c r="C7906" s="35">
        <f t="shared" si="619"/>
        <v>0</v>
      </c>
      <c r="D7906" s="7">
        <f t="shared" si="615"/>
        <v>0</v>
      </c>
      <c r="E7906" s="7">
        <f>SUM(D$2:D7906)</f>
        <v>2104.4007339176851</v>
      </c>
      <c r="F7906">
        <f t="shared" si="616"/>
        <v>1</v>
      </c>
      <c r="G7906">
        <f t="shared" si="617"/>
        <v>1</v>
      </c>
    </row>
    <row r="7907" spans="1:7" x14ac:dyDescent="0.25">
      <c r="A7907" s="7">
        <v>3.9027099914605221E-2</v>
      </c>
      <c r="B7907" s="13">
        <f t="shared" si="618"/>
        <v>7906</v>
      </c>
      <c r="C7907" s="35">
        <f t="shared" si="619"/>
        <v>0</v>
      </c>
      <c r="D7907" s="7">
        <f t="shared" si="615"/>
        <v>0</v>
      </c>
      <c r="E7907" s="7">
        <f>SUM(D$2:D7907)</f>
        <v>2104.4007339176851</v>
      </c>
      <c r="F7907">
        <f t="shared" si="616"/>
        <v>1</v>
      </c>
      <c r="G7907">
        <f t="shared" si="617"/>
        <v>1</v>
      </c>
    </row>
    <row r="7908" spans="1:7" x14ac:dyDescent="0.25">
      <c r="A7908" s="7">
        <v>3.9027099914605221E-2</v>
      </c>
      <c r="B7908" s="13">
        <f t="shared" si="618"/>
        <v>7907</v>
      </c>
      <c r="C7908" s="35">
        <f t="shared" si="619"/>
        <v>0</v>
      </c>
      <c r="D7908" s="7">
        <f t="shared" si="615"/>
        <v>0</v>
      </c>
      <c r="E7908" s="7">
        <f>SUM(D$2:D7908)</f>
        <v>2104.4007339176851</v>
      </c>
      <c r="F7908">
        <f t="shared" si="616"/>
        <v>1</v>
      </c>
      <c r="G7908">
        <f t="shared" si="617"/>
        <v>1</v>
      </c>
    </row>
    <row r="7909" spans="1:7" x14ac:dyDescent="0.25">
      <c r="A7909" s="7">
        <v>3.9027099914605221E-2</v>
      </c>
      <c r="B7909" s="13">
        <f t="shared" si="618"/>
        <v>7908</v>
      </c>
      <c r="C7909" s="35">
        <f t="shared" si="619"/>
        <v>0</v>
      </c>
      <c r="D7909" s="7">
        <f t="shared" si="615"/>
        <v>0</v>
      </c>
      <c r="E7909" s="7">
        <f>SUM(D$2:D7909)</f>
        <v>2104.4007339176851</v>
      </c>
      <c r="F7909">
        <f t="shared" si="616"/>
        <v>1</v>
      </c>
      <c r="G7909">
        <f t="shared" si="617"/>
        <v>1</v>
      </c>
    </row>
    <row r="7910" spans="1:7" x14ac:dyDescent="0.25">
      <c r="A7910" s="7">
        <v>3.9027099914605221E-2</v>
      </c>
      <c r="B7910" s="13">
        <f t="shared" si="618"/>
        <v>7909</v>
      </c>
      <c r="C7910" s="35">
        <f t="shared" si="619"/>
        <v>0</v>
      </c>
      <c r="D7910" s="7">
        <f t="shared" si="615"/>
        <v>0</v>
      </c>
      <c r="E7910" s="7">
        <f>SUM(D$2:D7910)</f>
        <v>2104.4007339176851</v>
      </c>
      <c r="F7910">
        <f t="shared" si="616"/>
        <v>1</v>
      </c>
      <c r="G7910">
        <f t="shared" si="617"/>
        <v>1</v>
      </c>
    </row>
    <row r="7911" spans="1:7" x14ac:dyDescent="0.25">
      <c r="A7911" s="7">
        <v>3.9027099914605221E-2</v>
      </c>
      <c r="B7911" s="13">
        <f t="shared" si="618"/>
        <v>7910</v>
      </c>
      <c r="C7911" s="35">
        <f t="shared" si="619"/>
        <v>0</v>
      </c>
      <c r="D7911" s="7">
        <f t="shared" si="615"/>
        <v>0</v>
      </c>
      <c r="E7911" s="7">
        <f>SUM(D$2:D7911)</f>
        <v>2104.4007339176851</v>
      </c>
      <c r="F7911">
        <f t="shared" si="616"/>
        <v>1</v>
      </c>
      <c r="G7911">
        <f t="shared" si="617"/>
        <v>1</v>
      </c>
    </row>
    <row r="7912" spans="1:7" x14ac:dyDescent="0.25">
      <c r="A7912" s="7">
        <v>3.8889367177995918E-2</v>
      </c>
      <c r="B7912" s="13">
        <f t="shared" si="618"/>
        <v>7911</v>
      </c>
      <c r="C7912" s="35">
        <f t="shared" si="619"/>
        <v>1.3773273660930285E-4</v>
      </c>
      <c r="D7912" s="7">
        <f t="shared" si="615"/>
        <v>1.089603679316195</v>
      </c>
      <c r="E7912" s="7">
        <f>SUM(D$2:D7912)</f>
        <v>2105.4903375970011</v>
      </c>
      <c r="F7912">
        <f t="shared" si="616"/>
        <v>1</v>
      </c>
      <c r="G7912">
        <f t="shared" si="617"/>
        <v>1</v>
      </c>
    </row>
    <row r="7913" spans="1:7" x14ac:dyDescent="0.25">
      <c r="A7913" s="7">
        <v>3.8819011872566735E-2</v>
      </c>
      <c r="B7913" s="13">
        <f t="shared" si="618"/>
        <v>7912</v>
      </c>
      <c r="C7913" s="35">
        <f t="shared" si="619"/>
        <v>7.0355305429183057E-5</v>
      </c>
      <c r="D7913" s="7">
        <f t="shared" si="615"/>
        <v>0.55665117655569629</v>
      </c>
      <c r="E7913" s="7">
        <f>SUM(D$2:D7913)</f>
        <v>2106.0469887735567</v>
      </c>
      <c r="F7913">
        <f t="shared" si="616"/>
        <v>1</v>
      </c>
      <c r="G7913">
        <f t="shared" si="617"/>
        <v>1</v>
      </c>
    </row>
    <row r="7914" spans="1:7" x14ac:dyDescent="0.25">
      <c r="A7914" s="7">
        <v>3.8806495116576759E-2</v>
      </c>
      <c r="B7914" s="13">
        <f t="shared" si="618"/>
        <v>7913</v>
      </c>
      <c r="C7914" s="35">
        <f t="shared" si="619"/>
        <v>1.2516755989976092E-5</v>
      </c>
      <c r="D7914" s="7">
        <f t="shared" si="615"/>
        <v>9.904509014868082E-2</v>
      </c>
      <c r="E7914" s="7">
        <f>SUM(D$2:D7914)</f>
        <v>2106.1460338637053</v>
      </c>
      <c r="F7914">
        <f t="shared" si="616"/>
        <v>1</v>
      </c>
      <c r="G7914">
        <f t="shared" si="617"/>
        <v>1</v>
      </c>
    </row>
    <row r="7915" spans="1:7" x14ac:dyDescent="0.25">
      <c r="A7915" s="7">
        <v>3.8780832135243332E-2</v>
      </c>
      <c r="B7915" s="13">
        <f t="shared" si="618"/>
        <v>7914</v>
      </c>
      <c r="C7915" s="35">
        <f t="shared" si="619"/>
        <v>2.5662981333426926E-5</v>
      </c>
      <c r="D7915" s="7">
        <f t="shared" si="615"/>
        <v>0.2030968342727407</v>
      </c>
      <c r="E7915" s="7">
        <f>SUM(D$2:D7915)</f>
        <v>2106.3491306979781</v>
      </c>
      <c r="F7915">
        <f t="shared" si="616"/>
        <v>1</v>
      </c>
      <c r="G7915">
        <f t="shared" si="617"/>
        <v>1</v>
      </c>
    </row>
    <row r="7916" spans="1:7" x14ac:dyDescent="0.25">
      <c r="A7916" s="7">
        <v>3.875400705664199E-2</v>
      </c>
      <c r="B7916" s="13">
        <f t="shared" si="618"/>
        <v>7915</v>
      </c>
      <c r="C7916" s="35">
        <f t="shared" si="619"/>
        <v>2.6825078601341867E-5</v>
      </c>
      <c r="D7916" s="7">
        <f t="shared" si="615"/>
        <v>0.21232049712962087</v>
      </c>
      <c r="E7916" s="7">
        <f>SUM(D$2:D7916)</f>
        <v>2106.5614511951076</v>
      </c>
      <c r="F7916">
        <f t="shared" si="616"/>
        <v>1</v>
      </c>
      <c r="G7916">
        <f t="shared" si="617"/>
        <v>1</v>
      </c>
    </row>
    <row r="7917" spans="1:7" x14ac:dyDescent="0.25">
      <c r="A7917" s="7">
        <v>3.872921564825952E-2</v>
      </c>
      <c r="B7917" s="13">
        <f t="shared" si="618"/>
        <v>7916</v>
      </c>
      <c r="C7917" s="35">
        <f t="shared" si="619"/>
        <v>2.4791408382469904E-5</v>
      </c>
      <c r="D7917" s="7">
        <f t="shared" si="615"/>
        <v>0.19624878875563176</v>
      </c>
      <c r="E7917" s="7">
        <f>SUM(D$2:D7917)</f>
        <v>2106.7576999838634</v>
      </c>
      <c r="F7917">
        <f t="shared" si="616"/>
        <v>1</v>
      </c>
      <c r="G7917">
        <f t="shared" si="617"/>
        <v>1</v>
      </c>
    </row>
    <row r="7918" spans="1:7" x14ac:dyDescent="0.25">
      <c r="A7918" s="7">
        <v>3.8706700013693397E-2</v>
      </c>
      <c r="B7918" s="13">
        <f t="shared" si="618"/>
        <v>7917</v>
      </c>
      <c r="C7918" s="35">
        <f t="shared" si="619"/>
        <v>2.25156345661226E-5</v>
      </c>
      <c r="D7918" s="7">
        <f t="shared" si="615"/>
        <v>0.17825627885999262</v>
      </c>
      <c r="E7918" s="7">
        <f>SUM(D$2:D7918)</f>
        <v>2106.9359562627233</v>
      </c>
      <c r="F7918">
        <f t="shared" si="616"/>
        <v>1</v>
      </c>
      <c r="G7918">
        <f t="shared" si="617"/>
        <v>1</v>
      </c>
    </row>
    <row r="7919" spans="1:7" x14ac:dyDescent="0.25">
      <c r="A7919" s="7">
        <v>3.8678858099982595E-2</v>
      </c>
      <c r="B7919" s="13">
        <f t="shared" si="618"/>
        <v>7918</v>
      </c>
      <c r="C7919" s="35">
        <f t="shared" si="619"/>
        <v>2.7841913710802135E-5</v>
      </c>
      <c r="D7919" s="7">
        <f t="shared" si="615"/>
        <v>0.22045227276213131</v>
      </c>
      <c r="E7919" s="7">
        <f>SUM(D$2:D7919)</f>
        <v>2107.1564085354853</v>
      </c>
      <c r="F7919">
        <f t="shared" si="616"/>
        <v>1</v>
      </c>
      <c r="G7919">
        <f t="shared" si="617"/>
        <v>1</v>
      </c>
    </row>
    <row r="7920" spans="1:7" x14ac:dyDescent="0.25">
      <c r="A7920" s="7">
        <v>3.8629565807534606E-2</v>
      </c>
      <c r="B7920" s="13">
        <f t="shared" si="618"/>
        <v>7919</v>
      </c>
      <c r="C7920" s="35">
        <f t="shared" si="619"/>
        <v>4.9292292447988828E-5</v>
      </c>
      <c r="D7920" s="7">
        <f t="shared" si="615"/>
        <v>0.39034566389562353</v>
      </c>
      <c r="E7920" s="7">
        <f>SUM(D$2:D7920)</f>
        <v>2107.5467541993808</v>
      </c>
      <c r="F7920">
        <f t="shared" si="616"/>
        <v>1</v>
      </c>
      <c r="G7920">
        <f t="shared" si="617"/>
        <v>1</v>
      </c>
    </row>
    <row r="7921" spans="1:7" x14ac:dyDescent="0.25">
      <c r="A7921" s="7">
        <v>3.8534176990125464E-2</v>
      </c>
      <c r="B7921" s="13">
        <f t="shared" si="618"/>
        <v>7920</v>
      </c>
      <c r="C7921" s="35">
        <f t="shared" si="619"/>
        <v>9.5388817409142179E-5</v>
      </c>
      <c r="D7921" s="7">
        <f t="shared" si="615"/>
        <v>0.75547943388040606</v>
      </c>
      <c r="E7921" s="7">
        <f>SUM(D$2:D7921)</f>
        <v>2108.302233633261</v>
      </c>
      <c r="F7921">
        <f t="shared" si="616"/>
        <v>1</v>
      </c>
      <c r="G7921">
        <f t="shared" si="617"/>
        <v>1</v>
      </c>
    </row>
    <row r="7922" spans="1:7" x14ac:dyDescent="0.25">
      <c r="A7922" s="7">
        <v>3.8466387982829628E-2</v>
      </c>
      <c r="B7922" s="13">
        <f t="shared" si="618"/>
        <v>7921</v>
      </c>
      <c r="C7922" s="35">
        <f t="shared" si="619"/>
        <v>6.7789007295836201E-5</v>
      </c>
      <c r="D7922" s="7">
        <f t="shared" si="615"/>
        <v>0.53695672679031858</v>
      </c>
      <c r="E7922" s="7">
        <f>SUM(D$2:D7922)</f>
        <v>2108.8391903600514</v>
      </c>
      <c r="F7922">
        <f t="shared" si="616"/>
        <v>1</v>
      </c>
      <c r="G7922">
        <f t="shared" si="617"/>
        <v>1</v>
      </c>
    </row>
    <row r="7923" spans="1:7" x14ac:dyDescent="0.25">
      <c r="A7923" s="7">
        <v>3.8355528745541184E-2</v>
      </c>
      <c r="B7923" s="13">
        <f t="shared" si="618"/>
        <v>7922</v>
      </c>
      <c r="C7923" s="35">
        <f t="shared" si="619"/>
        <v>1.1085923728844371E-4</v>
      </c>
      <c r="D7923" s="7">
        <f t="shared" si="615"/>
        <v>0.87822687779905106</v>
      </c>
      <c r="E7923" s="7">
        <f>SUM(D$2:D7923)</f>
        <v>2109.7174172378504</v>
      </c>
      <c r="F7923">
        <f t="shared" si="616"/>
        <v>1</v>
      </c>
      <c r="G7923">
        <f t="shared" si="617"/>
        <v>1</v>
      </c>
    </row>
    <row r="7924" spans="1:7" x14ac:dyDescent="0.25">
      <c r="A7924" s="7">
        <v>3.8246485285233868E-2</v>
      </c>
      <c r="B7924" s="13">
        <f t="shared" si="618"/>
        <v>7923</v>
      </c>
      <c r="C7924" s="35">
        <f t="shared" si="619"/>
        <v>1.0904346030731621E-4</v>
      </c>
      <c r="D7924" s="7">
        <f t="shared" si="615"/>
        <v>0.86395133601486629</v>
      </c>
      <c r="E7924" s="7">
        <f>SUM(D$2:D7924)</f>
        <v>2110.5813685738653</v>
      </c>
      <c r="F7924">
        <f t="shared" si="616"/>
        <v>1</v>
      </c>
      <c r="G7924">
        <f t="shared" si="617"/>
        <v>1</v>
      </c>
    </row>
    <row r="7925" spans="1:7" x14ac:dyDescent="0.25">
      <c r="A7925" s="7">
        <v>3.8131316603910184E-2</v>
      </c>
      <c r="B7925" s="13">
        <f t="shared" si="618"/>
        <v>7924</v>
      </c>
      <c r="C7925" s="35">
        <f t="shared" si="619"/>
        <v>1.151686813236838E-4</v>
      </c>
      <c r="D7925" s="7">
        <f t="shared" si="615"/>
        <v>0.91259663080887043</v>
      </c>
      <c r="E7925" s="7">
        <f>SUM(D$2:D7925)</f>
        <v>2111.4939652046742</v>
      </c>
      <c r="F7925">
        <f t="shared" si="616"/>
        <v>1</v>
      </c>
      <c r="G7925">
        <f t="shared" si="617"/>
        <v>1</v>
      </c>
    </row>
    <row r="7926" spans="1:7" x14ac:dyDescent="0.25">
      <c r="A7926" s="7">
        <v>3.8131316603910184E-2</v>
      </c>
      <c r="B7926" s="13">
        <f t="shared" si="618"/>
        <v>7925</v>
      </c>
      <c r="C7926" s="35">
        <f t="shared" si="619"/>
        <v>0</v>
      </c>
      <c r="D7926" s="7">
        <f t="shared" si="615"/>
        <v>0</v>
      </c>
      <c r="E7926" s="7">
        <f>SUM(D$2:D7926)</f>
        <v>2111.4939652046742</v>
      </c>
      <c r="F7926">
        <f t="shared" si="616"/>
        <v>1</v>
      </c>
      <c r="G7926">
        <f t="shared" si="617"/>
        <v>1</v>
      </c>
    </row>
    <row r="7927" spans="1:7" x14ac:dyDescent="0.25">
      <c r="A7927" s="7">
        <v>3.8088367425716328E-2</v>
      </c>
      <c r="B7927" s="13">
        <f t="shared" si="618"/>
        <v>7926</v>
      </c>
      <c r="C7927" s="35">
        <f t="shared" si="619"/>
        <v>4.2949178193855964E-5</v>
      </c>
      <c r="D7927" s="7">
        <f t="shared" si="615"/>
        <v>0.34041518636450235</v>
      </c>
      <c r="E7927" s="7">
        <f>SUM(D$2:D7927)</f>
        <v>2111.8343803910388</v>
      </c>
      <c r="F7927">
        <f t="shared" si="616"/>
        <v>1</v>
      </c>
      <c r="G7927">
        <f t="shared" si="617"/>
        <v>1</v>
      </c>
    </row>
    <row r="7928" spans="1:7" x14ac:dyDescent="0.25">
      <c r="A7928" s="7">
        <v>3.7944896833846616E-2</v>
      </c>
      <c r="B7928" s="13">
        <f t="shared" si="618"/>
        <v>7927</v>
      </c>
      <c r="C7928" s="35">
        <f t="shared" si="619"/>
        <v>1.4347059186971267E-4</v>
      </c>
      <c r="D7928" s="7">
        <f t="shared" si="615"/>
        <v>1.1372913817512122</v>
      </c>
      <c r="E7928" s="7">
        <f>SUM(D$2:D7928)</f>
        <v>2112.9716717727902</v>
      </c>
      <c r="F7928">
        <f t="shared" si="616"/>
        <v>1</v>
      </c>
      <c r="G7928">
        <f t="shared" si="617"/>
        <v>1</v>
      </c>
    </row>
    <row r="7929" spans="1:7" x14ac:dyDescent="0.25">
      <c r="A7929" s="7">
        <v>3.7921461205610067E-2</v>
      </c>
      <c r="B7929" s="13">
        <f t="shared" si="618"/>
        <v>7928</v>
      </c>
      <c r="C7929" s="35">
        <f t="shared" si="619"/>
        <v>2.3435628236548323E-5</v>
      </c>
      <c r="D7929" s="7">
        <f t="shared" si="615"/>
        <v>0.1857976606593551</v>
      </c>
      <c r="E7929" s="7">
        <f>SUM(D$2:D7929)</f>
        <v>2113.1574694334495</v>
      </c>
      <c r="F7929">
        <f t="shared" si="616"/>
        <v>1</v>
      </c>
      <c r="G7929">
        <f t="shared" si="617"/>
        <v>1</v>
      </c>
    </row>
    <row r="7930" spans="1:7" x14ac:dyDescent="0.25">
      <c r="A7930" s="7">
        <v>3.7893546660820017E-2</v>
      </c>
      <c r="B7930" s="13">
        <f t="shared" si="618"/>
        <v>7929</v>
      </c>
      <c r="C7930" s="35">
        <f t="shared" si="619"/>
        <v>2.7914544790050289E-5</v>
      </c>
      <c r="D7930" s="7">
        <f t="shared" si="615"/>
        <v>0.22133442564030875</v>
      </c>
      <c r="E7930" s="7">
        <f>SUM(D$2:D7930)</f>
        <v>2113.3788038590897</v>
      </c>
      <c r="F7930">
        <f t="shared" si="616"/>
        <v>1</v>
      </c>
      <c r="G7930">
        <f t="shared" si="617"/>
        <v>1</v>
      </c>
    </row>
    <row r="7931" spans="1:7" x14ac:dyDescent="0.25">
      <c r="A7931" s="7">
        <v>3.7876478357197318E-2</v>
      </c>
      <c r="B7931" s="13">
        <f t="shared" si="618"/>
        <v>7930</v>
      </c>
      <c r="C7931" s="35">
        <f t="shared" si="619"/>
        <v>1.7068303622698455E-5</v>
      </c>
      <c r="D7931" s="7">
        <f t="shared" si="615"/>
        <v>0.13535164772799874</v>
      </c>
      <c r="E7931" s="7">
        <f>SUM(D$2:D7931)</f>
        <v>2113.5141555068176</v>
      </c>
      <c r="F7931">
        <f t="shared" si="616"/>
        <v>1</v>
      </c>
      <c r="G7931">
        <f t="shared" si="617"/>
        <v>1</v>
      </c>
    </row>
    <row r="7932" spans="1:7" x14ac:dyDescent="0.25">
      <c r="A7932" s="7">
        <v>3.7876478357197318E-2</v>
      </c>
      <c r="B7932" s="13">
        <f t="shared" si="618"/>
        <v>7931</v>
      </c>
      <c r="C7932" s="35">
        <f t="shared" si="619"/>
        <v>0</v>
      </c>
      <c r="D7932" s="7">
        <f t="shared" si="615"/>
        <v>0</v>
      </c>
      <c r="E7932" s="7">
        <f>SUM(D$2:D7932)</f>
        <v>2113.5141555068176</v>
      </c>
      <c r="F7932">
        <f t="shared" si="616"/>
        <v>1</v>
      </c>
      <c r="G7932">
        <f t="shared" si="617"/>
        <v>1</v>
      </c>
    </row>
    <row r="7933" spans="1:7" x14ac:dyDescent="0.25">
      <c r="A7933" s="7">
        <v>3.7855996392850096E-2</v>
      </c>
      <c r="B7933" s="13">
        <f t="shared" si="618"/>
        <v>7932</v>
      </c>
      <c r="C7933" s="35">
        <f t="shared" si="619"/>
        <v>2.0481964347222881E-5</v>
      </c>
      <c r="D7933" s="7">
        <f t="shared" si="615"/>
        <v>0.16246294120217189</v>
      </c>
      <c r="E7933" s="7">
        <f>SUM(D$2:D7933)</f>
        <v>2113.6766184480198</v>
      </c>
      <c r="F7933">
        <f t="shared" si="616"/>
        <v>1</v>
      </c>
      <c r="G7933">
        <f t="shared" si="617"/>
        <v>1</v>
      </c>
    </row>
    <row r="7934" spans="1:7" x14ac:dyDescent="0.25">
      <c r="A7934" s="7">
        <v>3.784483541700602E-2</v>
      </c>
      <c r="B7934" s="13">
        <f t="shared" si="618"/>
        <v>7933</v>
      </c>
      <c r="C7934" s="35">
        <f t="shared" si="619"/>
        <v>1.1160975844075327E-5</v>
      </c>
      <c r="D7934" s="7">
        <f t="shared" si="615"/>
        <v>8.8540021371049576E-2</v>
      </c>
      <c r="E7934" s="7">
        <f>SUM(D$2:D7934)</f>
        <v>2113.7651584693908</v>
      </c>
      <c r="F7934">
        <f t="shared" si="616"/>
        <v>1</v>
      </c>
      <c r="G7934">
        <f t="shared" si="617"/>
        <v>1</v>
      </c>
    </row>
    <row r="7935" spans="1:7" x14ac:dyDescent="0.25">
      <c r="A7935" s="7">
        <v>3.7753634991833374E-2</v>
      </c>
      <c r="B7935" s="13">
        <f t="shared" si="618"/>
        <v>7934</v>
      </c>
      <c r="C7935" s="35">
        <f t="shared" si="619"/>
        <v>9.1200425172646704E-5</v>
      </c>
      <c r="D7935" s="7">
        <f t="shared" si="615"/>
        <v>0.72358417331977898</v>
      </c>
      <c r="E7935" s="7">
        <f>SUM(D$2:D7935)</f>
        <v>2114.4887426427108</v>
      </c>
      <c r="F7935">
        <f t="shared" si="616"/>
        <v>1</v>
      </c>
      <c r="G7935">
        <f t="shared" si="617"/>
        <v>1</v>
      </c>
    </row>
    <row r="7936" spans="1:7" x14ac:dyDescent="0.25">
      <c r="A7936" s="7">
        <v>3.7615539099827858E-2</v>
      </c>
      <c r="B7936" s="13">
        <f t="shared" si="618"/>
        <v>7935</v>
      </c>
      <c r="C7936" s="35">
        <f t="shared" si="619"/>
        <v>1.3809589200551586E-4</v>
      </c>
      <c r="D7936" s="7">
        <f t="shared" si="615"/>
        <v>1.0957909030637685</v>
      </c>
      <c r="E7936" s="7">
        <f>SUM(D$2:D7936)</f>
        <v>2115.5845335457748</v>
      </c>
      <c r="F7936">
        <f t="shared" si="616"/>
        <v>1</v>
      </c>
      <c r="G7936">
        <f t="shared" si="617"/>
        <v>1</v>
      </c>
    </row>
    <row r="7937" spans="1:7" x14ac:dyDescent="0.25">
      <c r="A7937" s="7">
        <v>3.7560339479601211E-2</v>
      </c>
      <c r="B7937" s="13">
        <f t="shared" si="618"/>
        <v>7936</v>
      </c>
      <c r="C7937" s="35">
        <f t="shared" si="619"/>
        <v>5.5199620226646651E-5</v>
      </c>
      <c r="D7937" s="7">
        <f t="shared" si="615"/>
        <v>0.43806418611866782</v>
      </c>
      <c r="E7937" s="7">
        <f>SUM(D$2:D7937)</f>
        <v>2116.0225977318933</v>
      </c>
      <c r="F7937">
        <f t="shared" si="616"/>
        <v>1</v>
      </c>
      <c r="G7937">
        <f t="shared" si="617"/>
        <v>1</v>
      </c>
    </row>
    <row r="7938" spans="1:7" x14ac:dyDescent="0.25">
      <c r="A7938" s="7">
        <v>3.75085293097394E-2</v>
      </c>
      <c r="B7938" s="13">
        <f t="shared" si="618"/>
        <v>7937</v>
      </c>
      <c r="C7938" s="35">
        <f t="shared" si="619"/>
        <v>5.1810169861811473E-5</v>
      </c>
      <c r="D7938" s="7">
        <f t="shared" ref="D7938:D8001" si="620">C7938*B7938</f>
        <v>0.41121731819319768</v>
      </c>
      <c r="E7938" s="7">
        <f>SUM(D$2:D7938)</f>
        <v>2116.4338150500867</v>
      </c>
      <c r="F7938">
        <f t="shared" ref="F7938:F8001" si="621">IF(E7938&gt;I$15,1,0)</f>
        <v>1</v>
      </c>
      <c r="G7938">
        <f t="shared" ref="G7938:G8001" si="622">IF(E7938&gt;M$15,1,0)</f>
        <v>1</v>
      </c>
    </row>
    <row r="7939" spans="1:7" x14ac:dyDescent="0.25">
      <c r="A7939" s="7">
        <v>3.7484415791429908E-2</v>
      </c>
      <c r="B7939" s="13">
        <f t="shared" ref="B7939:B8002" si="623">ROW(B7939)-1</f>
        <v>7938</v>
      </c>
      <c r="C7939" s="35">
        <f t="shared" si="619"/>
        <v>2.4113518309491766E-5</v>
      </c>
      <c r="D7939" s="7">
        <f t="shared" si="620"/>
        <v>0.19141310834074565</v>
      </c>
      <c r="E7939" s="7">
        <f>SUM(D$2:D7939)</f>
        <v>2116.6252281584275</v>
      </c>
      <c r="F7939">
        <f t="shared" si="621"/>
        <v>1</v>
      </c>
      <c r="G7939">
        <f t="shared" si="622"/>
        <v>1</v>
      </c>
    </row>
    <row r="7940" spans="1:7" x14ac:dyDescent="0.25">
      <c r="A7940" s="7">
        <v>3.7481510548260044E-2</v>
      </c>
      <c r="B7940" s="13">
        <f t="shared" si="623"/>
        <v>7939</v>
      </c>
      <c r="C7940" s="35">
        <f t="shared" ref="C7940:C8003" si="624">IF(A7939-A7940=0,0,A7939-A7940)</f>
        <v>2.9052431698636805E-6</v>
      </c>
      <c r="D7940" s="7">
        <f t="shared" si="620"/>
        <v>2.3064725525547759E-2</v>
      </c>
      <c r="E7940" s="7">
        <f>SUM(D$2:D7940)</f>
        <v>2116.6482928839532</v>
      </c>
      <c r="F7940">
        <f t="shared" si="621"/>
        <v>1</v>
      </c>
      <c r="G7940">
        <f t="shared" si="622"/>
        <v>1</v>
      </c>
    </row>
    <row r="7941" spans="1:7" x14ac:dyDescent="0.25">
      <c r="A7941" s="7">
        <v>3.7467299067087671E-2</v>
      </c>
      <c r="B7941" s="13">
        <f t="shared" si="623"/>
        <v>7940</v>
      </c>
      <c r="C7941" s="35">
        <f t="shared" si="624"/>
        <v>1.4211481172372864E-5</v>
      </c>
      <c r="D7941" s="7">
        <f t="shared" si="620"/>
        <v>0.11283916050864054</v>
      </c>
      <c r="E7941" s="7">
        <f>SUM(D$2:D7941)</f>
        <v>2116.7611320444616</v>
      </c>
      <c r="F7941">
        <f t="shared" si="621"/>
        <v>1</v>
      </c>
      <c r="G7941">
        <f t="shared" si="622"/>
        <v>1</v>
      </c>
    </row>
    <row r="7942" spans="1:7" x14ac:dyDescent="0.25">
      <c r="A7942" s="7">
        <v>3.7417110991329001E-2</v>
      </c>
      <c r="B7942" s="13">
        <f t="shared" si="623"/>
        <v>7941</v>
      </c>
      <c r="C7942" s="35">
        <f t="shared" si="624"/>
        <v>5.0188075758669792E-5</v>
      </c>
      <c r="D7942" s="7">
        <f t="shared" si="620"/>
        <v>0.39854350959959683</v>
      </c>
      <c r="E7942" s="7">
        <f>SUM(D$2:D7942)</f>
        <v>2117.1596755540613</v>
      </c>
      <c r="F7942">
        <f t="shared" si="621"/>
        <v>1</v>
      </c>
      <c r="G7942">
        <f t="shared" si="622"/>
        <v>1</v>
      </c>
    </row>
    <row r="7943" spans="1:7" x14ac:dyDescent="0.25">
      <c r="A7943" s="7">
        <v>3.739948584943209E-2</v>
      </c>
      <c r="B7943" s="13">
        <f t="shared" si="623"/>
        <v>7942</v>
      </c>
      <c r="C7943" s="35">
        <f t="shared" si="624"/>
        <v>1.7625141896911167E-5</v>
      </c>
      <c r="D7943" s="7">
        <f t="shared" si="620"/>
        <v>0.1399788769452685</v>
      </c>
      <c r="E7943" s="7">
        <f>SUM(D$2:D7943)</f>
        <v>2117.2996544310067</v>
      </c>
      <c r="F7943">
        <f t="shared" si="621"/>
        <v>1</v>
      </c>
      <c r="G7943">
        <f t="shared" si="622"/>
        <v>1</v>
      </c>
    </row>
    <row r="7944" spans="1:7" x14ac:dyDescent="0.25">
      <c r="A7944" s="7">
        <v>3.7381860707535179E-2</v>
      </c>
      <c r="B7944" s="13">
        <f t="shared" si="623"/>
        <v>7943</v>
      </c>
      <c r="C7944" s="35">
        <f t="shared" si="624"/>
        <v>1.7625141896911167E-5</v>
      </c>
      <c r="D7944" s="7">
        <f t="shared" si="620"/>
        <v>0.13999650208716541</v>
      </c>
      <c r="E7944" s="7">
        <f>SUM(D$2:D7944)</f>
        <v>2117.4396509330941</v>
      </c>
      <c r="F7944">
        <f t="shared" si="621"/>
        <v>1</v>
      </c>
      <c r="G7944">
        <f t="shared" si="622"/>
        <v>1</v>
      </c>
    </row>
    <row r="7945" spans="1:7" x14ac:dyDescent="0.25">
      <c r="A7945" s="7">
        <v>3.7344600963882202E-2</v>
      </c>
      <c r="B7945" s="13">
        <f t="shared" si="623"/>
        <v>7944</v>
      </c>
      <c r="C7945" s="35">
        <f t="shared" si="624"/>
        <v>3.7259743652977295E-5</v>
      </c>
      <c r="D7945" s="7">
        <f t="shared" si="620"/>
        <v>0.29599140357925163</v>
      </c>
      <c r="E7945" s="7">
        <f>SUM(D$2:D7945)</f>
        <v>2117.7356423366732</v>
      </c>
      <c r="F7945">
        <f t="shared" si="621"/>
        <v>1</v>
      </c>
      <c r="G7945">
        <f t="shared" si="622"/>
        <v>1</v>
      </c>
    </row>
    <row r="7946" spans="1:7" x14ac:dyDescent="0.25">
      <c r="A7946" s="7">
        <v>3.7306735961235529E-2</v>
      </c>
      <c r="B7946" s="13">
        <f t="shared" si="623"/>
        <v>7945</v>
      </c>
      <c r="C7946" s="35">
        <f t="shared" si="624"/>
        <v>3.7865002646672585E-5</v>
      </c>
      <c r="D7946" s="7">
        <f t="shared" si="620"/>
        <v>0.3008374460278137</v>
      </c>
      <c r="E7946" s="7">
        <f>SUM(D$2:D7946)</f>
        <v>2118.036479782701</v>
      </c>
      <c r="F7946">
        <f t="shared" si="621"/>
        <v>1</v>
      </c>
      <c r="G7946">
        <f t="shared" si="622"/>
        <v>1</v>
      </c>
    </row>
    <row r="7947" spans="1:7" x14ac:dyDescent="0.25">
      <c r="A7947" s="7">
        <v>3.7234346985587474E-2</v>
      </c>
      <c r="B7947" s="13">
        <f t="shared" si="623"/>
        <v>7946</v>
      </c>
      <c r="C7947" s="35">
        <f t="shared" si="624"/>
        <v>7.2388975648055021E-5</v>
      </c>
      <c r="D7947" s="7">
        <f t="shared" si="620"/>
        <v>0.57520280049944517</v>
      </c>
      <c r="E7947" s="7">
        <f>SUM(D$2:D7947)</f>
        <v>2118.6116825832005</v>
      </c>
      <c r="F7947">
        <f t="shared" si="621"/>
        <v>1</v>
      </c>
      <c r="G7947">
        <f t="shared" si="622"/>
        <v>1</v>
      </c>
    </row>
    <row r="7948" spans="1:7" x14ac:dyDescent="0.25">
      <c r="A7948" s="7">
        <v>3.7214034493758472E-2</v>
      </c>
      <c r="B7948" s="13">
        <f t="shared" si="623"/>
        <v>7947</v>
      </c>
      <c r="C7948" s="35">
        <f t="shared" si="624"/>
        <v>2.0312491829002632E-5</v>
      </c>
      <c r="D7948" s="7">
        <f t="shared" si="620"/>
        <v>0.16142337256508393</v>
      </c>
      <c r="E7948" s="7">
        <f>SUM(D$2:D7948)</f>
        <v>2118.7731059557655</v>
      </c>
      <c r="F7948">
        <f t="shared" si="621"/>
        <v>1</v>
      </c>
      <c r="G7948">
        <f t="shared" si="622"/>
        <v>1</v>
      </c>
    </row>
    <row r="7949" spans="1:7" x14ac:dyDescent="0.25">
      <c r="A7949" s="7">
        <v>3.7186337842206173E-2</v>
      </c>
      <c r="B7949" s="13">
        <f t="shared" si="623"/>
        <v>7948</v>
      </c>
      <c r="C7949" s="35">
        <f t="shared" si="624"/>
        <v>2.769665155229889E-5</v>
      </c>
      <c r="D7949" s="7">
        <f t="shared" si="620"/>
        <v>0.22013298653767158</v>
      </c>
      <c r="E7949" s="7">
        <f>SUM(D$2:D7949)</f>
        <v>2118.9932389423029</v>
      </c>
      <c r="F7949">
        <f t="shared" si="621"/>
        <v>1</v>
      </c>
      <c r="G7949">
        <f t="shared" si="622"/>
        <v>1</v>
      </c>
    </row>
    <row r="7950" spans="1:7" x14ac:dyDescent="0.25">
      <c r="A7950" s="7">
        <v>3.7185853635011201E-2</v>
      </c>
      <c r="B7950" s="13">
        <f t="shared" si="623"/>
        <v>7949</v>
      </c>
      <c r="C7950" s="35">
        <f t="shared" si="624"/>
        <v>4.8420719497149767E-7</v>
      </c>
      <c r="D7950" s="7">
        <f t="shared" si="620"/>
        <v>3.848962992828435E-3</v>
      </c>
      <c r="E7950" s="7">
        <f>SUM(D$2:D7950)</f>
        <v>2118.9970879052958</v>
      </c>
      <c r="F7950">
        <f t="shared" si="621"/>
        <v>1</v>
      </c>
      <c r="G7950">
        <f t="shared" si="622"/>
        <v>1</v>
      </c>
    </row>
    <row r="7951" spans="1:7" x14ac:dyDescent="0.25">
      <c r="A7951" s="7">
        <v>3.7152152814241265E-2</v>
      </c>
      <c r="B7951" s="13">
        <f t="shared" si="623"/>
        <v>7950</v>
      </c>
      <c r="C7951" s="35">
        <f t="shared" si="624"/>
        <v>3.3700820769935746E-5</v>
      </c>
      <c r="D7951" s="7">
        <f t="shared" si="620"/>
        <v>0.26792152512098921</v>
      </c>
      <c r="E7951" s="7">
        <f>SUM(D$2:D7951)</f>
        <v>2119.2650094304167</v>
      </c>
      <c r="F7951">
        <f t="shared" si="621"/>
        <v>1</v>
      </c>
      <c r="G7951">
        <f t="shared" si="622"/>
        <v>1</v>
      </c>
    </row>
    <row r="7952" spans="1:7" x14ac:dyDescent="0.25">
      <c r="A7952" s="7">
        <v>3.7117943575916607E-2</v>
      </c>
      <c r="B7952" s="13">
        <f t="shared" si="623"/>
        <v>7951</v>
      </c>
      <c r="C7952" s="35">
        <f t="shared" si="624"/>
        <v>3.4209238324658942E-5</v>
      </c>
      <c r="D7952" s="7">
        <f t="shared" si="620"/>
        <v>0.27199765391936326</v>
      </c>
      <c r="E7952" s="7">
        <f>SUM(D$2:D7952)</f>
        <v>2119.537007084336</v>
      </c>
      <c r="F7952">
        <f t="shared" si="621"/>
        <v>1</v>
      </c>
      <c r="G7952">
        <f t="shared" si="622"/>
        <v>1</v>
      </c>
    </row>
    <row r="7953" spans="1:7" x14ac:dyDescent="0.25">
      <c r="A7953" s="7">
        <v>3.7040882000837091E-2</v>
      </c>
      <c r="B7953" s="13">
        <f t="shared" si="623"/>
        <v>7952</v>
      </c>
      <c r="C7953" s="35">
        <f t="shared" si="624"/>
        <v>7.7061575079515054E-5</v>
      </c>
      <c r="D7953" s="7">
        <f t="shared" si="620"/>
        <v>0.61279364503230371</v>
      </c>
      <c r="E7953" s="7">
        <f>SUM(D$2:D7953)</f>
        <v>2120.1498007293685</v>
      </c>
      <c r="F7953">
        <f t="shared" si="621"/>
        <v>1</v>
      </c>
      <c r="G7953">
        <f t="shared" si="622"/>
        <v>1</v>
      </c>
    </row>
    <row r="7954" spans="1:7" x14ac:dyDescent="0.25">
      <c r="A7954" s="7">
        <v>3.6925640688434173E-2</v>
      </c>
      <c r="B7954" s="13">
        <f t="shared" si="623"/>
        <v>7953</v>
      </c>
      <c r="C7954" s="35">
        <f t="shared" si="624"/>
        <v>1.1524131240291807E-4</v>
      </c>
      <c r="D7954" s="7">
        <f t="shared" si="620"/>
        <v>0.91651415754040744</v>
      </c>
      <c r="E7954" s="7">
        <f>SUM(D$2:D7954)</f>
        <v>2121.0663148869089</v>
      </c>
      <c r="F7954">
        <f t="shared" si="621"/>
        <v>1</v>
      </c>
      <c r="G7954">
        <f t="shared" si="622"/>
        <v>1</v>
      </c>
    </row>
    <row r="7955" spans="1:7" x14ac:dyDescent="0.25">
      <c r="A7955" s="7">
        <v>3.6860272717113181E-2</v>
      </c>
      <c r="B7955" s="13">
        <f t="shared" si="623"/>
        <v>7954</v>
      </c>
      <c r="C7955" s="35">
        <f t="shared" si="624"/>
        <v>6.5367971320992591E-5</v>
      </c>
      <c r="D7955" s="7">
        <f t="shared" si="620"/>
        <v>0.51993684388717509</v>
      </c>
      <c r="E7955" s="7">
        <f>SUM(D$2:D7955)</f>
        <v>2121.586251730796</v>
      </c>
      <c r="F7955">
        <f t="shared" si="621"/>
        <v>1</v>
      </c>
      <c r="G7955">
        <f t="shared" si="622"/>
        <v>1</v>
      </c>
    </row>
    <row r="7956" spans="1:7" x14ac:dyDescent="0.25">
      <c r="A7956" s="7">
        <v>3.676309233308267E-2</v>
      </c>
      <c r="B7956" s="13">
        <f t="shared" si="623"/>
        <v>7955</v>
      </c>
      <c r="C7956" s="35">
        <f t="shared" si="624"/>
        <v>9.7180384030511047E-5</v>
      </c>
      <c r="D7956" s="7">
        <f t="shared" si="620"/>
        <v>0.77306995496271536</v>
      </c>
      <c r="E7956" s="7">
        <f>SUM(D$2:D7956)</f>
        <v>2122.3593216857589</v>
      </c>
      <c r="F7956">
        <f t="shared" si="621"/>
        <v>1</v>
      </c>
      <c r="G7956">
        <f t="shared" si="622"/>
        <v>1</v>
      </c>
    </row>
    <row r="7957" spans="1:7" x14ac:dyDescent="0.25">
      <c r="A7957" s="7">
        <v>3.6702929589107591E-2</v>
      </c>
      <c r="B7957" s="13">
        <f t="shared" si="623"/>
        <v>7956</v>
      </c>
      <c r="C7957" s="35">
        <f t="shared" si="624"/>
        <v>6.0162743975078481E-5</v>
      </c>
      <c r="D7957" s="7">
        <f t="shared" si="620"/>
        <v>0.47865479106572439</v>
      </c>
      <c r="E7957" s="7">
        <f>SUM(D$2:D7957)</f>
        <v>2122.8379764768247</v>
      </c>
      <c r="F7957">
        <f t="shared" si="621"/>
        <v>1</v>
      </c>
      <c r="G7957">
        <f t="shared" si="622"/>
        <v>1</v>
      </c>
    </row>
    <row r="7958" spans="1:7" x14ac:dyDescent="0.25">
      <c r="A7958" s="7">
        <v>3.6607395509539946E-2</v>
      </c>
      <c r="B7958" s="13">
        <f t="shared" si="623"/>
        <v>7957</v>
      </c>
      <c r="C7958" s="35">
        <f t="shared" si="624"/>
        <v>9.5534079567645425E-5</v>
      </c>
      <c r="D7958" s="7">
        <f t="shared" si="620"/>
        <v>0.76016467111975461</v>
      </c>
      <c r="E7958" s="7">
        <f>SUM(D$2:D7958)</f>
        <v>2123.5981411479443</v>
      </c>
      <c r="F7958">
        <f t="shared" si="621"/>
        <v>1</v>
      </c>
      <c r="G7958">
        <f t="shared" si="622"/>
        <v>1</v>
      </c>
    </row>
    <row r="7959" spans="1:7" x14ac:dyDescent="0.25">
      <c r="A7959" s="7">
        <v>3.657754413597003E-2</v>
      </c>
      <c r="B7959" s="13">
        <f t="shared" si="623"/>
        <v>7958</v>
      </c>
      <c r="C7959" s="35">
        <f t="shared" si="624"/>
        <v>2.9851373569915463E-5</v>
      </c>
      <c r="D7959" s="7">
        <f t="shared" si="620"/>
        <v>0.23755723086938724</v>
      </c>
      <c r="E7959" s="7">
        <f>SUM(D$2:D7959)</f>
        <v>2123.8356983788135</v>
      </c>
      <c r="F7959">
        <f t="shared" si="621"/>
        <v>1</v>
      </c>
      <c r="G7959">
        <f t="shared" si="622"/>
        <v>1</v>
      </c>
    </row>
    <row r="7960" spans="1:7" x14ac:dyDescent="0.25">
      <c r="A7960" s="7">
        <v>3.65519295753561E-2</v>
      </c>
      <c r="B7960" s="13">
        <f t="shared" si="623"/>
        <v>7959</v>
      </c>
      <c r="C7960" s="35">
        <f t="shared" si="624"/>
        <v>2.561456061393047E-5</v>
      </c>
      <c r="D7960" s="7">
        <f t="shared" si="620"/>
        <v>0.20386628792627262</v>
      </c>
      <c r="E7960" s="7">
        <f>SUM(D$2:D7960)</f>
        <v>2124.0395646667398</v>
      </c>
      <c r="F7960">
        <f t="shared" si="621"/>
        <v>1</v>
      </c>
      <c r="G7960">
        <f t="shared" si="622"/>
        <v>1</v>
      </c>
    </row>
    <row r="7961" spans="1:7" x14ac:dyDescent="0.25">
      <c r="A7961" s="7">
        <v>3.6548927490747313E-2</v>
      </c>
      <c r="B7961" s="13">
        <f t="shared" si="623"/>
        <v>7960</v>
      </c>
      <c r="C7961" s="35">
        <f t="shared" si="624"/>
        <v>3.0020846087872033E-6</v>
      </c>
      <c r="D7961" s="7">
        <f t="shared" si="620"/>
        <v>2.3896593485946138E-2</v>
      </c>
      <c r="E7961" s="7">
        <f>SUM(D$2:D7961)</f>
        <v>2124.0634612602257</v>
      </c>
      <c r="F7961">
        <f t="shared" si="621"/>
        <v>1</v>
      </c>
      <c r="G7961">
        <f t="shared" si="622"/>
        <v>1</v>
      </c>
    </row>
    <row r="7962" spans="1:7" x14ac:dyDescent="0.25">
      <c r="A7962" s="7">
        <v>3.6544206470596322E-2</v>
      </c>
      <c r="B7962" s="13">
        <f t="shared" si="623"/>
        <v>7961</v>
      </c>
      <c r="C7962" s="35">
        <f t="shared" si="624"/>
        <v>4.7210201509911842E-6</v>
      </c>
      <c r="D7962" s="7">
        <f t="shared" si="620"/>
        <v>3.7584041422040818E-2</v>
      </c>
      <c r="E7962" s="7">
        <f>SUM(D$2:D7962)</f>
        <v>2124.1010453016479</v>
      </c>
      <c r="F7962">
        <f t="shared" si="621"/>
        <v>1</v>
      </c>
      <c r="G7962">
        <f t="shared" si="622"/>
        <v>1</v>
      </c>
    </row>
    <row r="7963" spans="1:7" x14ac:dyDescent="0.25">
      <c r="A7963" s="7">
        <v>3.651164353673457E-2</v>
      </c>
      <c r="B7963" s="13">
        <f t="shared" si="623"/>
        <v>7962</v>
      </c>
      <c r="C7963" s="35">
        <f t="shared" si="624"/>
        <v>3.2562933861751686E-5</v>
      </c>
      <c r="D7963" s="7">
        <f t="shared" si="620"/>
        <v>0.25926607940726693</v>
      </c>
      <c r="E7963" s="7">
        <f>SUM(D$2:D7963)</f>
        <v>2124.360311381055</v>
      </c>
      <c r="F7963">
        <f t="shared" si="621"/>
        <v>1</v>
      </c>
      <c r="G7963">
        <f t="shared" si="622"/>
        <v>1</v>
      </c>
    </row>
    <row r="7964" spans="1:7" x14ac:dyDescent="0.25">
      <c r="A7964" s="7">
        <v>3.6445065047426159E-2</v>
      </c>
      <c r="B7964" s="13">
        <f t="shared" si="623"/>
        <v>7963</v>
      </c>
      <c r="C7964" s="35">
        <f t="shared" si="624"/>
        <v>6.6578489308410926E-5</v>
      </c>
      <c r="D7964" s="7">
        <f t="shared" si="620"/>
        <v>0.53016451036287626</v>
      </c>
      <c r="E7964" s="7">
        <f>SUM(D$2:D7964)</f>
        <v>2124.8904758914177</v>
      </c>
      <c r="F7964">
        <f t="shared" si="621"/>
        <v>1</v>
      </c>
      <c r="G7964">
        <f t="shared" si="622"/>
        <v>1</v>
      </c>
    </row>
    <row r="7965" spans="1:7" x14ac:dyDescent="0.25">
      <c r="A7965" s="7">
        <v>3.6415044201337995E-2</v>
      </c>
      <c r="B7965" s="13">
        <f t="shared" si="623"/>
        <v>7964</v>
      </c>
      <c r="C7965" s="35">
        <f t="shared" si="624"/>
        <v>3.0020846088163466E-5</v>
      </c>
      <c r="D7965" s="7">
        <f t="shared" si="620"/>
        <v>0.23908601824613385</v>
      </c>
      <c r="E7965" s="7">
        <f>SUM(D$2:D7965)</f>
        <v>2125.1295619096641</v>
      </c>
      <c r="F7965">
        <f t="shared" si="621"/>
        <v>1</v>
      </c>
      <c r="G7965">
        <f t="shared" si="622"/>
        <v>1</v>
      </c>
    </row>
    <row r="7966" spans="1:7" x14ac:dyDescent="0.25">
      <c r="A7966" s="7">
        <v>3.6348659394907584E-2</v>
      </c>
      <c r="B7966" s="13">
        <f t="shared" si="623"/>
        <v>7965</v>
      </c>
      <c r="C7966" s="35">
        <f t="shared" si="624"/>
        <v>6.6384806430411225E-5</v>
      </c>
      <c r="D7966" s="7">
        <f t="shared" si="620"/>
        <v>0.52875498321822545</v>
      </c>
      <c r="E7966" s="7">
        <f>SUM(D$2:D7966)</f>
        <v>2125.6583168928823</v>
      </c>
      <c r="F7966">
        <f t="shared" si="621"/>
        <v>1</v>
      </c>
      <c r="G7966">
        <f t="shared" si="622"/>
        <v>1</v>
      </c>
    </row>
    <row r="7967" spans="1:7" x14ac:dyDescent="0.25">
      <c r="A7967" s="7">
        <v>3.6315539622771634E-2</v>
      </c>
      <c r="B7967" s="13">
        <f t="shared" si="623"/>
        <v>7966</v>
      </c>
      <c r="C7967" s="35">
        <f t="shared" si="624"/>
        <v>3.311977213595052E-5</v>
      </c>
      <c r="D7967" s="7">
        <f t="shared" si="620"/>
        <v>0.26383210483498187</v>
      </c>
      <c r="E7967" s="7">
        <f>SUM(D$2:D7967)</f>
        <v>2125.9221489977172</v>
      </c>
      <c r="F7967">
        <f t="shared" si="621"/>
        <v>1</v>
      </c>
      <c r="G7967">
        <f t="shared" si="622"/>
        <v>1</v>
      </c>
    </row>
    <row r="7968" spans="1:7" x14ac:dyDescent="0.25">
      <c r="A7968" s="7">
        <v>3.6310019660748948E-2</v>
      </c>
      <c r="B7968" s="13">
        <f t="shared" si="623"/>
        <v>7967</v>
      </c>
      <c r="C7968" s="35">
        <f t="shared" si="624"/>
        <v>5.5199620226861756E-6</v>
      </c>
      <c r="D7968" s="7">
        <f t="shared" si="620"/>
        <v>4.3977537434740761E-2</v>
      </c>
      <c r="E7968" s="7">
        <f>SUM(D$2:D7968)</f>
        <v>2125.9661265351519</v>
      </c>
      <c r="F7968">
        <f t="shared" si="621"/>
        <v>1</v>
      </c>
      <c r="G7968">
        <f t="shared" si="622"/>
        <v>1</v>
      </c>
    </row>
    <row r="7969" spans="1:7" x14ac:dyDescent="0.25">
      <c r="A7969" s="7">
        <v>3.6194778348346016E-2</v>
      </c>
      <c r="B7969" s="13">
        <f t="shared" si="623"/>
        <v>7968</v>
      </c>
      <c r="C7969" s="35">
        <f t="shared" si="624"/>
        <v>1.1524131240293195E-4</v>
      </c>
      <c r="D7969" s="7">
        <f t="shared" si="620"/>
        <v>0.91824277722656178</v>
      </c>
      <c r="E7969" s="7">
        <f>SUM(D$2:D7969)</f>
        <v>2126.8843693123786</v>
      </c>
      <c r="F7969">
        <f t="shared" si="621"/>
        <v>1</v>
      </c>
      <c r="G7969">
        <f t="shared" si="622"/>
        <v>1</v>
      </c>
    </row>
    <row r="7970" spans="1:7" x14ac:dyDescent="0.25">
      <c r="A7970" s="7">
        <v>3.608082018500975E-2</v>
      </c>
      <c r="B7970" s="13">
        <f t="shared" si="623"/>
        <v>7969</v>
      </c>
      <c r="C7970" s="35">
        <f t="shared" si="624"/>
        <v>1.1395816333626546E-4</v>
      </c>
      <c r="D7970" s="7">
        <f t="shared" si="620"/>
        <v>0.90813260362669945</v>
      </c>
      <c r="E7970" s="7">
        <f>SUM(D$2:D7970)</f>
        <v>2127.7925019160052</v>
      </c>
      <c r="F7970">
        <f t="shared" si="621"/>
        <v>1</v>
      </c>
      <c r="G7970">
        <f t="shared" si="622"/>
        <v>1</v>
      </c>
    </row>
    <row r="7971" spans="1:7" x14ac:dyDescent="0.25">
      <c r="A7971" s="7">
        <v>3.6018914295132806E-2</v>
      </c>
      <c r="B7971" s="13">
        <f t="shared" si="623"/>
        <v>7970</v>
      </c>
      <c r="C7971" s="35">
        <f t="shared" si="624"/>
        <v>6.1905889876943954E-5</v>
      </c>
      <c r="D7971" s="7">
        <f t="shared" si="620"/>
        <v>0.49338994231924332</v>
      </c>
      <c r="E7971" s="7">
        <f>SUM(D$2:D7971)</f>
        <v>2128.2858918583242</v>
      </c>
      <c r="F7971">
        <f t="shared" si="621"/>
        <v>1</v>
      </c>
      <c r="G7971">
        <f t="shared" si="622"/>
        <v>1</v>
      </c>
    </row>
    <row r="7972" spans="1:7" x14ac:dyDescent="0.25">
      <c r="A7972" s="7">
        <v>3.6017631146066133E-2</v>
      </c>
      <c r="B7972" s="13">
        <f t="shared" si="623"/>
        <v>7971</v>
      </c>
      <c r="C7972" s="35">
        <f t="shared" si="624"/>
        <v>1.283149066673428E-6</v>
      </c>
      <c r="D7972" s="7">
        <f t="shared" si="620"/>
        <v>1.0227981210453894E-2</v>
      </c>
      <c r="E7972" s="7">
        <f>SUM(D$2:D7972)</f>
        <v>2128.2961198395346</v>
      </c>
      <c r="F7972">
        <f t="shared" si="621"/>
        <v>1</v>
      </c>
      <c r="G7972">
        <f t="shared" si="622"/>
        <v>1</v>
      </c>
    </row>
    <row r="7973" spans="1:7" x14ac:dyDescent="0.25">
      <c r="A7973" s="7">
        <v>3.5925752830820522E-2</v>
      </c>
      <c r="B7973" s="13">
        <f t="shared" si="623"/>
        <v>7972</v>
      </c>
      <c r="C7973" s="35">
        <f t="shared" si="624"/>
        <v>9.1878315245610964E-5</v>
      </c>
      <c r="D7973" s="7">
        <f t="shared" si="620"/>
        <v>0.73245392913801055</v>
      </c>
      <c r="E7973" s="7">
        <f>SUM(D$2:D7973)</f>
        <v>2129.0285737686727</v>
      </c>
      <c r="F7973">
        <f t="shared" si="621"/>
        <v>1</v>
      </c>
      <c r="G7973">
        <f t="shared" si="622"/>
        <v>1</v>
      </c>
    </row>
    <row r="7974" spans="1:7" x14ac:dyDescent="0.25">
      <c r="A7974" s="7">
        <v>3.5885394161119751E-2</v>
      </c>
      <c r="B7974" s="13">
        <f t="shared" si="623"/>
        <v>7973</v>
      </c>
      <c r="C7974" s="35">
        <f t="shared" si="624"/>
        <v>4.0358669700771288E-5</v>
      </c>
      <c r="D7974" s="7">
        <f t="shared" si="620"/>
        <v>0.32177967352424947</v>
      </c>
      <c r="E7974" s="7">
        <f>SUM(D$2:D7974)</f>
        <v>2129.350353442197</v>
      </c>
      <c r="F7974">
        <f t="shared" si="621"/>
        <v>1</v>
      </c>
      <c r="G7974">
        <f t="shared" si="622"/>
        <v>1</v>
      </c>
    </row>
    <row r="7975" spans="1:7" x14ac:dyDescent="0.25">
      <c r="A7975" s="7">
        <v>3.5848618624661752E-2</v>
      </c>
      <c r="B7975" s="13">
        <f t="shared" si="623"/>
        <v>7974</v>
      </c>
      <c r="C7975" s="35">
        <f t="shared" si="624"/>
        <v>3.6775536457998859E-5</v>
      </c>
      <c r="D7975" s="7">
        <f t="shared" si="620"/>
        <v>0.29324812771608288</v>
      </c>
      <c r="E7975" s="7">
        <f>SUM(D$2:D7975)</f>
        <v>2129.6436015699132</v>
      </c>
      <c r="F7975">
        <f t="shared" si="621"/>
        <v>1</v>
      </c>
      <c r="G7975">
        <f t="shared" si="622"/>
        <v>1</v>
      </c>
    </row>
    <row r="7976" spans="1:7" x14ac:dyDescent="0.25">
      <c r="A7976" s="7">
        <v>3.58104630976981E-2</v>
      </c>
      <c r="B7976" s="13">
        <f t="shared" si="623"/>
        <v>7975</v>
      </c>
      <c r="C7976" s="35">
        <f t="shared" si="624"/>
        <v>3.8155526963651321E-5</v>
      </c>
      <c r="D7976" s="7">
        <f t="shared" si="620"/>
        <v>0.30429032753511931</v>
      </c>
      <c r="E7976" s="7">
        <f>SUM(D$2:D7976)</f>
        <v>2129.9478918974482</v>
      </c>
      <c r="F7976">
        <f t="shared" si="621"/>
        <v>1</v>
      </c>
      <c r="G7976">
        <f t="shared" si="622"/>
        <v>1</v>
      </c>
    </row>
    <row r="7977" spans="1:7" x14ac:dyDescent="0.25">
      <c r="A7977" s="7">
        <v>3.5766109718638819E-2</v>
      </c>
      <c r="B7977" s="13">
        <f t="shared" si="623"/>
        <v>7976</v>
      </c>
      <c r="C7977" s="35">
        <f t="shared" si="624"/>
        <v>4.435337905928094E-5</v>
      </c>
      <c r="D7977" s="7">
        <f t="shared" si="620"/>
        <v>0.35376255137682477</v>
      </c>
      <c r="E7977" s="7">
        <f>SUM(D$2:D7977)</f>
        <v>2130.301654448825</v>
      </c>
      <c r="F7977">
        <f t="shared" si="621"/>
        <v>1</v>
      </c>
      <c r="G7977">
        <f t="shared" si="622"/>
        <v>1</v>
      </c>
    </row>
    <row r="7978" spans="1:7" x14ac:dyDescent="0.25">
      <c r="A7978" s="7">
        <v>3.5732166794271401E-2</v>
      </c>
      <c r="B7978" s="13">
        <f t="shared" si="623"/>
        <v>7977</v>
      </c>
      <c r="C7978" s="35">
        <f t="shared" si="624"/>
        <v>3.3942924367418026E-5</v>
      </c>
      <c r="D7978" s="7">
        <f t="shared" si="620"/>
        <v>0.2707627076788936</v>
      </c>
      <c r="E7978" s="7">
        <f>SUM(D$2:D7978)</f>
        <v>2130.5724171565039</v>
      </c>
      <c r="F7978">
        <f t="shared" si="621"/>
        <v>1</v>
      </c>
      <c r="G7978">
        <f t="shared" si="622"/>
        <v>1</v>
      </c>
    </row>
    <row r="7979" spans="1:7" x14ac:dyDescent="0.25">
      <c r="A7979" s="7">
        <v>3.5702533313939244E-2</v>
      </c>
      <c r="B7979" s="13">
        <f t="shared" si="623"/>
        <v>7978</v>
      </c>
      <c r="C7979" s="35">
        <f t="shared" si="624"/>
        <v>2.9633480332157125E-5</v>
      </c>
      <c r="D7979" s="7">
        <f t="shared" si="620"/>
        <v>0.23641590608994956</v>
      </c>
      <c r="E7979" s="7">
        <f>SUM(D$2:D7979)</f>
        <v>2130.8088330625937</v>
      </c>
      <c r="F7979">
        <f t="shared" si="621"/>
        <v>1</v>
      </c>
      <c r="G7979">
        <f t="shared" si="622"/>
        <v>1</v>
      </c>
    </row>
    <row r="7980" spans="1:7" x14ac:dyDescent="0.25">
      <c r="A7980" s="7">
        <v>3.5660600970854786E-2</v>
      </c>
      <c r="B7980" s="13">
        <f t="shared" si="623"/>
        <v>7979</v>
      </c>
      <c r="C7980" s="35">
        <f t="shared" si="624"/>
        <v>4.1932343084458146E-5</v>
      </c>
      <c r="D7980" s="7">
        <f t="shared" si="620"/>
        <v>0.33457816547089153</v>
      </c>
      <c r="E7980" s="7">
        <f>SUM(D$2:D7980)</f>
        <v>2131.1434112280645</v>
      </c>
      <c r="F7980">
        <f t="shared" si="621"/>
        <v>1</v>
      </c>
      <c r="G7980">
        <f t="shared" si="622"/>
        <v>1</v>
      </c>
    </row>
    <row r="7981" spans="1:7" x14ac:dyDescent="0.25">
      <c r="A7981" s="7">
        <v>3.5645203182054747E-2</v>
      </c>
      <c r="B7981" s="13">
        <f t="shared" si="623"/>
        <v>7980</v>
      </c>
      <c r="C7981" s="35">
        <f t="shared" si="624"/>
        <v>1.5397788800039502E-5</v>
      </c>
      <c r="D7981" s="7">
        <f t="shared" si="620"/>
        <v>0.12287435462431523</v>
      </c>
      <c r="E7981" s="7">
        <f>SUM(D$2:D7981)</f>
        <v>2131.2662855826889</v>
      </c>
      <c r="F7981">
        <f t="shared" si="621"/>
        <v>1</v>
      </c>
      <c r="G7981">
        <f t="shared" si="622"/>
        <v>1</v>
      </c>
    </row>
    <row r="7982" spans="1:7" x14ac:dyDescent="0.25">
      <c r="A7982" s="7">
        <v>3.5535288148796494E-2</v>
      </c>
      <c r="B7982" s="13">
        <f t="shared" si="623"/>
        <v>7981</v>
      </c>
      <c r="C7982" s="35">
        <f t="shared" si="624"/>
        <v>1.0991503325825241E-4</v>
      </c>
      <c r="D7982" s="7">
        <f t="shared" si="620"/>
        <v>0.87723188043411249</v>
      </c>
      <c r="E7982" s="7">
        <f>SUM(D$2:D7982)</f>
        <v>2132.1435174631229</v>
      </c>
      <c r="F7982">
        <f t="shared" si="621"/>
        <v>1</v>
      </c>
      <c r="G7982">
        <f t="shared" si="622"/>
        <v>1</v>
      </c>
    </row>
    <row r="7983" spans="1:7" x14ac:dyDescent="0.25">
      <c r="A7983" s="7">
        <v>3.5469339128841537E-2</v>
      </c>
      <c r="B7983" s="13">
        <f t="shared" si="623"/>
        <v>7982</v>
      </c>
      <c r="C7983" s="35">
        <f t="shared" si="624"/>
        <v>6.5949019954957E-5</v>
      </c>
      <c r="D7983" s="7">
        <f t="shared" si="620"/>
        <v>0.52640507728046682</v>
      </c>
      <c r="E7983" s="7">
        <f>SUM(D$2:D7983)</f>
        <v>2132.6699225404031</v>
      </c>
      <c r="F7983">
        <f t="shared" si="621"/>
        <v>1</v>
      </c>
      <c r="G7983">
        <f t="shared" si="622"/>
        <v>1</v>
      </c>
    </row>
    <row r="7984" spans="1:7" x14ac:dyDescent="0.25">
      <c r="A7984" s="7">
        <v>3.5455829748101859E-2</v>
      </c>
      <c r="B7984" s="13">
        <f t="shared" si="623"/>
        <v>7983</v>
      </c>
      <c r="C7984" s="35">
        <f t="shared" si="624"/>
        <v>1.3509380739677723E-5</v>
      </c>
      <c r="D7984" s="7">
        <f t="shared" si="620"/>
        <v>0.10784538644484726</v>
      </c>
      <c r="E7984" s="7">
        <f>SUM(D$2:D7984)</f>
        <v>2132.7777679268479</v>
      </c>
      <c r="F7984">
        <f t="shared" si="621"/>
        <v>1</v>
      </c>
      <c r="G7984">
        <f t="shared" si="622"/>
        <v>1</v>
      </c>
    </row>
    <row r="7985" spans="1:7" x14ac:dyDescent="0.25">
      <c r="A7985" s="7">
        <v>3.5414284770773408E-2</v>
      </c>
      <c r="B7985" s="13">
        <f t="shared" si="623"/>
        <v>7984</v>
      </c>
      <c r="C7985" s="35">
        <f t="shared" si="624"/>
        <v>4.1544977328451804E-5</v>
      </c>
      <c r="D7985" s="7">
        <f t="shared" si="620"/>
        <v>0.33169509899035921</v>
      </c>
      <c r="E7985" s="7">
        <f>SUM(D$2:D7985)</f>
        <v>2133.1094630258381</v>
      </c>
      <c r="F7985">
        <f t="shared" si="621"/>
        <v>1</v>
      </c>
      <c r="G7985">
        <f t="shared" si="622"/>
        <v>1</v>
      </c>
    </row>
    <row r="7986" spans="1:7" x14ac:dyDescent="0.25">
      <c r="A7986" s="7">
        <v>3.5414284770773408E-2</v>
      </c>
      <c r="B7986" s="13">
        <f t="shared" si="623"/>
        <v>7985</v>
      </c>
      <c r="C7986" s="35">
        <f t="shared" si="624"/>
        <v>0</v>
      </c>
      <c r="D7986" s="7">
        <f t="shared" si="620"/>
        <v>0</v>
      </c>
      <c r="E7986" s="7">
        <f>SUM(D$2:D7986)</f>
        <v>2133.1094630258381</v>
      </c>
      <c r="F7986">
        <f t="shared" si="621"/>
        <v>1</v>
      </c>
      <c r="G7986">
        <f t="shared" si="622"/>
        <v>1</v>
      </c>
    </row>
    <row r="7987" spans="1:7" x14ac:dyDescent="0.25">
      <c r="A7987" s="7">
        <v>3.5392398605560739E-2</v>
      </c>
      <c r="B7987" s="13">
        <f t="shared" si="623"/>
        <v>7986</v>
      </c>
      <c r="C7987" s="35">
        <f t="shared" si="624"/>
        <v>2.1886165212668673E-5</v>
      </c>
      <c r="D7987" s="7">
        <f t="shared" si="620"/>
        <v>0.17478291538837204</v>
      </c>
      <c r="E7987" s="7">
        <f>SUM(D$2:D7987)</f>
        <v>2133.2842459412263</v>
      </c>
      <c r="F7987">
        <f t="shared" si="621"/>
        <v>1</v>
      </c>
      <c r="G7987">
        <f t="shared" si="622"/>
        <v>1</v>
      </c>
    </row>
    <row r="7988" spans="1:7" x14ac:dyDescent="0.25">
      <c r="A7988" s="7">
        <v>3.5345890504483848E-2</v>
      </c>
      <c r="B7988" s="13">
        <f t="shared" si="623"/>
        <v>7987</v>
      </c>
      <c r="C7988" s="35">
        <f t="shared" si="624"/>
        <v>4.6508101076890573E-5</v>
      </c>
      <c r="D7988" s="7">
        <f t="shared" si="620"/>
        <v>0.371460203301125</v>
      </c>
      <c r="E7988" s="7">
        <f>SUM(D$2:D7988)</f>
        <v>2133.6557061445274</v>
      </c>
      <c r="F7988">
        <f t="shared" si="621"/>
        <v>1</v>
      </c>
      <c r="G7988">
        <f t="shared" si="622"/>
        <v>1</v>
      </c>
    </row>
    <row r="7989" spans="1:7" x14ac:dyDescent="0.25">
      <c r="A7989" s="7">
        <v>3.530742024284346E-2</v>
      </c>
      <c r="B7989" s="13">
        <f t="shared" si="623"/>
        <v>7988</v>
      </c>
      <c r="C7989" s="35">
        <f t="shared" si="624"/>
        <v>3.8470261640388692E-5</v>
      </c>
      <c r="D7989" s="7">
        <f t="shared" si="620"/>
        <v>0.30730044998342487</v>
      </c>
      <c r="E7989" s="7">
        <f>SUM(D$2:D7989)</f>
        <v>2133.9630065945107</v>
      </c>
      <c r="F7989">
        <f t="shared" si="621"/>
        <v>1</v>
      </c>
      <c r="G7989">
        <f t="shared" si="622"/>
        <v>1</v>
      </c>
    </row>
    <row r="7990" spans="1:7" x14ac:dyDescent="0.25">
      <c r="A7990" s="7">
        <v>3.5300931866430858E-2</v>
      </c>
      <c r="B7990" s="13">
        <f t="shared" si="623"/>
        <v>7989</v>
      </c>
      <c r="C7990" s="35">
        <f t="shared" si="624"/>
        <v>6.4883764126014154E-6</v>
      </c>
      <c r="D7990" s="7">
        <f t="shared" si="620"/>
        <v>5.1835639160272708E-2</v>
      </c>
      <c r="E7990" s="7">
        <f>SUM(D$2:D7990)</f>
        <v>2134.0148422336711</v>
      </c>
      <c r="F7990">
        <f t="shared" si="621"/>
        <v>1</v>
      </c>
      <c r="G7990">
        <f t="shared" si="622"/>
        <v>1</v>
      </c>
    </row>
    <row r="7991" spans="1:7" x14ac:dyDescent="0.25">
      <c r="A7991" s="7">
        <v>3.5289649838788059E-2</v>
      </c>
      <c r="B7991" s="13">
        <f t="shared" si="623"/>
        <v>7990</v>
      </c>
      <c r="C7991" s="35">
        <f t="shared" si="624"/>
        <v>1.128202764279912E-5</v>
      </c>
      <c r="D7991" s="7">
        <f t="shared" si="620"/>
        <v>9.0143400865964965E-2</v>
      </c>
      <c r="E7991" s="7">
        <f>SUM(D$2:D7991)</f>
        <v>2134.1049856345371</v>
      </c>
      <c r="F7991">
        <f t="shared" si="621"/>
        <v>1</v>
      </c>
      <c r="G7991">
        <f t="shared" si="622"/>
        <v>1</v>
      </c>
    </row>
    <row r="7992" spans="1:7" x14ac:dyDescent="0.25">
      <c r="A7992" s="7">
        <v>3.5282483572302493E-2</v>
      </c>
      <c r="B7992" s="13">
        <f t="shared" si="623"/>
        <v>7991</v>
      </c>
      <c r="C7992" s="35">
        <f t="shared" si="624"/>
        <v>7.1662664855656755E-6</v>
      </c>
      <c r="D7992" s="7">
        <f t="shared" si="620"/>
        <v>5.7265635486155313E-2</v>
      </c>
      <c r="E7992" s="7">
        <f>SUM(D$2:D7992)</f>
        <v>2134.1622512700233</v>
      </c>
      <c r="F7992">
        <f t="shared" si="621"/>
        <v>1</v>
      </c>
      <c r="G7992">
        <f t="shared" si="622"/>
        <v>1</v>
      </c>
    </row>
    <row r="7993" spans="1:7" x14ac:dyDescent="0.25">
      <c r="A7993" s="7">
        <v>3.5271492068976673E-2</v>
      </c>
      <c r="B7993" s="13">
        <f t="shared" si="623"/>
        <v>7992</v>
      </c>
      <c r="C7993" s="35">
        <f t="shared" si="624"/>
        <v>1.0991503325820384E-5</v>
      </c>
      <c r="D7993" s="7">
        <f t="shared" si="620"/>
        <v>8.7844094579956511E-2</v>
      </c>
      <c r="E7993" s="7">
        <f>SUM(D$2:D7993)</f>
        <v>2134.2500953646031</v>
      </c>
      <c r="F7993">
        <f t="shared" si="621"/>
        <v>1</v>
      </c>
      <c r="G7993">
        <f t="shared" si="622"/>
        <v>1</v>
      </c>
    </row>
    <row r="7994" spans="1:7" x14ac:dyDescent="0.25">
      <c r="A7994" s="7">
        <v>3.5095628015763464E-2</v>
      </c>
      <c r="B7994" s="13">
        <f t="shared" si="623"/>
        <v>7993</v>
      </c>
      <c r="C7994" s="35">
        <f t="shared" si="624"/>
        <v>1.7586405321320941E-4</v>
      </c>
      <c r="D7994" s="7">
        <f t="shared" si="620"/>
        <v>1.4056813773331829</v>
      </c>
      <c r="E7994" s="7">
        <f>SUM(D$2:D7994)</f>
        <v>2135.6557767419363</v>
      </c>
      <c r="F7994">
        <f t="shared" si="621"/>
        <v>1</v>
      </c>
      <c r="G7994">
        <f t="shared" si="622"/>
        <v>1</v>
      </c>
    </row>
    <row r="7995" spans="1:7" x14ac:dyDescent="0.25">
      <c r="A7995" s="7">
        <v>3.5061152463481571E-2</v>
      </c>
      <c r="B7995" s="13">
        <f t="shared" si="623"/>
        <v>7994</v>
      </c>
      <c r="C7995" s="35">
        <f t="shared" si="624"/>
        <v>3.4475552281892918E-5</v>
      </c>
      <c r="D7995" s="7">
        <f t="shared" si="620"/>
        <v>0.27559756494145199</v>
      </c>
      <c r="E7995" s="7">
        <f>SUM(D$2:D7995)</f>
        <v>2135.9313743068778</v>
      </c>
      <c r="F7995">
        <f t="shared" si="621"/>
        <v>1</v>
      </c>
      <c r="G7995">
        <f t="shared" si="622"/>
        <v>1</v>
      </c>
    </row>
    <row r="7996" spans="1:7" x14ac:dyDescent="0.25">
      <c r="A7996" s="7">
        <v>3.5043890476980893E-2</v>
      </c>
      <c r="B7996" s="13">
        <f t="shared" si="623"/>
        <v>7995</v>
      </c>
      <c r="C7996" s="35">
        <f t="shared" si="624"/>
        <v>1.726198650067734E-5</v>
      </c>
      <c r="D7996" s="7">
        <f t="shared" si="620"/>
        <v>0.13800958207291533</v>
      </c>
      <c r="E7996" s="7">
        <f>SUM(D$2:D7996)</f>
        <v>2136.0693838889506</v>
      </c>
      <c r="F7996">
        <f t="shared" si="621"/>
        <v>1</v>
      </c>
      <c r="G7996">
        <f t="shared" si="622"/>
        <v>1</v>
      </c>
    </row>
    <row r="7997" spans="1:7" x14ac:dyDescent="0.25">
      <c r="A7997" s="7">
        <v>3.5043430480145667E-2</v>
      </c>
      <c r="B7997" s="13">
        <f t="shared" si="623"/>
        <v>7996</v>
      </c>
      <c r="C7997" s="35">
        <f t="shared" si="624"/>
        <v>4.5999683522673918E-7</v>
      </c>
      <c r="D7997" s="7">
        <f t="shared" si="620"/>
        <v>3.6781346944730064E-3</v>
      </c>
      <c r="E7997" s="7">
        <f>SUM(D$2:D7997)</f>
        <v>2136.073062023645</v>
      </c>
      <c r="F7997">
        <f t="shared" si="621"/>
        <v>1</v>
      </c>
      <c r="G7997">
        <f t="shared" si="622"/>
        <v>1</v>
      </c>
    </row>
    <row r="7998" spans="1:7" x14ac:dyDescent="0.25">
      <c r="A7998" s="7">
        <v>3.5029678995808507E-2</v>
      </c>
      <c r="B7998" s="13">
        <f t="shared" si="623"/>
        <v>7997</v>
      </c>
      <c r="C7998" s="35">
        <f t="shared" si="624"/>
        <v>1.3751484337160003E-5</v>
      </c>
      <c r="D7998" s="7">
        <f t="shared" si="620"/>
        <v>0.10997062024426854</v>
      </c>
      <c r="E7998" s="7">
        <f>SUM(D$2:D7998)</f>
        <v>2136.1830326438894</v>
      </c>
      <c r="F7998">
        <f t="shared" si="621"/>
        <v>1</v>
      </c>
      <c r="G7998">
        <f t="shared" si="622"/>
        <v>1</v>
      </c>
    </row>
    <row r="7999" spans="1:7" x14ac:dyDescent="0.25">
      <c r="A7999" s="7">
        <v>3.4952738472527736E-2</v>
      </c>
      <c r="B7999" s="13">
        <f t="shared" si="623"/>
        <v>7998</v>
      </c>
      <c r="C7999" s="35">
        <f t="shared" si="624"/>
        <v>7.6940523280770445E-5</v>
      </c>
      <c r="D7999" s="7">
        <f t="shared" si="620"/>
        <v>0.61537030519960201</v>
      </c>
      <c r="E7999" s="7">
        <f>SUM(D$2:D7999)</f>
        <v>2136.798402949089</v>
      </c>
      <c r="F7999">
        <f t="shared" si="621"/>
        <v>1</v>
      </c>
      <c r="G7999">
        <f t="shared" si="622"/>
        <v>1</v>
      </c>
    </row>
    <row r="8000" spans="1:7" x14ac:dyDescent="0.25">
      <c r="A8000" s="7">
        <v>3.4886789452572779E-2</v>
      </c>
      <c r="B8000" s="13">
        <f t="shared" si="623"/>
        <v>7999</v>
      </c>
      <c r="C8000" s="35">
        <f t="shared" si="624"/>
        <v>6.5949019954957E-5</v>
      </c>
      <c r="D8000" s="7">
        <f t="shared" si="620"/>
        <v>0.52752621061970106</v>
      </c>
      <c r="E8000" s="7">
        <f>SUM(D$2:D8000)</f>
        <v>2137.3259291597087</v>
      </c>
      <c r="F8000">
        <f t="shared" si="621"/>
        <v>1</v>
      </c>
      <c r="G8000">
        <f t="shared" si="622"/>
        <v>1</v>
      </c>
    </row>
    <row r="8001" spans="1:7" x14ac:dyDescent="0.25">
      <c r="A8001" s="7">
        <v>3.4858778066343736E-2</v>
      </c>
      <c r="B8001" s="13">
        <f t="shared" si="623"/>
        <v>8000</v>
      </c>
      <c r="C8001" s="35">
        <f t="shared" si="624"/>
        <v>2.80113862290432E-5</v>
      </c>
      <c r="D8001" s="7">
        <f t="shared" si="620"/>
        <v>0.2240910898323456</v>
      </c>
      <c r="E8001" s="7">
        <f>SUM(D$2:D8001)</f>
        <v>2137.5500202495409</v>
      </c>
      <c r="F8001">
        <f t="shared" si="621"/>
        <v>1</v>
      </c>
      <c r="G8001">
        <f t="shared" si="622"/>
        <v>1</v>
      </c>
    </row>
    <row r="8002" spans="1:7" x14ac:dyDescent="0.25">
      <c r="A8002" s="7">
        <v>3.483548770026567E-2</v>
      </c>
      <c r="B8002" s="13">
        <f t="shared" si="623"/>
        <v>8001</v>
      </c>
      <c r="C8002" s="35">
        <f t="shared" si="624"/>
        <v>2.3290366078065894E-5</v>
      </c>
      <c r="D8002" s="7">
        <f t="shared" ref="D8002:D8065" si="625">C8002*B8002</f>
        <v>0.18634621899060522</v>
      </c>
      <c r="E8002" s="7">
        <f>SUM(D$2:D8002)</f>
        <v>2137.7363664685317</v>
      </c>
      <c r="F8002">
        <f t="shared" ref="F8002:F8065" si="626">IF(E8002&gt;I$15,1,0)</f>
        <v>1</v>
      </c>
      <c r="G8002">
        <f t="shared" ref="G8002:G8065" si="627">IF(E8002&gt;M$15,1,0)</f>
        <v>1</v>
      </c>
    </row>
    <row r="8003" spans="1:7" x14ac:dyDescent="0.25">
      <c r="A8003" s="7">
        <v>3.4803287921800166E-2</v>
      </c>
      <c r="B8003" s="13">
        <f t="shared" ref="B8003:B8066" si="628">ROW(B8003)-1</f>
        <v>8002</v>
      </c>
      <c r="C8003" s="35">
        <f t="shared" si="624"/>
        <v>3.2199778465503981E-5</v>
      </c>
      <c r="D8003" s="7">
        <f t="shared" si="625"/>
        <v>0.25766262728096284</v>
      </c>
      <c r="E8003" s="7">
        <f>SUM(D$2:D8003)</f>
        <v>2137.9940290958125</v>
      </c>
      <c r="F8003">
        <f t="shared" si="626"/>
        <v>1</v>
      </c>
      <c r="G8003">
        <f t="shared" si="627"/>
        <v>1</v>
      </c>
    </row>
    <row r="8004" spans="1:7" x14ac:dyDescent="0.25">
      <c r="A8004" s="7">
        <v>3.4770821829377394E-2</v>
      </c>
      <c r="B8004" s="13">
        <f t="shared" si="628"/>
        <v>8003</v>
      </c>
      <c r="C8004" s="35">
        <f t="shared" ref="C8004:C8067" si="629">IF(A8003-A8004=0,0,A8003-A8004)</f>
        <v>3.2466092422772652E-5</v>
      </c>
      <c r="D8004" s="7">
        <f t="shared" si="625"/>
        <v>0.25982613765944951</v>
      </c>
      <c r="E8004" s="7">
        <f>SUM(D$2:D8004)</f>
        <v>2138.2538552334718</v>
      </c>
      <c r="F8004">
        <f t="shared" si="626"/>
        <v>1</v>
      </c>
      <c r="G8004">
        <f t="shared" si="627"/>
        <v>1</v>
      </c>
    </row>
    <row r="8005" spans="1:7" x14ac:dyDescent="0.25">
      <c r="A8005" s="7">
        <v>3.4731213680828814E-2</v>
      </c>
      <c r="B8005" s="13">
        <f t="shared" si="628"/>
        <v>8004</v>
      </c>
      <c r="C8005" s="35">
        <f t="shared" si="629"/>
        <v>3.9608148548579691E-5</v>
      </c>
      <c r="D8005" s="7">
        <f t="shared" si="625"/>
        <v>0.31702362098283188</v>
      </c>
      <c r="E8005" s="7">
        <f>SUM(D$2:D8005)</f>
        <v>2138.5708788544548</v>
      </c>
      <c r="F8005">
        <f t="shared" si="626"/>
        <v>1</v>
      </c>
      <c r="G8005">
        <f t="shared" si="627"/>
        <v>1</v>
      </c>
    </row>
    <row r="8006" spans="1:7" x14ac:dyDescent="0.25">
      <c r="A8006" s="7">
        <v>3.4660809954680141E-2</v>
      </c>
      <c r="B8006" s="13">
        <f t="shared" si="628"/>
        <v>8005</v>
      </c>
      <c r="C8006" s="35">
        <f t="shared" si="629"/>
        <v>7.0403726148672574E-5</v>
      </c>
      <c r="D8006" s="7">
        <f t="shared" si="625"/>
        <v>0.563581827820124</v>
      </c>
      <c r="E8006" s="7">
        <f>SUM(D$2:D8006)</f>
        <v>2139.1344606822749</v>
      </c>
      <c r="F8006">
        <f t="shared" si="626"/>
        <v>1</v>
      </c>
      <c r="G8006">
        <f t="shared" si="627"/>
        <v>1</v>
      </c>
    </row>
    <row r="8007" spans="1:7" x14ac:dyDescent="0.25">
      <c r="A8007" s="7">
        <v>3.4633984876078792E-2</v>
      </c>
      <c r="B8007" s="13">
        <f t="shared" si="628"/>
        <v>8006</v>
      </c>
      <c r="C8007" s="35">
        <f t="shared" si="629"/>
        <v>2.6825078601348806E-5</v>
      </c>
      <c r="D8007" s="7">
        <f t="shared" si="625"/>
        <v>0.21476157928239853</v>
      </c>
      <c r="E8007" s="7">
        <f>SUM(D$2:D8007)</f>
        <v>2139.3492222615573</v>
      </c>
      <c r="F8007">
        <f t="shared" si="626"/>
        <v>1</v>
      </c>
      <c r="G8007">
        <f t="shared" si="627"/>
        <v>1</v>
      </c>
    </row>
    <row r="8008" spans="1:7" x14ac:dyDescent="0.25">
      <c r="A8008" s="7">
        <v>3.461481027115796E-2</v>
      </c>
      <c r="B8008" s="13">
        <f t="shared" si="628"/>
        <v>8007</v>
      </c>
      <c r="C8008" s="35">
        <f t="shared" si="629"/>
        <v>1.917460492083245E-5</v>
      </c>
      <c r="D8008" s="7">
        <f t="shared" si="625"/>
        <v>0.15353106160110541</v>
      </c>
      <c r="E8008" s="7">
        <f>SUM(D$2:D8008)</f>
        <v>2139.5027533231582</v>
      </c>
      <c r="F8008">
        <f t="shared" si="626"/>
        <v>1</v>
      </c>
      <c r="G8008">
        <f t="shared" si="627"/>
        <v>1</v>
      </c>
    </row>
    <row r="8009" spans="1:7" x14ac:dyDescent="0.25">
      <c r="A8009" s="7">
        <v>3.4576533692395564E-2</v>
      </c>
      <c r="B8009" s="13">
        <f t="shared" si="628"/>
        <v>8008</v>
      </c>
      <c r="C8009" s="35">
        <f t="shared" si="629"/>
        <v>3.827657876239593E-5</v>
      </c>
      <c r="D8009" s="7">
        <f t="shared" si="625"/>
        <v>0.30651884272926661</v>
      </c>
      <c r="E8009" s="7">
        <f>SUM(D$2:D8009)</f>
        <v>2139.8092721658877</v>
      </c>
      <c r="F8009">
        <f t="shared" si="626"/>
        <v>1</v>
      </c>
      <c r="G8009">
        <f t="shared" si="627"/>
        <v>1</v>
      </c>
    </row>
    <row r="8010" spans="1:7" x14ac:dyDescent="0.25">
      <c r="A8010" s="7">
        <v>3.453663501953002E-2</v>
      </c>
      <c r="B8010" s="13">
        <f t="shared" si="628"/>
        <v>8009</v>
      </c>
      <c r="C8010" s="35">
        <f t="shared" si="629"/>
        <v>3.9898672865544549E-5</v>
      </c>
      <c r="D8010" s="7">
        <f t="shared" si="625"/>
        <v>0.31954847098014627</v>
      </c>
      <c r="E8010" s="7">
        <f>SUM(D$2:D8010)</f>
        <v>2140.1288206368677</v>
      </c>
      <c r="F8010">
        <f t="shared" si="626"/>
        <v>1</v>
      </c>
      <c r="G8010">
        <f t="shared" si="627"/>
        <v>1</v>
      </c>
    </row>
    <row r="8011" spans="1:7" x14ac:dyDescent="0.25">
      <c r="A8011" s="7">
        <v>3.4532712941250751E-2</v>
      </c>
      <c r="B8011" s="13">
        <f t="shared" si="628"/>
        <v>8010</v>
      </c>
      <c r="C8011" s="35">
        <f t="shared" si="629"/>
        <v>3.9220782792684372E-6</v>
      </c>
      <c r="D8011" s="7">
        <f t="shared" si="625"/>
        <v>3.1415847016940182E-2</v>
      </c>
      <c r="E8011" s="7">
        <f>SUM(D$2:D8011)</f>
        <v>2140.1602364838845</v>
      </c>
      <c r="F8011">
        <f t="shared" si="626"/>
        <v>1</v>
      </c>
      <c r="G8011">
        <f t="shared" si="627"/>
        <v>1</v>
      </c>
    </row>
    <row r="8012" spans="1:7" x14ac:dyDescent="0.25">
      <c r="A8012" s="7">
        <v>3.4469112326191403E-2</v>
      </c>
      <c r="B8012" s="13">
        <f t="shared" si="628"/>
        <v>8011</v>
      </c>
      <c r="C8012" s="35">
        <f t="shared" si="629"/>
        <v>6.3600615059347665E-5</v>
      </c>
      <c r="D8012" s="7">
        <f t="shared" si="625"/>
        <v>0.50950452724043416</v>
      </c>
      <c r="E8012" s="7">
        <f>SUM(D$2:D8012)</f>
        <v>2140.6697410111251</v>
      </c>
      <c r="F8012">
        <f t="shared" si="626"/>
        <v>1</v>
      </c>
      <c r="G8012">
        <f t="shared" si="627"/>
        <v>1</v>
      </c>
    </row>
    <row r="8013" spans="1:7" x14ac:dyDescent="0.25">
      <c r="A8013" s="7">
        <v>3.4370188796258971E-2</v>
      </c>
      <c r="B8013" s="13">
        <f t="shared" si="628"/>
        <v>8012</v>
      </c>
      <c r="C8013" s="35">
        <f t="shared" si="629"/>
        <v>9.8923529932432031E-5</v>
      </c>
      <c r="D8013" s="7">
        <f t="shared" si="625"/>
        <v>0.79257532181864543</v>
      </c>
      <c r="E8013" s="7">
        <f>SUM(D$2:D8013)</f>
        <v>2141.4623163329438</v>
      </c>
      <c r="F8013">
        <f t="shared" si="626"/>
        <v>1</v>
      </c>
      <c r="G8013">
        <f t="shared" si="627"/>
        <v>1</v>
      </c>
    </row>
    <row r="8014" spans="1:7" x14ac:dyDescent="0.25">
      <c r="A8014" s="7">
        <v>3.4321574393883954E-2</v>
      </c>
      <c r="B8014" s="13">
        <f t="shared" si="628"/>
        <v>8013</v>
      </c>
      <c r="C8014" s="35">
        <f t="shared" si="629"/>
        <v>4.8614402375017629E-5</v>
      </c>
      <c r="D8014" s="7">
        <f t="shared" si="625"/>
        <v>0.38954720623101624</v>
      </c>
      <c r="E8014" s="7">
        <f>SUM(D$2:D8014)</f>
        <v>2141.8518635391747</v>
      </c>
      <c r="F8014">
        <f t="shared" si="626"/>
        <v>1</v>
      </c>
      <c r="G8014">
        <f t="shared" si="627"/>
        <v>1</v>
      </c>
    </row>
    <row r="8015" spans="1:7" x14ac:dyDescent="0.25">
      <c r="A8015" s="7">
        <v>3.4236596031166674E-2</v>
      </c>
      <c r="B8015" s="13">
        <f t="shared" si="628"/>
        <v>8014</v>
      </c>
      <c r="C8015" s="35">
        <f t="shared" si="629"/>
        <v>8.4978362717279265E-5</v>
      </c>
      <c r="D8015" s="7">
        <f t="shared" si="625"/>
        <v>0.68101659881627608</v>
      </c>
      <c r="E8015" s="7">
        <f>SUM(D$2:D8015)</f>
        <v>2142.532880137991</v>
      </c>
      <c r="F8015">
        <f t="shared" si="626"/>
        <v>1</v>
      </c>
      <c r="G8015">
        <f t="shared" si="627"/>
        <v>1</v>
      </c>
    </row>
    <row r="8016" spans="1:7" x14ac:dyDescent="0.25">
      <c r="A8016" s="7">
        <v>3.4167935450919888E-2</v>
      </c>
      <c r="B8016" s="13">
        <f t="shared" si="628"/>
        <v>8015</v>
      </c>
      <c r="C8016" s="35">
        <f t="shared" si="629"/>
        <v>6.8660580246786285E-5</v>
      </c>
      <c r="D8016" s="7">
        <f t="shared" si="625"/>
        <v>0.55031455067799206</v>
      </c>
      <c r="E8016" s="7">
        <f>SUM(D$2:D8016)</f>
        <v>2143.0831946886692</v>
      </c>
      <c r="F8016">
        <f t="shared" si="626"/>
        <v>1</v>
      </c>
      <c r="G8016">
        <f t="shared" si="627"/>
        <v>1</v>
      </c>
    </row>
    <row r="8017" spans="1:7" x14ac:dyDescent="0.25">
      <c r="A8017" s="7">
        <v>3.4167935450919888E-2</v>
      </c>
      <c r="B8017" s="13">
        <f t="shared" si="628"/>
        <v>8016</v>
      </c>
      <c r="C8017" s="35">
        <f t="shared" si="629"/>
        <v>0</v>
      </c>
      <c r="D8017" s="7">
        <f t="shared" si="625"/>
        <v>0</v>
      </c>
      <c r="E8017" s="7">
        <f>SUM(D$2:D8017)</f>
        <v>2143.0831946886692</v>
      </c>
      <c r="F8017">
        <f t="shared" si="626"/>
        <v>1</v>
      </c>
      <c r="G8017">
        <f t="shared" si="627"/>
        <v>1</v>
      </c>
    </row>
    <row r="8018" spans="1:7" x14ac:dyDescent="0.25">
      <c r="A8018" s="7">
        <v>3.4097386462612712E-2</v>
      </c>
      <c r="B8018" s="13">
        <f t="shared" si="628"/>
        <v>8017</v>
      </c>
      <c r="C8018" s="35">
        <f t="shared" si="629"/>
        <v>7.0548988307175819E-5</v>
      </c>
      <c r="D8018" s="7">
        <f t="shared" si="625"/>
        <v>0.56559123925862853</v>
      </c>
      <c r="E8018" s="7">
        <f>SUM(D$2:D8018)</f>
        <v>2143.6487859279277</v>
      </c>
      <c r="F8018">
        <f t="shared" si="626"/>
        <v>1</v>
      </c>
      <c r="G8018">
        <f t="shared" si="627"/>
        <v>1</v>
      </c>
    </row>
    <row r="8019" spans="1:7" x14ac:dyDescent="0.25">
      <c r="A8019" s="7">
        <v>3.4007469186506732E-2</v>
      </c>
      <c r="B8019" s="13">
        <f t="shared" si="628"/>
        <v>8018</v>
      </c>
      <c r="C8019" s="35">
        <f t="shared" si="629"/>
        <v>8.9917276105980215E-5</v>
      </c>
      <c r="D8019" s="7">
        <f t="shared" si="625"/>
        <v>0.72095671981774934</v>
      </c>
      <c r="E8019" s="7">
        <f>SUM(D$2:D8019)</f>
        <v>2144.3697426477456</v>
      </c>
      <c r="F8019">
        <f t="shared" si="626"/>
        <v>1</v>
      </c>
      <c r="G8019">
        <f t="shared" si="627"/>
        <v>1</v>
      </c>
    </row>
    <row r="8020" spans="1:7" x14ac:dyDescent="0.25">
      <c r="A8020" s="7">
        <v>3.3808702132971422E-2</v>
      </c>
      <c r="B8020" s="13">
        <f t="shared" si="628"/>
        <v>8019</v>
      </c>
      <c r="C8020" s="35">
        <f t="shared" si="629"/>
        <v>1.987670535353106E-4</v>
      </c>
      <c r="D8020" s="7">
        <f t="shared" si="625"/>
        <v>1.5939130022996557</v>
      </c>
      <c r="E8020" s="7">
        <f>SUM(D$2:D8020)</f>
        <v>2145.9636556500454</v>
      </c>
      <c r="F8020">
        <f t="shared" si="626"/>
        <v>1</v>
      </c>
      <c r="G8020">
        <f t="shared" si="627"/>
        <v>1</v>
      </c>
    </row>
    <row r="8021" spans="1:7" x14ac:dyDescent="0.25">
      <c r="A8021" s="7">
        <v>3.3784951770058129E-2</v>
      </c>
      <c r="B8021" s="13">
        <f t="shared" si="628"/>
        <v>8020</v>
      </c>
      <c r="C8021" s="35">
        <f t="shared" si="629"/>
        <v>2.3750362913292633E-5</v>
      </c>
      <c r="D8021" s="7">
        <f t="shared" si="625"/>
        <v>0.19047791056460692</v>
      </c>
      <c r="E8021" s="7">
        <f>SUM(D$2:D8021)</f>
        <v>2146.1541335606103</v>
      </c>
      <c r="F8021">
        <f t="shared" si="626"/>
        <v>1</v>
      </c>
      <c r="G8021">
        <f t="shared" si="627"/>
        <v>1</v>
      </c>
    </row>
    <row r="8022" spans="1:7" x14ac:dyDescent="0.25">
      <c r="A8022" s="7">
        <v>3.3782240209766307E-2</v>
      </c>
      <c r="B8022" s="13">
        <f t="shared" si="628"/>
        <v>8021</v>
      </c>
      <c r="C8022" s="35">
        <f t="shared" si="629"/>
        <v>2.7115602918223458E-6</v>
      </c>
      <c r="D8022" s="7">
        <f t="shared" si="625"/>
        <v>2.1749425100707036E-2</v>
      </c>
      <c r="E8022" s="7">
        <f>SUM(D$2:D8022)</f>
        <v>2146.1758829857108</v>
      </c>
      <c r="F8022">
        <f t="shared" si="626"/>
        <v>1</v>
      </c>
      <c r="G8022">
        <f t="shared" si="627"/>
        <v>1</v>
      </c>
    </row>
    <row r="8023" spans="1:7" x14ac:dyDescent="0.25">
      <c r="A8023" s="7">
        <v>3.3666732583406134E-2</v>
      </c>
      <c r="B8023" s="13">
        <f t="shared" si="628"/>
        <v>8022</v>
      </c>
      <c r="C8023" s="35">
        <f t="shared" si="629"/>
        <v>1.1550762636017287E-4</v>
      </c>
      <c r="D8023" s="7">
        <f t="shared" si="625"/>
        <v>0.92660217866130679</v>
      </c>
      <c r="E8023" s="7">
        <f>SUM(D$2:D8023)</f>
        <v>2147.102485164372</v>
      </c>
      <c r="F8023">
        <f t="shared" si="626"/>
        <v>1</v>
      </c>
      <c r="G8023">
        <f t="shared" si="627"/>
        <v>1</v>
      </c>
    </row>
    <row r="8024" spans="1:7" x14ac:dyDescent="0.25">
      <c r="A8024" s="7">
        <v>3.3655741080080313E-2</v>
      </c>
      <c r="B8024" s="13">
        <f t="shared" si="628"/>
        <v>8023</v>
      </c>
      <c r="C8024" s="35">
        <f t="shared" si="629"/>
        <v>1.0991503325820384E-5</v>
      </c>
      <c r="D8024" s="7">
        <f t="shared" si="625"/>
        <v>8.818483118305695E-2</v>
      </c>
      <c r="E8024" s="7">
        <f>SUM(D$2:D8024)</f>
        <v>2147.1906699955548</v>
      </c>
      <c r="F8024">
        <f t="shared" si="626"/>
        <v>1</v>
      </c>
      <c r="G8024">
        <f t="shared" si="627"/>
        <v>1</v>
      </c>
    </row>
    <row r="8025" spans="1:7" x14ac:dyDescent="0.25">
      <c r="A8025" s="7">
        <v>3.3534374546661014E-2</v>
      </c>
      <c r="B8025" s="13">
        <f t="shared" si="628"/>
        <v>8024</v>
      </c>
      <c r="C8025" s="35">
        <f t="shared" si="629"/>
        <v>1.2136653341929954E-4</v>
      </c>
      <c r="D8025" s="7">
        <f t="shared" si="625"/>
        <v>0.97384506415645955</v>
      </c>
      <c r="E8025" s="7">
        <f>SUM(D$2:D8025)</f>
        <v>2148.1645150597114</v>
      </c>
      <c r="F8025">
        <f t="shared" si="626"/>
        <v>1</v>
      </c>
      <c r="G8025">
        <f t="shared" si="627"/>
        <v>1</v>
      </c>
    </row>
    <row r="8026" spans="1:7" x14ac:dyDescent="0.25">
      <c r="A8026" s="7">
        <v>3.3458959276044406E-2</v>
      </c>
      <c r="B8026" s="13">
        <f t="shared" si="628"/>
        <v>8025</v>
      </c>
      <c r="C8026" s="35">
        <f t="shared" si="629"/>
        <v>7.5415270616607799E-5</v>
      </c>
      <c r="D8026" s="7">
        <f t="shared" si="625"/>
        <v>0.60520754669827759</v>
      </c>
      <c r="E8026" s="7">
        <f>SUM(D$2:D8026)</f>
        <v>2148.7697226064097</v>
      </c>
      <c r="F8026">
        <f t="shared" si="626"/>
        <v>1</v>
      </c>
      <c r="G8026">
        <f t="shared" si="627"/>
        <v>1</v>
      </c>
    </row>
    <row r="8027" spans="1:7" x14ac:dyDescent="0.25">
      <c r="A8027" s="7">
        <v>3.3446902516889629E-2</v>
      </c>
      <c r="B8027" s="13">
        <f t="shared" si="628"/>
        <v>8026</v>
      </c>
      <c r="C8027" s="35">
        <f t="shared" si="629"/>
        <v>1.2056759154777108E-5</v>
      </c>
      <c r="D8027" s="7">
        <f t="shared" si="625"/>
        <v>9.6767548976241069E-2</v>
      </c>
      <c r="E8027" s="7">
        <f>SUM(D$2:D8027)</f>
        <v>2148.8664901553861</v>
      </c>
      <c r="F8027">
        <f t="shared" si="626"/>
        <v>1</v>
      </c>
      <c r="G8027">
        <f t="shared" si="627"/>
        <v>1</v>
      </c>
    </row>
    <row r="8028" spans="1:7" x14ac:dyDescent="0.25">
      <c r="A8028" s="7">
        <v>3.3424919510237988E-2</v>
      </c>
      <c r="B8028" s="13">
        <f t="shared" si="628"/>
        <v>8027</v>
      </c>
      <c r="C8028" s="35">
        <f t="shared" si="629"/>
        <v>2.1983006651640769E-5</v>
      </c>
      <c r="D8028" s="7">
        <f t="shared" si="625"/>
        <v>0.17645759439272046</v>
      </c>
      <c r="E8028" s="7">
        <f>SUM(D$2:D8028)</f>
        <v>2149.0429477497787</v>
      </c>
      <c r="F8028">
        <f t="shared" si="626"/>
        <v>1</v>
      </c>
      <c r="G8028">
        <f t="shared" si="627"/>
        <v>1</v>
      </c>
    </row>
    <row r="8029" spans="1:7" x14ac:dyDescent="0.25">
      <c r="A8029" s="7">
        <v>3.3374223016924588E-2</v>
      </c>
      <c r="B8029" s="13">
        <f t="shared" si="628"/>
        <v>8028</v>
      </c>
      <c r="C8029" s="35">
        <f t="shared" si="629"/>
        <v>5.0696493313399926E-5</v>
      </c>
      <c r="D8029" s="7">
        <f t="shared" si="625"/>
        <v>0.40699144831997458</v>
      </c>
      <c r="E8029" s="7">
        <f>SUM(D$2:D8029)</f>
        <v>2149.4499391980985</v>
      </c>
      <c r="F8029">
        <f t="shared" si="626"/>
        <v>1</v>
      </c>
      <c r="G8029">
        <f t="shared" si="627"/>
        <v>1</v>
      </c>
    </row>
    <row r="8030" spans="1:7" x14ac:dyDescent="0.25">
      <c r="A8030" s="7">
        <v>3.3271038463676419E-2</v>
      </c>
      <c r="B8030" s="13">
        <f t="shared" si="628"/>
        <v>8029</v>
      </c>
      <c r="C8030" s="35">
        <f t="shared" si="629"/>
        <v>1.0318455324816872E-4</v>
      </c>
      <c r="D8030" s="7">
        <f t="shared" si="625"/>
        <v>0.82846877802954666</v>
      </c>
      <c r="E8030" s="7">
        <f>SUM(D$2:D8030)</f>
        <v>2150.2784079761282</v>
      </c>
      <c r="F8030">
        <f t="shared" si="626"/>
        <v>1</v>
      </c>
      <c r="G8030">
        <f t="shared" si="627"/>
        <v>1</v>
      </c>
    </row>
    <row r="8031" spans="1:7" x14ac:dyDescent="0.25">
      <c r="A8031" s="7">
        <v>3.3243559705361858E-2</v>
      </c>
      <c r="B8031" s="13">
        <f t="shared" si="628"/>
        <v>8030</v>
      </c>
      <c r="C8031" s="35">
        <f t="shared" si="629"/>
        <v>2.7478758314561369E-5</v>
      </c>
      <c r="D8031" s="7">
        <f t="shared" si="625"/>
        <v>0.22065442926592779</v>
      </c>
      <c r="E8031" s="7">
        <f>SUM(D$2:D8031)</f>
        <v>2150.4990624053939</v>
      </c>
      <c r="F8031">
        <f t="shared" si="626"/>
        <v>1</v>
      </c>
      <c r="G8031">
        <f t="shared" si="627"/>
        <v>1</v>
      </c>
    </row>
    <row r="8032" spans="1:7" x14ac:dyDescent="0.25">
      <c r="A8032" s="7">
        <v>3.3238063953698938E-2</v>
      </c>
      <c r="B8032" s="13">
        <f t="shared" si="628"/>
        <v>8031</v>
      </c>
      <c r="C8032" s="35">
        <f t="shared" si="629"/>
        <v>5.4957516629206005E-6</v>
      </c>
      <c r="D8032" s="7">
        <f t="shared" si="625"/>
        <v>4.4136381604915342E-2</v>
      </c>
      <c r="E8032" s="7">
        <f>SUM(D$2:D8032)</f>
        <v>2150.5431987869988</v>
      </c>
      <c r="F8032">
        <f t="shared" si="626"/>
        <v>1</v>
      </c>
      <c r="G8032">
        <f t="shared" si="627"/>
        <v>1</v>
      </c>
    </row>
    <row r="8033" spans="1:7" x14ac:dyDescent="0.25">
      <c r="A8033" s="7">
        <v>3.3205718913074923E-2</v>
      </c>
      <c r="B8033" s="13">
        <f t="shared" si="628"/>
        <v>8032</v>
      </c>
      <c r="C8033" s="35">
        <f t="shared" si="629"/>
        <v>3.2345040624014165E-5</v>
      </c>
      <c r="D8033" s="7">
        <f t="shared" si="625"/>
        <v>0.25979536629208178</v>
      </c>
      <c r="E8033" s="7">
        <f>SUM(D$2:D8033)</f>
        <v>2150.8029941532909</v>
      </c>
      <c r="F8033">
        <f t="shared" si="626"/>
        <v>1</v>
      </c>
      <c r="G8033">
        <f t="shared" si="627"/>
        <v>1</v>
      </c>
    </row>
    <row r="8034" spans="1:7" x14ac:dyDescent="0.25">
      <c r="A8034" s="7">
        <v>3.3161123430418167E-2</v>
      </c>
      <c r="B8034" s="13">
        <f t="shared" si="628"/>
        <v>8033</v>
      </c>
      <c r="C8034" s="35">
        <f t="shared" si="629"/>
        <v>4.459548265675628E-5</v>
      </c>
      <c r="D8034" s="7">
        <f t="shared" si="625"/>
        <v>0.35823551218172323</v>
      </c>
      <c r="E8034" s="7">
        <f>SUM(D$2:D8034)</f>
        <v>2151.1612296654725</v>
      </c>
      <c r="F8034">
        <f t="shared" si="626"/>
        <v>1</v>
      </c>
      <c r="G8034">
        <f t="shared" si="627"/>
        <v>1</v>
      </c>
    </row>
    <row r="8035" spans="1:7" x14ac:dyDescent="0.25">
      <c r="A8035" s="7">
        <v>3.3150131927092347E-2</v>
      </c>
      <c r="B8035" s="13">
        <f t="shared" si="628"/>
        <v>8034</v>
      </c>
      <c r="C8035" s="35">
        <f t="shared" si="629"/>
        <v>1.0991503325820384E-5</v>
      </c>
      <c r="D8035" s="7">
        <f t="shared" si="625"/>
        <v>8.8305737719640967E-2</v>
      </c>
      <c r="E8035" s="7">
        <f>SUM(D$2:D8035)</f>
        <v>2151.2495354031921</v>
      </c>
      <c r="F8035">
        <f t="shared" si="626"/>
        <v>1</v>
      </c>
      <c r="G8035">
        <f t="shared" si="627"/>
        <v>1</v>
      </c>
    </row>
    <row r="8036" spans="1:7" x14ac:dyDescent="0.25">
      <c r="A8036" s="7">
        <v>3.3106311175947527E-2</v>
      </c>
      <c r="B8036" s="13">
        <f t="shared" si="628"/>
        <v>8035</v>
      </c>
      <c r="C8036" s="35">
        <f t="shared" si="629"/>
        <v>4.3820751144819925E-5</v>
      </c>
      <c r="D8036" s="7">
        <f t="shared" si="625"/>
        <v>0.3520997354486281</v>
      </c>
      <c r="E8036" s="7">
        <f>SUM(D$2:D8036)</f>
        <v>2151.6016351386406</v>
      </c>
      <c r="F8036">
        <f t="shared" si="626"/>
        <v>1</v>
      </c>
      <c r="G8036">
        <f t="shared" si="627"/>
        <v>1</v>
      </c>
    </row>
    <row r="8037" spans="1:7" x14ac:dyDescent="0.25">
      <c r="A8037" s="7">
        <v>3.3073191403811569E-2</v>
      </c>
      <c r="B8037" s="13">
        <f t="shared" si="628"/>
        <v>8036</v>
      </c>
      <c r="C8037" s="35">
        <f t="shared" si="629"/>
        <v>3.3119772135957459E-5</v>
      </c>
      <c r="D8037" s="7">
        <f t="shared" si="625"/>
        <v>0.26615048888455417</v>
      </c>
      <c r="E8037" s="7">
        <f>SUM(D$2:D8037)</f>
        <v>2151.8677856275253</v>
      </c>
      <c r="F8037">
        <f t="shared" si="626"/>
        <v>1</v>
      </c>
      <c r="G8037">
        <f t="shared" si="627"/>
        <v>1</v>
      </c>
    </row>
    <row r="8038" spans="1:7" x14ac:dyDescent="0.25">
      <c r="A8038" s="7">
        <v>3.3042129512254215E-2</v>
      </c>
      <c r="B8038" s="13">
        <f t="shared" si="628"/>
        <v>8037</v>
      </c>
      <c r="C8038" s="35">
        <f t="shared" si="629"/>
        <v>3.1061891557354615E-5</v>
      </c>
      <c r="D8038" s="7">
        <f t="shared" si="625"/>
        <v>0.24964442244645904</v>
      </c>
      <c r="E8038" s="7">
        <f>SUM(D$2:D8038)</f>
        <v>2152.117430049972</v>
      </c>
      <c r="F8038">
        <f t="shared" si="626"/>
        <v>1</v>
      </c>
      <c r="G8038">
        <f t="shared" si="627"/>
        <v>1</v>
      </c>
    </row>
    <row r="8039" spans="1:7" x14ac:dyDescent="0.25">
      <c r="A8039" s="7">
        <v>3.3040216893834094E-2</v>
      </c>
      <c r="B8039" s="13">
        <f t="shared" si="628"/>
        <v>8038</v>
      </c>
      <c r="C8039" s="35">
        <f t="shared" si="629"/>
        <v>1.9126184201204155E-6</v>
      </c>
      <c r="D8039" s="7">
        <f t="shared" si="625"/>
        <v>1.53736268609279E-2</v>
      </c>
      <c r="E8039" s="7">
        <f>SUM(D$2:D8039)</f>
        <v>2152.1328036768327</v>
      </c>
      <c r="F8039">
        <f t="shared" si="626"/>
        <v>1</v>
      </c>
      <c r="G8039">
        <f t="shared" si="627"/>
        <v>1</v>
      </c>
    </row>
    <row r="8040" spans="1:7" x14ac:dyDescent="0.25">
      <c r="A8040" s="7">
        <v>3.2996250880530778E-2</v>
      </c>
      <c r="B8040" s="13">
        <f t="shared" si="628"/>
        <v>8039</v>
      </c>
      <c r="C8040" s="35">
        <f t="shared" si="629"/>
        <v>4.3966013303316231E-5</v>
      </c>
      <c r="D8040" s="7">
        <f t="shared" si="625"/>
        <v>0.35344278094535919</v>
      </c>
      <c r="E8040" s="7">
        <f>SUM(D$2:D8040)</f>
        <v>2152.4862464577782</v>
      </c>
      <c r="F8040">
        <f t="shared" si="626"/>
        <v>1</v>
      </c>
      <c r="G8040">
        <f t="shared" si="627"/>
        <v>1</v>
      </c>
    </row>
    <row r="8041" spans="1:7" x14ac:dyDescent="0.25">
      <c r="A8041" s="7">
        <v>3.2985259377204958E-2</v>
      </c>
      <c r="B8041" s="13">
        <f t="shared" si="628"/>
        <v>8040</v>
      </c>
      <c r="C8041" s="35">
        <f t="shared" si="629"/>
        <v>1.0991503325820384E-5</v>
      </c>
      <c r="D8041" s="7">
        <f t="shared" si="625"/>
        <v>8.8371686739595889E-2</v>
      </c>
      <c r="E8041" s="7">
        <f>SUM(D$2:D8041)</f>
        <v>2152.5746181445179</v>
      </c>
      <c r="F8041">
        <f t="shared" si="626"/>
        <v>1</v>
      </c>
      <c r="G8041">
        <f t="shared" si="627"/>
        <v>1</v>
      </c>
    </row>
    <row r="8042" spans="1:7" x14ac:dyDescent="0.25">
      <c r="A8042" s="7">
        <v>3.2983734124540802E-2</v>
      </c>
      <c r="B8042" s="13">
        <f t="shared" si="628"/>
        <v>8041</v>
      </c>
      <c r="C8042" s="35">
        <f t="shared" si="629"/>
        <v>1.5252526641557074E-6</v>
      </c>
      <c r="D8042" s="7">
        <f t="shared" si="625"/>
        <v>1.2264556672476043E-2</v>
      </c>
      <c r="E8042" s="7">
        <f>SUM(D$2:D8042)</f>
        <v>2152.5868827011905</v>
      </c>
      <c r="F8042">
        <f t="shared" si="626"/>
        <v>1</v>
      </c>
      <c r="G8042">
        <f t="shared" si="627"/>
        <v>1</v>
      </c>
    </row>
    <row r="8043" spans="1:7" x14ac:dyDescent="0.25">
      <c r="A8043" s="7">
        <v>3.2952284867227476E-2</v>
      </c>
      <c r="B8043" s="13">
        <f t="shared" si="628"/>
        <v>8042</v>
      </c>
      <c r="C8043" s="35">
        <f t="shared" si="629"/>
        <v>3.1449257313326262E-5</v>
      </c>
      <c r="D8043" s="7">
        <f t="shared" si="625"/>
        <v>0.2529149273137698</v>
      </c>
      <c r="E8043" s="7">
        <f>SUM(D$2:D8043)</f>
        <v>2152.8397976285041</v>
      </c>
      <c r="F8043">
        <f t="shared" si="626"/>
        <v>1</v>
      </c>
      <c r="G8043">
        <f t="shared" si="627"/>
        <v>1</v>
      </c>
    </row>
    <row r="8044" spans="1:7" x14ac:dyDescent="0.25">
      <c r="A8044" s="7">
        <v>3.2911151466014768E-2</v>
      </c>
      <c r="B8044" s="13">
        <f t="shared" si="628"/>
        <v>8043</v>
      </c>
      <c r="C8044" s="35">
        <f t="shared" si="629"/>
        <v>4.1133401212707643E-5</v>
      </c>
      <c r="D8044" s="7">
        <f t="shared" si="625"/>
        <v>0.33083594595380755</v>
      </c>
      <c r="E8044" s="7">
        <f>SUM(D$2:D8044)</f>
        <v>2153.170633574458</v>
      </c>
      <c r="F8044">
        <f t="shared" si="626"/>
        <v>1</v>
      </c>
      <c r="G8044">
        <f t="shared" si="627"/>
        <v>1</v>
      </c>
    </row>
    <row r="8045" spans="1:7" x14ac:dyDescent="0.25">
      <c r="A8045" s="7">
        <v>3.289732735059836E-2</v>
      </c>
      <c r="B8045" s="13">
        <f t="shared" si="628"/>
        <v>8044</v>
      </c>
      <c r="C8045" s="35">
        <f t="shared" si="629"/>
        <v>1.3824115416408156E-5</v>
      </c>
      <c r="D8045" s="7">
        <f t="shared" si="625"/>
        <v>0.11120118440958721</v>
      </c>
      <c r="E8045" s="7">
        <f>SUM(D$2:D8045)</f>
        <v>2153.2818347588677</v>
      </c>
      <c r="F8045">
        <f t="shared" si="626"/>
        <v>1</v>
      </c>
      <c r="G8045">
        <f t="shared" si="627"/>
        <v>1</v>
      </c>
    </row>
    <row r="8046" spans="1:7" x14ac:dyDescent="0.25">
      <c r="A8046" s="7">
        <v>3.2879242211866208E-2</v>
      </c>
      <c r="B8046" s="13">
        <f t="shared" si="628"/>
        <v>8045</v>
      </c>
      <c r="C8046" s="35">
        <f t="shared" si="629"/>
        <v>1.8085138732151784E-5</v>
      </c>
      <c r="D8046" s="7">
        <f t="shared" si="625"/>
        <v>0.14549494110016109</v>
      </c>
      <c r="E8046" s="7">
        <f>SUM(D$2:D8046)</f>
        <v>2153.4273296999677</v>
      </c>
      <c r="F8046">
        <f t="shared" si="626"/>
        <v>1</v>
      </c>
      <c r="G8046">
        <f t="shared" si="627"/>
        <v>1</v>
      </c>
    </row>
    <row r="8047" spans="1:7" x14ac:dyDescent="0.25">
      <c r="A8047" s="7">
        <v>3.284348351051767E-2</v>
      </c>
      <c r="B8047" s="13">
        <f t="shared" si="628"/>
        <v>8046</v>
      </c>
      <c r="C8047" s="35">
        <f t="shared" si="629"/>
        <v>3.5758701348538591E-5</v>
      </c>
      <c r="D8047" s="7">
        <f t="shared" si="625"/>
        <v>0.28771451105034151</v>
      </c>
      <c r="E8047" s="7">
        <f>SUM(D$2:D8047)</f>
        <v>2153.7150442110178</v>
      </c>
      <c r="F8047">
        <f t="shared" si="626"/>
        <v>1</v>
      </c>
      <c r="G8047">
        <f t="shared" si="627"/>
        <v>1</v>
      </c>
    </row>
    <row r="8048" spans="1:7" x14ac:dyDescent="0.25">
      <c r="A8048" s="7">
        <v>3.2827504673083638E-2</v>
      </c>
      <c r="B8048" s="13">
        <f t="shared" si="628"/>
        <v>8047</v>
      </c>
      <c r="C8048" s="35">
        <f t="shared" si="629"/>
        <v>1.5978837434031667E-5</v>
      </c>
      <c r="D8048" s="7">
        <f t="shared" si="625"/>
        <v>0.12858170483165282</v>
      </c>
      <c r="E8048" s="7">
        <f>SUM(D$2:D8048)</f>
        <v>2153.8436259158493</v>
      </c>
      <c r="F8048">
        <f t="shared" si="626"/>
        <v>1</v>
      </c>
      <c r="G8048">
        <f t="shared" si="627"/>
        <v>1</v>
      </c>
    </row>
    <row r="8049" spans="1:7" x14ac:dyDescent="0.25">
      <c r="A8049" s="7">
        <v>3.2805521666431976E-2</v>
      </c>
      <c r="B8049" s="13">
        <f t="shared" si="628"/>
        <v>8048</v>
      </c>
      <c r="C8049" s="35">
        <f t="shared" si="629"/>
        <v>2.1983006651661585E-5</v>
      </c>
      <c r="D8049" s="7">
        <f t="shared" si="625"/>
        <v>0.17691923753257244</v>
      </c>
      <c r="E8049" s="7">
        <f>SUM(D$2:D8049)</f>
        <v>2154.020545153382</v>
      </c>
      <c r="F8049">
        <f t="shared" si="626"/>
        <v>1</v>
      </c>
      <c r="G8049">
        <f t="shared" si="627"/>
        <v>1</v>
      </c>
    </row>
    <row r="8050" spans="1:7" x14ac:dyDescent="0.25">
      <c r="A8050" s="7">
        <v>3.2729985344016624E-2</v>
      </c>
      <c r="B8050" s="13">
        <f t="shared" si="628"/>
        <v>8049</v>
      </c>
      <c r="C8050" s="35">
        <f t="shared" si="629"/>
        <v>7.5536322415352408E-5</v>
      </c>
      <c r="D8050" s="7">
        <f t="shared" si="625"/>
        <v>0.60799185912117149</v>
      </c>
      <c r="E8050" s="7">
        <f>SUM(D$2:D8050)</f>
        <v>2154.6285370125033</v>
      </c>
      <c r="F8050">
        <f t="shared" si="626"/>
        <v>1</v>
      </c>
      <c r="G8050">
        <f t="shared" si="627"/>
        <v>1</v>
      </c>
    </row>
    <row r="8051" spans="1:7" x14ac:dyDescent="0.25">
      <c r="A8051" s="7">
        <v>3.2691103506260512E-2</v>
      </c>
      <c r="B8051" s="13">
        <f t="shared" si="628"/>
        <v>8050</v>
      </c>
      <c r="C8051" s="35">
        <f t="shared" si="629"/>
        <v>3.8881837756112037E-5</v>
      </c>
      <c r="D8051" s="7">
        <f t="shared" si="625"/>
        <v>0.31299879393670188</v>
      </c>
      <c r="E8051" s="7">
        <f>SUM(D$2:D8051)</f>
        <v>2154.9415358064402</v>
      </c>
      <c r="F8051">
        <f t="shared" si="626"/>
        <v>1</v>
      </c>
      <c r="G8051">
        <f t="shared" si="627"/>
        <v>1</v>
      </c>
    </row>
    <row r="8052" spans="1:7" x14ac:dyDescent="0.25">
      <c r="A8052" s="7">
        <v>3.2691103506260512E-2</v>
      </c>
      <c r="B8052" s="13">
        <f t="shared" si="628"/>
        <v>8051</v>
      </c>
      <c r="C8052" s="35">
        <f t="shared" si="629"/>
        <v>0</v>
      </c>
      <c r="D8052" s="7">
        <f t="shared" si="625"/>
        <v>0</v>
      </c>
      <c r="E8052" s="7">
        <f>SUM(D$2:D8052)</f>
        <v>2154.9415358064402</v>
      </c>
      <c r="F8052">
        <f t="shared" si="626"/>
        <v>1</v>
      </c>
      <c r="G8052">
        <f t="shared" si="627"/>
        <v>1</v>
      </c>
    </row>
    <row r="8053" spans="1:7" x14ac:dyDescent="0.25">
      <c r="A8053" s="7">
        <v>3.2622902922848945E-2</v>
      </c>
      <c r="B8053" s="13">
        <f t="shared" si="628"/>
        <v>8052</v>
      </c>
      <c r="C8053" s="35">
        <f t="shared" si="629"/>
        <v>6.8200583411566484E-5</v>
      </c>
      <c r="D8053" s="7">
        <f t="shared" si="625"/>
        <v>0.5491510976299333</v>
      </c>
      <c r="E8053" s="7">
        <f>SUM(D$2:D8053)</f>
        <v>2155.4906869040701</v>
      </c>
      <c r="F8053">
        <f t="shared" si="626"/>
        <v>1</v>
      </c>
      <c r="G8053">
        <f t="shared" si="627"/>
        <v>1</v>
      </c>
    </row>
    <row r="8054" spans="1:7" x14ac:dyDescent="0.25">
      <c r="A8054" s="7">
        <v>3.2600556760801057E-2</v>
      </c>
      <c r="B8054" s="13">
        <f t="shared" si="628"/>
        <v>8053</v>
      </c>
      <c r="C8054" s="35">
        <f t="shared" si="629"/>
        <v>2.2346162047888474E-5</v>
      </c>
      <c r="D8054" s="7">
        <f t="shared" si="625"/>
        <v>0.17995364297164587</v>
      </c>
      <c r="E8054" s="7">
        <f>SUM(D$2:D8054)</f>
        <v>2155.6706405470418</v>
      </c>
      <c r="F8054">
        <f t="shared" si="626"/>
        <v>1</v>
      </c>
      <c r="G8054">
        <f t="shared" si="627"/>
        <v>1</v>
      </c>
    </row>
    <row r="8055" spans="1:7" x14ac:dyDescent="0.25">
      <c r="A8055" s="7">
        <v>3.2584360030129302E-2</v>
      </c>
      <c r="B8055" s="13">
        <f t="shared" si="628"/>
        <v>8054</v>
      </c>
      <c r="C8055" s="35">
        <f t="shared" si="629"/>
        <v>1.6196730671755311E-5</v>
      </c>
      <c r="D8055" s="7">
        <f t="shared" si="625"/>
        <v>0.13044846883031727</v>
      </c>
      <c r="E8055" s="7">
        <f>SUM(D$2:D8055)</f>
        <v>2155.8010890158721</v>
      </c>
      <c r="F8055">
        <f t="shared" si="626"/>
        <v>1</v>
      </c>
      <c r="G8055">
        <f t="shared" si="627"/>
        <v>1</v>
      </c>
    </row>
    <row r="8056" spans="1:7" x14ac:dyDescent="0.25">
      <c r="A8056" s="7">
        <v>3.2518580482692586E-2</v>
      </c>
      <c r="B8056" s="13">
        <f t="shared" si="628"/>
        <v>8055</v>
      </c>
      <c r="C8056" s="35">
        <f t="shared" si="629"/>
        <v>6.5779547436715935E-5</v>
      </c>
      <c r="D8056" s="7">
        <f t="shared" si="625"/>
        <v>0.52985425460274682</v>
      </c>
      <c r="E8056" s="7">
        <f>SUM(D$2:D8056)</f>
        <v>2156.330943270475</v>
      </c>
      <c r="F8056">
        <f t="shared" si="626"/>
        <v>1</v>
      </c>
      <c r="G8056">
        <f t="shared" si="627"/>
        <v>1</v>
      </c>
    </row>
    <row r="8057" spans="1:7" x14ac:dyDescent="0.25">
      <c r="A8057" s="7">
        <v>3.2489503840634634E-2</v>
      </c>
      <c r="B8057" s="13">
        <f t="shared" si="628"/>
        <v>8056</v>
      </c>
      <c r="C8057" s="35">
        <f t="shared" si="629"/>
        <v>2.9076642057951352E-5</v>
      </c>
      <c r="D8057" s="7">
        <f t="shared" si="625"/>
        <v>0.23424142841885609</v>
      </c>
      <c r="E8057" s="7">
        <f>SUM(D$2:D8057)</f>
        <v>2156.565184698894</v>
      </c>
      <c r="F8057">
        <f t="shared" si="626"/>
        <v>1</v>
      </c>
      <c r="G8057">
        <f t="shared" si="627"/>
        <v>1</v>
      </c>
    </row>
    <row r="8058" spans="1:7" x14ac:dyDescent="0.25">
      <c r="A8058" s="7">
        <v>3.2435684210913696E-2</v>
      </c>
      <c r="B8058" s="13">
        <f t="shared" si="628"/>
        <v>8057</v>
      </c>
      <c r="C8058" s="35">
        <f t="shared" si="629"/>
        <v>5.3819629720938678E-5</v>
      </c>
      <c r="D8058" s="7">
        <f t="shared" si="625"/>
        <v>0.43362475666160294</v>
      </c>
      <c r="E8058" s="7">
        <f>SUM(D$2:D8058)</f>
        <v>2156.9988094555556</v>
      </c>
      <c r="F8058">
        <f t="shared" si="626"/>
        <v>1</v>
      </c>
      <c r="G8058">
        <f t="shared" si="627"/>
        <v>1</v>
      </c>
    </row>
    <row r="8059" spans="1:7" x14ac:dyDescent="0.25">
      <c r="A8059" s="7">
        <v>3.2359445788065613E-2</v>
      </c>
      <c r="B8059" s="13">
        <f t="shared" si="628"/>
        <v>8058</v>
      </c>
      <c r="C8059" s="35">
        <f t="shared" si="629"/>
        <v>7.6238422848082243E-5</v>
      </c>
      <c r="D8059" s="7">
        <f t="shared" si="625"/>
        <v>0.61432921130984675</v>
      </c>
      <c r="E8059" s="7">
        <f>SUM(D$2:D8059)</f>
        <v>2157.6131386668653</v>
      </c>
      <c r="F8059">
        <f t="shared" si="626"/>
        <v>1</v>
      </c>
      <c r="G8059">
        <f t="shared" si="627"/>
        <v>1</v>
      </c>
    </row>
    <row r="8060" spans="1:7" x14ac:dyDescent="0.25">
      <c r="A8060" s="7">
        <v>3.2331603874354804E-2</v>
      </c>
      <c r="B8060" s="13">
        <f t="shared" si="628"/>
        <v>8059</v>
      </c>
      <c r="C8060" s="35">
        <f t="shared" si="629"/>
        <v>2.7841913710809074E-5</v>
      </c>
      <c r="D8060" s="7">
        <f t="shared" si="625"/>
        <v>0.22437798259541034</v>
      </c>
      <c r="E8060" s="7">
        <f>SUM(D$2:D8060)</f>
        <v>2157.8375166494607</v>
      </c>
      <c r="F8060">
        <f t="shared" si="626"/>
        <v>1</v>
      </c>
      <c r="G8060">
        <f t="shared" si="627"/>
        <v>1</v>
      </c>
    </row>
    <row r="8061" spans="1:7" x14ac:dyDescent="0.25">
      <c r="A8061" s="7">
        <v>3.2325769177655415E-2</v>
      </c>
      <c r="B8061" s="13">
        <f t="shared" si="628"/>
        <v>8060</v>
      </c>
      <c r="C8061" s="35">
        <f t="shared" si="629"/>
        <v>5.8346966993888527E-6</v>
      </c>
      <c r="D8061" s="7">
        <f t="shared" si="625"/>
        <v>4.7027655397074153E-2</v>
      </c>
      <c r="E8061" s="7">
        <f>SUM(D$2:D8061)</f>
        <v>2157.8845443048576</v>
      </c>
      <c r="F8061">
        <f t="shared" si="626"/>
        <v>1</v>
      </c>
      <c r="G8061">
        <f t="shared" si="627"/>
        <v>1</v>
      </c>
    </row>
    <row r="8062" spans="1:7" x14ac:dyDescent="0.25">
      <c r="A8062" s="7">
        <v>3.2273716904196115E-2</v>
      </c>
      <c r="B8062" s="13">
        <f t="shared" si="628"/>
        <v>8061</v>
      </c>
      <c r="C8062" s="35">
        <f t="shared" si="629"/>
        <v>5.2052273459300691E-5</v>
      </c>
      <c r="D8062" s="7">
        <f t="shared" si="625"/>
        <v>0.41959337635542288</v>
      </c>
      <c r="E8062" s="7">
        <f>SUM(D$2:D8062)</f>
        <v>2158.304137681213</v>
      </c>
      <c r="F8062">
        <f t="shared" si="626"/>
        <v>1</v>
      </c>
      <c r="G8062">
        <f t="shared" si="627"/>
        <v>1</v>
      </c>
    </row>
    <row r="8063" spans="1:7" x14ac:dyDescent="0.25">
      <c r="A8063" s="7">
        <v>3.2189803797307764E-2</v>
      </c>
      <c r="B8063" s="13">
        <f t="shared" si="628"/>
        <v>8062</v>
      </c>
      <c r="C8063" s="35">
        <f t="shared" si="629"/>
        <v>8.3913106888350297E-5</v>
      </c>
      <c r="D8063" s="7">
        <f t="shared" si="625"/>
        <v>0.67650746773388004</v>
      </c>
      <c r="E8063" s="7">
        <f>SUM(D$2:D8063)</f>
        <v>2158.9806451489467</v>
      </c>
      <c r="F8063">
        <f t="shared" si="626"/>
        <v>1</v>
      </c>
      <c r="G8063">
        <f t="shared" si="627"/>
        <v>1</v>
      </c>
    </row>
    <row r="8064" spans="1:7" x14ac:dyDescent="0.25">
      <c r="A8064" s="7">
        <v>3.2172856545483797E-2</v>
      </c>
      <c r="B8064" s="13">
        <f t="shared" si="628"/>
        <v>8063</v>
      </c>
      <c r="C8064" s="35">
        <f t="shared" si="629"/>
        <v>1.6947251823967724E-5</v>
      </c>
      <c r="D8064" s="7">
        <f t="shared" si="625"/>
        <v>0.13664569145665176</v>
      </c>
      <c r="E8064" s="7">
        <f>SUM(D$2:D8064)</f>
        <v>2159.1172908404033</v>
      </c>
      <c r="F8064">
        <f t="shared" si="626"/>
        <v>1</v>
      </c>
      <c r="G8064">
        <f t="shared" si="627"/>
        <v>1</v>
      </c>
    </row>
    <row r="8065" spans="1:7" x14ac:dyDescent="0.25">
      <c r="A8065" s="7">
        <v>3.2161332414243515E-2</v>
      </c>
      <c r="B8065" s="13">
        <f t="shared" si="628"/>
        <v>8064</v>
      </c>
      <c r="C8065" s="35">
        <f t="shared" si="629"/>
        <v>1.1524131240281399E-5</v>
      </c>
      <c r="D8065" s="7">
        <f t="shared" si="625"/>
        <v>9.2930594321629201E-2</v>
      </c>
      <c r="E8065" s="7">
        <f>SUM(D$2:D8065)</f>
        <v>2159.2102214347251</v>
      </c>
      <c r="F8065">
        <f t="shared" si="626"/>
        <v>1</v>
      </c>
      <c r="G8065">
        <f t="shared" si="627"/>
        <v>1</v>
      </c>
    </row>
    <row r="8066" spans="1:7" x14ac:dyDescent="0.25">
      <c r="A8066" s="7">
        <v>3.215709560128753E-2</v>
      </c>
      <c r="B8066" s="13">
        <f t="shared" si="628"/>
        <v>8065</v>
      </c>
      <c r="C8066" s="35">
        <f t="shared" si="629"/>
        <v>4.2368129559849921E-6</v>
      </c>
      <c r="D8066" s="7">
        <f t="shared" ref="D8066:D8129" si="630">C8066*B8066</f>
        <v>3.4169896490018961E-2</v>
      </c>
      <c r="E8066" s="7">
        <f>SUM(D$2:D8066)</f>
        <v>2159.244391331215</v>
      </c>
      <c r="F8066">
        <f t="shared" ref="F8066:F8129" si="631">IF(E8066&gt;I$15,1,0)</f>
        <v>1</v>
      </c>
      <c r="G8066">
        <f t="shared" ref="G8066:G8129" si="632">IF(E8066&gt;M$15,1,0)</f>
        <v>1</v>
      </c>
    </row>
    <row r="8067" spans="1:7" x14ac:dyDescent="0.25">
      <c r="A8067" s="7">
        <v>3.2149905124442213E-2</v>
      </c>
      <c r="B8067" s="13">
        <f t="shared" ref="B8067:B8130" si="633">ROW(B8067)-1</f>
        <v>8066</v>
      </c>
      <c r="C8067" s="35">
        <f t="shared" si="629"/>
        <v>7.1904768453173729E-6</v>
      </c>
      <c r="D8067" s="7">
        <f t="shared" si="630"/>
        <v>5.7998386234329929E-2</v>
      </c>
      <c r="E8067" s="7">
        <f>SUM(D$2:D8067)</f>
        <v>2159.3023897174494</v>
      </c>
      <c r="F8067">
        <f t="shared" si="631"/>
        <v>1</v>
      </c>
      <c r="G8067">
        <f t="shared" si="632"/>
        <v>1</v>
      </c>
    </row>
    <row r="8068" spans="1:7" x14ac:dyDescent="0.25">
      <c r="A8068" s="7">
        <v>3.1984064160164895E-2</v>
      </c>
      <c r="B8068" s="13">
        <f t="shared" si="633"/>
        <v>8067</v>
      </c>
      <c r="C8068" s="35">
        <f t="shared" ref="C8068:C8131" si="634">IF(A8067-A8068=0,0,A8067-A8068)</f>
        <v>1.6584096427731815E-4</v>
      </c>
      <c r="D8068" s="7">
        <f t="shared" si="630"/>
        <v>1.3378390588251254</v>
      </c>
      <c r="E8068" s="7">
        <f>SUM(D$2:D8068)</f>
        <v>2160.6402287762744</v>
      </c>
      <c r="F8068">
        <f t="shared" si="631"/>
        <v>1</v>
      </c>
      <c r="G8068">
        <f t="shared" si="632"/>
        <v>1</v>
      </c>
    </row>
    <row r="8069" spans="1:7" x14ac:dyDescent="0.25">
      <c r="A8069" s="7">
        <v>3.1973992650509514E-2</v>
      </c>
      <c r="B8069" s="13">
        <f t="shared" si="633"/>
        <v>8068</v>
      </c>
      <c r="C8069" s="35">
        <f t="shared" si="634"/>
        <v>1.0071509655380784E-5</v>
      </c>
      <c r="D8069" s="7">
        <f t="shared" si="630"/>
        <v>8.1256939899612163E-2</v>
      </c>
      <c r="E8069" s="7">
        <f>SUM(D$2:D8069)</f>
        <v>2160.7214857161739</v>
      </c>
      <c r="F8069">
        <f t="shared" si="631"/>
        <v>1</v>
      </c>
      <c r="G8069">
        <f t="shared" si="632"/>
        <v>1</v>
      </c>
    </row>
    <row r="8070" spans="1:7" x14ac:dyDescent="0.25">
      <c r="A8070" s="7">
        <v>3.1970506358705734E-2</v>
      </c>
      <c r="B8070" s="13">
        <f t="shared" si="633"/>
        <v>8069</v>
      </c>
      <c r="C8070" s="35">
        <f t="shared" si="634"/>
        <v>3.4862918037795176E-6</v>
      </c>
      <c r="D8070" s="7">
        <f t="shared" si="630"/>
        <v>2.8130888564696928E-2</v>
      </c>
      <c r="E8070" s="7">
        <f>SUM(D$2:D8070)</f>
        <v>2160.7496166047385</v>
      </c>
      <c r="F8070">
        <f t="shared" si="631"/>
        <v>1</v>
      </c>
      <c r="G8070">
        <f t="shared" si="632"/>
        <v>1</v>
      </c>
    </row>
    <row r="8071" spans="1:7" x14ac:dyDescent="0.25">
      <c r="A8071" s="7">
        <v>3.1929034012456517E-2</v>
      </c>
      <c r="B8071" s="13">
        <f t="shared" si="633"/>
        <v>8070</v>
      </c>
      <c r="C8071" s="35">
        <f t="shared" si="634"/>
        <v>4.1472346249217529E-5</v>
      </c>
      <c r="D8071" s="7">
        <f t="shared" si="630"/>
        <v>0.33468183423118547</v>
      </c>
      <c r="E8071" s="7">
        <f>SUM(D$2:D8071)</f>
        <v>2161.0842984389697</v>
      </c>
      <c r="F8071">
        <f t="shared" si="631"/>
        <v>1</v>
      </c>
      <c r="G8071">
        <f t="shared" si="632"/>
        <v>1</v>
      </c>
    </row>
    <row r="8072" spans="1:7" x14ac:dyDescent="0.25">
      <c r="A8072" s="7">
        <v>3.189879527313063E-2</v>
      </c>
      <c r="B8072" s="13">
        <f t="shared" si="633"/>
        <v>8071</v>
      </c>
      <c r="C8072" s="35">
        <f t="shared" si="634"/>
        <v>3.023873932588711E-5</v>
      </c>
      <c r="D8072" s="7">
        <f t="shared" si="630"/>
        <v>0.24405686509923485</v>
      </c>
      <c r="E8072" s="7">
        <f>SUM(D$2:D8072)</f>
        <v>2161.3283553040687</v>
      </c>
      <c r="F8072">
        <f t="shared" si="631"/>
        <v>1</v>
      </c>
      <c r="G8072">
        <f t="shared" si="632"/>
        <v>1</v>
      </c>
    </row>
    <row r="8073" spans="1:7" x14ac:dyDescent="0.25">
      <c r="A8073" s="7">
        <v>3.1887706928365817E-2</v>
      </c>
      <c r="B8073" s="13">
        <f t="shared" si="633"/>
        <v>8072</v>
      </c>
      <c r="C8073" s="35">
        <f t="shared" si="634"/>
        <v>1.1088344764813296E-5</v>
      </c>
      <c r="D8073" s="7">
        <f t="shared" si="630"/>
        <v>8.9505118941572925E-2</v>
      </c>
      <c r="E8073" s="7">
        <f>SUM(D$2:D8073)</f>
        <v>2161.4178604230101</v>
      </c>
      <c r="F8073">
        <f t="shared" si="631"/>
        <v>1</v>
      </c>
      <c r="G8073">
        <f t="shared" si="632"/>
        <v>1</v>
      </c>
    </row>
    <row r="8074" spans="1:7" x14ac:dyDescent="0.25">
      <c r="A8074" s="7">
        <v>3.184214303131911E-2</v>
      </c>
      <c r="B8074" s="13">
        <f t="shared" si="633"/>
        <v>8073</v>
      </c>
      <c r="C8074" s="35">
        <f t="shared" si="634"/>
        <v>4.5563897046706214E-5</v>
      </c>
      <c r="D8074" s="7">
        <f t="shared" si="630"/>
        <v>0.36783734085805925</v>
      </c>
      <c r="E8074" s="7">
        <f>SUM(D$2:D8074)</f>
        <v>2161.785697763868</v>
      </c>
      <c r="F8074">
        <f t="shared" si="631"/>
        <v>1</v>
      </c>
      <c r="G8074">
        <f t="shared" si="632"/>
        <v>1</v>
      </c>
    </row>
    <row r="8075" spans="1:7" x14ac:dyDescent="0.25">
      <c r="A8075" s="7">
        <v>3.184214303131911E-2</v>
      </c>
      <c r="B8075" s="13">
        <f t="shared" si="633"/>
        <v>8074</v>
      </c>
      <c r="C8075" s="35">
        <f t="shared" si="634"/>
        <v>0</v>
      </c>
      <c r="D8075" s="7">
        <f t="shared" si="630"/>
        <v>0</v>
      </c>
      <c r="E8075" s="7">
        <f>SUM(D$2:D8075)</f>
        <v>2161.785697763868</v>
      </c>
      <c r="F8075">
        <f t="shared" si="631"/>
        <v>1</v>
      </c>
      <c r="G8075">
        <f t="shared" si="632"/>
        <v>1</v>
      </c>
    </row>
    <row r="8076" spans="1:7" x14ac:dyDescent="0.25">
      <c r="A8076" s="7">
        <v>3.1831030476194531E-2</v>
      </c>
      <c r="B8076" s="13">
        <f t="shared" si="633"/>
        <v>8075</v>
      </c>
      <c r="C8076" s="35">
        <f t="shared" si="634"/>
        <v>1.1112555124578871E-5</v>
      </c>
      <c r="D8076" s="7">
        <f t="shared" si="630"/>
        <v>8.9733882630974385E-2</v>
      </c>
      <c r="E8076" s="7">
        <f>SUM(D$2:D8076)</f>
        <v>2161.8754316464988</v>
      </c>
      <c r="F8076">
        <f t="shared" si="631"/>
        <v>1</v>
      </c>
      <c r="G8076">
        <f t="shared" si="632"/>
        <v>1</v>
      </c>
    </row>
    <row r="8077" spans="1:7" x14ac:dyDescent="0.25">
      <c r="A8077" s="7">
        <v>3.1827132608275022E-2</v>
      </c>
      <c r="B8077" s="13">
        <f t="shared" si="633"/>
        <v>8076</v>
      </c>
      <c r="C8077" s="35">
        <f t="shared" si="634"/>
        <v>3.8978679195098009E-6</v>
      </c>
      <c r="D8077" s="7">
        <f t="shared" si="630"/>
        <v>3.1479181317961152E-2</v>
      </c>
      <c r="E8077" s="7">
        <f>SUM(D$2:D8077)</f>
        <v>2161.9069108278168</v>
      </c>
      <c r="F8077">
        <f t="shared" si="631"/>
        <v>1</v>
      </c>
      <c r="G8077">
        <f t="shared" si="632"/>
        <v>1</v>
      </c>
    </row>
    <row r="8078" spans="1:7" x14ac:dyDescent="0.25">
      <c r="A8078" s="7">
        <v>3.1809168521341628E-2</v>
      </c>
      <c r="B8078" s="13">
        <f t="shared" si="633"/>
        <v>8077</v>
      </c>
      <c r="C8078" s="35">
        <f t="shared" si="634"/>
        <v>1.7964086933393297E-5</v>
      </c>
      <c r="D8078" s="7">
        <f t="shared" si="630"/>
        <v>0.14509593016101766</v>
      </c>
      <c r="E8078" s="7">
        <f>SUM(D$2:D8078)</f>
        <v>2162.0520067579778</v>
      </c>
      <c r="F8078">
        <f t="shared" si="631"/>
        <v>1</v>
      </c>
      <c r="G8078">
        <f t="shared" si="632"/>
        <v>1</v>
      </c>
    </row>
    <row r="8079" spans="1:7" x14ac:dyDescent="0.25">
      <c r="A8079" s="7">
        <v>3.1743219501386678E-2</v>
      </c>
      <c r="B8079" s="13">
        <f t="shared" si="633"/>
        <v>8078</v>
      </c>
      <c r="C8079" s="35">
        <f t="shared" si="634"/>
        <v>6.5949019954950061E-5</v>
      </c>
      <c r="D8079" s="7">
        <f t="shared" si="630"/>
        <v>0.53273618319608662</v>
      </c>
      <c r="E8079" s="7">
        <f>SUM(D$2:D8079)</f>
        <v>2162.5847429411738</v>
      </c>
      <c r="F8079">
        <f t="shared" si="631"/>
        <v>1</v>
      </c>
      <c r="G8079">
        <f t="shared" si="632"/>
        <v>1</v>
      </c>
    </row>
    <row r="8080" spans="1:7" x14ac:dyDescent="0.25">
      <c r="A8080" s="7">
        <v>3.1700851371826766E-2</v>
      </c>
      <c r="B8080" s="13">
        <f t="shared" si="633"/>
        <v>8079</v>
      </c>
      <c r="C8080" s="35">
        <f t="shared" si="634"/>
        <v>4.2368129559912371E-5</v>
      </c>
      <c r="D8080" s="7">
        <f t="shared" si="630"/>
        <v>0.34229211871453202</v>
      </c>
      <c r="E8080" s="7">
        <f>SUM(D$2:D8080)</f>
        <v>2162.9270350598881</v>
      </c>
      <c r="F8080">
        <f t="shared" si="631"/>
        <v>1</v>
      </c>
      <c r="G8080">
        <f t="shared" si="632"/>
        <v>1</v>
      </c>
    </row>
    <row r="8081" spans="1:7" x14ac:dyDescent="0.25">
      <c r="A8081" s="7">
        <v>3.1691288279726108E-2</v>
      </c>
      <c r="B8081" s="13">
        <f t="shared" si="633"/>
        <v>8080</v>
      </c>
      <c r="C8081" s="35">
        <f t="shared" si="634"/>
        <v>9.5630921006575886E-6</v>
      </c>
      <c r="D8081" s="7">
        <f t="shared" si="630"/>
        <v>7.7269784173313316E-2</v>
      </c>
      <c r="E8081" s="7">
        <f>SUM(D$2:D8081)</f>
        <v>2163.0043048440616</v>
      </c>
      <c r="F8081">
        <f t="shared" si="631"/>
        <v>1</v>
      </c>
      <c r="G8081">
        <f t="shared" si="632"/>
        <v>1</v>
      </c>
    </row>
    <row r="8082" spans="1:7" x14ac:dyDescent="0.25">
      <c r="A8082" s="7">
        <v>3.1688261984757542E-2</v>
      </c>
      <c r="B8082" s="13">
        <f t="shared" si="633"/>
        <v>8081</v>
      </c>
      <c r="C8082" s="35">
        <f t="shared" si="634"/>
        <v>3.0262949685666563E-6</v>
      </c>
      <c r="D8082" s="7">
        <f t="shared" si="630"/>
        <v>2.4455489640987149E-2</v>
      </c>
      <c r="E8082" s="7">
        <f>SUM(D$2:D8082)</f>
        <v>2163.0287603337024</v>
      </c>
      <c r="F8082">
        <f t="shared" si="631"/>
        <v>1</v>
      </c>
      <c r="G8082">
        <f t="shared" si="632"/>
        <v>1</v>
      </c>
    </row>
    <row r="8083" spans="1:7" x14ac:dyDescent="0.25">
      <c r="A8083" s="7">
        <v>3.1677270481431721E-2</v>
      </c>
      <c r="B8083" s="13">
        <f t="shared" si="633"/>
        <v>8082</v>
      </c>
      <c r="C8083" s="35">
        <f t="shared" si="634"/>
        <v>1.0991503325820384E-5</v>
      </c>
      <c r="D8083" s="7">
        <f t="shared" si="630"/>
        <v>8.8833329879280346E-2</v>
      </c>
      <c r="E8083" s="7">
        <f>SUM(D$2:D8083)</f>
        <v>2163.1175936635818</v>
      </c>
      <c r="F8083">
        <f t="shared" si="631"/>
        <v>1</v>
      </c>
      <c r="G8083">
        <f t="shared" si="632"/>
        <v>1</v>
      </c>
    </row>
    <row r="8084" spans="1:7" x14ac:dyDescent="0.25">
      <c r="A8084" s="7">
        <v>3.1633304468128426E-2</v>
      </c>
      <c r="B8084" s="13">
        <f t="shared" si="633"/>
        <v>8083</v>
      </c>
      <c r="C8084" s="35">
        <f t="shared" si="634"/>
        <v>4.3966013303295415E-5</v>
      </c>
      <c r="D8084" s="7">
        <f t="shared" si="630"/>
        <v>0.35537728553053682</v>
      </c>
      <c r="E8084" s="7">
        <f>SUM(D$2:D8084)</f>
        <v>2163.4729709491126</v>
      </c>
      <c r="F8084">
        <f t="shared" si="631"/>
        <v>1</v>
      </c>
      <c r="G8084">
        <f t="shared" si="632"/>
        <v>1</v>
      </c>
    </row>
    <row r="8085" spans="1:7" x14ac:dyDescent="0.25">
      <c r="A8085" s="7">
        <v>3.1586481632374784E-2</v>
      </c>
      <c r="B8085" s="13">
        <f t="shared" si="633"/>
        <v>8084</v>
      </c>
      <c r="C8085" s="35">
        <f t="shared" si="634"/>
        <v>4.6822835753641823E-5</v>
      </c>
      <c r="D8085" s="7">
        <f t="shared" si="630"/>
        <v>0.37851580423244047</v>
      </c>
      <c r="E8085" s="7">
        <f>SUM(D$2:D8085)</f>
        <v>2163.8514867533449</v>
      </c>
      <c r="F8085">
        <f t="shared" si="631"/>
        <v>1</v>
      </c>
      <c r="G8085">
        <f t="shared" si="632"/>
        <v>1</v>
      </c>
    </row>
    <row r="8086" spans="1:7" x14ac:dyDescent="0.25">
      <c r="A8086" s="7">
        <v>3.1550601879227494E-2</v>
      </c>
      <c r="B8086" s="13">
        <f t="shared" si="633"/>
        <v>8085</v>
      </c>
      <c r="C8086" s="35">
        <f t="shared" si="634"/>
        <v>3.5879753147290139E-5</v>
      </c>
      <c r="D8086" s="7">
        <f t="shared" si="630"/>
        <v>0.29008780419584079</v>
      </c>
      <c r="E8086" s="7">
        <f>SUM(D$2:D8086)</f>
        <v>2164.1415745575409</v>
      </c>
      <c r="F8086">
        <f t="shared" si="631"/>
        <v>1</v>
      </c>
      <c r="G8086">
        <f t="shared" si="632"/>
        <v>1</v>
      </c>
    </row>
    <row r="8087" spans="1:7" x14ac:dyDescent="0.25">
      <c r="A8087" s="7">
        <v>3.1458360408585649E-2</v>
      </c>
      <c r="B8087" s="13">
        <f t="shared" si="633"/>
        <v>8086</v>
      </c>
      <c r="C8087" s="35">
        <f t="shared" si="634"/>
        <v>9.2241470641844792E-5</v>
      </c>
      <c r="D8087" s="7">
        <f t="shared" si="630"/>
        <v>0.74586453160995703</v>
      </c>
      <c r="E8087" s="7">
        <f>SUM(D$2:D8087)</f>
        <v>2164.887439089151</v>
      </c>
      <c r="F8087">
        <f t="shared" si="631"/>
        <v>1</v>
      </c>
      <c r="G8087">
        <f t="shared" si="632"/>
        <v>1</v>
      </c>
    </row>
    <row r="8088" spans="1:7" x14ac:dyDescent="0.25">
      <c r="A8088" s="7">
        <v>3.1442284729712638E-2</v>
      </c>
      <c r="B8088" s="13">
        <f t="shared" si="633"/>
        <v>8087</v>
      </c>
      <c r="C8088" s="35">
        <f t="shared" si="634"/>
        <v>1.6075678873010701E-5</v>
      </c>
      <c r="D8088" s="7">
        <f t="shared" si="630"/>
        <v>0.13000401504603754</v>
      </c>
      <c r="E8088" s="7">
        <f>SUM(D$2:D8088)</f>
        <v>2165.0174431041969</v>
      </c>
      <c r="F8088">
        <f t="shared" si="631"/>
        <v>1</v>
      </c>
      <c r="G8088">
        <f t="shared" si="632"/>
        <v>1</v>
      </c>
    </row>
    <row r="8089" spans="1:7" x14ac:dyDescent="0.25">
      <c r="A8089" s="7">
        <v>3.1423449069828288E-2</v>
      </c>
      <c r="B8089" s="13">
        <f t="shared" si="633"/>
        <v>8088</v>
      </c>
      <c r="C8089" s="35">
        <f t="shared" si="634"/>
        <v>1.883565988435032E-5</v>
      </c>
      <c r="D8089" s="7">
        <f t="shared" si="630"/>
        <v>0.15234281714462539</v>
      </c>
      <c r="E8089" s="7">
        <f>SUM(D$2:D8089)</f>
        <v>2165.1697859213414</v>
      </c>
      <c r="F8089">
        <f t="shared" si="631"/>
        <v>1</v>
      </c>
      <c r="G8089">
        <f t="shared" si="632"/>
        <v>1</v>
      </c>
    </row>
    <row r="8090" spans="1:7" x14ac:dyDescent="0.25">
      <c r="A8090" s="7">
        <v>3.1374035725581569E-2</v>
      </c>
      <c r="B8090" s="13">
        <f t="shared" si="633"/>
        <v>8089</v>
      </c>
      <c r="C8090" s="35">
        <f t="shared" si="634"/>
        <v>4.9413344246719559E-5</v>
      </c>
      <c r="D8090" s="7">
        <f t="shared" si="630"/>
        <v>0.39970454161171454</v>
      </c>
      <c r="E8090" s="7">
        <f>SUM(D$2:D8090)</f>
        <v>2165.5694904629531</v>
      </c>
      <c r="F8090">
        <f t="shared" si="631"/>
        <v>1</v>
      </c>
      <c r="G8090">
        <f t="shared" si="632"/>
        <v>1</v>
      </c>
    </row>
    <row r="8091" spans="1:7" x14ac:dyDescent="0.25">
      <c r="A8091" s="7">
        <v>3.1366167358663308E-2</v>
      </c>
      <c r="B8091" s="13">
        <f t="shared" si="633"/>
        <v>8090</v>
      </c>
      <c r="C8091" s="35">
        <f t="shared" si="634"/>
        <v>7.8683669182608162E-6</v>
      </c>
      <c r="D8091" s="7">
        <f t="shared" si="630"/>
        <v>6.3655088368730003E-2</v>
      </c>
      <c r="E8091" s="7">
        <f>SUM(D$2:D8091)</f>
        <v>2165.6331455513218</v>
      </c>
      <c r="F8091">
        <f t="shared" si="631"/>
        <v>1</v>
      </c>
      <c r="G8091">
        <f t="shared" si="632"/>
        <v>1</v>
      </c>
    </row>
    <row r="8092" spans="1:7" x14ac:dyDescent="0.25">
      <c r="A8092" s="7">
        <v>3.1363818953767698E-2</v>
      </c>
      <c r="B8092" s="13">
        <f t="shared" si="633"/>
        <v>8091</v>
      </c>
      <c r="C8092" s="35">
        <f t="shared" si="634"/>
        <v>2.3484048956093351E-6</v>
      </c>
      <c r="D8092" s="7">
        <f t="shared" si="630"/>
        <v>1.900094401037513E-2</v>
      </c>
      <c r="E8092" s="7">
        <f>SUM(D$2:D8092)</f>
        <v>2165.6521464953321</v>
      </c>
      <c r="F8092">
        <f t="shared" si="631"/>
        <v>1</v>
      </c>
      <c r="G8092">
        <f t="shared" si="632"/>
        <v>1</v>
      </c>
    </row>
    <row r="8093" spans="1:7" x14ac:dyDescent="0.25">
      <c r="A8093" s="7">
        <v>3.1330287605516004E-2</v>
      </c>
      <c r="B8093" s="13">
        <f t="shared" si="633"/>
        <v>8092</v>
      </c>
      <c r="C8093" s="35">
        <f t="shared" si="634"/>
        <v>3.3531348251694681E-5</v>
      </c>
      <c r="D8093" s="7">
        <f t="shared" si="630"/>
        <v>0.27133567005271336</v>
      </c>
      <c r="E8093" s="7">
        <f>SUM(D$2:D8093)</f>
        <v>2165.9234821653849</v>
      </c>
      <c r="F8093">
        <f t="shared" si="631"/>
        <v>1</v>
      </c>
      <c r="G8093">
        <f t="shared" si="632"/>
        <v>1</v>
      </c>
    </row>
    <row r="8094" spans="1:7" x14ac:dyDescent="0.25">
      <c r="A8094" s="7">
        <v>3.1269132236791251E-2</v>
      </c>
      <c r="B8094" s="13">
        <f t="shared" si="633"/>
        <v>8093</v>
      </c>
      <c r="C8094" s="35">
        <f t="shared" si="634"/>
        <v>6.1155368724752357E-5</v>
      </c>
      <c r="D8094" s="7">
        <f t="shared" si="630"/>
        <v>0.49493039908942082</v>
      </c>
      <c r="E8094" s="7">
        <f>SUM(D$2:D8094)</f>
        <v>2166.4184125644742</v>
      </c>
      <c r="F8094">
        <f t="shared" si="631"/>
        <v>1</v>
      </c>
      <c r="G8094">
        <f t="shared" si="632"/>
        <v>1</v>
      </c>
    </row>
    <row r="8095" spans="1:7" x14ac:dyDescent="0.25">
      <c r="A8095" s="7">
        <v>3.1262450177500664E-2</v>
      </c>
      <c r="B8095" s="13">
        <f t="shared" si="633"/>
        <v>8094</v>
      </c>
      <c r="C8095" s="35">
        <f t="shared" si="634"/>
        <v>6.6820592905872389E-6</v>
      </c>
      <c r="D8095" s="7">
        <f t="shared" si="630"/>
        <v>5.4084587898013112E-2</v>
      </c>
      <c r="E8095" s="7">
        <f>SUM(D$2:D8095)</f>
        <v>2166.4724971523724</v>
      </c>
      <c r="F8095">
        <f t="shared" si="631"/>
        <v>1</v>
      </c>
      <c r="G8095">
        <f t="shared" si="632"/>
        <v>1</v>
      </c>
    </row>
    <row r="8096" spans="1:7" x14ac:dyDescent="0.25">
      <c r="A8096" s="7">
        <v>3.1197469571935664E-2</v>
      </c>
      <c r="B8096" s="13">
        <f t="shared" si="633"/>
        <v>8095</v>
      </c>
      <c r="C8096" s="35">
        <f t="shared" si="634"/>
        <v>6.4980605565000127E-5</v>
      </c>
      <c r="D8096" s="7">
        <f t="shared" si="630"/>
        <v>0.52601800204867599</v>
      </c>
      <c r="E8096" s="7">
        <f>SUM(D$2:D8096)</f>
        <v>2166.9985151544211</v>
      </c>
      <c r="F8096">
        <f t="shared" si="631"/>
        <v>1</v>
      </c>
      <c r="G8096">
        <f t="shared" si="632"/>
        <v>1</v>
      </c>
    </row>
    <row r="8097" spans="1:7" x14ac:dyDescent="0.25">
      <c r="A8097" s="7">
        <v>3.11731381603884E-2</v>
      </c>
      <c r="B8097" s="13">
        <f t="shared" si="633"/>
        <v>8096</v>
      </c>
      <c r="C8097" s="35">
        <f t="shared" si="634"/>
        <v>2.4331411547263981E-5</v>
      </c>
      <c r="D8097" s="7">
        <f t="shared" si="630"/>
        <v>0.19698710788664919</v>
      </c>
      <c r="E8097" s="7">
        <f>SUM(D$2:D8097)</f>
        <v>2167.1955022623079</v>
      </c>
      <c r="F8097">
        <f t="shared" si="631"/>
        <v>1</v>
      </c>
      <c r="G8097">
        <f t="shared" si="632"/>
        <v>1</v>
      </c>
    </row>
    <row r="8098" spans="1:7" x14ac:dyDescent="0.25">
      <c r="A8098" s="7">
        <v>3.1104792314818348E-2</v>
      </c>
      <c r="B8098" s="13">
        <f t="shared" si="633"/>
        <v>8097</v>
      </c>
      <c r="C8098" s="35">
        <f t="shared" si="634"/>
        <v>6.8345845570052383E-5</v>
      </c>
      <c r="D8098" s="7">
        <f t="shared" si="630"/>
        <v>0.55339631158071412</v>
      </c>
      <c r="E8098" s="7">
        <f>SUM(D$2:D8098)</f>
        <v>2167.7488985738887</v>
      </c>
      <c r="F8098">
        <f t="shared" si="631"/>
        <v>1</v>
      </c>
      <c r="G8098">
        <f t="shared" si="632"/>
        <v>1</v>
      </c>
    </row>
    <row r="8099" spans="1:7" x14ac:dyDescent="0.25">
      <c r="A8099" s="7">
        <v>3.1057291588991755E-2</v>
      </c>
      <c r="B8099" s="13">
        <f t="shared" si="633"/>
        <v>8098</v>
      </c>
      <c r="C8099" s="35">
        <f t="shared" si="634"/>
        <v>4.7500725826592205E-5</v>
      </c>
      <c r="D8099" s="7">
        <f t="shared" si="630"/>
        <v>0.38466087774374369</v>
      </c>
      <c r="E8099" s="7">
        <f>SUM(D$2:D8099)</f>
        <v>2168.1335594516327</v>
      </c>
      <c r="F8099">
        <f t="shared" si="631"/>
        <v>1</v>
      </c>
      <c r="G8099">
        <f t="shared" si="632"/>
        <v>1</v>
      </c>
    </row>
    <row r="8100" spans="1:7" x14ac:dyDescent="0.25">
      <c r="A8100" s="7">
        <v>3.1050803212579154E-2</v>
      </c>
      <c r="B8100" s="13">
        <f t="shared" si="633"/>
        <v>8099</v>
      </c>
      <c r="C8100" s="35">
        <f t="shared" si="634"/>
        <v>6.4883764126014154E-6</v>
      </c>
      <c r="D8100" s="7">
        <f t="shared" si="630"/>
        <v>5.2549360565658863E-2</v>
      </c>
      <c r="E8100" s="7">
        <f>SUM(D$2:D8100)</f>
        <v>2168.1861088121982</v>
      </c>
      <c r="F8100">
        <f t="shared" si="631"/>
        <v>1</v>
      </c>
      <c r="G8100">
        <f t="shared" si="632"/>
        <v>1</v>
      </c>
    </row>
    <row r="8101" spans="1:7" x14ac:dyDescent="0.25">
      <c r="A8101" s="7">
        <v>3.1038262246229419E-2</v>
      </c>
      <c r="B8101" s="13">
        <f t="shared" si="633"/>
        <v>8100</v>
      </c>
      <c r="C8101" s="35">
        <f t="shared" si="634"/>
        <v>1.2540966349734728E-5</v>
      </c>
      <c r="D8101" s="7">
        <f t="shared" si="630"/>
        <v>0.1015818274328513</v>
      </c>
      <c r="E8101" s="7">
        <f>SUM(D$2:D8101)</f>
        <v>2168.2876906396309</v>
      </c>
      <c r="F8101">
        <f t="shared" si="631"/>
        <v>1</v>
      </c>
      <c r="G8101">
        <f t="shared" si="632"/>
        <v>1</v>
      </c>
    </row>
    <row r="8102" spans="1:7" x14ac:dyDescent="0.25">
      <c r="A8102" s="7">
        <v>3.1017780281882183E-2</v>
      </c>
      <c r="B8102" s="13">
        <f t="shared" si="633"/>
        <v>8101</v>
      </c>
      <c r="C8102" s="35">
        <f t="shared" si="634"/>
        <v>2.0481964347236759E-5</v>
      </c>
      <c r="D8102" s="7">
        <f t="shared" si="630"/>
        <v>0.16592439317696497</v>
      </c>
      <c r="E8102" s="7">
        <f>SUM(D$2:D8102)</f>
        <v>2168.4536150328076</v>
      </c>
      <c r="F8102">
        <f t="shared" si="631"/>
        <v>1</v>
      </c>
      <c r="G8102">
        <f t="shared" si="632"/>
        <v>1</v>
      </c>
    </row>
    <row r="8103" spans="1:7" x14ac:dyDescent="0.25">
      <c r="A8103" s="7">
        <v>3.0983571043557524E-2</v>
      </c>
      <c r="B8103" s="13">
        <f t="shared" si="633"/>
        <v>8102</v>
      </c>
      <c r="C8103" s="35">
        <f t="shared" si="634"/>
        <v>3.4209238324658942E-5</v>
      </c>
      <c r="D8103" s="7">
        <f t="shared" si="630"/>
        <v>0.27716324890638677</v>
      </c>
      <c r="E8103" s="7">
        <f>SUM(D$2:D8103)</f>
        <v>2168.7307782817138</v>
      </c>
      <c r="F8103">
        <f t="shared" si="631"/>
        <v>1</v>
      </c>
      <c r="G8103">
        <f t="shared" si="632"/>
        <v>1</v>
      </c>
    </row>
    <row r="8104" spans="1:7" x14ac:dyDescent="0.25">
      <c r="A8104" s="7">
        <v>3.0940839758601409E-2</v>
      </c>
      <c r="B8104" s="13">
        <f t="shared" si="633"/>
        <v>8103</v>
      </c>
      <c r="C8104" s="35">
        <f t="shared" si="634"/>
        <v>4.2731284956114973E-5</v>
      </c>
      <c r="D8104" s="7">
        <f t="shared" si="630"/>
        <v>0.34625160199939964</v>
      </c>
      <c r="E8104" s="7">
        <f>SUM(D$2:D8104)</f>
        <v>2169.0770298837133</v>
      </c>
      <c r="F8104">
        <f t="shared" si="631"/>
        <v>1</v>
      </c>
      <c r="G8104">
        <f t="shared" si="632"/>
        <v>1</v>
      </c>
    </row>
    <row r="8105" spans="1:7" x14ac:dyDescent="0.25">
      <c r="A8105" s="7">
        <v>3.0927427219300727E-2</v>
      </c>
      <c r="B8105" s="13">
        <f t="shared" si="633"/>
        <v>8104</v>
      </c>
      <c r="C8105" s="35">
        <f t="shared" si="634"/>
        <v>1.3412539300681342E-5</v>
      </c>
      <c r="D8105" s="7">
        <f t="shared" si="630"/>
        <v>0.1086952184927216</v>
      </c>
      <c r="E8105" s="7">
        <f>SUM(D$2:D8105)</f>
        <v>2169.1857251022061</v>
      </c>
      <c r="F8105">
        <f t="shared" si="631"/>
        <v>1</v>
      </c>
      <c r="G8105">
        <f t="shared" si="632"/>
        <v>1</v>
      </c>
    </row>
    <row r="8106" spans="1:7" x14ac:dyDescent="0.25">
      <c r="A8106" s="7">
        <v>3.091704097496862E-2</v>
      </c>
      <c r="B8106" s="13">
        <f t="shared" si="633"/>
        <v>8105</v>
      </c>
      <c r="C8106" s="35">
        <f t="shared" si="634"/>
        <v>1.0386244332107747E-5</v>
      </c>
      <c r="D8106" s="7">
        <f t="shared" si="630"/>
        <v>8.4180510311733292E-2</v>
      </c>
      <c r="E8106" s="7">
        <f>SUM(D$2:D8106)</f>
        <v>2169.269905612518</v>
      </c>
      <c r="F8106">
        <f t="shared" si="631"/>
        <v>1</v>
      </c>
      <c r="G8106">
        <f t="shared" si="632"/>
        <v>1</v>
      </c>
    </row>
    <row r="8107" spans="1:7" x14ac:dyDescent="0.25">
      <c r="A8107" s="7">
        <v>3.0912368375537153E-2</v>
      </c>
      <c r="B8107" s="13">
        <f t="shared" si="633"/>
        <v>8106</v>
      </c>
      <c r="C8107" s="35">
        <f t="shared" si="634"/>
        <v>4.6725994314669728E-6</v>
      </c>
      <c r="D8107" s="7">
        <f t="shared" si="630"/>
        <v>3.7876090991471281E-2</v>
      </c>
      <c r="E8107" s="7">
        <f>SUM(D$2:D8107)</f>
        <v>2169.3077817035096</v>
      </c>
      <c r="F8107">
        <f t="shared" si="631"/>
        <v>1</v>
      </c>
      <c r="G8107">
        <f t="shared" si="632"/>
        <v>1</v>
      </c>
    </row>
    <row r="8108" spans="1:7" x14ac:dyDescent="0.25">
      <c r="A8108" s="7">
        <v>3.0841189917876519E-2</v>
      </c>
      <c r="B8108" s="13">
        <f t="shared" si="633"/>
        <v>8107</v>
      </c>
      <c r="C8108" s="35">
        <f t="shared" si="634"/>
        <v>7.1178457660633215E-5</v>
      </c>
      <c r="D8108" s="7">
        <f t="shared" si="630"/>
        <v>0.57704375625475346</v>
      </c>
      <c r="E8108" s="7">
        <f>SUM(D$2:D8108)</f>
        <v>2169.8848254597642</v>
      </c>
      <c r="F8108">
        <f t="shared" si="631"/>
        <v>1</v>
      </c>
      <c r="G8108">
        <f t="shared" si="632"/>
        <v>1</v>
      </c>
    </row>
    <row r="8109" spans="1:7" x14ac:dyDescent="0.25">
      <c r="A8109" s="7">
        <v>3.0839156247657644E-2</v>
      </c>
      <c r="B8109" s="13">
        <f t="shared" si="633"/>
        <v>8108</v>
      </c>
      <c r="C8109" s="35">
        <f t="shared" si="634"/>
        <v>2.033670218875433E-6</v>
      </c>
      <c r="D8109" s="7">
        <f t="shared" si="630"/>
        <v>1.6488998134642011E-2</v>
      </c>
      <c r="E8109" s="7">
        <f>SUM(D$2:D8109)</f>
        <v>2169.9013144578989</v>
      </c>
      <c r="F8109">
        <f t="shared" si="631"/>
        <v>1</v>
      </c>
      <c r="G8109">
        <f t="shared" si="632"/>
        <v>1</v>
      </c>
    </row>
    <row r="8110" spans="1:7" x14ac:dyDescent="0.25">
      <c r="A8110" s="7">
        <v>3.0824630031808534E-2</v>
      </c>
      <c r="B8110" s="13">
        <f t="shared" si="633"/>
        <v>8109</v>
      </c>
      <c r="C8110" s="35">
        <f t="shared" si="634"/>
        <v>1.4526215849110236E-5</v>
      </c>
      <c r="D8110" s="7">
        <f t="shared" si="630"/>
        <v>0.11779308432043489</v>
      </c>
      <c r="E8110" s="7">
        <f>SUM(D$2:D8110)</f>
        <v>2170.0191075422194</v>
      </c>
      <c r="F8110">
        <f t="shared" si="631"/>
        <v>1</v>
      </c>
      <c r="G8110">
        <f t="shared" si="632"/>
        <v>1</v>
      </c>
    </row>
    <row r="8111" spans="1:7" x14ac:dyDescent="0.25">
      <c r="A8111" s="7">
        <v>3.0813178531647493E-2</v>
      </c>
      <c r="B8111" s="13">
        <f t="shared" si="633"/>
        <v>8110</v>
      </c>
      <c r="C8111" s="35">
        <f t="shared" si="634"/>
        <v>1.1451500161040185E-5</v>
      </c>
      <c r="D8111" s="7">
        <f t="shared" si="630"/>
        <v>9.2871666306035897E-2</v>
      </c>
      <c r="E8111" s="7">
        <f>SUM(D$2:D8111)</f>
        <v>2170.1119792085256</v>
      </c>
      <c r="F8111">
        <f t="shared" si="631"/>
        <v>1</v>
      </c>
      <c r="G8111">
        <f t="shared" si="632"/>
        <v>1</v>
      </c>
    </row>
    <row r="8112" spans="1:7" x14ac:dyDescent="0.25">
      <c r="A8112" s="7">
        <v>3.0749674758027135E-2</v>
      </c>
      <c r="B8112" s="13">
        <f t="shared" si="633"/>
        <v>8111</v>
      </c>
      <c r="C8112" s="35">
        <f t="shared" si="634"/>
        <v>6.3503773620358223E-5</v>
      </c>
      <c r="D8112" s="7">
        <f t="shared" si="630"/>
        <v>0.51507910783472555</v>
      </c>
      <c r="E8112" s="7">
        <f>SUM(D$2:D8112)</f>
        <v>2170.6270583163605</v>
      </c>
      <c r="F8112">
        <f t="shared" si="631"/>
        <v>1</v>
      </c>
      <c r="G8112">
        <f t="shared" si="632"/>
        <v>1</v>
      </c>
    </row>
    <row r="8113" spans="1:7" x14ac:dyDescent="0.25">
      <c r="A8113" s="7">
        <v>3.0737908523189389E-2</v>
      </c>
      <c r="B8113" s="13">
        <f t="shared" si="633"/>
        <v>8112</v>
      </c>
      <c r="C8113" s="35">
        <f t="shared" si="634"/>
        <v>1.1766234837746331E-5</v>
      </c>
      <c r="D8113" s="7">
        <f t="shared" si="630"/>
        <v>9.5447697003798238E-2</v>
      </c>
      <c r="E8113" s="7">
        <f>SUM(D$2:D8113)</f>
        <v>2170.7225060133642</v>
      </c>
      <c r="F8113">
        <f t="shared" si="631"/>
        <v>1</v>
      </c>
      <c r="G8113">
        <f t="shared" si="632"/>
        <v>1</v>
      </c>
    </row>
    <row r="8114" spans="1:7" x14ac:dyDescent="0.25">
      <c r="A8114" s="7">
        <v>3.0725391767199382E-2</v>
      </c>
      <c r="B8114" s="13">
        <f t="shared" si="633"/>
        <v>8113</v>
      </c>
      <c r="C8114" s="35">
        <f t="shared" si="634"/>
        <v>1.2516755990007317E-5</v>
      </c>
      <c r="D8114" s="7">
        <f t="shared" si="630"/>
        <v>0.10154844134692936</v>
      </c>
      <c r="E8114" s="7">
        <f>SUM(D$2:D8114)</f>
        <v>2170.8240544547111</v>
      </c>
      <c r="F8114">
        <f t="shared" si="631"/>
        <v>1</v>
      </c>
      <c r="G8114">
        <f t="shared" si="632"/>
        <v>1</v>
      </c>
    </row>
    <row r="8115" spans="1:7" x14ac:dyDescent="0.25">
      <c r="A8115" s="7">
        <v>3.0719799174097475E-2</v>
      </c>
      <c r="B8115" s="13">
        <f t="shared" si="633"/>
        <v>8114</v>
      </c>
      <c r="C8115" s="35">
        <f t="shared" si="634"/>
        <v>5.5925931019065733E-6</v>
      </c>
      <c r="D8115" s="7">
        <f t="shared" si="630"/>
        <v>4.5378300428869936E-2</v>
      </c>
      <c r="E8115" s="7">
        <f>SUM(D$2:D8115)</f>
        <v>2170.8694327551402</v>
      </c>
      <c r="F8115">
        <f t="shared" si="631"/>
        <v>1</v>
      </c>
      <c r="G8115">
        <f t="shared" si="632"/>
        <v>1</v>
      </c>
    </row>
    <row r="8116" spans="1:7" x14ac:dyDescent="0.25">
      <c r="A8116" s="7">
        <v>3.0695249869312474E-2</v>
      </c>
      <c r="B8116" s="13">
        <f t="shared" si="633"/>
        <v>8115</v>
      </c>
      <c r="C8116" s="35">
        <f t="shared" si="634"/>
        <v>2.4549304785001502E-5</v>
      </c>
      <c r="D8116" s="7">
        <f t="shared" si="630"/>
        <v>0.19921760833028718</v>
      </c>
      <c r="E8116" s="7">
        <f>SUM(D$2:D8116)</f>
        <v>2171.0686503634706</v>
      </c>
      <c r="F8116">
        <f t="shared" si="631"/>
        <v>1</v>
      </c>
      <c r="G8116">
        <f t="shared" si="632"/>
        <v>1</v>
      </c>
    </row>
    <row r="8117" spans="1:7" x14ac:dyDescent="0.25">
      <c r="A8117" s="7">
        <v>3.0692901464416864E-2</v>
      </c>
      <c r="B8117" s="13">
        <f t="shared" si="633"/>
        <v>8116</v>
      </c>
      <c r="C8117" s="35">
        <f t="shared" si="634"/>
        <v>2.3484048956093351E-6</v>
      </c>
      <c r="D8117" s="7">
        <f t="shared" si="630"/>
        <v>1.9059654132765363E-2</v>
      </c>
      <c r="E8117" s="7">
        <f>SUM(D$2:D8117)</f>
        <v>2171.0877100176035</v>
      </c>
      <c r="F8117">
        <f t="shared" si="631"/>
        <v>1</v>
      </c>
      <c r="G8117">
        <f t="shared" si="632"/>
        <v>1</v>
      </c>
    </row>
    <row r="8118" spans="1:7" x14ac:dyDescent="0.25">
      <c r="A8118" s="7">
        <v>3.0667625848839419E-2</v>
      </c>
      <c r="B8118" s="13">
        <f t="shared" si="633"/>
        <v>8117</v>
      </c>
      <c r="C8118" s="35">
        <f t="shared" si="634"/>
        <v>2.5275615577444871E-5</v>
      </c>
      <c r="D8118" s="7">
        <f t="shared" si="630"/>
        <v>0.20516217164212003</v>
      </c>
      <c r="E8118" s="7">
        <f>SUM(D$2:D8118)</f>
        <v>2171.2928721892458</v>
      </c>
      <c r="F8118">
        <f t="shared" si="631"/>
        <v>1</v>
      </c>
      <c r="G8118">
        <f t="shared" si="632"/>
        <v>1</v>
      </c>
    </row>
    <row r="8119" spans="1:7" x14ac:dyDescent="0.25">
      <c r="A8119" s="7">
        <v>3.0667625848839419E-2</v>
      </c>
      <c r="B8119" s="13">
        <f t="shared" si="633"/>
        <v>8118</v>
      </c>
      <c r="C8119" s="35">
        <f t="shared" si="634"/>
        <v>0</v>
      </c>
      <c r="D8119" s="7">
        <f t="shared" si="630"/>
        <v>0</v>
      </c>
      <c r="E8119" s="7">
        <f>SUM(D$2:D8119)</f>
        <v>2171.2928721892458</v>
      </c>
      <c r="F8119">
        <f t="shared" si="631"/>
        <v>1</v>
      </c>
      <c r="G8119">
        <f t="shared" si="632"/>
        <v>1</v>
      </c>
    </row>
    <row r="8120" spans="1:7" x14ac:dyDescent="0.25">
      <c r="A8120" s="7">
        <v>3.0655205934288436E-2</v>
      </c>
      <c r="B8120" s="13">
        <f t="shared" si="633"/>
        <v>8119</v>
      </c>
      <c r="C8120" s="35">
        <f t="shared" si="634"/>
        <v>1.241991455098318E-5</v>
      </c>
      <c r="D8120" s="7">
        <f t="shared" si="630"/>
        <v>0.10083728623943244</v>
      </c>
      <c r="E8120" s="7">
        <f>SUM(D$2:D8120)</f>
        <v>2171.3937094754851</v>
      </c>
      <c r="F8120">
        <f t="shared" si="631"/>
        <v>1</v>
      </c>
      <c r="G8120">
        <f t="shared" si="632"/>
        <v>1</v>
      </c>
    </row>
    <row r="8121" spans="1:7" x14ac:dyDescent="0.25">
      <c r="A8121" s="7">
        <v>3.0643221806212921E-2</v>
      </c>
      <c r="B8121" s="13">
        <f t="shared" si="633"/>
        <v>8120</v>
      </c>
      <c r="C8121" s="35">
        <f t="shared" si="634"/>
        <v>1.1984128075515077E-5</v>
      </c>
      <c r="D8121" s="7">
        <f t="shared" si="630"/>
        <v>9.7311119973182425E-2</v>
      </c>
      <c r="E8121" s="7">
        <f>SUM(D$2:D8121)</f>
        <v>2171.4910205954584</v>
      </c>
      <c r="F8121">
        <f t="shared" si="631"/>
        <v>1</v>
      </c>
      <c r="G8121">
        <f t="shared" si="632"/>
        <v>1</v>
      </c>
    </row>
    <row r="8122" spans="1:7" x14ac:dyDescent="0.25">
      <c r="A8122" s="7">
        <v>3.0625499822876996E-2</v>
      </c>
      <c r="B8122" s="13">
        <f t="shared" si="633"/>
        <v>8121</v>
      </c>
      <c r="C8122" s="35">
        <f t="shared" si="634"/>
        <v>1.7721983335924896E-5</v>
      </c>
      <c r="D8122" s="7">
        <f t="shared" si="630"/>
        <v>0.14392022667104609</v>
      </c>
      <c r="E8122" s="7">
        <f>SUM(D$2:D8122)</f>
        <v>2171.6349408221295</v>
      </c>
      <c r="F8122">
        <f t="shared" si="631"/>
        <v>1</v>
      </c>
      <c r="G8122">
        <f t="shared" si="632"/>
        <v>1</v>
      </c>
    </row>
    <row r="8123" spans="1:7" x14ac:dyDescent="0.25">
      <c r="A8123" s="7">
        <v>3.0550302445498126E-2</v>
      </c>
      <c r="B8123" s="13">
        <f t="shared" si="633"/>
        <v>8122</v>
      </c>
      <c r="C8123" s="35">
        <f t="shared" si="634"/>
        <v>7.5197377378870278E-5</v>
      </c>
      <c r="D8123" s="7">
        <f t="shared" si="630"/>
        <v>0.61075309907118436</v>
      </c>
      <c r="E8123" s="7">
        <f>SUM(D$2:D8123)</f>
        <v>2172.2456939212007</v>
      </c>
      <c r="F8123">
        <f t="shared" si="631"/>
        <v>1</v>
      </c>
      <c r="G8123">
        <f t="shared" si="632"/>
        <v>1</v>
      </c>
    </row>
    <row r="8124" spans="1:7" x14ac:dyDescent="0.25">
      <c r="A8124" s="7">
        <v>3.0449659980023549E-2</v>
      </c>
      <c r="B8124" s="13">
        <f t="shared" si="633"/>
        <v>8123</v>
      </c>
      <c r="C8124" s="35">
        <f t="shared" si="634"/>
        <v>1.0064246547457703E-4</v>
      </c>
      <c r="D8124" s="7">
        <f t="shared" si="630"/>
        <v>0.81751874704998917</v>
      </c>
      <c r="E8124" s="7">
        <f>SUM(D$2:D8124)</f>
        <v>2173.0632126682508</v>
      </c>
      <c r="F8124">
        <f t="shared" si="631"/>
        <v>1</v>
      </c>
      <c r="G8124">
        <f t="shared" si="632"/>
        <v>1</v>
      </c>
    </row>
    <row r="8125" spans="1:7" x14ac:dyDescent="0.25">
      <c r="A8125" s="7">
        <v>3.0445398956707805E-2</v>
      </c>
      <c r="B8125" s="13">
        <f t="shared" si="633"/>
        <v>8124</v>
      </c>
      <c r="C8125" s="35">
        <f t="shared" si="634"/>
        <v>4.2610233157436284E-6</v>
      </c>
      <c r="D8125" s="7">
        <f t="shared" si="630"/>
        <v>3.4616553417101237E-2</v>
      </c>
      <c r="E8125" s="7">
        <f>SUM(D$2:D8125)</f>
        <v>2173.0978292216678</v>
      </c>
      <c r="F8125">
        <f t="shared" si="631"/>
        <v>1</v>
      </c>
      <c r="G8125">
        <f t="shared" si="632"/>
        <v>1</v>
      </c>
    </row>
    <row r="8126" spans="1:7" x14ac:dyDescent="0.25">
      <c r="A8126" s="7">
        <v>3.036356794075783E-2</v>
      </c>
      <c r="B8126" s="13">
        <f t="shared" si="633"/>
        <v>8125</v>
      </c>
      <c r="C8126" s="35">
        <f t="shared" si="634"/>
        <v>8.1831015949974939E-5</v>
      </c>
      <c r="D8126" s="7">
        <f t="shared" si="630"/>
        <v>0.66487700459354637</v>
      </c>
      <c r="E8126" s="7">
        <f>SUM(D$2:D8126)</f>
        <v>2173.7627062262613</v>
      </c>
      <c r="F8126">
        <f t="shared" si="631"/>
        <v>1</v>
      </c>
      <c r="G8126">
        <f t="shared" si="632"/>
        <v>1</v>
      </c>
    </row>
    <row r="8127" spans="1:7" x14ac:dyDescent="0.25">
      <c r="A8127" s="7">
        <v>3.0262707582045526E-2</v>
      </c>
      <c r="B8127" s="13">
        <f t="shared" si="633"/>
        <v>8126</v>
      </c>
      <c r="C8127" s="35">
        <f t="shared" si="634"/>
        <v>1.0086035871230414E-4</v>
      </c>
      <c r="D8127" s="7">
        <f t="shared" si="630"/>
        <v>0.81959127489618344</v>
      </c>
      <c r="E8127" s="7">
        <f>SUM(D$2:D8127)</f>
        <v>2174.5822975011574</v>
      </c>
      <c r="F8127">
        <f t="shared" si="631"/>
        <v>1</v>
      </c>
      <c r="G8127">
        <f t="shared" si="632"/>
        <v>1</v>
      </c>
    </row>
    <row r="8128" spans="1:7" x14ac:dyDescent="0.25">
      <c r="A8128" s="7">
        <v>3.0231718321567423E-2</v>
      </c>
      <c r="B8128" s="13">
        <f t="shared" si="633"/>
        <v>8127</v>
      </c>
      <c r="C8128" s="35">
        <f t="shared" si="634"/>
        <v>3.0989260478102992E-5</v>
      </c>
      <c r="D8128" s="7">
        <f t="shared" si="630"/>
        <v>0.251849719905543</v>
      </c>
      <c r="E8128" s="7">
        <f>SUM(D$2:D8128)</f>
        <v>2174.8341472210632</v>
      </c>
      <c r="F8128">
        <f t="shared" si="631"/>
        <v>1</v>
      </c>
      <c r="G8128">
        <f t="shared" si="632"/>
        <v>1</v>
      </c>
    </row>
    <row r="8129" spans="1:7" x14ac:dyDescent="0.25">
      <c r="A8129" s="7">
        <v>3.0230217279263019E-2</v>
      </c>
      <c r="B8129" s="13">
        <f t="shared" si="633"/>
        <v>8128</v>
      </c>
      <c r="C8129" s="35">
        <f t="shared" si="634"/>
        <v>1.50104230440401E-6</v>
      </c>
      <c r="D8129" s="7">
        <f t="shared" si="630"/>
        <v>1.2200471850195793E-2</v>
      </c>
      <c r="E8129" s="7">
        <f>SUM(D$2:D8129)</f>
        <v>2174.8463476929132</v>
      </c>
      <c r="F8129">
        <f t="shared" si="631"/>
        <v>1</v>
      </c>
      <c r="G8129">
        <f t="shared" si="632"/>
        <v>1</v>
      </c>
    </row>
    <row r="8130" spans="1:7" x14ac:dyDescent="0.25">
      <c r="A8130" s="7">
        <v>3.0109262321959433E-2</v>
      </c>
      <c r="B8130" s="13">
        <f t="shared" si="633"/>
        <v>8129</v>
      </c>
      <c r="C8130" s="35">
        <f t="shared" si="634"/>
        <v>1.209549573035866E-4</v>
      </c>
      <c r="D8130" s="7">
        <f t="shared" ref="D8130:D8193" si="635">C8130*B8130</f>
        <v>0.98324284792085548</v>
      </c>
      <c r="E8130" s="7">
        <f>SUM(D$2:D8130)</f>
        <v>2175.829590540834</v>
      </c>
      <c r="F8130">
        <f t="shared" ref="F8130:F8193" si="636">IF(E8130&gt;I$15,1,0)</f>
        <v>1</v>
      </c>
      <c r="G8130">
        <f t="shared" ref="G8130:G8193" si="637">IF(E8130&gt;M$15,1,0)</f>
        <v>1</v>
      </c>
    </row>
    <row r="8131" spans="1:7" x14ac:dyDescent="0.25">
      <c r="A8131" s="7">
        <v>3.0106236026990873E-2</v>
      </c>
      <c r="B8131" s="13">
        <f t="shared" ref="B8131:B8194" si="638">ROW(B8131)-1</f>
        <v>8130</v>
      </c>
      <c r="C8131" s="35">
        <f t="shared" si="634"/>
        <v>3.0262949685597174E-6</v>
      </c>
      <c r="D8131" s="7">
        <f t="shared" si="635"/>
        <v>2.4603778094390502E-2</v>
      </c>
      <c r="E8131" s="7">
        <f>SUM(D$2:D8131)</f>
        <v>2175.8541943189284</v>
      </c>
      <c r="F8131">
        <f t="shared" si="636"/>
        <v>1</v>
      </c>
      <c r="G8131">
        <f t="shared" si="637"/>
        <v>1</v>
      </c>
    </row>
    <row r="8132" spans="1:7" x14ac:dyDescent="0.25">
      <c r="A8132" s="7">
        <v>3.0084253020339222E-2</v>
      </c>
      <c r="B8132" s="13">
        <f t="shared" si="638"/>
        <v>8131</v>
      </c>
      <c r="C8132" s="35">
        <f t="shared" ref="C8132:C8195" si="639">IF(A8131-A8132=0,0,A8131-A8132)</f>
        <v>2.1983006651651177E-5</v>
      </c>
      <c r="D8132" s="7">
        <f t="shared" si="635"/>
        <v>0.17874382708457573</v>
      </c>
      <c r="E8132" s="7">
        <f>SUM(D$2:D8132)</f>
        <v>2176.0329381460128</v>
      </c>
      <c r="F8132">
        <f t="shared" si="636"/>
        <v>1</v>
      </c>
      <c r="G8132">
        <f t="shared" si="637"/>
        <v>1</v>
      </c>
    </row>
    <row r="8133" spans="1:7" x14ac:dyDescent="0.25">
      <c r="A8133" s="7">
        <v>3.0025785001546557E-2</v>
      </c>
      <c r="B8133" s="13">
        <f t="shared" si="638"/>
        <v>8132</v>
      </c>
      <c r="C8133" s="35">
        <f t="shared" si="639"/>
        <v>5.8468018792664361E-5</v>
      </c>
      <c r="D8133" s="7">
        <f t="shared" si="635"/>
        <v>0.4754619288219466</v>
      </c>
      <c r="E8133" s="7">
        <f>SUM(D$2:D8133)</f>
        <v>2176.5084000748348</v>
      </c>
      <c r="F8133">
        <f t="shared" si="636"/>
        <v>1</v>
      </c>
      <c r="G8133">
        <f t="shared" si="637"/>
        <v>1</v>
      </c>
    </row>
    <row r="8134" spans="1:7" x14ac:dyDescent="0.25">
      <c r="A8134" s="7">
        <v>2.9937175084866985E-2</v>
      </c>
      <c r="B8134" s="13">
        <f t="shared" si="638"/>
        <v>8133</v>
      </c>
      <c r="C8134" s="35">
        <f t="shared" si="639"/>
        <v>8.8609916679572437E-5</v>
      </c>
      <c r="D8134" s="7">
        <f t="shared" si="635"/>
        <v>0.72066445235496268</v>
      </c>
      <c r="E8134" s="7">
        <f>SUM(D$2:D8134)</f>
        <v>2177.2290645271896</v>
      </c>
      <c r="F8134">
        <f t="shared" si="636"/>
        <v>1</v>
      </c>
      <c r="G8134">
        <f t="shared" si="637"/>
        <v>1</v>
      </c>
    </row>
    <row r="8135" spans="1:7" x14ac:dyDescent="0.25">
      <c r="A8135" s="7">
        <v>2.9933688793063223E-2</v>
      </c>
      <c r="B8135" s="13">
        <f t="shared" si="638"/>
        <v>8134</v>
      </c>
      <c r="C8135" s="35">
        <f t="shared" si="639"/>
        <v>3.4862918037621704E-6</v>
      </c>
      <c r="D8135" s="7">
        <f t="shared" si="635"/>
        <v>2.8357497531801494E-2</v>
      </c>
      <c r="E8135" s="7">
        <f>SUM(D$2:D8135)</f>
        <v>2177.2574220247216</v>
      </c>
      <c r="F8135">
        <f t="shared" si="636"/>
        <v>1</v>
      </c>
      <c r="G8135">
        <f t="shared" si="637"/>
        <v>1</v>
      </c>
    </row>
    <row r="8136" spans="1:7" x14ac:dyDescent="0.25">
      <c r="A8136" s="7">
        <v>2.986328506691455E-2</v>
      </c>
      <c r="B8136" s="13">
        <f t="shared" si="638"/>
        <v>8135</v>
      </c>
      <c r="C8136" s="35">
        <f t="shared" si="639"/>
        <v>7.0403726148672574E-5</v>
      </c>
      <c r="D8136" s="7">
        <f t="shared" si="635"/>
        <v>0.57273431221945137</v>
      </c>
      <c r="E8136" s="7">
        <f>SUM(D$2:D8136)</f>
        <v>2177.8301563369409</v>
      </c>
      <c r="F8136">
        <f t="shared" si="636"/>
        <v>1</v>
      </c>
      <c r="G8136">
        <f t="shared" si="637"/>
        <v>1</v>
      </c>
    </row>
    <row r="8137" spans="1:7" x14ac:dyDescent="0.25">
      <c r="A8137" s="7">
        <v>2.9825105329591119E-2</v>
      </c>
      <c r="B8137" s="13">
        <f t="shared" si="638"/>
        <v>8136</v>
      </c>
      <c r="C8137" s="35">
        <f t="shared" si="639"/>
        <v>3.8179737323430774E-5</v>
      </c>
      <c r="D8137" s="7">
        <f t="shared" si="635"/>
        <v>0.31063034286343277</v>
      </c>
      <c r="E8137" s="7">
        <f>SUM(D$2:D8137)</f>
        <v>2178.1407866798045</v>
      </c>
      <c r="F8137">
        <f t="shared" si="636"/>
        <v>1</v>
      </c>
      <c r="G8137">
        <f t="shared" si="637"/>
        <v>1</v>
      </c>
    </row>
    <row r="8138" spans="1:7" x14ac:dyDescent="0.25">
      <c r="A8138" s="7">
        <v>2.9821933772464063E-2</v>
      </c>
      <c r="B8138" s="13">
        <f t="shared" si="638"/>
        <v>8137</v>
      </c>
      <c r="C8138" s="35">
        <f t="shared" si="639"/>
        <v>3.1715571270560239E-6</v>
      </c>
      <c r="D8138" s="7">
        <f t="shared" si="635"/>
        <v>2.5806960342854866E-2</v>
      </c>
      <c r="E8138" s="7">
        <f>SUM(D$2:D8138)</f>
        <v>2178.1665936401473</v>
      </c>
      <c r="F8138">
        <f t="shared" si="636"/>
        <v>1</v>
      </c>
      <c r="G8138">
        <f t="shared" si="637"/>
        <v>1</v>
      </c>
    </row>
    <row r="8139" spans="1:7" x14ac:dyDescent="0.25">
      <c r="A8139" s="7">
        <v>2.9766322576121731E-2</v>
      </c>
      <c r="B8139" s="13">
        <f t="shared" si="638"/>
        <v>8138</v>
      </c>
      <c r="C8139" s="35">
        <f t="shared" si="639"/>
        <v>5.5611196342331831E-5</v>
      </c>
      <c r="D8139" s="7">
        <f t="shared" si="635"/>
        <v>0.45256391583389644</v>
      </c>
      <c r="E8139" s="7">
        <f>SUM(D$2:D8139)</f>
        <v>2178.619157555981</v>
      </c>
      <c r="F8139">
        <f t="shared" si="636"/>
        <v>1</v>
      </c>
      <c r="G8139">
        <f t="shared" si="637"/>
        <v>1</v>
      </c>
    </row>
    <row r="8140" spans="1:7" x14ac:dyDescent="0.25">
      <c r="A8140" s="7">
        <v>2.9761916290647488E-2</v>
      </c>
      <c r="B8140" s="13">
        <f t="shared" si="638"/>
        <v>8139</v>
      </c>
      <c r="C8140" s="35">
        <f t="shared" si="639"/>
        <v>4.4062854742434043E-6</v>
      </c>
      <c r="D8140" s="7">
        <f t="shared" si="635"/>
        <v>3.5862757474867071E-2</v>
      </c>
      <c r="E8140" s="7">
        <f>SUM(D$2:D8140)</f>
        <v>2178.6550203134557</v>
      </c>
      <c r="F8140">
        <f t="shared" si="636"/>
        <v>1</v>
      </c>
      <c r="G8140">
        <f t="shared" si="637"/>
        <v>1</v>
      </c>
    </row>
    <row r="8141" spans="1:7" x14ac:dyDescent="0.25">
      <c r="A8141" s="7">
        <v>2.973961854931911E-2</v>
      </c>
      <c r="B8141" s="13">
        <f t="shared" si="638"/>
        <v>8140</v>
      </c>
      <c r="C8141" s="35">
        <f t="shared" si="639"/>
        <v>2.229774132837814E-5</v>
      </c>
      <c r="D8141" s="7">
        <f t="shared" si="635"/>
        <v>0.18150361441299806</v>
      </c>
      <c r="E8141" s="7">
        <f>SUM(D$2:D8141)</f>
        <v>2178.8365239278687</v>
      </c>
      <c r="F8141">
        <f t="shared" si="636"/>
        <v>1</v>
      </c>
      <c r="G8141">
        <f t="shared" si="637"/>
        <v>1</v>
      </c>
    </row>
    <row r="8142" spans="1:7" x14ac:dyDescent="0.25">
      <c r="A8142" s="7">
        <v>2.9681901051678658E-2</v>
      </c>
      <c r="B8142" s="13">
        <f t="shared" si="638"/>
        <v>8141</v>
      </c>
      <c r="C8142" s="35">
        <f t="shared" si="639"/>
        <v>5.7717497640451948E-5</v>
      </c>
      <c r="D8142" s="7">
        <f t="shared" si="635"/>
        <v>0.46987814829091928</v>
      </c>
      <c r="E8142" s="7">
        <f>SUM(D$2:D8142)</f>
        <v>2179.3064020761594</v>
      </c>
      <c r="F8142">
        <f t="shared" si="636"/>
        <v>1</v>
      </c>
      <c r="G8142">
        <f t="shared" si="637"/>
        <v>1</v>
      </c>
    </row>
    <row r="8143" spans="1:7" x14ac:dyDescent="0.25">
      <c r="A8143" s="7">
        <v>2.9663670650788027E-2</v>
      </c>
      <c r="B8143" s="13">
        <f t="shared" si="638"/>
        <v>8142</v>
      </c>
      <c r="C8143" s="35">
        <f t="shared" si="639"/>
        <v>1.8230400890630744E-5</v>
      </c>
      <c r="D8143" s="7">
        <f t="shared" si="635"/>
        <v>0.14843192405151551</v>
      </c>
      <c r="E8143" s="7">
        <f>SUM(D$2:D8143)</f>
        <v>2179.4548340002111</v>
      </c>
      <c r="F8143">
        <f t="shared" si="636"/>
        <v>1</v>
      </c>
      <c r="G8143">
        <f t="shared" si="637"/>
        <v>1</v>
      </c>
    </row>
    <row r="8144" spans="1:7" x14ac:dyDescent="0.25">
      <c r="A8144" s="7">
        <v>2.9644132890470996E-2</v>
      </c>
      <c r="B8144" s="13">
        <f t="shared" si="638"/>
        <v>8143</v>
      </c>
      <c r="C8144" s="35">
        <f t="shared" si="639"/>
        <v>1.9537760317031583E-5</v>
      </c>
      <c r="D8144" s="7">
        <f t="shared" si="635"/>
        <v>0.15909598226158816</v>
      </c>
      <c r="E8144" s="7">
        <f>SUM(D$2:D8144)</f>
        <v>2179.6139299824727</v>
      </c>
      <c r="F8144">
        <f t="shared" si="636"/>
        <v>1</v>
      </c>
      <c r="G8144">
        <f t="shared" si="637"/>
        <v>1</v>
      </c>
    </row>
    <row r="8145" spans="1:7" x14ac:dyDescent="0.25">
      <c r="A8145" s="7">
        <v>2.9636143471753973E-2</v>
      </c>
      <c r="B8145" s="13">
        <f t="shared" si="638"/>
        <v>8144</v>
      </c>
      <c r="C8145" s="35">
        <f t="shared" si="639"/>
        <v>7.9894187170227726E-6</v>
      </c>
      <c r="D8145" s="7">
        <f t="shared" si="635"/>
        <v>6.506582603143346E-2</v>
      </c>
      <c r="E8145" s="7">
        <f>SUM(D$2:D8145)</f>
        <v>2179.6789958085042</v>
      </c>
      <c r="F8145">
        <f t="shared" si="636"/>
        <v>1</v>
      </c>
      <c r="G8145">
        <f t="shared" si="637"/>
        <v>1</v>
      </c>
    </row>
    <row r="8146" spans="1:7" x14ac:dyDescent="0.25">
      <c r="A8146" s="7">
        <v>2.9606171046385302E-2</v>
      </c>
      <c r="B8146" s="13">
        <f t="shared" si="638"/>
        <v>8145</v>
      </c>
      <c r="C8146" s="35">
        <f t="shared" si="639"/>
        <v>2.997242536867048E-5</v>
      </c>
      <c r="D8146" s="7">
        <f t="shared" si="635"/>
        <v>0.24412540462782106</v>
      </c>
      <c r="E8146" s="7">
        <f>SUM(D$2:D8146)</f>
        <v>2179.9231212131322</v>
      </c>
      <c r="F8146">
        <f t="shared" si="636"/>
        <v>1</v>
      </c>
      <c r="G8146">
        <f t="shared" si="637"/>
        <v>1</v>
      </c>
    </row>
    <row r="8147" spans="1:7" x14ac:dyDescent="0.25">
      <c r="A8147" s="7">
        <v>2.9530223147854206E-2</v>
      </c>
      <c r="B8147" s="13">
        <f t="shared" si="638"/>
        <v>8146</v>
      </c>
      <c r="C8147" s="35">
        <f t="shared" si="639"/>
        <v>7.5947898531096569E-5</v>
      </c>
      <c r="D8147" s="7">
        <f t="shared" si="635"/>
        <v>0.61867158143431267</v>
      </c>
      <c r="E8147" s="7">
        <f>SUM(D$2:D8147)</f>
        <v>2180.5417927945664</v>
      </c>
      <c r="F8147">
        <f t="shared" si="636"/>
        <v>1</v>
      </c>
      <c r="G8147">
        <f t="shared" si="637"/>
        <v>1</v>
      </c>
    </row>
    <row r="8148" spans="1:7" x14ac:dyDescent="0.25">
      <c r="A8148" s="7">
        <v>2.9530223147854206E-2</v>
      </c>
      <c r="B8148" s="13">
        <f t="shared" si="638"/>
        <v>8147</v>
      </c>
      <c r="C8148" s="35">
        <f t="shared" si="639"/>
        <v>0</v>
      </c>
      <c r="D8148" s="7">
        <f t="shared" si="635"/>
        <v>0</v>
      </c>
      <c r="E8148" s="7">
        <f>SUM(D$2:D8148)</f>
        <v>2180.5417927945664</v>
      </c>
      <c r="F8148">
        <f t="shared" si="636"/>
        <v>1</v>
      </c>
      <c r="G8148">
        <f t="shared" si="637"/>
        <v>1</v>
      </c>
    </row>
    <row r="8149" spans="1:7" x14ac:dyDescent="0.25">
      <c r="A8149" s="7">
        <v>2.9382951529504001E-2</v>
      </c>
      <c r="B8149" s="13">
        <f t="shared" si="638"/>
        <v>8148</v>
      </c>
      <c r="C8149" s="35">
        <f t="shared" si="639"/>
        <v>1.4727161835020527E-4</v>
      </c>
      <c r="D8149" s="7">
        <f t="shared" si="635"/>
        <v>1.1999691463174726</v>
      </c>
      <c r="E8149" s="7">
        <f>SUM(D$2:D8149)</f>
        <v>2181.7417619408839</v>
      </c>
      <c r="F8149">
        <f t="shared" si="636"/>
        <v>1</v>
      </c>
      <c r="G8149">
        <f t="shared" si="637"/>
        <v>1</v>
      </c>
    </row>
    <row r="8150" spans="1:7" x14ac:dyDescent="0.25">
      <c r="A8150" s="7">
        <v>2.9286400614826933E-2</v>
      </c>
      <c r="B8150" s="13">
        <f t="shared" si="638"/>
        <v>8149</v>
      </c>
      <c r="C8150" s="35">
        <f t="shared" si="639"/>
        <v>9.6550914677067529E-5</v>
      </c>
      <c r="D8150" s="7">
        <f t="shared" si="635"/>
        <v>0.78679340370342332</v>
      </c>
      <c r="E8150" s="7">
        <f>SUM(D$2:D8150)</f>
        <v>2182.5285553445874</v>
      </c>
      <c r="F8150">
        <f t="shared" si="636"/>
        <v>1</v>
      </c>
      <c r="G8150">
        <f t="shared" si="637"/>
        <v>1</v>
      </c>
    </row>
    <row r="8151" spans="1:7" x14ac:dyDescent="0.25">
      <c r="A8151" s="7">
        <v>2.9264441818535027E-2</v>
      </c>
      <c r="B8151" s="13">
        <f t="shared" si="638"/>
        <v>8150</v>
      </c>
      <c r="C8151" s="35">
        <f t="shared" si="639"/>
        <v>2.1958796291906418E-5</v>
      </c>
      <c r="D8151" s="7">
        <f t="shared" si="635"/>
        <v>0.1789641897790373</v>
      </c>
      <c r="E8151" s="7">
        <f>SUM(D$2:D8151)</f>
        <v>2182.7075195343664</v>
      </c>
      <c r="F8151">
        <f t="shared" si="636"/>
        <v>1</v>
      </c>
      <c r="G8151">
        <f t="shared" si="637"/>
        <v>1</v>
      </c>
    </row>
    <row r="8152" spans="1:7" x14ac:dyDescent="0.25">
      <c r="A8152" s="7">
        <v>2.9257445024567702E-2</v>
      </c>
      <c r="B8152" s="13">
        <f t="shared" si="638"/>
        <v>8151</v>
      </c>
      <c r="C8152" s="35">
        <f t="shared" si="639"/>
        <v>6.9967939673246105E-6</v>
      </c>
      <c r="D8152" s="7">
        <f t="shared" si="635"/>
        <v>5.70308676276629E-2</v>
      </c>
      <c r="E8152" s="7">
        <f>SUM(D$2:D8152)</f>
        <v>2182.7645504019943</v>
      </c>
      <c r="F8152">
        <f t="shared" si="636"/>
        <v>1</v>
      </c>
      <c r="G8152">
        <f t="shared" si="637"/>
        <v>1</v>
      </c>
    </row>
    <row r="8153" spans="1:7" x14ac:dyDescent="0.25">
      <c r="A8153" s="7">
        <v>2.9234203079209126E-2</v>
      </c>
      <c r="B8153" s="13">
        <f t="shared" si="638"/>
        <v>8152</v>
      </c>
      <c r="C8153" s="35">
        <f t="shared" si="639"/>
        <v>2.3241945358576377E-5</v>
      </c>
      <c r="D8153" s="7">
        <f t="shared" si="635"/>
        <v>0.18946833856311462</v>
      </c>
      <c r="E8153" s="7">
        <f>SUM(D$2:D8153)</f>
        <v>2182.9540187405573</v>
      </c>
      <c r="F8153">
        <f t="shared" si="636"/>
        <v>1</v>
      </c>
      <c r="G8153">
        <f t="shared" si="637"/>
        <v>1</v>
      </c>
    </row>
    <row r="8154" spans="1:7" x14ac:dyDescent="0.25">
      <c r="A8154" s="7">
        <v>2.9231612570716037E-2</v>
      </c>
      <c r="B8154" s="13">
        <f t="shared" si="638"/>
        <v>8153</v>
      </c>
      <c r="C8154" s="35">
        <f t="shared" si="639"/>
        <v>2.590508493088145E-6</v>
      </c>
      <c r="D8154" s="7">
        <f t="shared" si="635"/>
        <v>2.1120415744147646E-2</v>
      </c>
      <c r="E8154" s="7">
        <f>SUM(D$2:D8154)</f>
        <v>2182.9751391563013</v>
      </c>
      <c r="F8154">
        <f t="shared" si="636"/>
        <v>1</v>
      </c>
      <c r="G8154">
        <f t="shared" si="637"/>
        <v>1</v>
      </c>
    </row>
    <row r="8155" spans="1:7" x14ac:dyDescent="0.25">
      <c r="A8155" s="7">
        <v>2.9161765682841571E-2</v>
      </c>
      <c r="B8155" s="13">
        <f t="shared" si="638"/>
        <v>8154</v>
      </c>
      <c r="C8155" s="35">
        <f t="shared" si="639"/>
        <v>6.9846887874466801E-5</v>
      </c>
      <c r="D8155" s="7">
        <f t="shared" si="635"/>
        <v>0.56953152372840232</v>
      </c>
      <c r="E8155" s="7">
        <f>SUM(D$2:D8155)</f>
        <v>2183.5446706800299</v>
      </c>
      <c r="F8155">
        <f t="shared" si="636"/>
        <v>1</v>
      </c>
      <c r="G8155">
        <f t="shared" si="637"/>
        <v>1</v>
      </c>
    </row>
    <row r="8156" spans="1:7" x14ac:dyDescent="0.25">
      <c r="A8156" s="7">
        <v>2.9148062619223918E-2</v>
      </c>
      <c r="B8156" s="13">
        <f t="shared" si="638"/>
        <v>8155</v>
      </c>
      <c r="C8156" s="35">
        <f t="shared" si="639"/>
        <v>1.3703063617653138E-5</v>
      </c>
      <c r="D8156" s="7">
        <f t="shared" si="635"/>
        <v>0.11174848380196134</v>
      </c>
      <c r="E8156" s="7">
        <f>SUM(D$2:D8156)</f>
        <v>2183.6564191638317</v>
      </c>
      <c r="F8156">
        <f t="shared" si="636"/>
        <v>1</v>
      </c>
      <c r="G8156">
        <f t="shared" si="637"/>
        <v>1</v>
      </c>
    </row>
    <row r="8157" spans="1:7" x14ac:dyDescent="0.25">
      <c r="A8157" s="7">
        <v>2.9126224874730756E-2</v>
      </c>
      <c r="B8157" s="13">
        <f t="shared" si="638"/>
        <v>8156</v>
      </c>
      <c r="C8157" s="35">
        <f t="shared" si="639"/>
        <v>2.1837744493161809E-5</v>
      </c>
      <c r="D8157" s="7">
        <f t="shared" si="635"/>
        <v>0.17810864408622773</v>
      </c>
      <c r="E8157" s="7">
        <f>SUM(D$2:D8157)</f>
        <v>2183.8345278079178</v>
      </c>
      <c r="F8157">
        <f t="shared" si="636"/>
        <v>1</v>
      </c>
      <c r="G8157">
        <f t="shared" si="637"/>
        <v>1</v>
      </c>
    </row>
    <row r="8158" spans="1:7" x14ac:dyDescent="0.25">
      <c r="A8158" s="7">
        <v>2.911823545601375E-2</v>
      </c>
      <c r="B8158" s="13">
        <f t="shared" si="638"/>
        <v>8157</v>
      </c>
      <c r="C8158" s="35">
        <f t="shared" si="639"/>
        <v>7.9894187170054254E-6</v>
      </c>
      <c r="D8158" s="7">
        <f t="shared" si="635"/>
        <v>6.5169688474613255E-2</v>
      </c>
      <c r="E8158" s="7">
        <f>SUM(D$2:D8158)</f>
        <v>2183.8996974963925</v>
      </c>
      <c r="F8158">
        <f t="shared" si="636"/>
        <v>1</v>
      </c>
      <c r="G8158">
        <f t="shared" si="637"/>
        <v>1</v>
      </c>
    </row>
    <row r="8159" spans="1:7" x14ac:dyDescent="0.25">
      <c r="A8159" s="7">
        <v>2.911823545601375E-2</v>
      </c>
      <c r="B8159" s="13">
        <f t="shared" si="638"/>
        <v>8158</v>
      </c>
      <c r="C8159" s="35">
        <f t="shared" si="639"/>
        <v>0</v>
      </c>
      <c r="D8159" s="7">
        <f t="shared" si="635"/>
        <v>0</v>
      </c>
      <c r="E8159" s="7">
        <f>SUM(D$2:D8159)</f>
        <v>2183.8996974963925</v>
      </c>
      <c r="F8159">
        <f t="shared" si="636"/>
        <v>1</v>
      </c>
      <c r="G8159">
        <f t="shared" si="637"/>
        <v>1</v>
      </c>
    </row>
    <row r="8160" spans="1:7" x14ac:dyDescent="0.25">
      <c r="A8160" s="7">
        <v>2.9056305355777041E-2</v>
      </c>
      <c r="B8160" s="13">
        <f t="shared" si="638"/>
        <v>8159</v>
      </c>
      <c r="C8160" s="35">
        <f t="shared" si="639"/>
        <v>6.1930100236709529E-5</v>
      </c>
      <c r="D8160" s="7">
        <f t="shared" si="635"/>
        <v>0.50528768783131306</v>
      </c>
      <c r="E8160" s="7">
        <f>SUM(D$2:D8160)</f>
        <v>2184.4049851842237</v>
      </c>
      <c r="F8160">
        <f t="shared" si="636"/>
        <v>1</v>
      </c>
      <c r="G8160">
        <f t="shared" si="637"/>
        <v>1</v>
      </c>
    </row>
    <row r="8161" spans="1:7" x14ac:dyDescent="0.25">
      <c r="A8161" s="7">
        <v>2.8966315448591819E-2</v>
      </c>
      <c r="B8161" s="13">
        <f t="shared" si="638"/>
        <v>8160</v>
      </c>
      <c r="C8161" s="35">
        <f t="shared" si="639"/>
        <v>8.9989907185221429E-5</v>
      </c>
      <c r="D8161" s="7">
        <f t="shared" si="635"/>
        <v>0.73431764263140686</v>
      </c>
      <c r="E8161" s="7">
        <f>SUM(D$2:D8161)</f>
        <v>2185.1393028268553</v>
      </c>
      <c r="F8161">
        <f t="shared" si="636"/>
        <v>1</v>
      </c>
      <c r="G8161">
        <f t="shared" si="637"/>
        <v>1</v>
      </c>
    </row>
    <row r="8162" spans="1:7" x14ac:dyDescent="0.25">
      <c r="A8162" s="7">
        <v>2.8952709226413159E-2</v>
      </c>
      <c r="B8162" s="13">
        <f t="shared" si="638"/>
        <v>8161</v>
      </c>
      <c r="C8162" s="35">
        <f t="shared" si="639"/>
        <v>1.3606222178660227E-5</v>
      </c>
      <c r="D8162" s="7">
        <f t="shared" si="635"/>
        <v>0.11104037920004611</v>
      </c>
      <c r="E8162" s="7">
        <f>SUM(D$2:D8162)</f>
        <v>2185.2503432060553</v>
      </c>
      <c r="F8162">
        <f t="shared" si="636"/>
        <v>1</v>
      </c>
      <c r="G8162">
        <f t="shared" si="637"/>
        <v>1</v>
      </c>
    </row>
    <row r="8163" spans="1:7" x14ac:dyDescent="0.25">
      <c r="A8163" s="7">
        <v>2.8875284495937428E-2</v>
      </c>
      <c r="B8163" s="13">
        <f t="shared" si="638"/>
        <v>8162</v>
      </c>
      <c r="C8163" s="35">
        <f t="shared" si="639"/>
        <v>7.7424730475731535E-5</v>
      </c>
      <c r="D8163" s="7">
        <f t="shared" si="635"/>
        <v>0.63194065014292078</v>
      </c>
      <c r="E8163" s="7">
        <f>SUM(D$2:D8163)</f>
        <v>2185.8822838561982</v>
      </c>
      <c r="F8163">
        <f t="shared" si="636"/>
        <v>1</v>
      </c>
      <c r="G8163">
        <f t="shared" si="637"/>
        <v>1</v>
      </c>
    </row>
    <row r="8164" spans="1:7" x14ac:dyDescent="0.25">
      <c r="A8164" s="7">
        <v>2.8858361454473194E-2</v>
      </c>
      <c r="B8164" s="13">
        <f t="shared" si="638"/>
        <v>8163</v>
      </c>
      <c r="C8164" s="35">
        <f t="shared" si="639"/>
        <v>1.6923041464233374E-5</v>
      </c>
      <c r="D8164" s="7">
        <f t="shared" si="635"/>
        <v>0.13814278747253703</v>
      </c>
      <c r="E8164" s="7">
        <f>SUM(D$2:D8164)</f>
        <v>2186.0204266436708</v>
      </c>
      <c r="F8164">
        <f t="shared" si="636"/>
        <v>1</v>
      </c>
      <c r="G8164">
        <f t="shared" si="637"/>
        <v>1</v>
      </c>
    </row>
    <row r="8165" spans="1:7" x14ac:dyDescent="0.25">
      <c r="A8165" s="7">
        <v>2.8857683564400237E-2</v>
      </c>
      <c r="B8165" s="13">
        <f t="shared" si="638"/>
        <v>8164</v>
      </c>
      <c r="C8165" s="35">
        <f t="shared" si="639"/>
        <v>6.7789007295732118E-7</v>
      </c>
      <c r="D8165" s="7">
        <f t="shared" si="635"/>
        <v>5.5342945556235701E-3</v>
      </c>
      <c r="E8165" s="7">
        <f>SUM(D$2:D8165)</f>
        <v>2186.0259609382265</v>
      </c>
      <c r="F8165">
        <f t="shared" si="636"/>
        <v>1</v>
      </c>
      <c r="G8165">
        <f t="shared" si="637"/>
        <v>1</v>
      </c>
    </row>
    <row r="8166" spans="1:7" x14ac:dyDescent="0.25">
      <c r="A8166" s="7">
        <v>2.8850178352878196E-2</v>
      </c>
      <c r="B8166" s="13">
        <f t="shared" si="638"/>
        <v>8165</v>
      </c>
      <c r="C8166" s="35">
        <f t="shared" si="639"/>
        <v>7.5052115220408666E-6</v>
      </c>
      <c r="D8166" s="7">
        <f t="shared" si="635"/>
        <v>6.1280052077463676E-2</v>
      </c>
      <c r="E8166" s="7">
        <f>SUM(D$2:D8166)</f>
        <v>2186.0872409903041</v>
      </c>
      <c r="F8166">
        <f t="shared" si="636"/>
        <v>1</v>
      </c>
      <c r="G8166">
        <f t="shared" si="637"/>
        <v>1</v>
      </c>
    </row>
    <row r="8167" spans="1:7" x14ac:dyDescent="0.25">
      <c r="A8167" s="7">
        <v>2.8761907381235113E-2</v>
      </c>
      <c r="B8167" s="13">
        <f t="shared" si="638"/>
        <v>8166</v>
      </c>
      <c r="C8167" s="35">
        <f t="shared" si="639"/>
        <v>8.8270971643083368E-5</v>
      </c>
      <c r="D8167" s="7">
        <f t="shared" si="635"/>
        <v>0.72082075443741878</v>
      </c>
      <c r="E8167" s="7">
        <f>SUM(D$2:D8167)</f>
        <v>2186.8080617447413</v>
      </c>
      <c r="F8167">
        <f t="shared" si="636"/>
        <v>1</v>
      </c>
      <c r="G8167">
        <f t="shared" si="637"/>
        <v>1</v>
      </c>
    </row>
    <row r="8168" spans="1:7" x14ac:dyDescent="0.25">
      <c r="A8168" s="7">
        <v>2.8704577249350625E-2</v>
      </c>
      <c r="B8168" s="13">
        <f t="shared" si="638"/>
        <v>8167</v>
      </c>
      <c r="C8168" s="35">
        <f t="shared" si="639"/>
        <v>5.733013188448724E-5</v>
      </c>
      <c r="D8168" s="7">
        <f t="shared" si="635"/>
        <v>0.46821518710060728</v>
      </c>
      <c r="E8168" s="7">
        <f>SUM(D$2:D8168)</f>
        <v>2187.2762769318419</v>
      </c>
      <c r="F8168">
        <f t="shared" si="636"/>
        <v>1</v>
      </c>
      <c r="G8168">
        <f t="shared" si="637"/>
        <v>1</v>
      </c>
    </row>
    <row r="8169" spans="1:7" x14ac:dyDescent="0.25">
      <c r="A8169" s="7">
        <v>2.8581225466431954E-2</v>
      </c>
      <c r="B8169" s="13">
        <f t="shared" si="638"/>
        <v>8168</v>
      </c>
      <c r="C8169" s="35">
        <f t="shared" si="639"/>
        <v>1.2335178291867158E-4</v>
      </c>
      <c r="D8169" s="7">
        <f t="shared" si="635"/>
        <v>1.0075373628797095</v>
      </c>
      <c r="E8169" s="7">
        <f>SUM(D$2:D8169)</f>
        <v>2188.2838142947217</v>
      </c>
      <c r="F8169">
        <f t="shared" si="636"/>
        <v>1</v>
      </c>
      <c r="G8169">
        <f t="shared" si="637"/>
        <v>1</v>
      </c>
    </row>
    <row r="8170" spans="1:7" x14ac:dyDescent="0.25">
      <c r="A8170" s="7">
        <v>2.8532151067221713E-2</v>
      </c>
      <c r="B8170" s="13">
        <f t="shared" si="638"/>
        <v>8169</v>
      </c>
      <c r="C8170" s="35">
        <f t="shared" si="639"/>
        <v>4.9074399210240899E-5</v>
      </c>
      <c r="D8170" s="7">
        <f t="shared" si="635"/>
        <v>0.40088876714845789</v>
      </c>
      <c r="E8170" s="7">
        <f>SUM(D$2:D8170)</f>
        <v>2188.6847030618701</v>
      </c>
      <c r="F8170">
        <f t="shared" si="636"/>
        <v>1</v>
      </c>
      <c r="G8170">
        <f t="shared" si="637"/>
        <v>1</v>
      </c>
    </row>
    <row r="8171" spans="1:7" x14ac:dyDescent="0.25">
      <c r="A8171" s="7">
        <v>2.8519706942310975E-2</v>
      </c>
      <c r="B8171" s="13">
        <f t="shared" si="638"/>
        <v>8170</v>
      </c>
      <c r="C8171" s="35">
        <f t="shared" si="639"/>
        <v>1.2444124910738347E-5</v>
      </c>
      <c r="D8171" s="7">
        <f t="shared" si="635"/>
        <v>0.10166850052073229</v>
      </c>
      <c r="E8171" s="7">
        <f>SUM(D$2:D8171)</f>
        <v>2188.7863715623907</v>
      </c>
      <c r="F8171">
        <f t="shared" si="636"/>
        <v>1</v>
      </c>
      <c r="G8171">
        <f t="shared" si="637"/>
        <v>1</v>
      </c>
    </row>
    <row r="8172" spans="1:7" x14ac:dyDescent="0.25">
      <c r="A8172" s="7">
        <v>2.8488862943991375E-2</v>
      </c>
      <c r="B8172" s="13">
        <f t="shared" si="638"/>
        <v>8171</v>
      </c>
      <c r="C8172" s="35">
        <f t="shared" si="639"/>
        <v>3.0843998319599747E-5</v>
      </c>
      <c r="D8172" s="7">
        <f t="shared" si="635"/>
        <v>0.25202631026944955</v>
      </c>
      <c r="E8172" s="7">
        <f>SUM(D$2:D8172)</f>
        <v>2189.03839787266</v>
      </c>
      <c r="F8172">
        <f t="shared" si="636"/>
        <v>1</v>
      </c>
      <c r="G8172">
        <f t="shared" si="637"/>
        <v>1</v>
      </c>
    </row>
    <row r="8173" spans="1:7" x14ac:dyDescent="0.25">
      <c r="A8173" s="7">
        <v>2.8473610417349797E-2</v>
      </c>
      <c r="B8173" s="13">
        <f t="shared" si="638"/>
        <v>8172</v>
      </c>
      <c r="C8173" s="35">
        <f t="shared" si="639"/>
        <v>1.525252664157789E-5</v>
      </c>
      <c r="D8173" s="7">
        <f t="shared" si="635"/>
        <v>0.12464364771497452</v>
      </c>
      <c r="E8173" s="7">
        <f>SUM(D$2:D8173)</f>
        <v>2189.1630415203749</v>
      </c>
      <c r="F8173">
        <f t="shared" si="636"/>
        <v>1</v>
      </c>
      <c r="G8173">
        <f t="shared" si="637"/>
        <v>1</v>
      </c>
    </row>
    <row r="8174" spans="1:7" x14ac:dyDescent="0.25">
      <c r="A8174" s="7">
        <v>2.8424342335261574E-2</v>
      </c>
      <c r="B8174" s="13">
        <f t="shared" si="638"/>
        <v>8173</v>
      </c>
      <c r="C8174" s="35">
        <f t="shared" si="639"/>
        <v>4.9268082088223253E-5</v>
      </c>
      <c r="D8174" s="7">
        <f t="shared" si="635"/>
        <v>0.40266803490704867</v>
      </c>
      <c r="E8174" s="7">
        <f>SUM(D$2:D8174)</f>
        <v>2189.565709555282</v>
      </c>
      <c r="F8174">
        <f t="shared" si="636"/>
        <v>1</v>
      </c>
      <c r="G8174">
        <f t="shared" si="637"/>
        <v>1</v>
      </c>
    </row>
    <row r="8175" spans="1:7" x14ac:dyDescent="0.25">
      <c r="A8175" s="7">
        <v>2.8422260244323202E-2</v>
      </c>
      <c r="B8175" s="13">
        <f t="shared" si="638"/>
        <v>8174</v>
      </c>
      <c r="C8175" s="35">
        <f t="shared" si="639"/>
        <v>2.0820909383718889E-6</v>
      </c>
      <c r="D8175" s="7">
        <f t="shared" si="635"/>
        <v>1.701901133025182E-2</v>
      </c>
      <c r="E8175" s="7">
        <f>SUM(D$2:D8175)</f>
        <v>2189.5827285666123</v>
      </c>
      <c r="F8175">
        <f t="shared" si="636"/>
        <v>1</v>
      </c>
      <c r="G8175">
        <f t="shared" si="637"/>
        <v>1</v>
      </c>
    </row>
    <row r="8176" spans="1:7" x14ac:dyDescent="0.25">
      <c r="A8176" s="7">
        <v>2.8397928832775952E-2</v>
      </c>
      <c r="B8176" s="13">
        <f t="shared" si="638"/>
        <v>8175</v>
      </c>
      <c r="C8176" s="35">
        <f t="shared" si="639"/>
        <v>2.4331411547250104E-5</v>
      </c>
      <c r="D8176" s="7">
        <f t="shared" si="635"/>
        <v>0.19890928939876959</v>
      </c>
      <c r="E8176" s="7">
        <f>SUM(D$2:D8176)</f>
        <v>2189.781637856011</v>
      </c>
      <c r="F8176">
        <f t="shared" si="636"/>
        <v>1</v>
      </c>
      <c r="G8176">
        <f t="shared" si="637"/>
        <v>1</v>
      </c>
    </row>
    <row r="8177" spans="1:7" x14ac:dyDescent="0.25">
      <c r="A8177" s="7">
        <v>2.8381151053470225E-2</v>
      </c>
      <c r="B8177" s="13">
        <f t="shared" si="638"/>
        <v>8176</v>
      </c>
      <c r="C8177" s="35">
        <f t="shared" si="639"/>
        <v>1.6777779305726659E-5</v>
      </c>
      <c r="D8177" s="7">
        <f t="shared" si="635"/>
        <v>0.13717512360362116</v>
      </c>
      <c r="E8177" s="7">
        <f>SUM(D$2:D8177)</f>
        <v>2189.9188129796148</v>
      </c>
      <c r="F8177">
        <f t="shared" si="636"/>
        <v>1</v>
      </c>
      <c r="G8177">
        <f t="shared" si="637"/>
        <v>1</v>
      </c>
    </row>
    <row r="8178" spans="1:7" x14ac:dyDescent="0.25">
      <c r="A8178" s="7">
        <v>2.8312272579985694E-2</v>
      </c>
      <c r="B8178" s="13">
        <f t="shared" si="638"/>
        <v>8177</v>
      </c>
      <c r="C8178" s="35">
        <f t="shared" si="639"/>
        <v>6.8878473484530744E-5</v>
      </c>
      <c r="D8178" s="7">
        <f t="shared" si="635"/>
        <v>0.56321927768300795</v>
      </c>
      <c r="E8178" s="7">
        <f>SUM(D$2:D8178)</f>
        <v>2190.4820322572978</v>
      </c>
      <c r="F8178">
        <f t="shared" si="636"/>
        <v>1</v>
      </c>
      <c r="G8178">
        <f t="shared" si="637"/>
        <v>1</v>
      </c>
    </row>
    <row r="8179" spans="1:7" x14ac:dyDescent="0.25">
      <c r="A8179" s="7">
        <v>2.8272664431437129E-2</v>
      </c>
      <c r="B8179" s="13">
        <f t="shared" si="638"/>
        <v>8178</v>
      </c>
      <c r="C8179" s="35">
        <f t="shared" si="639"/>
        <v>3.9608148548565814E-5</v>
      </c>
      <c r="D8179" s="7">
        <f t="shared" si="635"/>
        <v>0.32391543883017121</v>
      </c>
      <c r="E8179" s="7">
        <f>SUM(D$2:D8179)</f>
        <v>2190.805947696128</v>
      </c>
      <c r="F8179">
        <f t="shared" si="636"/>
        <v>1</v>
      </c>
      <c r="G8179">
        <f t="shared" si="637"/>
        <v>1</v>
      </c>
    </row>
    <row r="8180" spans="1:7" x14ac:dyDescent="0.25">
      <c r="A8180" s="7">
        <v>2.8244314100171621E-2</v>
      </c>
      <c r="B8180" s="13">
        <f t="shared" si="638"/>
        <v>8179</v>
      </c>
      <c r="C8180" s="35">
        <f t="shared" si="639"/>
        <v>2.8350331265507983E-5</v>
      </c>
      <c r="D8180" s="7">
        <f t="shared" si="635"/>
        <v>0.23187735942058979</v>
      </c>
      <c r="E8180" s="7">
        <f>SUM(D$2:D8180)</f>
        <v>2191.0378250555486</v>
      </c>
      <c r="F8180">
        <f t="shared" si="636"/>
        <v>1</v>
      </c>
      <c r="G8180">
        <f t="shared" si="637"/>
        <v>1</v>
      </c>
    </row>
    <row r="8181" spans="1:7" x14ac:dyDescent="0.25">
      <c r="A8181" s="7">
        <v>2.8158706268100877E-2</v>
      </c>
      <c r="B8181" s="13">
        <f t="shared" si="638"/>
        <v>8180</v>
      </c>
      <c r="C8181" s="35">
        <f t="shared" si="639"/>
        <v>8.56078320707436E-5</v>
      </c>
      <c r="D8181" s="7">
        <f t="shared" si="635"/>
        <v>0.70027206633868266</v>
      </c>
      <c r="E8181" s="7">
        <f>SUM(D$2:D8181)</f>
        <v>2191.7380971218872</v>
      </c>
      <c r="F8181">
        <f t="shared" si="636"/>
        <v>1</v>
      </c>
      <c r="G8181">
        <f t="shared" si="637"/>
        <v>1</v>
      </c>
    </row>
    <row r="8182" spans="1:7" x14ac:dyDescent="0.25">
      <c r="A8182" s="7">
        <v>2.8151806315572559E-2</v>
      </c>
      <c r="B8182" s="13">
        <f t="shared" si="638"/>
        <v>8181</v>
      </c>
      <c r="C8182" s="35">
        <f t="shared" si="639"/>
        <v>6.8999525283178209E-6</v>
      </c>
      <c r="D8182" s="7">
        <f t="shared" si="635"/>
        <v>5.6448511634168093E-2</v>
      </c>
      <c r="E8182" s="7">
        <f>SUM(D$2:D8182)</f>
        <v>2191.7945456335215</v>
      </c>
      <c r="F8182">
        <f t="shared" si="636"/>
        <v>1</v>
      </c>
      <c r="G8182">
        <f t="shared" si="637"/>
        <v>1</v>
      </c>
    </row>
    <row r="8183" spans="1:7" x14ac:dyDescent="0.25">
      <c r="A8183" s="7">
        <v>2.8140064291094512E-2</v>
      </c>
      <c r="B8183" s="13">
        <f t="shared" si="638"/>
        <v>8182</v>
      </c>
      <c r="C8183" s="35">
        <f t="shared" si="639"/>
        <v>1.1742024478046675E-5</v>
      </c>
      <c r="D8183" s="7">
        <f t="shared" si="635"/>
        <v>9.6073244279377898E-2</v>
      </c>
      <c r="E8183" s="7">
        <f>SUM(D$2:D8183)</f>
        <v>2191.890618877801</v>
      </c>
      <c r="F8183">
        <f t="shared" si="636"/>
        <v>1</v>
      </c>
      <c r="G8183">
        <f t="shared" si="637"/>
        <v>1</v>
      </c>
    </row>
    <row r="8184" spans="1:7" x14ac:dyDescent="0.25">
      <c r="A8184" s="7">
        <v>2.804005129497341E-2</v>
      </c>
      <c r="B8184" s="13">
        <f t="shared" si="638"/>
        <v>8183</v>
      </c>
      <c r="C8184" s="35">
        <f t="shared" si="639"/>
        <v>1.0001299612110229E-4</v>
      </c>
      <c r="D8184" s="7">
        <f t="shared" si="635"/>
        <v>0.81840634725897998</v>
      </c>
      <c r="E8184" s="7">
        <f>SUM(D$2:D8184)</f>
        <v>2192.70902522506</v>
      </c>
      <c r="F8184">
        <f t="shared" si="636"/>
        <v>1</v>
      </c>
      <c r="G8184">
        <f t="shared" si="637"/>
        <v>1</v>
      </c>
    </row>
    <row r="8185" spans="1:7" x14ac:dyDescent="0.25">
      <c r="A8185" s="7">
        <v>2.8016228300980869E-2</v>
      </c>
      <c r="B8185" s="13">
        <f t="shared" si="638"/>
        <v>8184</v>
      </c>
      <c r="C8185" s="35">
        <f t="shared" si="639"/>
        <v>2.3822993992540786E-5</v>
      </c>
      <c r="D8185" s="7">
        <f t="shared" si="635"/>
        <v>0.1949673828349538</v>
      </c>
      <c r="E8185" s="7">
        <f>SUM(D$2:D8185)</f>
        <v>2192.9039926078949</v>
      </c>
      <c r="F8185">
        <f t="shared" si="636"/>
        <v>1</v>
      </c>
      <c r="G8185">
        <f t="shared" si="637"/>
        <v>1</v>
      </c>
    </row>
    <row r="8186" spans="1:7" x14ac:dyDescent="0.25">
      <c r="A8186" s="7">
        <v>2.8012645167738083E-2</v>
      </c>
      <c r="B8186" s="13">
        <f t="shared" si="638"/>
        <v>8185</v>
      </c>
      <c r="C8186" s="35">
        <f t="shared" si="639"/>
        <v>3.5831332427863072E-6</v>
      </c>
      <c r="D8186" s="7">
        <f t="shared" si="635"/>
        <v>2.9327945592205924E-2</v>
      </c>
      <c r="E8186" s="7">
        <f>SUM(D$2:D8186)</f>
        <v>2192.9333205534872</v>
      </c>
      <c r="F8186">
        <f t="shared" si="636"/>
        <v>1</v>
      </c>
      <c r="G8186">
        <f t="shared" si="637"/>
        <v>1</v>
      </c>
    </row>
    <row r="8187" spans="1:7" x14ac:dyDescent="0.25">
      <c r="A8187" s="7">
        <v>2.8012645167738083E-2</v>
      </c>
      <c r="B8187" s="13">
        <f t="shared" si="638"/>
        <v>8186</v>
      </c>
      <c r="C8187" s="35">
        <f t="shared" si="639"/>
        <v>0</v>
      </c>
      <c r="D8187" s="7">
        <f t="shared" si="635"/>
        <v>0</v>
      </c>
      <c r="E8187" s="7">
        <f>SUM(D$2:D8187)</f>
        <v>2192.9333205534872</v>
      </c>
      <c r="F8187">
        <f t="shared" si="636"/>
        <v>1</v>
      </c>
      <c r="G8187">
        <f t="shared" si="637"/>
        <v>1</v>
      </c>
    </row>
    <row r="8188" spans="1:7" x14ac:dyDescent="0.25">
      <c r="A8188" s="7">
        <v>2.7998506317644965E-2</v>
      </c>
      <c r="B8188" s="13">
        <f t="shared" si="638"/>
        <v>8187</v>
      </c>
      <c r="C8188" s="35">
        <f t="shared" si="639"/>
        <v>1.4138850093117772E-5</v>
      </c>
      <c r="D8188" s="7">
        <f t="shared" si="635"/>
        <v>0.1157547657123552</v>
      </c>
      <c r="E8188" s="7">
        <f>SUM(D$2:D8188)</f>
        <v>2193.0490753191993</v>
      </c>
      <c r="F8188">
        <f t="shared" si="636"/>
        <v>1</v>
      </c>
      <c r="G8188">
        <f t="shared" si="637"/>
        <v>1</v>
      </c>
    </row>
    <row r="8189" spans="1:7" x14ac:dyDescent="0.25">
      <c r="A8189" s="7">
        <v>2.7995891598792139E-2</v>
      </c>
      <c r="B8189" s="13">
        <f t="shared" si="638"/>
        <v>8188</v>
      </c>
      <c r="C8189" s="35">
        <f t="shared" si="639"/>
        <v>2.6147188528259646E-6</v>
      </c>
      <c r="D8189" s="7">
        <f t="shared" si="635"/>
        <v>2.1409317966938998E-2</v>
      </c>
      <c r="E8189" s="7">
        <f>SUM(D$2:D8189)</f>
        <v>2193.0704846371664</v>
      </c>
      <c r="F8189">
        <f t="shared" si="636"/>
        <v>1</v>
      </c>
      <c r="G8189">
        <f t="shared" si="637"/>
        <v>1</v>
      </c>
    </row>
    <row r="8190" spans="1:7" x14ac:dyDescent="0.25">
      <c r="A8190" s="7">
        <v>2.7995262129438661E-2</v>
      </c>
      <c r="B8190" s="13">
        <f t="shared" si="638"/>
        <v>8189</v>
      </c>
      <c r="C8190" s="35">
        <f t="shared" si="639"/>
        <v>6.2946935347821253E-7</v>
      </c>
      <c r="D8190" s="7">
        <f t="shared" si="635"/>
        <v>5.1547245356330824E-3</v>
      </c>
      <c r="E8190" s="7">
        <f>SUM(D$2:D8190)</f>
        <v>2193.0756393617021</v>
      </c>
      <c r="F8190">
        <f t="shared" si="636"/>
        <v>1</v>
      </c>
      <c r="G8190">
        <f t="shared" si="637"/>
        <v>1</v>
      </c>
    </row>
    <row r="8191" spans="1:7" x14ac:dyDescent="0.25">
      <c r="A8191" s="7">
        <v>2.7927715225740293E-2</v>
      </c>
      <c r="B8191" s="13">
        <f t="shared" si="638"/>
        <v>8190</v>
      </c>
      <c r="C8191" s="35">
        <f t="shared" si="639"/>
        <v>6.75469036983678E-5</v>
      </c>
      <c r="D8191" s="7">
        <f t="shared" si="635"/>
        <v>0.55320914128963228</v>
      </c>
      <c r="E8191" s="7">
        <f>SUM(D$2:D8191)</f>
        <v>2193.6288485029918</v>
      </c>
      <c r="F8191">
        <f t="shared" si="636"/>
        <v>1</v>
      </c>
      <c r="G8191">
        <f t="shared" si="637"/>
        <v>1</v>
      </c>
    </row>
    <row r="8192" spans="1:7" x14ac:dyDescent="0.25">
      <c r="A8192" s="7">
        <v>2.7897403855335158E-2</v>
      </c>
      <c r="B8192" s="13">
        <f t="shared" si="638"/>
        <v>8191</v>
      </c>
      <c r="C8192" s="35">
        <f t="shared" si="639"/>
        <v>3.0311370405135263E-5</v>
      </c>
      <c r="D8192" s="7">
        <f t="shared" si="635"/>
        <v>0.24828043498846294</v>
      </c>
      <c r="E8192" s="7">
        <f>SUM(D$2:D8192)</f>
        <v>2193.8771289379802</v>
      </c>
      <c r="F8192">
        <f t="shared" si="636"/>
        <v>1</v>
      </c>
      <c r="G8192">
        <f t="shared" si="637"/>
        <v>1</v>
      </c>
    </row>
    <row r="8193" spans="1:7" x14ac:dyDescent="0.25">
      <c r="A8193" s="7">
        <v>2.7887308135320022E-2</v>
      </c>
      <c r="B8193" s="13">
        <f t="shared" si="638"/>
        <v>8192</v>
      </c>
      <c r="C8193" s="35">
        <f t="shared" si="639"/>
        <v>1.0095720015135951E-5</v>
      </c>
      <c r="D8193" s="7">
        <f t="shared" si="635"/>
        <v>8.2704138363993707E-2</v>
      </c>
      <c r="E8193" s="7">
        <f>SUM(D$2:D8193)</f>
        <v>2193.9598330763442</v>
      </c>
      <c r="F8193">
        <f t="shared" si="636"/>
        <v>1</v>
      </c>
      <c r="G8193">
        <f t="shared" si="637"/>
        <v>1</v>
      </c>
    </row>
    <row r="8194" spans="1:7" x14ac:dyDescent="0.25">
      <c r="A8194" s="7">
        <v>2.7861039894992896E-2</v>
      </c>
      <c r="B8194" s="13">
        <f t="shared" si="638"/>
        <v>8193</v>
      </c>
      <c r="C8194" s="35">
        <f t="shared" si="639"/>
        <v>2.6268240327125686E-5</v>
      </c>
      <c r="D8194" s="7">
        <f t="shared" ref="D8194:D8257" si="640">C8194*B8194</f>
        <v>0.21521569300014073</v>
      </c>
      <c r="E8194" s="7">
        <f>SUM(D$2:D8194)</f>
        <v>2194.1750487693444</v>
      </c>
      <c r="F8194">
        <f t="shared" ref="F8194:F8257" si="641">IF(E8194&gt;I$15,1,0)</f>
        <v>1</v>
      </c>
      <c r="G8194">
        <f t="shared" ref="G8194:G8257" si="642">IF(E8194&gt;M$15,1,0)</f>
        <v>1</v>
      </c>
    </row>
    <row r="8195" spans="1:7" x14ac:dyDescent="0.25">
      <c r="A8195" s="7">
        <v>2.7817703351043051E-2</v>
      </c>
      <c r="B8195" s="13">
        <f t="shared" ref="B8195:B8258" si="643">ROW(B8195)-1</f>
        <v>8194</v>
      </c>
      <c r="C8195" s="35">
        <f t="shared" si="639"/>
        <v>4.3336543949844958E-5</v>
      </c>
      <c r="D8195" s="7">
        <f t="shared" si="640"/>
        <v>0.35509964112502956</v>
      </c>
      <c r="E8195" s="7">
        <f>SUM(D$2:D8195)</f>
        <v>2194.5301484104693</v>
      </c>
      <c r="F8195">
        <f t="shared" si="641"/>
        <v>1</v>
      </c>
      <c r="G8195">
        <f t="shared" si="642"/>
        <v>1</v>
      </c>
    </row>
    <row r="8196" spans="1:7" x14ac:dyDescent="0.25">
      <c r="A8196" s="7">
        <v>2.7817703351043051E-2</v>
      </c>
      <c r="B8196" s="13">
        <f t="shared" si="643"/>
        <v>8195</v>
      </c>
      <c r="C8196" s="35">
        <f t="shared" ref="C8196:C8259" si="644">IF(A8195-A8196=0,0,A8195-A8196)</f>
        <v>0</v>
      </c>
      <c r="D8196" s="7">
        <f t="shared" si="640"/>
        <v>0</v>
      </c>
      <c r="E8196" s="7">
        <f>SUM(D$2:D8196)</f>
        <v>2194.5301484104693</v>
      </c>
      <c r="F8196">
        <f t="shared" si="641"/>
        <v>1</v>
      </c>
      <c r="G8196">
        <f t="shared" si="642"/>
        <v>1</v>
      </c>
    </row>
    <row r="8197" spans="1:7" x14ac:dyDescent="0.25">
      <c r="A8197" s="7">
        <v>2.7817703351043051E-2</v>
      </c>
      <c r="B8197" s="13">
        <f t="shared" si="643"/>
        <v>8196</v>
      </c>
      <c r="C8197" s="35">
        <f t="shared" si="644"/>
        <v>0</v>
      </c>
      <c r="D8197" s="7">
        <f t="shared" si="640"/>
        <v>0</v>
      </c>
      <c r="E8197" s="7">
        <f>SUM(D$2:D8197)</f>
        <v>2194.5301484104693</v>
      </c>
      <c r="F8197">
        <f t="shared" si="641"/>
        <v>1</v>
      </c>
      <c r="G8197">
        <f t="shared" si="642"/>
        <v>1</v>
      </c>
    </row>
    <row r="8198" spans="1:7" x14ac:dyDescent="0.25">
      <c r="A8198" s="7">
        <v>2.7817703351043051E-2</v>
      </c>
      <c r="B8198" s="13">
        <f t="shared" si="643"/>
        <v>8197</v>
      </c>
      <c r="C8198" s="35">
        <f t="shared" si="644"/>
        <v>0</v>
      </c>
      <c r="D8198" s="7">
        <f t="shared" si="640"/>
        <v>0</v>
      </c>
      <c r="E8198" s="7">
        <f>SUM(D$2:D8198)</f>
        <v>2194.5301484104693</v>
      </c>
      <c r="F8198">
        <f t="shared" si="641"/>
        <v>1</v>
      </c>
      <c r="G8198">
        <f t="shared" si="642"/>
        <v>1</v>
      </c>
    </row>
    <row r="8199" spans="1:7" x14ac:dyDescent="0.25">
      <c r="A8199" s="7">
        <v>2.7817703351043051E-2</v>
      </c>
      <c r="B8199" s="13">
        <f t="shared" si="643"/>
        <v>8198</v>
      </c>
      <c r="C8199" s="35">
        <f t="shared" si="644"/>
        <v>0</v>
      </c>
      <c r="D8199" s="7">
        <f t="shared" si="640"/>
        <v>0</v>
      </c>
      <c r="E8199" s="7">
        <f>SUM(D$2:D8199)</f>
        <v>2194.5301484104693</v>
      </c>
      <c r="F8199">
        <f t="shared" si="641"/>
        <v>1</v>
      </c>
      <c r="G8199">
        <f t="shared" si="642"/>
        <v>1</v>
      </c>
    </row>
    <row r="8200" spans="1:7" x14ac:dyDescent="0.25">
      <c r="A8200" s="7">
        <v>2.7817703351043051E-2</v>
      </c>
      <c r="B8200" s="13">
        <f t="shared" si="643"/>
        <v>8199</v>
      </c>
      <c r="C8200" s="35">
        <f t="shared" si="644"/>
        <v>0</v>
      </c>
      <c r="D8200" s="7">
        <f t="shared" si="640"/>
        <v>0</v>
      </c>
      <c r="E8200" s="7">
        <f>SUM(D$2:D8200)</f>
        <v>2194.5301484104693</v>
      </c>
      <c r="F8200">
        <f t="shared" si="641"/>
        <v>1</v>
      </c>
      <c r="G8200">
        <f t="shared" si="642"/>
        <v>1</v>
      </c>
    </row>
    <row r="8201" spans="1:7" x14ac:dyDescent="0.25">
      <c r="A8201" s="7">
        <v>2.7817703351043051E-2</v>
      </c>
      <c r="B8201" s="13">
        <f t="shared" si="643"/>
        <v>8200</v>
      </c>
      <c r="C8201" s="35">
        <f t="shared" si="644"/>
        <v>0</v>
      </c>
      <c r="D8201" s="7">
        <f t="shared" si="640"/>
        <v>0</v>
      </c>
      <c r="E8201" s="7">
        <f>SUM(D$2:D8201)</f>
        <v>2194.5301484104693</v>
      </c>
      <c r="F8201">
        <f t="shared" si="641"/>
        <v>1</v>
      </c>
      <c r="G8201">
        <f t="shared" si="642"/>
        <v>1</v>
      </c>
    </row>
    <row r="8202" spans="1:7" x14ac:dyDescent="0.25">
      <c r="A8202" s="7">
        <v>2.7817703351043051E-2</v>
      </c>
      <c r="B8202" s="13">
        <f t="shared" si="643"/>
        <v>8201</v>
      </c>
      <c r="C8202" s="35">
        <f t="shared" si="644"/>
        <v>0</v>
      </c>
      <c r="D8202" s="7">
        <f t="shared" si="640"/>
        <v>0</v>
      </c>
      <c r="E8202" s="7">
        <f>SUM(D$2:D8202)</f>
        <v>2194.5301484104693</v>
      </c>
      <c r="F8202">
        <f t="shared" si="641"/>
        <v>1</v>
      </c>
      <c r="G8202">
        <f t="shared" si="642"/>
        <v>1</v>
      </c>
    </row>
    <row r="8203" spans="1:7" x14ac:dyDescent="0.25">
      <c r="A8203" s="7">
        <v>2.7817703351043051E-2</v>
      </c>
      <c r="B8203" s="13">
        <f t="shared" si="643"/>
        <v>8202</v>
      </c>
      <c r="C8203" s="35">
        <f t="shared" si="644"/>
        <v>0</v>
      </c>
      <c r="D8203" s="7">
        <f t="shared" si="640"/>
        <v>0</v>
      </c>
      <c r="E8203" s="7">
        <f>SUM(D$2:D8203)</f>
        <v>2194.5301484104693</v>
      </c>
      <c r="F8203">
        <f t="shared" si="641"/>
        <v>1</v>
      </c>
      <c r="G8203">
        <f t="shared" si="642"/>
        <v>1</v>
      </c>
    </row>
    <row r="8204" spans="1:7" x14ac:dyDescent="0.25">
      <c r="A8204" s="7">
        <v>2.7817703351043051E-2</v>
      </c>
      <c r="B8204" s="13">
        <f t="shared" si="643"/>
        <v>8203</v>
      </c>
      <c r="C8204" s="35">
        <f t="shared" si="644"/>
        <v>0</v>
      </c>
      <c r="D8204" s="7">
        <f t="shared" si="640"/>
        <v>0</v>
      </c>
      <c r="E8204" s="7">
        <f>SUM(D$2:D8204)</f>
        <v>2194.5301484104693</v>
      </c>
      <c r="F8204">
        <f t="shared" si="641"/>
        <v>1</v>
      </c>
      <c r="G8204">
        <f t="shared" si="642"/>
        <v>1</v>
      </c>
    </row>
    <row r="8205" spans="1:7" x14ac:dyDescent="0.25">
      <c r="A8205" s="7">
        <v>2.7817703351043051E-2</v>
      </c>
      <c r="B8205" s="13">
        <f t="shared" si="643"/>
        <v>8204</v>
      </c>
      <c r="C8205" s="35">
        <f t="shared" si="644"/>
        <v>0</v>
      </c>
      <c r="D8205" s="7">
        <f t="shared" si="640"/>
        <v>0</v>
      </c>
      <c r="E8205" s="7">
        <f>SUM(D$2:D8205)</f>
        <v>2194.5301484104693</v>
      </c>
      <c r="F8205">
        <f t="shared" si="641"/>
        <v>1</v>
      </c>
      <c r="G8205">
        <f t="shared" si="642"/>
        <v>1</v>
      </c>
    </row>
    <row r="8206" spans="1:7" x14ac:dyDescent="0.25">
      <c r="A8206" s="7">
        <v>2.7817703351043051E-2</v>
      </c>
      <c r="B8206" s="13">
        <f t="shared" si="643"/>
        <v>8205</v>
      </c>
      <c r="C8206" s="35">
        <f t="shared" si="644"/>
        <v>0</v>
      </c>
      <c r="D8206" s="7">
        <f t="shared" si="640"/>
        <v>0</v>
      </c>
      <c r="E8206" s="7">
        <f>SUM(D$2:D8206)</f>
        <v>2194.5301484104693</v>
      </c>
      <c r="F8206">
        <f t="shared" si="641"/>
        <v>1</v>
      </c>
      <c r="G8206">
        <f t="shared" si="642"/>
        <v>1</v>
      </c>
    </row>
    <row r="8207" spans="1:7" x14ac:dyDescent="0.25">
      <c r="A8207" s="7">
        <v>2.7817703351043051E-2</v>
      </c>
      <c r="B8207" s="13">
        <f t="shared" si="643"/>
        <v>8206</v>
      </c>
      <c r="C8207" s="35">
        <f t="shared" si="644"/>
        <v>0</v>
      </c>
      <c r="D8207" s="7">
        <f t="shared" si="640"/>
        <v>0</v>
      </c>
      <c r="E8207" s="7">
        <f>SUM(D$2:D8207)</f>
        <v>2194.5301484104693</v>
      </c>
      <c r="F8207">
        <f t="shared" si="641"/>
        <v>1</v>
      </c>
      <c r="G8207">
        <f t="shared" si="642"/>
        <v>1</v>
      </c>
    </row>
    <row r="8208" spans="1:7" x14ac:dyDescent="0.25">
      <c r="A8208" s="7">
        <v>2.7817703351043051E-2</v>
      </c>
      <c r="B8208" s="13">
        <f t="shared" si="643"/>
        <v>8207</v>
      </c>
      <c r="C8208" s="35">
        <f t="shared" si="644"/>
        <v>0</v>
      </c>
      <c r="D8208" s="7">
        <f t="shared" si="640"/>
        <v>0</v>
      </c>
      <c r="E8208" s="7">
        <f>SUM(D$2:D8208)</f>
        <v>2194.5301484104693</v>
      </c>
      <c r="F8208">
        <f t="shared" si="641"/>
        <v>1</v>
      </c>
      <c r="G8208">
        <f t="shared" si="642"/>
        <v>1</v>
      </c>
    </row>
    <row r="8209" spans="1:7" x14ac:dyDescent="0.25">
      <c r="A8209" s="7">
        <v>2.7817703351043051E-2</v>
      </c>
      <c r="B8209" s="13">
        <f t="shared" si="643"/>
        <v>8208</v>
      </c>
      <c r="C8209" s="35">
        <f t="shared" si="644"/>
        <v>0</v>
      </c>
      <c r="D8209" s="7">
        <f t="shared" si="640"/>
        <v>0</v>
      </c>
      <c r="E8209" s="7">
        <f>SUM(D$2:D8209)</f>
        <v>2194.5301484104693</v>
      </c>
      <c r="F8209">
        <f t="shared" si="641"/>
        <v>1</v>
      </c>
      <c r="G8209">
        <f t="shared" si="642"/>
        <v>1</v>
      </c>
    </row>
    <row r="8210" spans="1:7" x14ac:dyDescent="0.25">
      <c r="A8210" s="7">
        <v>2.7817703351043051E-2</v>
      </c>
      <c r="B8210" s="13">
        <f t="shared" si="643"/>
        <v>8209</v>
      </c>
      <c r="C8210" s="35">
        <f t="shared" si="644"/>
        <v>0</v>
      </c>
      <c r="D8210" s="7">
        <f t="shared" si="640"/>
        <v>0</v>
      </c>
      <c r="E8210" s="7">
        <f>SUM(D$2:D8210)</f>
        <v>2194.5301484104693</v>
      </c>
      <c r="F8210">
        <f t="shared" si="641"/>
        <v>1</v>
      </c>
      <c r="G8210">
        <f t="shared" si="642"/>
        <v>1</v>
      </c>
    </row>
    <row r="8211" spans="1:7" x14ac:dyDescent="0.25">
      <c r="A8211" s="7">
        <v>2.7817703351043051E-2</v>
      </c>
      <c r="B8211" s="13">
        <f t="shared" si="643"/>
        <v>8210</v>
      </c>
      <c r="C8211" s="35">
        <f t="shared" si="644"/>
        <v>0</v>
      </c>
      <c r="D8211" s="7">
        <f t="shared" si="640"/>
        <v>0</v>
      </c>
      <c r="E8211" s="7">
        <f>SUM(D$2:D8211)</f>
        <v>2194.5301484104693</v>
      </c>
      <c r="F8211">
        <f t="shared" si="641"/>
        <v>1</v>
      </c>
      <c r="G8211">
        <f t="shared" si="642"/>
        <v>1</v>
      </c>
    </row>
    <row r="8212" spans="1:7" x14ac:dyDescent="0.25">
      <c r="A8212" s="7">
        <v>2.7817703351043051E-2</v>
      </c>
      <c r="B8212" s="13">
        <f t="shared" si="643"/>
        <v>8211</v>
      </c>
      <c r="C8212" s="35">
        <f t="shared" si="644"/>
        <v>0</v>
      </c>
      <c r="D8212" s="7">
        <f t="shared" si="640"/>
        <v>0</v>
      </c>
      <c r="E8212" s="7">
        <f>SUM(D$2:D8212)</f>
        <v>2194.5301484104693</v>
      </c>
      <c r="F8212">
        <f t="shared" si="641"/>
        <v>1</v>
      </c>
      <c r="G8212">
        <f t="shared" si="642"/>
        <v>1</v>
      </c>
    </row>
    <row r="8213" spans="1:7" x14ac:dyDescent="0.25">
      <c r="A8213" s="7">
        <v>2.7817703351043051E-2</v>
      </c>
      <c r="B8213" s="13">
        <f t="shared" si="643"/>
        <v>8212</v>
      </c>
      <c r="C8213" s="35">
        <f t="shared" si="644"/>
        <v>0</v>
      </c>
      <c r="D8213" s="7">
        <f t="shared" si="640"/>
        <v>0</v>
      </c>
      <c r="E8213" s="7">
        <f>SUM(D$2:D8213)</f>
        <v>2194.5301484104693</v>
      </c>
      <c r="F8213">
        <f t="shared" si="641"/>
        <v>1</v>
      </c>
      <c r="G8213">
        <f t="shared" si="642"/>
        <v>1</v>
      </c>
    </row>
    <row r="8214" spans="1:7" x14ac:dyDescent="0.25">
      <c r="A8214" s="7">
        <v>2.7817703351043051E-2</v>
      </c>
      <c r="B8214" s="13">
        <f t="shared" si="643"/>
        <v>8213</v>
      </c>
      <c r="C8214" s="35">
        <f t="shared" si="644"/>
        <v>0</v>
      </c>
      <c r="D8214" s="7">
        <f t="shared" si="640"/>
        <v>0</v>
      </c>
      <c r="E8214" s="7">
        <f>SUM(D$2:D8214)</f>
        <v>2194.5301484104693</v>
      </c>
      <c r="F8214">
        <f t="shared" si="641"/>
        <v>1</v>
      </c>
      <c r="G8214">
        <f t="shared" si="642"/>
        <v>1</v>
      </c>
    </row>
    <row r="8215" spans="1:7" x14ac:dyDescent="0.25">
      <c r="A8215" s="7">
        <v>2.7817703351043051E-2</v>
      </c>
      <c r="B8215" s="13">
        <f t="shared" si="643"/>
        <v>8214</v>
      </c>
      <c r="C8215" s="35">
        <f t="shared" si="644"/>
        <v>0</v>
      </c>
      <c r="D8215" s="7">
        <f t="shared" si="640"/>
        <v>0</v>
      </c>
      <c r="E8215" s="7">
        <f>SUM(D$2:D8215)</f>
        <v>2194.5301484104693</v>
      </c>
      <c r="F8215">
        <f t="shared" si="641"/>
        <v>1</v>
      </c>
      <c r="G8215">
        <f t="shared" si="642"/>
        <v>1</v>
      </c>
    </row>
    <row r="8216" spans="1:7" x14ac:dyDescent="0.25">
      <c r="A8216" s="7">
        <v>2.7817703351043051E-2</v>
      </c>
      <c r="B8216" s="13">
        <f t="shared" si="643"/>
        <v>8215</v>
      </c>
      <c r="C8216" s="35">
        <f t="shared" si="644"/>
        <v>0</v>
      </c>
      <c r="D8216" s="7">
        <f t="shared" si="640"/>
        <v>0</v>
      </c>
      <c r="E8216" s="7">
        <f>SUM(D$2:D8216)</f>
        <v>2194.5301484104693</v>
      </c>
      <c r="F8216">
        <f t="shared" si="641"/>
        <v>1</v>
      </c>
      <c r="G8216">
        <f t="shared" si="642"/>
        <v>1</v>
      </c>
    </row>
    <row r="8217" spans="1:7" x14ac:dyDescent="0.25">
      <c r="A8217" s="7">
        <v>2.7817703351043051E-2</v>
      </c>
      <c r="B8217" s="13">
        <f t="shared" si="643"/>
        <v>8216</v>
      </c>
      <c r="C8217" s="35">
        <f t="shared" si="644"/>
        <v>0</v>
      </c>
      <c r="D8217" s="7">
        <f t="shared" si="640"/>
        <v>0</v>
      </c>
      <c r="E8217" s="7">
        <f>SUM(D$2:D8217)</f>
        <v>2194.5301484104693</v>
      </c>
      <c r="F8217">
        <f t="shared" si="641"/>
        <v>1</v>
      </c>
      <c r="G8217">
        <f t="shared" si="642"/>
        <v>1</v>
      </c>
    </row>
    <row r="8218" spans="1:7" x14ac:dyDescent="0.25">
      <c r="A8218" s="7">
        <v>2.7817703351043051E-2</v>
      </c>
      <c r="B8218" s="13">
        <f t="shared" si="643"/>
        <v>8217</v>
      </c>
      <c r="C8218" s="35">
        <f t="shared" si="644"/>
        <v>0</v>
      </c>
      <c r="D8218" s="7">
        <f t="shared" si="640"/>
        <v>0</v>
      </c>
      <c r="E8218" s="7">
        <f>SUM(D$2:D8218)</f>
        <v>2194.5301484104693</v>
      </c>
      <c r="F8218">
        <f t="shared" si="641"/>
        <v>1</v>
      </c>
      <c r="G8218">
        <f t="shared" si="642"/>
        <v>1</v>
      </c>
    </row>
    <row r="8219" spans="1:7" x14ac:dyDescent="0.25">
      <c r="A8219" s="7">
        <v>2.7817703351043051E-2</v>
      </c>
      <c r="B8219" s="13">
        <f t="shared" si="643"/>
        <v>8218</v>
      </c>
      <c r="C8219" s="35">
        <f t="shared" si="644"/>
        <v>0</v>
      </c>
      <c r="D8219" s="7">
        <f t="shared" si="640"/>
        <v>0</v>
      </c>
      <c r="E8219" s="7">
        <f>SUM(D$2:D8219)</f>
        <v>2194.5301484104693</v>
      </c>
      <c r="F8219">
        <f t="shared" si="641"/>
        <v>1</v>
      </c>
      <c r="G8219">
        <f t="shared" si="642"/>
        <v>1</v>
      </c>
    </row>
    <row r="8220" spans="1:7" x14ac:dyDescent="0.25">
      <c r="A8220" s="7">
        <v>2.7817703351043051E-2</v>
      </c>
      <c r="B8220" s="13">
        <f t="shared" si="643"/>
        <v>8219</v>
      </c>
      <c r="C8220" s="35">
        <f t="shared" si="644"/>
        <v>0</v>
      </c>
      <c r="D8220" s="7">
        <f t="shared" si="640"/>
        <v>0</v>
      </c>
      <c r="E8220" s="7">
        <f>SUM(D$2:D8220)</f>
        <v>2194.5301484104693</v>
      </c>
      <c r="F8220">
        <f t="shared" si="641"/>
        <v>1</v>
      </c>
      <c r="G8220">
        <f t="shared" si="642"/>
        <v>1</v>
      </c>
    </row>
    <row r="8221" spans="1:7" x14ac:dyDescent="0.25">
      <c r="A8221" s="7">
        <v>2.7817703351043051E-2</v>
      </c>
      <c r="B8221" s="13">
        <f t="shared" si="643"/>
        <v>8220</v>
      </c>
      <c r="C8221" s="35">
        <f t="shared" si="644"/>
        <v>0</v>
      </c>
      <c r="D8221" s="7">
        <f t="shared" si="640"/>
        <v>0</v>
      </c>
      <c r="E8221" s="7">
        <f>SUM(D$2:D8221)</f>
        <v>2194.5301484104693</v>
      </c>
      <c r="F8221">
        <f t="shared" si="641"/>
        <v>1</v>
      </c>
      <c r="G8221">
        <f t="shared" si="642"/>
        <v>1</v>
      </c>
    </row>
    <row r="8222" spans="1:7" x14ac:dyDescent="0.25">
      <c r="A8222" s="7">
        <v>2.7817703351043051E-2</v>
      </c>
      <c r="B8222" s="13">
        <f t="shared" si="643"/>
        <v>8221</v>
      </c>
      <c r="C8222" s="35">
        <f t="shared" si="644"/>
        <v>0</v>
      </c>
      <c r="D8222" s="7">
        <f t="shared" si="640"/>
        <v>0</v>
      </c>
      <c r="E8222" s="7">
        <f>SUM(D$2:D8222)</f>
        <v>2194.5301484104693</v>
      </c>
      <c r="F8222">
        <f t="shared" si="641"/>
        <v>1</v>
      </c>
      <c r="G8222">
        <f t="shared" si="642"/>
        <v>1</v>
      </c>
    </row>
    <row r="8223" spans="1:7" x14ac:dyDescent="0.25">
      <c r="A8223" s="7">
        <v>2.7817703351043051E-2</v>
      </c>
      <c r="B8223" s="13">
        <f t="shared" si="643"/>
        <v>8222</v>
      </c>
      <c r="C8223" s="35">
        <f t="shared" si="644"/>
        <v>0</v>
      </c>
      <c r="D8223" s="7">
        <f t="shared" si="640"/>
        <v>0</v>
      </c>
      <c r="E8223" s="7">
        <f>SUM(D$2:D8223)</f>
        <v>2194.5301484104693</v>
      </c>
      <c r="F8223">
        <f t="shared" si="641"/>
        <v>1</v>
      </c>
      <c r="G8223">
        <f t="shared" si="642"/>
        <v>1</v>
      </c>
    </row>
    <row r="8224" spans="1:7" x14ac:dyDescent="0.25">
      <c r="A8224" s="7">
        <v>2.7817703351043051E-2</v>
      </c>
      <c r="B8224" s="13">
        <f t="shared" si="643"/>
        <v>8223</v>
      </c>
      <c r="C8224" s="35">
        <f t="shared" si="644"/>
        <v>0</v>
      </c>
      <c r="D8224" s="7">
        <f t="shared" si="640"/>
        <v>0</v>
      </c>
      <c r="E8224" s="7">
        <f>SUM(D$2:D8224)</f>
        <v>2194.5301484104693</v>
      </c>
      <c r="F8224">
        <f t="shared" si="641"/>
        <v>1</v>
      </c>
      <c r="G8224">
        <f t="shared" si="642"/>
        <v>1</v>
      </c>
    </row>
    <row r="8225" spans="1:7" x14ac:dyDescent="0.25">
      <c r="A8225" s="7">
        <v>2.7817703351043051E-2</v>
      </c>
      <c r="B8225" s="13">
        <f t="shared" si="643"/>
        <v>8224</v>
      </c>
      <c r="C8225" s="35">
        <f t="shared" si="644"/>
        <v>0</v>
      </c>
      <c r="D8225" s="7">
        <f t="shared" si="640"/>
        <v>0</v>
      </c>
      <c r="E8225" s="7">
        <f>SUM(D$2:D8225)</f>
        <v>2194.5301484104693</v>
      </c>
      <c r="F8225">
        <f t="shared" si="641"/>
        <v>1</v>
      </c>
      <c r="G8225">
        <f t="shared" si="642"/>
        <v>1</v>
      </c>
    </row>
    <row r="8226" spans="1:7" x14ac:dyDescent="0.25">
      <c r="A8226" s="7">
        <v>2.7817703351043051E-2</v>
      </c>
      <c r="B8226" s="13">
        <f t="shared" si="643"/>
        <v>8225</v>
      </c>
      <c r="C8226" s="35">
        <f t="shared" si="644"/>
        <v>0</v>
      </c>
      <c r="D8226" s="7">
        <f t="shared" si="640"/>
        <v>0</v>
      </c>
      <c r="E8226" s="7">
        <f>SUM(D$2:D8226)</f>
        <v>2194.5301484104693</v>
      </c>
      <c r="F8226">
        <f t="shared" si="641"/>
        <v>1</v>
      </c>
      <c r="G8226">
        <f t="shared" si="642"/>
        <v>1</v>
      </c>
    </row>
    <row r="8227" spans="1:7" x14ac:dyDescent="0.25">
      <c r="A8227" s="7">
        <v>2.7817703351043051E-2</v>
      </c>
      <c r="B8227" s="13">
        <f t="shared" si="643"/>
        <v>8226</v>
      </c>
      <c r="C8227" s="35">
        <f t="shared" si="644"/>
        <v>0</v>
      </c>
      <c r="D8227" s="7">
        <f t="shared" si="640"/>
        <v>0</v>
      </c>
      <c r="E8227" s="7">
        <f>SUM(D$2:D8227)</f>
        <v>2194.5301484104693</v>
      </c>
      <c r="F8227">
        <f t="shared" si="641"/>
        <v>1</v>
      </c>
      <c r="G8227">
        <f t="shared" si="642"/>
        <v>1</v>
      </c>
    </row>
    <row r="8228" spans="1:7" x14ac:dyDescent="0.25">
      <c r="A8228" s="7">
        <v>2.7817703351043051E-2</v>
      </c>
      <c r="B8228" s="13">
        <f t="shared" si="643"/>
        <v>8227</v>
      </c>
      <c r="C8228" s="35">
        <f t="shared" si="644"/>
        <v>0</v>
      </c>
      <c r="D8228" s="7">
        <f t="shared" si="640"/>
        <v>0</v>
      </c>
      <c r="E8228" s="7">
        <f>SUM(D$2:D8228)</f>
        <v>2194.5301484104693</v>
      </c>
      <c r="F8228">
        <f t="shared" si="641"/>
        <v>1</v>
      </c>
      <c r="G8228">
        <f t="shared" si="642"/>
        <v>1</v>
      </c>
    </row>
    <row r="8229" spans="1:7" x14ac:dyDescent="0.25">
      <c r="A8229" s="7">
        <v>2.7817703351043051E-2</v>
      </c>
      <c r="B8229" s="13">
        <f t="shared" si="643"/>
        <v>8228</v>
      </c>
      <c r="C8229" s="35">
        <f t="shared" si="644"/>
        <v>0</v>
      </c>
      <c r="D8229" s="7">
        <f t="shared" si="640"/>
        <v>0</v>
      </c>
      <c r="E8229" s="7">
        <f>SUM(D$2:D8229)</f>
        <v>2194.5301484104693</v>
      </c>
      <c r="F8229">
        <f t="shared" si="641"/>
        <v>1</v>
      </c>
      <c r="G8229">
        <f t="shared" si="642"/>
        <v>1</v>
      </c>
    </row>
    <row r="8230" spans="1:7" x14ac:dyDescent="0.25">
      <c r="A8230" s="7">
        <v>2.7817703351043051E-2</v>
      </c>
      <c r="B8230" s="13">
        <f t="shared" si="643"/>
        <v>8229</v>
      </c>
      <c r="C8230" s="35">
        <f t="shared" si="644"/>
        <v>0</v>
      </c>
      <c r="D8230" s="7">
        <f t="shared" si="640"/>
        <v>0</v>
      </c>
      <c r="E8230" s="7">
        <f>SUM(D$2:D8230)</f>
        <v>2194.5301484104693</v>
      </c>
      <c r="F8230">
        <f t="shared" si="641"/>
        <v>1</v>
      </c>
      <c r="G8230">
        <f t="shared" si="642"/>
        <v>1</v>
      </c>
    </row>
    <row r="8231" spans="1:7" x14ac:dyDescent="0.25">
      <c r="A8231" s="7">
        <v>2.7817703351043051E-2</v>
      </c>
      <c r="B8231" s="13">
        <f t="shared" si="643"/>
        <v>8230</v>
      </c>
      <c r="C8231" s="35">
        <f t="shared" si="644"/>
        <v>0</v>
      </c>
      <c r="D8231" s="7">
        <f t="shared" si="640"/>
        <v>0</v>
      </c>
      <c r="E8231" s="7">
        <f>SUM(D$2:D8231)</f>
        <v>2194.5301484104693</v>
      </c>
      <c r="F8231">
        <f t="shared" si="641"/>
        <v>1</v>
      </c>
      <c r="G8231">
        <f t="shared" si="642"/>
        <v>1</v>
      </c>
    </row>
    <row r="8232" spans="1:7" x14ac:dyDescent="0.25">
      <c r="A8232" s="7">
        <v>2.7817703351043051E-2</v>
      </c>
      <c r="B8232" s="13">
        <f t="shared" si="643"/>
        <v>8231</v>
      </c>
      <c r="C8232" s="35">
        <f t="shared" si="644"/>
        <v>0</v>
      </c>
      <c r="D8232" s="7">
        <f t="shared" si="640"/>
        <v>0</v>
      </c>
      <c r="E8232" s="7">
        <f>SUM(D$2:D8232)</f>
        <v>2194.5301484104693</v>
      </c>
      <c r="F8232">
        <f t="shared" si="641"/>
        <v>1</v>
      </c>
      <c r="G8232">
        <f t="shared" si="642"/>
        <v>1</v>
      </c>
    </row>
    <row r="8233" spans="1:7" x14ac:dyDescent="0.25">
      <c r="A8233" s="7">
        <v>2.7817703351043051E-2</v>
      </c>
      <c r="B8233" s="13">
        <f t="shared" si="643"/>
        <v>8232</v>
      </c>
      <c r="C8233" s="35">
        <f t="shared" si="644"/>
        <v>0</v>
      </c>
      <c r="D8233" s="7">
        <f t="shared" si="640"/>
        <v>0</v>
      </c>
      <c r="E8233" s="7">
        <f>SUM(D$2:D8233)</f>
        <v>2194.5301484104693</v>
      </c>
      <c r="F8233">
        <f t="shared" si="641"/>
        <v>1</v>
      </c>
      <c r="G8233">
        <f t="shared" si="642"/>
        <v>1</v>
      </c>
    </row>
    <row r="8234" spans="1:7" x14ac:dyDescent="0.25">
      <c r="A8234" s="7">
        <v>2.7817703351043051E-2</v>
      </c>
      <c r="B8234" s="13">
        <f t="shared" si="643"/>
        <v>8233</v>
      </c>
      <c r="C8234" s="35">
        <f t="shared" si="644"/>
        <v>0</v>
      </c>
      <c r="D8234" s="7">
        <f t="shared" si="640"/>
        <v>0</v>
      </c>
      <c r="E8234" s="7">
        <f>SUM(D$2:D8234)</f>
        <v>2194.5301484104693</v>
      </c>
      <c r="F8234">
        <f t="shared" si="641"/>
        <v>1</v>
      </c>
      <c r="G8234">
        <f t="shared" si="642"/>
        <v>1</v>
      </c>
    </row>
    <row r="8235" spans="1:7" x14ac:dyDescent="0.25">
      <c r="A8235" s="7">
        <v>2.7817703351043051E-2</v>
      </c>
      <c r="B8235" s="13">
        <f t="shared" si="643"/>
        <v>8234</v>
      </c>
      <c r="C8235" s="35">
        <f t="shared" si="644"/>
        <v>0</v>
      </c>
      <c r="D8235" s="7">
        <f t="shared" si="640"/>
        <v>0</v>
      </c>
      <c r="E8235" s="7">
        <f>SUM(D$2:D8235)</f>
        <v>2194.5301484104693</v>
      </c>
      <c r="F8235">
        <f t="shared" si="641"/>
        <v>1</v>
      </c>
      <c r="G8235">
        <f t="shared" si="642"/>
        <v>1</v>
      </c>
    </row>
    <row r="8236" spans="1:7" x14ac:dyDescent="0.25">
      <c r="A8236" s="7">
        <v>2.7817703351043051E-2</v>
      </c>
      <c r="B8236" s="13">
        <f t="shared" si="643"/>
        <v>8235</v>
      </c>
      <c r="C8236" s="35">
        <f t="shared" si="644"/>
        <v>0</v>
      </c>
      <c r="D8236" s="7">
        <f t="shared" si="640"/>
        <v>0</v>
      </c>
      <c r="E8236" s="7">
        <f>SUM(D$2:D8236)</f>
        <v>2194.5301484104693</v>
      </c>
      <c r="F8236">
        <f t="shared" si="641"/>
        <v>1</v>
      </c>
      <c r="G8236">
        <f t="shared" si="642"/>
        <v>1</v>
      </c>
    </row>
    <row r="8237" spans="1:7" x14ac:dyDescent="0.25">
      <c r="A8237" s="7">
        <v>2.7817703351043051E-2</v>
      </c>
      <c r="B8237" s="13">
        <f t="shared" si="643"/>
        <v>8236</v>
      </c>
      <c r="C8237" s="35">
        <f t="shared" si="644"/>
        <v>0</v>
      </c>
      <c r="D8237" s="7">
        <f t="shared" si="640"/>
        <v>0</v>
      </c>
      <c r="E8237" s="7">
        <f>SUM(D$2:D8237)</f>
        <v>2194.5301484104693</v>
      </c>
      <c r="F8237">
        <f t="shared" si="641"/>
        <v>1</v>
      </c>
      <c r="G8237">
        <f t="shared" si="642"/>
        <v>1</v>
      </c>
    </row>
    <row r="8238" spans="1:7" x14ac:dyDescent="0.25">
      <c r="A8238" s="7">
        <v>2.7817703351043051E-2</v>
      </c>
      <c r="B8238" s="13">
        <f t="shared" si="643"/>
        <v>8237</v>
      </c>
      <c r="C8238" s="35">
        <f t="shared" si="644"/>
        <v>0</v>
      </c>
      <c r="D8238" s="7">
        <f t="shared" si="640"/>
        <v>0</v>
      </c>
      <c r="E8238" s="7">
        <f>SUM(D$2:D8238)</f>
        <v>2194.5301484104693</v>
      </c>
      <c r="F8238">
        <f t="shared" si="641"/>
        <v>1</v>
      </c>
      <c r="G8238">
        <f t="shared" si="642"/>
        <v>1</v>
      </c>
    </row>
    <row r="8239" spans="1:7" x14ac:dyDescent="0.25">
      <c r="A8239" s="7">
        <v>2.7817703351043051E-2</v>
      </c>
      <c r="B8239" s="13">
        <f t="shared" si="643"/>
        <v>8238</v>
      </c>
      <c r="C8239" s="35">
        <f t="shared" si="644"/>
        <v>0</v>
      </c>
      <c r="D8239" s="7">
        <f t="shared" si="640"/>
        <v>0</v>
      </c>
      <c r="E8239" s="7">
        <f>SUM(D$2:D8239)</f>
        <v>2194.5301484104693</v>
      </c>
      <c r="F8239">
        <f t="shared" si="641"/>
        <v>1</v>
      </c>
      <c r="G8239">
        <f t="shared" si="642"/>
        <v>1</v>
      </c>
    </row>
    <row r="8240" spans="1:7" x14ac:dyDescent="0.25">
      <c r="A8240" s="7">
        <v>2.7817703351043051E-2</v>
      </c>
      <c r="B8240" s="13">
        <f t="shared" si="643"/>
        <v>8239</v>
      </c>
      <c r="C8240" s="35">
        <f t="shared" si="644"/>
        <v>0</v>
      </c>
      <c r="D8240" s="7">
        <f t="shared" si="640"/>
        <v>0</v>
      </c>
      <c r="E8240" s="7">
        <f>SUM(D$2:D8240)</f>
        <v>2194.5301484104693</v>
      </c>
      <c r="F8240">
        <f t="shared" si="641"/>
        <v>1</v>
      </c>
      <c r="G8240">
        <f t="shared" si="642"/>
        <v>1</v>
      </c>
    </row>
    <row r="8241" spans="1:7" x14ac:dyDescent="0.25">
      <c r="A8241" s="7">
        <v>2.7817703351043051E-2</v>
      </c>
      <c r="B8241" s="13">
        <f t="shared" si="643"/>
        <v>8240</v>
      </c>
      <c r="C8241" s="35">
        <f t="shared" si="644"/>
        <v>0</v>
      </c>
      <c r="D8241" s="7">
        <f t="shared" si="640"/>
        <v>0</v>
      </c>
      <c r="E8241" s="7">
        <f>SUM(D$2:D8241)</f>
        <v>2194.5301484104693</v>
      </c>
      <c r="F8241">
        <f t="shared" si="641"/>
        <v>1</v>
      </c>
      <c r="G8241">
        <f t="shared" si="642"/>
        <v>1</v>
      </c>
    </row>
    <row r="8242" spans="1:7" x14ac:dyDescent="0.25">
      <c r="A8242" s="7">
        <v>2.7817703351043051E-2</v>
      </c>
      <c r="B8242" s="13">
        <f t="shared" si="643"/>
        <v>8241</v>
      </c>
      <c r="C8242" s="35">
        <f t="shared" si="644"/>
        <v>0</v>
      </c>
      <c r="D8242" s="7">
        <f t="shared" si="640"/>
        <v>0</v>
      </c>
      <c r="E8242" s="7">
        <f>SUM(D$2:D8242)</f>
        <v>2194.5301484104693</v>
      </c>
      <c r="F8242">
        <f t="shared" si="641"/>
        <v>1</v>
      </c>
      <c r="G8242">
        <f t="shared" si="642"/>
        <v>1</v>
      </c>
    </row>
    <row r="8243" spans="1:7" x14ac:dyDescent="0.25">
      <c r="A8243" s="7">
        <v>2.7817703351043051E-2</v>
      </c>
      <c r="B8243" s="13">
        <f t="shared" si="643"/>
        <v>8242</v>
      </c>
      <c r="C8243" s="35">
        <f t="shared" si="644"/>
        <v>0</v>
      </c>
      <c r="D8243" s="7">
        <f t="shared" si="640"/>
        <v>0</v>
      </c>
      <c r="E8243" s="7">
        <f>SUM(D$2:D8243)</f>
        <v>2194.5301484104693</v>
      </c>
      <c r="F8243">
        <f t="shared" si="641"/>
        <v>1</v>
      </c>
      <c r="G8243">
        <f t="shared" si="642"/>
        <v>1</v>
      </c>
    </row>
    <row r="8244" spans="1:7" x14ac:dyDescent="0.25">
      <c r="A8244" s="7">
        <v>2.7817703351043051E-2</v>
      </c>
      <c r="B8244" s="13">
        <f t="shared" si="643"/>
        <v>8243</v>
      </c>
      <c r="C8244" s="35">
        <f t="shared" si="644"/>
        <v>0</v>
      </c>
      <c r="D8244" s="7">
        <f t="shared" si="640"/>
        <v>0</v>
      </c>
      <c r="E8244" s="7">
        <f>SUM(D$2:D8244)</f>
        <v>2194.5301484104693</v>
      </c>
      <c r="F8244">
        <f t="shared" si="641"/>
        <v>1</v>
      </c>
      <c r="G8244">
        <f t="shared" si="642"/>
        <v>1</v>
      </c>
    </row>
    <row r="8245" spans="1:7" x14ac:dyDescent="0.25">
      <c r="A8245" s="7">
        <v>2.7817703351043051E-2</v>
      </c>
      <c r="B8245" s="13">
        <f t="shared" si="643"/>
        <v>8244</v>
      </c>
      <c r="C8245" s="35">
        <f t="shared" si="644"/>
        <v>0</v>
      </c>
      <c r="D8245" s="7">
        <f t="shared" si="640"/>
        <v>0</v>
      </c>
      <c r="E8245" s="7">
        <f>SUM(D$2:D8245)</f>
        <v>2194.5301484104693</v>
      </c>
      <c r="F8245">
        <f t="shared" si="641"/>
        <v>1</v>
      </c>
      <c r="G8245">
        <f t="shared" si="642"/>
        <v>1</v>
      </c>
    </row>
    <row r="8246" spans="1:7" x14ac:dyDescent="0.25">
      <c r="A8246" s="7">
        <v>2.7817703351043051E-2</v>
      </c>
      <c r="B8246" s="13">
        <f t="shared" si="643"/>
        <v>8245</v>
      </c>
      <c r="C8246" s="35">
        <f t="shared" si="644"/>
        <v>0</v>
      </c>
      <c r="D8246" s="7">
        <f t="shared" si="640"/>
        <v>0</v>
      </c>
      <c r="E8246" s="7">
        <f>SUM(D$2:D8246)</f>
        <v>2194.5301484104693</v>
      </c>
      <c r="F8246">
        <f t="shared" si="641"/>
        <v>1</v>
      </c>
      <c r="G8246">
        <f t="shared" si="642"/>
        <v>1</v>
      </c>
    </row>
    <row r="8247" spans="1:7" x14ac:dyDescent="0.25">
      <c r="A8247" s="7">
        <v>2.7817703351043051E-2</v>
      </c>
      <c r="B8247" s="13">
        <f t="shared" si="643"/>
        <v>8246</v>
      </c>
      <c r="C8247" s="35">
        <f t="shared" si="644"/>
        <v>0</v>
      </c>
      <c r="D8247" s="7">
        <f t="shared" si="640"/>
        <v>0</v>
      </c>
      <c r="E8247" s="7">
        <f>SUM(D$2:D8247)</f>
        <v>2194.5301484104693</v>
      </c>
      <c r="F8247">
        <f t="shared" si="641"/>
        <v>1</v>
      </c>
      <c r="G8247">
        <f t="shared" si="642"/>
        <v>1</v>
      </c>
    </row>
    <row r="8248" spans="1:7" x14ac:dyDescent="0.25">
      <c r="A8248" s="7">
        <v>2.7801167675334817E-2</v>
      </c>
      <c r="B8248" s="13">
        <f t="shared" si="643"/>
        <v>8247</v>
      </c>
      <c r="C8248" s="35">
        <f t="shared" si="644"/>
        <v>1.6535675708233971E-5</v>
      </c>
      <c r="D8248" s="7">
        <f t="shared" si="640"/>
        <v>0.13636971756580557</v>
      </c>
      <c r="E8248" s="7">
        <f>SUM(D$2:D8248)</f>
        <v>2194.666518128035</v>
      </c>
      <c r="F8248">
        <f t="shared" si="641"/>
        <v>1</v>
      </c>
      <c r="G8248">
        <f t="shared" si="642"/>
        <v>1</v>
      </c>
    </row>
    <row r="8249" spans="1:7" x14ac:dyDescent="0.25">
      <c r="A8249" s="7">
        <v>2.7743595439852844E-2</v>
      </c>
      <c r="B8249" s="13">
        <f t="shared" si="643"/>
        <v>8248</v>
      </c>
      <c r="C8249" s="35">
        <f t="shared" si="644"/>
        <v>5.7572235481972989E-5</v>
      </c>
      <c r="D8249" s="7">
        <f t="shared" si="640"/>
        <v>0.47485579825531321</v>
      </c>
      <c r="E8249" s="7">
        <f>SUM(D$2:D8249)</f>
        <v>2195.1413739262903</v>
      </c>
      <c r="F8249">
        <f t="shared" si="641"/>
        <v>1</v>
      </c>
      <c r="G8249">
        <f t="shared" si="642"/>
        <v>1</v>
      </c>
    </row>
    <row r="8250" spans="1:7" x14ac:dyDescent="0.25">
      <c r="A8250" s="7">
        <v>2.7708272524979757E-2</v>
      </c>
      <c r="B8250" s="13">
        <f t="shared" si="643"/>
        <v>8249</v>
      </c>
      <c r="C8250" s="35">
        <f t="shared" si="644"/>
        <v>3.5322914873087835E-5</v>
      </c>
      <c r="D8250" s="7">
        <f t="shared" si="640"/>
        <v>0.29137872478810156</v>
      </c>
      <c r="E8250" s="7">
        <f>SUM(D$2:D8250)</f>
        <v>2195.4327526510783</v>
      </c>
      <c r="F8250">
        <f t="shared" si="641"/>
        <v>1</v>
      </c>
      <c r="G8250">
        <f t="shared" si="642"/>
        <v>1</v>
      </c>
    </row>
    <row r="8251" spans="1:7" x14ac:dyDescent="0.25">
      <c r="A8251" s="7">
        <v>2.7666146499017354E-2</v>
      </c>
      <c r="B8251" s="13">
        <f t="shared" si="643"/>
        <v>8250</v>
      </c>
      <c r="C8251" s="35">
        <f t="shared" si="644"/>
        <v>4.2126025962402336E-5</v>
      </c>
      <c r="D8251" s="7">
        <f t="shared" si="640"/>
        <v>0.34753971418981927</v>
      </c>
      <c r="E8251" s="7">
        <f>SUM(D$2:D8251)</f>
        <v>2195.780292365268</v>
      </c>
      <c r="F8251">
        <f t="shared" si="641"/>
        <v>1</v>
      </c>
      <c r="G8251">
        <f t="shared" si="642"/>
        <v>1</v>
      </c>
    </row>
    <row r="8252" spans="1:7" x14ac:dyDescent="0.25">
      <c r="A8252" s="7">
        <v>2.7655760254685236E-2</v>
      </c>
      <c r="B8252" s="13">
        <f t="shared" si="643"/>
        <v>8251</v>
      </c>
      <c r="C8252" s="35">
        <f t="shared" si="644"/>
        <v>1.0386244332118155E-5</v>
      </c>
      <c r="D8252" s="7">
        <f t="shared" si="640"/>
        <v>8.5696901984306906E-2</v>
      </c>
      <c r="E8252" s="7">
        <f>SUM(D$2:D8252)</f>
        <v>2195.8659892672522</v>
      </c>
      <c r="F8252">
        <f t="shared" si="641"/>
        <v>1</v>
      </c>
      <c r="G8252">
        <f t="shared" si="642"/>
        <v>1</v>
      </c>
    </row>
    <row r="8253" spans="1:7" x14ac:dyDescent="0.25">
      <c r="A8253" s="7">
        <v>2.7551897811364114E-2</v>
      </c>
      <c r="B8253" s="13">
        <f t="shared" si="643"/>
        <v>8252</v>
      </c>
      <c r="C8253" s="35">
        <f t="shared" si="644"/>
        <v>1.0386244332112257E-4</v>
      </c>
      <c r="D8253" s="7">
        <f t="shared" si="640"/>
        <v>0.8570728822859035</v>
      </c>
      <c r="E8253" s="7">
        <f>SUM(D$2:D8253)</f>
        <v>2196.7230621495382</v>
      </c>
      <c r="F8253">
        <f t="shared" si="641"/>
        <v>1</v>
      </c>
      <c r="G8253">
        <f t="shared" si="642"/>
        <v>1</v>
      </c>
    </row>
    <row r="8254" spans="1:7" x14ac:dyDescent="0.25">
      <c r="A8254" s="7">
        <v>2.7551679918126369E-2</v>
      </c>
      <c r="B8254" s="13">
        <f t="shared" si="643"/>
        <v>8253</v>
      </c>
      <c r="C8254" s="35">
        <f t="shared" si="644"/>
        <v>2.1789323774445979E-7</v>
      </c>
      <c r="D8254" s="7">
        <f t="shared" si="640"/>
        <v>1.7982728911050266E-3</v>
      </c>
      <c r="E8254" s="7">
        <f>SUM(D$2:D8254)</f>
        <v>2196.7248604224292</v>
      </c>
      <c r="F8254">
        <f t="shared" si="641"/>
        <v>1</v>
      </c>
      <c r="G8254">
        <f t="shared" si="642"/>
        <v>1</v>
      </c>
    </row>
    <row r="8255" spans="1:7" x14ac:dyDescent="0.25">
      <c r="A8255" s="7">
        <v>2.7473335193980191E-2</v>
      </c>
      <c r="B8255" s="13">
        <f t="shared" si="643"/>
        <v>8254</v>
      </c>
      <c r="C8255" s="35">
        <f t="shared" si="644"/>
        <v>7.8344724146178074E-5</v>
      </c>
      <c r="D8255" s="7">
        <f t="shared" si="640"/>
        <v>0.64665735310255379</v>
      </c>
      <c r="E8255" s="7">
        <f>SUM(D$2:D8255)</f>
        <v>2197.3715177755316</v>
      </c>
      <c r="F8255">
        <f t="shared" si="641"/>
        <v>1</v>
      </c>
      <c r="G8255">
        <f t="shared" si="642"/>
        <v>1</v>
      </c>
    </row>
    <row r="8256" spans="1:7" x14ac:dyDescent="0.25">
      <c r="A8256" s="7">
        <v>2.7464086836556243E-2</v>
      </c>
      <c r="B8256" s="13">
        <f t="shared" si="643"/>
        <v>8255</v>
      </c>
      <c r="C8256" s="35">
        <f t="shared" si="644"/>
        <v>9.2483574239479727E-6</v>
      </c>
      <c r="D8256" s="7">
        <f t="shared" si="640"/>
        <v>7.6345190534690521E-2</v>
      </c>
      <c r="E8256" s="7">
        <f>SUM(D$2:D8256)</f>
        <v>2197.4478629660662</v>
      </c>
      <c r="F8256">
        <f t="shared" si="641"/>
        <v>1</v>
      </c>
      <c r="G8256">
        <f t="shared" si="642"/>
        <v>1</v>
      </c>
    </row>
    <row r="8257" spans="1:7" x14ac:dyDescent="0.25">
      <c r="A8257" s="7">
        <v>2.7447962736963736E-2</v>
      </c>
      <c r="B8257" s="13">
        <f t="shared" si="643"/>
        <v>8256</v>
      </c>
      <c r="C8257" s="35">
        <f t="shared" si="644"/>
        <v>1.6124099592507157E-5</v>
      </c>
      <c r="D8257" s="7">
        <f t="shared" si="640"/>
        <v>0.13312056623573909</v>
      </c>
      <c r="E8257" s="7">
        <f>SUM(D$2:D8257)</f>
        <v>2197.5809835323021</v>
      </c>
      <c r="F8257">
        <f t="shared" si="641"/>
        <v>1</v>
      </c>
      <c r="G8257">
        <f t="shared" si="642"/>
        <v>1</v>
      </c>
    </row>
    <row r="8258" spans="1:7" x14ac:dyDescent="0.25">
      <c r="A8258" s="7">
        <v>2.7424817633044166E-2</v>
      </c>
      <c r="B8258" s="13">
        <f t="shared" si="643"/>
        <v>8257</v>
      </c>
      <c r="C8258" s="35">
        <f t="shared" si="644"/>
        <v>2.3145103919569587E-5</v>
      </c>
      <c r="D8258" s="7">
        <f t="shared" ref="D8258:D8321" si="645">C8258*B8258</f>
        <v>0.19110912306388608</v>
      </c>
      <c r="E8258" s="7">
        <f>SUM(D$2:D8258)</f>
        <v>2197.7720926553661</v>
      </c>
      <c r="F8258">
        <f t="shared" ref="F8258:F8321" si="646">IF(E8258&gt;I$15,1,0)</f>
        <v>1</v>
      </c>
      <c r="G8258">
        <f t="shared" ref="G8258:G8321" si="647">IF(E8258&gt;M$15,1,0)</f>
        <v>1</v>
      </c>
    </row>
    <row r="8259" spans="1:7" x14ac:dyDescent="0.25">
      <c r="A8259" s="7">
        <v>2.7357706515821277E-2</v>
      </c>
      <c r="B8259" s="13">
        <f t="shared" ref="B8259:B8322" si="648">ROW(B8259)-1</f>
        <v>8258</v>
      </c>
      <c r="C8259" s="35">
        <f t="shared" si="644"/>
        <v>6.7111117222889288E-5</v>
      </c>
      <c r="D8259" s="7">
        <f t="shared" si="645"/>
        <v>0.55420360602661978</v>
      </c>
      <c r="E8259" s="7">
        <f>SUM(D$2:D8259)</f>
        <v>2198.3262962613926</v>
      </c>
      <c r="F8259">
        <f t="shared" si="646"/>
        <v>1</v>
      </c>
      <c r="G8259">
        <f t="shared" si="647"/>
        <v>1</v>
      </c>
    </row>
    <row r="8260" spans="1:7" x14ac:dyDescent="0.25">
      <c r="A8260" s="7">
        <v>2.7357706515821277E-2</v>
      </c>
      <c r="B8260" s="13">
        <f t="shared" si="648"/>
        <v>8259</v>
      </c>
      <c r="C8260" s="35">
        <f t="shared" ref="C8260:C8323" si="649">IF(A8259-A8260=0,0,A8259-A8260)</f>
        <v>0</v>
      </c>
      <c r="D8260" s="7">
        <f t="shared" si="645"/>
        <v>0</v>
      </c>
      <c r="E8260" s="7">
        <f>SUM(D$2:D8260)</f>
        <v>2198.3262962613926</v>
      </c>
      <c r="F8260">
        <f t="shared" si="646"/>
        <v>1</v>
      </c>
      <c r="G8260">
        <f t="shared" si="647"/>
        <v>1</v>
      </c>
    </row>
    <row r="8261" spans="1:7" x14ac:dyDescent="0.25">
      <c r="A8261" s="7">
        <v>2.7357706515821277E-2</v>
      </c>
      <c r="B8261" s="13">
        <f t="shared" si="648"/>
        <v>8260</v>
      </c>
      <c r="C8261" s="35">
        <f t="shared" si="649"/>
        <v>0</v>
      </c>
      <c r="D8261" s="7">
        <f t="shared" si="645"/>
        <v>0</v>
      </c>
      <c r="E8261" s="7">
        <f>SUM(D$2:D8261)</f>
        <v>2198.3262962613926</v>
      </c>
      <c r="F8261">
        <f t="shared" si="646"/>
        <v>1</v>
      </c>
      <c r="G8261">
        <f t="shared" si="647"/>
        <v>1</v>
      </c>
    </row>
    <row r="8262" spans="1:7" x14ac:dyDescent="0.25">
      <c r="A8262" s="7">
        <v>2.7357706515821277E-2</v>
      </c>
      <c r="B8262" s="13">
        <f t="shared" si="648"/>
        <v>8261</v>
      </c>
      <c r="C8262" s="35">
        <f t="shared" si="649"/>
        <v>0</v>
      </c>
      <c r="D8262" s="7">
        <f t="shared" si="645"/>
        <v>0</v>
      </c>
      <c r="E8262" s="7">
        <f>SUM(D$2:D8262)</f>
        <v>2198.3262962613926</v>
      </c>
      <c r="F8262">
        <f t="shared" si="646"/>
        <v>1</v>
      </c>
      <c r="G8262">
        <f t="shared" si="647"/>
        <v>1</v>
      </c>
    </row>
    <row r="8263" spans="1:7" x14ac:dyDescent="0.25">
      <c r="A8263" s="7">
        <v>2.729771324436446E-2</v>
      </c>
      <c r="B8263" s="13">
        <f t="shared" si="648"/>
        <v>8262</v>
      </c>
      <c r="C8263" s="35">
        <f t="shared" si="649"/>
        <v>5.9993271456816599E-5</v>
      </c>
      <c r="D8263" s="7">
        <f t="shared" si="645"/>
        <v>0.49566440877621876</v>
      </c>
      <c r="E8263" s="7">
        <f>SUM(D$2:D8263)</f>
        <v>2198.8219606701687</v>
      </c>
      <c r="F8263">
        <f t="shared" si="646"/>
        <v>1</v>
      </c>
      <c r="G8263">
        <f t="shared" si="647"/>
        <v>1</v>
      </c>
    </row>
    <row r="8264" spans="1:7" x14ac:dyDescent="0.25">
      <c r="A8264" s="7">
        <v>2.7285898588807179E-2</v>
      </c>
      <c r="B8264" s="13">
        <f t="shared" si="648"/>
        <v>8263</v>
      </c>
      <c r="C8264" s="35">
        <f t="shared" si="649"/>
        <v>1.1814655557280951E-5</v>
      </c>
      <c r="D8264" s="7">
        <f t="shared" si="645"/>
        <v>9.7624498869812504E-2</v>
      </c>
      <c r="E8264" s="7">
        <f>SUM(D$2:D8264)</f>
        <v>2198.9195851690383</v>
      </c>
      <c r="F8264">
        <f t="shared" si="646"/>
        <v>1</v>
      </c>
      <c r="G8264">
        <f t="shared" si="647"/>
        <v>1</v>
      </c>
    </row>
    <row r="8265" spans="1:7" x14ac:dyDescent="0.25">
      <c r="A8265" s="7">
        <v>2.7264932417264961E-2</v>
      </c>
      <c r="B8265" s="13">
        <f t="shared" si="648"/>
        <v>8264</v>
      </c>
      <c r="C8265" s="35">
        <f t="shared" si="649"/>
        <v>2.0966171542218665E-5</v>
      </c>
      <c r="D8265" s="7">
        <f t="shared" si="645"/>
        <v>0.17326444162489504</v>
      </c>
      <c r="E8265" s="7">
        <f>SUM(D$2:D8265)</f>
        <v>2199.0928496106631</v>
      </c>
      <c r="F8265">
        <f t="shared" si="646"/>
        <v>1</v>
      </c>
      <c r="G8265">
        <f t="shared" si="647"/>
        <v>1</v>
      </c>
    </row>
    <row r="8266" spans="1:7" x14ac:dyDescent="0.25">
      <c r="A8266" s="7">
        <v>2.725367459998191E-2</v>
      </c>
      <c r="B8266" s="13">
        <f t="shared" si="648"/>
        <v>8265</v>
      </c>
      <c r="C8266" s="35">
        <f t="shared" si="649"/>
        <v>1.1257817283050892E-5</v>
      </c>
      <c r="D8266" s="7">
        <f t="shared" si="645"/>
        <v>9.3045859844415615E-2</v>
      </c>
      <c r="E8266" s="7">
        <f>SUM(D$2:D8266)</f>
        <v>2199.1858954705076</v>
      </c>
      <c r="F8266">
        <f t="shared" si="646"/>
        <v>1</v>
      </c>
      <c r="G8266">
        <f t="shared" si="647"/>
        <v>1</v>
      </c>
    </row>
    <row r="8267" spans="1:7" x14ac:dyDescent="0.25">
      <c r="A8267" s="7">
        <v>2.7208377016892445E-2</v>
      </c>
      <c r="B8267" s="13">
        <f t="shared" si="648"/>
        <v>8266</v>
      </c>
      <c r="C8267" s="35">
        <f t="shared" si="649"/>
        <v>4.5297583089465299E-5</v>
      </c>
      <c r="D8267" s="7">
        <f t="shared" si="645"/>
        <v>0.37442982181752016</v>
      </c>
      <c r="E8267" s="7">
        <f>SUM(D$2:D8267)</f>
        <v>2199.5603252923252</v>
      </c>
      <c r="F8267">
        <f t="shared" si="646"/>
        <v>1</v>
      </c>
      <c r="G8267">
        <f t="shared" si="647"/>
        <v>1</v>
      </c>
    </row>
    <row r="8268" spans="1:7" x14ac:dyDescent="0.25">
      <c r="A8268" s="7">
        <v>2.7009924698033868E-2</v>
      </c>
      <c r="B8268" s="13">
        <f t="shared" si="648"/>
        <v>8267</v>
      </c>
      <c r="C8268" s="35">
        <f t="shared" si="649"/>
        <v>1.984523188585767E-4</v>
      </c>
      <c r="D8268" s="7">
        <f t="shared" si="645"/>
        <v>1.6406053200038535</v>
      </c>
      <c r="E8268" s="7">
        <f>SUM(D$2:D8268)</f>
        <v>2201.2009306123291</v>
      </c>
      <c r="F8268">
        <f t="shared" si="646"/>
        <v>1</v>
      </c>
      <c r="G8268">
        <f t="shared" si="647"/>
        <v>1</v>
      </c>
    </row>
    <row r="8269" spans="1:7" x14ac:dyDescent="0.25">
      <c r="A8269" s="7">
        <v>2.6717342500473078E-2</v>
      </c>
      <c r="B8269" s="13">
        <f t="shared" si="648"/>
        <v>8268</v>
      </c>
      <c r="C8269" s="35">
        <f t="shared" si="649"/>
        <v>2.9258219756079021E-4</v>
      </c>
      <c r="D8269" s="7">
        <f t="shared" si="645"/>
        <v>2.4190696094326136</v>
      </c>
      <c r="E8269" s="7">
        <f>SUM(D$2:D8269)</f>
        <v>2203.6200002217615</v>
      </c>
      <c r="F8269">
        <f t="shared" si="646"/>
        <v>1</v>
      </c>
      <c r="G8269">
        <f t="shared" si="647"/>
        <v>1</v>
      </c>
    </row>
    <row r="8270" spans="1:7" x14ac:dyDescent="0.25">
      <c r="A8270" s="7">
        <v>2.6675845943864115E-2</v>
      </c>
      <c r="B8270" s="13">
        <f t="shared" si="648"/>
        <v>8269</v>
      </c>
      <c r="C8270" s="35">
        <f t="shared" si="649"/>
        <v>4.1496556608962287E-5</v>
      </c>
      <c r="D8270" s="7">
        <f t="shared" si="645"/>
        <v>0.34313502659950917</v>
      </c>
      <c r="E8270" s="7">
        <f>SUM(D$2:D8270)</f>
        <v>2203.9631352483611</v>
      </c>
      <c r="F8270">
        <f t="shared" si="646"/>
        <v>1</v>
      </c>
      <c r="G8270">
        <f t="shared" si="647"/>
        <v>1</v>
      </c>
    </row>
    <row r="8271" spans="1:7" x14ac:dyDescent="0.25">
      <c r="A8271" s="7">
        <v>2.6567407742550519E-2</v>
      </c>
      <c r="B8271" s="13">
        <f t="shared" si="648"/>
        <v>8270</v>
      </c>
      <c r="C8271" s="35">
        <f t="shared" si="649"/>
        <v>1.0843820131359663E-4</v>
      </c>
      <c r="D8271" s="7">
        <f t="shared" si="645"/>
        <v>0.89678392486344416</v>
      </c>
      <c r="E8271" s="7">
        <f>SUM(D$2:D8271)</f>
        <v>2204.8599191732246</v>
      </c>
      <c r="F8271">
        <f t="shared" si="646"/>
        <v>1</v>
      </c>
      <c r="G8271">
        <f t="shared" si="647"/>
        <v>1</v>
      </c>
    </row>
    <row r="8272" spans="1:7" x14ac:dyDescent="0.25">
      <c r="A8272" s="7">
        <v>2.6515524941609459E-2</v>
      </c>
      <c r="B8272" s="13">
        <f t="shared" si="648"/>
        <v>8271</v>
      </c>
      <c r="C8272" s="35">
        <f t="shared" si="649"/>
        <v>5.1882800941059626E-5</v>
      </c>
      <c r="D8272" s="7">
        <f t="shared" si="645"/>
        <v>0.42912264658350419</v>
      </c>
      <c r="E8272" s="7">
        <f>SUM(D$2:D8272)</f>
        <v>2205.2890418198081</v>
      </c>
      <c r="F8272">
        <f t="shared" si="646"/>
        <v>1</v>
      </c>
      <c r="G8272">
        <f t="shared" si="647"/>
        <v>1</v>
      </c>
    </row>
    <row r="8273" spans="1:7" x14ac:dyDescent="0.25">
      <c r="A8273" s="7">
        <v>2.6497149278560329E-2</v>
      </c>
      <c r="B8273" s="13">
        <f t="shared" si="648"/>
        <v>8272</v>
      </c>
      <c r="C8273" s="35">
        <f t="shared" si="649"/>
        <v>1.837566304913052E-5</v>
      </c>
      <c r="D8273" s="7">
        <f t="shared" si="645"/>
        <v>0.15200348474240766</v>
      </c>
      <c r="E8273" s="7">
        <f>SUM(D$2:D8273)</f>
        <v>2205.4410453045502</v>
      </c>
      <c r="F8273">
        <f t="shared" si="646"/>
        <v>1</v>
      </c>
      <c r="G8273">
        <f t="shared" si="647"/>
        <v>1</v>
      </c>
    </row>
    <row r="8274" spans="1:7" x14ac:dyDescent="0.25">
      <c r="A8274" s="7">
        <v>2.6484535681131356E-2</v>
      </c>
      <c r="B8274" s="13">
        <f t="shared" si="648"/>
        <v>8273</v>
      </c>
      <c r="C8274" s="35">
        <f t="shared" si="649"/>
        <v>1.2613597428972473E-5</v>
      </c>
      <c r="D8274" s="7">
        <f t="shared" si="645"/>
        <v>0.10435229152988927</v>
      </c>
      <c r="E8274" s="7">
        <f>SUM(D$2:D8274)</f>
        <v>2205.54539759608</v>
      </c>
      <c r="F8274">
        <f t="shared" si="646"/>
        <v>1</v>
      </c>
      <c r="G8274">
        <f t="shared" si="647"/>
        <v>1</v>
      </c>
    </row>
    <row r="8275" spans="1:7" x14ac:dyDescent="0.25">
      <c r="A8275" s="7">
        <v>2.6430183423495939E-2</v>
      </c>
      <c r="B8275" s="13">
        <f t="shared" si="648"/>
        <v>8274</v>
      </c>
      <c r="C8275" s="35">
        <f t="shared" si="649"/>
        <v>5.4352257635417039E-5</v>
      </c>
      <c r="D8275" s="7">
        <f t="shared" si="645"/>
        <v>0.44971057967544059</v>
      </c>
      <c r="E8275" s="7">
        <f>SUM(D$2:D8275)</f>
        <v>2205.9951081757554</v>
      </c>
      <c r="F8275">
        <f t="shared" si="646"/>
        <v>1</v>
      </c>
      <c r="G8275">
        <f t="shared" si="647"/>
        <v>1</v>
      </c>
    </row>
    <row r="8276" spans="1:7" x14ac:dyDescent="0.25">
      <c r="A8276" s="7">
        <v>2.6429093957307255E-2</v>
      </c>
      <c r="B8276" s="13">
        <f t="shared" si="648"/>
        <v>8275</v>
      </c>
      <c r="C8276" s="35">
        <f t="shared" si="649"/>
        <v>1.089466188684135E-6</v>
      </c>
      <c r="D8276" s="7">
        <f t="shared" si="645"/>
        <v>9.0153327113612174E-3</v>
      </c>
      <c r="E8276" s="7">
        <f>SUM(D$2:D8276)</f>
        <v>2206.0041235084668</v>
      </c>
      <c r="F8276">
        <f t="shared" si="646"/>
        <v>1</v>
      </c>
      <c r="G8276">
        <f t="shared" si="647"/>
        <v>1</v>
      </c>
    </row>
    <row r="8277" spans="1:7" x14ac:dyDescent="0.25">
      <c r="A8277" s="7">
        <v>2.6392681576245493E-2</v>
      </c>
      <c r="B8277" s="13">
        <f t="shared" si="648"/>
        <v>8276</v>
      </c>
      <c r="C8277" s="35">
        <f t="shared" si="649"/>
        <v>3.6412381061761562E-5</v>
      </c>
      <c r="D8277" s="7">
        <f t="shared" si="645"/>
        <v>0.3013488656671387</v>
      </c>
      <c r="E8277" s="7">
        <f>SUM(D$2:D8277)</f>
        <v>2206.3054723741338</v>
      </c>
      <c r="F8277">
        <f t="shared" si="646"/>
        <v>1</v>
      </c>
      <c r="G8277">
        <f t="shared" si="647"/>
        <v>1</v>
      </c>
    </row>
    <row r="8278" spans="1:7" x14ac:dyDescent="0.25">
      <c r="A8278" s="7">
        <v>2.63493208219359E-2</v>
      </c>
      <c r="B8278" s="13">
        <f t="shared" si="648"/>
        <v>8277</v>
      </c>
      <c r="C8278" s="35">
        <f t="shared" si="649"/>
        <v>4.3360754309593186E-5</v>
      </c>
      <c r="D8278" s="7">
        <f t="shared" si="645"/>
        <v>0.35889696342050281</v>
      </c>
      <c r="E8278" s="7">
        <f>SUM(D$2:D8278)</f>
        <v>2206.6643693375545</v>
      </c>
      <c r="F8278">
        <f t="shared" si="646"/>
        <v>1</v>
      </c>
      <c r="G8278">
        <f t="shared" si="647"/>
        <v>1</v>
      </c>
    </row>
    <row r="8279" spans="1:7" x14ac:dyDescent="0.25">
      <c r="A8279" s="7">
        <v>2.6346149264808841E-2</v>
      </c>
      <c r="B8279" s="13">
        <f t="shared" si="648"/>
        <v>8278</v>
      </c>
      <c r="C8279" s="35">
        <f t="shared" si="649"/>
        <v>3.1715571270594933E-6</v>
      </c>
      <c r="D8279" s="7">
        <f t="shared" si="645"/>
        <v>2.6254149897798486E-2</v>
      </c>
      <c r="E8279" s="7">
        <f>SUM(D$2:D8279)</f>
        <v>2206.6906234874523</v>
      </c>
      <c r="F8279">
        <f t="shared" si="646"/>
        <v>1</v>
      </c>
      <c r="G8279">
        <f t="shared" si="647"/>
        <v>1</v>
      </c>
    </row>
    <row r="8280" spans="1:7" x14ac:dyDescent="0.25">
      <c r="A8280" s="7">
        <v>2.6331937783636475E-2</v>
      </c>
      <c r="B8280" s="13">
        <f t="shared" si="648"/>
        <v>8279</v>
      </c>
      <c r="C8280" s="35">
        <f t="shared" si="649"/>
        <v>1.4211481172365925E-5</v>
      </c>
      <c r="D8280" s="7">
        <f t="shared" si="645"/>
        <v>0.11765685262601749</v>
      </c>
      <c r="E8280" s="7">
        <f>SUM(D$2:D8280)</f>
        <v>2206.8082803400785</v>
      </c>
      <c r="F8280">
        <f t="shared" si="646"/>
        <v>1</v>
      </c>
      <c r="G8280">
        <f t="shared" si="647"/>
        <v>1</v>
      </c>
    </row>
    <row r="8281" spans="1:7" x14ac:dyDescent="0.25">
      <c r="A8281" s="7">
        <v>2.6328645174710667E-2</v>
      </c>
      <c r="B8281" s="13">
        <f t="shared" si="648"/>
        <v>8280</v>
      </c>
      <c r="C8281" s="35">
        <f t="shared" si="649"/>
        <v>3.2926089258075719E-6</v>
      </c>
      <c r="D8281" s="7">
        <f t="shared" si="645"/>
        <v>2.7262801905686695E-2</v>
      </c>
      <c r="E8281" s="7">
        <f>SUM(D$2:D8281)</f>
        <v>2206.8355431419841</v>
      </c>
      <c r="F8281">
        <f t="shared" si="646"/>
        <v>1</v>
      </c>
      <c r="G8281">
        <f t="shared" si="647"/>
        <v>1</v>
      </c>
    </row>
    <row r="8282" spans="1:7" x14ac:dyDescent="0.25">
      <c r="A8282" s="7">
        <v>2.6191735590332818E-2</v>
      </c>
      <c r="B8282" s="13">
        <f t="shared" si="648"/>
        <v>8281</v>
      </c>
      <c r="C8282" s="35">
        <f t="shared" si="649"/>
        <v>1.3690958437784922E-4</v>
      </c>
      <c r="D8282" s="7">
        <f t="shared" si="645"/>
        <v>1.1337482682329694</v>
      </c>
      <c r="E8282" s="7">
        <f>SUM(D$2:D8282)</f>
        <v>2207.969291410217</v>
      </c>
      <c r="F8282">
        <f t="shared" si="646"/>
        <v>1</v>
      </c>
      <c r="G8282">
        <f t="shared" si="647"/>
        <v>1</v>
      </c>
    </row>
    <row r="8283" spans="1:7" x14ac:dyDescent="0.25">
      <c r="A8283" s="7">
        <v>2.6151667444949032E-2</v>
      </c>
      <c r="B8283" s="13">
        <f t="shared" si="648"/>
        <v>8282</v>
      </c>
      <c r="C8283" s="35">
        <f t="shared" si="649"/>
        <v>4.0068145383785614E-5</v>
      </c>
      <c r="D8283" s="7">
        <f t="shared" si="645"/>
        <v>0.33184438006851247</v>
      </c>
      <c r="E8283" s="7">
        <f>SUM(D$2:D8283)</f>
        <v>2208.3011357902856</v>
      </c>
      <c r="F8283">
        <f t="shared" si="646"/>
        <v>1</v>
      </c>
      <c r="G8283">
        <f t="shared" si="647"/>
        <v>1</v>
      </c>
    </row>
    <row r="8284" spans="1:7" x14ac:dyDescent="0.25">
      <c r="A8284" s="7">
        <v>2.6122687644330057E-2</v>
      </c>
      <c r="B8284" s="13">
        <f t="shared" si="648"/>
        <v>8283</v>
      </c>
      <c r="C8284" s="35">
        <f t="shared" si="649"/>
        <v>2.8979800618975787E-5</v>
      </c>
      <c r="D8284" s="7">
        <f t="shared" si="645"/>
        <v>0.24003968852697644</v>
      </c>
      <c r="E8284" s="7">
        <f>SUM(D$2:D8284)</f>
        <v>2208.5411754788124</v>
      </c>
      <c r="F8284">
        <f t="shared" si="646"/>
        <v>1</v>
      </c>
      <c r="G8284">
        <f t="shared" si="647"/>
        <v>1</v>
      </c>
    </row>
    <row r="8285" spans="1:7" x14ac:dyDescent="0.25">
      <c r="A8285" s="7">
        <v>2.6118015044898586E-2</v>
      </c>
      <c r="B8285" s="13">
        <f t="shared" si="648"/>
        <v>8284</v>
      </c>
      <c r="C8285" s="35">
        <f t="shared" si="649"/>
        <v>4.6725994314704422E-6</v>
      </c>
      <c r="D8285" s="7">
        <f t="shared" si="645"/>
        <v>3.8707813690301143E-2</v>
      </c>
      <c r="E8285" s="7">
        <f>SUM(D$2:D8285)</f>
        <v>2208.5798832925029</v>
      </c>
      <c r="F8285">
        <f t="shared" si="646"/>
        <v>1</v>
      </c>
      <c r="G8285">
        <f t="shared" si="647"/>
        <v>1</v>
      </c>
    </row>
    <row r="8286" spans="1:7" x14ac:dyDescent="0.25">
      <c r="A8286" s="7">
        <v>2.6032189319590116E-2</v>
      </c>
      <c r="B8286" s="13">
        <f t="shared" si="648"/>
        <v>8285</v>
      </c>
      <c r="C8286" s="35">
        <f t="shared" si="649"/>
        <v>8.5825725308470713E-5</v>
      </c>
      <c r="D8286" s="7">
        <f t="shared" si="645"/>
        <v>0.71106613418067988</v>
      </c>
      <c r="E8286" s="7">
        <f>SUM(D$2:D8286)</f>
        <v>2209.2909494266837</v>
      </c>
      <c r="F8286">
        <f t="shared" si="646"/>
        <v>1</v>
      </c>
      <c r="G8286">
        <f t="shared" si="647"/>
        <v>1</v>
      </c>
    </row>
    <row r="8287" spans="1:7" x14ac:dyDescent="0.25">
      <c r="A8287" s="7">
        <v>2.5978926528143376E-2</v>
      </c>
      <c r="B8287" s="13">
        <f t="shared" si="648"/>
        <v>8286</v>
      </c>
      <c r="C8287" s="35">
        <f t="shared" si="649"/>
        <v>5.3262791446739843E-5</v>
      </c>
      <c r="D8287" s="7">
        <f t="shared" si="645"/>
        <v>0.44133548992768634</v>
      </c>
      <c r="E8287" s="7">
        <f>SUM(D$2:D8287)</f>
        <v>2209.7322849166112</v>
      </c>
      <c r="F8287">
        <f t="shared" si="646"/>
        <v>1</v>
      </c>
      <c r="G8287">
        <f t="shared" si="647"/>
        <v>1</v>
      </c>
    </row>
    <row r="8288" spans="1:7" x14ac:dyDescent="0.25">
      <c r="A8288" s="7">
        <v>2.5886321902105304E-2</v>
      </c>
      <c r="B8288" s="13">
        <f t="shared" si="648"/>
        <v>8287</v>
      </c>
      <c r="C8288" s="35">
        <f t="shared" si="649"/>
        <v>9.260462603807168E-5</v>
      </c>
      <c r="D8288" s="7">
        <f t="shared" si="645"/>
        <v>0.76741453597749998</v>
      </c>
      <c r="E8288" s="7">
        <f>SUM(D$2:D8288)</f>
        <v>2210.4996994525886</v>
      </c>
      <c r="F8288">
        <f t="shared" si="646"/>
        <v>1</v>
      </c>
      <c r="G8288">
        <f t="shared" si="647"/>
        <v>1</v>
      </c>
    </row>
    <row r="8289" spans="1:7" x14ac:dyDescent="0.25">
      <c r="A8289" s="7">
        <v>2.5846786384635986E-2</v>
      </c>
      <c r="B8289" s="13">
        <f t="shared" si="648"/>
        <v>8288</v>
      </c>
      <c r="C8289" s="35">
        <f t="shared" si="649"/>
        <v>3.953551746931766E-5</v>
      </c>
      <c r="D8289" s="7">
        <f t="shared" si="645"/>
        <v>0.32767036878570477</v>
      </c>
      <c r="E8289" s="7">
        <f>SUM(D$2:D8289)</f>
        <v>2210.8273698213743</v>
      </c>
      <c r="F8289">
        <f t="shared" si="646"/>
        <v>1</v>
      </c>
      <c r="G8289">
        <f t="shared" si="647"/>
        <v>1</v>
      </c>
    </row>
    <row r="8290" spans="1:7" x14ac:dyDescent="0.25">
      <c r="A8290" s="7">
        <v>2.5823060232082442E-2</v>
      </c>
      <c r="B8290" s="13">
        <f t="shared" si="648"/>
        <v>8289</v>
      </c>
      <c r="C8290" s="35">
        <f t="shared" si="649"/>
        <v>2.3726152553544405E-5</v>
      </c>
      <c r="D8290" s="7">
        <f t="shared" si="645"/>
        <v>0.19666607851632958</v>
      </c>
      <c r="E8290" s="7">
        <f>SUM(D$2:D8290)</f>
        <v>2211.0240358998908</v>
      </c>
      <c r="F8290">
        <f t="shared" si="646"/>
        <v>1</v>
      </c>
      <c r="G8290">
        <f t="shared" si="647"/>
        <v>1</v>
      </c>
    </row>
    <row r="8291" spans="1:7" x14ac:dyDescent="0.25">
      <c r="A8291" s="7">
        <v>2.5744884980454488E-2</v>
      </c>
      <c r="B8291" s="13">
        <f t="shared" si="648"/>
        <v>8290</v>
      </c>
      <c r="C8291" s="35">
        <f t="shared" si="649"/>
        <v>7.8175251627954356E-5</v>
      </c>
      <c r="D8291" s="7">
        <f t="shared" si="645"/>
        <v>0.64807283599574161</v>
      </c>
      <c r="E8291" s="7">
        <f>SUM(D$2:D8291)</f>
        <v>2211.6721087358865</v>
      </c>
      <c r="F8291">
        <f t="shared" si="646"/>
        <v>1</v>
      </c>
      <c r="G8291">
        <f t="shared" si="647"/>
        <v>1</v>
      </c>
    </row>
    <row r="8292" spans="1:7" x14ac:dyDescent="0.25">
      <c r="A8292" s="7">
        <v>2.5734305053244387E-2</v>
      </c>
      <c r="B8292" s="13">
        <f t="shared" si="648"/>
        <v>8291</v>
      </c>
      <c r="C8292" s="35">
        <f t="shared" si="649"/>
        <v>1.0579927210100509E-5</v>
      </c>
      <c r="D8292" s="7">
        <f t="shared" si="645"/>
        <v>8.7718176498943326E-2</v>
      </c>
      <c r="E8292" s="7">
        <f>SUM(D$2:D8292)</f>
        <v>2211.7598269123855</v>
      </c>
      <c r="F8292">
        <f t="shared" si="646"/>
        <v>1</v>
      </c>
      <c r="G8292">
        <f t="shared" si="647"/>
        <v>1</v>
      </c>
    </row>
    <row r="8293" spans="1:7" x14ac:dyDescent="0.25">
      <c r="A8293" s="7">
        <v>2.5692760075915942E-2</v>
      </c>
      <c r="B8293" s="13">
        <f t="shared" si="648"/>
        <v>8292</v>
      </c>
      <c r="C8293" s="35">
        <f t="shared" si="649"/>
        <v>4.1544977328444865E-5</v>
      </c>
      <c r="D8293" s="7">
        <f t="shared" si="645"/>
        <v>0.34449095200746482</v>
      </c>
      <c r="E8293" s="7">
        <f>SUM(D$2:D8293)</f>
        <v>2212.1043178643931</v>
      </c>
      <c r="F8293">
        <f t="shared" si="646"/>
        <v>1</v>
      </c>
      <c r="G8293">
        <f t="shared" si="647"/>
        <v>1</v>
      </c>
    </row>
    <row r="8294" spans="1:7" x14ac:dyDescent="0.25">
      <c r="A8294" s="7">
        <v>2.5591221827130674E-2</v>
      </c>
      <c r="B8294" s="13">
        <f t="shared" si="648"/>
        <v>8293</v>
      </c>
      <c r="C8294" s="35">
        <f t="shared" si="649"/>
        <v>1.015382487852684E-4</v>
      </c>
      <c r="D8294" s="7">
        <f t="shared" si="645"/>
        <v>0.84205669717623088</v>
      </c>
      <c r="E8294" s="7">
        <f>SUM(D$2:D8294)</f>
        <v>2212.9463745615694</v>
      </c>
      <c r="F8294">
        <f t="shared" si="646"/>
        <v>1</v>
      </c>
      <c r="G8294">
        <f t="shared" si="647"/>
        <v>1</v>
      </c>
    </row>
    <row r="8295" spans="1:7" x14ac:dyDescent="0.25">
      <c r="A8295" s="7">
        <v>2.5547352655266364E-2</v>
      </c>
      <c r="B8295" s="13">
        <f t="shared" si="648"/>
        <v>8294</v>
      </c>
      <c r="C8295" s="35">
        <f t="shared" si="649"/>
        <v>4.3869171864309442E-5</v>
      </c>
      <c r="D8295" s="7">
        <f t="shared" si="645"/>
        <v>0.36385091144258253</v>
      </c>
      <c r="E8295" s="7">
        <f>SUM(D$2:D8295)</f>
        <v>2213.310225473012</v>
      </c>
      <c r="F8295">
        <f t="shared" si="646"/>
        <v>1</v>
      </c>
      <c r="G8295">
        <f t="shared" si="647"/>
        <v>1</v>
      </c>
    </row>
    <row r="8296" spans="1:7" x14ac:dyDescent="0.25">
      <c r="A8296" s="7">
        <v>2.5426179804725044E-2</v>
      </c>
      <c r="B8296" s="13">
        <f t="shared" si="648"/>
        <v>8295</v>
      </c>
      <c r="C8296" s="35">
        <f t="shared" si="649"/>
        <v>1.2117285054132065E-4</v>
      </c>
      <c r="D8296" s="7">
        <f t="shared" si="645"/>
        <v>1.0051287952402548</v>
      </c>
      <c r="E8296" s="7">
        <f>SUM(D$2:D8296)</f>
        <v>2214.3153542682521</v>
      </c>
      <c r="F8296">
        <f t="shared" si="646"/>
        <v>1</v>
      </c>
      <c r="G8296">
        <f t="shared" si="647"/>
        <v>1</v>
      </c>
    </row>
    <row r="8297" spans="1:7" x14ac:dyDescent="0.25">
      <c r="A8297" s="7">
        <v>2.5391341097046927E-2</v>
      </c>
      <c r="B8297" s="13">
        <f t="shared" si="648"/>
        <v>8296</v>
      </c>
      <c r="C8297" s="35">
        <f t="shared" si="649"/>
        <v>3.4838707678116337E-5</v>
      </c>
      <c r="D8297" s="7">
        <f t="shared" si="645"/>
        <v>0.28902191889765316</v>
      </c>
      <c r="E8297" s="7">
        <f>SUM(D$2:D8297)</f>
        <v>2214.6043761871497</v>
      </c>
      <c r="F8297">
        <f t="shared" si="646"/>
        <v>1</v>
      </c>
      <c r="G8297">
        <f t="shared" si="647"/>
        <v>1</v>
      </c>
    </row>
    <row r="8298" spans="1:7" x14ac:dyDescent="0.25">
      <c r="A8298" s="7">
        <v>2.5377976978465753E-2</v>
      </c>
      <c r="B8298" s="13">
        <f t="shared" si="648"/>
        <v>8297</v>
      </c>
      <c r="C8298" s="35">
        <f t="shared" si="649"/>
        <v>1.3364118581174478E-5</v>
      </c>
      <c r="D8298" s="7">
        <f t="shared" si="645"/>
        <v>0.11088209186800464</v>
      </c>
      <c r="E8298" s="7">
        <f>SUM(D$2:D8298)</f>
        <v>2214.7152582790177</v>
      </c>
      <c r="F8298">
        <f t="shared" si="646"/>
        <v>1</v>
      </c>
      <c r="G8298">
        <f t="shared" si="647"/>
        <v>1</v>
      </c>
    </row>
    <row r="8299" spans="1:7" x14ac:dyDescent="0.25">
      <c r="A8299" s="7">
        <v>2.5366404426505968E-2</v>
      </c>
      <c r="B8299" s="13">
        <f t="shared" si="648"/>
        <v>8298</v>
      </c>
      <c r="C8299" s="35">
        <f t="shared" si="649"/>
        <v>1.1572551959784794E-5</v>
      </c>
      <c r="D8299" s="7">
        <f t="shared" si="645"/>
        <v>9.6029036162294218E-2</v>
      </c>
      <c r="E8299" s="7">
        <f>SUM(D$2:D8299)</f>
        <v>2214.8112873151799</v>
      </c>
      <c r="F8299">
        <f t="shared" si="646"/>
        <v>1</v>
      </c>
      <c r="G8299">
        <f t="shared" si="647"/>
        <v>1</v>
      </c>
    </row>
    <row r="8300" spans="1:7" x14ac:dyDescent="0.25">
      <c r="A8300" s="7">
        <v>2.5366162322908482E-2</v>
      </c>
      <c r="B8300" s="13">
        <f t="shared" si="648"/>
        <v>8299</v>
      </c>
      <c r="C8300" s="35">
        <f t="shared" si="649"/>
        <v>2.4210359748574883E-7</v>
      </c>
      <c r="D8300" s="7">
        <f t="shared" si="645"/>
        <v>2.0092177555342296E-3</v>
      </c>
      <c r="E8300" s="7">
        <f>SUM(D$2:D8300)</f>
        <v>2214.8132965329355</v>
      </c>
      <c r="F8300">
        <f t="shared" si="646"/>
        <v>1</v>
      </c>
      <c r="G8300">
        <f t="shared" si="647"/>
        <v>1</v>
      </c>
    </row>
    <row r="8301" spans="1:7" x14ac:dyDescent="0.25">
      <c r="A8301" s="7">
        <v>2.5299825937197543E-2</v>
      </c>
      <c r="B8301" s="13">
        <f t="shared" si="648"/>
        <v>8300</v>
      </c>
      <c r="C8301" s="35">
        <f t="shared" si="649"/>
        <v>6.6336385710939055E-5</v>
      </c>
      <c r="D8301" s="7">
        <f t="shared" si="645"/>
        <v>0.55059200140079412</v>
      </c>
      <c r="E8301" s="7">
        <f>SUM(D$2:D8301)</f>
        <v>2215.3638885343362</v>
      </c>
      <c r="F8301">
        <f t="shared" si="646"/>
        <v>1</v>
      </c>
      <c r="G8301">
        <f t="shared" si="647"/>
        <v>1</v>
      </c>
    </row>
    <row r="8302" spans="1:7" x14ac:dyDescent="0.25">
      <c r="A8302" s="7">
        <v>2.5231286408749512E-2</v>
      </c>
      <c r="B8302" s="13">
        <f t="shared" si="648"/>
        <v>8301</v>
      </c>
      <c r="C8302" s="35">
        <f t="shared" si="649"/>
        <v>6.8539528448031267E-5</v>
      </c>
      <c r="D8302" s="7">
        <f t="shared" si="645"/>
        <v>0.56894662564710752</v>
      </c>
      <c r="E8302" s="7">
        <f>SUM(D$2:D8302)</f>
        <v>2215.9328351599834</v>
      </c>
      <c r="F8302">
        <f t="shared" si="646"/>
        <v>1</v>
      </c>
      <c r="G8302">
        <f t="shared" si="647"/>
        <v>1</v>
      </c>
    </row>
    <row r="8303" spans="1:7" x14ac:dyDescent="0.25">
      <c r="A8303" s="7">
        <v>2.5033269876366403E-2</v>
      </c>
      <c r="B8303" s="13">
        <f t="shared" si="648"/>
        <v>8302</v>
      </c>
      <c r="C8303" s="35">
        <f t="shared" si="649"/>
        <v>1.980165323831086E-4</v>
      </c>
      <c r="D8303" s="7">
        <f t="shared" si="645"/>
        <v>1.6439332518445675</v>
      </c>
      <c r="E8303" s="7">
        <f>SUM(D$2:D8303)</f>
        <v>2217.5767684118277</v>
      </c>
      <c r="F8303">
        <f t="shared" si="646"/>
        <v>1</v>
      </c>
      <c r="G8303">
        <f t="shared" si="647"/>
        <v>1</v>
      </c>
    </row>
    <row r="8304" spans="1:7" x14ac:dyDescent="0.25">
      <c r="A8304" s="7">
        <v>2.5021552062248133E-2</v>
      </c>
      <c r="B8304" s="13">
        <f t="shared" si="648"/>
        <v>8303</v>
      </c>
      <c r="C8304" s="35">
        <f t="shared" si="649"/>
        <v>1.1717814118270692E-5</v>
      </c>
      <c r="D8304" s="7">
        <f t="shared" si="645"/>
        <v>9.7293010624001558E-2</v>
      </c>
      <c r="E8304" s="7">
        <f>SUM(D$2:D8304)</f>
        <v>2217.6740614224518</v>
      </c>
      <c r="F8304">
        <f t="shared" si="646"/>
        <v>1</v>
      </c>
      <c r="G8304">
        <f t="shared" si="647"/>
        <v>1</v>
      </c>
    </row>
    <row r="8305" spans="1:7" x14ac:dyDescent="0.25">
      <c r="A8305" s="7">
        <v>2.5021552062248133E-2</v>
      </c>
      <c r="B8305" s="13">
        <f t="shared" si="648"/>
        <v>8304</v>
      </c>
      <c r="C8305" s="35">
        <f t="shared" si="649"/>
        <v>0</v>
      </c>
      <c r="D8305" s="7">
        <f t="shared" si="645"/>
        <v>0</v>
      </c>
      <c r="E8305" s="7">
        <f>SUM(D$2:D8305)</f>
        <v>2217.6740614224518</v>
      </c>
      <c r="F8305">
        <f t="shared" si="646"/>
        <v>1</v>
      </c>
      <c r="G8305">
        <f t="shared" si="647"/>
        <v>1</v>
      </c>
    </row>
    <row r="8306" spans="1:7" x14ac:dyDescent="0.25">
      <c r="A8306" s="7">
        <v>2.500191746049206E-2</v>
      </c>
      <c r="B8306" s="13">
        <f t="shared" si="648"/>
        <v>8305</v>
      </c>
      <c r="C8306" s="35">
        <f t="shared" si="649"/>
        <v>1.9634601756073067E-5</v>
      </c>
      <c r="D8306" s="7">
        <f t="shared" si="645"/>
        <v>0.16306536758418683</v>
      </c>
      <c r="E8306" s="7">
        <f>SUM(D$2:D8306)</f>
        <v>2217.8371267900361</v>
      </c>
      <c r="F8306">
        <f t="shared" si="646"/>
        <v>1</v>
      </c>
      <c r="G8306">
        <f t="shared" si="647"/>
        <v>1</v>
      </c>
    </row>
    <row r="8307" spans="1:7" x14ac:dyDescent="0.25">
      <c r="A8307" s="7">
        <v>2.49772228935486E-2</v>
      </c>
      <c r="B8307" s="13">
        <f t="shared" si="648"/>
        <v>8306</v>
      </c>
      <c r="C8307" s="35">
        <f t="shared" si="649"/>
        <v>2.4694566943459645E-5</v>
      </c>
      <c r="D8307" s="7">
        <f t="shared" si="645"/>
        <v>0.2051130730323758</v>
      </c>
      <c r="E8307" s="7">
        <f>SUM(D$2:D8307)</f>
        <v>2218.0422398630685</v>
      </c>
      <c r="F8307">
        <f t="shared" si="646"/>
        <v>1</v>
      </c>
      <c r="G8307">
        <f t="shared" si="647"/>
        <v>1</v>
      </c>
    </row>
    <row r="8308" spans="1:7" x14ac:dyDescent="0.25">
      <c r="A8308" s="7">
        <v>2.4913791751007493E-2</v>
      </c>
      <c r="B8308" s="13">
        <f t="shared" si="648"/>
        <v>8307</v>
      </c>
      <c r="C8308" s="35">
        <f t="shared" si="649"/>
        <v>6.34311425411066E-5</v>
      </c>
      <c r="D8308" s="7">
        <f t="shared" si="645"/>
        <v>0.52692250108897254</v>
      </c>
      <c r="E8308" s="7">
        <f>SUM(D$2:D8308)</f>
        <v>2218.5691623641574</v>
      </c>
      <c r="F8308">
        <f t="shared" si="646"/>
        <v>1</v>
      </c>
      <c r="G8308">
        <f t="shared" si="647"/>
        <v>1</v>
      </c>
    </row>
    <row r="8309" spans="1:7" x14ac:dyDescent="0.25">
      <c r="A8309" s="7">
        <v>2.4885271947223748E-2</v>
      </c>
      <c r="B8309" s="13">
        <f t="shared" si="648"/>
        <v>8308</v>
      </c>
      <c r="C8309" s="35">
        <f t="shared" si="649"/>
        <v>2.8519803783745579E-5</v>
      </c>
      <c r="D8309" s="7">
        <f t="shared" si="645"/>
        <v>0.23694252983535827</v>
      </c>
      <c r="E8309" s="7">
        <f>SUM(D$2:D8309)</f>
        <v>2218.8061048939926</v>
      </c>
      <c r="F8309">
        <f t="shared" si="646"/>
        <v>1</v>
      </c>
      <c r="G8309">
        <f t="shared" si="647"/>
        <v>1</v>
      </c>
    </row>
    <row r="8310" spans="1:7" x14ac:dyDescent="0.25">
      <c r="A8310" s="7">
        <v>2.4878081470378434E-2</v>
      </c>
      <c r="B8310" s="13">
        <f t="shared" si="648"/>
        <v>8309</v>
      </c>
      <c r="C8310" s="35">
        <f t="shared" si="649"/>
        <v>7.1904768453139034E-6</v>
      </c>
      <c r="D8310" s="7">
        <f t="shared" si="645"/>
        <v>5.9745672107713227E-2</v>
      </c>
      <c r="E8310" s="7">
        <f>SUM(D$2:D8310)</f>
        <v>2218.8658505661001</v>
      </c>
      <c r="F8310">
        <f t="shared" si="646"/>
        <v>1</v>
      </c>
      <c r="G8310">
        <f t="shared" si="647"/>
        <v>1</v>
      </c>
    </row>
    <row r="8311" spans="1:7" x14ac:dyDescent="0.25">
      <c r="A8311" s="7">
        <v>2.4762840157975499E-2</v>
      </c>
      <c r="B8311" s="13">
        <f t="shared" si="648"/>
        <v>8310</v>
      </c>
      <c r="C8311" s="35">
        <f t="shared" si="649"/>
        <v>1.1524131240293542E-4</v>
      </c>
      <c r="D8311" s="7">
        <f t="shared" si="645"/>
        <v>0.95765530606839333</v>
      </c>
      <c r="E8311" s="7">
        <f>SUM(D$2:D8311)</f>
        <v>2219.8235058721684</v>
      </c>
      <c r="F8311">
        <f t="shared" si="646"/>
        <v>1</v>
      </c>
      <c r="G8311">
        <f t="shared" si="647"/>
        <v>1</v>
      </c>
    </row>
    <row r="8312" spans="1:7" x14ac:dyDescent="0.25">
      <c r="A8312" s="7">
        <v>2.4738508746428241E-2</v>
      </c>
      <c r="B8312" s="13">
        <f t="shared" si="648"/>
        <v>8311</v>
      </c>
      <c r="C8312" s="35">
        <f t="shared" si="649"/>
        <v>2.4331411547257042E-5</v>
      </c>
      <c r="D8312" s="7">
        <f t="shared" si="645"/>
        <v>0.20221836136925328</v>
      </c>
      <c r="E8312" s="7">
        <f>SUM(D$2:D8312)</f>
        <v>2220.0257242335379</v>
      </c>
      <c r="F8312">
        <f t="shared" si="646"/>
        <v>1</v>
      </c>
      <c r="G8312">
        <f t="shared" si="647"/>
        <v>1</v>
      </c>
    </row>
    <row r="8313" spans="1:7" x14ac:dyDescent="0.25">
      <c r="A8313" s="7">
        <v>2.460791806594476E-2</v>
      </c>
      <c r="B8313" s="13">
        <f t="shared" si="648"/>
        <v>8312</v>
      </c>
      <c r="C8313" s="35">
        <f t="shared" si="649"/>
        <v>1.3059068048348194E-4</v>
      </c>
      <c r="D8313" s="7">
        <f t="shared" si="645"/>
        <v>1.0854697361787018</v>
      </c>
      <c r="E8313" s="7">
        <f>SUM(D$2:D8313)</f>
        <v>2221.1111939697166</v>
      </c>
      <c r="F8313">
        <f t="shared" si="646"/>
        <v>1</v>
      </c>
      <c r="G8313">
        <f t="shared" si="647"/>
        <v>1</v>
      </c>
    </row>
    <row r="8314" spans="1:7" x14ac:dyDescent="0.25">
      <c r="A8314" s="7">
        <v>2.4585789797134612E-2</v>
      </c>
      <c r="B8314" s="13">
        <f t="shared" si="648"/>
        <v>8313</v>
      </c>
      <c r="C8314" s="35">
        <f t="shared" si="649"/>
        <v>2.2128268810147483E-5</v>
      </c>
      <c r="D8314" s="7">
        <f t="shared" si="645"/>
        <v>0.18395229861875603</v>
      </c>
      <c r="E8314" s="7">
        <f>SUM(D$2:D8314)</f>
        <v>2221.2951462683354</v>
      </c>
      <c r="F8314">
        <f t="shared" si="646"/>
        <v>1</v>
      </c>
      <c r="G8314">
        <f t="shared" si="647"/>
        <v>1</v>
      </c>
    </row>
    <row r="8315" spans="1:7" x14ac:dyDescent="0.25">
      <c r="A8315" s="7">
        <v>2.451308608680982E-2</v>
      </c>
      <c r="B8315" s="13">
        <f t="shared" si="648"/>
        <v>8314</v>
      </c>
      <c r="C8315" s="35">
        <f t="shared" si="649"/>
        <v>7.2703710324792392E-5</v>
      </c>
      <c r="D8315" s="7">
        <f t="shared" si="645"/>
        <v>0.60445864764032398</v>
      </c>
      <c r="E8315" s="7">
        <f>SUM(D$2:D8315)</f>
        <v>2221.8996049159759</v>
      </c>
      <c r="F8315">
        <f t="shared" si="646"/>
        <v>1</v>
      </c>
      <c r="G8315">
        <f t="shared" si="647"/>
        <v>1</v>
      </c>
    </row>
    <row r="8316" spans="1:7" x14ac:dyDescent="0.25">
      <c r="A8316" s="7">
        <v>2.4459629612485104E-2</v>
      </c>
      <c r="B8316" s="13">
        <f t="shared" si="648"/>
        <v>8315</v>
      </c>
      <c r="C8316" s="35">
        <f t="shared" si="649"/>
        <v>5.3456474324715259E-5</v>
      </c>
      <c r="D8316" s="7">
        <f t="shared" si="645"/>
        <v>0.44449058401000735</v>
      </c>
      <c r="E8316" s="7">
        <f>SUM(D$2:D8316)</f>
        <v>2222.344095499986</v>
      </c>
      <c r="F8316">
        <f t="shared" si="646"/>
        <v>1</v>
      </c>
      <c r="G8316">
        <f t="shared" si="647"/>
        <v>1</v>
      </c>
    </row>
    <row r="8317" spans="1:7" x14ac:dyDescent="0.25">
      <c r="A8317" s="7">
        <v>2.4428640352007005E-2</v>
      </c>
      <c r="B8317" s="13">
        <f t="shared" si="648"/>
        <v>8316</v>
      </c>
      <c r="C8317" s="35">
        <f t="shared" si="649"/>
        <v>3.0989260478099523E-5</v>
      </c>
      <c r="D8317" s="7">
        <f t="shared" si="645"/>
        <v>0.25770669013587566</v>
      </c>
      <c r="E8317" s="7">
        <f>SUM(D$2:D8317)</f>
        <v>2222.6018021901218</v>
      </c>
      <c r="F8317">
        <f t="shared" si="646"/>
        <v>1</v>
      </c>
      <c r="G8317">
        <f t="shared" si="647"/>
        <v>1</v>
      </c>
    </row>
    <row r="8318" spans="1:7" x14ac:dyDescent="0.25">
      <c r="A8318" s="7">
        <v>2.4415252023066082E-2</v>
      </c>
      <c r="B8318" s="13">
        <f t="shared" si="648"/>
        <v>8317</v>
      </c>
      <c r="C8318" s="35">
        <f t="shared" si="649"/>
        <v>1.3388328940922706E-5</v>
      </c>
      <c r="D8318" s="7">
        <f t="shared" si="645"/>
        <v>0.11135073180165414</v>
      </c>
      <c r="E8318" s="7">
        <f>SUM(D$2:D8318)</f>
        <v>2222.7131529219237</v>
      </c>
      <c r="F8318">
        <f t="shared" si="646"/>
        <v>1</v>
      </c>
      <c r="G8318">
        <f t="shared" si="647"/>
        <v>1</v>
      </c>
    </row>
    <row r="8319" spans="1:7" x14ac:dyDescent="0.25">
      <c r="A8319" s="7">
        <v>2.4401379486930181E-2</v>
      </c>
      <c r="B8319" s="13">
        <f t="shared" si="648"/>
        <v>8318</v>
      </c>
      <c r="C8319" s="35">
        <f t="shared" si="649"/>
        <v>1.3872536135901142E-5</v>
      </c>
      <c r="D8319" s="7">
        <f t="shared" si="645"/>
        <v>0.11539175557842571</v>
      </c>
      <c r="E8319" s="7">
        <f>SUM(D$2:D8319)</f>
        <v>2222.8285446775021</v>
      </c>
      <c r="F8319">
        <f t="shared" si="646"/>
        <v>1</v>
      </c>
      <c r="G8319">
        <f t="shared" si="647"/>
        <v>1</v>
      </c>
    </row>
    <row r="8320" spans="1:7" x14ac:dyDescent="0.25">
      <c r="A8320" s="7">
        <v>2.4320952671845624E-2</v>
      </c>
      <c r="B8320" s="13">
        <f t="shared" si="648"/>
        <v>8319</v>
      </c>
      <c r="C8320" s="35">
        <f t="shared" si="649"/>
        <v>8.0426815084556902E-5</v>
      </c>
      <c r="D8320" s="7">
        <f t="shared" si="645"/>
        <v>0.66907067468842885</v>
      </c>
      <c r="E8320" s="7">
        <f>SUM(D$2:D8320)</f>
        <v>2223.4976153521907</v>
      </c>
      <c r="F8320">
        <f t="shared" si="646"/>
        <v>1</v>
      </c>
      <c r="G8320">
        <f t="shared" si="647"/>
        <v>1</v>
      </c>
    </row>
    <row r="8321" spans="1:7" x14ac:dyDescent="0.25">
      <c r="A8321" s="7">
        <v>2.4287736058270656E-2</v>
      </c>
      <c r="B8321" s="13">
        <f t="shared" si="648"/>
        <v>8320</v>
      </c>
      <c r="C8321" s="35">
        <f t="shared" si="649"/>
        <v>3.3216613574967718E-5</v>
      </c>
      <c r="D8321" s="7">
        <f t="shared" si="645"/>
        <v>0.27636222494373142</v>
      </c>
      <c r="E8321" s="7">
        <f>SUM(D$2:D8321)</f>
        <v>2223.7739775771342</v>
      </c>
      <c r="F8321">
        <f t="shared" si="646"/>
        <v>1</v>
      </c>
      <c r="G8321">
        <f t="shared" si="647"/>
        <v>1</v>
      </c>
    </row>
    <row r="8322" spans="1:7" x14ac:dyDescent="0.25">
      <c r="A8322" s="7">
        <v>2.4280230846748619E-2</v>
      </c>
      <c r="B8322" s="13">
        <f t="shared" si="648"/>
        <v>8321</v>
      </c>
      <c r="C8322" s="35">
        <f t="shared" si="649"/>
        <v>7.5052115220373972E-6</v>
      </c>
      <c r="D8322" s="7">
        <f t="shared" ref="D8322:D8385" si="650">C8322*B8322</f>
        <v>6.2450865074873185E-2</v>
      </c>
      <c r="E8322" s="7">
        <f>SUM(D$2:D8322)</f>
        <v>2223.8364284422091</v>
      </c>
      <c r="F8322">
        <f t="shared" ref="F8322:F8385" si="651">IF(E8322&gt;I$15,1,0)</f>
        <v>1</v>
      </c>
      <c r="G8322">
        <f t="shared" ref="G8322:G8385" si="652">IF(E8322&gt;M$15,1,0)</f>
        <v>1</v>
      </c>
    </row>
    <row r="8323" spans="1:7" x14ac:dyDescent="0.25">
      <c r="A8323" s="7">
        <v>2.4238685869420167E-2</v>
      </c>
      <c r="B8323" s="13">
        <f t="shared" ref="B8323:B8386" si="653">ROW(B8323)-1</f>
        <v>8322</v>
      </c>
      <c r="C8323" s="35">
        <f t="shared" si="649"/>
        <v>4.1544977328451804E-5</v>
      </c>
      <c r="D8323" s="7">
        <f t="shared" si="650"/>
        <v>0.3457373013273759</v>
      </c>
      <c r="E8323" s="7">
        <f>SUM(D$2:D8323)</f>
        <v>2224.1821657435366</v>
      </c>
      <c r="F8323">
        <f t="shared" si="651"/>
        <v>1</v>
      </c>
      <c r="G8323">
        <f t="shared" si="652"/>
        <v>1</v>
      </c>
    </row>
    <row r="8324" spans="1:7" x14ac:dyDescent="0.25">
      <c r="A8324" s="7">
        <v>2.4155595914763271E-2</v>
      </c>
      <c r="B8324" s="13">
        <f t="shared" si="653"/>
        <v>8323</v>
      </c>
      <c r="C8324" s="35">
        <f t="shared" ref="C8324:C8387" si="654">IF(A8323-A8324=0,0,A8323-A8324)</f>
        <v>8.308995465689667E-5</v>
      </c>
      <c r="D8324" s="7">
        <f t="shared" si="650"/>
        <v>0.69155769260935096</v>
      </c>
      <c r="E8324" s="7">
        <f>SUM(D$2:D8324)</f>
        <v>2224.8737234361461</v>
      </c>
      <c r="F8324">
        <f t="shared" si="651"/>
        <v>1</v>
      </c>
      <c r="G8324">
        <f t="shared" si="652"/>
        <v>1</v>
      </c>
    </row>
    <row r="8325" spans="1:7" x14ac:dyDescent="0.25">
      <c r="A8325" s="7">
        <v>2.4097103685610858E-2</v>
      </c>
      <c r="B8325" s="13">
        <f t="shared" si="653"/>
        <v>8324</v>
      </c>
      <c r="C8325" s="35">
        <f t="shared" si="654"/>
        <v>5.8492229152412589E-5</v>
      </c>
      <c r="D8325" s="7">
        <f t="shared" si="650"/>
        <v>0.48688931546468239</v>
      </c>
      <c r="E8325" s="7">
        <f>SUM(D$2:D8325)</f>
        <v>2225.3606127516109</v>
      </c>
      <c r="F8325">
        <f t="shared" si="651"/>
        <v>1</v>
      </c>
      <c r="G8325">
        <f t="shared" si="652"/>
        <v>1</v>
      </c>
    </row>
    <row r="8326" spans="1:7" x14ac:dyDescent="0.25">
      <c r="A8326" s="7">
        <v>2.4071392283557928E-2</v>
      </c>
      <c r="B8326" s="13">
        <f t="shared" si="653"/>
        <v>8325</v>
      </c>
      <c r="C8326" s="35">
        <f t="shared" si="654"/>
        <v>2.5711402052930321E-5</v>
      </c>
      <c r="D8326" s="7">
        <f t="shared" si="650"/>
        <v>0.21404742209064492</v>
      </c>
      <c r="E8326" s="7">
        <f>SUM(D$2:D8326)</f>
        <v>2225.5746601737014</v>
      </c>
      <c r="F8326">
        <f t="shared" si="651"/>
        <v>1</v>
      </c>
      <c r="G8326">
        <f t="shared" si="652"/>
        <v>1</v>
      </c>
    </row>
    <row r="8327" spans="1:7" x14ac:dyDescent="0.25">
      <c r="A8327" s="7">
        <v>2.402529575859675E-2</v>
      </c>
      <c r="B8327" s="13">
        <f t="shared" si="653"/>
        <v>8326</v>
      </c>
      <c r="C8327" s="35">
        <f t="shared" si="654"/>
        <v>4.6096524961177637E-5</v>
      </c>
      <c r="D8327" s="7">
        <f t="shared" si="650"/>
        <v>0.38379966682676503</v>
      </c>
      <c r="E8327" s="7">
        <f>SUM(D$2:D8327)</f>
        <v>2225.9584598405281</v>
      </c>
      <c r="F8327">
        <f t="shared" si="651"/>
        <v>1</v>
      </c>
      <c r="G8327">
        <f t="shared" si="652"/>
        <v>1</v>
      </c>
    </row>
    <row r="8328" spans="1:7" x14ac:dyDescent="0.25">
      <c r="A8328" s="7">
        <v>2.4008687451809289E-2</v>
      </c>
      <c r="B8328" s="13">
        <f t="shared" si="653"/>
        <v>8327</v>
      </c>
      <c r="C8328" s="35">
        <f t="shared" si="654"/>
        <v>1.6608306787461308E-5</v>
      </c>
      <c r="D8328" s="7">
        <f t="shared" si="650"/>
        <v>0.13829737061919031</v>
      </c>
      <c r="E8328" s="7">
        <f>SUM(D$2:D8328)</f>
        <v>2226.0967572111472</v>
      </c>
      <c r="F8328">
        <f t="shared" si="651"/>
        <v>1</v>
      </c>
      <c r="G8328">
        <f t="shared" si="652"/>
        <v>1</v>
      </c>
    </row>
    <row r="8329" spans="1:7" x14ac:dyDescent="0.25">
      <c r="A8329" s="7">
        <v>2.391983543153223E-2</v>
      </c>
      <c r="B8329" s="13">
        <f t="shared" si="653"/>
        <v>8328</v>
      </c>
      <c r="C8329" s="35">
        <f t="shared" si="654"/>
        <v>8.8852020277058186E-5</v>
      </c>
      <c r="D8329" s="7">
        <f t="shared" si="650"/>
        <v>0.73995962486734057</v>
      </c>
      <c r="E8329" s="7">
        <f>SUM(D$2:D8329)</f>
        <v>2226.8367168360146</v>
      </c>
      <c r="F8329">
        <f t="shared" si="651"/>
        <v>1</v>
      </c>
      <c r="G8329">
        <f t="shared" si="652"/>
        <v>1</v>
      </c>
    </row>
    <row r="8330" spans="1:7" x14ac:dyDescent="0.25">
      <c r="A8330" s="7">
        <v>2.391983543153223E-2</v>
      </c>
      <c r="B8330" s="13">
        <f t="shared" si="653"/>
        <v>8329</v>
      </c>
      <c r="C8330" s="35">
        <f t="shared" si="654"/>
        <v>0</v>
      </c>
      <c r="D8330" s="7">
        <f t="shared" si="650"/>
        <v>0</v>
      </c>
      <c r="E8330" s="7">
        <f>SUM(D$2:D8330)</f>
        <v>2226.8367168360146</v>
      </c>
      <c r="F8330">
        <f t="shared" si="651"/>
        <v>1</v>
      </c>
      <c r="G8330">
        <f t="shared" si="652"/>
        <v>1</v>
      </c>
    </row>
    <row r="8331" spans="1:7" x14ac:dyDescent="0.25">
      <c r="A8331" s="7">
        <v>2.391983543153223E-2</v>
      </c>
      <c r="B8331" s="13">
        <f t="shared" si="653"/>
        <v>8330</v>
      </c>
      <c r="C8331" s="35">
        <f t="shared" si="654"/>
        <v>0</v>
      </c>
      <c r="D8331" s="7">
        <f t="shared" si="650"/>
        <v>0</v>
      </c>
      <c r="E8331" s="7">
        <f>SUM(D$2:D8331)</f>
        <v>2226.8367168360146</v>
      </c>
      <c r="F8331">
        <f t="shared" si="651"/>
        <v>1</v>
      </c>
      <c r="G8331">
        <f t="shared" si="652"/>
        <v>1</v>
      </c>
    </row>
    <row r="8332" spans="1:7" x14ac:dyDescent="0.25">
      <c r="A8332" s="7">
        <v>2.391983543153223E-2</v>
      </c>
      <c r="B8332" s="13">
        <f t="shared" si="653"/>
        <v>8331</v>
      </c>
      <c r="C8332" s="35">
        <f t="shared" si="654"/>
        <v>0</v>
      </c>
      <c r="D8332" s="7">
        <f t="shared" si="650"/>
        <v>0</v>
      </c>
      <c r="E8332" s="7">
        <f>SUM(D$2:D8332)</f>
        <v>2226.8367168360146</v>
      </c>
      <c r="F8332">
        <f t="shared" si="651"/>
        <v>1</v>
      </c>
      <c r="G8332">
        <f t="shared" si="652"/>
        <v>1</v>
      </c>
    </row>
    <row r="8333" spans="1:7" x14ac:dyDescent="0.25">
      <c r="A8333" s="7">
        <v>2.391983543153223E-2</v>
      </c>
      <c r="B8333" s="13">
        <f t="shared" si="653"/>
        <v>8332</v>
      </c>
      <c r="C8333" s="35">
        <f t="shared" si="654"/>
        <v>0</v>
      </c>
      <c r="D8333" s="7">
        <f t="shared" si="650"/>
        <v>0</v>
      </c>
      <c r="E8333" s="7">
        <f>SUM(D$2:D8333)</f>
        <v>2226.8367168360146</v>
      </c>
      <c r="F8333">
        <f t="shared" si="651"/>
        <v>1</v>
      </c>
      <c r="G8333">
        <f t="shared" si="652"/>
        <v>1</v>
      </c>
    </row>
    <row r="8334" spans="1:7" x14ac:dyDescent="0.25">
      <c r="A8334" s="7">
        <v>2.391983543153223E-2</v>
      </c>
      <c r="B8334" s="13">
        <f t="shared" si="653"/>
        <v>8333</v>
      </c>
      <c r="C8334" s="35">
        <f t="shared" si="654"/>
        <v>0</v>
      </c>
      <c r="D8334" s="7">
        <f t="shared" si="650"/>
        <v>0</v>
      </c>
      <c r="E8334" s="7">
        <f>SUM(D$2:D8334)</f>
        <v>2226.8367168360146</v>
      </c>
      <c r="F8334">
        <f t="shared" si="651"/>
        <v>1</v>
      </c>
      <c r="G8334">
        <f t="shared" si="652"/>
        <v>1</v>
      </c>
    </row>
    <row r="8335" spans="1:7" x14ac:dyDescent="0.25">
      <c r="A8335" s="7">
        <v>2.391983543153223E-2</v>
      </c>
      <c r="B8335" s="13">
        <f t="shared" si="653"/>
        <v>8334</v>
      </c>
      <c r="C8335" s="35">
        <f t="shared" si="654"/>
        <v>0</v>
      </c>
      <c r="D8335" s="7">
        <f t="shared" si="650"/>
        <v>0</v>
      </c>
      <c r="E8335" s="7">
        <f>SUM(D$2:D8335)</f>
        <v>2226.8367168360146</v>
      </c>
      <c r="F8335">
        <f t="shared" si="651"/>
        <v>1</v>
      </c>
      <c r="G8335">
        <f t="shared" si="652"/>
        <v>1</v>
      </c>
    </row>
    <row r="8336" spans="1:7" x14ac:dyDescent="0.25">
      <c r="A8336" s="7">
        <v>2.391983543153223E-2</v>
      </c>
      <c r="B8336" s="13">
        <f t="shared" si="653"/>
        <v>8335</v>
      </c>
      <c r="C8336" s="35">
        <f t="shared" si="654"/>
        <v>0</v>
      </c>
      <c r="D8336" s="7">
        <f t="shared" si="650"/>
        <v>0</v>
      </c>
      <c r="E8336" s="7">
        <f>SUM(D$2:D8336)</f>
        <v>2226.8367168360146</v>
      </c>
      <c r="F8336">
        <f t="shared" si="651"/>
        <v>1</v>
      </c>
      <c r="G8336">
        <f t="shared" si="652"/>
        <v>1</v>
      </c>
    </row>
    <row r="8337" spans="1:7" x14ac:dyDescent="0.25">
      <c r="A8337" s="7">
        <v>2.391983543153223E-2</v>
      </c>
      <c r="B8337" s="13">
        <f t="shared" si="653"/>
        <v>8336</v>
      </c>
      <c r="C8337" s="35">
        <f t="shared" si="654"/>
        <v>0</v>
      </c>
      <c r="D8337" s="7">
        <f t="shared" si="650"/>
        <v>0</v>
      </c>
      <c r="E8337" s="7">
        <f>SUM(D$2:D8337)</f>
        <v>2226.8367168360146</v>
      </c>
      <c r="F8337">
        <f t="shared" si="651"/>
        <v>1</v>
      </c>
      <c r="G8337">
        <f t="shared" si="652"/>
        <v>1</v>
      </c>
    </row>
    <row r="8338" spans="1:7" x14ac:dyDescent="0.25">
      <c r="A8338" s="7">
        <v>2.391983543153223E-2</v>
      </c>
      <c r="B8338" s="13">
        <f t="shared" si="653"/>
        <v>8337</v>
      </c>
      <c r="C8338" s="35">
        <f t="shared" si="654"/>
        <v>0</v>
      </c>
      <c r="D8338" s="7">
        <f t="shared" si="650"/>
        <v>0</v>
      </c>
      <c r="E8338" s="7">
        <f>SUM(D$2:D8338)</f>
        <v>2226.8367168360146</v>
      </c>
      <c r="F8338">
        <f t="shared" si="651"/>
        <v>1</v>
      </c>
      <c r="G8338">
        <f t="shared" si="652"/>
        <v>1</v>
      </c>
    </row>
    <row r="8339" spans="1:7" x14ac:dyDescent="0.25">
      <c r="A8339" s="7">
        <v>2.391983543153223E-2</v>
      </c>
      <c r="B8339" s="13">
        <f t="shared" si="653"/>
        <v>8338</v>
      </c>
      <c r="C8339" s="35">
        <f t="shared" si="654"/>
        <v>0</v>
      </c>
      <c r="D8339" s="7">
        <f t="shared" si="650"/>
        <v>0</v>
      </c>
      <c r="E8339" s="7">
        <f>SUM(D$2:D8339)</f>
        <v>2226.8367168360146</v>
      </c>
      <c r="F8339">
        <f t="shared" si="651"/>
        <v>1</v>
      </c>
      <c r="G8339">
        <f t="shared" si="652"/>
        <v>1</v>
      </c>
    </row>
    <row r="8340" spans="1:7" x14ac:dyDescent="0.25">
      <c r="A8340" s="7">
        <v>2.391983543153223E-2</v>
      </c>
      <c r="B8340" s="13">
        <f t="shared" si="653"/>
        <v>8339</v>
      </c>
      <c r="C8340" s="35">
        <f t="shared" si="654"/>
        <v>0</v>
      </c>
      <c r="D8340" s="7">
        <f t="shared" si="650"/>
        <v>0</v>
      </c>
      <c r="E8340" s="7">
        <f>SUM(D$2:D8340)</f>
        <v>2226.8367168360146</v>
      </c>
      <c r="F8340">
        <f t="shared" si="651"/>
        <v>1</v>
      </c>
      <c r="G8340">
        <f t="shared" si="652"/>
        <v>1</v>
      </c>
    </row>
    <row r="8341" spans="1:7" x14ac:dyDescent="0.25">
      <c r="A8341" s="7">
        <v>2.391983543153223E-2</v>
      </c>
      <c r="B8341" s="13">
        <f t="shared" si="653"/>
        <v>8340</v>
      </c>
      <c r="C8341" s="35">
        <f t="shared" si="654"/>
        <v>0</v>
      </c>
      <c r="D8341" s="7">
        <f t="shared" si="650"/>
        <v>0</v>
      </c>
      <c r="E8341" s="7">
        <f>SUM(D$2:D8341)</f>
        <v>2226.8367168360146</v>
      </c>
      <c r="F8341">
        <f t="shared" si="651"/>
        <v>1</v>
      </c>
      <c r="G8341">
        <f t="shared" si="652"/>
        <v>1</v>
      </c>
    </row>
    <row r="8342" spans="1:7" x14ac:dyDescent="0.25">
      <c r="A8342" s="7">
        <v>2.391983543153223E-2</v>
      </c>
      <c r="B8342" s="13">
        <f t="shared" si="653"/>
        <v>8341</v>
      </c>
      <c r="C8342" s="35">
        <f t="shared" si="654"/>
        <v>0</v>
      </c>
      <c r="D8342" s="7">
        <f t="shared" si="650"/>
        <v>0</v>
      </c>
      <c r="E8342" s="7">
        <f>SUM(D$2:D8342)</f>
        <v>2226.8367168360146</v>
      </c>
      <c r="F8342">
        <f t="shared" si="651"/>
        <v>1</v>
      </c>
      <c r="G8342">
        <f t="shared" si="652"/>
        <v>1</v>
      </c>
    </row>
    <row r="8343" spans="1:7" x14ac:dyDescent="0.25">
      <c r="A8343" s="7">
        <v>2.391983543153223E-2</v>
      </c>
      <c r="B8343" s="13">
        <f t="shared" si="653"/>
        <v>8342</v>
      </c>
      <c r="C8343" s="35">
        <f t="shared" si="654"/>
        <v>0</v>
      </c>
      <c r="D8343" s="7">
        <f t="shared" si="650"/>
        <v>0</v>
      </c>
      <c r="E8343" s="7">
        <f>SUM(D$2:D8343)</f>
        <v>2226.8367168360146</v>
      </c>
      <c r="F8343">
        <f t="shared" si="651"/>
        <v>1</v>
      </c>
      <c r="G8343">
        <f t="shared" si="652"/>
        <v>1</v>
      </c>
    </row>
    <row r="8344" spans="1:7" x14ac:dyDescent="0.25">
      <c r="A8344" s="7">
        <v>2.391983543153223E-2</v>
      </c>
      <c r="B8344" s="13">
        <f t="shared" si="653"/>
        <v>8343</v>
      </c>
      <c r="C8344" s="35">
        <f t="shared" si="654"/>
        <v>0</v>
      </c>
      <c r="D8344" s="7">
        <f t="shared" si="650"/>
        <v>0</v>
      </c>
      <c r="E8344" s="7">
        <f>SUM(D$2:D8344)</f>
        <v>2226.8367168360146</v>
      </c>
      <c r="F8344">
        <f t="shared" si="651"/>
        <v>1</v>
      </c>
      <c r="G8344">
        <f t="shared" si="652"/>
        <v>1</v>
      </c>
    </row>
    <row r="8345" spans="1:7" x14ac:dyDescent="0.25">
      <c r="A8345" s="7">
        <v>2.3821492950233759E-2</v>
      </c>
      <c r="B8345" s="13">
        <f t="shared" si="653"/>
        <v>8344</v>
      </c>
      <c r="C8345" s="35">
        <f t="shared" si="654"/>
        <v>9.8342481298471091E-5</v>
      </c>
      <c r="D8345" s="7">
        <f t="shared" si="650"/>
        <v>0.82056966395444275</v>
      </c>
      <c r="E8345" s="7">
        <f>SUM(D$2:D8345)</f>
        <v>2227.6572864999689</v>
      </c>
      <c r="F8345">
        <f t="shared" si="651"/>
        <v>1</v>
      </c>
      <c r="G8345">
        <f t="shared" si="652"/>
        <v>1</v>
      </c>
    </row>
    <row r="8346" spans="1:7" x14ac:dyDescent="0.25">
      <c r="A8346" s="7">
        <v>2.3787065818671377E-2</v>
      </c>
      <c r="B8346" s="13">
        <f t="shared" si="653"/>
        <v>8345</v>
      </c>
      <c r="C8346" s="35">
        <f t="shared" si="654"/>
        <v>3.4427131562382585E-5</v>
      </c>
      <c r="D8346" s="7">
        <f t="shared" si="650"/>
        <v>0.28729441288808266</v>
      </c>
      <c r="E8346" s="7">
        <f>SUM(D$2:D8346)</f>
        <v>2227.944580912857</v>
      </c>
      <c r="F8346">
        <f t="shared" si="651"/>
        <v>1</v>
      </c>
      <c r="G8346">
        <f t="shared" si="652"/>
        <v>1</v>
      </c>
    </row>
    <row r="8347" spans="1:7" x14ac:dyDescent="0.25">
      <c r="A8347" s="7">
        <v>2.3681557070887357E-2</v>
      </c>
      <c r="B8347" s="13">
        <f t="shared" si="653"/>
        <v>8346</v>
      </c>
      <c r="C8347" s="35">
        <f t="shared" si="654"/>
        <v>1.0550874778401942E-4</v>
      </c>
      <c r="D8347" s="7">
        <f t="shared" si="650"/>
        <v>0.8805760090054261</v>
      </c>
      <c r="E8347" s="7">
        <f>SUM(D$2:D8347)</f>
        <v>2228.8251569218623</v>
      </c>
      <c r="F8347">
        <f t="shared" si="651"/>
        <v>1</v>
      </c>
      <c r="G8347">
        <f t="shared" si="652"/>
        <v>1</v>
      </c>
    </row>
    <row r="8348" spans="1:7" x14ac:dyDescent="0.25">
      <c r="A8348" s="7">
        <v>2.3667708745111201E-2</v>
      </c>
      <c r="B8348" s="13">
        <f t="shared" si="653"/>
        <v>8347</v>
      </c>
      <c r="C8348" s="35">
        <f t="shared" si="654"/>
        <v>1.3848325776156384E-5</v>
      </c>
      <c r="D8348" s="7">
        <f t="shared" si="650"/>
        <v>0.11559197525357734</v>
      </c>
      <c r="E8348" s="7">
        <f>SUM(D$2:D8348)</f>
        <v>2228.940748897116</v>
      </c>
      <c r="F8348">
        <f t="shared" si="651"/>
        <v>1</v>
      </c>
      <c r="G8348">
        <f t="shared" si="652"/>
        <v>1</v>
      </c>
    </row>
    <row r="8349" spans="1:7" x14ac:dyDescent="0.25">
      <c r="A8349" s="7">
        <v>2.3648679402348865E-2</v>
      </c>
      <c r="B8349" s="13">
        <f t="shared" si="653"/>
        <v>8348</v>
      </c>
      <c r="C8349" s="35">
        <f t="shared" si="654"/>
        <v>1.9029342762336143E-5</v>
      </c>
      <c r="D8349" s="7">
        <f t="shared" si="650"/>
        <v>0.15885695337998212</v>
      </c>
      <c r="E8349" s="7">
        <f>SUM(D$2:D8349)</f>
        <v>2229.0996058504961</v>
      </c>
      <c r="F8349">
        <f t="shared" si="651"/>
        <v>1</v>
      </c>
      <c r="G8349">
        <f t="shared" si="652"/>
        <v>1</v>
      </c>
    </row>
    <row r="8350" spans="1:7" x14ac:dyDescent="0.25">
      <c r="A8350" s="7">
        <v>2.3636017384200392E-2</v>
      </c>
      <c r="B8350" s="13">
        <f t="shared" si="653"/>
        <v>8349</v>
      </c>
      <c r="C8350" s="35">
        <f t="shared" si="654"/>
        <v>1.2662018148472398E-5</v>
      </c>
      <c r="D8350" s="7">
        <f t="shared" si="650"/>
        <v>0.10571518952159606</v>
      </c>
      <c r="E8350" s="7">
        <f>SUM(D$2:D8350)</f>
        <v>2229.2053210400177</v>
      </c>
      <c r="F8350">
        <f t="shared" si="651"/>
        <v>1</v>
      </c>
      <c r="G8350">
        <f t="shared" si="652"/>
        <v>1</v>
      </c>
    </row>
    <row r="8351" spans="1:7" x14ac:dyDescent="0.25">
      <c r="A8351" s="7">
        <v>2.363536370448718E-2</v>
      </c>
      <c r="B8351" s="13">
        <f t="shared" si="653"/>
        <v>8350</v>
      </c>
      <c r="C8351" s="35">
        <f t="shared" si="654"/>
        <v>6.5367971321256269E-7</v>
      </c>
      <c r="D8351" s="7">
        <f t="shared" si="650"/>
        <v>5.4582256053248984E-3</v>
      </c>
      <c r="E8351" s="7">
        <f>SUM(D$2:D8351)</f>
        <v>2229.2107792656229</v>
      </c>
      <c r="F8351">
        <f t="shared" si="651"/>
        <v>1</v>
      </c>
      <c r="G8351">
        <f t="shared" si="652"/>
        <v>1</v>
      </c>
    </row>
    <row r="8352" spans="1:7" x14ac:dyDescent="0.25">
      <c r="A8352" s="7">
        <v>2.3626672185337465E-2</v>
      </c>
      <c r="B8352" s="13">
        <f t="shared" si="653"/>
        <v>8351</v>
      </c>
      <c r="C8352" s="35">
        <f t="shared" si="654"/>
        <v>8.6915191497144439E-6</v>
      </c>
      <c r="D8352" s="7">
        <f t="shared" si="650"/>
        <v>7.2582876419265321E-2</v>
      </c>
      <c r="E8352" s="7">
        <f>SUM(D$2:D8352)</f>
        <v>2229.2833621420423</v>
      </c>
      <c r="F8352">
        <f t="shared" si="651"/>
        <v>1</v>
      </c>
      <c r="G8352">
        <f t="shared" si="652"/>
        <v>1</v>
      </c>
    </row>
    <row r="8353" spans="1:7" x14ac:dyDescent="0.25">
      <c r="A8353" s="7">
        <v>2.3516369786323241E-2</v>
      </c>
      <c r="B8353" s="13">
        <f t="shared" si="653"/>
        <v>8352</v>
      </c>
      <c r="C8353" s="35">
        <f t="shared" si="654"/>
        <v>1.1030239901422406E-4</v>
      </c>
      <c r="D8353" s="7">
        <f t="shared" si="650"/>
        <v>0.92124563656679936</v>
      </c>
      <c r="E8353" s="7">
        <f>SUM(D$2:D8353)</f>
        <v>2230.204607778609</v>
      </c>
      <c r="F8353">
        <f t="shared" si="651"/>
        <v>1</v>
      </c>
      <c r="G8353">
        <f t="shared" si="652"/>
        <v>1</v>
      </c>
    </row>
    <row r="8354" spans="1:7" x14ac:dyDescent="0.25">
      <c r="A8354" s="7">
        <v>2.3487389985704279E-2</v>
      </c>
      <c r="B8354" s="13">
        <f t="shared" si="653"/>
        <v>8353</v>
      </c>
      <c r="C8354" s="35">
        <f t="shared" si="654"/>
        <v>2.897980061896191E-5</v>
      </c>
      <c r="D8354" s="7">
        <f t="shared" si="650"/>
        <v>0.24206827457018884</v>
      </c>
      <c r="E8354" s="7">
        <f>SUM(D$2:D8354)</f>
        <v>2230.4466760531791</v>
      </c>
      <c r="F8354">
        <f t="shared" si="651"/>
        <v>1</v>
      </c>
      <c r="G8354">
        <f t="shared" si="652"/>
        <v>1</v>
      </c>
    </row>
    <row r="8355" spans="1:7" x14ac:dyDescent="0.25">
      <c r="A8355" s="7">
        <v>2.3411417876813414E-2</v>
      </c>
      <c r="B8355" s="13">
        <f t="shared" si="653"/>
        <v>8354</v>
      </c>
      <c r="C8355" s="35">
        <f t="shared" si="654"/>
        <v>7.5972108890865614E-5</v>
      </c>
      <c r="D8355" s="7">
        <f t="shared" si="650"/>
        <v>0.63467099767429136</v>
      </c>
      <c r="E8355" s="7">
        <f>SUM(D$2:D8355)</f>
        <v>2231.0813470508533</v>
      </c>
      <c r="F8355">
        <f t="shared" si="651"/>
        <v>1</v>
      </c>
      <c r="G8355">
        <f t="shared" si="652"/>
        <v>1</v>
      </c>
    </row>
    <row r="8356" spans="1:7" x14ac:dyDescent="0.25">
      <c r="A8356" s="7">
        <v>2.3402532674785727E-2</v>
      </c>
      <c r="B8356" s="13">
        <f t="shared" si="653"/>
        <v>8355</v>
      </c>
      <c r="C8356" s="35">
        <f t="shared" si="654"/>
        <v>8.8852020276863897E-6</v>
      </c>
      <c r="D8356" s="7">
        <f t="shared" si="650"/>
        <v>7.4235862941319786E-2</v>
      </c>
      <c r="E8356" s="7">
        <f>SUM(D$2:D8356)</f>
        <v>2231.1555829137947</v>
      </c>
      <c r="F8356">
        <f t="shared" si="651"/>
        <v>1</v>
      </c>
      <c r="G8356">
        <f t="shared" si="652"/>
        <v>1</v>
      </c>
    </row>
    <row r="8357" spans="1:7" x14ac:dyDescent="0.25">
      <c r="A8357" s="7">
        <v>2.3389822235917755E-2</v>
      </c>
      <c r="B8357" s="13">
        <f t="shared" si="653"/>
        <v>8356</v>
      </c>
      <c r="C8357" s="35">
        <f t="shared" si="654"/>
        <v>1.2710438867972323E-5</v>
      </c>
      <c r="D8357" s="7">
        <f t="shared" si="650"/>
        <v>0.10620842718077673</v>
      </c>
      <c r="E8357" s="7">
        <f>SUM(D$2:D8357)</f>
        <v>2231.2617913409754</v>
      </c>
      <c r="F8357">
        <f t="shared" si="651"/>
        <v>1</v>
      </c>
      <c r="G8357">
        <f t="shared" si="652"/>
        <v>1</v>
      </c>
    </row>
    <row r="8358" spans="1:7" x14ac:dyDescent="0.25">
      <c r="A8358" s="7">
        <v>2.3348228837869807E-2</v>
      </c>
      <c r="B8358" s="13">
        <f t="shared" si="653"/>
        <v>8357</v>
      </c>
      <c r="C8358" s="35">
        <f t="shared" si="654"/>
        <v>4.159339804794826E-5</v>
      </c>
      <c r="D8358" s="7">
        <f t="shared" si="650"/>
        <v>0.3475960274867036</v>
      </c>
      <c r="E8358" s="7">
        <f>SUM(D$2:D8358)</f>
        <v>2231.6093873684622</v>
      </c>
      <c r="F8358">
        <f t="shared" si="651"/>
        <v>1</v>
      </c>
      <c r="G8358">
        <f t="shared" si="652"/>
        <v>1</v>
      </c>
    </row>
    <row r="8359" spans="1:7" x14ac:dyDescent="0.25">
      <c r="A8359" s="7">
        <v>2.3341692040737702E-2</v>
      </c>
      <c r="B8359" s="13">
        <f t="shared" si="653"/>
        <v>8358</v>
      </c>
      <c r="C8359" s="35">
        <f t="shared" si="654"/>
        <v>6.5367971321048102E-6</v>
      </c>
      <c r="D8359" s="7">
        <f t="shared" si="650"/>
        <v>5.4634550430132003E-2</v>
      </c>
      <c r="E8359" s="7">
        <f>SUM(D$2:D8359)</f>
        <v>2231.6640219188921</v>
      </c>
      <c r="F8359">
        <f t="shared" si="651"/>
        <v>1</v>
      </c>
      <c r="G8359">
        <f t="shared" si="652"/>
        <v>1</v>
      </c>
    </row>
    <row r="8360" spans="1:7" x14ac:dyDescent="0.25">
      <c r="A8360" s="7">
        <v>2.3327165824888595E-2</v>
      </c>
      <c r="B8360" s="13">
        <f t="shared" si="653"/>
        <v>8359</v>
      </c>
      <c r="C8360" s="35">
        <f t="shared" si="654"/>
        <v>1.4526215849106766E-5</v>
      </c>
      <c r="D8360" s="7">
        <f t="shared" si="650"/>
        <v>0.12142463828268346</v>
      </c>
      <c r="E8360" s="7">
        <f>SUM(D$2:D8360)</f>
        <v>2231.785446557175</v>
      </c>
      <c r="F8360">
        <f t="shared" si="651"/>
        <v>1</v>
      </c>
      <c r="G8360">
        <f t="shared" si="652"/>
        <v>1</v>
      </c>
    </row>
    <row r="8361" spans="1:7" x14ac:dyDescent="0.25">
      <c r="A8361" s="7">
        <v>2.3316634318397995E-2</v>
      </c>
      <c r="B8361" s="13">
        <f t="shared" si="653"/>
        <v>8360</v>
      </c>
      <c r="C8361" s="35">
        <f t="shared" si="654"/>
        <v>1.0531506490600584E-5</v>
      </c>
      <c r="D8361" s="7">
        <f t="shared" si="650"/>
        <v>8.8043394261420882E-2</v>
      </c>
      <c r="E8361" s="7">
        <f>SUM(D$2:D8361)</f>
        <v>2231.8734899514366</v>
      </c>
      <c r="F8361">
        <f t="shared" si="651"/>
        <v>1</v>
      </c>
      <c r="G8361">
        <f t="shared" si="652"/>
        <v>1</v>
      </c>
    </row>
    <row r="8362" spans="1:7" x14ac:dyDescent="0.25">
      <c r="A8362" s="7">
        <v>2.3242913772963752E-2</v>
      </c>
      <c r="B8362" s="13">
        <f t="shared" si="653"/>
        <v>8361</v>
      </c>
      <c r="C8362" s="35">
        <f t="shared" si="654"/>
        <v>7.3720545434242252E-5</v>
      </c>
      <c r="D8362" s="7">
        <f t="shared" si="650"/>
        <v>0.6163774803756995</v>
      </c>
      <c r="E8362" s="7">
        <f>SUM(D$2:D8362)</f>
        <v>2232.4898674318124</v>
      </c>
      <c r="F8362">
        <f t="shared" si="651"/>
        <v>1</v>
      </c>
      <c r="G8362">
        <f t="shared" si="652"/>
        <v>1</v>
      </c>
    </row>
    <row r="8363" spans="1:7" x14ac:dyDescent="0.25">
      <c r="A8363" s="7">
        <v>2.3232382266473155E-2</v>
      </c>
      <c r="B8363" s="13">
        <f t="shared" si="653"/>
        <v>8362</v>
      </c>
      <c r="C8363" s="35">
        <f t="shared" si="654"/>
        <v>1.0531506490597115E-5</v>
      </c>
      <c r="D8363" s="7">
        <f t="shared" si="650"/>
        <v>8.8064457274373065E-2</v>
      </c>
      <c r="E8363" s="7">
        <f>SUM(D$2:D8363)</f>
        <v>2232.5779318890868</v>
      </c>
      <c r="F8363">
        <f t="shared" si="651"/>
        <v>1</v>
      </c>
      <c r="G8363">
        <f t="shared" si="652"/>
        <v>1</v>
      </c>
    </row>
    <row r="8364" spans="1:7" x14ac:dyDescent="0.25">
      <c r="A8364" s="7">
        <v>2.3200787747001343E-2</v>
      </c>
      <c r="B8364" s="13">
        <f t="shared" si="653"/>
        <v>8363</v>
      </c>
      <c r="C8364" s="35">
        <f t="shared" si="654"/>
        <v>3.159451947181216E-5</v>
      </c>
      <c r="D8364" s="7">
        <f t="shared" si="650"/>
        <v>0.2642249663427651</v>
      </c>
      <c r="E8364" s="7">
        <f>SUM(D$2:D8364)</f>
        <v>2232.8421568554295</v>
      </c>
      <c r="F8364">
        <f t="shared" si="651"/>
        <v>1</v>
      </c>
      <c r="G8364">
        <f t="shared" si="652"/>
        <v>1</v>
      </c>
    </row>
    <row r="8365" spans="1:7" x14ac:dyDescent="0.25">
      <c r="A8365" s="7">
        <v>2.3158661721038934E-2</v>
      </c>
      <c r="B8365" s="13">
        <f t="shared" si="653"/>
        <v>8364</v>
      </c>
      <c r="C8365" s="35">
        <f t="shared" si="654"/>
        <v>4.2126025962409275E-5</v>
      </c>
      <c r="D8365" s="7">
        <f t="shared" si="650"/>
        <v>0.3523420811495912</v>
      </c>
      <c r="E8365" s="7">
        <f>SUM(D$2:D8365)</f>
        <v>2233.1944989365793</v>
      </c>
      <c r="F8365">
        <f t="shared" si="651"/>
        <v>1</v>
      </c>
      <c r="G8365">
        <f t="shared" si="652"/>
        <v>1</v>
      </c>
    </row>
    <row r="8366" spans="1:7" x14ac:dyDescent="0.25">
      <c r="A8366" s="7">
        <v>2.3158661721038934E-2</v>
      </c>
      <c r="B8366" s="13">
        <f t="shared" si="653"/>
        <v>8365</v>
      </c>
      <c r="C8366" s="35">
        <f t="shared" si="654"/>
        <v>0</v>
      </c>
      <c r="D8366" s="7">
        <f t="shared" si="650"/>
        <v>0</v>
      </c>
      <c r="E8366" s="7">
        <f>SUM(D$2:D8366)</f>
        <v>2233.1944989365793</v>
      </c>
      <c r="F8366">
        <f t="shared" si="651"/>
        <v>1</v>
      </c>
      <c r="G8366">
        <f t="shared" si="652"/>
        <v>1</v>
      </c>
    </row>
    <row r="8367" spans="1:7" x14ac:dyDescent="0.25">
      <c r="A8367" s="7">
        <v>2.3116971481551996E-2</v>
      </c>
      <c r="B8367" s="13">
        <f t="shared" si="653"/>
        <v>8366</v>
      </c>
      <c r="C8367" s="35">
        <f t="shared" si="654"/>
        <v>4.1690239486937702E-5</v>
      </c>
      <c r="D8367" s="7">
        <f t="shared" si="650"/>
        <v>0.34878054354772081</v>
      </c>
      <c r="E8367" s="7">
        <f>SUM(D$2:D8367)</f>
        <v>2233.5432794801272</v>
      </c>
      <c r="F8367">
        <f t="shared" si="651"/>
        <v>1</v>
      </c>
      <c r="G8367">
        <f t="shared" si="652"/>
        <v>1</v>
      </c>
    </row>
    <row r="8368" spans="1:7" x14ac:dyDescent="0.25">
      <c r="A8368" s="7">
        <v>2.3084674861647468E-2</v>
      </c>
      <c r="B8368" s="13">
        <f t="shared" si="653"/>
        <v>8367</v>
      </c>
      <c r="C8368" s="35">
        <f t="shared" si="654"/>
        <v>3.2296619904528118E-5</v>
      </c>
      <c r="D8368" s="7">
        <f t="shared" si="650"/>
        <v>0.27022581874118679</v>
      </c>
      <c r="E8368" s="7">
        <f>SUM(D$2:D8368)</f>
        <v>2233.8135052988682</v>
      </c>
      <c r="F8368">
        <f t="shared" si="651"/>
        <v>1</v>
      </c>
      <c r="G8368">
        <f t="shared" si="652"/>
        <v>1</v>
      </c>
    </row>
    <row r="8369" spans="1:7" x14ac:dyDescent="0.25">
      <c r="A8369" s="7">
        <v>2.3047051962598281E-2</v>
      </c>
      <c r="B8369" s="13">
        <f t="shared" si="653"/>
        <v>8368</v>
      </c>
      <c r="C8369" s="35">
        <f t="shared" si="654"/>
        <v>3.7622899049186836E-5</v>
      </c>
      <c r="D8369" s="7">
        <f t="shared" si="650"/>
        <v>0.31482841924359545</v>
      </c>
      <c r="E8369" s="7">
        <f>SUM(D$2:D8369)</f>
        <v>2234.1283337181117</v>
      </c>
      <c r="F8369">
        <f t="shared" si="651"/>
        <v>1</v>
      </c>
      <c r="G8369">
        <f t="shared" si="652"/>
        <v>1</v>
      </c>
    </row>
    <row r="8370" spans="1:7" x14ac:dyDescent="0.25">
      <c r="A8370" s="7">
        <v>2.3012237465279927E-2</v>
      </c>
      <c r="B8370" s="13">
        <f t="shared" si="653"/>
        <v>8369</v>
      </c>
      <c r="C8370" s="35">
        <f t="shared" si="654"/>
        <v>3.4814497318354232E-5</v>
      </c>
      <c r="D8370" s="7">
        <f t="shared" si="650"/>
        <v>0.29136252805730656</v>
      </c>
      <c r="E8370" s="7">
        <f>SUM(D$2:D8370)</f>
        <v>2234.4196962461688</v>
      </c>
      <c r="F8370">
        <f t="shared" si="651"/>
        <v>1</v>
      </c>
      <c r="G8370">
        <f t="shared" si="652"/>
        <v>1</v>
      </c>
    </row>
    <row r="8371" spans="1:7" x14ac:dyDescent="0.25">
      <c r="A8371" s="7">
        <v>2.2950791572238192E-2</v>
      </c>
      <c r="B8371" s="13">
        <f t="shared" si="653"/>
        <v>8370</v>
      </c>
      <c r="C8371" s="35">
        <f t="shared" si="654"/>
        <v>6.1445893041734562E-5</v>
      </c>
      <c r="D8371" s="7">
        <f t="shared" si="650"/>
        <v>0.51430212475931825</v>
      </c>
      <c r="E8371" s="7">
        <f>SUM(D$2:D8371)</f>
        <v>2234.9339983709283</v>
      </c>
      <c r="F8371">
        <f t="shared" si="651"/>
        <v>1</v>
      </c>
      <c r="G8371">
        <f t="shared" si="652"/>
        <v>1</v>
      </c>
    </row>
    <row r="8372" spans="1:7" x14ac:dyDescent="0.25">
      <c r="A8372" s="7">
        <v>2.2930503290768935E-2</v>
      </c>
      <c r="B8372" s="13">
        <f t="shared" si="653"/>
        <v>8371</v>
      </c>
      <c r="C8372" s="35">
        <f t="shared" si="654"/>
        <v>2.0288281469257874E-5</v>
      </c>
      <c r="D8372" s="7">
        <f t="shared" si="650"/>
        <v>0.16983320417915765</v>
      </c>
      <c r="E8372" s="7">
        <f>SUM(D$2:D8372)</f>
        <v>2235.1038315751075</v>
      </c>
      <c r="F8372">
        <f t="shared" si="651"/>
        <v>1</v>
      </c>
      <c r="G8372">
        <f t="shared" si="652"/>
        <v>1</v>
      </c>
    </row>
    <row r="8373" spans="1:7" x14ac:dyDescent="0.25">
      <c r="A8373" s="7">
        <v>2.2903823474326079E-2</v>
      </c>
      <c r="B8373" s="13">
        <f t="shared" si="653"/>
        <v>8372</v>
      </c>
      <c r="C8373" s="35">
        <f t="shared" si="654"/>
        <v>2.6679816442855969E-5</v>
      </c>
      <c r="D8373" s="7">
        <f t="shared" si="650"/>
        <v>0.22336342325959019</v>
      </c>
      <c r="E8373" s="7">
        <f>SUM(D$2:D8373)</f>
        <v>2235.3271949983673</v>
      </c>
      <c r="F8373">
        <f t="shared" si="651"/>
        <v>1</v>
      </c>
      <c r="G8373">
        <f t="shared" si="652"/>
        <v>1</v>
      </c>
    </row>
    <row r="8374" spans="1:7" x14ac:dyDescent="0.25">
      <c r="A8374" s="7">
        <v>2.2899175085254363E-2</v>
      </c>
      <c r="B8374" s="13">
        <f t="shared" si="653"/>
        <v>8373</v>
      </c>
      <c r="C8374" s="35">
        <f t="shared" si="654"/>
        <v>4.6483890717152754E-6</v>
      </c>
      <c r="D8374" s="7">
        <f t="shared" si="650"/>
        <v>3.8920961697472001E-2</v>
      </c>
      <c r="E8374" s="7">
        <f>SUM(D$2:D8374)</f>
        <v>2235.3661159600647</v>
      </c>
      <c r="F8374">
        <f t="shared" si="651"/>
        <v>1</v>
      </c>
      <c r="G8374">
        <f t="shared" si="652"/>
        <v>1</v>
      </c>
    </row>
    <row r="8375" spans="1:7" x14ac:dyDescent="0.25">
      <c r="A8375" s="7">
        <v>2.2872882634567469E-2</v>
      </c>
      <c r="B8375" s="13">
        <f t="shared" si="653"/>
        <v>8374</v>
      </c>
      <c r="C8375" s="35">
        <f t="shared" si="654"/>
        <v>2.6292450686894731E-5</v>
      </c>
      <c r="D8375" s="7">
        <f t="shared" si="650"/>
        <v>0.22017298205205649</v>
      </c>
      <c r="E8375" s="7">
        <f>SUM(D$2:D8375)</f>
        <v>2235.5862889421169</v>
      </c>
      <c r="F8375">
        <f t="shared" si="651"/>
        <v>1</v>
      </c>
      <c r="G8375">
        <f t="shared" si="652"/>
        <v>1</v>
      </c>
    </row>
    <row r="8376" spans="1:7" x14ac:dyDescent="0.25">
      <c r="A8376" s="7">
        <v>2.2833322906738403E-2</v>
      </c>
      <c r="B8376" s="13">
        <f t="shared" si="653"/>
        <v>8375</v>
      </c>
      <c r="C8376" s="35">
        <f t="shared" si="654"/>
        <v>3.9559727829065888E-5</v>
      </c>
      <c r="D8376" s="7">
        <f t="shared" si="650"/>
        <v>0.33131272056842681</v>
      </c>
      <c r="E8376" s="7">
        <f>SUM(D$2:D8376)</f>
        <v>2235.9176016626852</v>
      </c>
      <c r="F8376">
        <f t="shared" si="651"/>
        <v>1</v>
      </c>
      <c r="G8376">
        <f t="shared" si="652"/>
        <v>1</v>
      </c>
    </row>
    <row r="8377" spans="1:7" x14ac:dyDescent="0.25">
      <c r="A8377" s="7">
        <v>2.2826786109606294E-2</v>
      </c>
      <c r="B8377" s="13">
        <f t="shared" si="653"/>
        <v>8376</v>
      </c>
      <c r="C8377" s="35">
        <f t="shared" si="654"/>
        <v>6.5367971321082796E-6</v>
      </c>
      <c r="D8377" s="7">
        <f t="shared" si="650"/>
        <v>5.475221277853895E-2</v>
      </c>
      <c r="E8377" s="7">
        <f>SUM(D$2:D8377)</f>
        <v>2235.9723538754638</v>
      </c>
      <c r="F8377">
        <f t="shared" si="651"/>
        <v>1</v>
      </c>
      <c r="G8377">
        <f t="shared" si="652"/>
        <v>1</v>
      </c>
    </row>
    <row r="8378" spans="1:7" x14ac:dyDescent="0.25">
      <c r="A8378" s="7">
        <v>2.2806013620942079E-2</v>
      </c>
      <c r="B8378" s="13">
        <f t="shared" si="653"/>
        <v>8377</v>
      </c>
      <c r="C8378" s="35">
        <f t="shared" si="654"/>
        <v>2.0772488664215494E-5</v>
      </c>
      <c r="D8378" s="7">
        <f t="shared" si="650"/>
        <v>0.1740111375401332</v>
      </c>
      <c r="E8378" s="7">
        <f>SUM(D$2:D8378)</f>
        <v>2236.146365013004</v>
      </c>
      <c r="F8378">
        <f t="shared" si="651"/>
        <v>1</v>
      </c>
      <c r="G8378">
        <f t="shared" si="652"/>
        <v>1</v>
      </c>
    </row>
    <row r="8379" spans="1:7" x14ac:dyDescent="0.25">
      <c r="A8379" s="7">
        <v>2.2759432888785933E-2</v>
      </c>
      <c r="B8379" s="13">
        <f t="shared" si="653"/>
        <v>8378</v>
      </c>
      <c r="C8379" s="35">
        <f t="shared" si="654"/>
        <v>4.6580732156145666E-5</v>
      </c>
      <c r="D8379" s="7">
        <f t="shared" si="650"/>
        <v>0.39025337400418836</v>
      </c>
      <c r="E8379" s="7">
        <f>SUM(D$2:D8379)</f>
        <v>2236.5366183870083</v>
      </c>
      <c r="F8379">
        <f t="shared" si="651"/>
        <v>1</v>
      </c>
      <c r="G8379">
        <f t="shared" si="652"/>
        <v>1</v>
      </c>
    </row>
    <row r="8380" spans="1:7" x14ac:dyDescent="0.25">
      <c r="A8380" s="7">
        <v>2.2753452929928052E-2</v>
      </c>
      <c r="B8380" s="13">
        <f t="shared" si="653"/>
        <v>8379</v>
      </c>
      <c r="C8380" s="35">
        <f t="shared" si="654"/>
        <v>5.9799588578816898E-6</v>
      </c>
      <c r="D8380" s="7">
        <f t="shared" si="650"/>
        <v>5.0106075270190675E-2</v>
      </c>
      <c r="E8380" s="7">
        <f>SUM(D$2:D8380)</f>
        <v>2236.5867244622787</v>
      </c>
      <c r="F8380">
        <f t="shared" si="651"/>
        <v>1</v>
      </c>
      <c r="G8380">
        <f t="shared" si="652"/>
        <v>1</v>
      </c>
    </row>
    <row r="8381" spans="1:7" x14ac:dyDescent="0.25">
      <c r="A8381" s="7">
        <v>2.2712852156629795E-2</v>
      </c>
      <c r="B8381" s="13">
        <f t="shared" si="653"/>
        <v>8380</v>
      </c>
      <c r="C8381" s="35">
        <f t="shared" si="654"/>
        <v>4.0600773298257037E-5</v>
      </c>
      <c r="D8381" s="7">
        <f t="shared" si="650"/>
        <v>0.34023448023939395</v>
      </c>
      <c r="E8381" s="7">
        <f>SUM(D$2:D8381)</f>
        <v>2236.926958942518</v>
      </c>
      <c r="F8381">
        <f t="shared" si="651"/>
        <v>1</v>
      </c>
      <c r="G8381">
        <f t="shared" si="652"/>
        <v>1</v>
      </c>
    </row>
    <row r="8382" spans="1:7" x14ac:dyDescent="0.25">
      <c r="A8382" s="7">
        <v>2.2622595935487339E-2</v>
      </c>
      <c r="B8382" s="13">
        <f t="shared" si="653"/>
        <v>8381</v>
      </c>
      <c r="C8382" s="35">
        <f t="shared" si="654"/>
        <v>9.0256221142455406E-5</v>
      </c>
      <c r="D8382" s="7">
        <f t="shared" si="650"/>
        <v>0.75643738939491878</v>
      </c>
      <c r="E8382" s="7">
        <f>SUM(D$2:D8382)</f>
        <v>2237.6833963319127</v>
      </c>
      <c r="F8382">
        <f t="shared" si="651"/>
        <v>1</v>
      </c>
      <c r="G8382">
        <f t="shared" si="652"/>
        <v>1</v>
      </c>
    </row>
    <row r="8383" spans="1:7" x14ac:dyDescent="0.25">
      <c r="A8383" s="7">
        <v>2.2598240313580327E-2</v>
      </c>
      <c r="B8383" s="13">
        <f t="shared" si="653"/>
        <v>8382</v>
      </c>
      <c r="C8383" s="35">
        <f t="shared" si="654"/>
        <v>2.4355621907012209E-5</v>
      </c>
      <c r="D8383" s="7">
        <f t="shared" si="650"/>
        <v>0.20414882282457633</v>
      </c>
      <c r="E8383" s="7">
        <f>SUM(D$2:D8383)</f>
        <v>2237.8875451547374</v>
      </c>
      <c r="F8383">
        <f t="shared" si="651"/>
        <v>1</v>
      </c>
      <c r="G8383">
        <f t="shared" si="652"/>
        <v>1</v>
      </c>
    </row>
    <row r="8384" spans="1:7" x14ac:dyDescent="0.25">
      <c r="A8384" s="7">
        <v>2.2583423573414231E-2</v>
      </c>
      <c r="B8384" s="13">
        <f t="shared" si="653"/>
        <v>8383</v>
      </c>
      <c r="C8384" s="35">
        <f t="shared" si="654"/>
        <v>1.481674016609591E-5</v>
      </c>
      <c r="D8384" s="7">
        <f t="shared" si="650"/>
        <v>0.12420873281238201</v>
      </c>
      <c r="E8384" s="7">
        <f>SUM(D$2:D8384)</f>
        <v>2238.0117538875497</v>
      </c>
      <c r="F8384">
        <f t="shared" si="651"/>
        <v>1</v>
      </c>
      <c r="G8384">
        <f t="shared" si="652"/>
        <v>1</v>
      </c>
    </row>
    <row r="8385" spans="1:7" x14ac:dyDescent="0.25">
      <c r="A8385" s="7">
        <v>2.2484645305640292E-2</v>
      </c>
      <c r="B8385" s="13">
        <f t="shared" si="653"/>
        <v>8384</v>
      </c>
      <c r="C8385" s="35">
        <f t="shared" si="654"/>
        <v>9.8778267773939193E-5</v>
      </c>
      <c r="D8385" s="7">
        <f t="shared" si="650"/>
        <v>0.8281569970167062</v>
      </c>
      <c r="E8385" s="7">
        <f>SUM(D$2:D8385)</f>
        <v>2238.8399108845665</v>
      </c>
      <c r="F8385">
        <f t="shared" si="651"/>
        <v>1</v>
      </c>
      <c r="G8385">
        <f t="shared" si="652"/>
        <v>1</v>
      </c>
    </row>
    <row r="8386" spans="1:7" x14ac:dyDescent="0.25">
      <c r="A8386" s="7">
        <v>2.2462202302153424E-2</v>
      </c>
      <c r="B8386" s="13">
        <f t="shared" si="653"/>
        <v>8385</v>
      </c>
      <c r="C8386" s="35">
        <f t="shared" si="654"/>
        <v>2.2443003486867508E-5</v>
      </c>
      <c r="D8386" s="7">
        <f t="shared" ref="D8386:D8449" si="655">C8386*B8386</f>
        <v>0.18818458423738404</v>
      </c>
      <c r="E8386" s="7">
        <f>SUM(D$2:D8386)</f>
        <v>2239.0280954688037</v>
      </c>
      <c r="F8386">
        <f t="shared" ref="F8386:F8449" si="656">IF(E8386&gt;I$15,1,0)</f>
        <v>1</v>
      </c>
      <c r="G8386">
        <f t="shared" ref="G8386:G8449" si="657">IF(E8386&gt;M$15,1,0)</f>
        <v>1</v>
      </c>
    </row>
    <row r="8387" spans="1:7" x14ac:dyDescent="0.25">
      <c r="A8387" s="7">
        <v>2.2445012946731974E-2</v>
      </c>
      <c r="B8387" s="13">
        <f t="shared" ref="B8387:B8450" si="658">ROW(B8387)-1</f>
        <v>8386</v>
      </c>
      <c r="C8387" s="35">
        <f t="shared" si="654"/>
        <v>1.7189355421450003E-5</v>
      </c>
      <c r="D8387" s="7">
        <f t="shared" si="655"/>
        <v>0.14414993456427971</v>
      </c>
      <c r="E8387" s="7">
        <f>SUM(D$2:D8387)</f>
        <v>2239.1722454033679</v>
      </c>
      <c r="F8387">
        <f t="shared" si="656"/>
        <v>1</v>
      </c>
      <c r="G8387">
        <f t="shared" si="657"/>
        <v>1</v>
      </c>
    </row>
    <row r="8388" spans="1:7" x14ac:dyDescent="0.25">
      <c r="A8388" s="7">
        <v>2.2383688105488991E-2</v>
      </c>
      <c r="B8388" s="13">
        <f t="shared" si="658"/>
        <v>8387</v>
      </c>
      <c r="C8388" s="35">
        <f t="shared" ref="C8388:C8451" si="659">IF(A8387-A8388=0,0,A8387-A8388)</f>
        <v>6.1324841242983014E-5</v>
      </c>
      <c r="D8388" s="7">
        <f t="shared" si="655"/>
        <v>0.51433144350489857</v>
      </c>
      <c r="E8388" s="7">
        <f>SUM(D$2:D8388)</f>
        <v>2239.6865768468729</v>
      </c>
      <c r="F8388">
        <f t="shared" si="656"/>
        <v>1</v>
      </c>
      <c r="G8388">
        <f t="shared" si="657"/>
        <v>1</v>
      </c>
    </row>
    <row r="8389" spans="1:7" x14ac:dyDescent="0.25">
      <c r="A8389" s="7">
        <v>2.2338535784558015E-2</v>
      </c>
      <c r="B8389" s="13">
        <f t="shared" si="658"/>
        <v>8388</v>
      </c>
      <c r="C8389" s="35">
        <f t="shared" si="659"/>
        <v>4.5152320930975931E-5</v>
      </c>
      <c r="D8389" s="7">
        <f t="shared" si="655"/>
        <v>0.37873766796902608</v>
      </c>
      <c r="E8389" s="7">
        <f>SUM(D$2:D8389)</f>
        <v>2240.0653145148417</v>
      </c>
      <c r="F8389">
        <f t="shared" si="656"/>
        <v>1</v>
      </c>
      <c r="G8389">
        <f t="shared" si="657"/>
        <v>1</v>
      </c>
    </row>
    <row r="8390" spans="1:7" x14ac:dyDescent="0.25">
      <c r="A8390" s="7">
        <v>2.2316915933302595E-2</v>
      </c>
      <c r="B8390" s="13">
        <f t="shared" si="658"/>
        <v>8389</v>
      </c>
      <c r="C8390" s="35">
        <f t="shared" si="659"/>
        <v>2.1619851255420819E-5</v>
      </c>
      <c r="D8390" s="7">
        <f t="shared" si="655"/>
        <v>0.18136893218172526</v>
      </c>
      <c r="E8390" s="7">
        <f>SUM(D$2:D8390)</f>
        <v>2240.2466834470233</v>
      </c>
      <c r="F8390">
        <f t="shared" si="656"/>
        <v>1</v>
      </c>
      <c r="G8390">
        <f t="shared" si="657"/>
        <v>1</v>
      </c>
    </row>
    <row r="8391" spans="1:7" x14ac:dyDescent="0.25">
      <c r="A8391" s="7">
        <v>2.2277162522595529E-2</v>
      </c>
      <c r="B8391" s="13">
        <f t="shared" si="658"/>
        <v>8390</v>
      </c>
      <c r="C8391" s="35">
        <f t="shared" si="659"/>
        <v>3.975341070706559E-5</v>
      </c>
      <c r="D8391" s="7">
        <f t="shared" si="655"/>
        <v>0.33353111583228029</v>
      </c>
      <c r="E8391" s="7">
        <f>SUM(D$2:D8391)</f>
        <v>2240.5802145628554</v>
      </c>
      <c r="F8391">
        <f t="shared" si="656"/>
        <v>1</v>
      </c>
      <c r="G8391">
        <f t="shared" si="657"/>
        <v>1</v>
      </c>
    </row>
    <row r="8392" spans="1:7" x14ac:dyDescent="0.25">
      <c r="A8392" s="7">
        <v>2.2231889149865791E-2</v>
      </c>
      <c r="B8392" s="13">
        <f t="shared" si="658"/>
        <v>8391</v>
      </c>
      <c r="C8392" s="35">
        <f t="shared" si="659"/>
        <v>4.5273372729737887E-5</v>
      </c>
      <c r="D8392" s="7">
        <f t="shared" si="655"/>
        <v>0.37988887057523063</v>
      </c>
      <c r="E8392" s="7">
        <f>SUM(D$2:D8392)</f>
        <v>2240.9601034334305</v>
      </c>
      <c r="F8392">
        <f t="shared" si="656"/>
        <v>1</v>
      </c>
      <c r="G8392">
        <f t="shared" si="657"/>
        <v>1</v>
      </c>
    </row>
    <row r="8393" spans="1:7" x14ac:dyDescent="0.25">
      <c r="A8393" s="7">
        <v>2.2117374148255327E-2</v>
      </c>
      <c r="B8393" s="13">
        <f t="shared" si="658"/>
        <v>8392</v>
      </c>
      <c r="C8393" s="35">
        <f t="shared" si="659"/>
        <v>1.145150016104643E-4</v>
      </c>
      <c r="D8393" s="7">
        <f t="shared" si="655"/>
        <v>0.96100989351501642</v>
      </c>
      <c r="E8393" s="7">
        <f>SUM(D$2:D8393)</f>
        <v>2241.9211133269455</v>
      </c>
      <c r="F8393">
        <f t="shared" si="656"/>
        <v>1</v>
      </c>
      <c r="G8393">
        <f t="shared" si="657"/>
        <v>1</v>
      </c>
    </row>
    <row r="8394" spans="1:7" x14ac:dyDescent="0.25">
      <c r="A8394" s="7">
        <v>2.2104058450393652E-2</v>
      </c>
      <c r="B8394" s="13">
        <f t="shared" si="658"/>
        <v>8393</v>
      </c>
      <c r="C8394" s="35">
        <f t="shared" si="659"/>
        <v>1.3315697861674552E-5</v>
      </c>
      <c r="D8394" s="7">
        <f t="shared" si="655"/>
        <v>0.11175865215303452</v>
      </c>
      <c r="E8394" s="7">
        <f>SUM(D$2:D8394)</f>
        <v>2242.0328719790987</v>
      </c>
      <c r="F8394">
        <f t="shared" si="656"/>
        <v>1</v>
      </c>
      <c r="G8394">
        <f t="shared" si="657"/>
        <v>1</v>
      </c>
    </row>
    <row r="8395" spans="1:7" x14ac:dyDescent="0.25">
      <c r="A8395" s="7">
        <v>2.2104058450393652E-2</v>
      </c>
      <c r="B8395" s="13">
        <f t="shared" si="658"/>
        <v>8394</v>
      </c>
      <c r="C8395" s="35">
        <f t="shared" si="659"/>
        <v>0</v>
      </c>
      <c r="D8395" s="7">
        <f t="shared" si="655"/>
        <v>0</v>
      </c>
      <c r="E8395" s="7">
        <f>SUM(D$2:D8395)</f>
        <v>2242.0328719790987</v>
      </c>
      <c r="F8395">
        <f t="shared" si="656"/>
        <v>1</v>
      </c>
      <c r="G8395">
        <f t="shared" si="657"/>
        <v>1</v>
      </c>
    </row>
    <row r="8396" spans="1:7" x14ac:dyDescent="0.25">
      <c r="A8396" s="7">
        <v>2.2094979565487945E-2</v>
      </c>
      <c r="B8396" s="13">
        <f t="shared" si="658"/>
        <v>8395</v>
      </c>
      <c r="C8396" s="35">
        <f t="shared" si="659"/>
        <v>9.0788849057069076E-6</v>
      </c>
      <c r="D8396" s="7">
        <f t="shared" si="655"/>
        <v>7.6217238783409497E-2</v>
      </c>
      <c r="E8396" s="7">
        <f>SUM(D$2:D8396)</f>
        <v>2242.1090892178822</v>
      </c>
      <c r="F8396">
        <f t="shared" si="656"/>
        <v>1</v>
      </c>
      <c r="G8396">
        <f t="shared" si="657"/>
        <v>1</v>
      </c>
    </row>
    <row r="8397" spans="1:7" x14ac:dyDescent="0.25">
      <c r="A8397" s="7">
        <v>2.208401227252187E-2</v>
      </c>
      <c r="B8397" s="13">
        <f t="shared" si="658"/>
        <v>8396</v>
      </c>
      <c r="C8397" s="35">
        <f t="shared" si="659"/>
        <v>1.0967292966075626E-5</v>
      </c>
      <c r="D8397" s="7">
        <f t="shared" si="655"/>
        <v>9.2081391743170954E-2</v>
      </c>
      <c r="E8397" s="7">
        <f>SUM(D$2:D8397)</f>
        <v>2242.2011706096255</v>
      </c>
      <c r="F8397">
        <f t="shared" si="656"/>
        <v>1</v>
      </c>
      <c r="G8397">
        <f t="shared" si="657"/>
        <v>1</v>
      </c>
    </row>
    <row r="8398" spans="1:7" x14ac:dyDescent="0.25">
      <c r="A8398" s="7">
        <v>2.2056218779530581E-2</v>
      </c>
      <c r="B8398" s="13">
        <f t="shared" si="658"/>
        <v>8397</v>
      </c>
      <c r="C8398" s="35">
        <f t="shared" si="659"/>
        <v>2.7793492991288332E-5</v>
      </c>
      <c r="D8398" s="7">
        <f t="shared" si="655"/>
        <v>0.23338196064784814</v>
      </c>
      <c r="E8398" s="7">
        <f>SUM(D$2:D8398)</f>
        <v>2242.4345525702734</v>
      </c>
      <c r="F8398">
        <f t="shared" si="656"/>
        <v>1</v>
      </c>
      <c r="G8398">
        <f t="shared" si="657"/>
        <v>1</v>
      </c>
    </row>
    <row r="8399" spans="1:7" x14ac:dyDescent="0.25">
      <c r="A8399" s="7">
        <v>2.2052853539525536E-2</v>
      </c>
      <c r="B8399" s="13">
        <f t="shared" si="658"/>
        <v>8398</v>
      </c>
      <c r="C8399" s="35">
        <f t="shared" si="659"/>
        <v>3.3652400050453168E-6</v>
      </c>
      <c r="D8399" s="7">
        <f t="shared" si="655"/>
        <v>2.8261285562370571E-2</v>
      </c>
      <c r="E8399" s="7">
        <f>SUM(D$2:D8399)</f>
        <v>2242.4628138558355</v>
      </c>
      <c r="F8399">
        <f t="shared" si="656"/>
        <v>1</v>
      </c>
      <c r="G8399">
        <f t="shared" si="657"/>
        <v>1</v>
      </c>
    </row>
    <row r="8400" spans="1:7" x14ac:dyDescent="0.25">
      <c r="A8400" s="7">
        <v>2.2037431540365734E-2</v>
      </c>
      <c r="B8400" s="13">
        <f t="shared" si="658"/>
        <v>8399</v>
      </c>
      <c r="C8400" s="35">
        <f t="shared" si="659"/>
        <v>1.5421999159801608E-5</v>
      </c>
      <c r="D8400" s="7">
        <f t="shared" si="655"/>
        <v>0.12952937094317371</v>
      </c>
      <c r="E8400" s="7">
        <f>SUM(D$2:D8400)</f>
        <v>2242.5923432267787</v>
      </c>
      <c r="F8400">
        <f t="shared" si="656"/>
        <v>1</v>
      </c>
      <c r="G8400">
        <f t="shared" si="657"/>
        <v>1</v>
      </c>
    </row>
    <row r="8401" spans="1:7" x14ac:dyDescent="0.25">
      <c r="A8401" s="7">
        <v>2.2016610630982019E-2</v>
      </c>
      <c r="B8401" s="13">
        <f t="shared" si="658"/>
        <v>8400</v>
      </c>
      <c r="C8401" s="35">
        <f t="shared" si="659"/>
        <v>2.0820909383715419E-5</v>
      </c>
      <c r="D8401" s="7">
        <f t="shared" si="655"/>
        <v>0.17489563882320952</v>
      </c>
      <c r="E8401" s="7">
        <f>SUM(D$2:D8401)</f>
        <v>2242.7672388656019</v>
      </c>
      <c r="F8401">
        <f t="shared" si="656"/>
        <v>1</v>
      </c>
      <c r="G8401">
        <f t="shared" si="657"/>
        <v>1</v>
      </c>
    </row>
    <row r="8402" spans="1:7" x14ac:dyDescent="0.25">
      <c r="A8402" s="7">
        <v>2.1905412448657086E-2</v>
      </c>
      <c r="B8402" s="13">
        <f t="shared" si="658"/>
        <v>8401</v>
      </c>
      <c r="C8402" s="35">
        <f t="shared" si="659"/>
        <v>1.1119818232493278E-4</v>
      </c>
      <c r="D8402" s="7">
        <f t="shared" si="655"/>
        <v>0.93417592971176033</v>
      </c>
      <c r="E8402" s="7">
        <f>SUM(D$2:D8402)</f>
        <v>2243.7014147953137</v>
      </c>
      <c r="F8402">
        <f t="shared" si="656"/>
        <v>1</v>
      </c>
      <c r="G8402">
        <f t="shared" si="657"/>
        <v>1</v>
      </c>
    </row>
    <row r="8403" spans="1:7" x14ac:dyDescent="0.25">
      <c r="A8403" s="7">
        <v>2.1862753794780216E-2</v>
      </c>
      <c r="B8403" s="13">
        <f t="shared" si="658"/>
        <v>8402</v>
      </c>
      <c r="C8403" s="35">
        <f t="shared" si="659"/>
        <v>4.2658653876870289E-5</v>
      </c>
      <c r="D8403" s="7">
        <f t="shared" si="655"/>
        <v>0.35841800987346417</v>
      </c>
      <c r="E8403" s="7">
        <f>SUM(D$2:D8403)</f>
        <v>2244.0598328051869</v>
      </c>
      <c r="F8403">
        <f t="shared" si="656"/>
        <v>1</v>
      </c>
      <c r="G8403">
        <f t="shared" si="657"/>
        <v>1</v>
      </c>
    </row>
    <row r="8404" spans="1:7" x14ac:dyDescent="0.25">
      <c r="A8404" s="7">
        <v>2.1852754916204059E-2</v>
      </c>
      <c r="B8404" s="13">
        <f t="shared" si="658"/>
        <v>8403</v>
      </c>
      <c r="C8404" s="35">
        <f t="shared" si="659"/>
        <v>9.9988785761569166E-6</v>
      </c>
      <c r="D8404" s="7">
        <f t="shared" si="655"/>
        <v>8.4020576675446573E-2</v>
      </c>
      <c r="E8404" s="7">
        <f>SUM(D$2:D8404)</f>
        <v>2244.1438533818623</v>
      </c>
      <c r="F8404">
        <f t="shared" si="656"/>
        <v>1</v>
      </c>
      <c r="G8404">
        <f t="shared" si="657"/>
        <v>1</v>
      </c>
    </row>
    <row r="8405" spans="1:7" x14ac:dyDescent="0.25">
      <c r="A8405" s="7">
        <v>2.1835057143227903E-2</v>
      </c>
      <c r="B8405" s="13">
        <f t="shared" si="658"/>
        <v>8404</v>
      </c>
      <c r="C8405" s="35">
        <f t="shared" si="659"/>
        <v>1.7697772976155851E-5</v>
      </c>
      <c r="D8405" s="7">
        <f t="shared" si="655"/>
        <v>0.14873208409161376</v>
      </c>
      <c r="E8405" s="7">
        <f>SUM(D$2:D8405)</f>
        <v>2244.2925854659538</v>
      </c>
      <c r="F8405">
        <f t="shared" si="656"/>
        <v>1</v>
      </c>
      <c r="G8405">
        <f t="shared" si="657"/>
        <v>1</v>
      </c>
    </row>
    <row r="8406" spans="1:7" x14ac:dyDescent="0.25">
      <c r="A8406" s="7">
        <v>2.1824186691700821E-2</v>
      </c>
      <c r="B8406" s="13">
        <f t="shared" si="658"/>
        <v>8405</v>
      </c>
      <c r="C8406" s="35">
        <f t="shared" si="659"/>
        <v>1.0870451527082714E-5</v>
      </c>
      <c r="D8406" s="7">
        <f t="shared" si="655"/>
        <v>9.1366145085130218E-2</v>
      </c>
      <c r="E8406" s="7">
        <f>SUM(D$2:D8406)</f>
        <v>2244.3839516110388</v>
      </c>
      <c r="F8406">
        <f t="shared" si="656"/>
        <v>1</v>
      </c>
      <c r="G8406">
        <f t="shared" si="657"/>
        <v>1</v>
      </c>
    </row>
    <row r="8407" spans="1:7" x14ac:dyDescent="0.25">
      <c r="A8407" s="7">
        <v>2.1805738397572449E-2</v>
      </c>
      <c r="B8407" s="13">
        <f t="shared" si="658"/>
        <v>8406</v>
      </c>
      <c r="C8407" s="35">
        <f t="shared" si="659"/>
        <v>1.8448294128371734E-5</v>
      </c>
      <c r="D8407" s="7">
        <f t="shared" si="655"/>
        <v>0.15507636044309281</v>
      </c>
      <c r="E8407" s="7">
        <f>SUM(D$2:D8407)</f>
        <v>2244.539027971482</v>
      </c>
      <c r="F8407">
        <f t="shared" si="656"/>
        <v>1</v>
      </c>
      <c r="G8407">
        <f t="shared" si="657"/>
        <v>1</v>
      </c>
    </row>
    <row r="8408" spans="1:7" x14ac:dyDescent="0.25">
      <c r="A8408" s="7">
        <v>2.175893977217859E-2</v>
      </c>
      <c r="B8408" s="13">
        <f t="shared" si="658"/>
        <v>8407</v>
      </c>
      <c r="C8408" s="35">
        <f t="shared" si="659"/>
        <v>4.67986253938589E-5</v>
      </c>
      <c r="D8408" s="7">
        <f t="shared" si="655"/>
        <v>0.3934360436861718</v>
      </c>
      <c r="E8408" s="7">
        <f>SUM(D$2:D8408)</f>
        <v>2244.9324640151681</v>
      </c>
      <c r="F8408">
        <f t="shared" si="656"/>
        <v>1</v>
      </c>
      <c r="G8408">
        <f t="shared" si="657"/>
        <v>1</v>
      </c>
    </row>
    <row r="8409" spans="1:7" x14ac:dyDescent="0.25">
      <c r="A8409" s="7">
        <v>2.171025273872431E-2</v>
      </c>
      <c r="B8409" s="13">
        <f t="shared" si="658"/>
        <v>8408</v>
      </c>
      <c r="C8409" s="35">
        <f t="shared" si="659"/>
        <v>4.868703345427966E-5</v>
      </c>
      <c r="D8409" s="7">
        <f t="shared" si="655"/>
        <v>0.40936057728358338</v>
      </c>
      <c r="E8409" s="7">
        <f>SUM(D$2:D8409)</f>
        <v>2245.3418245924518</v>
      </c>
      <c r="F8409">
        <f t="shared" si="656"/>
        <v>1</v>
      </c>
      <c r="G8409">
        <f t="shared" si="657"/>
        <v>1</v>
      </c>
    </row>
    <row r="8410" spans="1:7" x14ac:dyDescent="0.25">
      <c r="A8410" s="7">
        <v>2.1693450749058849E-2</v>
      </c>
      <c r="B8410" s="13">
        <f t="shared" si="658"/>
        <v>8409</v>
      </c>
      <c r="C8410" s="35">
        <f t="shared" si="659"/>
        <v>1.6801989665461009E-5</v>
      </c>
      <c r="D8410" s="7">
        <f t="shared" si="655"/>
        <v>0.14128793109686164</v>
      </c>
      <c r="E8410" s="7">
        <f>SUM(D$2:D8410)</f>
        <v>2245.4831125235487</v>
      </c>
      <c r="F8410">
        <f t="shared" si="656"/>
        <v>1</v>
      </c>
      <c r="G8410">
        <f t="shared" si="657"/>
        <v>1</v>
      </c>
    </row>
    <row r="8411" spans="1:7" x14ac:dyDescent="0.25">
      <c r="A8411" s="7">
        <v>2.1688076049194677E-2</v>
      </c>
      <c r="B8411" s="13">
        <f t="shared" si="658"/>
        <v>8410</v>
      </c>
      <c r="C8411" s="35">
        <f t="shared" si="659"/>
        <v>5.3746998641725219E-6</v>
      </c>
      <c r="D8411" s="7">
        <f t="shared" si="655"/>
        <v>4.5201225857690909E-2</v>
      </c>
      <c r="E8411" s="7">
        <f>SUM(D$2:D8411)</f>
        <v>2245.5283137494066</v>
      </c>
      <c r="F8411">
        <f t="shared" si="656"/>
        <v>1</v>
      </c>
      <c r="G8411">
        <f t="shared" si="657"/>
        <v>1</v>
      </c>
    </row>
    <row r="8412" spans="1:7" x14ac:dyDescent="0.25">
      <c r="A8412" s="7">
        <v>2.1675050875649981E-2</v>
      </c>
      <c r="B8412" s="13">
        <f t="shared" si="658"/>
        <v>8411</v>
      </c>
      <c r="C8412" s="35">
        <f t="shared" si="659"/>
        <v>1.3025173544695817E-5</v>
      </c>
      <c r="D8412" s="7">
        <f t="shared" si="655"/>
        <v>0.10955473468443652</v>
      </c>
      <c r="E8412" s="7">
        <f>SUM(D$2:D8412)</f>
        <v>2245.6378684840911</v>
      </c>
      <c r="F8412">
        <f t="shared" si="656"/>
        <v>1</v>
      </c>
      <c r="G8412">
        <f t="shared" si="657"/>
        <v>1</v>
      </c>
    </row>
    <row r="8413" spans="1:7" x14ac:dyDescent="0.25">
      <c r="A8413" s="7">
        <v>2.1663187799373203E-2</v>
      </c>
      <c r="B8413" s="13">
        <f t="shared" si="658"/>
        <v>8412</v>
      </c>
      <c r="C8413" s="35">
        <f t="shared" si="659"/>
        <v>1.1863076276777407E-5</v>
      </c>
      <c r="D8413" s="7">
        <f t="shared" si="655"/>
        <v>9.9792197640251545E-2</v>
      </c>
      <c r="E8413" s="7">
        <f>SUM(D$2:D8413)</f>
        <v>2245.7376606817315</v>
      </c>
      <c r="F8413">
        <f t="shared" si="656"/>
        <v>1</v>
      </c>
      <c r="G8413">
        <f t="shared" si="657"/>
        <v>1</v>
      </c>
    </row>
    <row r="8414" spans="1:7" x14ac:dyDescent="0.25">
      <c r="A8414" s="7">
        <v>2.1602831372520157E-2</v>
      </c>
      <c r="B8414" s="13">
        <f t="shared" si="658"/>
        <v>8413</v>
      </c>
      <c r="C8414" s="35">
        <f t="shared" si="659"/>
        <v>6.0356426853046957E-5</v>
      </c>
      <c r="D8414" s="7">
        <f t="shared" si="655"/>
        <v>0.50777861911468403</v>
      </c>
      <c r="E8414" s="7">
        <f>SUM(D$2:D8414)</f>
        <v>2246.2454393008461</v>
      </c>
      <c r="F8414">
        <f t="shared" si="656"/>
        <v>1</v>
      </c>
      <c r="G8414">
        <f t="shared" si="657"/>
        <v>1</v>
      </c>
    </row>
    <row r="8415" spans="1:7" x14ac:dyDescent="0.25">
      <c r="A8415" s="7">
        <v>2.1596778782583023E-2</v>
      </c>
      <c r="B8415" s="13">
        <f t="shared" si="658"/>
        <v>8414</v>
      </c>
      <c r="C8415" s="35">
        <f t="shared" si="659"/>
        <v>6.0525899371333125E-6</v>
      </c>
      <c r="D8415" s="7">
        <f t="shared" si="655"/>
        <v>5.0926491731039691E-2</v>
      </c>
      <c r="E8415" s="7">
        <f>SUM(D$2:D8415)</f>
        <v>2246.296365792577</v>
      </c>
      <c r="F8415">
        <f t="shared" si="656"/>
        <v>1</v>
      </c>
      <c r="G8415">
        <f t="shared" si="657"/>
        <v>1</v>
      </c>
    </row>
    <row r="8416" spans="1:7" x14ac:dyDescent="0.25">
      <c r="A8416" s="7">
        <v>2.1555088543096082E-2</v>
      </c>
      <c r="B8416" s="13">
        <f t="shared" si="658"/>
        <v>8415</v>
      </c>
      <c r="C8416" s="35">
        <f t="shared" si="659"/>
        <v>4.1690239486941172E-5</v>
      </c>
      <c r="D8416" s="7">
        <f t="shared" si="655"/>
        <v>0.35082336528260993</v>
      </c>
      <c r="E8416" s="7">
        <f>SUM(D$2:D8416)</f>
        <v>2246.6471891578594</v>
      </c>
      <c r="F8416">
        <f t="shared" si="656"/>
        <v>1</v>
      </c>
      <c r="G8416">
        <f t="shared" si="657"/>
        <v>1</v>
      </c>
    </row>
    <row r="8417" spans="1:7" x14ac:dyDescent="0.25">
      <c r="A8417" s="7">
        <v>2.1527876098738751E-2</v>
      </c>
      <c r="B8417" s="13">
        <f t="shared" si="658"/>
        <v>8416</v>
      </c>
      <c r="C8417" s="35">
        <f t="shared" si="659"/>
        <v>2.7212444357330862E-5</v>
      </c>
      <c r="D8417" s="7">
        <f t="shared" si="655"/>
        <v>0.22901993171129653</v>
      </c>
      <c r="E8417" s="7">
        <f>SUM(D$2:D8417)</f>
        <v>2246.8762090895707</v>
      </c>
      <c r="F8417">
        <f t="shared" si="656"/>
        <v>1</v>
      </c>
      <c r="G8417">
        <f t="shared" si="657"/>
        <v>1</v>
      </c>
    </row>
    <row r="8418" spans="1:7" x14ac:dyDescent="0.25">
      <c r="A8418" s="7">
        <v>2.1519281421028026E-2</v>
      </c>
      <c r="B8418" s="13">
        <f t="shared" si="658"/>
        <v>8417</v>
      </c>
      <c r="C8418" s="35">
        <f t="shared" si="659"/>
        <v>8.5946777107250016E-6</v>
      </c>
      <c r="D8418" s="7">
        <f t="shared" si="655"/>
        <v>7.2341402291172335E-2</v>
      </c>
      <c r="E8418" s="7">
        <f>SUM(D$2:D8418)</f>
        <v>2246.9485504918621</v>
      </c>
      <c r="F8418">
        <f t="shared" si="656"/>
        <v>1</v>
      </c>
      <c r="G8418">
        <f t="shared" si="657"/>
        <v>1</v>
      </c>
    </row>
    <row r="8419" spans="1:7" x14ac:dyDescent="0.25">
      <c r="A8419" s="7">
        <v>2.1513398303609141E-2</v>
      </c>
      <c r="B8419" s="13">
        <f t="shared" si="658"/>
        <v>8418</v>
      </c>
      <c r="C8419" s="35">
        <f t="shared" si="659"/>
        <v>5.8831174188853086E-6</v>
      </c>
      <c r="D8419" s="7">
        <f t="shared" si="655"/>
        <v>4.9524082432176528E-2</v>
      </c>
      <c r="E8419" s="7">
        <f>SUM(D$2:D8419)</f>
        <v>2246.9980745742942</v>
      </c>
      <c r="F8419">
        <f t="shared" si="656"/>
        <v>1</v>
      </c>
      <c r="G8419">
        <f t="shared" si="657"/>
        <v>1</v>
      </c>
    </row>
    <row r="8420" spans="1:7" x14ac:dyDescent="0.25">
      <c r="A8420" s="7">
        <v>2.1484152189032928E-2</v>
      </c>
      <c r="B8420" s="13">
        <f t="shared" si="658"/>
        <v>8419</v>
      </c>
      <c r="C8420" s="35">
        <f t="shared" si="659"/>
        <v>2.9246114576213234E-5</v>
      </c>
      <c r="D8420" s="7">
        <f t="shared" si="655"/>
        <v>0.24622303861713921</v>
      </c>
      <c r="E8420" s="7">
        <f>SUM(D$2:D8420)</f>
        <v>2247.2442976129114</v>
      </c>
      <c r="F8420">
        <f t="shared" si="656"/>
        <v>1</v>
      </c>
      <c r="G8420">
        <f t="shared" si="657"/>
        <v>1</v>
      </c>
    </row>
    <row r="8421" spans="1:7" x14ac:dyDescent="0.25">
      <c r="A8421" s="7">
        <v>2.1473620682542331E-2</v>
      </c>
      <c r="B8421" s="13">
        <f t="shared" si="658"/>
        <v>8420</v>
      </c>
      <c r="C8421" s="35">
        <f t="shared" si="659"/>
        <v>1.0531506490597115E-5</v>
      </c>
      <c r="D8421" s="7">
        <f t="shared" si="655"/>
        <v>8.8675284650827704E-2</v>
      </c>
      <c r="E8421" s="7">
        <f>SUM(D$2:D8421)</f>
        <v>2247.3329728975623</v>
      </c>
      <c r="F8421">
        <f t="shared" si="656"/>
        <v>1</v>
      </c>
      <c r="G8421">
        <f t="shared" si="657"/>
        <v>1</v>
      </c>
    </row>
    <row r="8422" spans="1:7" x14ac:dyDescent="0.25">
      <c r="A8422" s="7">
        <v>2.1439145130260451E-2</v>
      </c>
      <c r="B8422" s="13">
        <f t="shared" si="658"/>
        <v>8421</v>
      </c>
      <c r="C8422" s="35">
        <f t="shared" si="659"/>
        <v>3.4475552281879041E-5</v>
      </c>
      <c r="D8422" s="7">
        <f t="shared" si="655"/>
        <v>0.29031862576570339</v>
      </c>
      <c r="E8422" s="7">
        <f>SUM(D$2:D8422)</f>
        <v>2247.6232915233281</v>
      </c>
      <c r="F8422">
        <f t="shared" si="656"/>
        <v>1</v>
      </c>
      <c r="G8422">
        <f t="shared" si="657"/>
        <v>1</v>
      </c>
    </row>
    <row r="8423" spans="1:7" x14ac:dyDescent="0.25">
      <c r="A8423" s="7">
        <v>2.1415878974542123E-2</v>
      </c>
      <c r="B8423" s="13">
        <f t="shared" si="658"/>
        <v>8422</v>
      </c>
      <c r="C8423" s="35">
        <f t="shared" si="659"/>
        <v>2.3266155718328074E-5</v>
      </c>
      <c r="D8423" s="7">
        <f t="shared" si="655"/>
        <v>0.19594756345975906</v>
      </c>
      <c r="E8423" s="7">
        <f>SUM(D$2:D8423)</f>
        <v>2247.819239086788</v>
      </c>
      <c r="F8423">
        <f t="shared" si="656"/>
        <v>1</v>
      </c>
      <c r="G8423">
        <f t="shared" si="657"/>
        <v>1</v>
      </c>
    </row>
    <row r="8424" spans="1:7" x14ac:dyDescent="0.25">
      <c r="A8424" s="7">
        <v>2.1347242604655078E-2</v>
      </c>
      <c r="B8424" s="13">
        <f t="shared" si="658"/>
        <v>8423</v>
      </c>
      <c r="C8424" s="35">
        <f t="shared" si="659"/>
        <v>6.8636369887044996E-5</v>
      </c>
      <c r="D8424" s="7">
        <f t="shared" si="655"/>
        <v>0.57812414355857999</v>
      </c>
      <c r="E8424" s="7">
        <f>SUM(D$2:D8424)</f>
        <v>2248.3973632303464</v>
      </c>
      <c r="F8424">
        <f t="shared" si="656"/>
        <v>1</v>
      </c>
      <c r="G8424">
        <f t="shared" si="657"/>
        <v>1</v>
      </c>
    </row>
    <row r="8425" spans="1:7" x14ac:dyDescent="0.25">
      <c r="A8425" s="7">
        <v>2.1340245810687768E-2</v>
      </c>
      <c r="B8425" s="13">
        <f t="shared" si="658"/>
        <v>8424</v>
      </c>
      <c r="C8425" s="35">
        <f t="shared" si="659"/>
        <v>6.9967939673107327E-6</v>
      </c>
      <c r="D8425" s="7">
        <f t="shared" si="655"/>
        <v>5.8940992380625612E-2</v>
      </c>
      <c r="E8425" s="7">
        <f>SUM(D$2:D8425)</f>
        <v>2248.4563042227269</v>
      </c>
      <c r="F8425">
        <f t="shared" si="656"/>
        <v>1</v>
      </c>
      <c r="G8425">
        <f t="shared" si="657"/>
        <v>1</v>
      </c>
    </row>
    <row r="8426" spans="1:7" x14ac:dyDescent="0.25">
      <c r="A8426" s="7">
        <v>2.1324872232247456E-2</v>
      </c>
      <c r="B8426" s="13">
        <f t="shared" si="658"/>
        <v>8425</v>
      </c>
      <c r="C8426" s="35">
        <f t="shared" si="659"/>
        <v>1.5373578440312091E-5</v>
      </c>
      <c r="D8426" s="7">
        <f t="shared" si="655"/>
        <v>0.12952239835962936</v>
      </c>
      <c r="E8426" s="7">
        <f>SUM(D$2:D8426)</f>
        <v>2248.5858266210867</v>
      </c>
      <c r="F8426">
        <f t="shared" si="656"/>
        <v>1</v>
      </c>
      <c r="G8426">
        <f t="shared" si="657"/>
        <v>1</v>
      </c>
    </row>
    <row r="8427" spans="1:7" x14ac:dyDescent="0.25">
      <c r="A8427" s="7">
        <v>2.1320151212096503E-2</v>
      </c>
      <c r="B8427" s="13">
        <f t="shared" si="658"/>
        <v>8426</v>
      </c>
      <c r="C8427" s="35">
        <f t="shared" si="659"/>
        <v>4.7210201509530203E-6</v>
      </c>
      <c r="D8427" s="7">
        <f t="shared" si="655"/>
        <v>3.9779315791930149E-2</v>
      </c>
      <c r="E8427" s="7">
        <f>SUM(D$2:D8427)</f>
        <v>2248.6256059368784</v>
      </c>
      <c r="F8427">
        <f t="shared" si="656"/>
        <v>1</v>
      </c>
      <c r="G8427">
        <f t="shared" si="657"/>
        <v>1</v>
      </c>
    </row>
    <row r="8428" spans="1:7" x14ac:dyDescent="0.25">
      <c r="A8428" s="7">
        <v>2.1315430191945543E-2</v>
      </c>
      <c r="B8428" s="13">
        <f t="shared" si="658"/>
        <v>8427</v>
      </c>
      <c r="C8428" s="35">
        <f t="shared" si="659"/>
        <v>4.7210201509599592E-6</v>
      </c>
      <c r="D8428" s="7">
        <f t="shared" si="655"/>
        <v>3.9784036812139573E-2</v>
      </c>
      <c r="E8428" s="7">
        <f>SUM(D$2:D8428)</f>
        <v>2248.6653899736907</v>
      </c>
      <c r="F8428">
        <f t="shared" si="656"/>
        <v>1</v>
      </c>
      <c r="G8428">
        <f t="shared" si="657"/>
        <v>1</v>
      </c>
    </row>
    <row r="8429" spans="1:7" x14ac:dyDescent="0.25">
      <c r="A8429" s="7">
        <v>2.1278606234768058E-2</v>
      </c>
      <c r="B8429" s="13">
        <f t="shared" si="658"/>
        <v>8428</v>
      </c>
      <c r="C8429" s="35">
        <f t="shared" si="659"/>
        <v>3.6823957177484906E-5</v>
      </c>
      <c r="D8429" s="7">
        <f t="shared" si="655"/>
        <v>0.3103523110918428</v>
      </c>
      <c r="E8429" s="7">
        <f>SUM(D$2:D8429)</f>
        <v>2248.9757422847824</v>
      </c>
      <c r="F8429">
        <f t="shared" si="656"/>
        <v>1</v>
      </c>
      <c r="G8429">
        <f t="shared" si="657"/>
        <v>1</v>
      </c>
    </row>
    <row r="8430" spans="1:7" x14ac:dyDescent="0.25">
      <c r="A8430" s="7">
        <v>2.1268849459789407E-2</v>
      </c>
      <c r="B8430" s="13">
        <f t="shared" si="658"/>
        <v>8429</v>
      </c>
      <c r="C8430" s="35">
        <f t="shared" si="659"/>
        <v>9.756774978650351E-6</v>
      </c>
      <c r="D8430" s="7">
        <f t="shared" si="655"/>
        <v>8.2239856295043809E-2</v>
      </c>
      <c r="E8430" s="7">
        <f>SUM(D$2:D8430)</f>
        <v>2249.0579821410774</v>
      </c>
      <c r="F8430">
        <f t="shared" si="656"/>
        <v>1</v>
      </c>
      <c r="G8430">
        <f t="shared" si="657"/>
        <v>1</v>
      </c>
    </row>
    <row r="8431" spans="1:7" x14ac:dyDescent="0.25">
      <c r="A8431" s="7">
        <v>2.1267735783240965E-2</v>
      </c>
      <c r="B8431" s="13">
        <f t="shared" si="658"/>
        <v>8430</v>
      </c>
      <c r="C8431" s="35">
        <f t="shared" si="659"/>
        <v>1.1136765484427713E-6</v>
      </c>
      <c r="D8431" s="7">
        <f t="shared" si="655"/>
        <v>9.3882933033725621E-3</v>
      </c>
      <c r="E8431" s="7">
        <f>SUM(D$2:D8431)</f>
        <v>2249.0673704343808</v>
      </c>
      <c r="F8431">
        <f t="shared" si="656"/>
        <v>1</v>
      </c>
      <c r="G8431">
        <f t="shared" si="657"/>
        <v>1</v>
      </c>
    </row>
    <row r="8432" spans="1:7" x14ac:dyDescent="0.25">
      <c r="A8432" s="7">
        <v>2.1241927539749041E-2</v>
      </c>
      <c r="B8432" s="13">
        <f t="shared" si="658"/>
        <v>8431</v>
      </c>
      <c r="C8432" s="35">
        <f t="shared" si="659"/>
        <v>2.5808243491923233E-5</v>
      </c>
      <c r="D8432" s="7">
        <f t="shared" si="655"/>
        <v>0.21758930088040479</v>
      </c>
      <c r="E8432" s="7">
        <f>SUM(D$2:D8432)</f>
        <v>2249.2849597352611</v>
      </c>
      <c r="F8432">
        <f t="shared" si="656"/>
        <v>1</v>
      </c>
      <c r="G8432">
        <f t="shared" si="657"/>
        <v>1</v>
      </c>
    </row>
    <row r="8433" spans="1:7" x14ac:dyDescent="0.25">
      <c r="A8433" s="7">
        <v>2.1178738500805417E-2</v>
      </c>
      <c r="B8433" s="13">
        <f t="shared" si="658"/>
        <v>8432</v>
      </c>
      <c r="C8433" s="35">
        <f t="shared" si="659"/>
        <v>6.318903894362432E-5</v>
      </c>
      <c r="D8433" s="7">
        <f t="shared" si="655"/>
        <v>0.53280997637264027</v>
      </c>
      <c r="E8433" s="7">
        <f>SUM(D$2:D8433)</f>
        <v>2249.8177697116339</v>
      </c>
      <c r="F8433">
        <f t="shared" si="656"/>
        <v>1</v>
      </c>
      <c r="G8433">
        <f t="shared" si="657"/>
        <v>1</v>
      </c>
    </row>
    <row r="8434" spans="1:7" x14ac:dyDescent="0.25">
      <c r="A8434" s="7">
        <v>2.1136612474843008E-2</v>
      </c>
      <c r="B8434" s="13">
        <f t="shared" si="658"/>
        <v>8433</v>
      </c>
      <c r="C8434" s="35">
        <f t="shared" si="659"/>
        <v>4.2126025962409275E-5</v>
      </c>
      <c r="D8434" s="7">
        <f t="shared" si="655"/>
        <v>0.35524877694099743</v>
      </c>
      <c r="E8434" s="7">
        <f>SUM(D$2:D8434)</f>
        <v>2250.1730184885751</v>
      </c>
      <c r="F8434">
        <f t="shared" si="656"/>
        <v>1</v>
      </c>
      <c r="G8434">
        <f t="shared" si="657"/>
        <v>1</v>
      </c>
    </row>
    <row r="8435" spans="1:7" x14ac:dyDescent="0.25">
      <c r="A8435" s="7">
        <v>2.1115549461861796E-2</v>
      </c>
      <c r="B8435" s="13">
        <f t="shared" si="658"/>
        <v>8434</v>
      </c>
      <c r="C8435" s="35">
        <f t="shared" si="659"/>
        <v>2.1063012981211576E-5</v>
      </c>
      <c r="D8435" s="7">
        <f t="shared" si="655"/>
        <v>0.17764545148353844</v>
      </c>
      <c r="E8435" s="7">
        <f>SUM(D$2:D8435)</f>
        <v>2250.3506639400584</v>
      </c>
      <c r="F8435">
        <f t="shared" si="656"/>
        <v>1</v>
      </c>
      <c r="G8435">
        <f t="shared" si="657"/>
        <v>1</v>
      </c>
    </row>
    <row r="8436" spans="1:7" x14ac:dyDescent="0.25">
      <c r="A8436" s="7">
        <v>2.1083954942389981E-2</v>
      </c>
      <c r="B8436" s="13">
        <f t="shared" si="658"/>
        <v>8435</v>
      </c>
      <c r="C8436" s="35">
        <f t="shared" si="659"/>
        <v>3.159451947181563E-5</v>
      </c>
      <c r="D8436" s="7">
        <f t="shared" si="655"/>
        <v>0.26649977174476486</v>
      </c>
      <c r="E8436" s="7">
        <f>SUM(D$2:D8436)</f>
        <v>2250.6171637118032</v>
      </c>
      <c r="F8436">
        <f t="shared" si="656"/>
        <v>1</v>
      </c>
      <c r="G8436">
        <f t="shared" si="657"/>
        <v>1</v>
      </c>
    </row>
    <row r="8437" spans="1:7" x14ac:dyDescent="0.25">
      <c r="A8437" s="7">
        <v>2.1081049699220172E-2</v>
      </c>
      <c r="B8437" s="13">
        <f t="shared" si="658"/>
        <v>8436</v>
      </c>
      <c r="C8437" s="35">
        <f t="shared" si="659"/>
        <v>2.9052431698081693E-6</v>
      </c>
      <c r="D8437" s="7">
        <f t="shared" si="655"/>
        <v>2.4508631380501716E-2</v>
      </c>
      <c r="E8437" s="7">
        <f>SUM(D$2:D8437)</f>
        <v>2250.6416723431835</v>
      </c>
      <c r="F8437">
        <f t="shared" si="656"/>
        <v>1</v>
      </c>
      <c r="G8437">
        <f t="shared" si="657"/>
        <v>1</v>
      </c>
    </row>
    <row r="8438" spans="1:7" x14ac:dyDescent="0.25">
      <c r="A8438" s="7">
        <v>2.1063594029841492E-2</v>
      </c>
      <c r="B8438" s="13">
        <f t="shared" si="658"/>
        <v>8437</v>
      </c>
      <c r="C8438" s="35">
        <f t="shared" si="659"/>
        <v>1.7455669378680511E-5</v>
      </c>
      <c r="D8438" s="7">
        <f t="shared" si="655"/>
        <v>0.14727348254792746</v>
      </c>
      <c r="E8438" s="7">
        <f>SUM(D$2:D8438)</f>
        <v>2250.7889458257314</v>
      </c>
      <c r="F8438">
        <f t="shared" si="656"/>
        <v>1</v>
      </c>
      <c r="G8438">
        <f t="shared" si="657"/>
        <v>1</v>
      </c>
    </row>
    <row r="8439" spans="1:7" x14ac:dyDescent="0.25">
      <c r="A8439" s="7">
        <v>2.1063594029841492E-2</v>
      </c>
      <c r="B8439" s="13">
        <f t="shared" si="658"/>
        <v>8438</v>
      </c>
      <c r="C8439" s="35">
        <f t="shared" si="659"/>
        <v>0</v>
      </c>
      <c r="D8439" s="7">
        <f t="shared" si="655"/>
        <v>0</v>
      </c>
      <c r="E8439" s="7">
        <f>SUM(D$2:D8439)</f>
        <v>2250.7889458257314</v>
      </c>
      <c r="F8439">
        <f t="shared" si="656"/>
        <v>1</v>
      </c>
      <c r="G8439">
        <f t="shared" si="657"/>
        <v>1</v>
      </c>
    </row>
    <row r="8440" spans="1:7" x14ac:dyDescent="0.25">
      <c r="A8440" s="7">
        <v>2.1050108859461573E-2</v>
      </c>
      <c r="B8440" s="13">
        <f t="shared" si="658"/>
        <v>8439</v>
      </c>
      <c r="C8440" s="35">
        <f t="shared" si="659"/>
        <v>1.3485170379919087E-5</v>
      </c>
      <c r="D8440" s="7">
        <f t="shared" si="655"/>
        <v>0.11380135283613718</v>
      </c>
      <c r="E8440" s="7">
        <f>SUM(D$2:D8440)</f>
        <v>2250.9027471785676</v>
      </c>
      <c r="F8440">
        <f t="shared" si="656"/>
        <v>1</v>
      </c>
      <c r="G8440">
        <f t="shared" si="657"/>
        <v>1</v>
      </c>
    </row>
    <row r="8441" spans="1:7" x14ac:dyDescent="0.25">
      <c r="A8441" s="7">
        <v>2.1017497504880314E-2</v>
      </c>
      <c r="B8441" s="13">
        <f t="shared" si="658"/>
        <v>8440</v>
      </c>
      <c r="C8441" s="35">
        <f t="shared" si="659"/>
        <v>3.261135458125855E-5</v>
      </c>
      <c r="D8441" s="7">
        <f t="shared" si="655"/>
        <v>0.27523983266582219</v>
      </c>
      <c r="E8441" s="7">
        <f>SUM(D$2:D8441)</f>
        <v>2251.1779870112332</v>
      </c>
      <c r="F8441">
        <f t="shared" si="656"/>
        <v>1</v>
      </c>
      <c r="G8441">
        <f t="shared" si="657"/>
        <v>1</v>
      </c>
    </row>
    <row r="8442" spans="1:7" x14ac:dyDescent="0.25">
      <c r="A8442" s="7">
        <v>2.1017013297685364E-2</v>
      </c>
      <c r="B8442" s="13">
        <f t="shared" si="658"/>
        <v>8441</v>
      </c>
      <c r="C8442" s="35">
        <f t="shared" si="659"/>
        <v>4.8420719495068099E-7</v>
      </c>
      <c r="D8442" s="7">
        <f t="shared" si="655"/>
        <v>4.0871929325786982E-3</v>
      </c>
      <c r="E8442" s="7">
        <f>SUM(D$2:D8442)</f>
        <v>2251.1820742041659</v>
      </c>
      <c r="F8442">
        <f t="shared" si="656"/>
        <v>1</v>
      </c>
      <c r="G8442">
        <f t="shared" si="657"/>
        <v>1</v>
      </c>
    </row>
    <row r="8443" spans="1:7" x14ac:dyDescent="0.25">
      <c r="A8443" s="7">
        <v>2.0994449242399731E-2</v>
      </c>
      <c r="B8443" s="13">
        <f t="shared" si="658"/>
        <v>8442</v>
      </c>
      <c r="C8443" s="35">
        <f t="shared" si="659"/>
        <v>2.2564055285632934E-5</v>
      </c>
      <c r="D8443" s="7">
        <f t="shared" si="655"/>
        <v>0.19048575472131324</v>
      </c>
      <c r="E8443" s="7">
        <f>SUM(D$2:D8443)</f>
        <v>2251.3725599588875</v>
      </c>
      <c r="F8443">
        <f t="shared" si="656"/>
        <v>1</v>
      </c>
      <c r="G8443">
        <f t="shared" si="657"/>
        <v>1</v>
      </c>
    </row>
    <row r="8444" spans="1:7" x14ac:dyDescent="0.25">
      <c r="A8444" s="7">
        <v>2.0968108370993346E-2</v>
      </c>
      <c r="B8444" s="13">
        <f t="shared" si="658"/>
        <v>8443</v>
      </c>
      <c r="C8444" s="35">
        <f t="shared" si="659"/>
        <v>2.6340871406384248E-5</v>
      </c>
      <c r="D8444" s="7">
        <f t="shared" si="655"/>
        <v>0.22239597728410221</v>
      </c>
      <c r="E8444" s="7">
        <f>SUM(D$2:D8444)</f>
        <v>2251.5949559361716</v>
      </c>
      <c r="F8444">
        <f t="shared" si="656"/>
        <v>1</v>
      </c>
      <c r="G8444">
        <f t="shared" si="657"/>
        <v>1</v>
      </c>
    </row>
    <row r="8445" spans="1:7" x14ac:dyDescent="0.25">
      <c r="A8445" s="7">
        <v>2.0958278964935465E-2</v>
      </c>
      <c r="B8445" s="13">
        <f t="shared" si="658"/>
        <v>8444</v>
      </c>
      <c r="C8445" s="35">
        <f t="shared" si="659"/>
        <v>9.8294060578811571E-6</v>
      </c>
      <c r="D8445" s="7">
        <f t="shared" si="655"/>
        <v>8.299950475274849E-2</v>
      </c>
      <c r="E8445" s="7">
        <f>SUM(D$2:D8445)</f>
        <v>2251.6779554409245</v>
      </c>
      <c r="F8445">
        <f t="shared" si="656"/>
        <v>1</v>
      </c>
      <c r="G8445">
        <f t="shared" si="657"/>
        <v>1</v>
      </c>
    </row>
    <row r="8446" spans="1:7" x14ac:dyDescent="0.25">
      <c r="A8446" s="7">
        <v>2.0956632660472558E-2</v>
      </c>
      <c r="B8446" s="13">
        <f t="shared" si="658"/>
        <v>8445</v>
      </c>
      <c r="C8446" s="35">
        <f t="shared" si="659"/>
        <v>1.6463044629072554E-6</v>
      </c>
      <c r="D8446" s="7">
        <f t="shared" si="655"/>
        <v>1.3903041189251772E-2</v>
      </c>
      <c r="E8446" s="7">
        <f>SUM(D$2:D8446)</f>
        <v>2251.6918584821137</v>
      </c>
      <c r="F8446">
        <f t="shared" si="656"/>
        <v>1</v>
      </c>
      <c r="G8446">
        <f t="shared" si="657"/>
        <v>1</v>
      </c>
    </row>
    <row r="8447" spans="1:7" x14ac:dyDescent="0.25">
      <c r="A8447" s="7">
        <v>2.0948352717438563E-2</v>
      </c>
      <c r="B8447" s="13">
        <f t="shared" si="658"/>
        <v>8446</v>
      </c>
      <c r="C8447" s="35">
        <f t="shared" si="659"/>
        <v>8.279943033994569E-6</v>
      </c>
      <c r="D8447" s="7">
        <f t="shared" si="655"/>
        <v>6.9932398865118123E-2</v>
      </c>
      <c r="E8447" s="7">
        <f>SUM(D$2:D8447)</f>
        <v>2251.7617908809789</v>
      </c>
      <c r="F8447">
        <f t="shared" si="656"/>
        <v>1</v>
      </c>
      <c r="G8447">
        <f t="shared" si="657"/>
        <v>1</v>
      </c>
    </row>
    <row r="8448" spans="1:7" x14ac:dyDescent="0.25">
      <c r="A8448" s="7">
        <v>2.0894315194479877E-2</v>
      </c>
      <c r="B8448" s="13">
        <f t="shared" si="658"/>
        <v>8447</v>
      </c>
      <c r="C8448" s="35">
        <f t="shared" si="659"/>
        <v>5.4037522958686607E-5</v>
      </c>
      <c r="D8448" s="7">
        <f t="shared" si="655"/>
        <v>0.45645495643202577</v>
      </c>
      <c r="E8448" s="7">
        <f>SUM(D$2:D8448)</f>
        <v>2252.2182458374109</v>
      </c>
      <c r="F8448">
        <f t="shared" si="656"/>
        <v>1</v>
      </c>
      <c r="G8448">
        <f t="shared" si="657"/>
        <v>1</v>
      </c>
    </row>
    <row r="8449" spans="1:7" x14ac:dyDescent="0.25">
      <c r="A8449" s="7">
        <v>2.0852261799596716E-2</v>
      </c>
      <c r="B8449" s="13">
        <f t="shared" si="658"/>
        <v>8448</v>
      </c>
      <c r="C8449" s="35">
        <f t="shared" si="659"/>
        <v>4.2053394883161122E-5</v>
      </c>
      <c r="D8449" s="7">
        <f t="shared" si="655"/>
        <v>0.35526707997294515</v>
      </c>
      <c r="E8449" s="7">
        <f>SUM(D$2:D8449)</f>
        <v>2252.5735129173841</v>
      </c>
      <c r="F8449">
        <f t="shared" si="656"/>
        <v>1</v>
      </c>
      <c r="G8449">
        <f t="shared" si="657"/>
        <v>1</v>
      </c>
    </row>
    <row r="8450" spans="1:7" x14ac:dyDescent="0.25">
      <c r="A8450" s="7">
        <v>2.0831997728487203E-2</v>
      </c>
      <c r="B8450" s="13">
        <f t="shared" si="658"/>
        <v>8449</v>
      </c>
      <c r="C8450" s="35">
        <f t="shared" si="659"/>
        <v>2.0264071109513115E-5</v>
      </c>
      <c r="D8450" s="7">
        <f t="shared" ref="D8450:D8513" si="660">C8450*B8450</f>
        <v>0.1712111368042763</v>
      </c>
      <c r="E8450" s="7">
        <f>SUM(D$2:D8450)</f>
        <v>2252.7447240541883</v>
      </c>
      <c r="F8450">
        <f t="shared" ref="F8450:F8513" si="661">IF(E8450&gt;I$15,1,0)</f>
        <v>1</v>
      </c>
      <c r="G8450">
        <f t="shared" ref="G8450:G8513" si="662">IF(E8450&gt;M$15,1,0)</f>
        <v>1</v>
      </c>
    </row>
    <row r="8451" spans="1:7" x14ac:dyDescent="0.25">
      <c r="A8451" s="7">
        <v>2.0821611484155091E-2</v>
      </c>
      <c r="B8451" s="13">
        <f t="shared" ref="B8451:B8514" si="663">ROW(B8451)-1</f>
        <v>8450</v>
      </c>
      <c r="C8451" s="35">
        <f t="shared" si="659"/>
        <v>1.0386244332111216E-5</v>
      </c>
      <c r="D8451" s="7">
        <f t="shared" si="660"/>
        <v>8.7763764606339778E-2</v>
      </c>
      <c r="E8451" s="7">
        <f>SUM(D$2:D8451)</f>
        <v>2252.8324878187946</v>
      </c>
      <c r="F8451">
        <f t="shared" si="661"/>
        <v>1</v>
      </c>
      <c r="G8451">
        <f t="shared" si="662"/>
        <v>1</v>
      </c>
    </row>
    <row r="8452" spans="1:7" x14ac:dyDescent="0.25">
      <c r="A8452" s="7">
        <v>2.0803042138227978E-2</v>
      </c>
      <c r="B8452" s="13">
        <f t="shared" si="663"/>
        <v>8451</v>
      </c>
      <c r="C8452" s="35">
        <f t="shared" ref="C8452:C8515" si="664">IF(A8451-A8452=0,0,A8451-A8452)</f>
        <v>1.8569345927112874E-5</v>
      </c>
      <c r="D8452" s="7">
        <f t="shared" si="660"/>
        <v>0.1569295424300309</v>
      </c>
      <c r="E8452" s="7">
        <f>SUM(D$2:D8452)</f>
        <v>2252.9894173612247</v>
      </c>
      <c r="F8452">
        <f t="shared" si="661"/>
        <v>1</v>
      </c>
      <c r="G8452">
        <f t="shared" si="662"/>
        <v>1</v>
      </c>
    </row>
    <row r="8453" spans="1:7" x14ac:dyDescent="0.25">
      <c r="A8453" s="7">
        <v>2.0733171039993763E-2</v>
      </c>
      <c r="B8453" s="13">
        <f t="shared" si="663"/>
        <v>8452</v>
      </c>
      <c r="C8453" s="35">
        <f t="shared" si="664"/>
        <v>6.9871098234215029E-5</v>
      </c>
      <c r="D8453" s="7">
        <f t="shared" si="660"/>
        <v>0.59055052227558547</v>
      </c>
      <c r="E8453" s="7">
        <f>SUM(D$2:D8453)</f>
        <v>2253.5799678835001</v>
      </c>
      <c r="F8453">
        <f t="shared" si="661"/>
        <v>1</v>
      </c>
      <c r="G8453">
        <f t="shared" si="662"/>
        <v>1</v>
      </c>
    </row>
    <row r="8454" spans="1:7" x14ac:dyDescent="0.25">
      <c r="A8454" s="7">
        <v>2.0704820708728248E-2</v>
      </c>
      <c r="B8454" s="13">
        <f t="shared" si="663"/>
        <v>8453</v>
      </c>
      <c r="C8454" s="35">
        <f t="shared" si="664"/>
        <v>2.8350331265514922E-5</v>
      </c>
      <c r="D8454" s="7">
        <f t="shared" si="660"/>
        <v>0.23964535018739763</v>
      </c>
      <c r="E8454" s="7">
        <f>SUM(D$2:D8454)</f>
        <v>2253.8196132336875</v>
      </c>
      <c r="F8454">
        <f t="shared" si="661"/>
        <v>1</v>
      </c>
      <c r="G8454">
        <f t="shared" si="662"/>
        <v>1</v>
      </c>
    </row>
    <row r="8455" spans="1:7" x14ac:dyDescent="0.25">
      <c r="A8455" s="7">
        <v>2.0696177610298044E-2</v>
      </c>
      <c r="B8455" s="13">
        <f t="shared" si="663"/>
        <v>8454</v>
      </c>
      <c r="C8455" s="35">
        <f t="shared" si="664"/>
        <v>8.6430984302041103E-6</v>
      </c>
      <c r="D8455" s="7">
        <f t="shared" si="660"/>
        <v>7.3068754128945548E-2</v>
      </c>
      <c r="E8455" s="7">
        <f>SUM(D$2:D8455)</f>
        <v>2253.8926819878166</v>
      </c>
      <c r="F8455">
        <f t="shared" si="661"/>
        <v>1</v>
      </c>
      <c r="G8455">
        <f t="shared" si="662"/>
        <v>1</v>
      </c>
    </row>
    <row r="8456" spans="1:7" x14ac:dyDescent="0.25">
      <c r="A8456" s="7">
        <v>2.0683757695747054E-2</v>
      </c>
      <c r="B8456" s="13">
        <f t="shared" si="663"/>
        <v>8455</v>
      </c>
      <c r="C8456" s="35">
        <f t="shared" si="664"/>
        <v>1.2419914550990119E-5</v>
      </c>
      <c r="D8456" s="7">
        <f t="shared" si="660"/>
        <v>0.10501037752862145</v>
      </c>
      <c r="E8456" s="7">
        <f>SUM(D$2:D8456)</f>
        <v>2253.9976923653453</v>
      </c>
      <c r="F8456">
        <f t="shared" si="661"/>
        <v>1</v>
      </c>
      <c r="G8456">
        <f t="shared" si="662"/>
        <v>1</v>
      </c>
    </row>
    <row r="8457" spans="1:7" x14ac:dyDescent="0.25">
      <c r="A8457" s="7">
        <v>2.0639234844169529E-2</v>
      </c>
      <c r="B8457" s="13">
        <f t="shared" si="663"/>
        <v>8456</v>
      </c>
      <c r="C8457" s="35">
        <f t="shared" si="664"/>
        <v>4.4522851577525474E-5</v>
      </c>
      <c r="D8457" s="7">
        <f t="shared" si="660"/>
        <v>0.37648523293955538</v>
      </c>
      <c r="E8457" s="7">
        <f>SUM(D$2:D8457)</f>
        <v>2254.3741775982849</v>
      </c>
      <c r="F8457">
        <f t="shared" si="661"/>
        <v>1</v>
      </c>
      <c r="G8457">
        <f t="shared" si="662"/>
        <v>1</v>
      </c>
    </row>
    <row r="8458" spans="1:7" x14ac:dyDescent="0.25">
      <c r="A8458" s="7">
        <v>2.0614152911470073E-2</v>
      </c>
      <c r="B8458" s="13">
        <f t="shared" si="663"/>
        <v>8457</v>
      </c>
      <c r="C8458" s="35">
        <f t="shared" si="664"/>
        <v>2.5081932699455578E-5</v>
      </c>
      <c r="D8458" s="7">
        <f t="shared" si="660"/>
        <v>0.21211790483929582</v>
      </c>
      <c r="E8458" s="7">
        <f>SUM(D$2:D8458)</f>
        <v>2254.5862955031243</v>
      </c>
      <c r="F8458">
        <f t="shared" si="661"/>
        <v>1</v>
      </c>
      <c r="G8458">
        <f t="shared" si="662"/>
        <v>1</v>
      </c>
    </row>
    <row r="8459" spans="1:7" x14ac:dyDescent="0.25">
      <c r="A8459" s="7">
        <v>2.0610037150312812E-2</v>
      </c>
      <c r="B8459" s="13">
        <f t="shared" si="663"/>
        <v>8458</v>
      </c>
      <c r="C8459" s="35">
        <f t="shared" si="664"/>
        <v>4.1157611572611996E-6</v>
      </c>
      <c r="D8459" s="7">
        <f t="shared" si="660"/>
        <v>3.4811107868115226E-2</v>
      </c>
      <c r="E8459" s="7">
        <f>SUM(D$2:D8459)</f>
        <v>2254.6211066109927</v>
      </c>
      <c r="F8459">
        <f t="shared" si="661"/>
        <v>1</v>
      </c>
      <c r="G8459">
        <f t="shared" si="662"/>
        <v>1</v>
      </c>
    </row>
    <row r="8460" spans="1:7" x14ac:dyDescent="0.25">
      <c r="A8460" s="7">
        <v>2.0578805786237244E-2</v>
      </c>
      <c r="B8460" s="13">
        <f t="shared" si="663"/>
        <v>8459</v>
      </c>
      <c r="C8460" s="35">
        <f t="shared" si="664"/>
        <v>3.1231364075567924E-5</v>
      </c>
      <c r="D8460" s="7">
        <f t="shared" si="660"/>
        <v>0.26418610871522907</v>
      </c>
      <c r="E8460" s="7">
        <f>SUM(D$2:D8460)</f>
        <v>2254.8852927197081</v>
      </c>
      <c r="F8460">
        <f t="shared" si="661"/>
        <v>1</v>
      </c>
      <c r="G8460">
        <f t="shared" si="662"/>
        <v>1</v>
      </c>
    </row>
    <row r="8461" spans="1:7" x14ac:dyDescent="0.25">
      <c r="A8461" s="7">
        <v>2.0578805786237244E-2</v>
      </c>
      <c r="B8461" s="13">
        <f t="shared" si="663"/>
        <v>8460</v>
      </c>
      <c r="C8461" s="35">
        <f t="shared" si="664"/>
        <v>0</v>
      </c>
      <c r="D8461" s="7">
        <f t="shared" si="660"/>
        <v>0</v>
      </c>
      <c r="E8461" s="7">
        <f>SUM(D$2:D8461)</f>
        <v>2254.8852927197081</v>
      </c>
      <c r="F8461">
        <f t="shared" si="661"/>
        <v>1</v>
      </c>
      <c r="G8461">
        <f t="shared" si="662"/>
        <v>1</v>
      </c>
    </row>
    <row r="8462" spans="1:7" x14ac:dyDescent="0.25">
      <c r="A8462" s="7">
        <v>2.0578805786237244E-2</v>
      </c>
      <c r="B8462" s="13">
        <f t="shared" si="663"/>
        <v>8461</v>
      </c>
      <c r="C8462" s="35">
        <f t="shared" si="664"/>
        <v>0</v>
      </c>
      <c r="D8462" s="7">
        <f t="shared" si="660"/>
        <v>0</v>
      </c>
      <c r="E8462" s="7">
        <f>SUM(D$2:D8462)</f>
        <v>2254.8852927197081</v>
      </c>
      <c r="F8462">
        <f t="shared" si="661"/>
        <v>1</v>
      </c>
      <c r="G8462">
        <f t="shared" si="662"/>
        <v>1</v>
      </c>
    </row>
    <row r="8463" spans="1:7" x14ac:dyDescent="0.25">
      <c r="A8463" s="7">
        <v>2.0489251665527487E-2</v>
      </c>
      <c r="B8463" s="13">
        <f t="shared" si="663"/>
        <v>8462</v>
      </c>
      <c r="C8463" s="35">
        <f t="shared" si="664"/>
        <v>8.9554120709756796E-5</v>
      </c>
      <c r="D8463" s="7">
        <f t="shared" si="660"/>
        <v>0.75780696944596204</v>
      </c>
      <c r="E8463" s="7">
        <f>SUM(D$2:D8463)</f>
        <v>2255.643099689154</v>
      </c>
      <c r="F8463">
        <f t="shared" si="661"/>
        <v>1</v>
      </c>
      <c r="G8463">
        <f t="shared" si="662"/>
        <v>1</v>
      </c>
    </row>
    <row r="8464" spans="1:7" x14ac:dyDescent="0.25">
      <c r="A8464" s="7">
        <v>2.0487387467826853E-2</v>
      </c>
      <c r="B8464" s="13">
        <f t="shared" si="663"/>
        <v>8463</v>
      </c>
      <c r="C8464" s="35">
        <f t="shared" si="664"/>
        <v>1.864197700634368E-6</v>
      </c>
      <c r="D8464" s="7">
        <f t="shared" si="660"/>
        <v>1.5776705140468656E-2</v>
      </c>
      <c r="E8464" s="7">
        <f>SUM(D$2:D8464)</f>
        <v>2255.6588763942946</v>
      </c>
      <c r="F8464">
        <f t="shared" si="661"/>
        <v>1</v>
      </c>
      <c r="G8464">
        <f t="shared" si="662"/>
        <v>1</v>
      </c>
    </row>
    <row r="8465" spans="1:7" x14ac:dyDescent="0.25">
      <c r="A8465" s="7">
        <v>2.0469011804777733E-2</v>
      </c>
      <c r="B8465" s="13">
        <f t="shared" si="663"/>
        <v>8464</v>
      </c>
      <c r="C8465" s="35">
        <f t="shared" si="664"/>
        <v>1.8375663049120111E-5</v>
      </c>
      <c r="D8465" s="7">
        <f t="shared" si="660"/>
        <v>0.15553161204775262</v>
      </c>
      <c r="E8465" s="7">
        <f>SUM(D$2:D8465)</f>
        <v>2255.8144080063421</v>
      </c>
      <c r="F8465">
        <f t="shared" si="661"/>
        <v>1</v>
      </c>
      <c r="G8465">
        <f t="shared" si="662"/>
        <v>1</v>
      </c>
    </row>
    <row r="8466" spans="1:7" x14ac:dyDescent="0.25">
      <c r="A8466" s="7">
        <v>2.0452815074105971E-2</v>
      </c>
      <c r="B8466" s="13">
        <f t="shared" si="663"/>
        <v>8465</v>
      </c>
      <c r="C8466" s="35">
        <f t="shared" si="664"/>
        <v>1.6196730671762249E-5</v>
      </c>
      <c r="D8466" s="7">
        <f t="shared" si="660"/>
        <v>0.13710532513646745</v>
      </c>
      <c r="E8466" s="7">
        <f>SUM(D$2:D8466)</f>
        <v>2255.9515133314785</v>
      </c>
      <c r="F8466">
        <f t="shared" si="661"/>
        <v>1</v>
      </c>
      <c r="G8466">
        <f t="shared" si="662"/>
        <v>1</v>
      </c>
    </row>
    <row r="8467" spans="1:7" x14ac:dyDescent="0.25">
      <c r="A8467" s="7">
        <v>2.0418751097939815E-2</v>
      </c>
      <c r="B8467" s="13">
        <f t="shared" si="663"/>
        <v>8466</v>
      </c>
      <c r="C8467" s="35">
        <f t="shared" si="664"/>
        <v>3.4063976166155696E-5</v>
      </c>
      <c r="D8467" s="7">
        <f t="shared" si="660"/>
        <v>0.28838562222267411</v>
      </c>
      <c r="E8467" s="7">
        <f>SUM(D$2:D8467)</f>
        <v>2256.239898953701</v>
      </c>
      <c r="F8467">
        <f t="shared" si="661"/>
        <v>1</v>
      </c>
      <c r="G8467">
        <f t="shared" si="662"/>
        <v>1</v>
      </c>
    </row>
    <row r="8468" spans="1:7" x14ac:dyDescent="0.25">
      <c r="A8468" s="7">
        <v>2.0406161710870594E-2</v>
      </c>
      <c r="B8468" s="13">
        <f t="shared" si="663"/>
        <v>8467</v>
      </c>
      <c r="C8468" s="35">
        <f t="shared" si="664"/>
        <v>1.2589387069220775E-5</v>
      </c>
      <c r="D8468" s="7">
        <f t="shared" si="660"/>
        <v>0.10659434031509231</v>
      </c>
      <c r="E8468" s="7">
        <f>SUM(D$2:D8468)</f>
        <v>2256.346493294016</v>
      </c>
      <c r="F8468">
        <f t="shared" si="661"/>
        <v>1</v>
      </c>
      <c r="G8468">
        <f t="shared" si="662"/>
        <v>1</v>
      </c>
    </row>
    <row r="8469" spans="1:7" x14ac:dyDescent="0.25">
      <c r="A8469" s="7">
        <v>2.0395460731861739E-2</v>
      </c>
      <c r="B8469" s="13">
        <f t="shared" si="663"/>
        <v>8468</v>
      </c>
      <c r="C8469" s="35">
        <f t="shared" si="664"/>
        <v>1.0700979008855527E-5</v>
      </c>
      <c r="D8469" s="7">
        <f t="shared" si="660"/>
        <v>9.0615890246988601E-2</v>
      </c>
      <c r="E8469" s="7">
        <f>SUM(D$2:D8469)</f>
        <v>2256.4371091842631</v>
      </c>
      <c r="F8469">
        <f t="shared" si="661"/>
        <v>1</v>
      </c>
      <c r="G8469">
        <f t="shared" si="662"/>
        <v>1</v>
      </c>
    </row>
    <row r="8470" spans="1:7" x14ac:dyDescent="0.25">
      <c r="A8470" s="7">
        <v>2.0393427061642877E-2</v>
      </c>
      <c r="B8470" s="13">
        <f t="shared" si="663"/>
        <v>8469</v>
      </c>
      <c r="C8470" s="35">
        <f t="shared" si="664"/>
        <v>2.0336702188615552E-6</v>
      </c>
      <c r="D8470" s="7">
        <f t="shared" si="660"/>
        <v>1.7223153083538511E-2</v>
      </c>
      <c r="E8470" s="7">
        <f>SUM(D$2:D8470)</f>
        <v>2256.4543323373468</v>
      </c>
      <c r="F8470">
        <f t="shared" si="661"/>
        <v>1</v>
      </c>
      <c r="G8470">
        <f t="shared" si="662"/>
        <v>1</v>
      </c>
    </row>
    <row r="8471" spans="1:7" x14ac:dyDescent="0.25">
      <c r="A8471" s="7">
        <v>2.0367812501028929E-2</v>
      </c>
      <c r="B8471" s="13">
        <f t="shared" si="663"/>
        <v>8470</v>
      </c>
      <c r="C8471" s="35">
        <f t="shared" si="664"/>
        <v>2.5614560613947818E-5</v>
      </c>
      <c r="D8471" s="7">
        <f t="shared" si="660"/>
        <v>0.21695532840013801</v>
      </c>
      <c r="E8471" s="7">
        <f>SUM(D$2:D8471)</f>
        <v>2256.6712876657471</v>
      </c>
      <c r="F8471">
        <f t="shared" si="661"/>
        <v>1</v>
      </c>
      <c r="G8471">
        <f t="shared" si="662"/>
        <v>1</v>
      </c>
    </row>
    <row r="8472" spans="1:7" x14ac:dyDescent="0.25">
      <c r="A8472" s="7">
        <v>2.0360622024183629E-2</v>
      </c>
      <c r="B8472" s="13">
        <f t="shared" si="663"/>
        <v>8471</v>
      </c>
      <c r="C8472" s="35">
        <f t="shared" si="664"/>
        <v>7.1904768453000256E-6</v>
      </c>
      <c r="D8472" s="7">
        <f t="shared" si="660"/>
        <v>6.0910529356536514E-2</v>
      </c>
      <c r="E8472" s="7">
        <f>SUM(D$2:D8472)</f>
        <v>2256.7321981951036</v>
      </c>
      <c r="F8472">
        <f t="shared" si="661"/>
        <v>1</v>
      </c>
      <c r="G8472">
        <f t="shared" si="662"/>
        <v>1</v>
      </c>
    </row>
    <row r="8473" spans="1:7" x14ac:dyDescent="0.25">
      <c r="A8473" s="7">
        <v>2.0357280994538332E-2</v>
      </c>
      <c r="B8473" s="13">
        <f t="shared" si="663"/>
        <v>8472</v>
      </c>
      <c r="C8473" s="35">
        <f t="shared" si="664"/>
        <v>3.3410296452970889E-6</v>
      </c>
      <c r="D8473" s="7">
        <f t="shared" si="660"/>
        <v>2.8305203154956937E-2</v>
      </c>
      <c r="E8473" s="7">
        <f>SUM(D$2:D8473)</f>
        <v>2256.7605033982586</v>
      </c>
      <c r="F8473">
        <f t="shared" si="661"/>
        <v>1</v>
      </c>
      <c r="G8473">
        <f t="shared" si="662"/>
        <v>1</v>
      </c>
    </row>
    <row r="8474" spans="1:7" x14ac:dyDescent="0.25">
      <c r="A8474" s="7">
        <v>2.0348879999705603E-2</v>
      </c>
      <c r="B8474" s="13">
        <f t="shared" si="663"/>
        <v>8473</v>
      </c>
      <c r="C8474" s="35">
        <f t="shared" si="664"/>
        <v>8.4009948327287698E-6</v>
      </c>
      <c r="D8474" s="7">
        <f t="shared" si="660"/>
        <v>7.1181629217710873E-2</v>
      </c>
      <c r="E8474" s="7">
        <f>SUM(D$2:D8474)</f>
        <v>2256.8316850274764</v>
      </c>
      <c r="F8474">
        <f t="shared" si="661"/>
        <v>1</v>
      </c>
      <c r="G8474">
        <f t="shared" si="662"/>
        <v>1</v>
      </c>
    </row>
    <row r="8475" spans="1:7" x14ac:dyDescent="0.25">
      <c r="A8475" s="7">
        <v>2.0346749488047731E-2</v>
      </c>
      <c r="B8475" s="13">
        <f t="shared" si="663"/>
        <v>8474</v>
      </c>
      <c r="C8475" s="35">
        <f t="shared" si="664"/>
        <v>2.1305116578718142E-6</v>
      </c>
      <c r="D8475" s="7">
        <f t="shared" si="660"/>
        <v>1.8053955788805753E-2</v>
      </c>
      <c r="E8475" s="7">
        <f>SUM(D$2:D8475)</f>
        <v>2256.8497389832651</v>
      </c>
      <c r="F8475">
        <f t="shared" si="661"/>
        <v>1</v>
      </c>
      <c r="G8475">
        <f t="shared" si="662"/>
        <v>1</v>
      </c>
    </row>
    <row r="8476" spans="1:7" x14ac:dyDescent="0.25">
      <c r="A8476" s="7">
        <v>2.0346749488047731E-2</v>
      </c>
      <c r="B8476" s="13">
        <f t="shared" si="663"/>
        <v>8475</v>
      </c>
      <c r="C8476" s="35">
        <f t="shared" si="664"/>
        <v>0</v>
      </c>
      <c r="D8476" s="7">
        <f t="shared" si="660"/>
        <v>0</v>
      </c>
      <c r="E8476" s="7">
        <f>SUM(D$2:D8476)</f>
        <v>2256.8497389832651</v>
      </c>
      <c r="F8476">
        <f t="shared" si="661"/>
        <v>1</v>
      </c>
      <c r="G8476">
        <f t="shared" si="662"/>
        <v>1</v>
      </c>
    </row>
    <row r="8477" spans="1:7" x14ac:dyDescent="0.25">
      <c r="A8477" s="7">
        <v>2.0315154968575923E-2</v>
      </c>
      <c r="B8477" s="13">
        <f t="shared" si="663"/>
        <v>8476</v>
      </c>
      <c r="C8477" s="35">
        <f t="shared" si="664"/>
        <v>3.1594519471808691E-5</v>
      </c>
      <c r="D8477" s="7">
        <f t="shared" si="660"/>
        <v>0.26779514704305046</v>
      </c>
      <c r="E8477" s="7">
        <f>SUM(D$2:D8477)</f>
        <v>2257.1175341303083</v>
      </c>
      <c r="F8477">
        <f t="shared" si="661"/>
        <v>1</v>
      </c>
      <c r="G8477">
        <f t="shared" si="662"/>
        <v>1</v>
      </c>
    </row>
    <row r="8478" spans="1:7" x14ac:dyDescent="0.25">
      <c r="A8478" s="7">
        <v>2.0312685511881576E-2</v>
      </c>
      <c r="B8478" s="13">
        <f t="shared" si="663"/>
        <v>8477</v>
      </c>
      <c r="C8478" s="35">
        <f t="shared" si="664"/>
        <v>2.4694566943470053E-6</v>
      </c>
      <c r="D8478" s="7">
        <f t="shared" si="660"/>
        <v>2.0933584397979564E-2</v>
      </c>
      <c r="E8478" s="7">
        <f>SUM(D$2:D8478)</f>
        <v>2257.1384677147062</v>
      </c>
      <c r="F8478">
        <f t="shared" si="661"/>
        <v>1</v>
      </c>
      <c r="G8478">
        <f t="shared" si="662"/>
        <v>1</v>
      </c>
    </row>
    <row r="8479" spans="1:7" x14ac:dyDescent="0.25">
      <c r="A8479" s="7">
        <v>2.0216328280082491E-2</v>
      </c>
      <c r="B8479" s="13">
        <f t="shared" si="663"/>
        <v>8478</v>
      </c>
      <c r="C8479" s="35">
        <f t="shared" si="664"/>
        <v>9.6357231799085175E-5</v>
      </c>
      <c r="D8479" s="7">
        <f t="shared" si="660"/>
        <v>0.81691661119264414</v>
      </c>
      <c r="E8479" s="7">
        <f>SUM(D$2:D8479)</f>
        <v>2257.9553843258986</v>
      </c>
      <c r="F8479">
        <f t="shared" si="661"/>
        <v>1</v>
      </c>
      <c r="G8479">
        <f t="shared" si="662"/>
        <v>1</v>
      </c>
    </row>
    <row r="8480" spans="1:7" x14ac:dyDescent="0.25">
      <c r="A8480" s="7">
        <v>2.0199308397179268E-2</v>
      </c>
      <c r="B8480" s="13">
        <f t="shared" si="663"/>
        <v>8479</v>
      </c>
      <c r="C8480" s="35">
        <f t="shared" si="664"/>
        <v>1.7019882903222816E-5</v>
      </c>
      <c r="D8480" s="7">
        <f t="shared" si="660"/>
        <v>0.14431158713642625</v>
      </c>
      <c r="E8480" s="7">
        <f>SUM(D$2:D8480)</f>
        <v>2258.0996959130352</v>
      </c>
      <c r="F8480">
        <f t="shared" si="661"/>
        <v>1</v>
      </c>
      <c r="G8480">
        <f t="shared" si="662"/>
        <v>1</v>
      </c>
    </row>
    <row r="8481" spans="1:7" x14ac:dyDescent="0.25">
      <c r="A8481" s="7">
        <v>2.0153187661858359E-2</v>
      </c>
      <c r="B8481" s="13">
        <f t="shared" si="663"/>
        <v>8480</v>
      </c>
      <c r="C8481" s="35">
        <f t="shared" si="664"/>
        <v>4.6120735320908518E-5</v>
      </c>
      <c r="D8481" s="7">
        <f t="shared" si="660"/>
        <v>0.39110383552130423</v>
      </c>
      <c r="E8481" s="7">
        <f>SUM(D$2:D8481)</f>
        <v>2258.4907997485566</v>
      </c>
      <c r="F8481">
        <f t="shared" si="661"/>
        <v>1</v>
      </c>
      <c r="G8481">
        <f t="shared" si="662"/>
        <v>1</v>
      </c>
    </row>
    <row r="8482" spans="1:7" x14ac:dyDescent="0.25">
      <c r="A8482" s="7">
        <v>2.0125587851745043E-2</v>
      </c>
      <c r="B8482" s="13">
        <f t="shared" si="663"/>
        <v>8481</v>
      </c>
      <c r="C8482" s="35">
        <f t="shared" si="664"/>
        <v>2.7599810113316386E-5</v>
      </c>
      <c r="D8482" s="7">
        <f t="shared" si="660"/>
        <v>0.23407398957103628</v>
      </c>
      <c r="E8482" s="7">
        <f>SUM(D$2:D8482)</f>
        <v>2258.7248737381278</v>
      </c>
      <c r="F8482">
        <f t="shared" si="661"/>
        <v>1</v>
      </c>
      <c r="G8482">
        <f t="shared" si="662"/>
        <v>1</v>
      </c>
    </row>
    <row r="8483" spans="1:7" x14ac:dyDescent="0.25">
      <c r="A8483" s="7">
        <v>2.0119898417204147E-2</v>
      </c>
      <c r="B8483" s="13">
        <f t="shared" si="663"/>
        <v>8482</v>
      </c>
      <c r="C8483" s="35">
        <f t="shared" si="664"/>
        <v>5.6894345408960156E-6</v>
      </c>
      <c r="D8483" s="7">
        <f t="shared" si="660"/>
        <v>4.8257783775880005E-2</v>
      </c>
      <c r="E8483" s="7">
        <f>SUM(D$2:D8483)</f>
        <v>2258.7731315219039</v>
      </c>
      <c r="F8483">
        <f t="shared" si="661"/>
        <v>1</v>
      </c>
      <c r="G8483">
        <f t="shared" si="662"/>
        <v>1</v>
      </c>
    </row>
    <row r="8484" spans="1:7" x14ac:dyDescent="0.25">
      <c r="A8484" s="7">
        <v>2.0115346869571435E-2</v>
      </c>
      <c r="B8484" s="13">
        <f t="shared" si="663"/>
        <v>8483</v>
      </c>
      <c r="C8484" s="35">
        <f t="shared" si="664"/>
        <v>4.5515476327119553E-6</v>
      </c>
      <c r="D8484" s="7">
        <f t="shared" si="660"/>
        <v>3.861077856829552E-2</v>
      </c>
      <c r="E8484" s="7">
        <f>SUM(D$2:D8484)</f>
        <v>2258.8117423004724</v>
      </c>
      <c r="F8484">
        <f t="shared" si="661"/>
        <v>1</v>
      </c>
      <c r="G8484">
        <f t="shared" si="662"/>
        <v>1</v>
      </c>
    </row>
    <row r="8485" spans="1:7" x14ac:dyDescent="0.25">
      <c r="A8485" s="7">
        <v>2.0115056345254449E-2</v>
      </c>
      <c r="B8485" s="13">
        <f t="shared" si="663"/>
        <v>8484</v>
      </c>
      <c r="C8485" s="35">
        <f t="shared" si="664"/>
        <v>2.9052431698567416E-7</v>
      </c>
      <c r="D8485" s="7">
        <f t="shared" si="660"/>
        <v>2.4648083053064596E-3</v>
      </c>
      <c r="E8485" s="7">
        <f>SUM(D$2:D8485)</f>
        <v>2258.8142071087777</v>
      </c>
      <c r="F8485">
        <f t="shared" si="661"/>
        <v>1</v>
      </c>
      <c r="G8485">
        <f t="shared" si="662"/>
        <v>1</v>
      </c>
    </row>
    <row r="8486" spans="1:7" x14ac:dyDescent="0.25">
      <c r="A8486" s="7">
        <v>2.0107091136897182E-2</v>
      </c>
      <c r="B8486" s="13">
        <f t="shared" si="663"/>
        <v>8485</v>
      </c>
      <c r="C8486" s="35">
        <f t="shared" si="664"/>
        <v>7.9652083572676058E-6</v>
      </c>
      <c r="D8486" s="7">
        <f t="shared" si="660"/>
        <v>6.7584792911415642E-2</v>
      </c>
      <c r="E8486" s="7">
        <f>SUM(D$2:D8486)</f>
        <v>2258.8817919016892</v>
      </c>
      <c r="F8486">
        <f t="shared" si="661"/>
        <v>1</v>
      </c>
      <c r="G8486">
        <f t="shared" si="662"/>
        <v>1</v>
      </c>
    </row>
    <row r="8487" spans="1:7" x14ac:dyDescent="0.25">
      <c r="A8487" s="7">
        <v>2.0092685972846819E-2</v>
      </c>
      <c r="B8487" s="13">
        <f t="shared" si="663"/>
        <v>8486</v>
      </c>
      <c r="C8487" s="35">
        <f t="shared" si="664"/>
        <v>1.4405164050362157E-5</v>
      </c>
      <c r="D8487" s="7">
        <f t="shared" si="660"/>
        <v>0.12224222213137326</v>
      </c>
      <c r="E8487" s="7">
        <f>SUM(D$2:D8487)</f>
        <v>2259.0040341238205</v>
      </c>
      <c r="F8487">
        <f t="shared" si="661"/>
        <v>1</v>
      </c>
      <c r="G8487">
        <f t="shared" si="662"/>
        <v>1</v>
      </c>
    </row>
    <row r="8488" spans="1:7" x14ac:dyDescent="0.25">
      <c r="A8488" s="7">
        <v>2.0073801892242987E-2</v>
      </c>
      <c r="B8488" s="13">
        <f t="shared" si="663"/>
        <v>8487</v>
      </c>
      <c r="C8488" s="35">
        <f t="shared" si="664"/>
        <v>1.8884080603832898E-5</v>
      </c>
      <c r="D8488" s="7">
        <f t="shared" si="660"/>
        <v>0.16026919208472981</v>
      </c>
      <c r="E8488" s="7">
        <f>SUM(D$2:D8488)</f>
        <v>2259.1643033159053</v>
      </c>
      <c r="F8488">
        <f t="shared" si="661"/>
        <v>1</v>
      </c>
      <c r="G8488">
        <f t="shared" si="662"/>
        <v>1</v>
      </c>
    </row>
    <row r="8489" spans="1:7" x14ac:dyDescent="0.25">
      <c r="A8489" s="7">
        <v>2.0046105240690681E-2</v>
      </c>
      <c r="B8489" s="13">
        <f t="shared" si="663"/>
        <v>8488</v>
      </c>
      <c r="C8489" s="35">
        <f t="shared" si="664"/>
        <v>2.7696651552305829E-5</v>
      </c>
      <c r="D8489" s="7">
        <f t="shared" si="660"/>
        <v>0.23508917837597187</v>
      </c>
      <c r="E8489" s="7">
        <f>SUM(D$2:D8489)</f>
        <v>2259.3993924942811</v>
      </c>
      <c r="F8489">
        <f t="shared" si="661"/>
        <v>1</v>
      </c>
      <c r="G8489">
        <f t="shared" si="662"/>
        <v>1</v>
      </c>
    </row>
    <row r="8490" spans="1:7" x14ac:dyDescent="0.25">
      <c r="A8490" s="7">
        <v>2.0030949555488113E-2</v>
      </c>
      <c r="B8490" s="13">
        <f t="shared" si="663"/>
        <v>8489</v>
      </c>
      <c r="C8490" s="35">
        <f t="shared" si="664"/>
        <v>1.5155685202567631E-5</v>
      </c>
      <c r="D8490" s="7">
        <f t="shared" si="660"/>
        <v>0.12865661168459663</v>
      </c>
      <c r="E8490" s="7">
        <f>SUM(D$2:D8490)</f>
        <v>2259.5280491059657</v>
      </c>
      <c r="F8490">
        <f t="shared" si="661"/>
        <v>1</v>
      </c>
      <c r="G8490">
        <f t="shared" si="662"/>
        <v>1</v>
      </c>
    </row>
    <row r="8491" spans="1:7" x14ac:dyDescent="0.25">
      <c r="A8491" s="7">
        <v>2.0030804293329606E-2</v>
      </c>
      <c r="B8491" s="13">
        <f t="shared" si="663"/>
        <v>8490</v>
      </c>
      <c r="C8491" s="35">
        <f t="shared" si="664"/>
        <v>1.4526215850671487E-7</v>
      </c>
      <c r="D8491" s="7">
        <f t="shared" si="660"/>
        <v>1.2332757257220092E-3</v>
      </c>
      <c r="E8491" s="7">
        <f>SUM(D$2:D8491)</f>
        <v>2259.5292823816912</v>
      </c>
      <c r="F8491">
        <f t="shared" si="661"/>
        <v>1</v>
      </c>
      <c r="G8491">
        <f t="shared" si="662"/>
        <v>1</v>
      </c>
    </row>
    <row r="8492" spans="1:7" x14ac:dyDescent="0.25">
      <c r="A8492" s="7">
        <v>2.0020272786839009E-2</v>
      </c>
      <c r="B8492" s="13">
        <f t="shared" si="663"/>
        <v>8491</v>
      </c>
      <c r="C8492" s="35">
        <f t="shared" si="664"/>
        <v>1.0531506490597115E-5</v>
      </c>
      <c r="D8492" s="7">
        <f t="shared" si="660"/>
        <v>8.9423021611660103E-2</v>
      </c>
      <c r="E8492" s="7">
        <f>SUM(D$2:D8492)</f>
        <v>2259.618705403303</v>
      </c>
      <c r="F8492">
        <f t="shared" si="661"/>
        <v>1</v>
      </c>
      <c r="G8492">
        <f t="shared" si="662"/>
        <v>1</v>
      </c>
    </row>
    <row r="8493" spans="1:7" x14ac:dyDescent="0.25">
      <c r="A8493" s="7">
        <v>2.0011169691573575E-2</v>
      </c>
      <c r="B8493" s="13">
        <f t="shared" si="663"/>
        <v>8492</v>
      </c>
      <c r="C8493" s="35">
        <f t="shared" si="664"/>
        <v>9.1030952654343189E-6</v>
      </c>
      <c r="D8493" s="7">
        <f t="shared" si="660"/>
        <v>7.7303484994068236E-2</v>
      </c>
      <c r="E8493" s="7">
        <f>SUM(D$2:D8493)</f>
        <v>2259.696008888297</v>
      </c>
      <c r="F8493">
        <f t="shared" si="661"/>
        <v>1</v>
      </c>
      <c r="G8493">
        <f t="shared" si="662"/>
        <v>1</v>
      </c>
    </row>
    <row r="8494" spans="1:7" x14ac:dyDescent="0.25">
      <c r="A8494" s="7">
        <v>1.9982020418436372E-2</v>
      </c>
      <c r="B8494" s="13">
        <f t="shared" si="663"/>
        <v>8493</v>
      </c>
      <c r="C8494" s="35">
        <f t="shared" si="664"/>
        <v>2.9149273137202975E-5</v>
      </c>
      <c r="D8494" s="7">
        <f t="shared" si="660"/>
        <v>0.24756477675426486</v>
      </c>
      <c r="E8494" s="7">
        <f>SUM(D$2:D8494)</f>
        <v>2259.9435736650512</v>
      </c>
      <c r="F8494">
        <f t="shared" si="661"/>
        <v>1</v>
      </c>
      <c r="G8494">
        <f t="shared" si="662"/>
        <v>1</v>
      </c>
    </row>
    <row r="8495" spans="1:7" x14ac:dyDescent="0.25">
      <c r="A8495" s="7">
        <v>1.994129859333936E-2</v>
      </c>
      <c r="B8495" s="13">
        <f t="shared" si="663"/>
        <v>8494</v>
      </c>
      <c r="C8495" s="35">
        <f t="shared" si="664"/>
        <v>4.0721825097012054E-5</v>
      </c>
      <c r="D8495" s="7">
        <f t="shared" si="660"/>
        <v>0.34589118237402039</v>
      </c>
      <c r="E8495" s="7">
        <f>SUM(D$2:D8495)</f>
        <v>2260.2894648474253</v>
      </c>
      <c r="F8495">
        <f t="shared" si="661"/>
        <v>1</v>
      </c>
      <c r="G8495">
        <f t="shared" si="662"/>
        <v>1</v>
      </c>
    </row>
    <row r="8496" spans="1:7" x14ac:dyDescent="0.25">
      <c r="A8496" s="7">
        <v>1.993602073491417E-2</v>
      </c>
      <c r="B8496" s="13">
        <f t="shared" si="663"/>
        <v>8495</v>
      </c>
      <c r="C8496" s="35">
        <f t="shared" si="664"/>
        <v>5.2778584251900185E-6</v>
      </c>
      <c r="D8496" s="7">
        <f t="shared" si="660"/>
        <v>4.4835407321989207E-2</v>
      </c>
      <c r="E8496" s="7">
        <f>SUM(D$2:D8496)</f>
        <v>2260.3343002547472</v>
      </c>
      <c r="F8496">
        <f t="shared" si="661"/>
        <v>1</v>
      </c>
      <c r="G8496">
        <f t="shared" si="662"/>
        <v>1</v>
      </c>
    </row>
    <row r="8497" spans="1:7" x14ac:dyDescent="0.25">
      <c r="A8497" s="7">
        <v>1.9928636575190898E-2</v>
      </c>
      <c r="B8497" s="13">
        <f t="shared" si="663"/>
        <v>8496</v>
      </c>
      <c r="C8497" s="35">
        <f t="shared" si="664"/>
        <v>7.3841597232719713E-6</v>
      </c>
      <c r="D8497" s="7">
        <f t="shared" si="660"/>
        <v>6.2735821008918669E-2</v>
      </c>
      <c r="E8497" s="7">
        <f>SUM(D$2:D8497)</f>
        <v>2260.3970360757562</v>
      </c>
      <c r="F8497">
        <f t="shared" si="661"/>
        <v>1</v>
      </c>
      <c r="G8497">
        <f t="shared" si="662"/>
        <v>1</v>
      </c>
    </row>
    <row r="8498" spans="1:7" x14ac:dyDescent="0.25">
      <c r="A8498" s="7">
        <v>1.9914957721932976E-2</v>
      </c>
      <c r="B8498" s="13">
        <f t="shared" si="663"/>
        <v>8497</v>
      </c>
      <c r="C8498" s="35">
        <f t="shared" si="664"/>
        <v>1.3678853257922258E-5</v>
      </c>
      <c r="D8498" s="7">
        <f t="shared" si="660"/>
        <v>0.11622921613256543</v>
      </c>
      <c r="E8498" s="7">
        <f>SUM(D$2:D8498)</f>
        <v>2260.5132652918887</v>
      </c>
      <c r="F8498">
        <f t="shared" si="661"/>
        <v>1</v>
      </c>
      <c r="G8498">
        <f t="shared" si="662"/>
        <v>1</v>
      </c>
    </row>
    <row r="8499" spans="1:7" x14ac:dyDescent="0.25">
      <c r="A8499" s="7">
        <v>1.9883363202461164E-2</v>
      </c>
      <c r="B8499" s="13">
        <f t="shared" si="663"/>
        <v>8498</v>
      </c>
      <c r="C8499" s="35">
        <f t="shared" si="664"/>
        <v>3.159451947181216E-5</v>
      </c>
      <c r="D8499" s="7">
        <f t="shared" si="660"/>
        <v>0.26849022647145976</v>
      </c>
      <c r="E8499" s="7">
        <f>SUM(D$2:D8499)</f>
        <v>2260.7817555183601</v>
      </c>
      <c r="F8499">
        <f t="shared" si="661"/>
        <v>1</v>
      </c>
      <c r="G8499">
        <f t="shared" si="662"/>
        <v>1</v>
      </c>
    </row>
    <row r="8500" spans="1:7" x14ac:dyDescent="0.25">
      <c r="A8500" s="7">
        <v>1.9883363202461164E-2</v>
      </c>
      <c r="B8500" s="13">
        <f t="shared" si="663"/>
        <v>8499</v>
      </c>
      <c r="C8500" s="35">
        <f t="shared" si="664"/>
        <v>0</v>
      </c>
      <c r="D8500" s="7">
        <f t="shared" si="660"/>
        <v>0</v>
      </c>
      <c r="E8500" s="7">
        <f>SUM(D$2:D8500)</f>
        <v>2260.7817555183601</v>
      </c>
      <c r="F8500">
        <f t="shared" si="661"/>
        <v>1</v>
      </c>
      <c r="G8500">
        <f t="shared" si="662"/>
        <v>1</v>
      </c>
    </row>
    <row r="8501" spans="1:7" x14ac:dyDescent="0.25">
      <c r="A8501" s="7">
        <v>1.982484676294901E-2</v>
      </c>
      <c r="B8501" s="13">
        <f t="shared" si="663"/>
        <v>8500</v>
      </c>
      <c r="C8501" s="35">
        <f t="shared" si="664"/>
        <v>5.8516439512153878E-5</v>
      </c>
      <c r="D8501" s="7">
        <f t="shared" si="660"/>
        <v>0.49738973585330798</v>
      </c>
      <c r="E8501" s="7">
        <f>SUM(D$2:D8501)</f>
        <v>2261.2791452542133</v>
      </c>
      <c r="F8501">
        <f t="shared" si="661"/>
        <v>1</v>
      </c>
      <c r="G8501">
        <f t="shared" si="662"/>
        <v>1</v>
      </c>
    </row>
    <row r="8502" spans="1:7" x14ac:dyDescent="0.25">
      <c r="A8502" s="7">
        <v>1.977804813755513E-2</v>
      </c>
      <c r="B8502" s="13">
        <f t="shared" si="663"/>
        <v>8501</v>
      </c>
      <c r="C8502" s="35">
        <f t="shared" si="664"/>
        <v>4.6798625393879717E-5</v>
      </c>
      <c r="D8502" s="7">
        <f t="shared" si="660"/>
        <v>0.3978351144733715</v>
      </c>
      <c r="E8502" s="7">
        <f>SUM(D$2:D8502)</f>
        <v>2261.6769803686866</v>
      </c>
      <c r="F8502">
        <f t="shared" si="661"/>
        <v>1</v>
      </c>
      <c r="G8502">
        <f t="shared" si="662"/>
        <v>1</v>
      </c>
    </row>
    <row r="8503" spans="1:7" x14ac:dyDescent="0.25">
      <c r="A8503" s="7">
        <v>1.9747906239668218E-2</v>
      </c>
      <c r="B8503" s="13">
        <f t="shared" si="663"/>
        <v>8502</v>
      </c>
      <c r="C8503" s="35">
        <f t="shared" si="664"/>
        <v>3.0141897886911545E-5</v>
      </c>
      <c r="D8503" s="7">
        <f t="shared" si="660"/>
        <v>0.25626641583452198</v>
      </c>
      <c r="E8503" s="7">
        <f>SUM(D$2:D8503)</f>
        <v>2261.9332467845211</v>
      </c>
      <c r="F8503">
        <f t="shared" si="661"/>
        <v>1</v>
      </c>
      <c r="G8503">
        <f t="shared" si="662"/>
        <v>1</v>
      </c>
    </row>
    <row r="8504" spans="1:7" x14ac:dyDescent="0.25">
      <c r="A8504" s="7">
        <v>1.9690769790661727E-2</v>
      </c>
      <c r="B8504" s="13">
        <f t="shared" si="663"/>
        <v>8503</v>
      </c>
      <c r="C8504" s="35">
        <f t="shared" si="664"/>
        <v>5.7136449006491008E-5</v>
      </c>
      <c r="D8504" s="7">
        <f t="shared" si="660"/>
        <v>0.48583122590219302</v>
      </c>
      <c r="E8504" s="7">
        <f>SUM(D$2:D8504)</f>
        <v>2262.4190780104232</v>
      </c>
      <c r="F8504">
        <f t="shared" si="661"/>
        <v>1</v>
      </c>
      <c r="G8504">
        <f t="shared" si="662"/>
        <v>1</v>
      </c>
    </row>
    <row r="8505" spans="1:7" x14ac:dyDescent="0.25">
      <c r="A8505" s="7">
        <v>1.9689510851954813E-2</v>
      </c>
      <c r="B8505" s="13">
        <f t="shared" si="663"/>
        <v>8504</v>
      </c>
      <c r="C8505" s="35">
        <f t="shared" si="664"/>
        <v>1.2589387069147917E-6</v>
      </c>
      <c r="D8505" s="7">
        <f t="shared" si="660"/>
        <v>1.0706014763603389E-2</v>
      </c>
      <c r="E8505" s="7">
        <f>SUM(D$2:D8505)</f>
        <v>2262.4297840251866</v>
      </c>
      <c r="F8505">
        <f t="shared" si="661"/>
        <v>1</v>
      </c>
      <c r="G8505">
        <f t="shared" si="662"/>
        <v>1</v>
      </c>
    </row>
    <row r="8506" spans="1:7" x14ac:dyDescent="0.25">
      <c r="A8506" s="7">
        <v>1.9676969885605081E-2</v>
      </c>
      <c r="B8506" s="13">
        <f t="shared" si="663"/>
        <v>8505</v>
      </c>
      <c r="C8506" s="35">
        <f t="shared" si="664"/>
        <v>1.2540966349731258E-5</v>
      </c>
      <c r="D8506" s="7">
        <f t="shared" si="660"/>
        <v>0.10666091880446435</v>
      </c>
      <c r="E8506" s="7">
        <f>SUM(D$2:D8506)</f>
        <v>2262.5364449439912</v>
      </c>
      <c r="F8506">
        <f t="shared" si="661"/>
        <v>1</v>
      </c>
      <c r="G8506">
        <f t="shared" si="662"/>
        <v>1</v>
      </c>
    </row>
    <row r="8507" spans="1:7" x14ac:dyDescent="0.25">
      <c r="A8507" s="7">
        <v>1.9673459383441547E-2</v>
      </c>
      <c r="B8507" s="13">
        <f t="shared" si="663"/>
        <v>8506</v>
      </c>
      <c r="C8507" s="35">
        <f t="shared" si="664"/>
        <v>3.5105021635346845E-6</v>
      </c>
      <c r="D8507" s="7">
        <f t="shared" si="660"/>
        <v>2.9860331403026026E-2</v>
      </c>
      <c r="E8507" s="7">
        <f>SUM(D$2:D8507)</f>
        <v>2262.5663052753944</v>
      </c>
      <c r="F8507">
        <f t="shared" si="661"/>
        <v>1</v>
      </c>
      <c r="G8507">
        <f t="shared" si="662"/>
        <v>1</v>
      </c>
    </row>
    <row r="8508" spans="1:7" x14ac:dyDescent="0.25">
      <c r="A8508" s="7">
        <v>1.965016901736347E-2</v>
      </c>
      <c r="B8508" s="13">
        <f t="shared" si="663"/>
        <v>8507</v>
      </c>
      <c r="C8508" s="35">
        <f t="shared" si="664"/>
        <v>2.3290366078076302E-5</v>
      </c>
      <c r="D8508" s="7">
        <f t="shared" si="660"/>
        <v>0.1981311442261951</v>
      </c>
      <c r="E8508" s="7">
        <f>SUM(D$2:D8508)</f>
        <v>2262.7644364196208</v>
      </c>
      <c r="F8508">
        <f t="shared" si="661"/>
        <v>1</v>
      </c>
      <c r="G8508">
        <f t="shared" si="662"/>
        <v>1</v>
      </c>
    </row>
    <row r="8509" spans="1:7" x14ac:dyDescent="0.25">
      <c r="A8509" s="7">
        <v>1.9641138553177281E-2</v>
      </c>
      <c r="B8509" s="13">
        <f t="shared" si="663"/>
        <v>8508</v>
      </c>
      <c r="C8509" s="35">
        <f t="shared" si="664"/>
        <v>9.0304641861896351E-6</v>
      </c>
      <c r="D8509" s="7">
        <f t="shared" si="660"/>
        <v>7.6831189296101415E-2</v>
      </c>
      <c r="E8509" s="7">
        <f>SUM(D$2:D8509)</f>
        <v>2262.841267608917</v>
      </c>
      <c r="F8509">
        <f t="shared" si="661"/>
        <v>1</v>
      </c>
      <c r="G8509">
        <f t="shared" si="662"/>
        <v>1</v>
      </c>
    </row>
    <row r="8510" spans="1:7" x14ac:dyDescent="0.25">
      <c r="A8510" s="7">
        <v>1.9623586042359607E-2</v>
      </c>
      <c r="B8510" s="13">
        <f t="shared" si="663"/>
        <v>8509</v>
      </c>
      <c r="C8510" s="35">
        <f t="shared" si="664"/>
        <v>1.7552510817673422E-5</v>
      </c>
      <c r="D8510" s="7">
        <f t="shared" si="660"/>
        <v>0.14935431454758316</v>
      </c>
      <c r="E8510" s="7">
        <f>SUM(D$2:D8510)</f>
        <v>2262.9906219234645</v>
      </c>
      <c r="F8510">
        <f t="shared" si="661"/>
        <v>1</v>
      </c>
      <c r="G8510">
        <f t="shared" si="662"/>
        <v>1</v>
      </c>
    </row>
    <row r="8511" spans="1:7" x14ac:dyDescent="0.25">
      <c r="A8511" s="7">
        <v>1.9610778762052642E-2</v>
      </c>
      <c r="B8511" s="13">
        <f t="shared" si="663"/>
        <v>8510</v>
      </c>
      <c r="C8511" s="35">
        <f t="shared" si="664"/>
        <v>1.2807280306965235E-5</v>
      </c>
      <c r="D8511" s="7">
        <f t="shared" si="660"/>
        <v>0.10898995541227416</v>
      </c>
      <c r="E8511" s="7">
        <f>SUM(D$2:D8511)</f>
        <v>2263.0996118788767</v>
      </c>
      <c r="F8511">
        <f t="shared" si="661"/>
        <v>1</v>
      </c>
      <c r="G8511">
        <f t="shared" si="662"/>
        <v>1</v>
      </c>
    </row>
    <row r="8512" spans="1:7" x14ac:dyDescent="0.25">
      <c r="A8512" s="7">
        <v>1.9599012527214851E-2</v>
      </c>
      <c r="B8512" s="13">
        <f t="shared" si="663"/>
        <v>8511</v>
      </c>
      <c r="C8512" s="35">
        <f t="shared" si="664"/>
        <v>1.1766234837791434E-5</v>
      </c>
      <c r="D8512" s="7">
        <f t="shared" si="660"/>
        <v>0.1001424247044429</v>
      </c>
      <c r="E8512" s="7">
        <f>SUM(D$2:D8512)</f>
        <v>2263.1997543035809</v>
      </c>
      <c r="F8512">
        <f t="shared" si="661"/>
        <v>1</v>
      </c>
      <c r="G8512">
        <f t="shared" si="662"/>
        <v>1</v>
      </c>
    </row>
    <row r="8513" spans="1:7" x14ac:dyDescent="0.25">
      <c r="A8513" s="7">
        <v>1.9599012527214851E-2</v>
      </c>
      <c r="B8513" s="13">
        <f t="shared" si="663"/>
        <v>8512</v>
      </c>
      <c r="C8513" s="35">
        <f t="shared" si="664"/>
        <v>0</v>
      </c>
      <c r="D8513" s="7">
        <f t="shared" si="660"/>
        <v>0</v>
      </c>
      <c r="E8513" s="7">
        <f>SUM(D$2:D8513)</f>
        <v>2263.1997543035809</v>
      </c>
      <c r="F8513">
        <f t="shared" si="661"/>
        <v>1</v>
      </c>
      <c r="G8513">
        <f t="shared" si="662"/>
        <v>1</v>
      </c>
    </row>
    <row r="8514" spans="1:7" x14ac:dyDescent="0.25">
      <c r="A8514" s="7">
        <v>1.956506960284744E-2</v>
      </c>
      <c r="B8514" s="13">
        <f t="shared" si="663"/>
        <v>8513</v>
      </c>
      <c r="C8514" s="35">
        <f t="shared" si="664"/>
        <v>3.3942924367411087E-5</v>
      </c>
      <c r="D8514" s="7">
        <f t="shared" ref="D8514:D8577" si="665">C8514*B8514</f>
        <v>0.2889561151397706</v>
      </c>
      <c r="E8514" s="7">
        <f>SUM(D$2:D8514)</f>
        <v>2263.4887104187205</v>
      </c>
      <c r="F8514">
        <f t="shared" ref="F8514:F8577" si="666">IF(E8514&gt;I$15,1,0)</f>
        <v>1</v>
      </c>
      <c r="G8514">
        <f t="shared" ref="G8514:G8577" si="667">IF(E8514&gt;M$15,1,0)</f>
        <v>1</v>
      </c>
    </row>
    <row r="8515" spans="1:7" x14ac:dyDescent="0.25">
      <c r="A8515" s="7">
        <v>1.956487591996945E-2</v>
      </c>
      <c r="B8515" s="13">
        <f t="shared" ref="B8515:B8578" si="668">ROW(B8515)-1</f>
        <v>8514</v>
      </c>
      <c r="C8515" s="35">
        <f t="shared" si="664"/>
        <v>1.9368287798929296E-7</v>
      </c>
      <c r="D8515" s="7">
        <f t="shared" si="665"/>
        <v>1.6490160232008402E-3</v>
      </c>
      <c r="E8515" s="7">
        <f>SUM(D$2:D8515)</f>
        <v>2263.4903594347438</v>
      </c>
      <c r="F8515">
        <f t="shared" si="666"/>
        <v>1</v>
      </c>
      <c r="G8515">
        <f t="shared" si="667"/>
        <v>1</v>
      </c>
    </row>
    <row r="8516" spans="1:7" x14ac:dyDescent="0.25">
      <c r="A8516" s="7">
        <v>1.9535823488271244E-2</v>
      </c>
      <c r="B8516" s="13">
        <f t="shared" si="668"/>
        <v>8515</v>
      </c>
      <c r="C8516" s="35">
        <f t="shared" ref="C8516:C8579" si="669">IF(A8515-A8516=0,0,A8515-A8516)</f>
        <v>2.9052431698206593E-5</v>
      </c>
      <c r="D8516" s="7">
        <f t="shared" si="665"/>
        <v>0.24738145591022914</v>
      </c>
      <c r="E8516" s="7">
        <f>SUM(D$2:D8516)</f>
        <v>2263.7377408906541</v>
      </c>
      <c r="F8516">
        <f t="shared" si="666"/>
        <v>1</v>
      </c>
      <c r="G8516">
        <f t="shared" si="667"/>
        <v>1</v>
      </c>
    </row>
    <row r="8517" spans="1:7" x14ac:dyDescent="0.25">
      <c r="A8517" s="7">
        <v>1.9530884574882543E-2</v>
      </c>
      <c r="B8517" s="13">
        <f t="shared" si="668"/>
        <v>8516</v>
      </c>
      <c r="C8517" s="35">
        <f t="shared" si="669"/>
        <v>4.9389133887009495E-6</v>
      </c>
      <c r="D8517" s="7">
        <f t="shared" si="665"/>
        <v>4.2059786418177286E-2</v>
      </c>
      <c r="E8517" s="7">
        <f>SUM(D$2:D8517)</f>
        <v>2263.7798006770722</v>
      </c>
      <c r="F8517">
        <f t="shared" si="666"/>
        <v>1</v>
      </c>
      <c r="G8517">
        <f t="shared" si="667"/>
        <v>1</v>
      </c>
    </row>
    <row r="8518" spans="1:7" x14ac:dyDescent="0.25">
      <c r="A8518" s="7">
        <v>1.9377850890912183E-2</v>
      </c>
      <c r="B8518" s="13">
        <f t="shared" si="668"/>
        <v>8517</v>
      </c>
      <c r="C8518" s="35">
        <f t="shared" si="669"/>
        <v>1.5303368397035985E-4</v>
      </c>
      <c r="D8518" s="7">
        <f t="shared" si="665"/>
        <v>1.3033878863755548</v>
      </c>
      <c r="E8518" s="7">
        <f>SUM(D$2:D8518)</f>
        <v>2265.0831885634479</v>
      </c>
      <c r="F8518">
        <f t="shared" si="666"/>
        <v>1</v>
      </c>
      <c r="G8518">
        <f t="shared" si="667"/>
        <v>1</v>
      </c>
    </row>
    <row r="8519" spans="1:7" x14ac:dyDescent="0.25">
      <c r="A8519" s="7">
        <v>1.9377850890912183E-2</v>
      </c>
      <c r="B8519" s="13">
        <f t="shared" si="668"/>
        <v>8518</v>
      </c>
      <c r="C8519" s="35">
        <f t="shared" si="669"/>
        <v>0</v>
      </c>
      <c r="D8519" s="7">
        <f t="shared" si="665"/>
        <v>0</v>
      </c>
      <c r="E8519" s="7">
        <f>SUM(D$2:D8519)</f>
        <v>2265.0831885634479</v>
      </c>
      <c r="F8519">
        <f t="shared" si="666"/>
        <v>1</v>
      </c>
      <c r="G8519">
        <f t="shared" si="667"/>
        <v>1</v>
      </c>
    </row>
    <row r="8520" spans="1:7" x14ac:dyDescent="0.25">
      <c r="A8520" s="7">
        <v>1.9347394258348551E-2</v>
      </c>
      <c r="B8520" s="13">
        <f t="shared" si="668"/>
        <v>8519</v>
      </c>
      <c r="C8520" s="35">
        <f t="shared" si="669"/>
        <v>3.0456632563631569E-5</v>
      </c>
      <c r="D8520" s="7">
        <f t="shared" si="665"/>
        <v>0.25946005280957735</v>
      </c>
      <c r="E8520" s="7">
        <f>SUM(D$2:D8520)</f>
        <v>2265.3426486162575</v>
      </c>
      <c r="F8520">
        <f t="shared" si="666"/>
        <v>1</v>
      </c>
      <c r="G8520">
        <f t="shared" si="667"/>
        <v>1</v>
      </c>
    </row>
    <row r="8521" spans="1:7" x14ac:dyDescent="0.25">
      <c r="A8521" s="7">
        <v>1.9347394258348551E-2</v>
      </c>
      <c r="B8521" s="13">
        <f t="shared" si="668"/>
        <v>8520</v>
      </c>
      <c r="C8521" s="35">
        <f t="shared" si="669"/>
        <v>0</v>
      </c>
      <c r="D8521" s="7">
        <f t="shared" si="665"/>
        <v>0</v>
      </c>
      <c r="E8521" s="7">
        <f>SUM(D$2:D8521)</f>
        <v>2265.3426486162575</v>
      </c>
      <c r="F8521">
        <f t="shared" si="666"/>
        <v>1</v>
      </c>
      <c r="G8521">
        <f t="shared" si="667"/>
        <v>1</v>
      </c>
    </row>
    <row r="8522" spans="1:7" x14ac:dyDescent="0.25">
      <c r="A8522" s="7">
        <v>1.9334974343797558E-2</v>
      </c>
      <c r="B8522" s="13">
        <f t="shared" si="668"/>
        <v>8521</v>
      </c>
      <c r="C8522" s="35">
        <f t="shared" si="669"/>
        <v>1.2419914550993588E-5</v>
      </c>
      <c r="D8522" s="7">
        <f t="shared" si="665"/>
        <v>0.10583009188901636</v>
      </c>
      <c r="E8522" s="7">
        <f>SUM(D$2:D8522)</f>
        <v>2265.4484787081465</v>
      </c>
      <c r="F8522">
        <f t="shared" si="666"/>
        <v>1</v>
      </c>
      <c r="G8522">
        <f t="shared" si="667"/>
        <v>1</v>
      </c>
    </row>
    <row r="8523" spans="1:7" x14ac:dyDescent="0.25">
      <c r="A8523" s="7">
        <v>1.9323450212557276E-2</v>
      </c>
      <c r="B8523" s="13">
        <f t="shared" si="668"/>
        <v>8522</v>
      </c>
      <c r="C8523" s="35">
        <f t="shared" si="669"/>
        <v>1.1524131240281399E-5</v>
      </c>
      <c r="D8523" s="7">
        <f t="shared" si="665"/>
        <v>9.8208646429678081E-2</v>
      </c>
      <c r="E8523" s="7">
        <f>SUM(D$2:D8523)</f>
        <v>2265.5466873545761</v>
      </c>
      <c r="F8523">
        <f t="shared" si="666"/>
        <v>1</v>
      </c>
      <c r="G8523">
        <f t="shared" si="667"/>
        <v>1</v>
      </c>
    </row>
    <row r="8524" spans="1:7" x14ac:dyDescent="0.25">
      <c r="A8524" s="7">
        <v>1.9300401950076679E-2</v>
      </c>
      <c r="B8524" s="13">
        <f t="shared" si="668"/>
        <v>8523</v>
      </c>
      <c r="C8524" s="35">
        <f t="shared" si="669"/>
        <v>2.3048262480597492E-5</v>
      </c>
      <c r="D8524" s="7">
        <f t="shared" si="665"/>
        <v>0.19644034112213243</v>
      </c>
      <c r="E8524" s="7">
        <f>SUM(D$2:D8524)</f>
        <v>2265.7431276956981</v>
      </c>
      <c r="F8524">
        <f t="shared" si="666"/>
        <v>1</v>
      </c>
      <c r="G8524">
        <f t="shared" si="667"/>
        <v>1</v>
      </c>
    </row>
    <row r="8525" spans="1:7" x14ac:dyDescent="0.25">
      <c r="A8525" s="7">
        <v>1.9295656719565981E-2</v>
      </c>
      <c r="B8525" s="13">
        <f t="shared" si="668"/>
        <v>8524</v>
      </c>
      <c r="C8525" s="35">
        <f t="shared" si="669"/>
        <v>4.7452305106977788E-6</v>
      </c>
      <c r="D8525" s="7">
        <f t="shared" si="665"/>
        <v>4.0448344873187866E-2</v>
      </c>
      <c r="E8525" s="7">
        <f>SUM(D$2:D8525)</f>
        <v>2265.7835760405715</v>
      </c>
      <c r="F8525">
        <f t="shared" si="666"/>
        <v>1</v>
      </c>
      <c r="G8525">
        <f t="shared" si="667"/>
        <v>1</v>
      </c>
    </row>
    <row r="8526" spans="1:7" x14ac:dyDescent="0.25">
      <c r="A8526" s="7">
        <v>1.9295656719565981E-2</v>
      </c>
      <c r="B8526" s="13">
        <f t="shared" si="668"/>
        <v>8525</v>
      </c>
      <c r="C8526" s="35">
        <f t="shared" si="669"/>
        <v>0</v>
      </c>
      <c r="D8526" s="7">
        <f t="shared" si="665"/>
        <v>0</v>
      </c>
      <c r="E8526" s="7">
        <f>SUM(D$2:D8526)</f>
        <v>2265.7835760405715</v>
      </c>
      <c r="F8526">
        <f t="shared" si="666"/>
        <v>1</v>
      </c>
      <c r="G8526">
        <f t="shared" si="667"/>
        <v>1</v>
      </c>
    </row>
    <row r="8527" spans="1:7" x14ac:dyDescent="0.25">
      <c r="A8527" s="7">
        <v>1.9295656719565981E-2</v>
      </c>
      <c r="B8527" s="13">
        <f t="shared" si="668"/>
        <v>8526</v>
      </c>
      <c r="C8527" s="35">
        <f t="shared" si="669"/>
        <v>0</v>
      </c>
      <c r="D8527" s="7">
        <f t="shared" si="665"/>
        <v>0</v>
      </c>
      <c r="E8527" s="7">
        <f>SUM(D$2:D8527)</f>
        <v>2265.7835760405715</v>
      </c>
      <c r="F8527">
        <f t="shared" si="666"/>
        <v>1</v>
      </c>
      <c r="G8527">
        <f t="shared" si="667"/>
        <v>1</v>
      </c>
    </row>
    <row r="8528" spans="1:7" x14ac:dyDescent="0.25">
      <c r="A8528" s="7">
        <v>1.9295656719565981E-2</v>
      </c>
      <c r="B8528" s="13">
        <f t="shared" si="668"/>
        <v>8527</v>
      </c>
      <c r="C8528" s="35">
        <f t="shared" si="669"/>
        <v>0</v>
      </c>
      <c r="D8528" s="7">
        <f t="shared" si="665"/>
        <v>0</v>
      </c>
      <c r="E8528" s="7">
        <f>SUM(D$2:D8528)</f>
        <v>2265.7835760405715</v>
      </c>
      <c r="F8528">
        <f t="shared" si="666"/>
        <v>1</v>
      </c>
      <c r="G8528">
        <f t="shared" si="667"/>
        <v>1</v>
      </c>
    </row>
    <row r="8529" spans="1:7" x14ac:dyDescent="0.25">
      <c r="A8529" s="7">
        <v>1.9295656719565981E-2</v>
      </c>
      <c r="B8529" s="13">
        <f t="shared" si="668"/>
        <v>8528</v>
      </c>
      <c r="C8529" s="35">
        <f t="shared" si="669"/>
        <v>0</v>
      </c>
      <c r="D8529" s="7">
        <f t="shared" si="665"/>
        <v>0</v>
      </c>
      <c r="E8529" s="7">
        <f>SUM(D$2:D8529)</f>
        <v>2265.7835760405715</v>
      </c>
      <c r="F8529">
        <f t="shared" si="666"/>
        <v>1</v>
      </c>
      <c r="G8529">
        <f t="shared" si="667"/>
        <v>1</v>
      </c>
    </row>
    <row r="8530" spans="1:7" x14ac:dyDescent="0.25">
      <c r="A8530" s="7">
        <v>1.9295656719565981E-2</v>
      </c>
      <c r="B8530" s="13">
        <f t="shared" si="668"/>
        <v>8529</v>
      </c>
      <c r="C8530" s="35">
        <f t="shared" si="669"/>
        <v>0</v>
      </c>
      <c r="D8530" s="7">
        <f t="shared" si="665"/>
        <v>0</v>
      </c>
      <c r="E8530" s="7">
        <f>SUM(D$2:D8530)</f>
        <v>2265.7835760405715</v>
      </c>
      <c r="F8530">
        <f t="shared" si="666"/>
        <v>1</v>
      </c>
      <c r="G8530">
        <f t="shared" si="667"/>
        <v>1</v>
      </c>
    </row>
    <row r="8531" spans="1:7" x14ac:dyDescent="0.25">
      <c r="A8531" s="7">
        <v>1.9295656719565981E-2</v>
      </c>
      <c r="B8531" s="13">
        <f t="shared" si="668"/>
        <v>8530</v>
      </c>
      <c r="C8531" s="35">
        <f t="shared" si="669"/>
        <v>0</v>
      </c>
      <c r="D8531" s="7">
        <f t="shared" si="665"/>
        <v>0</v>
      </c>
      <c r="E8531" s="7">
        <f>SUM(D$2:D8531)</f>
        <v>2265.7835760405715</v>
      </c>
      <c r="F8531">
        <f t="shared" si="666"/>
        <v>1</v>
      </c>
      <c r="G8531">
        <f t="shared" si="667"/>
        <v>1</v>
      </c>
    </row>
    <row r="8532" spans="1:7" x14ac:dyDescent="0.25">
      <c r="A8532" s="7">
        <v>1.9295656719565981E-2</v>
      </c>
      <c r="B8532" s="13">
        <f t="shared" si="668"/>
        <v>8531</v>
      </c>
      <c r="C8532" s="35">
        <f t="shared" si="669"/>
        <v>0</v>
      </c>
      <c r="D8532" s="7">
        <f t="shared" si="665"/>
        <v>0</v>
      </c>
      <c r="E8532" s="7">
        <f>SUM(D$2:D8532)</f>
        <v>2265.7835760405715</v>
      </c>
      <c r="F8532">
        <f t="shared" si="666"/>
        <v>1</v>
      </c>
      <c r="G8532">
        <f t="shared" si="667"/>
        <v>1</v>
      </c>
    </row>
    <row r="8533" spans="1:7" x14ac:dyDescent="0.25">
      <c r="A8533" s="7">
        <v>1.9295656719565981E-2</v>
      </c>
      <c r="B8533" s="13">
        <f t="shared" si="668"/>
        <v>8532</v>
      </c>
      <c r="C8533" s="35">
        <f t="shared" si="669"/>
        <v>0</v>
      </c>
      <c r="D8533" s="7">
        <f t="shared" si="665"/>
        <v>0</v>
      </c>
      <c r="E8533" s="7">
        <f>SUM(D$2:D8533)</f>
        <v>2265.7835760405715</v>
      </c>
      <c r="F8533">
        <f t="shared" si="666"/>
        <v>1</v>
      </c>
      <c r="G8533">
        <f t="shared" si="667"/>
        <v>1</v>
      </c>
    </row>
    <row r="8534" spans="1:7" x14ac:dyDescent="0.25">
      <c r="A8534" s="7">
        <v>1.9295656719565981E-2</v>
      </c>
      <c r="B8534" s="13">
        <f t="shared" si="668"/>
        <v>8533</v>
      </c>
      <c r="C8534" s="35">
        <f t="shared" si="669"/>
        <v>0</v>
      </c>
      <c r="D8534" s="7">
        <f t="shared" si="665"/>
        <v>0</v>
      </c>
      <c r="E8534" s="7">
        <f>SUM(D$2:D8534)</f>
        <v>2265.7835760405715</v>
      </c>
      <c r="F8534">
        <f t="shared" si="666"/>
        <v>1</v>
      </c>
      <c r="G8534">
        <f t="shared" si="667"/>
        <v>1</v>
      </c>
    </row>
    <row r="8535" spans="1:7" x14ac:dyDescent="0.25">
      <c r="A8535" s="7">
        <v>1.9295656719565981E-2</v>
      </c>
      <c r="B8535" s="13">
        <f t="shared" si="668"/>
        <v>8534</v>
      </c>
      <c r="C8535" s="35">
        <f t="shared" si="669"/>
        <v>0</v>
      </c>
      <c r="D8535" s="7">
        <f t="shared" si="665"/>
        <v>0</v>
      </c>
      <c r="E8535" s="7">
        <f>SUM(D$2:D8535)</f>
        <v>2265.7835760405715</v>
      </c>
      <c r="F8535">
        <f t="shared" si="666"/>
        <v>1</v>
      </c>
      <c r="G8535">
        <f t="shared" si="667"/>
        <v>1</v>
      </c>
    </row>
    <row r="8536" spans="1:7" x14ac:dyDescent="0.25">
      <c r="A8536" s="7">
        <v>1.9295656719565981E-2</v>
      </c>
      <c r="B8536" s="13">
        <f t="shared" si="668"/>
        <v>8535</v>
      </c>
      <c r="C8536" s="35">
        <f t="shared" si="669"/>
        <v>0</v>
      </c>
      <c r="D8536" s="7">
        <f t="shared" si="665"/>
        <v>0</v>
      </c>
      <c r="E8536" s="7">
        <f>SUM(D$2:D8536)</f>
        <v>2265.7835760405715</v>
      </c>
      <c r="F8536">
        <f t="shared" si="666"/>
        <v>1</v>
      </c>
      <c r="G8536">
        <f t="shared" si="667"/>
        <v>1</v>
      </c>
    </row>
    <row r="8537" spans="1:7" x14ac:dyDescent="0.25">
      <c r="A8537" s="7">
        <v>1.9295656719565981E-2</v>
      </c>
      <c r="B8537" s="13">
        <f t="shared" si="668"/>
        <v>8536</v>
      </c>
      <c r="C8537" s="35">
        <f t="shared" si="669"/>
        <v>0</v>
      </c>
      <c r="D8537" s="7">
        <f t="shared" si="665"/>
        <v>0</v>
      </c>
      <c r="E8537" s="7">
        <f>SUM(D$2:D8537)</f>
        <v>2265.7835760405715</v>
      </c>
      <c r="F8537">
        <f t="shared" si="666"/>
        <v>1</v>
      </c>
      <c r="G8537">
        <f t="shared" si="667"/>
        <v>1</v>
      </c>
    </row>
    <row r="8538" spans="1:7" x14ac:dyDescent="0.25">
      <c r="A8538" s="7">
        <v>1.9295656719565981E-2</v>
      </c>
      <c r="B8538" s="13">
        <f t="shared" si="668"/>
        <v>8537</v>
      </c>
      <c r="C8538" s="35">
        <f t="shared" si="669"/>
        <v>0</v>
      </c>
      <c r="D8538" s="7">
        <f t="shared" si="665"/>
        <v>0</v>
      </c>
      <c r="E8538" s="7">
        <f>SUM(D$2:D8538)</f>
        <v>2265.7835760405715</v>
      </c>
      <c r="F8538">
        <f t="shared" si="666"/>
        <v>1</v>
      </c>
      <c r="G8538">
        <f t="shared" si="667"/>
        <v>1</v>
      </c>
    </row>
    <row r="8539" spans="1:7" x14ac:dyDescent="0.25">
      <c r="A8539" s="7">
        <v>1.9295656719565981E-2</v>
      </c>
      <c r="B8539" s="13">
        <f t="shared" si="668"/>
        <v>8538</v>
      </c>
      <c r="C8539" s="35">
        <f t="shared" si="669"/>
        <v>0</v>
      </c>
      <c r="D8539" s="7">
        <f t="shared" si="665"/>
        <v>0</v>
      </c>
      <c r="E8539" s="7">
        <f>SUM(D$2:D8539)</f>
        <v>2265.7835760405715</v>
      </c>
      <c r="F8539">
        <f t="shared" si="666"/>
        <v>1</v>
      </c>
      <c r="G8539">
        <f t="shared" si="667"/>
        <v>1</v>
      </c>
    </row>
    <row r="8540" spans="1:7" x14ac:dyDescent="0.25">
      <c r="A8540" s="7">
        <v>1.9295656719565981E-2</v>
      </c>
      <c r="B8540" s="13">
        <f t="shared" si="668"/>
        <v>8539</v>
      </c>
      <c r="C8540" s="35">
        <f t="shared" si="669"/>
        <v>0</v>
      </c>
      <c r="D8540" s="7">
        <f t="shared" si="665"/>
        <v>0</v>
      </c>
      <c r="E8540" s="7">
        <f>SUM(D$2:D8540)</f>
        <v>2265.7835760405715</v>
      </c>
      <c r="F8540">
        <f t="shared" si="666"/>
        <v>1</v>
      </c>
      <c r="G8540">
        <f t="shared" si="667"/>
        <v>1</v>
      </c>
    </row>
    <row r="8541" spans="1:7" x14ac:dyDescent="0.25">
      <c r="A8541" s="7">
        <v>1.9295656719565981E-2</v>
      </c>
      <c r="B8541" s="13">
        <f t="shared" si="668"/>
        <v>8540</v>
      </c>
      <c r="C8541" s="35">
        <f t="shared" si="669"/>
        <v>0</v>
      </c>
      <c r="D8541" s="7">
        <f t="shared" si="665"/>
        <v>0</v>
      </c>
      <c r="E8541" s="7">
        <f>SUM(D$2:D8541)</f>
        <v>2265.7835760405715</v>
      </c>
      <c r="F8541">
        <f t="shared" si="666"/>
        <v>1</v>
      </c>
      <c r="G8541">
        <f t="shared" si="667"/>
        <v>1</v>
      </c>
    </row>
    <row r="8542" spans="1:7" x14ac:dyDescent="0.25">
      <c r="A8542" s="7">
        <v>1.9295656719565981E-2</v>
      </c>
      <c r="B8542" s="13">
        <f t="shared" si="668"/>
        <v>8541</v>
      </c>
      <c r="C8542" s="35">
        <f t="shared" si="669"/>
        <v>0</v>
      </c>
      <c r="D8542" s="7">
        <f t="shared" si="665"/>
        <v>0</v>
      </c>
      <c r="E8542" s="7">
        <f>SUM(D$2:D8542)</f>
        <v>2265.7835760405715</v>
      </c>
      <c r="F8542">
        <f t="shared" si="666"/>
        <v>1</v>
      </c>
      <c r="G8542">
        <f t="shared" si="667"/>
        <v>1</v>
      </c>
    </row>
    <row r="8543" spans="1:7" x14ac:dyDescent="0.25">
      <c r="A8543" s="7">
        <v>1.9295656719565981E-2</v>
      </c>
      <c r="B8543" s="13">
        <f t="shared" si="668"/>
        <v>8542</v>
      </c>
      <c r="C8543" s="35">
        <f t="shared" si="669"/>
        <v>0</v>
      </c>
      <c r="D8543" s="7">
        <f t="shared" si="665"/>
        <v>0</v>
      </c>
      <c r="E8543" s="7">
        <f>SUM(D$2:D8543)</f>
        <v>2265.7835760405715</v>
      </c>
      <c r="F8543">
        <f t="shared" si="666"/>
        <v>1</v>
      </c>
      <c r="G8543">
        <f t="shared" si="667"/>
        <v>1</v>
      </c>
    </row>
    <row r="8544" spans="1:7" x14ac:dyDescent="0.25">
      <c r="A8544" s="7">
        <v>1.9295656719565981E-2</v>
      </c>
      <c r="B8544" s="13">
        <f t="shared" si="668"/>
        <v>8543</v>
      </c>
      <c r="C8544" s="35">
        <f t="shared" si="669"/>
        <v>0</v>
      </c>
      <c r="D8544" s="7">
        <f t="shared" si="665"/>
        <v>0</v>
      </c>
      <c r="E8544" s="7">
        <f>SUM(D$2:D8544)</f>
        <v>2265.7835760405715</v>
      </c>
      <c r="F8544">
        <f t="shared" si="666"/>
        <v>1</v>
      </c>
      <c r="G8544">
        <f t="shared" si="667"/>
        <v>1</v>
      </c>
    </row>
    <row r="8545" spans="1:7" x14ac:dyDescent="0.25">
      <c r="A8545" s="7">
        <v>1.9295656719565981E-2</v>
      </c>
      <c r="B8545" s="13">
        <f t="shared" si="668"/>
        <v>8544</v>
      </c>
      <c r="C8545" s="35">
        <f t="shared" si="669"/>
        <v>0</v>
      </c>
      <c r="D8545" s="7">
        <f t="shared" si="665"/>
        <v>0</v>
      </c>
      <c r="E8545" s="7">
        <f>SUM(D$2:D8545)</f>
        <v>2265.7835760405715</v>
      </c>
      <c r="F8545">
        <f t="shared" si="666"/>
        <v>1</v>
      </c>
      <c r="G8545">
        <f t="shared" si="667"/>
        <v>1</v>
      </c>
    </row>
    <row r="8546" spans="1:7" x14ac:dyDescent="0.25">
      <c r="A8546" s="7">
        <v>1.9295656719565981E-2</v>
      </c>
      <c r="B8546" s="13">
        <f t="shared" si="668"/>
        <v>8545</v>
      </c>
      <c r="C8546" s="35">
        <f t="shared" si="669"/>
        <v>0</v>
      </c>
      <c r="D8546" s="7">
        <f t="shared" si="665"/>
        <v>0</v>
      </c>
      <c r="E8546" s="7">
        <f>SUM(D$2:D8546)</f>
        <v>2265.7835760405715</v>
      </c>
      <c r="F8546">
        <f t="shared" si="666"/>
        <v>1</v>
      </c>
      <c r="G8546">
        <f t="shared" si="667"/>
        <v>1</v>
      </c>
    </row>
    <row r="8547" spans="1:7" x14ac:dyDescent="0.25">
      <c r="A8547" s="7">
        <v>1.9295656719565981E-2</v>
      </c>
      <c r="B8547" s="13">
        <f t="shared" si="668"/>
        <v>8546</v>
      </c>
      <c r="C8547" s="35">
        <f t="shared" si="669"/>
        <v>0</v>
      </c>
      <c r="D8547" s="7">
        <f t="shared" si="665"/>
        <v>0</v>
      </c>
      <c r="E8547" s="7">
        <f>SUM(D$2:D8547)</f>
        <v>2265.7835760405715</v>
      </c>
      <c r="F8547">
        <f t="shared" si="666"/>
        <v>1</v>
      </c>
      <c r="G8547">
        <f t="shared" si="667"/>
        <v>1</v>
      </c>
    </row>
    <row r="8548" spans="1:7" x14ac:dyDescent="0.25">
      <c r="A8548" s="7">
        <v>1.9295656719565981E-2</v>
      </c>
      <c r="B8548" s="13">
        <f t="shared" si="668"/>
        <v>8547</v>
      </c>
      <c r="C8548" s="35">
        <f t="shared" si="669"/>
        <v>0</v>
      </c>
      <c r="D8548" s="7">
        <f t="shared" si="665"/>
        <v>0</v>
      </c>
      <c r="E8548" s="7">
        <f>SUM(D$2:D8548)</f>
        <v>2265.7835760405715</v>
      </c>
      <c r="F8548">
        <f t="shared" si="666"/>
        <v>1</v>
      </c>
      <c r="G8548">
        <f t="shared" si="667"/>
        <v>1</v>
      </c>
    </row>
    <row r="8549" spans="1:7" x14ac:dyDescent="0.25">
      <c r="A8549" s="7">
        <v>1.9295656719565981E-2</v>
      </c>
      <c r="B8549" s="13">
        <f t="shared" si="668"/>
        <v>8548</v>
      </c>
      <c r="C8549" s="35">
        <f t="shared" si="669"/>
        <v>0</v>
      </c>
      <c r="D8549" s="7">
        <f t="shared" si="665"/>
        <v>0</v>
      </c>
      <c r="E8549" s="7">
        <f>SUM(D$2:D8549)</f>
        <v>2265.7835760405715</v>
      </c>
      <c r="F8549">
        <f t="shared" si="666"/>
        <v>1</v>
      </c>
      <c r="G8549">
        <f t="shared" si="667"/>
        <v>1</v>
      </c>
    </row>
    <row r="8550" spans="1:7" x14ac:dyDescent="0.25">
      <c r="A8550" s="7">
        <v>1.9295656719565981E-2</v>
      </c>
      <c r="B8550" s="13">
        <f t="shared" si="668"/>
        <v>8549</v>
      </c>
      <c r="C8550" s="35">
        <f t="shared" si="669"/>
        <v>0</v>
      </c>
      <c r="D8550" s="7">
        <f t="shared" si="665"/>
        <v>0</v>
      </c>
      <c r="E8550" s="7">
        <f>SUM(D$2:D8550)</f>
        <v>2265.7835760405715</v>
      </c>
      <c r="F8550">
        <f t="shared" si="666"/>
        <v>1</v>
      </c>
      <c r="G8550">
        <f t="shared" si="667"/>
        <v>1</v>
      </c>
    </row>
    <row r="8551" spans="1:7" x14ac:dyDescent="0.25">
      <c r="A8551" s="7">
        <v>1.9295656719565981E-2</v>
      </c>
      <c r="B8551" s="13">
        <f t="shared" si="668"/>
        <v>8550</v>
      </c>
      <c r="C8551" s="35">
        <f t="shared" si="669"/>
        <v>0</v>
      </c>
      <c r="D8551" s="7">
        <f t="shared" si="665"/>
        <v>0</v>
      </c>
      <c r="E8551" s="7">
        <f>SUM(D$2:D8551)</f>
        <v>2265.7835760405715</v>
      </c>
      <c r="F8551">
        <f t="shared" si="666"/>
        <v>1</v>
      </c>
      <c r="G8551">
        <f t="shared" si="667"/>
        <v>1</v>
      </c>
    </row>
    <row r="8552" spans="1:7" x14ac:dyDescent="0.25">
      <c r="A8552" s="7">
        <v>1.9295656719565981E-2</v>
      </c>
      <c r="B8552" s="13">
        <f t="shared" si="668"/>
        <v>8551</v>
      </c>
      <c r="C8552" s="35">
        <f t="shared" si="669"/>
        <v>0</v>
      </c>
      <c r="D8552" s="7">
        <f t="shared" si="665"/>
        <v>0</v>
      </c>
      <c r="E8552" s="7">
        <f>SUM(D$2:D8552)</f>
        <v>2265.7835760405715</v>
      </c>
      <c r="F8552">
        <f t="shared" si="666"/>
        <v>1</v>
      </c>
      <c r="G8552">
        <f t="shared" si="667"/>
        <v>1</v>
      </c>
    </row>
    <row r="8553" spans="1:7" x14ac:dyDescent="0.25">
      <c r="A8553" s="7">
        <v>1.9295656719565981E-2</v>
      </c>
      <c r="B8553" s="13">
        <f t="shared" si="668"/>
        <v>8552</v>
      </c>
      <c r="C8553" s="35">
        <f t="shared" si="669"/>
        <v>0</v>
      </c>
      <c r="D8553" s="7">
        <f t="shared" si="665"/>
        <v>0</v>
      </c>
      <c r="E8553" s="7">
        <f>SUM(D$2:D8553)</f>
        <v>2265.7835760405715</v>
      </c>
      <c r="F8553">
        <f t="shared" si="666"/>
        <v>1</v>
      </c>
      <c r="G8553">
        <f t="shared" si="667"/>
        <v>1</v>
      </c>
    </row>
    <row r="8554" spans="1:7" x14ac:dyDescent="0.25">
      <c r="A8554" s="7">
        <v>1.9295656719565981E-2</v>
      </c>
      <c r="B8554" s="13">
        <f t="shared" si="668"/>
        <v>8553</v>
      </c>
      <c r="C8554" s="35">
        <f t="shared" si="669"/>
        <v>0</v>
      </c>
      <c r="D8554" s="7">
        <f t="shared" si="665"/>
        <v>0</v>
      </c>
      <c r="E8554" s="7">
        <f>SUM(D$2:D8554)</f>
        <v>2265.7835760405715</v>
      </c>
      <c r="F8554">
        <f t="shared" si="666"/>
        <v>1</v>
      </c>
      <c r="G8554">
        <f t="shared" si="667"/>
        <v>1</v>
      </c>
    </row>
    <row r="8555" spans="1:7" x14ac:dyDescent="0.25">
      <c r="A8555" s="7">
        <v>1.9295656719565981E-2</v>
      </c>
      <c r="B8555" s="13">
        <f t="shared" si="668"/>
        <v>8554</v>
      </c>
      <c r="C8555" s="35">
        <f t="shared" si="669"/>
        <v>0</v>
      </c>
      <c r="D8555" s="7">
        <f t="shared" si="665"/>
        <v>0</v>
      </c>
      <c r="E8555" s="7">
        <f>SUM(D$2:D8555)</f>
        <v>2265.7835760405715</v>
      </c>
      <c r="F8555">
        <f t="shared" si="666"/>
        <v>1</v>
      </c>
      <c r="G8555">
        <f t="shared" si="667"/>
        <v>1</v>
      </c>
    </row>
    <row r="8556" spans="1:7" x14ac:dyDescent="0.25">
      <c r="A8556" s="7">
        <v>1.9295656719565981E-2</v>
      </c>
      <c r="B8556" s="13">
        <f t="shared" si="668"/>
        <v>8555</v>
      </c>
      <c r="C8556" s="35">
        <f t="shared" si="669"/>
        <v>0</v>
      </c>
      <c r="D8556" s="7">
        <f t="shared" si="665"/>
        <v>0</v>
      </c>
      <c r="E8556" s="7">
        <f>SUM(D$2:D8556)</f>
        <v>2265.7835760405715</v>
      </c>
      <c r="F8556">
        <f t="shared" si="666"/>
        <v>1</v>
      </c>
      <c r="G8556">
        <f t="shared" si="667"/>
        <v>1</v>
      </c>
    </row>
    <row r="8557" spans="1:7" x14ac:dyDescent="0.25">
      <c r="A8557" s="7">
        <v>1.9295656719565981E-2</v>
      </c>
      <c r="B8557" s="13">
        <f t="shared" si="668"/>
        <v>8556</v>
      </c>
      <c r="C8557" s="35">
        <f t="shared" si="669"/>
        <v>0</v>
      </c>
      <c r="D8557" s="7">
        <f t="shared" si="665"/>
        <v>0</v>
      </c>
      <c r="E8557" s="7">
        <f>SUM(D$2:D8557)</f>
        <v>2265.7835760405715</v>
      </c>
      <c r="F8557">
        <f t="shared" si="666"/>
        <v>1</v>
      </c>
      <c r="G8557">
        <f t="shared" si="667"/>
        <v>1</v>
      </c>
    </row>
    <row r="8558" spans="1:7" x14ac:dyDescent="0.25">
      <c r="A8558" s="7">
        <v>1.9295656719565981E-2</v>
      </c>
      <c r="B8558" s="13">
        <f t="shared" si="668"/>
        <v>8557</v>
      </c>
      <c r="C8558" s="35">
        <f t="shared" si="669"/>
        <v>0</v>
      </c>
      <c r="D8558" s="7">
        <f t="shared" si="665"/>
        <v>0</v>
      </c>
      <c r="E8558" s="7">
        <f>SUM(D$2:D8558)</f>
        <v>2265.7835760405715</v>
      </c>
      <c r="F8558">
        <f t="shared" si="666"/>
        <v>1</v>
      </c>
      <c r="G8558">
        <f t="shared" si="667"/>
        <v>1</v>
      </c>
    </row>
    <row r="8559" spans="1:7" x14ac:dyDescent="0.25">
      <c r="A8559" s="7">
        <v>1.9295656719565981E-2</v>
      </c>
      <c r="B8559" s="13">
        <f t="shared" si="668"/>
        <v>8558</v>
      </c>
      <c r="C8559" s="35">
        <f t="shared" si="669"/>
        <v>0</v>
      </c>
      <c r="D8559" s="7">
        <f t="shared" si="665"/>
        <v>0</v>
      </c>
      <c r="E8559" s="7">
        <f>SUM(D$2:D8559)</f>
        <v>2265.7835760405715</v>
      </c>
      <c r="F8559">
        <f t="shared" si="666"/>
        <v>1</v>
      </c>
      <c r="G8559">
        <f t="shared" si="667"/>
        <v>1</v>
      </c>
    </row>
    <row r="8560" spans="1:7" x14ac:dyDescent="0.25">
      <c r="A8560" s="7">
        <v>1.9295656719565981E-2</v>
      </c>
      <c r="B8560" s="13">
        <f t="shared" si="668"/>
        <v>8559</v>
      </c>
      <c r="C8560" s="35">
        <f t="shared" si="669"/>
        <v>0</v>
      </c>
      <c r="D8560" s="7">
        <f t="shared" si="665"/>
        <v>0</v>
      </c>
      <c r="E8560" s="7">
        <f>SUM(D$2:D8560)</f>
        <v>2265.7835760405715</v>
      </c>
      <c r="F8560">
        <f t="shared" si="666"/>
        <v>1</v>
      </c>
      <c r="G8560">
        <f t="shared" si="667"/>
        <v>1</v>
      </c>
    </row>
    <row r="8561" spans="1:7" x14ac:dyDescent="0.25">
      <c r="A8561" s="7">
        <v>1.9295656719565981E-2</v>
      </c>
      <c r="B8561" s="13">
        <f t="shared" si="668"/>
        <v>8560</v>
      </c>
      <c r="C8561" s="35">
        <f t="shared" si="669"/>
        <v>0</v>
      </c>
      <c r="D8561" s="7">
        <f t="shared" si="665"/>
        <v>0</v>
      </c>
      <c r="E8561" s="7">
        <f>SUM(D$2:D8561)</f>
        <v>2265.7835760405715</v>
      </c>
      <c r="F8561">
        <f t="shared" si="666"/>
        <v>1</v>
      </c>
      <c r="G8561">
        <f t="shared" si="667"/>
        <v>1</v>
      </c>
    </row>
    <row r="8562" spans="1:7" x14ac:dyDescent="0.25">
      <c r="A8562" s="7">
        <v>1.9295656719565981E-2</v>
      </c>
      <c r="B8562" s="13">
        <f t="shared" si="668"/>
        <v>8561</v>
      </c>
      <c r="C8562" s="35">
        <f t="shared" si="669"/>
        <v>0</v>
      </c>
      <c r="D8562" s="7">
        <f t="shared" si="665"/>
        <v>0</v>
      </c>
      <c r="E8562" s="7">
        <f>SUM(D$2:D8562)</f>
        <v>2265.7835760405715</v>
      </c>
      <c r="F8562">
        <f t="shared" si="666"/>
        <v>1</v>
      </c>
      <c r="G8562">
        <f t="shared" si="667"/>
        <v>1</v>
      </c>
    </row>
    <row r="8563" spans="1:7" x14ac:dyDescent="0.25">
      <c r="A8563" s="7">
        <v>1.9295656719565981E-2</v>
      </c>
      <c r="B8563" s="13">
        <f t="shared" si="668"/>
        <v>8562</v>
      </c>
      <c r="C8563" s="35">
        <f t="shared" si="669"/>
        <v>0</v>
      </c>
      <c r="D8563" s="7">
        <f t="shared" si="665"/>
        <v>0</v>
      </c>
      <c r="E8563" s="7">
        <f>SUM(D$2:D8563)</f>
        <v>2265.7835760405715</v>
      </c>
      <c r="F8563">
        <f t="shared" si="666"/>
        <v>1</v>
      </c>
      <c r="G8563">
        <f t="shared" si="667"/>
        <v>1</v>
      </c>
    </row>
    <row r="8564" spans="1:7" x14ac:dyDescent="0.25">
      <c r="A8564" s="7">
        <v>1.9295656719565981E-2</v>
      </c>
      <c r="B8564" s="13">
        <f t="shared" si="668"/>
        <v>8563</v>
      </c>
      <c r="C8564" s="35">
        <f t="shared" si="669"/>
        <v>0</v>
      </c>
      <c r="D8564" s="7">
        <f t="shared" si="665"/>
        <v>0</v>
      </c>
      <c r="E8564" s="7">
        <f>SUM(D$2:D8564)</f>
        <v>2265.7835760405715</v>
      </c>
      <c r="F8564">
        <f t="shared" si="666"/>
        <v>1</v>
      </c>
      <c r="G8564">
        <f t="shared" si="667"/>
        <v>1</v>
      </c>
    </row>
    <row r="8565" spans="1:7" x14ac:dyDescent="0.25">
      <c r="A8565" s="7">
        <v>1.9295656719565981E-2</v>
      </c>
      <c r="B8565" s="13">
        <f t="shared" si="668"/>
        <v>8564</v>
      </c>
      <c r="C8565" s="35">
        <f t="shared" si="669"/>
        <v>0</v>
      </c>
      <c r="D8565" s="7">
        <f t="shared" si="665"/>
        <v>0</v>
      </c>
      <c r="E8565" s="7">
        <f>SUM(D$2:D8565)</f>
        <v>2265.7835760405715</v>
      </c>
      <c r="F8565">
        <f t="shared" si="666"/>
        <v>1</v>
      </c>
      <c r="G8565">
        <f t="shared" si="667"/>
        <v>1</v>
      </c>
    </row>
    <row r="8566" spans="1:7" x14ac:dyDescent="0.25">
      <c r="A8566" s="7">
        <v>1.9295656719565981E-2</v>
      </c>
      <c r="B8566" s="13">
        <f t="shared" si="668"/>
        <v>8565</v>
      </c>
      <c r="C8566" s="35">
        <f t="shared" si="669"/>
        <v>0</v>
      </c>
      <c r="D8566" s="7">
        <f t="shared" si="665"/>
        <v>0</v>
      </c>
      <c r="E8566" s="7">
        <f>SUM(D$2:D8566)</f>
        <v>2265.7835760405715</v>
      </c>
      <c r="F8566">
        <f t="shared" si="666"/>
        <v>1</v>
      </c>
      <c r="G8566">
        <f t="shared" si="667"/>
        <v>1</v>
      </c>
    </row>
    <row r="8567" spans="1:7" x14ac:dyDescent="0.25">
      <c r="A8567" s="7">
        <v>1.9295656719565981E-2</v>
      </c>
      <c r="B8567" s="13">
        <f t="shared" si="668"/>
        <v>8566</v>
      </c>
      <c r="C8567" s="35">
        <f t="shared" si="669"/>
        <v>0</v>
      </c>
      <c r="D8567" s="7">
        <f t="shared" si="665"/>
        <v>0</v>
      </c>
      <c r="E8567" s="7">
        <f>SUM(D$2:D8567)</f>
        <v>2265.7835760405715</v>
      </c>
      <c r="F8567">
        <f t="shared" si="666"/>
        <v>1</v>
      </c>
      <c r="G8567">
        <f t="shared" si="667"/>
        <v>1</v>
      </c>
    </row>
    <row r="8568" spans="1:7" x14ac:dyDescent="0.25">
      <c r="A8568" s="7">
        <v>1.9295656719565981E-2</v>
      </c>
      <c r="B8568" s="13">
        <f t="shared" si="668"/>
        <v>8567</v>
      </c>
      <c r="C8568" s="35">
        <f t="shared" si="669"/>
        <v>0</v>
      </c>
      <c r="D8568" s="7">
        <f t="shared" si="665"/>
        <v>0</v>
      </c>
      <c r="E8568" s="7">
        <f>SUM(D$2:D8568)</f>
        <v>2265.7835760405715</v>
      </c>
      <c r="F8568">
        <f t="shared" si="666"/>
        <v>1</v>
      </c>
      <c r="G8568">
        <f t="shared" si="667"/>
        <v>1</v>
      </c>
    </row>
    <row r="8569" spans="1:7" x14ac:dyDescent="0.25">
      <c r="A8569" s="7">
        <v>1.9295656719565981E-2</v>
      </c>
      <c r="B8569" s="13">
        <f t="shared" si="668"/>
        <v>8568</v>
      </c>
      <c r="C8569" s="35">
        <f t="shared" si="669"/>
        <v>0</v>
      </c>
      <c r="D8569" s="7">
        <f t="shared" si="665"/>
        <v>0</v>
      </c>
      <c r="E8569" s="7">
        <f>SUM(D$2:D8569)</f>
        <v>2265.7835760405715</v>
      </c>
      <c r="F8569">
        <f t="shared" si="666"/>
        <v>1</v>
      </c>
      <c r="G8569">
        <f t="shared" si="667"/>
        <v>1</v>
      </c>
    </row>
    <row r="8570" spans="1:7" x14ac:dyDescent="0.25">
      <c r="A8570" s="7">
        <v>1.9295656719565981E-2</v>
      </c>
      <c r="B8570" s="13">
        <f t="shared" si="668"/>
        <v>8569</v>
      </c>
      <c r="C8570" s="35">
        <f t="shared" si="669"/>
        <v>0</v>
      </c>
      <c r="D8570" s="7">
        <f t="shared" si="665"/>
        <v>0</v>
      </c>
      <c r="E8570" s="7">
        <f>SUM(D$2:D8570)</f>
        <v>2265.7835760405715</v>
      </c>
      <c r="F8570">
        <f t="shared" si="666"/>
        <v>1</v>
      </c>
      <c r="G8570">
        <f t="shared" si="667"/>
        <v>1</v>
      </c>
    </row>
    <row r="8571" spans="1:7" x14ac:dyDescent="0.25">
      <c r="A8571" s="7">
        <v>1.9295656719565981E-2</v>
      </c>
      <c r="B8571" s="13">
        <f t="shared" si="668"/>
        <v>8570</v>
      </c>
      <c r="C8571" s="35">
        <f t="shared" si="669"/>
        <v>0</v>
      </c>
      <c r="D8571" s="7">
        <f t="shared" si="665"/>
        <v>0</v>
      </c>
      <c r="E8571" s="7">
        <f>SUM(D$2:D8571)</f>
        <v>2265.7835760405715</v>
      </c>
      <c r="F8571">
        <f t="shared" si="666"/>
        <v>1</v>
      </c>
      <c r="G8571">
        <f t="shared" si="667"/>
        <v>1</v>
      </c>
    </row>
    <row r="8572" spans="1:7" x14ac:dyDescent="0.25">
      <c r="A8572" s="7">
        <v>1.9295656719565981E-2</v>
      </c>
      <c r="B8572" s="13">
        <f t="shared" si="668"/>
        <v>8571</v>
      </c>
      <c r="C8572" s="35">
        <f t="shared" si="669"/>
        <v>0</v>
      </c>
      <c r="D8572" s="7">
        <f t="shared" si="665"/>
        <v>0</v>
      </c>
      <c r="E8572" s="7">
        <f>SUM(D$2:D8572)</f>
        <v>2265.7835760405715</v>
      </c>
      <c r="F8572">
        <f t="shared" si="666"/>
        <v>1</v>
      </c>
      <c r="G8572">
        <f t="shared" si="667"/>
        <v>1</v>
      </c>
    </row>
    <row r="8573" spans="1:7" x14ac:dyDescent="0.25">
      <c r="A8573" s="7">
        <v>1.9295656719565981E-2</v>
      </c>
      <c r="B8573" s="13">
        <f t="shared" si="668"/>
        <v>8572</v>
      </c>
      <c r="C8573" s="35">
        <f t="shared" si="669"/>
        <v>0</v>
      </c>
      <c r="D8573" s="7">
        <f t="shared" si="665"/>
        <v>0</v>
      </c>
      <c r="E8573" s="7">
        <f>SUM(D$2:D8573)</f>
        <v>2265.7835760405715</v>
      </c>
      <c r="F8573">
        <f t="shared" si="666"/>
        <v>1</v>
      </c>
      <c r="G8573">
        <f t="shared" si="667"/>
        <v>1</v>
      </c>
    </row>
    <row r="8574" spans="1:7" x14ac:dyDescent="0.25">
      <c r="A8574" s="7">
        <v>1.9295656719565981E-2</v>
      </c>
      <c r="B8574" s="13">
        <f t="shared" si="668"/>
        <v>8573</v>
      </c>
      <c r="C8574" s="35">
        <f t="shared" si="669"/>
        <v>0</v>
      </c>
      <c r="D8574" s="7">
        <f t="shared" si="665"/>
        <v>0</v>
      </c>
      <c r="E8574" s="7">
        <f>SUM(D$2:D8574)</f>
        <v>2265.7835760405715</v>
      </c>
      <c r="F8574">
        <f t="shared" si="666"/>
        <v>1</v>
      </c>
      <c r="G8574">
        <f t="shared" si="667"/>
        <v>1</v>
      </c>
    </row>
    <row r="8575" spans="1:7" x14ac:dyDescent="0.25">
      <c r="A8575" s="7">
        <v>1.9295656719565981E-2</v>
      </c>
      <c r="B8575" s="13">
        <f t="shared" si="668"/>
        <v>8574</v>
      </c>
      <c r="C8575" s="35">
        <f t="shared" si="669"/>
        <v>0</v>
      </c>
      <c r="D8575" s="7">
        <f t="shared" si="665"/>
        <v>0</v>
      </c>
      <c r="E8575" s="7">
        <f>SUM(D$2:D8575)</f>
        <v>2265.7835760405715</v>
      </c>
      <c r="F8575">
        <f t="shared" si="666"/>
        <v>1</v>
      </c>
      <c r="G8575">
        <f t="shared" si="667"/>
        <v>1</v>
      </c>
    </row>
    <row r="8576" spans="1:7" x14ac:dyDescent="0.25">
      <c r="A8576" s="7">
        <v>1.9295656719565981E-2</v>
      </c>
      <c r="B8576" s="13">
        <f t="shared" si="668"/>
        <v>8575</v>
      </c>
      <c r="C8576" s="35">
        <f t="shared" si="669"/>
        <v>0</v>
      </c>
      <c r="D8576" s="7">
        <f t="shared" si="665"/>
        <v>0</v>
      </c>
      <c r="E8576" s="7">
        <f>SUM(D$2:D8576)</f>
        <v>2265.7835760405715</v>
      </c>
      <c r="F8576">
        <f t="shared" si="666"/>
        <v>1</v>
      </c>
      <c r="G8576">
        <f t="shared" si="667"/>
        <v>1</v>
      </c>
    </row>
    <row r="8577" spans="1:7" x14ac:dyDescent="0.25">
      <c r="A8577" s="7">
        <v>1.9295656719565981E-2</v>
      </c>
      <c r="B8577" s="13">
        <f t="shared" si="668"/>
        <v>8576</v>
      </c>
      <c r="C8577" s="35">
        <f t="shared" si="669"/>
        <v>0</v>
      </c>
      <c r="D8577" s="7">
        <f t="shared" si="665"/>
        <v>0</v>
      </c>
      <c r="E8577" s="7">
        <f>SUM(D$2:D8577)</f>
        <v>2265.7835760405715</v>
      </c>
      <c r="F8577">
        <f t="shared" si="666"/>
        <v>1</v>
      </c>
      <c r="G8577">
        <f t="shared" si="667"/>
        <v>1</v>
      </c>
    </row>
    <row r="8578" spans="1:7" x14ac:dyDescent="0.25">
      <c r="A8578" s="7">
        <v>1.9295656719565981E-2</v>
      </c>
      <c r="B8578" s="13">
        <f t="shared" si="668"/>
        <v>8577</v>
      </c>
      <c r="C8578" s="35">
        <f t="shared" si="669"/>
        <v>0</v>
      </c>
      <c r="D8578" s="7">
        <f t="shared" ref="D8578:D8641" si="670">C8578*B8578</f>
        <v>0</v>
      </c>
      <c r="E8578" s="7">
        <f>SUM(D$2:D8578)</f>
        <v>2265.7835760405715</v>
      </c>
      <c r="F8578">
        <f t="shared" ref="F8578:F8641" si="671">IF(E8578&gt;I$15,1,0)</f>
        <v>1</v>
      </c>
      <c r="G8578">
        <f t="shared" ref="G8578:G8641" si="672">IF(E8578&gt;M$15,1,0)</f>
        <v>1</v>
      </c>
    </row>
    <row r="8579" spans="1:7" x14ac:dyDescent="0.25">
      <c r="A8579" s="7">
        <v>1.9295656719565981E-2</v>
      </c>
      <c r="B8579" s="13">
        <f t="shared" ref="B8579:B8642" si="673">ROW(B8579)-1</f>
        <v>8578</v>
      </c>
      <c r="C8579" s="35">
        <f t="shared" si="669"/>
        <v>0</v>
      </c>
      <c r="D8579" s="7">
        <f t="shared" si="670"/>
        <v>0</v>
      </c>
      <c r="E8579" s="7">
        <f>SUM(D$2:D8579)</f>
        <v>2265.7835760405715</v>
      </c>
      <c r="F8579">
        <f t="shared" si="671"/>
        <v>1</v>
      </c>
      <c r="G8579">
        <f t="shared" si="672"/>
        <v>1</v>
      </c>
    </row>
    <row r="8580" spans="1:7" x14ac:dyDescent="0.25">
      <c r="A8580" s="7">
        <v>1.9295656719565981E-2</v>
      </c>
      <c r="B8580" s="13">
        <f t="shared" si="673"/>
        <v>8579</v>
      </c>
      <c r="C8580" s="35">
        <f t="shared" ref="C8580:C8643" si="674">IF(A8579-A8580=0,0,A8579-A8580)</f>
        <v>0</v>
      </c>
      <c r="D8580" s="7">
        <f t="shared" si="670"/>
        <v>0</v>
      </c>
      <c r="E8580" s="7">
        <f>SUM(D$2:D8580)</f>
        <v>2265.7835760405715</v>
      </c>
      <c r="F8580">
        <f t="shared" si="671"/>
        <v>1</v>
      </c>
      <c r="G8580">
        <f t="shared" si="672"/>
        <v>1</v>
      </c>
    </row>
    <row r="8581" spans="1:7" x14ac:dyDescent="0.25">
      <c r="A8581" s="7">
        <v>1.9295656719565981E-2</v>
      </c>
      <c r="B8581" s="13">
        <f t="shared" si="673"/>
        <v>8580</v>
      </c>
      <c r="C8581" s="35">
        <f t="shared" si="674"/>
        <v>0</v>
      </c>
      <c r="D8581" s="7">
        <f t="shared" si="670"/>
        <v>0</v>
      </c>
      <c r="E8581" s="7">
        <f>SUM(D$2:D8581)</f>
        <v>2265.7835760405715</v>
      </c>
      <c r="F8581">
        <f t="shared" si="671"/>
        <v>1</v>
      </c>
      <c r="G8581">
        <f t="shared" si="672"/>
        <v>1</v>
      </c>
    </row>
    <row r="8582" spans="1:7" x14ac:dyDescent="0.25">
      <c r="A8582" s="7">
        <v>1.9274061078670312E-2</v>
      </c>
      <c r="B8582" s="13">
        <f t="shared" si="673"/>
        <v>8581</v>
      </c>
      <c r="C8582" s="35">
        <f t="shared" si="674"/>
        <v>2.1595640895669121E-5</v>
      </c>
      <c r="D8582" s="7">
        <f t="shared" si="670"/>
        <v>0.18531219452573672</v>
      </c>
      <c r="E8582" s="7">
        <f>SUM(D$2:D8582)</f>
        <v>2265.968888235097</v>
      </c>
      <c r="F8582">
        <f t="shared" si="671"/>
        <v>1</v>
      </c>
      <c r="G8582">
        <f t="shared" si="672"/>
        <v>1</v>
      </c>
    </row>
    <row r="8583" spans="1:7" x14ac:dyDescent="0.25">
      <c r="A8583" s="7">
        <v>1.926582955635581E-2</v>
      </c>
      <c r="B8583" s="13">
        <f t="shared" si="673"/>
        <v>8582</v>
      </c>
      <c r="C8583" s="35">
        <f t="shared" si="674"/>
        <v>8.2315223145015826E-6</v>
      </c>
      <c r="D8583" s="7">
        <f t="shared" si="670"/>
        <v>7.0642924503052582E-2</v>
      </c>
      <c r="E8583" s="7">
        <f>SUM(D$2:D8583)</f>
        <v>2266.0395311595998</v>
      </c>
      <c r="F8583">
        <f t="shared" si="671"/>
        <v>1</v>
      </c>
      <c r="G8583">
        <f t="shared" si="672"/>
        <v>1</v>
      </c>
    </row>
    <row r="8584" spans="1:7" x14ac:dyDescent="0.25">
      <c r="A8584" s="7">
        <v>1.9247357051867697E-2</v>
      </c>
      <c r="B8584" s="13">
        <f t="shared" si="673"/>
        <v>8583</v>
      </c>
      <c r="C8584" s="35">
        <f t="shared" si="674"/>
        <v>1.8472504488113023E-5</v>
      </c>
      <c r="D8584" s="7">
        <f t="shared" si="670"/>
        <v>0.15854950602147408</v>
      </c>
      <c r="E8584" s="7">
        <f>SUM(D$2:D8584)</f>
        <v>2266.1980806656215</v>
      </c>
      <c r="F8584">
        <f t="shared" si="671"/>
        <v>1</v>
      </c>
      <c r="G8584">
        <f t="shared" si="672"/>
        <v>1</v>
      </c>
    </row>
    <row r="8585" spans="1:7" x14ac:dyDescent="0.25">
      <c r="A8585" s="7">
        <v>1.9198815280571924E-2</v>
      </c>
      <c r="B8585" s="13">
        <f t="shared" si="673"/>
        <v>8584</v>
      </c>
      <c r="C8585" s="35">
        <f t="shared" si="674"/>
        <v>4.8541771295772945E-5</v>
      </c>
      <c r="D8585" s="7">
        <f t="shared" si="670"/>
        <v>0.41668256480291499</v>
      </c>
      <c r="E8585" s="7">
        <f>SUM(D$2:D8585)</f>
        <v>2266.6147632304246</v>
      </c>
      <c r="F8585">
        <f t="shared" si="671"/>
        <v>1</v>
      </c>
      <c r="G8585">
        <f t="shared" si="672"/>
        <v>1</v>
      </c>
    </row>
    <row r="8586" spans="1:7" x14ac:dyDescent="0.25">
      <c r="A8586" s="7">
        <v>1.9198815280571924E-2</v>
      </c>
      <c r="B8586" s="13">
        <f t="shared" si="673"/>
        <v>8585</v>
      </c>
      <c r="C8586" s="35">
        <f t="shared" si="674"/>
        <v>0</v>
      </c>
      <c r="D8586" s="7">
        <f t="shared" si="670"/>
        <v>0</v>
      </c>
      <c r="E8586" s="7">
        <f>SUM(D$2:D8586)</f>
        <v>2266.6147632304246</v>
      </c>
      <c r="F8586">
        <f t="shared" si="671"/>
        <v>1</v>
      </c>
      <c r="G8586">
        <f t="shared" si="672"/>
        <v>1</v>
      </c>
    </row>
    <row r="8587" spans="1:7" x14ac:dyDescent="0.25">
      <c r="A8587" s="7">
        <v>1.9198815280571924E-2</v>
      </c>
      <c r="B8587" s="13">
        <f t="shared" si="673"/>
        <v>8586</v>
      </c>
      <c r="C8587" s="35">
        <f t="shared" si="674"/>
        <v>0</v>
      </c>
      <c r="D8587" s="7">
        <f t="shared" si="670"/>
        <v>0</v>
      </c>
      <c r="E8587" s="7">
        <f>SUM(D$2:D8587)</f>
        <v>2266.6147632304246</v>
      </c>
      <c r="F8587">
        <f t="shared" si="671"/>
        <v>1</v>
      </c>
      <c r="G8587">
        <f t="shared" si="672"/>
        <v>1</v>
      </c>
    </row>
    <row r="8588" spans="1:7" x14ac:dyDescent="0.25">
      <c r="A8588" s="7">
        <v>1.9198815280571924E-2</v>
      </c>
      <c r="B8588" s="13">
        <f t="shared" si="673"/>
        <v>8587</v>
      </c>
      <c r="C8588" s="35">
        <f t="shared" si="674"/>
        <v>0</v>
      </c>
      <c r="D8588" s="7">
        <f t="shared" si="670"/>
        <v>0</v>
      </c>
      <c r="E8588" s="7">
        <f>SUM(D$2:D8588)</f>
        <v>2266.6147632304246</v>
      </c>
      <c r="F8588">
        <f t="shared" si="671"/>
        <v>1</v>
      </c>
      <c r="G8588">
        <f t="shared" si="672"/>
        <v>1</v>
      </c>
    </row>
    <row r="8589" spans="1:7" x14ac:dyDescent="0.25">
      <c r="A8589" s="7">
        <v>1.9198815280571924E-2</v>
      </c>
      <c r="B8589" s="13">
        <f t="shared" si="673"/>
        <v>8588</v>
      </c>
      <c r="C8589" s="35">
        <f t="shared" si="674"/>
        <v>0</v>
      </c>
      <c r="D8589" s="7">
        <f t="shared" si="670"/>
        <v>0</v>
      </c>
      <c r="E8589" s="7">
        <f>SUM(D$2:D8589)</f>
        <v>2266.6147632304246</v>
      </c>
      <c r="F8589">
        <f t="shared" si="671"/>
        <v>1</v>
      </c>
      <c r="G8589">
        <f t="shared" si="672"/>
        <v>1</v>
      </c>
    </row>
    <row r="8590" spans="1:7" x14ac:dyDescent="0.25">
      <c r="A8590" s="7">
        <v>1.9174604920823408E-2</v>
      </c>
      <c r="B8590" s="13">
        <f t="shared" si="673"/>
        <v>8589</v>
      </c>
      <c r="C8590" s="35">
        <f t="shared" si="674"/>
        <v>2.4210359748515903E-5</v>
      </c>
      <c r="D8590" s="7">
        <f t="shared" si="670"/>
        <v>0.20794277988000309</v>
      </c>
      <c r="E8590" s="7">
        <f>SUM(D$2:D8590)</f>
        <v>2266.8227060103045</v>
      </c>
      <c r="F8590">
        <f t="shared" si="671"/>
        <v>1</v>
      </c>
      <c r="G8590">
        <f t="shared" si="672"/>
        <v>1</v>
      </c>
    </row>
    <row r="8591" spans="1:7" x14ac:dyDescent="0.25">
      <c r="A8591" s="7">
        <v>1.9174604920823408E-2</v>
      </c>
      <c r="B8591" s="13">
        <f t="shared" si="673"/>
        <v>8590</v>
      </c>
      <c r="C8591" s="35">
        <f t="shared" si="674"/>
        <v>0</v>
      </c>
      <c r="D8591" s="7">
        <f t="shared" si="670"/>
        <v>0</v>
      </c>
      <c r="E8591" s="7">
        <f>SUM(D$2:D8591)</f>
        <v>2266.8227060103045</v>
      </c>
      <c r="F8591">
        <f t="shared" si="671"/>
        <v>1</v>
      </c>
      <c r="G8591">
        <f t="shared" si="672"/>
        <v>1</v>
      </c>
    </row>
    <row r="8592" spans="1:7" x14ac:dyDescent="0.25">
      <c r="A8592" s="7">
        <v>1.9174604920823408E-2</v>
      </c>
      <c r="B8592" s="13">
        <f t="shared" si="673"/>
        <v>8591</v>
      </c>
      <c r="C8592" s="35">
        <f t="shared" si="674"/>
        <v>0</v>
      </c>
      <c r="D8592" s="7">
        <f t="shared" si="670"/>
        <v>0</v>
      </c>
      <c r="E8592" s="7">
        <f>SUM(D$2:D8592)</f>
        <v>2266.8227060103045</v>
      </c>
      <c r="F8592">
        <f t="shared" si="671"/>
        <v>1</v>
      </c>
      <c r="G8592">
        <f t="shared" si="672"/>
        <v>1</v>
      </c>
    </row>
    <row r="8593" spans="1:7" x14ac:dyDescent="0.25">
      <c r="A8593" s="7">
        <v>1.9174604920823408E-2</v>
      </c>
      <c r="B8593" s="13">
        <f t="shared" si="673"/>
        <v>8592</v>
      </c>
      <c r="C8593" s="35">
        <f t="shared" si="674"/>
        <v>0</v>
      </c>
      <c r="D8593" s="7">
        <f t="shared" si="670"/>
        <v>0</v>
      </c>
      <c r="E8593" s="7">
        <f>SUM(D$2:D8593)</f>
        <v>2266.8227060103045</v>
      </c>
      <c r="F8593">
        <f t="shared" si="671"/>
        <v>1</v>
      </c>
      <c r="G8593">
        <f t="shared" si="672"/>
        <v>1</v>
      </c>
    </row>
    <row r="8594" spans="1:7" x14ac:dyDescent="0.25">
      <c r="A8594" s="7">
        <v>1.9174604920823408E-2</v>
      </c>
      <c r="B8594" s="13">
        <f t="shared" si="673"/>
        <v>8593</v>
      </c>
      <c r="C8594" s="35">
        <f t="shared" si="674"/>
        <v>0</v>
      </c>
      <c r="D8594" s="7">
        <f t="shared" si="670"/>
        <v>0</v>
      </c>
      <c r="E8594" s="7">
        <f>SUM(D$2:D8594)</f>
        <v>2266.8227060103045</v>
      </c>
      <c r="F8594">
        <f t="shared" si="671"/>
        <v>1</v>
      </c>
      <c r="G8594">
        <f t="shared" si="672"/>
        <v>1</v>
      </c>
    </row>
    <row r="8595" spans="1:7" x14ac:dyDescent="0.25">
      <c r="A8595" s="7">
        <v>1.9174604920823408E-2</v>
      </c>
      <c r="B8595" s="13">
        <f t="shared" si="673"/>
        <v>8594</v>
      </c>
      <c r="C8595" s="35">
        <f t="shared" si="674"/>
        <v>0</v>
      </c>
      <c r="D8595" s="7">
        <f t="shared" si="670"/>
        <v>0</v>
      </c>
      <c r="E8595" s="7">
        <f>SUM(D$2:D8595)</f>
        <v>2266.8227060103045</v>
      </c>
      <c r="F8595">
        <f t="shared" si="671"/>
        <v>1</v>
      </c>
      <c r="G8595">
        <f t="shared" si="672"/>
        <v>1</v>
      </c>
    </row>
    <row r="8596" spans="1:7" x14ac:dyDescent="0.25">
      <c r="A8596" s="7">
        <v>1.9174604920823408E-2</v>
      </c>
      <c r="B8596" s="13">
        <f t="shared" si="673"/>
        <v>8595</v>
      </c>
      <c r="C8596" s="35">
        <f t="shared" si="674"/>
        <v>0</v>
      </c>
      <c r="D8596" s="7">
        <f t="shared" si="670"/>
        <v>0</v>
      </c>
      <c r="E8596" s="7">
        <f>SUM(D$2:D8596)</f>
        <v>2266.8227060103045</v>
      </c>
      <c r="F8596">
        <f t="shared" si="671"/>
        <v>1</v>
      </c>
      <c r="G8596">
        <f t="shared" si="672"/>
        <v>1</v>
      </c>
    </row>
    <row r="8597" spans="1:7" x14ac:dyDescent="0.25">
      <c r="A8597" s="7">
        <v>1.9174604920823408E-2</v>
      </c>
      <c r="B8597" s="13">
        <f t="shared" si="673"/>
        <v>8596</v>
      </c>
      <c r="C8597" s="35">
        <f t="shared" si="674"/>
        <v>0</v>
      </c>
      <c r="D8597" s="7">
        <f t="shared" si="670"/>
        <v>0</v>
      </c>
      <c r="E8597" s="7">
        <f>SUM(D$2:D8597)</f>
        <v>2266.8227060103045</v>
      </c>
      <c r="F8597">
        <f t="shared" si="671"/>
        <v>1</v>
      </c>
      <c r="G8597">
        <f t="shared" si="672"/>
        <v>1</v>
      </c>
    </row>
    <row r="8598" spans="1:7" x14ac:dyDescent="0.25">
      <c r="A8598" s="7">
        <v>1.9174604920823408E-2</v>
      </c>
      <c r="B8598" s="13">
        <f t="shared" si="673"/>
        <v>8597</v>
      </c>
      <c r="C8598" s="35">
        <f t="shared" si="674"/>
        <v>0</v>
      </c>
      <c r="D8598" s="7">
        <f t="shared" si="670"/>
        <v>0</v>
      </c>
      <c r="E8598" s="7">
        <f>SUM(D$2:D8598)</f>
        <v>2266.8227060103045</v>
      </c>
      <c r="F8598">
        <f t="shared" si="671"/>
        <v>1</v>
      </c>
      <c r="G8598">
        <f t="shared" si="672"/>
        <v>1</v>
      </c>
    </row>
    <row r="8599" spans="1:7" x14ac:dyDescent="0.25">
      <c r="A8599" s="7">
        <v>1.9174604920823408E-2</v>
      </c>
      <c r="B8599" s="13">
        <f t="shared" si="673"/>
        <v>8598</v>
      </c>
      <c r="C8599" s="35">
        <f t="shared" si="674"/>
        <v>0</v>
      </c>
      <c r="D8599" s="7">
        <f t="shared" si="670"/>
        <v>0</v>
      </c>
      <c r="E8599" s="7">
        <f>SUM(D$2:D8599)</f>
        <v>2266.8227060103045</v>
      </c>
      <c r="F8599">
        <f t="shared" si="671"/>
        <v>1</v>
      </c>
      <c r="G8599">
        <f t="shared" si="672"/>
        <v>1</v>
      </c>
    </row>
    <row r="8600" spans="1:7" x14ac:dyDescent="0.25">
      <c r="A8600" s="7">
        <v>1.9174604920823408E-2</v>
      </c>
      <c r="B8600" s="13">
        <f t="shared" si="673"/>
        <v>8599</v>
      </c>
      <c r="C8600" s="35">
        <f t="shared" si="674"/>
        <v>0</v>
      </c>
      <c r="D8600" s="7">
        <f t="shared" si="670"/>
        <v>0</v>
      </c>
      <c r="E8600" s="7">
        <f>SUM(D$2:D8600)</f>
        <v>2266.8227060103045</v>
      </c>
      <c r="F8600">
        <f t="shared" si="671"/>
        <v>1</v>
      </c>
      <c r="G8600">
        <f t="shared" si="672"/>
        <v>1</v>
      </c>
    </row>
    <row r="8601" spans="1:7" x14ac:dyDescent="0.25">
      <c r="A8601" s="7">
        <v>1.9174604920823408E-2</v>
      </c>
      <c r="B8601" s="13">
        <f t="shared" si="673"/>
        <v>8600</v>
      </c>
      <c r="C8601" s="35">
        <f t="shared" si="674"/>
        <v>0</v>
      </c>
      <c r="D8601" s="7">
        <f t="shared" si="670"/>
        <v>0</v>
      </c>
      <c r="E8601" s="7">
        <f>SUM(D$2:D8601)</f>
        <v>2266.8227060103045</v>
      </c>
      <c r="F8601">
        <f t="shared" si="671"/>
        <v>1</v>
      </c>
      <c r="G8601">
        <f t="shared" si="672"/>
        <v>1</v>
      </c>
    </row>
    <row r="8602" spans="1:7" x14ac:dyDescent="0.25">
      <c r="A8602" s="7">
        <v>1.9149426146684956E-2</v>
      </c>
      <c r="B8602" s="13">
        <f t="shared" si="673"/>
        <v>8601</v>
      </c>
      <c r="C8602" s="35">
        <f t="shared" si="674"/>
        <v>2.5178774138451959E-5</v>
      </c>
      <c r="D8602" s="7">
        <f t="shared" si="670"/>
        <v>0.21656263636482531</v>
      </c>
      <c r="E8602" s="7">
        <f>SUM(D$2:D8602)</f>
        <v>2267.0392686466694</v>
      </c>
      <c r="F8602">
        <f t="shared" si="671"/>
        <v>1</v>
      </c>
      <c r="G8602">
        <f t="shared" si="672"/>
        <v>1</v>
      </c>
    </row>
    <row r="8603" spans="1:7" x14ac:dyDescent="0.25">
      <c r="A8603" s="7">
        <v>1.9091200231489771E-2</v>
      </c>
      <c r="B8603" s="13">
        <f t="shared" si="673"/>
        <v>8602</v>
      </c>
      <c r="C8603" s="35">
        <f t="shared" si="674"/>
        <v>5.8225915195185551E-5</v>
      </c>
      <c r="D8603" s="7">
        <f t="shared" si="670"/>
        <v>0.50085932250898613</v>
      </c>
      <c r="E8603" s="7">
        <f>SUM(D$2:D8603)</f>
        <v>2267.5401279691782</v>
      </c>
      <c r="F8603">
        <f t="shared" si="671"/>
        <v>1</v>
      </c>
      <c r="G8603">
        <f t="shared" si="672"/>
        <v>1</v>
      </c>
    </row>
    <row r="8604" spans="1:7" x14ac:dyDescent="0.25">
      <c r="A8604" s="7">
        <v>1.9085123431192896E-2</v>
      </c>
      <c r="B8604" s="13">
        <f t="shared" si="673"/>
        <v>8603</v>
      </c>
      <c r="C8604" s="35">
        <f t="shared" si="674"/>
        <v>6.0768002968746015E-6</v>
      </c>
      <c r="D8604" s="7">
        <f t="shared" si="670"/>
        <v>5.2278712954012194E-2</v>
      </c>
      <c r="E8604" s="7">
        <f>SUM(D$2:D8604)</f>
        <v>2267.5924066821322</v>
      </c>
      <c r="F8604">
        <f t="shared" si="671"/>
        <v>1</v>
      </c>
      <c r="G8604">
        <f t="shared" si="672"/>
        <v>1</v>
      </c>
    </row>
    <row r="8605" spans="1:7" x14ac:dyDescent="0.25">
      <c r="A8605" s="7">
        <v>1.9067909865411712E-2</v>
      </c>
      <c r="B8605" s="13">
        <f t="shared" si="673"/>
        <v>8604</v>
      </c>
      <c r="C8605" s="35">
        <f t="shared" si="674"/>
        <v>1.7213565781184353E-5</v>
      </c>
      <c r="D8605" s="7">
        <f t="shared" si="670"/>
        <v>0.14810551998131016</v>
      </c>
      <c r="E8605" s="7">
        <f>SUM(D$2:D8605)</f>
        <v>2267.7405122021137</v>
      </c>
      <c r="F8605">
        <f t="shared" si="671"/>
        <v>1</v>
      </c>
      <c r="G8605">
        <f t="shared" si="672"/>
        <v>1</v>
      </c>
    </row>
    <row r="8606" spans="1:7" x14ac:dyDescent="0.25">
      <c r="A8606" s="7">
        <v>1.9062268851590299E-2</v>
      </c>
      <c r="B8606" s="13">
        <f t="shared" si="673"/>
        <v>8605</v>
      </c>
      <c r="C8606" s="35">
        <f t="shared" si="674"/>
        <v>5.6410138214134375E-6</v>
      </c>
      <c r="D8606" s="7">
        <f t="shared" si="670"/>
        <v>4.8540923933262634E-2</v>
      </c>
      <c r="E8606" s="7">
        <f>SUM(D$2:D8606)</f>
        <v>2267.7890531260468</v>
      </c>
      <c r="F8606">
        <f t="shared" si="671"/>
        <v>1</v>
      </c>
      <c r="G8606">
        <f t="shared" si="672"/>
        <v>1</v>
      </c>
    </row>
    <row r="8607" spans="1:7" x14ac:dyDescent="0.25">
      <c r="A8607" s="7">
        <v>1.9024791214699601E-2</v>
      </c>
      <c r="B8607" s="13">
        <f t="shared" si="673"/>
        <v>8606</v>
      </c>
      <c r="C8607" s="35">
        <f t="shared" si="674"/>
        <v>3.7477636890697469E-5</v>
      </c>
      <c r="D8607" s="7">
        <f t="shared" si="670"/>
        <v>0.32253254308134244</v>
      </c>
      <c r="E8607" s="7">
        <f>SUM(D$2:D8607)</f>
        <v>2268.1115856691281</v>
      </c>
      <c r="F8607">
        <f t="shared" si="671"/>
        <v>1</v>
      </c>
      <c r="G8607">
        <f t="shared" si="672"/>
        <v>1</v>
      </c>
    </row>
    <row r="8608" spans="1:7" x14ac:dyDescent="0.25">
      <c r="A8608" s="7">
        <v>1.9013484976697043E-2</v>
      </c>
      <c r="B8608" s="13">
        <f t="shared" si="673"/>
        <v>8607</v>
      </c>
      <c r="C8608" s="35">
        <f t="shared" si="674"/>
        <v>1.1306238002557756E-5</v>
      </c>
      <c r="D8608" s="7">
        <f t="shared" si="670"/>
        <v>9.7312790488014611E-2</v>
      </c>
      <c r="E8608" s="7">
        <f>SUM(D$2:D8608)</f>
        <v>2268.2088984596162</v>
      </c>
      <c r="F8608">
        <f t="shared" si="671"/>
        <v>1</v>
      </c>
      <c r="G8608">
        <f t="shared" si="672"/>
        <v>1</v>
      </c>
    </row>
    <row r="8609" spans="1:7" x14ac:dyDescent="0.25">
      <c r="A8609" s="7">
        <v>1.8920105619147011E-2</v>
      </c>
      <c r="B8609" s="13">
        <f t="shared" si="673"/>
        <v>8608</v>
      </c>
      <c r="C8609" s="35">
        <f t="shared" si="674"/>
        <v>9.3379357550032321E-5</v>
      </c>
      <c r="D8609" s="7">
        <f t="shared" si="670"/>
        <v>0.80380950979067822</v>
      </c>
      <c r="E8609" s="7">
        <f>SUM(D$2:D8609)</f>
        <v>2269.0127079694071</v>
      </c>
      <c r="F8609">
        <f t="shared" si="671"/>
        <v>1</v>
      </c>
      <c r="G8609">
        <f t="shared" si="672"/>
        <v>1</v>
      </c>
    </row>
    <row r="8610" spans="1:7" x14ac:dyDescent="0.25">
      <c r="A8610" s="7">
        <v>1.8908581487906723E-2</v>
      </c>
      <c r="B8610" s="13">
        <f t="shared" si="673"/>
        <v>8609</v>
      </c>
      <c r="C8610" s="35">
        <f t="shared" si="674"/>
        <v>1.1524131240288338E-5</v>
      </c>
      <c r="D8610" s="7">
        <f t="shared" si="670"/>
        <v>9.9211245847642293E-2</v>
      </c>
      <c r="E8610" s="7">
        <f>SUM(D$2:D8610)</f>
        <v>2269.1119192152546</v>
      </c>
      <c r="F8610">
        <f t="shared" si="671"/>
        <v>1</v>
      </c>
      <c r="G8610">
        <f t="shared" si="672"/>
        <v>1</v>
      </c>
    </row>
    <row r="8611" spans="1:7" x14ac:dyDescent="0.25">
      <c r="A8611" s="7">
        <v>1.8900156282714242E-2</v>
      </c>
      <c r="B8611" s="13">
        <f t="shared" si="673"/>
        <v>8610</v>
      </c>
      <c r="C8611" s="35">
        <f t="shared" si="674"/>
        <v>8.4252051924804672E-6</v>
      </c>
      <c r="D8611" s="7">
        <f t="shared" si="670"/>
        <v>7.2541016707256822E-2</v>
      </c>
      <c r="E8611" s="7">
        <f>SUM(D$2:D8611)</f>
        <v>2269.184460231962</v>
      </c>
      <c r="F8611">
        <f t="shared" si="671"/>
        <v>1</v>
      </c>
      <c r="G8611">
        <f t="shared" si="672"/>
        <v>1</v>
      </c>
    </row>
    <row r="8612" spans="1:7" x14ac:dyDescent="0.25">
      <c r="A8612" s="7">
        <v>1.8885533225426153E-2</v>
      </c>
      <c r="B8612" s="13">
        <f t="shared" si="673"/>
        <v>8611</v>
      </c>
      <c r="C8612" s="35">
        <f t="shared" si="674"/>
        <v>1.462305728808927E-5</v>
      </c>
      <c r="D8612" s="7">
        <f t="shared" si="670"/>
        <v>0.12591914630773671</v>
      </c>
      <c r="E8612" s="7">
        <f>SUM(D$2:D8612)</f>
        <v>2269.3103793782698</v>
      </c>
      <c r="F8612">
        <f t="shared" si="671"/>
        <v>1</v>
      </c>
      <c r="G8612">
        <f t="shared" si="672"/>
        <v>1</v>
      </c>
    </row>
    <row r="8613" spans="1:7" x14ac:dyDescent="0.25">
      <c r="A8613" s="7">
        <v>1.8848225061053686E-2</v>
      </c>
      <c r="B8613" s="13">
        <f t="shared" si="673"/>
        <v>8612</v>
      </c>
      <c r="C8613" s="35">
        <f t="shared" si="674"/>
        <v>3.7308164372466812E-5</v>
      </c>
      <c r="D8613" s="7">
        <f t="shared" si="670"/>
        <v>0.32129791157568421</v>
      </c>
      <c r="E8613" s="7">
        <f>SUM(D$2:D8613)</f>
        <v>2269.6316772898454</v>
      </c>
      <c r="F8613">
        <f t="shared" si="671"/>
        <v>1</v>
      </c>
      <c r="G8613">
        <f t="shared" si="672"/>
        <v>1</v>
      </c>
    </row>
    <row r="8614" spans="1:7" x14ac:dyDescent="0.25">
      <c r="A8614" s="7">
        <v>1.8846651387670037E-2</v>
      </c>
      <c r="B8614" s="13">
        <f t="shared" si="673"/>
        <v>8613</v>
      </c>
      <c r="C8614" s="35">
        <f t="shared" si="674"/>
        <v>1.5736733836486938E-6</v>
      </c>
      <c r="D8614" s="7">
        <f t="shared" si="670"/>
        <v>1.35540488533662E-2</v>
      </c>
      <c r="E8614" s="7">
        <f>SUM(D$2:D8614)</f>
        <v>2269.6452313386985</v>
      </c>
      <c r="F8614">
        <f t="shared" si="671"/>
        <v>1</v>
      </c>
      <c r="G8614">
        <f t="shared" si="672"/>
        <v>1</v>
      </c>
    </row>
    <row r="8615" spans="1:7" x14ac:dyDescent="0.25">
      <c r="A8615" s="7">
        <v>1.8806680083725241E-2</v>
      </c>
      <c r="B8615" s="13">
        <f t="shared" si="673"/>
        <v>8614</v>
      </c>
      <c r="C8615" s="35">
        <f t="shared" si="674"/>
        <v>3.9971303944796172E-5</v>
      </c>
      <c r="D8615" s="7">
        <f t="shared" si="670"/>
        <v>0.34431281218047421</v>
      </c>
      <c r="E8615" s="7">
        <f>SUM(D$2:D8615)</f>
        <v>2269.9895441508788</v>
      </c>
      <c r="F8615">
        <f t="shared" si="671"/>
        <v>1</v>
      </c>
      <c r="G8615">
        <f t="shared" si="672"/>
        <v>1</v>
      </c>
    </row>
    <row r="8616" spans="1:7" x14ac:dyDescent="0.25">
      <c r="A8616" s="7">
        <v>1.8781816044263513E-2</v>
      </c>
      <c r="B8616" s="13">
        <f t="shared" si="673"/>
        <v>8615</v>
      </c>
      <c r="C8616" s="35">
        <f t="shared" si="674"/>
        <v>2.4864039461728465E-5</v>
      </c>
      <c r="D8616" s="7">
        <f t="shared" si="670"/>
        <v>0.21420369996279073</v>
      </c>
      <c r="E8616" s="7">
        <f>SUM(D$2:D8616)</f>
        <v>2270.2037478508414</v>
      </c>
      <c r="F8616">
        <f t="shared" si="671"/>
        <v>1</v>
      </c>
      <c r="G8616">
        <f t="shared" si="672"/>
        <v>1</v>
      </c>
    </row>
    <row r="8617" spans="1:7" x14ac:dyDescent="0.25">
      <c r="A8617" s="7">
        <v>1.8741844740318713E-2</v>
      </c>
      <c r="B8617" s="13">
        <f t="shared" si="673"/>
        <v>8616</v>
      </c>
      <c r="C8617" s="35">
        <f t="shared" si="674"/>
        <v>3.9971303944799641E-5</v>
      </c>
      <c r="D8617" s="7">
        <f t="shared" si="670"/>
        <v>0.34439275478839371</v>
      </c>
      <c r="E8617" s="7">
        <f>SUM(D$2:D8617)</f>
        <v>2270.5481406056297</v>
      </c>
      <c r="F8617">
        <f t="shared" si="671"/>
        <v>1</v>
      </c>
      <c r="G8617">
        <f t="shared" si="672"/>
        <v>1</v>
      </c>
    </row>
    <row r="8618" spans="1:7" x14ac:dyDescent="0.25">
      <c r="A8618" s="7">
        <v>1.8735719519302325E-2</v>
      </c>
      <c r="B8618" s="13">
        <f t="shared" si="673"/>
        <v>8617</v>
      </c>
      <c r="C8618" s="35">
        <f t="shared" si="674"/>
        <v>6.1252210163884047E-6</v>
      </c>
      <c r="D8618" s="7">
        <f t="shared" si="670"/>
        <v>5.2781029498218883E-2</v>
      </c>
      <c r="E8618" s="7">
        <f>SUM(D$2:D8618)</f>
        <v>2270.6009216351281</v>
      </c>
      <c r="F8618">
        <f t="shared" si="671"/>
        <v>1</v>
      </c>
      <c r="G8618">
        <f t="shared" si="672"/>
        <v>1</v>
      </c>
    </row>
    <row r="8619" spans="1:7" x14ac:dyDescent="0.25">
      <c r="A8619" s="7">
        <v>1.8706909191201607E-2</v>
      </c>
      <c r="B8619" s="13">
        <f t="shared" si="673"/>
        <v>8618</v>
      </c>
      <c r="C8619" s="35">
        <f t="shared" si="674"/>
        <v>2.8810328100717375E-5</v>
      </c>
      <c r="D8619" s="7">
        <f t="shared" si="670"/>
        <v>0.24828740757198234</v>
      </c>
      <c r="E8619" s="7">
        <f>SUM(D$2:D8619)</f>
        <v>2270.8492090427003</v>
      </c>
      <c r="F8619">
        <f t="shared" si="671"/>
        <v>1</v>
      </c>
      <c r="G8619">
        <f t="shared" si="672"/>
        <v>1</v>
      </c>
    </row>
    <row r="8620" spans="1:7" x14ac:dyDescent="0.25">
      <c r="A8620" s="7">
        <v>1.8671658907407778E-2</v>
      </c>
      <c r="B8620" s="13">
        <f t="shared" si="673"/>
        <v>8619</v>
      </c>
      <c r="C8620" s="35">
        <f t="shared" si="674"/>
        <v>3.5250283793829273E-5</v>
      </c>
      <c r="D8620" s="7">
        <f t="shared" si="670"/>
        <v>0.3038221960190145</v>
      </c>
      <c r="E8620" s="7">
        <f>SUM(D$2:D8620)</f>
        <v>2271.1530312387194</v>
      </c>
      <c r="F8620">
        <f t="shared" si="671"/>
        <v>1</v>
      </c>
      <c r="G8620">
        <f t="shared" si="672"/>
        <v>1</v>
      </c>
    </row>
    <row r="8621" spans="1:7" x14ac:dyDescent="0.25">
      <c r="A8621" s="7">
        <v>1.8661272663075656E-2</v>
      </c>
      <c r="B8621" s="13">
        <f t="shared" si="673"/>
        <v>8620</v>
      </c>
      <c r="C8621" s="35">
        <f t="shared" si="674"/>
        <v>1.0386244332121625E-5</v>
      </c>
      <c r="D8621" s="7">
        <f t="shared" si="670"/>
        <v>8.9529426142888405E-2</v>
      </c>
      <c r="E8621" s="7">
        <f>SUM(D$2:D8621)</f>
        <v>2271.2425606648621</v>
      </c>
      <c r="F8621">
        <f t="shared" si="671"/>
        <v>1</v>
      </c>
      <c r="G8621">
        <f t="shared" si="672"/>
        <v>1</v>
      </c>
    </row>
    <row r="8622" spans="1:7" x14ac:dyDescent="0.25">
      <c r="A8622" s="7">
        <v>1.8640500174411441E-2</v>
      </c>
      <c r="B8622" s="13">
        <f t="shared" si="673"/>
        <v>8621</v>
      </c>
      <c r="C8622" s="35">
        <f t="shared" si="674"/>
        <v>2.0772488664215494E-5</v>
      </c>
      <c r="D8622" s="7">
        <f t="shared" si="670"/>
        <v>0.17907962477420178</v>
      </c>
      <c r="E8622" s="7">
        <f>SUM(D$2:D8622)</f>
        <v>2271.4216402896363</v>
      </c>
      <c r="F8622">
        <f t="shared" si="671"/>
        <v>1</v>
      </c>
      <c r="G8622">
        <f t="shared" si="672"/>
        <v>1</v>
      </c>
    </row>
    <row r="8623" spans="1:7" x14ac:dyDescent="0.25">
      <c r="A8623" s="7">
        <v>1.8608954075659115E-2</v>
      </c>
      <c r="B8623" s="13">
        <f t="shared" si="673"/>
        <v>8622</v>
      </c>
      <c r="C8623" s="35">
        <f t="shared" si="674"/>
        <v>3.1546098752326113E-5</v>
      </c>
      <c r="D8623" s="7">
        <f t="shared" si="670"/>
        <v>0.27199046344255573</v>
      </c>
      <c r="E8623" s="7">
        <f>SUM(D$2:D8623)</f>
        <v>2271.6936307530791</v>
      </c>
      <c r="F8623">
        <f t="shared" si="671"/>
        <v>1</v>
      </c>
      <c r="G8623">
        <f t="shared" si="672"/>
        <v>1</v>
      </c>
    </row>
    <row r="8624" spans="1:7" x14ac:dyDescent="0.25">
      <c r="A8624" s="7">
        <v>1.8590457360811257E-2</v>
      </c>
      <c r="B8624" s="13">
        <f t="shared" si="673"/>
        <v>8623</v>
      </c>
      <c r="C8624" s="35">
        <f t="shared" si="674"/>
        <v>1.8496714847857781E-5</v>
      </c>
      <c r="D8624" s="7">
        <f t="shared" si="670"/>
        <v>0.15949717213307765</v>
      </c>
      <c r="E8624" s="7">
        <f>SUM(D$2:D8624)</f>
        <v>2271.853127925212</v>
      </c>
      <c r="F8624">
        <f t="shared" si="671"/>
        <v>1</v>
      </c>
      <c r="G8624">
        <f t="shared" si="672"/>
        <v>1</v>
      </c>
    </row>
    <row r="8625" spans="1:7" x14ac:dyDescent="0.25">
      <c r="A8625" s="7">
        <v>1.8567166994733174E-2</v>
      </c>
      <c r="B8625" s="13">
        <f t="shared" si="673"/>
        <v>8624</v>
      </c>
      <c r="C8625" s="35">
        <f t="shared" si="674"/>
        <v>2.3290366078083241E-5</v>
      </c>
      <c r="D8625" s="7">
        <f t="shared" si="670"/>
        <v>0.20085611705738987</v>
      </c>
      <c r="E8625" s="7">
        <f>SUM(D$2:D8625)</f>
        <v>2272.0539840422693</v>
      </c>
      <c r="F8625">
        <f t="shared" si="671"/>
        <v>1</v>
      </c>
      <c r="G8625">
        <f t="shared" si="672"/>
        <v>1</v>
      </c>
    </row>
    <row r="8626" spans="1:7" x14ac:dyDescent="0.25">
      <c r="A8626" s="7">
        <v>1.8567166994733174E-2</v>
      </c>
      <c r="B8626" s="13">
        <f t="shared" si="673"/>
        <v>8625</v>
      </c>
      <c r="C8626" s="35">
        <f t="shared" si="674"/>
        <v>0</v>
      </c>
      <c r="D8626" s="7">
        <f t="shared" si="670"/>
        <v>0</v>
      </c>
      <c r="E8626" s="7">
        <f>SUM(D$2:D8626)</f>
        <v>2272.0539840422693</v>
      </c>
      <c r="F8626">
        <f t="shared" si="671"/>
        <v>1</v>
      </c>
      <c r="G8626">
        <f t="shared" si="672"/>
        <v>1</v>
      </c>
    </row>
    <row r="8627" spans="1:7" x14ac:dyDescent="0.25">
      <c r="A8627" s="7">
        <v>1.853980928821735E-2</v>
      </c>
      <c r="B8627" s="13">
        <f t="shared" si="673"/>
        <v>8626</v>
      </c>
      <c r="C8627" s="35">
        <f t="shared" si="674"/>
        <v>2.7357706515823699E-5</v>
      </c>
      <c r="D8627" s="7">
        <f t="shared" si="670"/>
        <v>0.23598757640549523</v>
      </c>
      <c r="E8627" s="7">
        <f>SUM(D$2:D8627)</f>
        <v>2272.2899716186748</v>
      </c>
      <c r="F8627">
        <f t="shared" si="671"/>
        <v>1</v>
      </c>
      <c r="G8627">
        <f t="shared" si="672"/>
        <v>1</v>
      </c>
    </row>
    <row r="8628" spans="1:7" x14ac:dyDescent="0.25">
      <c r="A8628" s="7">
        <v>1.8525404124166995E-2</v>
      </c>
      <c r="B8628" s="13">
        <f t="shared" si="673"/>
        <v>8627</v>
      </c>
      <c r="C8628" s="35">
        <f t="shared" si="674"/>
        <v>1.4405164050355218E-5</v>
      </c>
      <c r="D8628" s="7">
        <f t="shared" si="670"/>
        <v>0.12427335026241447</v>
      </c>
      <c r="E8628" s="7">
        <f>SUM(D$2:D8628)</f>
        <v>2272.4142449689371</v>
      </c>
      <c r="F8628">
        <f t="shared" si="671"/>
        <v>1</v>
      </c>
      <c r="G8628">
        <f t="shared" si="672"/>
        <v>1</v>
      </c>
    </row>
    <row r="8629" spans="1:7" x14ac:dyDescent="0.25">
      <c r="A8629" s="7">
        <v>1.8516761025736777E-2</v>
      </c>
      <c r="B8629" s="13">
        <f t="shared" si="673"/>
        <v>8628</v>
      </c>
      <c r="C8629" s="35">
        <f t="shared" si="674"/>
        <v>8.6430984302179881E-6</v>
      </c>
      <c r="D8629" s="7">
        <f t="shared" si="670"/>
        <v>7.4572653255920801E-2</v>
      </c>
      <c r="E8629" s="7">
        <f>SUM(D$2:D8629)</f>
        <v>2272.488817622193</v>
      </c>
      <c r="F8629">
        <f t="shared" si="671"/>
        <v>1</v>
      </c>
      <c r="G8629">
        <f t="shared" si="672"/>
        <v>1</v>
      </c>
    </row>
    <row r="8630" spans="1:7" x14ac:dyDescent="0.25">
      <c r="A8630" s="7">
        <v>1.8515865242426082E-2</v>
      </c>
      <c r="B8630" s="13">
        <f t="shared" si="673"/>
        <v>8629</v>
      </c>
      <c r="C8630" s="35">
        <f t="shared" si="674"/>
        <v>8.9578331069484207E-7</v>
      </c>
      <c r="D8630" s="7">
        <f t="shared" si="670"/>
        <v>7.7297141879857922E-3</v>
      </c>
      <c r="E8630" s="7">
        <f>SUM(D$2:D8630)</f>
        <v>2272.4965473363809</v>
      </c>
      <c r="F8630">
        <f t="shared" si="671"/>
        <v>1</v>
      </c>
      <c r="G8630">
        <f t="shared" si="672"/>
        <v>1</v>
      </c>
    </row>
    <row r="8631" spans="1:7" x14ac:dyDescent="0.25">
      <c r="A8631" s="7">
        <v>1.8515865242426082E-2</v>
      </c>
      <c r="B8631" s="13">
        <f t="shared" si="673"/>
        <v>8630</v>
      </c>
      <c r="C8631" s="35">
        <f t="shared" si="674"/>
        <v>0</v>
      </c>
      <c r="D8631" s="7">
        <f t="shared" si="670"/>
        <v>0</v>
      </c>
      <c r="E8631" s="7">
        <f>SUM(D$2:D8631)</f>
        <v>2272.4965473363809</v>
      </c>
      <c r="F8631">
        <f t="shared" si="671"/>
        <v>1</v>
      </c>
      <c r="G8631">
        <f t="shared" si="672"/>
        <v>1</v>
      </c>
    </row>
    <row r="8632" spans="1:7" x14ac:dyDescent="0.25">
      <c r="A8632" s="7">
        <v>1.8474005530420903E-2</v>
      </c>
      <c r="B8632" s="13">
        <f t="shared" si="673"/>
        <v>8631</v>
      </c>
      <c r="C8632" s="35">
        <f t="shared" si="674"/>
        <v>4.1859712005178767E-5</v>
      </c>
      <c r="D8632" s="7">
        <f t="shared" si="670"/>
        <v>0.36129117431669794</v>
      </c>
      <c r="E8632" s="7">
        <f>SUM(D$2:D8632)</f>
        <v>2272.8578385106975</v>
      </c>
      <c r="F8632">
        <f t="shared" si="671"/>
        <v>1</v>
      </c>
      <c r="G8632">
        <f t="shared" si="672"/>
        <v>1</v>
      </c>
    </row>
    <row r="8633" spans="1:7" x14ac:dyDescent="0.25">
      <c r="A8633" s="7">
        <v>1.8470664500775592E-2</v>
      </c>
      <c r="B8633" s="13">
        <f t="shared" si="673"/>
        <v>8632</v>
      </c>
      <c r="C8633" s="35">
        <f t="shared" si="674"/>
        <v>3.3410296453109667E-6</v>
      </c>
      <c r="D8633" s="7">
        <f t="shared" si="670"/>
        <v>2.8839767898324264E-2</v>
      </c>
      <c r="E8633" s="7">
        <f>SUM(D$2:D8633)</f>
        <v>2272.8866782785958</v>
      </c>
      <c r="F8633">
        <f t="shared" si="671"/>
        <v>1</v>
      </c>
      <c r="G8633">
        <f t="shared" si="672"/>
        <v>1</v>
      </c>
    </row>
    <row r="8634" spans="1:7" x14ac:dyDescent="0.25">
      <c r="A8634" s="7">
        <v>1.8462360347381853E-2</v>
      </c>
      <c r="B8634" s="13">
        <f t="shared" si="673"/>
        <v>8633</v>
      </c>
      <c r="C8634" s="35">
        <f t="shared" si="674"/>
        <v>8.3041533937393275E-6</v>
      </c>
      <c r="D8634" s="7">
        <f t="shared" si="670"/>
        <v>7.1689756248151618E-2</v>
      </c>
      <c r="E8634" s="7">
        <f>SUM(D$2:D8634)</f>
        <v>2272.9583680348442</v>
      </c>
      <c r="F8634">
        <f t="shared" si="671"/>
        <v>1</v>
      </c>
      <c r="G8634">
        <f t="shared" si="672"/>
        <v>1</v>
      </c>
    </row>
    <row r="8635" spans="1:7" x14ac:dyDescent="0.25">
      <c r="A8635" s="7">
        <v>1.8427424798264744E-2</v>
      </c>
      <c r="B8635" s="13">
        <f t="shared" si="673"/>
        <v>8634</v>
      </c>
      <c r="C8635" s="35">
        <f t="shared" si="674"/>
        <v>3.4935549117109249E-5</v>
      </c>
      <c r="D8635" s="7">
        <f t="shared" si="670"/>
        <v>0.30163353107712126</v>
      </c>
      <c r="E8635" s="7">
        <f>SUM(D$2:D8635)</f>
        <v>2273.2600015659214</v>
      </c>
      <c r="F8635">
        <f t="shared" si="671"/>
        <v>1</v>
      </c>
      <c r="G8635">
        <f t="shared" si="672"/>
        <v>1</v>
      </c>
    </row>
    <row r="8636" spans="1:7" x14ac:dyDescent="0.25">
      <c r="A8636" s="7">
        <v>1.8424567975814425E-2</v>
      </c>
      <c r="B8636" s="13">
        <f t="shared" si="673"/>
        <v>8635</v>
      </c>
      <c r="C8636" s="35">
        <f t="shared" si="674"/>
        <v>2.8568224503186523E-6</v>
      </c>
      <c r="D8636" s="7">
        <f t="shared" si="670"/>
        <v>2.4668661858501563E-2</v>
      </c>
      <c r="E8636" s="7">
        <f>SUM(D$2:D8636)</f>
        <v>2273.2846702277798</v>
      </c>
      <c r="F8636">
        <f t="shared" si="671"/>
        <v>1</v>
      </c>
      <c r="G8636">
        <f t="shared" si="672"/>
        <v>1</v>
      </c>
    </row>
    <row r="8637" spans="1:7" x14ac:dyDescent="0.25">
      <c r="A8637" s="7">
        <v>1.841200279910496E-2</v>
      </c>
      <c r="B8637" s="13">
        <f t="shared" si="673"/>
        <v>8636</v>
      </c>
      <c r="C8637" s="35">
        <f t="shared" si="674"/>
        <v>1.2565176709465609E-5</v>
      </c>
      <c r="D8637" s="7">
        <f t="shared" si="670"/>
        <v>0.108512866062945</v>
      </c>
      <c r="E8637" s="7">
        <f>SUM(D$2:D8637)</f>
        <v>2273.3931830938427</v>
      </c>
      <c r="F8637">
        <f t="shared" si="671"/>
        <v>1</v>
      </c>
      <c r="G8637">
        <f t="shared" si="672"/>
        <v>1</v>
      </c>
    </row>
    <row r="8638" spans="1:7" x14ac:dyDescent="0.25">
      <c r="A8638" s="7">
        <v>1.8310972967874393E-2</v>
      </c>
      <c r="B8638" s="13">
        <f t="shared" si="673"/>
        <v>8637</v>
      </c>
      <c r="C8638" s="35">
        <f t="shared" si="674"/>
        <v>1.0102983123056603E-4</v>
      </c>
      <c r="D8638" s="7">
        <f t="shared" si="670"/>
        <v>0.87259465233839872</v>
      </c>
      <c r="E8638" s="7">
        <f>SUM(D$2:D8638)</f>
        <v>2274.2657777461809</v>
      </c>
      <c r="F8638">
        <f t="shared" si="671"/>
        <v>1</v>
      </c>
      <c r="G8638">
        <f t="shared" si="672"/>
        <v>1</v>
      </c>
    </row>
    <row r="8639" spans="1:7" x14ac:dyDescent="0.25">
      <c r="A8639" s="7">
        <v>1.825620913412326E-2</v>
      </c>
      <c r="B8639" s="13">
        <f t="shared" si="673"/>
        <v>8638</v>
      </c>
      <c r="C8639" s="35">
        <f t="shared" si="674"/>
        <v>5.4763833751133445E-5</v>
      </c>
      <c r="D8639" s="7">
        <f t="shared" si="670"/>
        <v>0.47304999594229069</v>
      </c>
      <c r="E8639" s="7">
        <f>SUM(D$2:D8639)</f>
        <v>2274.7388277421232</v>
      </c>
      <c r="F8639">
        <f t="shared" si="671"/>
        <v>1</v>
      </c>
      <c r="G8639">
        <f t="shared" si="672"/>
        <v>1</v>
      </c>
    </row>
    <row r="8640" spans="1:7" x14ac:dyDescent="0.25">
      <c r="A8640" s="7">
        <v>1.8245822889791156E-2</v>
      </c>
      <c r="B8640" s="13">
        <f t="shared" si="673"/>
        <v>8639</v>
      </c>
      <c r="C8640" s="35">
        <f t="shared" si="674"/>
        <v>1.0386244332104277E-5</v>
      </c>
      <c r="D8640" s="7">
        <f t="shared" si="670"/>
        <v>8.9726764785048846E-2</v>
      </c>
      <c r="E8640" s="7">
        <f>SUM(D$2:D8640)</f>
        <v>2274.8285545069084</v>
      </c>
      <c r="F8640">
        <f t="shared" si="671"/>
        <v>1</v>
      </c>
      <c r="G8640">
        <f t="shared" si="672"/>
        <v>1</v>
      </c>
    </row>
    <row r="8641" spans="1:7" x14ac:dyDescent="0.25">
      <c r="A8641" s="7">
        <v>1.8225050401126923E-2</v>
      </c>
      <c r="B8641" s="13">
        <f t="shared" si="673"/>
        <v>8640</v>
      </c>
      <c r="C8641" s="35">
        <f t="shared" si="674"/>
        <v>2.0772488664232841E-5</v>
      </c>
      <c r="D8641" s="7">
        <f t="shared" si="670"/>
        <v>0.17947430205897175</v>
      </c>
      <c r="E8641" s="7">
        <f>SUM(D$2:D8641)</f>
        <v>2275.0080288089675</v>
      </c>
      <c r="F8641">
        <f t="shared" si="671"/>
        <v>1</v>
      </c>
      <c r="G8641">
        <f t="shared" si="672"/>
        <v>1</v>
      </c>
    </row>
    <row r="8642" spans="1:7" x14ac:dyDescent="0.25">
      <c r="A8642" s="7">
        <v>1.8217133613489148E-2</v>
      </c>
      <c r="B8642" s="13">
        <f t="shared" si="673"/>
        <v>8641</v>
      </c>
      <c r="C8642" s="35">
        <f t="shared" si="674"/>
        <v>7.9167876377746194E-6</v>
      </c>
      <c r="D8642" s="7">
        <f t="shared" ref="D8642:D8705" si="675">C8642*B8642</f>
        <v>6.8408961978010482E-2</v>
      </c>
      <c r="E8642" s="7">
        <f>SUM(D$2:D8642)</f>
        <v>2275.0764377709456</v>
      </c>
      <c r="F8642">
        <f t="shared" ref="F8642:F8705" si="676">IF(E8642&gt;I$15,1,0)</f>
        <v>1</v>
      </c>
      <c r="G8642">
        <f t="shared" ref="G8642:G8705" si="677">IF(E8642&gt;M$15,1,0)</f>
        <v>1</v>
      </c>
    </row>
    <row r="8643" spans="1:7" x14ac:dyDescent="0.25">
      <c r="A8643" s="7">
        <v>1.8159512957287693E-2</v>
      </c>
      <c r="B8643" s="13">
        <f t="shared" ref="B8643:B8706" si="678">ROW(B8643)-1</f>
        <v>8642</v>
      </c>
      <c r="C8643" s="35">
        <f t="shared" si="674"/>
        <v>5.7620656201455567E-5</v>
      </c>
      <c r="D8643" s="7">
        <f t="shared" si="675"/>
        <v>0.49795771089297902</v>
      </c>
      <c r="E8643" s="7">
        <f>SUM(D$2:D8643)</f>
        <v>2275.5743954818386</v>
      </c>
      <c r="F8643">
        <f t="shared" si="676"/>
        <v>1</v>
      </c>
      <c r="G8643">
        <f t="shared" si="677"/>
        <v>1</v>
      </c>
    </row>
    <row r="8644" spans="1:7" x14ac:dyDescent="0.25">
      <c r="A8644" s="7">
        <v>1.8113004856210799E-2</v>
      </c>
      <c r="B8644" s="13">
        <f t="shared" si="678"/>
        <v>8643</v>
      </c>
      <c r="C8644" s="35">
        <f t="shared" ref="C8644:C8707" si="679">IF(A8643-A8644=0,0,A8643-A8644)</f>
        <v>4.6508101076894043E-5</v>
      </c>
      <c r="D8644" s="7">
        <f t="shared" si="675"/>
        <v>0.40196951760759519</v>
      </c>
      <c r="E8644" s="7">
        <f>SUM(D$2:D8644)</f>
        <v>2275.9763649994461</v>
      </c>
      <c r="F8644">
        <f t="shared" si="676"/>
        <v>1</v>
      </c>
      <c r="G8644">
        <f t="shared" si="677"/>
        <v>1</v>
      </c>
    </row>
    <row r="8645" spans="1:7" x14ac:dyDescent="0.25">
      <c r="A8645" s="7">
        <v>1.8113004856210799E-2</v>
      </c>
      <c r="B8645" s="13">
        <f t="shared" si="678"/>
        <v>8644</v>
      </c>
      <c r="C8645" s="35">
        <f t="shared" si="679"/>
        <v>0</v>
      </c>
      <c r="D8645" s="7">
        <f t="shared" si="675"/>
        <v>0</v>
      </c>
      <c r="E8645" s="7">
        <f>SUM(D$2:D8645)</f>
        <v>2275.9763649994461</v>
      </c>
      <c r="F8645">
        <f t="shared" si="676"/>
        <v>1</v>
      </c>
      <c r="G8645">
        <f t="shared" si="677"/>
        <v>1</v>
      </c>
    </row>
    <row r="8646" spans="1:7" x14ac:dyDescent="0.25">
      <c r="A8646" s="7">
        <v>1.8101892301086223E-2</v>
      </c>
      <c r="B8646" s="13">
        <f t="shared" si="678"/>
        <v>8645</v>
      </c>
      <c r="C8646" s="35">
        <f t="shared" si="679"/>
        <v>1.1112555124575402E-5</v>
      </c>
      <c r="D8646" s="7">
        <f t="shared" si="675"/>
        <v>9.6068039051954351E-2</v>
      </c>
      <c r="E8646" s="7">
        <f>SUM(D$2:D8646)</f>
        <v>2276.0724330384983</v>
      </c>
      <c r="F8646">
        <f t="shared" si="676"/>
        <v>1</v>
      </c>
      <c r="G8646">
        <f t="shared" si="677"/>
        <v>1</v>
      </c>
    </row>
    <row r="8647" spans="1:7" x14ac:dyDescent="0.25">
      <c r="A8647" s="7">
        <v>1.8078069307093689E-2</v>
      </c>
      <c r="B8647" s="13">
        <f t="shared" si="678"/>
        <v>8646</v>
      </c>
      <c r="C8647" s="35">
        <f t="shared" si="679"/>
        <v>2.3822993992533847E-5</v>
      </c>
      <c r="D8647" s="7">
        <f t="shared" si="675"/>
        <v>0.20597360605944764</v>
      </c>
      <c r="E8647" s="7">
        <f>SUM(D$2:D8647)</f>
        <v>2276.2784066445579</v>
      </c>
      <c r="F8647">
        <f t="shared" si="676"/>
        <v>1</v>
      </c>
      <c r="G8647">
        <f t="shared" si="677"/>
        <v>1</v>
      </c>
    </row>
    <row r="8648" spans="1:7" x14ac:dyDescent="0.25">
      <c r="A8648" s="7">
        <v>1.8043133757976584E-2</v>
      </c>
      <c r="B8648" s="13">
        <f t="shared" si="678"/>
        <v>8647</v>
      </c>
      <c r="C8648" s="35">
        <f t="shared" si="679"/>
        <v>3.493554911710578E-5</v>
      </c>
      <c r="D8648" s="7">
        <f t="shared" si="675"/>
        <v>0.30208769321561368</v>
      </c>
      <c r="E8648" s="7">
        <f>SUM(D$2:D8648)</f>
        <v>2276.5804943377734</v>
      </c>
      <c r="F8648">
        <f t="shared" si="676"/>
        <v>1</v>
      </c>
      <c r="G8648">
        <f t="shared" si="677"/>
        <v>1</v>
      </c>
    </row>
    <row r="8649" spans="1:7" x14ac:dyDescent="0.25">
      <c r="A8649" s="7">
        <v>1.8032747513644462E-2</v>
      </c>
      <c r="B8649" s="13">
        <f t="shared" si="678"/>
        <v>8648</v>
      </c>
      <c r="C8649" s="35">
        <f t="shared" si="679"/>
        <v>1.0386244332121625E-5</v>
      </c>
      <c r="D8649" s="7">
        <f t="shared" si="675"/>
        <v>8.982024098418781E-2</v>
      </c>
      <c r="E8649" s="7">
        <f>SUM(D$2:D8649)</f>
        <v>2276.6703145787578</v>
      </c>
      <c r="F8649">
        <f t="shared" si="676"/>
        <v>1</v>
      </c>
      <c r="G8649">
        <f t="shared" si="677"/>
        <v>1</v>
      </c>
    </row>
    <row r="8650" spans="1:7" x14ac:dyDescent="0.25">
      <c r="A8650" s="7">
        <v>1.7965394292824104E-2</v>
      </c>
      <c r="B8650" s="13">
        <f t="shared" si="678"/>
        <v>8649</v>
      </c>
      <c r="C8650" s="35">
        <f t="shared" si="679"/>
        <v>6.735322082035769E-5</v>
      </c>
      <c r="D8650" s="7">
        <f t="shared" si="675"/>
        <v>0.58253800687527368</v>
      </c>
      <c r="E8650" s="7">
        <f>SUM(D$2:D8650)</f>
        <v>2277.2528525856333</v>
      </c>
      <c r="F8650">
        <f t="shared" si="676"/>
        <v>1</v>
      </c>
      <c r="G8650">
        <f t="shared" si="677"/>
        <v>1</v>
      </c>
    </row>
    <row r="8651" spans="1:7" x14ac:dyDescent="0.25">
      <c r="A8651" s="7">
        <v>1.794997229366431E-2</v>
      </c>
      <c r="B8651" s="13">
        <f t="shared" si="678"/>
        <v>8650</v>
      </c>
      <c r="C8651" s="35">
        <f t="shared" si="679"/>
        <v>1.5421999159794669E-5</v>
      </c>
      <c r="D8651" s="7">
        <f t="shared" si="675"/>
        <v>0.1334002927322239</v>
      </c>
      <c r="E8651" s="7">
        <f>SUM(D$2:D8651)</f>
        <v>2277.3862528783657</v>
      </c>
      <c r="F8651">
        <f t="shared" si="676"/>
        <v>1</v>
      </c>
      <c r="G8651">
        <f t="shared" si="677"/>
        <v>1</v>
      </c>
    </row>
    <row r="8652" spans="1:7" x14ac:dyDescent="0.25">
      <c r="A8652" s="7">
        <v>1.7944621804159889E-2</v>
      </c>
      <c r="B8652" s="13">
        <f t="shared" si="678"/>
        <v>8651</v>
      </c>
      <c r="C8652" s="35">
        <f t="shared" si="679"/>
        <v>5.3504895044208245E-6</v>
      </c>
      <c r="D8652" s="7">
        <f t="shared" si="675"/>
        <v>4.6287084702744549E-2</v>
      </c>
      <c r="E8652" s="7">
        <f>SUM(D$2:D8652)</f>
        <v>2277.4325399630684</v>
      </c>
      <c r="F8652">
        <f t="shared" si="676"/>
        <v>1</v>
      </c>
      <c r="G8652">
        <f t="shared" si="677"/>
        <v>1</v>
      </c>
    </row>
    <row r="8653" spans="1:7" x14ac:dyDescent="0.25">
      <c r="A8653" s="7">
        <v>1.7934235559827764E-2</v>
      </c>
      <c r="B8653" s="13">
        <f t="shared" si="678"/>
        <v>8652</v>
      </c>
      <c r="C8653" s="35">
        <f t="shared" si="679"/>
        <v>1.0386244332125094E-5</v>
      </c>
      <c r="D8653" s="7">
        <f t="shared" si="675"/>
        <v>8.9861785961546314E-2</v>
      </c>
      <c r="E8653" s="7">
        <f>SUM(D$2:D8653)</f>
        <v>2277.52240174903</v>
      </c>
      <c r="F8653">
        <f t="shared" si="676"/>
        <v>1</v>
      </c>
      <c r="G8653">
        <f t="shared" si="677"/>
        <v>1</v>
      </c>
    </row>
    <row r="8654" spans="1:7" x14ac:dyDescent="0.25">
      <c r="A8654" s="7">
        <v>1.79150367445472E-2</v>
      </c>
      <c r="B8654" s="13">
        <f t="shared" si="678"/>
        <v>8653</v>
      </c>
      <c r="C8654" s="35">
        <f t="shared" si="679"/>
        <v>1.9198815280563331E-5</v>
      </c>
      <c r="D8654" s="7">
        <f t="shared" si="675"/>
        <v>0.1661273486227145</v>
      </c>
      <c r="E8654" s="7">
        <f>SUM(D$2:D8654)</f>
        <v>2277.6885290976529</v>
      </c>
      <c r="F8654">
        <f t="shared" si="676"/>
        <v>1</v>
      </c>
      <c r="G8654">
        <f t="shared" si="677"/>
        <v>1</v>
      </c>
    </row>
    <row r="8655" spans="1:7" x14ac:dyDescent="0.25">
      <c r="A8655" s="7">
        <v>1.7903076826831423E-2</v>
      </c>
      <c r="B8655" s="13">
        <f t="shared" si="678"/>
        <v>8654</v>
      </c>
      <c r="C8655" s="35">
        <f t="shared" si="679"/>
        <v>1.1959917715777257E-5</v>
      </c>
      <c r="D8655" s="7">
        <f t="shared" si="675"/>
        <v>0.10350112791233639</v>
      </c>
      <c r="E8655" s="7">
        <f>SUM(D$2:D8655)</f>
        <v>2277.7920302255652</v>
      </c>
      <c r="F8655">
        <f t="shared" si="676"/>
        <v>1</v>
      </c>
      <c r="G8655">
        <f t="shared" si="677"/>
        <v>1</v>
      </c>
    </row>
    <row r="8656" spans="1:7" x14ac:dyDescent="0.25">
      <c r="A8656" s="7">
        <v>1.7891746378469124E-2</v>
      </c>
      <c r="B8656" s="13">
        <f t="shared" si="678"/>
        <v>8655</v>
      </c>
      <c r="C8656" s="35">
        <f t="shared" si="679"/>
        <v>1.1330448362299045E-5</v>
      </c>
      <c r="D8656" s="7">
        <f t="shared" si="675"/>
        <v>9.8065030575698237E-2</v>
      </c>
      <c r="E8656" s="7">
        <f>SUM(D$2:D8656)</f>
        <v>2277.8900952561407</v>
      </c>
      <c r="F8656">
        <f t="shared" si="676"/>
        <v>1</v>
      </c>
      <c r="G8656">
        <f t="shared" si="677"/>
        <v>1</v>
      </c>
    </row>
    <row r="8657" spans="1:7" x14ac:dyDescent="0.25">
      <c r="A8657" s="7">
        <v>1.7882933807520655E-2</v>
      </c>
      <c r="B8657" s="13">
        <f t="shared" si="678"/>
        <v>8656</v>
      </c>
      <c r="C8657" s="35">
        <f t="shared" si="679"/>
        <v>8.8125709484694614E-6</v>
      </c>
      <c r="D8657" s="7">
        <f t="shared" si="675"/>
        <v>7.6281614129951658E-2</v>
      </c>
      <c r="E8657" s="7">
        <f>SUM(D$2:D8657)</f>
        <v>2277.9663768702708</v>
      </c>
      <c r="F8657">
        <f t="shared" si="676"/>
        <v>1</v>
      </c>
      <c r="G8657">
        <f t="shared" si="677"/>
        <v>1</v>
      </c>
    </row>
    <row r="8658" spans="1:7" x14ac:dyDescent="0.25">
      <c r="A8658" s="7">
        <v>1.7859885545040081E-2</v>
      </c>
      <c r="B8658" s="13">
        <f t="shared" si="678"/>
        <v>8657</v>
      </c>
      <c r="C8658" s="35">
        <f t="shared" si="679"/>
        <v>2.3048262480573206E-5</v>
      </c>
      <c r="D8658" s="7">
        <f t="shared" si="675"/>
        <v>0.19952880829432224</v>
      </c>
      <c r="E8658" s="7">
        <f>SUM(D$2:D8658)</f>
        <v>2278.1659056785652</v>
      </c>
      <c r="F8658">
        <f t="shared" si="676"/>
        <v>1</v>
      </c>
      <c r="G8658">
        <f t="shared" si="677"/>
        <v>1</v>
      </c>
    </row>
    <row r="8659" spans="1:7" x14ac:dyDescent="0.25">
      <c r="A8659" s="7">
        <v>1.7856810829352015E-2</v>
      </c>
      <c r="B8659" s="13">
        <f t="shared" si="678"/>
        <v>8658</v>
      </c>
      <c r="C8659" s="35">
        <f t="shared" si="679"/>
        <v>3.0747156880665816E-6</v>
      </c>
      <c r="D8659" s="7">
        <f t="shared" si="675"/>
        <v>2.6620888427280463E-2</v>
      </c>
      <c r="E8659" s="7">
        <f>SUM(D$2:D8659)</f>
        <v>2278.1925265669925</v>
      </c>
      <c r="F8659">
        <f t="shared" si="676"/>
        <v>1</v>
      </c>
      <c r="G8659">
        <f t="shared" si="677"/>
        <v>1</v>
      </c>
    </row>
    <row r="8660" spans="1:7" x14ac:dyDescent="0.25">
      <c r="A8660" s="7">
        <v>1.7825313151319203E-2</v>
      </c>
      <c r="B8660" s="13">
        <f t="shared" si="678"/>
        <v>8659</v>
      </c>
      <c r="C8660" s="35">
        <f t="shared" si="679"/>
        <v>3.149767803281231E-5</v>
      </c>
      <c r="D8660" s="7">
        <f t="shared" si="675"/>
        <v>0.27273839408612177</v>
      </c>
      <c r="E8660" s="7">
        <f>SUM(D$2:D8660)</f>
        <v>2278.4652649610784</v>
      </c>
      <c r="F8660">
        <f t="shared" si="676"/>
        <v>1</v>
      </c>
      <c r="G8660">
        <f t="shared" si="677"/>
        <v>1</v>
      </c>
    </row>
    <row r="8661" spans="1:7" x14ac:dyDescent="0.25">
      <c r="A8661" s="7">
        <v>1.7799214383510297E-2</v>
      </c>
      <c r="B8661" s="13">
        <f t="shared" si="678"/>
        <v>8660</v>
      </c>
      <c r="C8661" s="35">
        <f t="shared" si="679"/>
        <v>2.6098767808905438E-5</v>
      </c>
      <c r="D8661" s="7">
        <f t="shared" si="675"/>
        <v>0.22601532922512108</v>
      </c>
      <c r="E8661" s="7">
        <f>SUM(D$2:D8661)</f>
        <v>2278.6912802903034</v>
      </c>
      <c r="F8661">
        <f t="shared" si="676"/>
        <v>1</v>
      </c>
      <c r="G8661">
        <f t="shared" si="677"/>
        <v>1</v>
      </c>
    </row>
    <row r="8662" spans="1:7" x14ac:dyDescent="0.25">
      <c r="A8662" s="7">
        <v>1.7770404055409573E-2</v>
      </c>
      <c r="B8662" s="13">
        <f t="shared" si="678"/>
        <v>8661</v>
      </c>
      <c r="C8662" s="35">
        <f t="shared" si="679"/>
        <v>2.8810328100724314E-5</v>
      </c>
      <c r="D8662" s="7">
        <f t="shared" si="675"/>
        <v>0.24952625168037329</v>
      </c>
      <c r="E8662" s="7">
        <f>SUM(D$2:D8662)</f>
        <v>2278.9408065419839</v>
      </c>
      <c r="F8662">
        <f t="shared" si="676"/>
        <v>1</v>
      </c>
      <c r="G8662">
        <f t="shared" si="677"/>
        <v>1</v>
      </c>
    </row>
    <row r="8663" spans="1:7" x14ac:dyDescent="0.25">
      <c r="A8663" s="7">
        <v>1.7770404055409573E-2</v>
      </c>
      <c r="B8663" s="13">
        <f t="shared" si="678"/>
        <v>8662</v>
      </c>
      <c r="C8663" s="35">
        <f t="shared" si="679"/>
        <v>0</v>
      </c>
      <c r="D8663" s="7">
        <f t="shared" si="675"/>
        <v>0</v>
      </c>
      <c r="E8663" s="7">
        <f>SUM(D$2:D8663)</f>
        <v>2278.9408065419839</v>
      </c>
      <c r="F8663">
        <f t="shared" si="676"/>
        <v>1</v>
      </c>
      <c r="G8663">
        <f t="shared" si="677"/>
        <v>1</v>
      </c>
    </row>
    <row r="8664" spans="1:7" x14ac:dyDescent="0.25">
      <c r="A8664" s="7">
        <v>1.7770404055409573E-2</v>
      </c>
      <c r="B8664" s="13">
        <f t="shared" si="678"/>
        <v>8663</v>
      </c>
      <c r="C8664" s="35">
        <f t="shared" si="679"/>
        <v>0</v>
      </c>
      <c r="D8664" s="7">
        <f t="shared" si="675"/>
        <v>0</v>
      </c>
      <c r="E8664" s="7">
        <f>SUM(D$2:D8664)</f>
        <v>2278.9408065419839</v>
      </c>
      <c r="F8664">
        <f t="shared" si="676"/>
        <v>1</v>
      </c>
      <c r="G8664">
        <f t="shared" si="677"/>
        <v>1</v>
      </c>
    </row>
    <row r="8665" spans="1:7" x14ac:dyDescent="0.25">
      <c r="A8665" s="7">
        <v>1.7770404055409573E-2</v>
      </c>
      <c r="B8665" s="13">
        <f t="shared" si="678"/>
        <v>8664</v>
      </c>
      <c r="C8665" s="35">
        <f t="shared" si="679"/>
        <v>0</v>
      </c>
      <c r="D8665" s="7">
        <f t="shared" si="675"/>
        <v>0</v>
      </c>
      <c r="E8665" s="7">
        <f>SUM(D$2:D8665)</f>
        <v>2278.9408065419839</v>
      </c>
      <c r="F8665">
        <f t="shared" si="676"/>
        <v>1</v>
      </c>
      <c r="G8665">
        <f t="shared" si="677"/>
        <v>1</v>
      </c>
    </row>
    <row r="8666" spans="1:7" x14ac:dyDescent="0.25">
      <c r="A8666" s="7">
        <v>1.7770404055409573E-2</v>
      </c>
      <c r="B8666" s="13">
        <f t="shared" si="678"/>
        <v>8665</v>
      </c>
      <c r="C8666" s="35">
        <f t="shared" si="679"/>
        <v>0</v>
      </c>
      <c r="D8666" s="7">
        <f t="shared" si="675"/>
        <v>0</v>
      </c>
      <c r="E8666" s="7">
        <f>SUM(D$2:D8666)</f>
        <v>2278.9408065419839</v>
      </c>
      <c r="F8666">
        <f t="shared" si="676"/>
        <v>1</v>
      </c>
      <c r="G8666">
        <f t="shared" si="677"/>
        <v>1</v>
      </c>
    </row>
    <row r="8667" spans="1:7" x14ac:dyDescent="0.25">
      <c r="A8667" s="7">
        <v>1.7770404055409573E-2</v>
      </c>
      <c r="B8667" s="13">
        <f t="shared" si="678"/>
        <v>8666</v>
      </c>
      <c r="C8667" s="35">
        <f t="shared" si="679"/>
        <v>0</v>
      </c>
      <c r="D8667" s="7">
        <f t="shared" si="675"/>
        <v>0</v>
      </c>
      <c r="E8667" s="7">
        <f>SUM(D$2:D8667)</f>
        <v>2278.9408065419839</v>
      </c>
      <c r="F8667">
        <f t="shared" si="676"/>
        <v>1</v>
      </c>
      <c r="G8667">
        <f t="shared" si="677"/>
        <v>1</v>
      </c>
    </row>
    <row r="8668" spans="1:7" x14ac:dyDescent="0.25">
      <c r="A8668" s="7">
        <v>1.7770404055409573E-2</v>
      </c>
      <c r="B8668" s="13">
        <f t="shared" si="678"/>
        <v>8667</v>
      </c>
      <c r="C8668" s="35">
        <f t="shared" si="679"/>
        <v>0</v>
      </c>
      <c r="D8668" s="7">
        <f t="shared" si="675"/>
        <v>0</v>
      </c>
      <c r="E8668" s="7">
        <f>SUM(D$2:D8668)</f>
        <v>2278.9408065419839</v>
      </c>
      <c r="F8668">
        <f t="shared" si="676"/>
        <v>1</v>
      </c>
      <c r="G8668">
        <f t="shared" si="677"/>
        <v>1</v>
      </c>
    </row>
    <row r="8669" spans="1:7" x14ac:dyDescent="0.25">
      <c r="A8669" s="7">
        <v>1.7770404055409573E-2</v>
      </c>
      <c r="B8669" s="13">
        <f t="shared" si="678"/>
        <v>8668</v>
      </c>
      <c r="C8669" s="35">
        <f t="shared" si="679"/>
        <v>0</v>
      </c>
      <c r="D8669" s="7">
        <f t="shared" si="675"/>
        <v>0</v>
      </c>
      <c r="E8669" s="7">
        <f>SUM(D$2:D8669)</f>
        <v>2278.9408065419839</v>
      </c>
      <c r="F8669">
        <f t="shared" si="676"/>
        <v>1</v>
      </c>
      <c r="G8669">
        <f t="shared" si="677"/>
        <v>1</v>
      </c>
    </row>
    <row r="8670" spans="1:7" x14ac:dyDescent="0.25">
      <c r="A8670" s="7">
        <v>1.7770404055409573E-2</v>
      </c>
      <c r="B8670" s="13">
        <f t="shared" si="678"/>
        <v>8669</v>
      </c>
      <c r="C8670" s="35">
        <f t="shared" si="679"/>
        <v>0</v>
      </c>
      <c r="D8670" s="7">
        <f t="shared" si="675"/>
        <v>0</v>
      </c>
      <c r="E8670" s="7">
        <f>SUM(D$2:D8670)</f>
        <v>2278.9408065419839</v>
      </c>
      <c r="F8670">
        <f t="shared" si="676"/>
        <v>1</v>
      </c>
      <c r="G8670">
        <f t="shared" si="677"/>
        <v>1</v>
      </c>
    </row>
    <row r="8671" spans="1:7" x14ac:dyDescent="0.25">
      <c r="A8671" s="7">
        <v>1.7770404055409573E-2</v>
      </c>
      <c r="B8671" s="13">
        <f t="shared" si="678"/>
        <v>8670</v>
      </c>
      <c r="C8671" s="35">
        <f t="shared" si="679"/>
        <v>0</v>
      </c>
      <c r="D8671" s="7">
        <f t="shared" si="675"/>
        <v>0</v>
      </c>
      <c r="E8671" s="7">
        <f>SUM(D$2:D8671)</f>
        <v>2278.9408065419839</v>
      </c>
      <c r="F8671">
        <f t="shared" si="676"/>
        <v>1</v>
      </c>
      <c r="G8671">
        <f t="shared" si="677"/>
        <v>1</v>
      </c>
    </row>
    <row r="8672" spans="1:7" x14ac:dyDescent="0.25">
      <c r="A8672" s="7">
        <v>1.7770404055409573E-2</v>
      </c>
      <c r="B8672" s="13">
        <f t="shared" si="678"/>
        <v>8671</v>
      </c>
      <c r="C8672" s="35">
        <f t="shared" si="679"/>
        <v>0</v>
      </c>
      <c r="D8672" s="7">
        <f t="shared" si="675"/>
        <v>0</v>
      </c>
      <c r="E8672" s="7">
        <f>SUM(D$2:D8672)</f>
        <v>2278.9408065419839</v>
      </c>
      <c r="F8672">
        <f t="shared" si="676"/>
        <v>1</v>
      </c>
      <c r="G8672">
        <f t="shared" si="677"/>
        <v>1</v>
      </c>
    </row>
    <row r="8673" spans="1:7" x14ac:dyDescent="0.25">
      <c r="A8673" s="7">
        <v>1.7770404055409573E-2</v>
      </c>
      <c r="B8673" s="13">
        <f t="shared" si="678"/>
        <v>8672</v>
      </c>
      <c r="C8673" s="35">
        <f t="shared" si="679"/>
        <v>0</v>
      </c>
      <c r="D8673" s="7">
        <f t="shared" si="675"/>
        <v>0</v>
      </c>
      <c r="E8673" s="7">
        <f>SUM(D$2:D8673)</f>
        <v>2278.9408065419839</v>
      </c>
      <c r="F8673">
        <f t="shared" si="676"/>
        <v>1</v>
      </c>
      <c r="G8673">
        <f t="shared" si="677"/>
        <v>1</v>
      </c>
    </row>
    <row r="8674" spans="1:7" x14ac:dyDescent="0.25">
      <c r="A8674" s="7">
        <v>1.7770404055409573E-2</v>
      </c>
      <c r="B8674" s="13">
        <f t="shared" si="678"/>
        <v>8673</v>
      </c>
      <c r="C8674" s="35">
        <f t="shared" si="679"/>
        <v>0</v>
      </c>
      <c r="D8674" s="7">
        <f t="shared" si="675"/>
        <v>0</v>
      </c>
      <c r="E8674" s="7">
        <f>SUM(D$2:D8674)</f>
        <v>2278.9408065419839</v>
      </c>
      <c r="F8674">
        <f t="shared" si="676"/>
        <v>1</v>
      </c>
      <c r="G8674">
        <f t="shared" si="677"/>
        <v>1</v>
      </c>
    </row>
    <row r="8675" spans="1:7" x14ac:dyDescent="0.25">
      <c r="A8675" s="7">
        <v>1.7770404055409573E-2</v>
      </c>
      <c r="B8675" s="13">
        <f t="shared" si="678"/>
        <v>8674</v>
      </c>
      <c r="C8675" s="35">
        <f t="shared" si="679"/>
        <v>0</v>
      </c>
      <c r="D8675" s="7">
        <f t="shared" si="675"/>
        <v>0</v>
      </c>
      <c r="E8675" s="7">
        <f>SUM(D$2:D8675)</f>
        <v>2278.9408065419839</v>
      </c>
      <c r="F8675">
        <f t="shared" si="676"/>
        <v>1</v>
      </c>
      <c r="G8675">
        <f t="shared" si="677"/>
        <v>1</v>
      </c>
    </row>
    <row r="8676" spans="1:7" x14ac:dyDescent="0.25">
      <c r="A8676" s="7">
        <v>1.7763649365039741E-2</v>
      </c>
      <c r="B8676" s="13">
        <f t="shared" si="678"/>
        <v>8675</v>
      </c>
      <c r="C8676" s="35">
        <f t="shared" si="679"/>
        <v>6.7546903698319227E-6</v>
      </c>
      <c r="D8676" s="7">
        <f t="shared" si="675"/>
        <v>5.8596938958291933E-2</v>
      </c>
      <c r="E8676" s="7">
        <f>SUM(D$2:D8676)</f>
        <v>2278.999403480942</v>
      </c>
      <c r="F8676">
        <f t="shared" si="676"/>
        <v>1</v>
      </c>
      <c r="G8676">
        <f t="shared" si="677"/>
        <v>1</v>
      </c>
    </row>
    <row r="8677" spans="1:7" x14ac:dyDescent="0.25">
      <c r="A8677" s="7">
        <v>1.7757669406181852E-2</v>
      </c>
      <c r="B8677" s="13">
        <f t="shared" si="678"/>
        <v>8676</v>
      </c>
      <c r="C8677" s="35">
        <f t="shared" si="679"/>
        <v>5.9799588578886287E-6</v>
      </c>
      <c r="D8677" s="7">
        <f t="shared" si="675"/>
        <v>5.1882123051041742E-2</v>
      </c>
      <c r="E8677" s="7">
        <f>SUM(D$2:D8677)</f>
        <v>2279.0512856039932</v>
      </c>
      <c r="F8677">
        <f t="shared" si="676"/>
        <v>1</v>
      </c>
      <c r="G8677">
        <f t="shared" si="677"/>
        <v>1</v>
      </c>
    </row>
    <row r="8678" spans="1:7" x14ac:dyDescent="0.25">
      <c r="A8678" s="7">
        <v>1.7756168363877441E-2</v>
      </c>
      <c r="B8678" s="13">
        <f t="shared" si="678"/>
        <v>8677</v>
      </c>
      <c r="C8678" s="35">
        <f t="shared" si="679"/>
        <v>1.5010423044109489E-6</v>
      </c>
      <c r="D8678" s="7">
        <f t="shared" si="675"/>
        <v>1.3024544075373803E-2</v>
      </c>
      <c r="E8678" s="7">
        <f>SUM(D$2:D8678)</f>
        <v>2279.0643101480687</v>
      </c>
      <c r="F8678">
        <f t="shared" si="676"/>
        <v>1</v>
      </c>
      <c r="G8678">
        <f t="shared" si="677"/>
        <v>1</v>
      </c>
    </row>
    <row r="8679" spans="1:7" x14ac:dyDescent="0.25">
      <c r="A8679" s="7">
        <v>1.7733120101396847E-2</v>
      </c>
      <c r="B8679" s="13">
        <f t="shared" si="678"/>
        <v>8678</v>
      </c>
      <c r="C8679" s="35">
        <f t="shared" si="679"/>
        <v>2.3048262480594023E-5</v>
      </c>
      <c r="D8679" s="7">
        <f t="shared" si="675"/>
        <v>0.20001282180659494</v>
      </c>
      <c r="E8679" s="7">
        <f>SUM(D$2:D8679)</f>
        <v>2279.2643229698751</v>
      </c>
      <c r="F8679">
        <f t="shared" si="676"/>
        <v>1</v>
      </c>
      <c r="G8679">
        <f t="shared" si="677"/>
        <v>1</v>
      </c>
    </row>
    <row r="8680" spans="1:7" x14ac:dyDescent="0.25">
      <c r="A8680" s="7">
        <v>1.7721595970156562E-2</v>
      </c>
      <c r="B8680" s="13">
        <f t="shared" si="678"/>
        <v>8679</v>
      </c>
      <c r="C8680" s="35">
        <f t="shared" si="679"/>
        <v>1.1524131240284868E-5</v>
      </c>
      <c r="D8680" s="7">
        <f t="shared" si="675"/>
        <v>0.10001793503443238</v>
      </c>
      <c r="E8680" s="7">
        <f>SUM(D$2:D8680)</f>
        <v>2279.3643409049096</v>
      </c>
      <c r="F8680">
        <f t="shared" si="676"/>
        <v>1</v>
      </c>
      <c r="G8680">
        <f t="shared" si="677"/>
        <v>1</v>
      </c>
    </row>
    <row r="8681" spans="1:7" x14ac:dyDescent="0.25">
      <c r="A8681" s="7">
        <v>1.7718472833749013E-2</v>
      </c>
      <c r="B8681" s="13">
        <f t="shared" si="678"/>
        <v>8680</v>
      </c>
      <c r="C8681" s="35">
        <f t="shared" si="679"/>
        <v>3.1231364075491597E-6</v>
      </c>
      <c r="D8681" s="7">
        <f t="shared" si="675"/>
        <v>2.7108824017526706E-2</v>
      </c>
      <c r="E8681" s="7">
        <f>SUM(D$2:D8681)</f>
        <v>2279.391449728927</v>
      </c>
      <c r="F8681">
        <f t="shared" si="676"/>
        <v>1</v>
      </c>
      <c r="G8681">
        <f t="shared" si="677"/>
        <v>1</v>
      </c>
    </row>
    <row r="8682" spans="1:7" x14ac:dyDescent="0.25">
      <c r="A8682" s="7">
        <v>1.7698547707675968E-2</v>
      </c>
      <c r="B8682" s="13">
        <f t="shared" si="678"/>
        <v>8681</v>
      </c>
      <c r="C8682" s="35">
        <f t="shared" si="679"/>
        <v>1.9925126073044863E-5</v>
      </c>
      <c r="D8682" s="7">
        <f t="shared" si="675"/>
        <v>0.17297001944010246</v>
      </c>
      <c r="E8682" s="7">
        <f>SUM(D$2:D8682)</f>
        <v>2279.5644197483671</v>
      </c>
      <c r="F8682">
        <f t="shared" si="676"/>
        <v>1</v>
      </c>
      <c r="G8682">
        <f t="shared" si="677"/>
        <v>1</v>
      </c>
    </row>
    <row r="8683" spans="1:7" x14ac:dyDescent="0.25">
      <c r="A8683" s="7">
        <v>1.7682133083766496E-2</v>
      </c>
      <c r="B8683" s="13">
        <f t="shared" si="678"/>
        <v>8682</v>
      </c>
      <c r="C8683" s="35">
        <f t="shared" si="679"/>
        <v>1.6414623909472015E-5</v>
      </c>
      <c r="D8683" s="7">
        <f t="shared" si="675"/>
        <v>0.14251176478203603</v>
      </c>
      <c r="E8683" s="7">
        <f>SUM(D$2:D8683)</f>
        <v>2279.7069315131489</v>
      </c>
      <c r="F8683">
        <f t="shared" si="676"/>
        <v>1</v>
      </c>
      <c r="G8683">
        <f t="shared" si="677"/>
        <v>1</v>
      </c>
    </row>
    <row r="8684" spans="1:7" x14ac:dyDescent="0.25">
      <c r="A8684" s="7">
        <v>1.7675499445195399E-2</v>
      </c>
      <c r="B8684" s="13">
        <f t="shared" si="678"/>
        <v>8683</v>
      </c>
      <c r="C8684" s="35">
        <f t="shared" si="679"/>
        <v>6.6336385710977219E-6</v>
      </c>
      <c r="D8684" s="7">
        <f t="shared" si="675"/>
        <v>5.7599883712841519E-2</v>
      </c>
      <c r="E8684" s="7">
        <f>SUM(D$2:D8684)</f>
        <v>2279.7645313968619</v>
      </c>
      <c r="F8684">
        <f t="shared" si="676"/>
        <v>1</v>
      </c>
      <c r="G8684">
        <f t="shared" si="677"/>
        <v>1</v>
      </c>
    </row>
    <row r="8685" spans="1:7" x14ac:dyDescent="0.25">
      <c r="A8685" s="7">
        <v>1.7623907168571311E-2</v>
      </c>
      <c r="B8685" s="13">
        <f t="shared" si="678"/>
        <v>8684</v>
      </c>
      <c r="C8685" s="35">
        <f t="shared" si="679"/>
        <v>5.1592276624087829E-5</v>
      </c>
      <c r="D8685" s="7">
        <f t="shared" si="675"/>
        <v>0.44802733020357871</v>
      </c>
      <c r="E8685" s="7">
        <f>SUM(D$2:D8685)</f>
        <v>2280.2125587270657</v>
      </c>
      <c r="F8685">
        <f t="shared" si="676"/>
        <v>1</v>
      </c>
      <c r="G8685">
        <f t="shared" si="677"/>
        <v>1</v>
      </c>
    </row>
    <row r="8686" spans="1:7" x14ac:dyDescent="0.25">
      <c r="A8686" s="7">
        <v>1.7622648229864389E-2</v>
      </c>
      <c r="B8686" s="13">
        <f t="shared" si="678"/>
        <v>8685</v>
      </c>
      <c r="C8686" s="35">
        <f t="shared" si="679"/>
        <v>1.2589387069217306E-6</v>
      </c>
      <c r="D8686" s="7">
        <f t="shared" si="675"/>
        <v>1.093388266961523E-2</v>
      </c>
      <c r="E8686" s="7">
        <f>SUM(D$2:D8686)</f>
        <v>2280.2234926097353</v>
      </c>
      <c r="F8686">
        <f t="shared" si="676"/>
        <v>1</v>
      </c>
      <c r="G8686">
        <f t="shared" si="677"/>
        <v>1</v>
      </c>
    </row>
    <row r="8687" spans="1:7" x14ac:dyDescent="0.25">
      <c r="A8687" s="7">
        <v>1.7581103252535944E-2</v>
      </c>
      <c r="B8687" s="13">
        <f t="shared" si="678"/>
        <v>8686</v>
      </c>
      <c r="C8687" s="35">
        <f t="shared" si="679"/>
        <v>4.1544977328444865E-5</v>
      </c>
      <c r="D8687" s="7">
        <f t="shared" si="675"/>
        <v>0.3608596730748721</v>
      </c>
      <c r="E8687" s="7">
        <f>SUM(D$2:D8687)</f>
        <v>2280.5843522828104</v>
      </c>
      <c r="F8687">
        <f t="shared" si="676"/>
        <v>1</v>
      </c>
      <c r="G8687">
        <f t="shared" si="677"/>
        <v>1</v>
      </c>
    </row>
    <row r="8688" spans="1:7" x14ac:dyDescent="0.25">
      <c r="A8688" s="7">
        <v>1.7577326436415176E-2</v>
      </c>
      <c r="B8688" s="13">
        <f t="shared" si="678"/>
        <v>8687</v>
      </c>
      <c r="C8688" s="35">
        <f t="shared" si="679"/>
        <v>3.7768161207686612E-6</v>
      </c>
      <c r="D8688" s="7">
        <f t="shared" si="675"/>
        <v>3.2809201641117364E-2</v>
      </c>
      <c r="E8688" s="7">
        <f>SUM(D$2:D8688)</f>
        <v>2280.6171614844516</v>
      </c>
      <c r="F8688">
        <f t="shared" si="676"/>
        <v>1</v>
      </c>
      <c r="G8688">
        <f t="shared" si="677"/>
        <v>1</v>
      </c>
    </row>
    <row r="8689" spans="1:7" x14ac:dyDescent="0.25">
      <c r="A8689" s="7">
        <v>1.7518785786543267E-2</v>
      </c>
      <c r="B8689" s="13">
        <f t="shared" si="678"/>
        <v>8688</v>
      </c>
      <c r="C8689" s="35">
        <f t="shared" si="679"/>
        <v>5.8540649871909045E-5</v>
      </c>
      <c r="D8689" s="7">
        <f t="shared" si="675"/>
        <v>0.50860116608714578</v>
      </c>
      <c r="E8689" s="7">
        <f>SUM(D$2:D8689)</f>
        <v>2281.1257626505385</v>
      </c>
      <c r="F8689">
        <f t="shared" si="676"/>
        <v>1</v>
      </c>
      <c r="G8689">
        <f t="shared" si="677"/>
        <v>1</v>
      </c>
    </row>
    <row r="8690" spans="1:7" x14ac:dyDescent="0.25">
      <c r="A8690" s="7">
        <v>1.7446082076218478E-2</v>
      </c>
      <c r="B8690" s="13">
        <f t="shared" si="678"/>
        <v>8689</v>
      </c>
      <c r="C8690" s="35">
        <f t="shared" si="679"/>
        <v>7.2703710324788923E-5</v>
      </c>
      <c r="D8690" s="7">
        <f t="shared" si="675"/>
        <v>0.63172253901209097</v>
      </c>
      <c r="E8690" s="7">
        <f>SUM(D$2:D8690)</f>
        <v>2281.7574851895506</v>
      </c>
      <c r="F8690">
        <f t="shared" si="676"/>
        <v>1</v>
      </c>
      <c r="G8690">
        <f t="shared" si="677"/>
        <v>1</v>
      </c>
    </row>
    <row r="8691" spans="1:7" x14ac:dyDescent="0.25">
      <c r="A8691" s="7">
        <v>1.7445016820389545E-2</v>
      </c>
      <c r="B8691" s="13">
        <f t="shared" si="678"/>
        <v>8690</v>
      </c>
      <c r="C8691" s="35">
        <f t="shared" si="679"/>
        <v>1.0652558289324376E-6</v>
      </c>
      <c r="D8691" s="7">
        <f t="shared" si="675"/>
        <v>9.2570731534228831E-3</v>
      </c>
      <c r="E8691" s="7">
        <f>SUM(D$2:D8691)</f>
        <v>2281.7667422627042</v>
      </c>
      <c r="F8691">
        <f t="shared" si="676"/>
        <v>1</v>
      </c>
      <c r="G8691">
        <f t="shared" si="677"/>
        <v>1</v>
      </c>
    </row>
    <row r="8692" spans="1:7" x14ac:dyDescent="0.25">
      <c r="A8692" s="7">
        <v>1.7410444426668663E-2</v>
      </c>
      <c r="B8692" s="13">
        <f t="shared" si="678"/>
        <v>8691</v>
      </c>
      <c r="C8692" s="35">
        <f t="shared" si="679"/>
        <v>3.4572393720882361E-5</v>
      </c>
      <c r="D8692" s="7">
        <f t="shared" si="675"/>
        <v>0.30046867382818859</v>
      </c>
      <c r="E8692" s="7">
        <f>SUM(D$2:D8692)</f>
        <v>2282.0672109365323</v>
      </c>
      <c r="F8692">
        <f t="shared" si="676"/>
        <v>1</v>
      </c>
      <c r="G8692">
        <f t="shared" si="677"/>
        <v>1</v>
      </c>
    </row>
    <row r="8693" spans="1:7" x14ac:dyDescent="0.25">
      <c r="A8693" s="7">
        <v>1.7394150854557908E-2</v>
      </c>
      <c r="B8693" s="13">
        <f t="shared" si="678"/>
        <v>8692</v>
      </c>
      <c r="C8693" s="35">
        <f t="shared" si="679"/>
        <v>1.6293572110755161E-5</v>
      </c>
      <c r="D8693" s="7">
        <f t="shared" si="675"/>
        <v>0.14162372878668386</v>
      </c>
      <c r="E8693" s="7">
        <f>SUM(D$2:D8693)</f>
        <v>2282.208834665319</v>
      </c>
      <c r="F8693">
        <f t="shared" si="676"/>
        <v>1</v>
      </c>
      <c r="G8693">
        <f t="shared" si="677"/>
        <v>1</v>
      </c>
    </row>
    <row r="8694" spans="1:7" x14ac:dyDescent="0.25">
      <c r="A8694" s="7">
        <v>1.7358827939684827E-2</v>
      </c>
      <c r="B8694" s="13">
        <f t="shared" si="678"/>
        <v>8693</v>
      </c>
      <c r="C8694" s="35">
        <f t="shared" si="679"/>
        <v>3.5322914873080896E-5</v>
      </c>
      <c r="D8694" s="7">
        <f t="shared" si="675"/>
        <v>0.30706209899169223</v>
      </c>
      <c r="E8694" s="7">
        <f>SUM(D$2:D8694)</f>
        <v>2282.5158967643106</v>
      </c>
      <c r="F8694">
        <f t="shared" si="676"/>
        <v>1</v>
      </c>
      <c r="G8694">
        <f t="shared" si="677"/>
        <v>1</v>
      </c>
    </row>
    <row r="8695" spans="1:7" x14ac:dyDescent="0.25">
      <c r="A8695" s="7">
        <v>1.7358827939684827E-2</v>
      </c>
      <c r="B8695" s="13">
        <f t="shared" si="678"/>
        <v>8694</v>
      </c>
      <c r="C8695" s="35">
        <f t="shared" si="679"/>
        <v>0</v>
      </c>
      <c r="D8695" s="7">
        <f t="shared" si="675"/>
        <v>0</v>
      </c>
      <c r="E8695" s="7">
        <f>SUM(D$2:D8695)</f>
        <v>2282.5158967643106</v>
      </c>
      <c r="F8695">
        <f t="shared" si="676"/>
        <v>1</v>
      </c>
      <c r="G8695">
        <f t="shared" si="677"/>
        <v>1</v>
      </c>
    </row>
    <row r="8696" spans="1:7" x14ac:dyDescent="0.25">
      <c r="A8696" s="7">
        <v>1.7358827939684827E-2</v>
      </c>
      <c r="B8696" s="13">
        <f t="shared" si="678"/>
        <v>8695</v>
      </c>
      <c r="C8696" s="35">
        <f t="shared" si="679"/>
        <v>0</v>
      </c>
      <c r="D8696" s="7">
        <f t="shared" si="675"/>
        <v>0</v>
      </c>
      <c r="E8696" s="7">
        <f>SUM(D$2:D8696)</f>
        <v>2282.5158967643106</v>
      </c>
      <c r="F8696">
        <f t="shared" si="676"/>
        <v>1</v>
      </c>
      <c r="G8696">
        <f t="shared" si="677"/>
        <v>1</v>
      </c>
    </row>
    <row r="8697" spans="1:7" x14ac:dyDescent="0.25">
      <c r="A8697" s="7">
        <v>1.7358827939684827E-2</v>
      </c>
      <c r="B8697" s="13">
        <f t="shared" si="678"/>
        <v>8696</v>
      </c>
      <c r="C8697" s="35">
        <f t="shared" si="679"/>
        <v>0</v>
      </c>
      <c r="D8697" s="7">
        <f t="shared" si="675"/>
        <v>0</v>
      </c>
      <c r="E8697" s="7">
        <f>SUM(D$2:D8697)</f>
        <v>2282.5158967643106</v>
      </c>
      <c r="F8697">
        <f t="shared" si="676"/>
        <v>1</v>
      </c>
      <c r="G8697">
        <f t="shared" si="677"/>
        <v>1</v>
      </c>
    </row>
    <row r="8698" spans="1:7" x14ac:dyDescent="0.25">
      <c r="A8698" s="7">
        <v>1.7358827939684827E-2</v>
      </c>
      <c r="B8698" s="13">
        <f t="shared" si="678"/>
        <v>8697</v>
      </c>
      <c r="C8698" s="35">
        <f t="shared" si="679"/>
        <v>0</v>
      </c>
      <c r="D8698" s="7">
        <f t="shared" si="675"/>
        <v>0</v>
      </c>
      <c r="E8698" s="7">
        <f>SUM(D$2:D8698)</f>
        <v>2282.5158967643106</v>
      </c>
      <c r="F8698">
        <f t="shared" si="676"/>
        <v>1</v>
      </c>
      <c r="G8698">
        <f t="shared" si="677"/>
        <v>1</v>
      </c>
    </row>
    <row r="8699" spans="1:7" x14ac:dyDescent="0.25">
      <c r="A8699" s="7">
        <v>1.7358827939684827E-2</v>
      </c>
      <c r="B8699" s="13">
        <f t="shared" si="678"/>
        <v>8698</v>
      </c>
      <c r="C8699" s="35">
        <f t="shared" si="679"/>
        <v>0</v>
      </c>
      <c r="D8699" s="7">
        <f t="shared" si="675"/>
        <v>0</v>
      </c>
      <c r="E8699" s="7">
        <f>SUM(D$2:D8699)</f>
        <v>2282.5158967643106</v>
      </c>
      <c r="F8699">
        <f t="shared" si="676"/>
        <v>1</v>
      </c>
      <c r="G8699">
        <f t="shared" si="677"/>
        <v>1</v>
      </c>
    </row>
    <row r="8700" spans="1:7" x14ac:dyDescent="0.25">
      <c r="A8700" s="7">
        <v>1.7358827939684827E-2</v>
      </c>
      <c r="B8700" s="13">
        <f t="shared" si="678"/>
        <v>8699</v>
      </c>
      <c r="C8700" s="35">
        <f t="shared" si="679"/>
        <v>0</v>
      </c>
      <c r="D8700" s="7">
        <f t="shared" si="675"/>
        <v>0</v>
      </c>
      <c r="E8700" s="7">
        <f>SUM(D$2:D8700)</f>
        <v>2282.5158967643106</v>
      </c>
      <c r="F8700">
        <f t="shared" si="676"/>
        <v>1</v>
      </c>
      <c r="G8700">
        <f t="shared" si="677"/>
        <v>1</v>
      </c>
    </row>
    <row r="8701" spans="1:7" x14ac:dyDescent="0.25">
      <c r="A8701" s="7">
        <v>1.7358827939684827E-2</v>
      </c>
      <c r="B8701" s="13">
        <f t="shared" si="678"/>
        <v>8700</v>
      </c>
      <c r="C8701" s="35">
        <f t="shared" si="679"/>
        <v>0</v>
      </c>
      <c r="D8701" s="7">
        <f t="shared" si="675"/>
        <v>0</v>
      </c>
      <c r="E8701" s="7">
        <f>SUM(D$2:D8701)</f>
        <v>2282.5158967643106</v>
      </c>
      <c r="F8701">
        <f t="shared" si="676"/>
        <v>1</v>
      </c>
      <c r="G8701">
        <f t="shared" si="677"/>
        <v>1</v>
      </c>
    </row>
    <row r="8702" spans="1:7" x14ac:dyDescent="0.25">
      <c r="A8702" s="7">
        <v>1.7358827939684827E-2</v>
      </c>
      <c r="B8702" s="13">
        <f t="shared" si="678"/>
        <v>8701</v>
      </c>
      <c r="C8702" s="35">
        <f t="shared" si="679"/>
        <v>0</v>
      </c>
      <c r="D8702" s="7">
        <f t="shared" si="675"/>
        <v>0</v>
      </c>
      <c r="E8702" s="7">
        <f>SUM(D$2:D8702)</f>
        <v>2282.5158967643106</v>
      </c>
      <c r="F8702">
        <f t="shared" si="676"/>
        <v>1</v>
      </c>
      <c r="G8702">
        <f t="shared" si="677"/>
        <v>1</v>
      </c>
    </row>
    <row r="8703" spans="1:7" x14ac:dyDescent="0.25">
      <c r="A8703" s="7">
        <v>1.7358827939684827E-2</v>
      </c>
      <c r="B8703" s="13">
        <f t="shared" si="678"/>
        <v>8702</v>
      </c>
      <c r="C8703" s="35">
        <f t="shared" si="679"/>
        <v>0</v>
      </c>
      <c r="D8703" s="7">
        <f t="shared" si="675"/>
        <v>0</v>
      </c>
      <c r="E8703" s="7">
        <f>SUM(D$2:D8703)</f>
        <v>2282.5158967643106</v>
      </c>
      <c r="F8703">
        <f t="shared" si="676"/>
        <v>1</v>
      </c>
      <c r="G8703">
        <f t="shared" si="677"/>
        <v>1</v>
      </c>
    </row>
    <row r="8704" spans="1:7" x14ac:dyDescent="0.25">
      <c r="A8704" s="7">
        <v>1.7358827939684827E-2</v>
      </c>
      <c r="B8704" s="13">
        <f t="shared" si="678"/>
        <v>8703</v>
      </c>
      <c r="C8704" s="35">
        <f t="shared" si="679"/>
        <v>0</v>
      </c>
      <c r="D8704" s="7">
        <f t="shared" si="675"/>
        <v>0</v>
      </c>
      <c r="E8704" s="7">
        <f>SUM(D$2:D8704)</f>
        <v>2282.5158967643106</v>
      </c>
      <c r="F8704">
        <f t="shared" si="676"/>
        <v>1</v>
      </c>
      <c r="G8704">
        <f t="shared" si="677"/>
        <v>1</v>
      </c>
    </row>
    <row r="8705" spans="1:7" x14ac:dyDescent="0.25">
      <c r="A8705" s="7">
        <v>1.7358827939684827E-2</v>
      </c>
      <c r="B8705" s="13">
        <f t="shared" si="678"/>
        <v>8704</v>
      </c>
      <c r="C8705" s="35">
        <f t="shared" si="679"/>
        <v>0</v>
      </c>
      <c r="D8705" s="7">
        <f t="shared" si="675"/>
        <v>0</v>
      </c>
      <c r="E8705" s="7">
        <f>SUM(D$2:D8705)</f>
        <v>2282.5158967643106</v>
      </c>
      <c r="F8705">
        <f t="shared" si="676"/>
        <v>1</v>
      </c>
      <c r="G8705">
        <f t="shared" si="677"/>
        <v>1</v>
      </c>
    </row>
    <row r="8706" spans="1:7" x14ac:dyDescent="0.25">
      <c r="A8706" s="7">
        <v>1.7358827939684827E-2</v>
      </c>
      <c r="B8706" s="13">
        <f t="shared" si="678"/>
        <v>8705</v>
      </c>
      <c r="C8706" s="35">
        <f t="shared" si="679"/>
        <v>0</v>
      </c>
      <c r="D8706" s="7">
        <f t="shared" ref="D8706:D8769" si="680">C8706*B8706</f>
        <v>0</v>
      </c>
      <c r="E8706" s="7">
        <f>SUM(D$2:D8706)</f>
        <v>2282.5158967643106</v>
      </c>
      <c r="F8706">
        <f t="shared" ref="F8706:F8769" si="681">IF(E8706&gt;I$15,1,0)</f>
        <v>1</v>
      </c>
      <c r="G8706">
        <f t="shared" ref="G8706:G8769" si="682">IF(E8706&gt;M$15,1,0)</f>
        <v>1</v>
      </c>
    </row>
    <row r="8707" spans="1:7" x14ac:dyDescent="0.25">
      <c r="A8707" s="7">
        <v>1.7358827939684827E-2</v>
      </c>
      <c r="B8707" s="13">
        <f t="shared" ref="B8707:B8770" si="683">ROW(B8707)-1</f>
        <v>8706</v>
      </c>
      <c r="C8707" s="35">
        <f t="shared" si="679"/>
        <v>0</v>
      </c>
      <c r="D8707" s="7">
        <f t="shared" si="680"/>
        <v>0</v>
      </c>
      <c r="E8707" s="7">
        <f>SUM(D$2:D8707)</f>
        <v>2282.5158967643106</v>
      </c>
      <c r="F8707">
        <f t="shared" si="681"/>
        <v>1</v>
      </c>
      <c r="G8707">
        <f t="shared" si="682"/>
        <v>1</v>
      </c>
    </row>
    <row r="8708" spans="1:7" x14ac:dyDescent="0.25">
      <c r="A8708" s="7">
        <v>1.7358827939684827E-2</v>
      </c>
      <c r="B8708" s="13">
        <f t="shared" si="683"/>
        <v>8707</v>
      </c>
      <c r="C8708" s="35">
        <f t="shared" ref="C8708:C8771" si="684">IF(A8707-A8708=0,0,A8707-A8708)</f>
        <v>0</v>
      </c>
      <c r="D8708" s="7">
        <f t="shared" si="680"/>
        <v>0</v>
      </c>
      <c r="E8708" s="7">
        <f>SUM(D$2:D8708)</f>
        <v>2282.5158967643106</v>
      </c>
      <c r="F8708">
        <f t="shared" si="681"/>
        <v>1</v>
      </c>
      <c r="G8708">
        <f t="shared" si="682"/>
        <v>1</v>
      </c>
    </row>
    <row r="8709" spans="1:7" x14ac:dyDescent="0.25">
      <c r="A8709" s="7">
        <v>1.7352605877229459E-2</v>
      </c>
      <c r="B8709" s="13">
        <f t="shared" si="683"/>
        <v>8708</v>
      </c>
      <c r="C8709" s="35">
        <f t="shared" si="684"/>
        <v>6.2220624553674386E-6</v>
      </c>
      <c r="D8709" s="7">
        <f t="shared" si="680"/>
        <v>5.4181719861339656E-2</v>
      </c>
      <c r="E8709" s="7">
        <f>SUM(D$2:D8709)</f>
        <v>2282.570078484172</v>
      </c>
      <c r="F8709">
        <f t="shared" si="681"/>
        <v>1</v>
      </c>
      <c r="G8709">
        <f t="shared" si="682"/>
        <v>1</v>
      </c>
    </row>
    <row r="8710" spans="1:7" x14ac:dyDescent="0.25">
      <c r="A8710" s="7">
        <v>1.7311060899901014E-2</v>
      </c>
      <c r="B8710" s="13">
        <f t="shared" si="683"/>
        <v>8709</v>
      </c>
      <c r="C8710" s="35">
        <f t="shared" si="684"/>
        <v>4.1544977328444865E-5</v>
      </c>
      <c r="D8710" s="7">
        <f t="shared" si="680"/>
        <v>0.36181520755342633</v>
      </c>
      <c r="E8710" s="7">
        <f>SUM(D$2:D8710)</f>
        <v>2282.9318936917252</v>
      </c>
      <c r="F8710">
        <f t="shared" si="681"/>
        <v>1</v>
      </c>
      <c r="G8710">
        <f t="shared" si="682"/>
        <v>1</v>
      </c>
    </row>
    <row r="8711" spans="1:7" x14ac:dyDescent="0.25">
      <c r="A8711" s="7">
        <v>1.7300674655568889E-2</v>
      </c>
      <c r="B8711" s="13">
        <f t="shared" si="683"/>
        <v>8710</v>
      </c>
      <c r="C8711" s="35">
        <f t="shared" si="684"/>
        <v>1.0386244332125094E-5</v>
      </c>
      <c r="D8711" s="7">
        <f t="shared" si="680"/>
        <v>9.046418813280957E-2</v>
      </c>
      <c r="E8711" s="7">
        <f>SUM(D$2:D8711)</f>
        <v>2283.0223578798582</v>
      </c>
      <c r="F8711">
        <f t="shared" si="681"/>
        <v>1</v>
      </c>
      <c r="G8711">
        <f t="shared" si="682"/>
        <v>1</v>
      </c>
    </row>
    <row r="8712" spans="1:7" x14ac:dyDescent="0.25">
      <c r="A8712" s="7">
        <v>1.7295203114265717E-2</v>
      </c>
      <c r="B8712" s="13">
        <f t="shared" si="683"/>
        <v>8711</v>
      </c>
      <c r="C8712" s="35">
        <f t="shared" si="684"/>
        <v>5.4715413031723725E-6</v>
      </c>
      <c r="D8712" s="7">
        <f t="shared" si="680"/>
        <v>4.7662596291934534E-2</v>
      </c>
      <c r="E8712" s="7">
        <f>SUM(D$2:D8712)</f>
        <v>2283.0700204761501</v>
      </c>
      <c r="F8712">
        <f t="shared" si="681"/>
        <v>1</v>
      </c>
      <c r="G8712">
        <f t="shared" si="682"/>
        <v>1</v>
      </c>
    </row>
    <row r="8713" spans="1:7" x14ac:dyDescent="0.25">
      <c r="A8713" s="7">
        <v>1.7286196860439286E-2</v>
      </c>
      <c r="B8713" s="13">
        <f t="shared" si="683"/>
        <v>8712</v>
      </c>
      <c r="C8713" s="35">
        <f t="shared" si="684"/>
        <v>9.0062538264309988E-6</v>
      </c>
      <c r="D8713" s="7">
        <f t="shared" si="680"/>
        <v>7.8462483335866862E-2</v>
      </c>
      <c r="E8713" s="7">
        <f>SUM(D$2:D8713)</f>
        <v>2283.148482959486</v>
      </c>
      <c r="F8713">
        <f t="shared" si="681"/>
        <v>1</v>
      </c>
      <c r="G8713">
        <f t="shared" si="682"/>
        <v>1</v>
      </c>
    </row>
    <row r="8714" spans="1:7" x14ac:dyDescent="0.25">
      <c r="A8714" s="7">
        <v>1.7286196860439286E-2</v>
      </c>
      <c r="B8714" s="13">
        <f t="shared" si="683"/>
        <v>8713</v>
      </c>
      <c r="C8714" s="35">
        <f t="shared" si="684"/>
        <v>0</v>
      </c>
      <c r="D8714" s="7">
        <f t="shared" si="680"/>
        <v>0</v>
      </c>
      <c r="E8714" s="7">
        <f>SUM(D$2:D8714)</f>
        <v>2283.148482959486</v>
      </c>
      <c r="F8714">
        <f t="shared" si="681"/>
        <v>1</v>
      </c>
      <c r="G8714">
        <f t="shared" si="682"/>
        <v>1</v>
      </c>
    </row>
    <row r="8715" spans="1:7" x14ac:dyDescent="0.25">
      <c r="A8715" s="7">
        <v>1.7286196860439286E-2</v>
      </c>
      <c r="B8715" s="13">
        <f t="shared" si="683"/>
        <v>8714</v>
      </c>
      <c r="C8715" s="35">
        <f t="shared" si="684"/>
        <v>0</v>
      </c>
      <c r="D8715" s="7">
        <f t="shared" si="680"/>
        <v>0</v>
      </c>
      <c r="E8715" s="7">
        <f>SUM(D$2:D8715)</f>
        <v>2283.148482959486</v>
      </c>
      <c r="F8715">
        <f t="shared" si="681"/>
        <v>1</v>
      </c>
      <c r="G8715">
        <f t="shared" si="682"/>
        <v>1</v>
      </c>
    </row>
    <row r="8716" spans="1:7" x14ac:dyDescent="0.25">
      <c r="A8716" s="7">
        <v>1.7259129678240444E-2</v>
      </c>
      <c r="B8716" s="13">
        <f t="shared" si="683"/>
        <v>8715</v>
      </c>
      <c r="C8716" s="35">
        <f t="shared" si="684"/>
        <v>2.7067182198841494E-5</v>
      </c>
      <c r="D8716" s="7">
        <f t="shared" si="680"/>
        <v>0.23589049286290362</v>
      </c>
      <c r="E8716" s="7">
        <f>SUM(D$2:D8716)</f>
        <v>2283.3843734523489</v>
      </c>
      <c r="F8716">
        <f t="shared" si="681"/>
        <v>1</v>
      </c>
      <c r="G8716">
        <f t="shared" si="682"/>
        <v>1</v>
      </c>
    </row>
    <row r="8717" spans="1:7" x14ac:dyDescent="0.25">
      <c r="A8717" s="7">
        <v>1.722605832682398E-2</v>
      </c>
      <c r="B8717" s="13">
        <f t="shared" si="683"/>
        <v>8716</v>
      </c>
      <c r="C8717" s="35">
        <f t="shared" si="684"/>
        <v>3.3071351416464473E-5</v>
      </c>
      <c r="D8717" s="7">
        <f t="shared" si="680"/>
        <v>0.28824989894590436</v>
      </c>
      <c r="E8717" s="7">
        <f>SUM(D$2:D8717)</f>
        <v>2283.672623351295</v>
      </c>
      <c r="F8717">
        <f t="shared" si="681"/>
        <v>1</v>
      </c>
      <c r="G8717">
        <f t="shared" si="682"/>
        <v>1</v>
      </c>
    </row>
    <row r="8718" spans="1:7" x14ac:dyDescent="0.25">
      <c r="A8718" s="7">
        <v>1.7191485933103098E-2</v>
      </c>
      <c r="B8718" s="13">
        <f t="shared" si="683"/>
        <v>8717</v>
      </c>
      <c r="C8718" s="35">
        <f t="shared" si="684"/>
        <v>3.4572393720882361E-5</v>
      </c>
      <c r="D8718" s="7">
        <f t="shared" si="680"/>
        <v>0.30136755606493154</v>
      </c>
      <c r="E8718" s="7">
        <f>SUM(D$2:D8718)</f>
        <v>2283.9739909073601</v>
      </c>
      <c r="F8718">
        <f t="shared" si="681"/>
        <v>1</v>
      </c>
      <c r="G8718">
        <f t="shared" si="682"/>
        <v>1</v>
      </c>
    </row>
    <row r="8719" spans="1:7" x14ac:dyDescent="0.25">
      <c r="A8719" s="7">
        <v>1.7179961801862792E-2</v>
      </c>
      <c r="B8719" s="13">
        <f t="shared" si="683"/>
        <v>8718</v>
      </c>
      <c r="C8719" s="35">
        <f t="shared" si="684"/>
        <v>1.1524131240305685E-5</v>
      </c>
      <c r="D8719" s="7">
        <f t="shared" si="680"/>
        <v>0.10046737615298496</v>
      </c>
      <c r="E8719" s="7">
        <f>SUM(D$2:D8719)</f>
        <v>2284.0744582835132</v>
      </c>
      <c r="F8719">
        <f t="shared" si="681"/>
        <v>1</v>
      </c>
      <c r="G8719">
        <f t="shared" si="682"/>
        <v>1</v>
      </c>
    </row>
    <row r="8720" spans="1:7" x14ac:dyDescent="0.25">
      <c r="A8720" s="7">
        <v>1.7155267234919322E-2</v>
      </c>
      <c r="B8720" s="13">
        <f t="shared" si="683"/>
        <v>8719</v>
      </c>
      <c r="C8720" s="35">
        <f t="shared" si="684"/>
        <v>2.4694566943470053E-5</v>
      </c>
      <c r="D8720" s="7">
        <f t="shared" si="680"/>
        <v>0.21531192918011538</v>
      </c>
      <c r="E8720" s="7">
        <f>SUM(D$2:D8720)</f>
        <v>2284.2897702126934</v>
      </c>
      <c r="F8720">
        <f t="shared" si="681"/>
        <v>1</v>
      </c>
      <c r="G8720">
        <f t="shared" si="682"/>
        <v>1</v>
      </c>
    </row>
    <row r="8721" spans="1:7" x14ac:dyDescent="0.25">
      <c r="A8721" s="7">
        <v>1.7133865276901625E-2</v>
      </c>
      <c r="B8721" s="13">
        <f t="shared" si="683"/>
        <v>8720</v>
      </c>
      <c r="C8721" s="35">
        <f t="shared" si="684"/>
        <v>2.1401958017697176E-5</v>
      </c>
      <c r="D8721" s="7">
        <f t="shared" si="680"/>
        <v>0.18662507391431937</v>
      </c>
      <c r="E8721" s="7">
        <f>SUM(D$2:D8721)</f>
        <v>2284.4763952866078</v>
      </c>
      <c r="F8721">
        <f t="shared" si="681"/>
        <v>1</v>
      </c>
      <c r="G8721">
        <f t="shared" si="682"/>
        <v>1</v>
      </c>
    </row>
    <row r="8722" spans="1:7" x14ac:dyDescent="0.25">
      <c r="A8722" s="7">
        <v>1.712234114566134E-2</v>
      </c>
      <c r="B8722" s="13">
        <f t="shared" si="683"/>
        <v>8721</v>
      </c>
      <c r="C8722" s="35">
        <f t="shared" si="684"/>
        <v>1.1524131240284868E-5</v>
      </c>
      <c r="D8722" s="7">
        <f t="shared" si="680"/>
        <v>0.10050194854652433</v>
      </c>
      <c r="E8722" s="7">
        <f>SUM(D$2:D8722)</f>
        <v>2284.5768972351543</v>
      </c>
      <c r="F8722">
        <f t="shared" si="681"/>
        <v>1</v>
      </c>
      <c r="G8722">
        <f t="shared" si="682"/>
        <v>1</v>
      </c>
    </row>
    <row r="8723" spans="1:7" x14ac:dyDescent="0.25">
      <c r="A8723" s="7">
        <v>1.7110817014421031E-2</v>
      </c>
      <c r="B8723" s="13">
        <f t="shared" si="683"/>
        <v>8722</v>
      </c>
      <c r="C8723" s="35">
        <f t="shared" si="684"/>
        <v>1.1524131240309154E-5</v>
      </c>
      <c r="D8723" s="7">
        <f t="shared" si="680"/>
        <v>0.10051347267797645</v>
      </c>
      <c r="E8723" s="7">
        <f>SUM(D$2:D8723)</f>
        <v>2284.6774107078322</v>
      </c>
      <c r="F8723">
        <f t="shared" si="681"/>
        <v>1</v>
      </c>
      <c r="G8723">
        <f t="shared" si="682"/>
        <v>1</v>
      </c>
    </row>
    <row r="8724" spans="1:7" x14ac:dyDescent="0.25">
      <c r="A8724" s="7">
        <v>1.7092949768926641E-2</v>
      </c>
      <c r="B8724" s="13">
        <f t="shared" si="683"/>
        <v>8723</v>
      </c>
      <c r="C8724" s="35">
        <f t="shared" si="684"/>
        <v>1.7867245494389977E-5</v>
      </c>
      <c r="D8724" s="7">
        <f t="shared" si="680"/>
        <v>0.15585598244756377</v>
      </c>
      <c r="E8724" s="7">
        <f>SUM(D$2:D8724)</f>
        <v>2284.8332666902797</v>
      </c>
      <c r="F8724">
        <f t="shared" si="681"/>
        <v>1</v>
      </c>
      <c r="G8724">
        <f t="shared" si="682"/>
        <v>1</v>
      </c>
    </row>
    <row r="8725" spans="1:7" x14ac:dyDescent="0.25">
      <c r="A8725" s="7">
        <v>1.7041018547266088E-2</v>
      </c>
      <c r="B8725" s="13">
        <f t="shared" si="683"/>
        <v>8724</v>
      </c>
      <c r="C8725" s="35">
        <f t="shared" si="684"/>
        <v>5.1931221660552612E-5</v>
      </c>
      <c r="D8725" s="7">
        <f t="shared" si="680"/>
        <v>0.453047977766661</v>
      </c>
      <c r="E8725" s="7">
        <f>SUM(D$2:D8725)</f>
        <v>2285.2863146680465</v>
      </c>
      <c r="F8725">
        <f t="shared" si="681"/>
        <v>1</v>
      </c>
      <c r="G8725">
        <f t="shared" si="682"/>
        <v>1</v>
      </c>
    </row>
    <row r="8726" spans="1:7" x14ac:dyDescent="0.25">
      <c r="A8726" s="7">
        <v>1.7009859814269748E-2</v>
      </c>
      <c r="B8726" s="13">
        <f t="shared" si="683"/>
        <v>8725</v>
      </c>
      <c r="C8726" s="35">
        <f t="shared" si="684"/>
        <v>3.1158732996340588E-5</v>
      </c>
      <c r="D8726" s="7">
        <f t="shared" si="680"/>
        <v>0.27185994539307162</v>
      </c>
      <c r="E8726" s="7">
        <f>SUM(D$2:D8726)</f>
        <v>2285.5581746134394</v>
      </c>
      <c r="F8726">
        <f t="shared" si="681"/>
        <v>1</v>
      </c>
      <c r="G8726">
        <f t="shared" si="682"/>
        <v>1</v>
      </c>
    </row>
    <row r="8727" spans="1:7" x14ac:dyDescent="0.25">
      <c r="A8727" s="7">
        <v>1.7007099833258415E-2</v>
      </c>
      <c r="B8727" s="13">
        <f t="shared" si="683"/>
        <v>8726</v>
      </c>
      <c r="C8727" s="35">
        <f t="shared" si="684"/>
        <v>2.7599810113326795E-6</v>
      </c>
      <c r="D8727" s="7">
        <f t="shared" si="680"/>
        <v>2.4083594304888961E-2</v>
      </c>
      <c r="E8727" s="7">
        <f>SUM(D$2:D8727)</f>
        <v>2285.5822582077444</v>
      </c>
      <c r="F8727">
        <f t="shared" si="681"/>
        <v>1</v>
      </c>
      <c r="G8727">
        <f t="shared" si="682"/>
        <v>1</v>
      </c>
    </row>
    <row r="8728" spans="1:7" x14ac:dyDescent="0.25">
      <c r="A8728" s="7">
        <v>1.6970445348599161E-2</v>
      </c>
      <c r="B8728" s="13">
        <f t="shared" si="683"/>
        <v>8727</v>
      </c>
      <c r="C8728" s="35">
        <f t="shared" si="684"/>
        <v>3.6654484659254249E-5</v>
      </c>
      <c r="D8728" s="7">
        <f t="shared" si="680"/>
        <v>0.31988368762131181</v>
      </c>
      <c r="E8728" s="7">
        <f>SUM(D$2:D8728)</f>
        <v>2285.9021418953657</v>
      </c>
      <c r="F8728">
        <f t="shared" si="681"/>
        <v>1</v>
      </c>
      <c r="G8728">
        <f t="shared" si="682"/>
        <v>1</v>
      </c>
    </row>
    <row r="8729" spans="1:7" x14ac:dyDescent="0.25">
      <c r="A8729" s="7">
        <v>1.6926769859612837E-2</v>
      </c>
      <c r="B8729" s="13">
        <f t="shared" si="683"/>
        <v>8728</v>
      </c>
      <c r="C8729" s="35">
        <f t="shared" si="684"/>
        <v>4.3675488986323618E-5</v>
      </c>
      <c r="D8729" s="7">
        <f t="shared" si="680"/>
        <v>0.38119966787263254</v>
      </c>
      <c r="E8729" s="7">
        <f>SUM(D$2:D8729)</f>
        <v>2286.2833415632385</v>
      </c>
      <c r="F8729">
        <f t="shared" si="681"/>
        <v>1</v>
      </c>
      <c r="G8729">
        <f t="shared" si="682"/>
        <v>1</v>
      </c>
    </row>
    <row r="8730" spans="1:7" x14ac:dyDescent="0.25">
      <c r="A8730" s="7">
        <v>1.6916383615280729E-2</v>
      </c>
      <c r="B8730" s="13">
        <f t="shared" si="683"/>
        <v>8729</v>
      </c>
      <c r="C8730" s="35">
        <f t="shared" si="684"/>
        <v>1.0386244332107747E-5</v>
      </c>
      <c r="D8730" s="7">
        <f t="shared" si="680"/>
        <v>9.0661526774968526E-2</v>
      </c>
      <c r="E8730" s="7">
        <f>SUM(D$2:D8730)</f>
        <v>2286.3740030900135</v>
      </c>
      <c r="F8730">
        <f t="shared" si="681"/>
        <v>1</v>
      </c>
      <c r="G8730">
        <f t="shared" si="682"/>
        <v>1</v>
      </c>
    </row>
    <row r="8731" spans="1:7" x14ac:dyDescent="0.25">
      <c r="A8731" s="7">
        <v>1.6891858520855486E-2</v>
      </c>
      <c r="B8731" s="13">
        <f t="shared" si="683"/>
        <v>8730</v>
      </c>
      <c r="C8731" s="35">
        <f t="shared" si="684"/>
        <v>2.4525094425242866E-5</v>
      </c>
      <c r="D8731" s="7">
        <f t="shared" si="680"/>
        <v>0.21410407433237022</v>
      </c>
      <c r="E8731" s="7">
        <f>SUM(D$2:D8731)</f>
        <v>2286.5881071643457</v>
      </c>
      <c r="F8731">
        <f t="shared" si="681"/>
        <v>1</v>
      </c>
      <c r="G8731">
        <f t="shared" si="682"/>
        <v>1</v>
      </c>
    </row>
    <row r="8732" spans="1:7" x14ac:dyDescent="0.25">
      <c r="A8732" s="7">
        <v>1.6868810258374896E-2</v>
      </c>
      <c r="B8732" s="13">
        <f t="shared" si="683"/>
        <v>8731</v>
      </c>
      <c r="C8732" s="35">
        <f t="shared" si="684"/>
        <v>2.3048262480590553E-5</v>
      </c>
      <c r="D8732" s="7">
        <f t="shared" si="680"/>
        <v>0.20123437971803612</v>
      </c>
      <c r="E8732" s="7">
        <f>SUM(D$2:D8732)</f>
        <v>2286.789341544064</v>
      </c>
      <c r="F8732">
        <f t="shared" si="681"/>
        <v>1</v>
      </c>
      <c r="G8732">
        <f t="shared" si="682"/>
        <v>1</v>
      </c>
    </row>
    <row r="8733" spans="1:7" x14ac:dyDescent="0.25">
      <c r="A8733" s="7">
        <v>1.6822713733413729E-2</v>
      </c>
      <c r="B8733" s="13">
        <f t="shared" si="683"/>
        <v>8732</v>
      </c>
      <c r="C8733" s="35">
        <f t="shared" si="684"/>
        <v>4.6096524961167229E-5</v>
      </c>
      <c r="D8733" s="7">
        <f t="shared" si="680"/>
        <v>0.40251485596091224</v>
      </c>
      <c r="E8733" s="7">
        <f>SUM(D$2:D8733)</f>
        <v>2287.1918564000248</v>
      </c>
      <c r="F8733">
        <f t="shared" si="681"/>
        <v>1</v>
      </c>
      <c r="G8733">
        <f t="shared" si="682"/>
        <v>1</v>
      </c>
    </row>
    <row r="8734" spans="1:7" x14ac:dyDescent="0.25">
      <c r="A8734" s="7">
        <v>1.6811189602173419E-2</v>
      </c>
      <c r="B8734" s="13">
        <f t="shared" si="683"/>
        <v>8733</v>
      </c>
      <c r="C8734" s="35">
        <f t="shared" si="684"/>
        <v>1.1524131240309154E-5</v>
      </c>
      <c r="D8734" s="7">
        <f t="shared" si="680"/>
        <v>0.10064023812161985</v>
      </c>
      <c r="E8734" s="7">
        <f>SUM(D$2:D8734)</f>
        <v>2287.2924966381465</v>
      </c>
      <c r="F8734">
        <f t="shared" si="681"/>
        <v>1</v>
      </c>
      <c r="G8734">
        <f t="shared" si="682"/>
        <v>1</v>
      </c>
    </row>
    <row r="8735" spans="1:7" x14ac:dyDescent="0.25">
      <c r="A8735" s="7">
        <v>1.6802134927627482E-2</v>
      </c>
      <c r="B8735" s="13">
        <f t="shared" si="683"/>
        <v>8734</v>
      </c>
      <c r="C8735" s="35">
        <f t="shared" si="684"/>
        <v>9.054674545937863E-6</v>
      </c>
      <c r="D8735" s="7">
        <f t="shared" si="680"/>
        <v>7.9083527484221289E-2</v>
      </c>
      <c r="E8735" s="7">
        <f>SUM(D$2:D8735)</f>
        <v>2287.3715801656308</v>
      </c>
      <c r="F8735">
        <f t="shared" si="681"/>
        <v>1</v>
      </c>
      <c r="G8735">
        <f t="shared" si="682"/>
        <v>1</v>
      </c>
    </row>
    <row r="8736" spans="1:7" x14ac:dyDescent="0.25">
      <c r="A8736" s="7">
        <v>1.6753568945971967E-2</v>
      </c>
      <c r="B8736" s="13">
        <f t="shared" si="683"/>
        <v>8735</v>
      </c>
      <c r="C8736" s="35">
        <f t="shared" si="684"/>
        <v>4.8565981655514234E-5</v>
      </c>
      <c r="D8736" s="7">
        <f t="shared" si="680"/>
        <v>0.42422384976091682</v>
      </c>
      <c r="E8736" s="7">
        <f>SUM(D$2:D8736)</f>
        <v>2287.7958040153917</v>
      </c>
      <c r="F8736">
        <f t="shared" si="681"/>
        <v>1</v>
      </c>
      <c r="G8736">
        <f t="shared" si="682"/>
        <v>1</v>
      </c>
    </row>
    <row r="8737" spans="1:7" x14ac:dyDescent="0.25">
      <c r="A8737" s="7">
        <v>1.6753568945971967E-2</v>
      </c>
      <c r="B8737" s="13">
        <f t="shared" si="683"/>
        <v>8736</v>
      </c>
      <c r="C8737" s="35">
        <f t="shared" si="684"/>
        <v>0</v>
      </c>
      <c r="D8737" s="7">
        <f t="shared" si="680"/>
        <v>0</v>
      </c>
      <c r="E8737" s="7">
        <f>SUM(D$2:D8737)</f>
        <v>2287.7958040153917</v>
      </c>
      <c r="F8737">
        <f t="shared" si="681"/>
        <v>1</v>
      </c>
      <c r="G8737">
        <f t="shared" si="682"/>
        <v>1</v>
      </c>
    </row>
    <row r="8738" spans="1:7" x14ac:dyDescent="0.25">
      <c r="A8738" s="7">
        <v>1.6753568945971967E-2</v>
      </c>
      <c r="B8738" s="13">
        <f t="shared" si="683"/>
        <v>8737</v>
      </c>
      <c r="C8738" s="35">
        <f t="shared" si="684"/>
        <v>0</v>
      </c>
      <c r="D8738" s="7">
        <f t="shared" si="680"/>
        <v>0</v>
      </c>
      <c r="E8738" s="7">
        <f>SUM(D$2:D8738)</f>
        <v>2287.7958040153917</v>
      </c>
      <c r="F8738">
        <f t="shared" si="681"/>
        <v>1</v>
      </c>
      <c r="G8738">
        <f t="shared" si="682"/>
        <v>1</v>
      </c>
    </row>
    <row r="8739" spans="1:7" x14ac:dyDescent="0.25">
      <c r="A8739" s="7">
        <v>1.6687886239974251E-2</v>
      </c>
      <c r="B8739" s="13">
        <f t="shared" si="683"/>
        <v>8738</v>
      </c>
      <c r="C8739" s="35">
        <f t="shared" si="684"/>
        <v>6.5682705997716084E-5</v>
      </c>
      <c r="D8739" s="7">
        <f t="shared" si="680"/>
        <v>0.57393548500804314</v>
      </c>
      <c r="E8739" s="7">
        <f>SUM(D$2:D8739)</f>
        <v>2288.3697395003996</v>
      </c>
      <c r="F8739">
        <f t="shared" si="681"/>
        <v>1</v>
      </c>
      <c r="G8739">
        <f t="shared" si="682"/>
        <v>1</v>
      </c>
    </row>
    <row r="8740" spans="1:7" x14ac:dyDescent="0.25">
      <c r="A8740" s="7">
        <v>1.6656727506977911E-2</v>
      </c>
      <c r="B8740" s="13">
        <f t="shared" si="683"/>
        <v>8739</v>
      </c>
      <c r="C8740" s="35">
        <f t="shared" si="684"/>
        <v>3.1158732996340588E-5</v>
      </c>
      <c r="D8740" s="7">
        <f t="shared" si="680"/>
        <v>0.2722961676550204</v>
      </c>
      <c r="E8740" s="7">
        <f>SUM(D$2:D8740)</f>
        <v>2288.6420356680546</v>
      </c>
      <c r="F8740">
        <f t="shared" si="681"/>
        <v>1</v>
      </c>
      <c r="G8740">
        <f t="shared" si="682"/>
        <v>1</v>
      </c>
    </row>
    <row r="8741" spans="1:7" x14ac:dyDescent="0.25">
      <c r="A8741" s="7">
        <v>1.6656727506977911E-2</v>
      </c>
      <c r="B8741" s="13">
        <f t="shared" si="683"/>
        <v>8740</v>
      </c>
      <c r="C8741" s="35">
        <f t="shared" si="684"/>
        <v>0</v>
      </c>
      <c r="D8741" s="7">
        <f t="shared" si="680"/>
        <v>0</v>
      </c>
      <c r="E8741" s="7">
        <f>SUM(D$2:D8741)</f>
        <v>2288.6420356680546</v>
      </c>
      <c r="F8741">
        <f t="shared" si="681"/>
        <v>1</v>
      </c>
      <c r="G8741">
        <f t="shared" si="682"/>
        <v>1</v>
      </c>
    </row>
    <row r="8742" spans="1:7" x14ac:dyDescent="0.25">
      <c r="A8742" s="7">
        <v>1.6656727506977911E-2</v>
      </c>
      <c r="B8742" s="13">
        <f t="shared" si="683"/>
        <v>8741</v>
      </c>
      <c r="C8742" s="35">
        <f t="shared" si="684"/>
        <v>0</v>
      </c>
      <c r="D8742" s="7">
        <f t="shared" si="680"/>
        <v>0</v>
      </c>
      <c r="E8742" s="7">
        <f>SUM(D$2:D8742)</f>
        <v>2288.6420356680546</v>
      </c>
      <c r="F8742">
        <f t="shared" si="681"/>
        <v>1</v>
      </c>
      <c r="G8742">
        <f t="shared" si="682"/>
        <v>1</v>
      </c>
    </row>
    <row r="8743" spans="1:7" x14ac:dyDescent="0.25">
      <c r="A8743" s="7">
        <v>1.6075678873013564E-2</v>
      </c>
      <c r="B8743" s="13">
        <f t="shared" si="683"/>
        <v>8742</v>
      </c>
      <c r="C8743" s="35">
        <f t="shared" si="684"/>
        <v>5.8104863396434697E-4</v>
      </c>
      <c r="D8743" s="7">
        <f t="shared" si="680"/>
        <v>5.0795271581163215</v>
      </c>
      <c r="E8743" s="7">
        <f>SUM(D$2:D8743)</f>
        <v>2293.7215628261711</v>
      </c>
      <c r="F8743">
        <f t="shared" si="681"/>
        <v>1</v>
      </c>
      <c r="G8743">
        <f t="shared" si="682"/>
        <v>1</v>
      </c>
    </row>
    <row r="8744" spans="1:7" x14ac:dyDescent="0.25">
      <c r="A8744" s="7">
        <v>1.6075678873013564E-2</v>
      </c>
      <c r="B8744" s="13">
        <f t="shared" si="683"/>
        <v>8743</v>
      </c>
      <c r="C8744" s="35">
        <f t="shared" si="684"/>
        <v>0</v>
      </c>
      <c r="D8744" s="7">
        <f t="shared" si="680"/>
        <v>0</v>
      </c>
      <c r="E8744" s="7">
        <f>SUM(D$2:D8744)</f>
        <v>2293.7215628261711</v>
      </c>
      <c r="F8744">
        <f t="shared" si="681"/>
        <v>1</v>
      </c>
      <c r="G8744">
        <f t="shared" si="682"/>
        <v>1</v>
      </c>
    </row>
    <row r="8745" spans="1:7" x14ac:dyDescent="0.25">
      <c r="A8745" s="7">
        <v>1.6075678873013564E-2</v>
      </c>
      <c r="B8745" s="13">
        <f t="shared" si="683"/>
        <v>8744</v>
      </c>
      <c r="C8745" s="35">
        <f t="shared" si="684"/>
        <v>0</v>
      </c>
      <c r="D8745" s="7">
        <f t="shared" si="680"/>
        <v>0</v>
      </c>
      <c r="E8745" s="7">
        <f>SUM(D$2:D8745)</f>
        <v>2293.7215628261711</v>
      </c>
      <c r="F8745">
        <f t="shared" si="681"/>
        <v>1</v>
      </c>
      <c r="G8745">
        <f t="shared" si="682"/>
        <v>1</v>
      </c>
    </row>
    <row r="8746" spans="1:7" x14ac:dyDescent="0.25">
      <c r="A8746" s="7">
        <v>1.6075678873013564E-2</v>
      </c>
      <c r="B8746" s="13">
        <f t="shared" si="683"/>
        <v>8745</v>
      </c>
      <c r="C8746" s="35">
        <f t="shared" si="684"/>
        <v>0</v>
      </c>
      <c r="D8746" s="7">
        <f t="shared" si="680"/>
        <v>0</v>
      </c>
      <c r="E8746" s="7">
        <f>SUM(D$2:D8746)</f>
        <v>2293.7215628261711</v>
      </c>
      <c r="F8746">
        <f t="shared" si="681"/>
        <v>1</v>
      </c>
      <c r="G8746">
        <f t="shared" si="682"/>
        <v>1</v>
      </c>
    </row>
    <row r="8747" spans="1:7" x14ac:dyDescent="0.25">
      <c r="A8747" s="7">
        <v>1.6075678873013564E-2</v>
      </c>
      <c r="B8747" s="13">
        <f t="shared" si="683"/>
        <v>8746</v>
      </c>
      <c r="C8747" s="35">
        <f t="shared" si="684"/>
        <v>0</v>
      </c>
      <c r="D8747" s="7">
        <f t="shared" si="680"/>
        <v>0</v>
      </c>
      <c r="E8747" s="7">
        <f>SUM(D$2:D8747)</f>
        <v>2293.7215628261711</v>
      </c>
      <c r="F8747">
        <f t="shared" si="681"/>
        <v>1</v>
      </c>
      <c r="G8747">
        <f t="shared" si="682"/>
        <v>1</v>
      </c>
    </row>
    <row r="8748" spans="1:7" x14ac:dyDescent="0.25">
      <c r="A8748" s="7">
        <v>1.6075678873013564E-2</v>
      </c>
      <c r="B8748" s="13">
        <f t="shared" si="683"/>
        <v>8747</v>
      </c>
      <c r="C8748" s="35">
        <f t="shared" si="684"/>
        <v>0</v>
      </c>
      <c r="D8748" s="7">
        <f t="shared" si="680"/>
        <v>0</v>
      </c>
      <c r="E8748" s="7">
        <f>SUM(D$2:D8748)</f>
        <v>2293.7215628261711</v>
      </c>
      <c r="F8748">
        <f t="shared" si="681"/>
        <v>1</v>
      </c>
      <c r="G8748">
        <f t="shared" si="682"/>
        <v>1</v>
      </c>
    </row>
    <row r="8749" spans="1:7" x14ac:dyDescent="0.25">
      <c r="A8749" s="7">
        <v>1.6075678873013564E-2</v>
      </c>
      <c r="B8749" s="13">
        <f t="shared" si="683"/>
        <v>8748</v>
      </c>
      <c r="C8749" s="35">
        <f t="shared" si="684"/>
        <v>0</v>
      </c>
      <c r="D8749" s="7">
        <f t="shared" si="680"/>
        <v>0</v>
      </c>
      <c r="E8749" s="7">
        <f>SUM(D$2:D8749)</f>
        <v>2293.7215628261711</v>
      </c>
      <c r="F8749">
        <f t="shared" si="681"/>
        <v>1</v>
      </c>
      <c r="G8749">
        <f t="shared" si="682"/>
        <v>1</v>
      </c>
    </row>
    <row r="8750" spans="1:7" x14ac:dyDescent="0.25">
      <c r="A8750" s="7">
        <v>1.6075678873013564E-2</v>
      </c>
      <c r="B8750" s="13">
        <f t="shared" si="683"/>
        <v>8749</v>
      </c>
      <c r="C8750" s="35">
        <f t="shared" si="684"/>
        <v>0</v>
      </c>
      <c r="D8750" s="7">
        <f t="shared" si="680"/>
        <v>0</v>
      </c>
      <c r="E8750" s="7">
        <f>SUM(D$2:D8750)</f>
        <v>2293.7215628261711</v>
      </c>
      <c r="F8750">
        <f t="shared" si="681"/>
        <v>1</v>
      </c>
      <c r="G8750">
        <f t="shared" si="682"/>
        <v>1</v>
      </c>
    </row>
    <row r="8751" spans="1:7" x14ac:dyDescent="0.25">
      <c r="A8751" s="7">
        <v>1.6075678873013564E-2</v>
      </c>
      <c r="B8751" s="13">
        <f t="shared" si="683"/>
        <v>8750</v>
      </c>
      <c r="C8751" s="35">
        <f t="shared" si="684"/>
        <v>0</v>
      </c>
      <c r="D8751" s="7">
        <f t="shared" si="680"/>
        <v>0</v>
      </c>
      <c r="E8751" s="7">
        <f>SUM(D$2:D8751)</f>
        <v>2293.7215628261711</v>
      </c>
      <c r="F8751">
        <f t="shared" si="681"/>
        <v>1</v>
      </c>
      <c r="G8751">
        <f t="shared" si="682"/>
        <v>1</v>
      </c>
    </row>
    <row r="8752" spans="1:7" x14ac:dyDescent="0.25">
      <c r="A8752" s="7">
        <v>1.6075678873013564E-2</v>
      </c>
      <c r="B8752" s="13">
        <f t="shared" si="683"/>
        <v>8751</v>
      </c>
      <c r="C8752" s="35">
        <f t="shared" si="684"/>
        <v>0</v>
      </c>
      <c r="D8752" s="7">
        <f t="shared" si="680"/>
        <v>0</v>
      </c>
      <c r="E8752" s="7">
        <f>SUM(D$2:D8752)</f>
        <v>2293.7215628261711</v>
      </c>
      <c r="F8752">
        <f t="shared" si="681"/>
        <v>1</v>
      </c>
      <c r="G8752">
        <f t="shared" si="682"/>
        <v>1</v>
      </c>
    </row>
    <row r="8753" spans="1:7" x14ac:dyDescent="0.25">
      <c r="A8753" s="7">
        <v>1.6075678873013564E-2</v>
      </c>
      <c r="B8753" s="13">
        <f t="shared" si="683"/>
        <v>8752</v>
      </c>
      <c r="C8753" s="35">
        <f t="shared" si="684"/>
        <v>0</v>
      </c>
      <c r="D8753" s="7">
        <f t="shared" si="680"/>
        <v>0</v>
      </c>
      <c r="E8753" s="7">
        <f>SUM(D$2:D8753)</f>
        <v>2293.7215628261711</v>
      </c>
      <c r="F8753">
        <f t="shared" si="681"/>
        <v>1</v>
      </c>
      <c r="G8753">
        <f t="shared" si="682"/>
        <v>1</v>
      </c>
    </row>
    <row r="8754" spans="1:7" x14ac:dyDescent="0.25">
      <c r="A8754" s="7">
        <v>1.6075678873013564E-2</v>
      </c>
      <c r="B8754" s="13">
        <f t="shared" si="683"/>
        <v>8753</v>
      </c>
      <c r="C8754" s="35">
        <f t="shared" si="684"/>
        <v>0</v>
      </c>
      <c r="D8754" s="7">
        <f t="shared" si="680"/>
        <v>0</v>
      </c>
      <c r="E8754" s="7">
        <f>SUM(D$2:D8754)</f>
        <v>2293.7215628261711</v>
      </c>
      <c r="F8754">
        <f t="shared" si="681"/>
        <v>1</v>
      </c>
      <c r="G8754">
        <f t="shared" si="682"/>
        <v>1</v>
      </c>
    </row>
    <row r="8755" spans="1:7" x14ac:dyDescent="0.25">
      <c r="A8755" s="7">
        <v>1.6075678873013564E-2</v>
      </c>
      <c r="B8755" s="13">
        <f t="shared" si="683"/>
        <v>8754</v>
      </c>
      <c r="C8755" s="35">
        <f t="shared" si="684"/>
        <v>0</v>
      </c>
      <c r="D8755" s="7">
        <f t="shared" si="680"/>
        <v>0</v>
      </c>
      <c r="E8755" s="7">
        <f>SUM(D$2:D8755)</f>
        <v>2293.7215628261711</v>
      </c>
      <c r="F8755">
        <f t="shared" si="681"/>
        <v>1</v>
      </c>
      <c r="G8755">
        <f t="shared" si="682"/>
        <v>1</v>
      </c>
    </row>
    <row r="8756" spans="1:7" x14ac:dyDescent="0.25">
      <c r="A8756" s="7">
        <v>1.6075678873013564E-2</v>
      </c>
      <c r="B8756" s="13">
        <f t="shared" si="683"/>
        <v>8755</v>
      </c>
      <c r="C8756" s="35">
        <f t="shared" si="684"/>
        <v>0</v>
      </c>
      <c r="D8756" s="7">
        <f t="shared" si="680"/>
        <v>0</v>
      </c>
      <c r="E8756" s="7">
        <f>SUM(D$2:D8756)</f>
        <v>2293.7215628261711</v>
      </c>
      <c r="F8756">
        <f t="shared" si="681"/>
        <v>1</v>
      </c>
      <c r="G8756">
        <f t="shared" si="682"/>
        <v>1</v>
      </c>
    </row>
    <row r="8757" spans="1:7" x14ac:dyDescent="0.25">
      <c r="A8757" s="7">
        <v>1.6075678873013564E-2</v>
      </c>
      <c r="B8757" s="13">
        <f t="shared" si="683"/>
        <v>8756</v>
      </c>
      <c r="C8757" s="35">
        <f t="shared" si="684"/>
        <v>0</v>
      </c>
      <c r="D8757" s="7">
        <f t="shared" si="680"/>
        <v>0</v>
      </c>
      <c r="E8757" s="7">
        <f>SUM(D$2:D8757)</f>
        <v>2293.7215628261711</v>
      </c>
      <c r="F8757">
        <f t="shared" si="681"/>
        <v>1</v>
      </c>
      <c r="G8757">
        <f t="shared" si="682"/>
        <v>1</v>
      </c>
    </row>
    <row r="8758" spans="1:7" x14ac:dyDescent="0.25">
      <c r="A8758" s="7">
        <v>1.5766899944781015E-2</v>
      </c>
      <c r="B8758" s="13">
        <f t="shared" si="683"/>
        <v>8757</v>
      </c>
      <c r="C8758" s="35">
        <f t="shared" si="684"/>
        <v>3.0877892823254899E-4</v>
      </c>
      <c r="D8758" s="7">
        <f t="shared" si="680"/>
        <v>2.7039770745324314</v>
      </c>
      <c r="E8758" s="7">
        <f>SUM(D$2:D8758)</f>
        <v>2296.4255399007034</v>
      </c>
      <c r="F8758">
        <f t="shared" si="681"/>
        <v>1</v>
      </c>
      <c r="G8758">
        <f t="shared" si="682"/>
        <v>1</v>
      </c>
    </row>
    <row r="8759" spans="1:7" x14ac:dyDescent="0.25">
      <c r="A8759" s="7">
        <v>1.5712523476785846E-2</v>
      </c>
      <c r="B8759" s="13">
        <f t="shared" si="683"/>
        <v>8758</v>
      </c>
      <c r="C8759" s="35">
        <f t="shared" si="684"/>
        <v>5.4376467995168737E-5</v>
      </c>
      <c r="D8759" s="7">
        <f t="shared" si="680"/>
        <v>0.47622910670168778</v>
      </c>
      <c r="E8759" s="7">
        <f>SUM(D$2:D8759)</f>
        <v>2296.9017690074052</v>
      </c>
      <c r="F8759">
        <f t="shared" si="681"/>
        <v>1</v>
      </c>
      <c r="G8759">
        <f t="shared" si="682"/>
        <v>1</v>
      </c>
    </row>
    <row r="8760" spans="1:7" x14ac:dyDescent="0.25">
      <c r="A8760" s="7">
        <v>1.5712523476785846E-2</v>
      </c>
      <c r="B8760" s="13">
        <f t="shared" si="683"/>
        <v>8759</v>
      </c>
      <c r="C8760" s="35">
        <f t="shared" si="684"/>
        <v>0</v>
      </c>
      <c r="D8760" s="7">
        <f t="shared" si="680"/>
        <v>0</v>
      </c>
      <c r="E8760" s="7">
        <f>SUM(D$2:D8760)</f>
        <v>2296.9017690074052</v>
      </c>
      <c r="F8760">
        <f t="shared" si="681"/>
        <v>1</v>
      </c>
      <c r="G8760">
        <f t="shared" si="682"/>
        <v>1</v>
      </c>
    </row>
    <row r="8761" spans="1:7" x14ac:dyDescent="0.25">
      <c r="A8761" s="7">
        <v>1.5712523476785846E-2</v>
      </c>
      <c r="B8761" s="13">
        <f t="shared" si="683"/>
        <v>8760</v>
      </c>
      <c r="C8761" s="35">
        <f t="shared" si="684"/>
        <v>0</v>
      </c>
      <c r="D8761" s="7">
        <f t="shared" si="680"/>
        <v>0</v>
      </c>
      <c r="E8761" s="7">
        <f>SUM(D$2:D8761)</f>
        <v>2296.9017690074052</v>
      </c>
      <c r="F8761">
        <f t="shared" si="681"/>
        <v>1</v>
      </c>
      <c r="G8761">
        <f t="shared" si="682"/>
        <v>1</v>
      </c>
    </row>
    <row r="8762" spans="1:7" x14ac:dyDescent="0.25">
      <c r="A8762" s="7">
        <v>1.5712523476785846E-2</v>
      </c>
      <c r="B8762" s="13">
        <f t="shared" si="683"/>
        <v>8761</v>
      </c>
      <c r="C8762" s="35">
        <f t="shared" si="684"/>
        <v>0</v>
      </c>
      <c r="D8762" s="7">
        <f t="shared" si="680"/>
        <v>0</v>
      </c>
      <c r="E8762" s="7">
        <f>SUM(D$2:D8762)</f>
        <v>2296.9017690074052</v>
      </c>
      <c r="F8762">
        <f t="shared" si="681"/>
        <v>1</v>
      </c>
      <c r="G8762">
        <f t="shared" si="682"/>
        <v>1</v>
      </c>
    </row>
    <row r="8763" spans="1:7" x14ac:dyDescent="0.25">
      <c r="A8763" s="7">
        <v>1.5712523476785846E-2</v>
      </c>
      <c r="B8763" s="13">
        <f t="shared" si="683"/>
        <v>8762</v>
      </c>
      <c r="C8763" s="35">
        <f t="shared" si="684"/>
        <v>0</v>
      </c>
      <c r="D8763" s="7">
        <f t="shared" si="680"/>
        <v>0</v>
      </c>
      <c r="E8763" s="7">
        <f>SUM(D$2:D8763)</f>
        <v>2296.9017690074052</v>
      </c>
      <c r="F8763">
        <f t="shared" si="681"/>
        <v>1</v>
      </c>
      <c r="G8763">
        <f t="shared" si="682"/>
        <v>1</v>
      </c>
    </row>
    <row r="8764" spans="1:7" x14ac:dyDescent="0.25">
      <c r="A8764" s="7">
        <v>1.5712523476785846E-2</v>
      </c>
      <c r="B8764" s="13">
        <f t="shared" si="683"/>
        <v>8763</v>
      </c>
      <c r="C8764" s="35">
        <f t="shared" si="684"/>
        <v>0</v>
      </c>
      <c r="D8764" s="7">
        <f t="shared" si="680"/>
        <v>0</v>
      </c>
      <c r="E8764" s="7">
        <f>SUM(D$2:D8764)</f>
        <v>2296.9017690074052</v>
      </c>
      <c r="F8764">
        <f t="shared" si="681"/>
        <v>1</v>
      </c>
      <c r="G8764">
        <f t="shared" si="682"/>
        <v>1</v>
      </c>
    </row>
    <row r="8765" spans="1:7" x14ac:dyDescent="0.25">
      <c r="A8765" s="7">
        <v>1.5712523476785846E-2</v>
      </c>
      <c r="B8765" s="13">
        <f t="shared" si="683"/>
        <v>8764</v>
      </c>
      <c r="C8765" s="35">
        <f t="shared" si="684"/>
        <v>0</v>
      </c>
      <c r="D8765" s="7">
        <f t="shared" si="680"/>
        <v>0</v>
      </c>
      <c r="E8765" s="7">
        <f>SUM(D$2:D8765)</f>
        <v>2296.9017690074052</v>
      </c>
      <c r="F8765">
        <f t="shared" si="681"/>
        <v>1</v>
      </c>
      <c r="G8765">
        <f t="shared" si="682"/>
        <v>1</v>
      </c>
    </row>
    <row r="8766" spans="1:7" x14ac:dyDescent="0.25">
      <c r="A8766" s="7">
        <v>1.5712523476785846E-2</v>
      </c>
      <c r="B8766" s="13">
        <f t="shared" si="683"/>
        <v>8765</v>
      </c>
      <c r="C8766" s="35">
        <f t="shared" si="684"/>
        <v>0</v>
      </c>
      <c r="D8766" s="7">
        <f t="shared" si="680"/>
        <v>0</v>
      </c>
      <c r="E8766" s="7">
        <f>SUM(D$2:D8766)</f>
        <v>2296.9017690074052</v>
      </c>
      <c r="F8766">
        <f t="shared" si="681"/>
        <v>1</v>
      </c>
      <c r="G8766">
        <f t="shared" si="682"/>
        <v>1</v>
      </c>
    </row>
    <row r="8767" spans="1:7" x14ac:dyDescent="0.25">
      <c r="A8767" s="7">
        <v>1.5712523476785846E-2</v>
      </c>
      <c r="B8767" s="13">
        <f t="shared" si="683"/>
        <v>8766</v>
      </c>
      <c r="C8767" s="35">
        <f t="shared" si="684"/>
        <v>0</v>
      </c>
      <c r="D8767" s="7">
        <f t="shared" si="680"/>
        <v>0</v>
      </c>
      <c r="E8767" s="7">
        <f>SUM(D$2:D8767)</f>
        <v>2296.9017690074052</v>
      </c>
      <c r="F8767">
        <f t="shared" si="681"/>
        <v>1</v>
      </c>
      <c r="G8767">
        <f t="shared" si="682"/>
        <v>1</v>
      </c>
    </row>
    <row r="8768" spans="1:7" x14ac:dyDescent="0.25">
      <c r="A8768" s="7">
        <v>1.5712523476785846E-2</v>
      </c>
      <c r="B8768" s="13">
        <f t="shared" si="683"/>
        <v>8767</v>
      </c>
      <c r="C8768" s="35">
        <f t="shared" si="684"/>
        <v>0</v>
      </c>
      <c r="D8768" s="7">
        <f t="shared" si="680"/>
        <v>0</v>
      </c>
      <c r="E8768" s="7">
        <f>SUM(D$2:D8768)</f>
        <v>2296.9017690074052</v>
      </c>
      <c r="F8768">
        <f t="shared" si="681"/>
        <v>1</v>
      </c>
      <c r="G8768">
        <f t="shared" si="682"/>
        <v>1</v>
      </c>
    </row>
    <row r="8769" spans="1:7" x14ac:dyDescent="0.25">
      <c r="A8769" s="7">
        <v>1.5712523476785846E-2</v>
      </c>
      <c r="B8769" s="13">
        <f t="shared" si="683"/>
        <v>8768</v>
      </c>
      <c r="C8769" s="35">
        <f t="shared" si="684"/>
        <v>0</v>
      </c>
      <c r="D8769" s="7">
        <f t="shared" si="680"/>
        <v>0</v>
      </c>
      <c r="E8769" s="7">
        <f>SUM(D$2:D8769)</f>
        <v>2296.9017690074052</v>
      </c>
      <c r="F8769">
        <f t="shared" si="681"/>
        <v>1</v>
      </c>
      <c r="G8769">
        <f t="shared" si="682"/>
        <v>1</v>
      </c>
    </row>
    <row r="8770" spans="1:7" x14ac:dyDescent="0.25">
      <c r="A8770" s="7">
        <v>1.5712523476785846E-2</v>
      </c>
      <c r="B8770" s="13">
        <f t="shared" si="683"/>
        <v>8769</v>
      </c>
      <c r="C8770" s="35">
        <f t="shared" si="684"/>
        <v>0</v>
      </c>
      <c r="D8770" s="7">
        <f t="shared" ref="D8770:D8785" si="685">C8770*B8770</f>
        <v>0</v>
      </c>
      <c r="E8770" s="7">
        <f>SUM(D$2:D8770)</f>
        <v>2296.9017690074052</v>
      </c>
      <c r="F8770">
        <f t="shared" ref="F8770:F8785" si="686">IF(E8770&gt;I$15,1,0)</f>
        <v>1</v>
      </c>
      <c r="G8770">
        <f t="shared" ref="G8770:G8785" si="687">IF(E8770&gt;M$15,1,0)</f>
        <v>1</v>
      </c>
    </row>
    <row r="8771" spans="1:7" x14ac:dyDescent="0.25">
      <c r="A8771" s="7">
        <v>1.5712523476785846E-2</v>
      </c>
      <c r="B8771" s="13">
        <f t="shared" ref="B8771:B8785" si="688">ROW(B8771)-1</f>
        <v>8770</v>
      </c>
      <c r="C8771" s="35">
        <f t="shared" si="684"/>
        <v>0</v>
      </c>
      <c r="D8771" s="7">
        <f t="shared" si="685"/>
        <v>0</v>
      </c>
      <c r="E8771" s="7">
        <f>SUM(D$2:D8771)</f>
        <v>2296.9017690074052</v>
      </c>
      <c r="F8771">
        <f t="shared" si="686"/>
        <v>1</v>
      </c>
      <c r="G8771">
        <f t="shared" si="687"/>
        <v>1</v>
      </c>
    </row>
    <row r="8772" spans="1:7" x14ac:dyDescent="0.25">
      <c r="A8772" s="7">
        <v>1.5712523476785846E-2</v>
      </c>
      <c r="B8772" s="13">
        <f t="shared" si="688"/>
        <v>8771</v>
      </c>
      <c r="C8772" s="35">
        <f t="shared" ref="C8772:C8785" si="689">IF(A8771-A8772=0,0,A8771-A8772)</f>
        <v>0</v>
      </c>
      <c r="D8772" s="7">
        <f t="shared" si="685"/>
        <v>0</v>
      </c>
      <c r="E8772" s="7">
        <f>SUM(D$2:D8772)</f>
        <v>2296.9017690074052</v>
      </c>
      <c r="F8772">
        <f t="shared" si="686"/>
        <v>1</v>
      </c>
      <c r="G8772">
        <f t="shared" si="687"/>
        <v>1</v>
      </c>
    </row>
    <row r="8773" spans="1:7" x14ac:dyDescent="0.25">
      <c r="A8773" s="7">
        <v>1.5688313117037334E-2</v>
      </c>
      <c r="B8773" s="13">
        <f t="shared" si="688"/>
        <v>8772</v>
      </c>
      <c r="C8773" s="35">
        <f t="shared" si="689"/>
        <v>2.4210359748512433E-5</v>
      </c>
      <c r="D8773" s="7">
        <f t="shared" si="685"/>
        <v>0.21237327571395107</v>
      </c>
      <c r="E8773" s="7">
        <f>SUM(D$2:D8773)</f>
        <v>2297.1141422831192</v>
      </c>
      <c r="F8773">
        <f t="shared" si="686"/>
        <v>1</v>
      </c>
      <c r="G8773">
        <f t="shared" si="687"/>
        <v>1</v>
      </c>
    </row>
    <row r="8774" spans="1:7" x14ac:dyDescent="0.25">
      <c r="A8774" s="7">
        <v>1.5688313117037334E-2</v>
      </c>
      <c r="B8774" s="13">
        <f t="shared" si="688"/>
        <v>8773</v>
      </c>
      <c r="C8774" s="35">
        <f t="shared" si="689"/>
        <v>0</v>
      </c>
      <c r="D8774" s="7">
        <f t="shared" si="685"/>
        <v>0</v>
      </c>
      <c r="E8774" s="7">
        <f>SUM(D$2:D8774)</f>
        <v>2297.1141422831192</v>
      </c>
      <c r="F8774">
        <f t="shared" si="686"/>
        <v>1</v>
      </c>
      <c r="G8774">
        <f t="shared" si="687"/>
        <v>1</v>
      </c>
    </row>
    <row r="8775" spans="1:7" x14ac:dyDescent="0.25">
      <c r="A8775" s="7">
        <v>1.5688313117037334E-2</v>
      </c>
      <c r="B8775" s="13">
        <f t="shared" si="688"/>
        <v>8774</v>
      </c>
      <c r="C8775" s="35">
        <f t="shared" si="689"/>
        <v>0</v>
      </c>
      <c r="D8775" s="7">
        <f t="shared" si="685"/>
        <v>0</v>
      </c>
      <c r="E8775" s="7">
        <f>SUM(D$2:D8775)</f>
        <v>2297.1141422831192</v>
      </c>
      <c r="F8775">
        <f t="shared" si="686"/>
        <v>1</v>
      </c>
      <c r="G8775">
        <f t="shared" si="687"/>
        <v>1</v>
      </c>
    </row>
    <row r="8776" spans="1:7" x14ac:dyDescent="0.25">
      <c r="A8776" s="7">
        <v>1.5688313117037334E-2</v>
      </c>
      <c r="B8776" s="13">
        <f t="shared" si="688"/>
        <v>8775</v>
      </c>
      <c r="C8776" s="35">
        <f t="shared" si="689"/>
        <v>0</v>
      </c>
      <c r="D8776" s="7">
        <f t="shared" si="685"/>
        <v>0</v>
      </c>
      <c r="E8776" s="7">
        <f>SUM(D$2:D8776)</f>
        <v>2297.1141422831192</v>
      </c>
      <c r="F8776">
        <f t="shared" si="686"/>
        <v>1</v>
      </c>
      <c r="G8776">
        <f t="shared" si="687"/>
        <v>1</v>
      </c>
    </row>
    <row r="8777" spans="1:7" x14ac:dyDescent="0.25">
      <c r="A8777" s="7">
        <v>1.5688313117037334E-2</v>
      </c>
      <c r="B8777" s="13">
        <f t="shared" si="688"/>
        <v>8776</v>
      </c>
      <c r="C8777" s="35">
        <f t="shared" si="689"/>
        <v>0</v>
      </c>
      <c r="D8777" s="7">
        <f t="shared" si="685"/>
        <v>0</v>
      </c>
      <c r="E8777" s="7">
        <f>SUM(D$2:D8777)</f>
        <v>2297.1141422831192</v>
      </c>
      <c r="F8777">
        <f t="shared" si="686"/>
        <v>1</v>
      </c>
      <c r="G8777">
        <f t="shared" si="687"/>
        <v>1</v>
      </c>
    </row>
    <row r="8778" spans="1:7" x14ac:dyDescent="0.25">
      <c r="A8778" s="7">
        <v>1.5688313117037334E-2</v>
      </c>
      <c r="B8778" s="13">
        <f t="shared" si="688"/>
        <v>8777</v>
      </c>
      <c r="C8778" s="35">
        <f t="shared" si="689"/>
        <v>0</v>
      </c>
      <c r="D8778" s="7">
        <f t="shared" si="685"/>
        <v>0</v>
      </c>
      <c r="E8778" s="7">
        <f>SUM(D$2:D8778)</f>
        <v>2297.1141422831192</v>
      </c>
      <c r="F8778">
        <f t="shared" si="686"/>
        <v>1</v>
      </c>
      <c r="G8778">
        <f t="shared" si="687"/>
        <v>1</v>
      </c>
    </row>
    <row r="8779" spans="1:7" x14ac:dyDescent="0.25">
      <c r="A8779" s="7">
        <v>1.5688313117037334E-2</v>
      </c>
      <c r="B8779" s="13">
        <f t="shared" si="688"/>
        <v>8778</v>
      </c>
      <c r="C8779" s="35">
        <f t="shared" si="689"/>
        <v>0</v>
      </c>
      <c r="D8779" s="7">
        <f t="shared" si="685"/>
        <v>0</v>
      </c>
      <c r="E8779" s="7">
        <f>SUM(D$2:D8779)</f>
        <v>2297.1141422831192</v>
      </c>
      <c r="F8779">
        <f t="shared" si="686"/>
        <v>1</v>
      </c>
      <c r="G8779">
        <f t="shared" si="687"/>
        <v>1</v>
      </c>
    </row>
    <row r="8780" spans="1:7" x14ac:dyDescent="0.25">
      <c r="A8780" s="7">
        <v>1.5688313117037334E-2</v>
      </c>
      <c r="B8780" s="13">
        <f t="shared" si="688"/>
        <v>8779</v>
      </c>
      <c r="C8780" s="35">
        <f t="shared" si="689"/>
        <v>0</v>
      </c>
      <c r="D8780" s="7">
        <f t="shared" si="685"/>
        <v>0</v>
      </c>
      <c r="E8780" s="7">
        <f>SUM(D$2:D8780)</f>
        <v>2297.1141422831192</v>
      </c>
      <c r="F8780">
        <f t="shared" si="686"/>
        <v>1</v>
      </c>
      <c r="G8780">
        <f t="shared" si="687"/>
        <v>1</v>
      </c>
    </row>
    <row r="8781" spans="1:7" x14ac:dyDescent="0.25">
      <c r="A8781" s="7">
        <v>1.5688313117037334E-2</v>
      </c>
      <c r="B8781" s="13">
        <f t="shared" si="688"/>
        <v>8780</v>
      </c>
      <c r="C8781" s="35">
        <f t="shared" si="689"/>
        <v>0</v>
      </c>
      <c r="D8781" s="7">
        <f t="shared" si="685"/>
        <v>0</v>
      </c>
      <c r="E8781" s="7">
        <f>SUM(D$2:D8781)</f>
        <v>2297.1141422831192</v>
      </c>
      <c r="F8781">
        <f t="shared" si="686"/>
        <v>1</v>
      </c>
      <c r="G8781">
        <f t="shared" si="687"/>
        <v>1</v>
      </c>
    </row>
    <row r="8782" spans="1:7" x14ac:dyDescent="0.25">
      <c r="A8782" s="7">
        <v>1.5688313117037334E-2</v>
      </c>
      <c r="B8782" s="13">
        <f t="shared" si="688"/>
        <v>8781</v>
      </c>
      <c r="C8782" s="35">
        <f t="shared" si="689"/>
        <v>0</v>
      </c>
      <c r="D8782" s="7">
        <f t="shared" si="685"/>
        <v>0</v>
      </c>
      <c r="E8782" s="7">
        <f>SUM(D$2:D8782)</f>
        <v>2297.1141422831192</v>
      </c>
      <c r="F8782">
        <f t="shared" si="686"/>
        <v>1</v>
      </c>
      <c r="G8782">
        <f t="shared" si="687"/>
        <v>1</v>
      </c>
    </row>
    <row r="8783" spans="1:7" x14ac:dyDescent="0.25">
      <c r="A8783" s="7">
        <v>1.5688313117037334E-2</v>
      </c>
      <c r="B8783" s="13">
        <f t="shared" si="688"/>
        <v>8782</v>
      </c>
      <c r="C8783" s="35">
        <f t="shared" si="689"/>
        <v>0</v>
      </c>
      <c r="D8783" s="7">
        <f t="shared" si="685"/>
        <v>0</v>
      </c>
      <c r="E8783" s="7">
        <f>SUM(D$2:D8783)</f>
        <v>2297.1141422831192</v>
      </c>
      <c r="F8783">
        <f t="shared" si="686"/>
        <v>1</v>
      </c>
      <c r="G8783">
        <f t="shared" si="687"/>
        <v>1</v>
      </c>
    </row>
    <row r="8784" spans="1:7" x14ac:dyDescent="0.25">
      <c r="A8784" s="7">
        <v>1.5688313117037334E-2</v>
      </c>
      <c r="B8784" s="13">
        <f t="shared" si="688"/>
        <v>8783</v>
      </c>
      <c r="C8784" s="35">
        <f t="shared" si="689"/>
        <v>0</v>
      </c>
      <c r="D8784" s="7">
        <f t="shared" si="685"/>
        <v>0</v>
      </c>
      <c r="E8784" s="7">
        <f>SUM(D$2:D8784)</f>
        <v>2297.1141422831192</v>
      </c>
      <c r="F8784">
        <f t="shared" si="686"/>
        <v>1</v>
      </c>
      <c r="G8784">
        <f t="shared" si="687"/>
        <v>1</v>
      </c>
    </row>
    <row r="8785" spans="1:7" x14ac:dyDescent="0.25">
      <c r="A8785" s="7">
        <v>1.5688313117037334E-2</v>
      </c>
      <c r="B8785" s="13">
        <f t="shared" si="688"/>
        <v>8784</v>
      </c>
      <c r="C8785" s="35">
        <f t="shared" si="689"/>
        <v>0</v>
      </c>
      <c r="D8785" s="7">
        <f t="shared" si="685"/>
        <v>0</v>
      </c>
      <c r="E8785" s="7">
        <f>SUM(D$2:D8785)</f>
        <v>2297.1141422831192</v>
      </c>
      <c r="F8785">
        <f t="shared" si="686"/>
        <v>1</v>
      </c>
      <c r="G8785">
        <f t="shared" si="687"/>
        <v>1</v>
      </c>
    </row>
  </sheetData>
  <sheetProtection algorithmName="SHA-512" hashValue="ROjlX+C3xA5A0/kmmEsbticETmUJNvByXu7bTVlBlYH0irMWcnW50VODNSCcxaDmeyaoRFZIQXmil0Y2S0PPJg==" saltValue="lBsF1MW2gUxNvqv9kEPyqg==" spinCount="100000" sheet="1" objects="1" scenarios="1" selectLockedCells="1" selectUnlockedCells="1"/>
  <sortState xmlns:xlrd2="http://schemas.microsoft.com/office/spreadsheetml/2017/richdata2" ref="A2:A8785">
    <sortCondition descending="1" ref="A1:A8785"/>
  </sortState>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9638E-C3B4-4668-BA2A-29BEFFAA12AC}">
  <dimension ref="B2:H13"/>
  <sheetViews>
    <sheetView zoomScale="115" zoomScaleNormal="115" workbookViewId="0">
      <selection activeCell="D28" sqref="D28"/>
    </sheetView>
  </sheetViews>
  <sheetFormatPr defaultRowHeight="15" x14ac:dyDescent="0.25"/>
  <cols>
    <col min="2" max="6" width="23.42578125" customWidth="1"/>
  </cols>
  <sheetData>
    <row r="2" spans="2:8" x14ac:dyDescent="0.25">
      <c r="B2" s="57" t="s">
        <v>95</v>
      </c>
      <c r="C2" s="57" t="s">
        <v>100</v>
      </c>
      <c r="D2" s="57" t="s">
        <v>98</v>
      </c>
      <c r="E2" s="57" t="s">
        <v>99</v>
      </c>
    </row>
    <row r="3" spans="2:8" x14ac:dyDescent="0.25">
      <c r="B3" t="s">
        <v>90</v>
      </c>
      <c r="C3">
        <v>0</v>
      </c>
      <c r="D3">
        <v>35000</v>
      </c>
      <c r="E3">
        <v>35000</v>
      </c>
    </row>
    <row r="4" spans="2:8" x14ac:dyDescent="0.25">
      <c r="B4" t="s">
        <v>91</v>
      </c>
      <c r="C4">
        <v>0</v>
      </c>
      <c r="D4">
        <v>65000</v>
      </c>
      <c r="E4">
        <v>75000</v>
      </c>
    </row>
    <row r="5" spans="2:8" x14ac:dyDescent="0.25">
      <c r="B5" t="s">
        <v>96</v>
      </c>
      <c r="C5">
        <v>0</v>
      </c>
      <c r="D5">
        <v>96000</v>
      </c>
      <c r="E5">
        <v>150000</v>
      </c>
    </row>
    <row r="6" spans="2:8" x14ac:dyDescent="0.25">
      <c r="B6" t="s">
        <v>97</v>
      </c>
      <c r="C6">
        <v>0</v>
      </c>
      <c r="D6">
        <v>210000</v>
      </c>
      <c r="E6">
        <v>340000</v>
      </c>
    </row>
    <row r="7" spans="2:8" x14ac:dyDescent="0.25">
      <c r="B7" t="s">
        <v>93</v>
      </c>
      <c r="C7">
        <v>0</v>
      </c>
      <c r="D7">
        <v>80000</v>
      </c>
      <c r="E7">
        <v>80000</v>
      </c>
    </row>
    <row r="10" spans="2:8" x14ac:dyDescent="0.25">
      <c r="B10" s="58" t="s">
        <v>90</v>
      </c>
      <c r="C10" s="61" t="s">
        <v>91</v>
      </c>
      <c r="D10" s="58" t="s">
        <v>96</v>
      </c>
      <c r="E10" s="61" t="s">
        <v>97</v>
      </c>
      <c r="F10" s="58" t="s">
        <v>93</v>
      </c>
      <c r="G10" s="65" t="s">
        <v>101</v>
      </c>
      <c r="H10" s="68" t="s">
        <v>102</v>
      </c>
    </row>
    <row r="11" spans="2:8" x14ac:dyDescent="0.25">
      <c r="B11" s="59">
        <v>0</v>
      </c>
      <c r="C11" s="62">
        <v>0</v>
      </c>
      <c r="D11" s="59">
        <v>0</v>
      </c>
      <c r="E11" s="62">
        <v>0</v>
      </c>
      <c r="F11" s="59">
        <v>0</v>
      </c>
      <c r="G11" s="66">
        <v>0.2</v>
      </c>
      <c r="H11">
        <v>0</v>
      </c>
    </row>
    <row r="12" spans="2:8" x14ac:dyDescent="0.25">
      <c r="B12" s="59">
        <v>35000</v>
      </c>
      <c r="C12" s="62">
        <v>65000</v>
      </c>
      <c r="D12" s="59">
        <v>96000</v>
      </c>
      <c r="E12" s="62">
        <v>210000</v>
      </c>
      <c r="F12" s="59">
        <v>80000</v>
      </c>
      <c r="G12" s="66">
        <v>3.5</v>
      </c>
      <c r="H12">
        <v>3.5</v>
      </c>
    </row>
    <row r="13" spans="2:8" x14ac:dyDescent="0.25">
      <c r="B13" s="60">
        <v>35000</v>
      </c>
      <c r="C13" s="63">
        <v>75000</v>
      </c>
      <c r="D13" s="60">
        <v>150000</v>
      </c>
      <c r="E13" s="63">
        <v>340000</v>
      </c>
      <c r="F13" s="60">
        <v>80000</v>
      </c>
      <c r="G13" s="67">
        <v>5.5</v>
      </c>
      <c r="H13">
        <v>5.5</v>
      </c>
    </row>
  </sheetData>
  <sheetProtection algorithmName="SHA-512" hashValue="HtnG49jeSw+3Y/bxpmnxxDcIpc3r4dmxLXCoEBmmiMDhSCPcRGaU+nsyX7KsxgevhVPjBJjRj5Wvn16/y4RzZQ==" saltValue="kEyqB1N3z+MHy7IooVysXg==" spinCount="100000" sheet="1" objects="1" scenarios="1" selectLockedCells="1" selectUnlockedCells="1"/>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7AB2-FC31-49C8-9E46-1C0264B9B8D0}">
  <dimension ref="A1:D8785"/>
  <sheetViews>
    <sheetView workbookViewId="0">
      <selection activeCell="D28" sqref="D28"/>
    </sheetView>
  </sheetViews>
  <sheetFormatPr defaultRowHeight="15" x14ac:dyDescent="0.25"/>
  <cols>
    <col min="1" max="2" width="16.28515625" style="10" customWidth="1"/>
    <col min="3" max="3" width="17.85546875" style="11" customWidth="1"/>
    <col min="4" max="4" width="24.5703125" style="7" customWidth="1"/>
  </cols>
  <sheetData>
    <row r="1" spans="1:4" x14ac:dyDescent="0.25">
      <c r="A1" s="8" t="s">
        <v>31</v>
      </c>
      <c r="B1" s="8" t="s">
        <v>28</v>
      </c>
      <c r="C1" s="9" t="s">
        <v>29</v>
      </c>
      <c r="D1" s="9" t="s">
        <v>30</v>
      </c>
    </row>
    <row r="2" spans="1:4" x14ac:dyDescent="0.25">
      <c r="A2" s="10">
        <v>43831.291666666664</v>
      </c>
      <c r="B2" s="10">
        <f>DATE(1904,MONTH(Data_Warmte[[#This Row],[Datumtijd]]),DAY(Data_Warmte[[#This Row],[Datumtijd]]))+TIME(HOUR(Data_Warmte[[#This Row],[Datumtijd]]),MINUTE(Data_Warmte[[#This Row],[Datumtijd]]),SECOND(Data_Warmte[[#This Row],[Datumtijd]]))</f>
        <v>1462.2916666666667</v>
      </c>
      <c r="C2" s="11">
        <v>2.069974E-4</v>
      </c>
      <c r="D2" s="7">
        <f>Data_Warmte[[#This Row],[Fractie]]/MAX(Data_Warmte[Fractie])</f>
        <v>0.50114815210071351</v>
      </c>
    </row>
    <row r="3" spans="1:4" x14ac:dyDescent="0.25">
      <c r="A3" s="10">
        <v>43831.333333333336</v>
      </c>
      <c r="B3" s="10">
        <f>DATE(1904,MONTH(Data_Warmte[[#This Row],[Datumtijd]]),DAY(Data_Warmte[[#This Row],[Datumtijd]]))+TIME(HOUR(Data_Warmte[[#This Row],[Datumtijd]]),MINUTE(Data_Warmte[[#This Row],[Datumtijd]]),SECOND(Data_Warmte[[#This Row],[Datumtijd]]))</f>
        <v>1462.3333333333333</v>
      </c>
      <c r="C3" s="11">
        <v>2.9281951999999992E-4</v>
      </c>
      <c r="D3" s="7">
        <f>Data_Warmte[[#This Row],[Fractie]]/MAX(Data_Warmte[Fractie])</f>
        <v>0.70892659205873065</v>
      </c>
    </row>
    <row r="4" spans="1:4" x14ac:dyDescent="0.25">
      <c r="A4" s="10">
        <v>43831.375</v>
      </c>
      <c r="B4" s="10">
        <f>DATE(1904,MONTH(Data_Warmte[[#This Row],[Datumtijd]]),DAY(Data_Warmte[[#This Row],[Datumtijd]]))+TIME(HOUR(Data_Warmte[[#This Row],[Datumtijd]]),MINUTE(Data_Warmte[[#This Row],[Datumtijd]]),SECOND(Data_Warmte[[#This Row],[Datumtijd]]))</f>
        <v>1462.375</v>
      </c>
      <c r="C4" s="11">
        <v>3.6676900000000003E-4</v>
      </c>
      <c r="D4" s="7">
        <f>Data_Warmte[[#This Row],[Fractie]]/MAX(Data_Warmte[Fractie])</f>
        <v>0.88796094346028798</v>
      </c>
    </row>
    <row r="5" spans="1:4" x14ac:dyDescent="0.25">
      <c r="A5" s="10">
        <v>43831.416666666664</v>
      </c>
      <c r="B5" s="10">
        <f>DATE(1904,MONTH(Data_Warmte[[#This Row],[Datumtijd]]),DAY(Data_Warmte[[#This Row],[Datumtijd]]))+TIME(HOUR(Data_Warmte[[#This Row],[Datumtijd]]),MINUTE(Data_Warmte[[#This Row],[Datumtijd]]),SECOND(Data_Warmte[[#This Row],[Datumtijd]]))</f>
        <v>1462.4166666666667</v>
      </c>
      <c r="C5" s="11">
        <v>3.9952039999999997E-4</v>
      </c>
      <c r="D5" s="7">
        <f>Data_Warmte[[#This Row],[Fractie]]/MAX(Data_Warmte[Fractie])</f>
        <v>0.96725326108703735</v>
      </c>
    </row>
    <row r="6" spans="1:4" x14ac:dyDescent="0.25">
      <c r="A6" s="10">
        <v>43831.458333333336</v>
      </c>
      <c r="B6" s="10">
        <f>DATE(1904,MONTH(Data_Warmte[[#This Row],[Datumtijd]]),DAY(Data_Warmte[[#This Row],[Datumtijd]]))+TIME(HOUR(Data_Warmte[[#This Row],[Datumtijd]]),MINUTE(Data_Warmte[[#This Row],[Datumtijd]]),SECOND(Data_Warmte[[#This Row],[Datumtijd]]))</f>
        <v>1462.4583333333333</v>
      </c>
      <c r="C6" s="11">
        <v>3.7890858999999999E-4</v>
      </c>
      <c r="D6" s="7">
        <f>Data_Warmte[[#This Row],[Fractie]]/MAX(Data_Warmte[Fractie])</f>
        <v>0.91735132757023474</v>
      </c>
    </row>
    <row r="7" spans="1:4" x14ac:dyDescent="0.25">
      <c r="A7" s="10">
        <v>43831.5</v>
      </c>
      <c r="B7" s="10">
        <f>DATE(1904,MONTH(Data_Warmte[[#This Row],[Datumtijd]]),DAY(Data_Warmte[[#This Row],[Datumtijd]]))+TIME(HOUR(Data_Warmte[[#This Row],[Datumtijd]]),MINUTE(Data_Warmte[[#This Row],[Datumtijd]]),SECOND(Data_Warmte[[#This Row],[Datumtijd]]))</f>
        <v>1462.5</v>
      </c>
      <c r="C7" s="11">
        <v>3.4291455999999998E-4</v>
      </c>
      <c r="D7" s="7">
        <f>Data_Warmte[[#This Row],[Fractie]]/MAX(Data_Warmte[Fractie])</f>
        <v>0.83020848606035269</v>
      </c>
    </row>
    <row r="8" spans="1:4" x14ac:dyDescent="0.25">
      <c r="A8" s="10">
        <v>43831.541666666664</v>
      </c>
      <c r="B8" s="10">
        <f>DATE(1904,MONTH(Data_Warmte[[#This Row],[Datumtijd]]),DAY(Data_Warmte[[#This Row],[Datumtijd]]))+TIME(HOUR(Data_Warmte[[#This Row],[Datumtijd]]),MINUTE(Data_Warmte[[#This Row],[Datumtijd]]),SECOND(Data_Warmte[[#This Row],[Datumtijd]]))</f>
        <v>1462.5416666666667</v>
      </c>
      <c r="C8" s="11">
        <v>3.0628680999999998E-4</v>
      </c>
      <c r="D8" s="7">
        <f>Data_Warmte[[#This Row],[Fractie]]/MAX(Data_Warmte[Fractie])</f>
        <v>0.74153138563248788</v>
      </c>
    </row>
    <row r="9" spans="1:4" x14ac:dyDescent="0.25">
      <c r="A9" s="10">
        <v>43831.583333333336</v>
      </c>
      <c r="B9" s="10">
        <f>DATE(1904,MONTH(Data_Warmte[[#This Row],[Datumtijd]]),DAY(Data_Warmte[[#This Row],[Datumtijd]]))+TIME(HOUR(Data_Warmte[[#This Row],[Datumtijd]]),MINUTE(Data_Warmte[[#This Row],[Datumtijd]]),SECOND(Data_Warmte[[#This Row],[Datumtijd]]))</f>
        <v>1462.5833333333333</v>
      </c>
      <c r="C9" s="11">
        <v>2.8006190000000005E-4</v>
      </c>
      <c r="D9" s="7">
        <f>Data_Warmte[[#This Row],[Fractie]]/MAX(Data_Warmte[Fractie])</f>
        <v>0.67803993508524674</v>
      </c>
    </row>
    <row r="10" spans="1:4" x14ac:dyDescent="0.25">
      <c r="A10" s="10">
        <v>43831.625</v>
      </c>
      <c r="B10" s="10">
        <f>DATE(1904,MONTH(Data_Warmte[[#This Row],[Datumtijd]]),DAY(Data_Warmte[[#This Row],[Datumtijd]]))+TIME(HOUR(Data_Warmte[[#This Row],[Datumtijd]]),MINUTE(Data_Warmte[[#This Row],[Datumtijd]]),SECOND(Data_Warmte[[#This Row],[Datumtijd]]))</f>
        <v>1462.625</v>
      </c>
      <c r="C10" s="11">
        <v>2.6427120000000002E-4</v>
      </c>
      <c r="D10" s="7">
        <f>Data_Warmte[[#This Row],[Fractie]]/MAX(Data_Warmte[Fractie])</f>
        <v>0.63981008231715997</v>
      </c>
    </row>
    <row r="11" spans="1:4" x14ac:dyDescent="0.25">
      <c r="A11" s="10">
        <v>43831.666666666664</v>
      </c>
      <c r="B11" s="10">
        <f>DATE(1904,MONTH(Data_Warmte[[#This Row],[Datumtijd]]),DAY(Data_Warmte[[#This Row],[Datumtijd]]))+TIME(HOUR(Data_Warmte[[#This Row],[Datumtijd]]),MINUTE(Data_Warmte[[#This Row],[Datumtijd]]),SECOND(Data_Warmte[[#This Row],[Datumtijd]]))</f>
        <v>1462.6666666666667</v>
      </c>
      <c r="C11" s="11">
        <v>2.6684773000000003E-4</v>
      </c>
      <c r="D11" s="7">
        <f>Data_Warmte[[#This Row],[Fractie]]/MAX(Data_Warmte[Fractie])</f>
        <v>0.64604795413744398</v>
      </c>
    </row>
    <row r="12" spans="1:4" x14ac:dyDescent="0.25">
      <c r="A12" s="10">
        <v>43831.708333333336</v>
      </c>
      <c r="B12" s="10">
        <f>DATE(1904,MONTH(Data_Warmte[[#This Row],[Datumtijd]]),DAY(Data_Warmte[[#This Row],[Datumtijd]]))+TIME(HOUR(Data_Warmte[[#This Row],[Datumtijd]]),MINUTE(Data_Warmte[[#This Row],[Datumtijd]]),SECOND(Data_Warmte[[#This Row],[Datumtijd]]))</f>
        <v>1462.7083333333333</v>
      </c>
      <c r="C12" s="11">
        <v>2.9455036E-4</v>
      </c>
      <c r="D12" s="7">
        <f>Data_Warmte[[#This Row],[Fractie]]/MAX(Data_Warmte[Fractie])</f>
        <v>0.71311701796544269</v>
      </c>
    </row>
    <row r="13" spans="1:4" x14ac:dyDescent="0.25">
      <c r="A13" s="10">
        <v>43831.75</v>
      </c>
      <c r="B13" s="10">
        <f>DATE(1904,MONTH(Data_Warmte[[#This Row],[Datumtijd]]),DAY(Data_Warmte[[#This Row],[Datumtijd]]))+TIME(HOUR(Data_Warmte[[#This Row],[Datumtijd]]),MINUTE(Data_Warmte[[#This Row],[Datumtijd]]),SECOND(Data_Warmte[[#This Row],[Datumtijd]]))</f>
        <v>1462.75</v>
      </c>
      <c r="C13" s="11">
        <v>3.0448162999999998E-4</v>
      </c>
      <c r="D13" s="7">
        <f>Data_Warmte[[#This Row],[Fractie]]/MAX(Data_Warmte[Fractie])</f>
        <v>0.7371609799114055</v>
      </c>
    </row>
    <row r="14" spans="1:4" x14ac:dyDescent="0.25">
      <c r="A14" s="10">
        <v>43831.791666666664</v>
      </c>
      <c r="B14" s="10">
        <f>DATE(1904,MONTH(Data_Warmte[[#This Row],[Datumtijd]]),DAY(Data_Warmte[[#This Row],[Datumtijd]]))+TIME(HOUR(Data_Warmte[[#This Row],[Datumtijd]]),MINUTE(Data_Warmte[[#This Row],[Datumtijd]]),SECOND(Data_Warmte[[#This Row],[Datumtijd]]))</f>
        <v>1462.7916666666667</v>
      </c>
      <c r="C14" s="11">
        <v>2.9996275999999997E-4</v>
      </c>
      <c r="D14" s="7">
        <f>Data_Warmte[[#This Row],[Fractie]]/MAX(Data_Warmte[Fractie])</f>
        <v>0.72622063307572859</v>
      </c>
    </row>
    <row r="15" spans="1:4" x14ac:dyDescent="0.25">
      <c r="A15" s="10">
        <v>43831.833333333336</v>
      </c>
      <c r="B15" s="10">
        <f>DATE(1904,MONTH(Data_Warmte[[#This Row],[Datumtijd]]),DAY(Data_Warmte[[#This Row],[Datumtijd]]))+TIME(HOUR(Data_Warmte[[#This Row],[Datumtijd]]),MINUTE(Data_Warmte[[#This Row],[Datumtijd]]),SECOND(Data_Warmte[[#This Row],[Datumtijd]]))</f>
        <v>1462.8333333333333</v>
      </c>
      <c r="C15" s="11">
        <v>2.8814295999999998E-4</v>
      </c>
      <c r="D15" s="7">
        <f>Data_Warmte[[#This Row],[Fractie]]/MAX(Data_Warmte[Fractie])</f>
        <v>0.6976044720601795</v>
      </c>
    </row>
    <row r="16" spans="1:4" x14ac:dyDescent="0.25">
      <c r="A16" s="10">
        <v>43831.875</v>
      </c>
      <c r="B16" s="10">
        <f>DATE(1904,MONTH(Data_Warmte[[#This Row],[Datumtijd]]),DAY(Data_Warmte[[#This Row],[Datumtijd]]))+TIME(HOUR(Data_Warmte[[#This Row],[Datumtijd]]),MINUTE(Data_Warmte[[#This Row],[Datumtijd]]),SECOND(Data_Warmte[[#This Row],[Datumtijd]]))</f>
        <v>1462.875</v>
      </c>
      <c r="C16" s="11">
        <v>2.6585493000000002E-4</v>
      </c>
      <c r="D16" s="7">
        <f>Data_Warmte[[#This Row],[Fractie]]/MAX(Data_Warmte[Fractie])</f>
        <v>0.64364434962161154</v>
      </c>
    </row>
    <row r="17" spans="1:4" x14ac:dyDescent="0.25">
      <c r="A17" s="10">
        <v>43831.916666666664</v>
      </c>
      <c r="B17" s="10">
        <f>DATE(1904,MONTH(Data_Warmte[[#This Row],[Datumtijd]]),DAY(Data_Warmte[[#This Row],[Datumtijd]]))+TIME(HOUR(Data_Warmte[[#This Row],[Datumtijd]]),MINUTE(Data_Warmte[[#This Row],[Datumtijd]]),SECOND(Data_Warmte[[#This Row],[Datumtijd]]))</f>
        <v>1462.9166666666667</v>
      </c>
      <c r="C17" s="11">
        <v>2.2584551000000001E-4</v>
      </c>
      <c r="D17" s="7">
        <f>Data_Warmte[[#This Row],[Fractie]]/MAX(Data_Warmte[Fractie])</f>
        <v>0.54678010446867076</v>
      </c>
    </row>
    <row r="18" spans="1:4" x14ac:dyDescent="0.25">
      <c r="A18" s="10">
        <v>43831.958333333336</v>
      </c>
      <c r="B18" s="10">
        <f>DATE(1904,MONTH(Data_Warmte[[#This Row],[Datumtijd]]),DAY(Data_Warmte[[#This Row],[Datumtijd]]))+TIME(HOUR(Data_Warmte[[#This Row],[Datumtijd]]),MINUTE(Data_Warmte[[#This Row],[Datumtijd]]),SECOND(Data_Warmte[[#This Row],[Datumtijd]]))</f>
        <v>1462.9583333333333</v>
      </c>
      <c r="C18" s="11">
        <v>1.6492134000000003E-4</v>
      </c>
      <c r="D18" s="7">
        <f>Data_Warmte[[#This Row],[Fractie]]/MAX(Data_Warmte[Fractie])</f>
        <v>0.39928049716070591</v>
      </c>
    </row>
    <row r="19" spans="1:4" x14ac:dyDescent="0.25">
      <c r="A19" s="10">
        <v>43832</v>
      </c>
      <c r="B19" s="10">
        <f>DATE(1904,MONTH(Data_Warmte[[#This Row],[Datumtijd]]),DAY(Data_Warmte[[#This Row],[Datumtijd]]))+TIME(HOUR(Data_Warmte[[#This Row],[Datumtijd]]),MINUTE(Data_Warmte[[#This Row],[Datumtijd]]),SECOND(Data_Warmte[[#This Row],[Datumtijd]]))</f>
        <v>1463</v>
      </c>
      <c r="C19" s="11">
        <v>1.0001794999999999E-4</v>
      </c>
      <c r="D19" s="7">
        <f>Data_Warmte[[#This Row],[Fractie]]/MAX(Data_Warmte[Fractie])</f>
        <v>0.2421470550808926</v>
      </c>
    </row>
    <row r="20" spans="1:4" x14ac:dyDescent="0.25">
      <c r="A20" s="10">
        <v>43832.041666666664</v>
      </c>
      <c r="B20" s="10">
        <f>DATE(1904,MONTH(Data_Warmte[[#This Row],[Datumtijd]]),DAY(Data_Warmte[[#This Row],[Datumtijd]]))+TIME(HOUR(Data_Warmte[[#This Row],[Datumtijd]]),MINUTE(Data_Warmte[[#This Row],[Datumtijd]]),SECOND(Data_Warmte[[#This Row],[Datumtijd]]))</f>
        <v>1463.0416666666667</v>
      </c>
      <c r="C20" s="11">
        <v>8.4980560000000001E-5</v>
      </c>
      <c r="D20" s="7">
        <f>Data_Warmte[[#This Row],[Fractie]]/MAX(Data_Warmte[Fractie])</f>
        <v>0.20574099292302134</v>
      </c>
    </row>
    <row r="21" spans="1:4" x14ac:dyDescent="0.25">
      <c r="A21" s="10">
        <v>43832.083333333336</v>
      </c>
      <c r="B21" s="10">
        <f>DATE(1904,MONTH(Data_Warmte[[#This Row],[Datumtijd]]),DAY(Data_Warmte[[#This Row],[Datumtijd]]))+TIME(HOUR(Data_Warmte[[#This Row],[Datumtijd]]),MINUTE(Data_Warmte[[#This Row],[Datumtijd]]),SECOND(Data_Warmte[[#This Row],[Datumtijd]]))</f>
        <v>1463.0833333333333</v>
      </c>
      <c r="C21" s="11">
        <v>8.9633800000000016E-5</v>
      </c>
      <c r="D21" s="7">
        <f>Data_Warmte[[#This Row],[Fractie]]/MAX(Data_Warmte[Fractie])</f>
        <v>0.21700665436263908</v>
      </c>
    </row>
    <row r="22" spans="1:4" x14ac:dyDescent="0.25">
      <c r="A22" s="10">
        <v>43832.125</v>
      </c>
      <c r="B22" s="10">
        <f>DATE(1904,MONTH(Data_Warmte[[#This Row],[Datumtijd]]),DAY(Data_Warmte[[#This Row],[Datumtijd]]))+TIME(HOUR(Data_Warmte[[#This Row],[Datumtijd]]),MINUTE(Data_Warmte[[#This Row],[Datumtijd]]),SECOND(Data_Warmte[[#This Row],[Datumtijd]]))</f>
        <v>1463.125</v>
      </c>
      <c r="C22" s="11">
        <v>9.9413770000000005E-5</v>
      </c>
      <c r="D22" s="7">
        <f>Data_Warmte[[#This Row],[Fractie]]/MAX(Data_Warmte[Fractie])</f>
        <v>0.24068431356560691</v>
      </c>
    </row>
    <row r="23" spans="1:4" x14ac:dyDescent="0.25">
      <c r="A23" s="10">
        <v>43832.166666666664</v>
      </c>
      <c r="B23" s="10">
        <f>DATE(1904,MONTH(Data_Warmte[[#This Row],[Datumtijd]]),DAY(Data_Warmte[[#This Row],[Datumtijd]]))+TIME(HOUR(Data_Warmte[[#This Row],[Datumtijd]]),MINUTE(Data_Warmte[[#This Row],[Datumtijd]]),SECOND(Data_Warmte[[#This Row],[Datumtijd]]))</f>
        <v>1463.1666666666667</v>
      </c>
      <c r="C23" s="11">
        <v>1.1339017000000001E-4</v>
      </c>
      <c r="D23" s="7">
        <f>Data_Warmte[[#This Row],[Fractie]]/MAX(Data_Warmte[Fractie])</f>
        <v>0.27452168076452055</v>
      </c>
    </row>
    <row r="24" spans="1:4" x14ac:dyDescent="0.25">
      <c r="A24" s="10">
        <v>43832.208333333336</v>
      </c>
      <c r="B24" s="10">
        <f>DATE(1904,MONTH(Data_Warmte[[#This Row],[Datumtijd]]),DAY(Data_Warmte[[#This Row],[Datumtijd]]))+TIME(HOUR(Data_Warmte[[#This Row],[Datumtijd]]),MINUTE(Data_Warmte[[#This Row],[Datumtijd]]),SECOND(Data_Warmte[[#This Row],[Datumtijd]]))</f>
        <v>1463.2083333333333</v>
      </c>
      <c r="C24" s="11">
        <v>1.3844956E-4</v>
      </c>
      <c r="D24" s="7">
        <f>Data_Warmte[[#This Row],[Fractie]]/MAX(Data_Warmte[Fractie])</f>
        <v>0.33519136546235301</v>
      </c>
    </row>
    <row r="25" spans="1:4" x14ac:dyDescent="0.25">
      <c r="A25" s="10">
        <v>43832.25</v>
      </c>
      <c r="B25" s="10">
        <f>DATE(1904,MONTH(Data_Warmte[[#This Row],[Datumtijd]]),DAY(Data_Warmte[[#This Row],[Datumtijd]]))+TIME(HOUR(Data_Warmte[[#This Row],[Datumtijd]]),MINUTE(Data_Warmte[[#This Row],[Datumtijd]]),SECOND(Data_Warmte[[#This Row],[Datumtijd]]))</f>
        <v>1463.25</v>
      </c>
      <c r="C25" s="11">
        <v>1.9641245999999998E-4</v>
      </c>
      <c r="D25" s="7">
        <f>Data_Warmte[[#This Row],[Fractie]]/MAX(Data_Warmte[Fractie])</f>
        <v>0.47552163156906951</v>
      </c>
    </row>
    <row r="26" spans="1:4" x14ac:dyDescent="0.25">
      <c r="A26" s="10">
        <v>43832.291666666664</v>
      </c>
      <c r="B26" s="10">
        <f>DATE(1904,MONTH(Data_Warmte[[#This Row],[Datumtijd]]),DAY(Data_Warmte[[#This Row],[Datumtijd]]))+TIME(HOUR(Data_Warmte[[#This Row],[Datumtijd]]),MINUTE(Data_Warmte[[#This Row],[Datumtijd]]),SECOND(Data_Warmte[[#This Row],[Datumtijd]]))</f>
        <v>1463.2916666666667</v>
      </c>
      <c r="C26" s="11">
        <v>2.7801634999999997E-4</v>
      </c>
      <c r="D26" s="7">
        <f>Data_Warmte[[#This Row],[Fractie]]/MAX(Data_Warmte[Fractie])</f>
        <v>0.67308758494688914</v>
      </c>
    </row>
    <row r="27" spans="1:4" x14ac:dyDescent="0.25">
      <c r="A27" s="10">
        <v>43832.333333333336</v>
      </c>
      <c r="B27" s="10">
        <f>DATE(1904,MONTH(Data_Warmte[[#This Row],[Datumtijd]]),DAY(Data_Warmte[[#This Row],[Datumtijd]]))+TIME(HOUR(Data_Warmte[[#This Row],[Datumtijd]]),MINUTE(Data_Warmte[[#This Row],[Datumtijd]]),SECOND(Data_Warmte[[#This Row],[Datumtijd]]))</f>
        <v>1463.3333333333333</v>
      </c>
      <c r="C27" s="11">
        <v>3.3570409999999996E-4</v>
      </c>
      <c r="D27" s="7">
        <f>Data_Warmte[[#This Row],[Fractie]]/MAX(Data_Warmte[Fractie])</f>
        <v>0.81275170300512534</v>
      </c>
    </row>
    <row r="28" spans="1:4" x14ac:dyDescent="0.25">
      <c r="A28" s="10">
        <v>43832.375</v>
      </c>
      <c r="B28" s="10">
        <f>DATE(1904,MONTH(Data_Warmte[[#This Row],[Datumtijd]]),DAY(Data_Warmte[[#This Row],[Datumtijd]]))+TIME(HOUR(Data_Warmte[[#This Row],[Datumtijd]]),MINUTE(Data_Warmte[[#This Row],[Datumtijd]]),SECOND(Data_Warmte[[#This Row],[Datumtijd]]))</f>
        <v>1463.375</v>
      </c>
      <c r="C28" s="11">
        <v>3.5814100999999999E-4</v>
      </c>
      <c r="D28" s="7">
        <f>Data_Warmte[[#This Row],[Fractie]]/MAX(Data_Warmte[Fractie])</f>
        <v>0.86707226927962944</v>
      </c>
    </row>
    <row r="29" spans="1:4" x14ac:dyDescent="0.25">
      <c r="A29" s="10">
        <v>43832.416666666664</v>
      </c>
      <c r="B29" s="10">
        <f>DATE(1904,MONTH(Data_Warmte[[#This Row],[Datumtijd]]),DAY(Data_Warmte[[#This Row],[Datumtijd]]))+TIME(HOUR(Data_Warmte[[#This Row],[Datumtijd]]),MINUTE(Data_Warmte[[#This Row],[Datumtijd]]),SECOND(Data_Warmte[[#This Row],[Datumtijd]]))</f>
        <v>1463.4166666666667</v>
      </c>
      <c r="C29" s="11">
        <v>3.5457474000000005E-4</v>
      </c>
      <c r="D29" s="7">
        <f>Data_Warmte[[#This Row],[Fractie]]/MAX(Data_Warmte[Fractie])</f>
        <v>0.85843820131359616</v>
      </c>
    </row>
    <row r="30" spans="1:4" x14ac:dyDescent="0.25">
      <c r="A30" s="10">
        <v>43832.458333333336</v>
      </c>
      <c r="B30" s="10">
        <f>DATE(1904,MONTH(Data_Warmte[[#This Row],[Datumtijd]]),DAY(Data_Warmte[[#This Row],[Datumtijd]]))+TIME(HOUR(Data_Warmte[[#This Row],[Datumtijd]]),MINUTE(Data_Warmte[[#This Row],[Datumtijd]]),SECOND(Data_Warmte[[#This Row],[Datumtijd]]))</f>
        <v>1463.4583333333333</v>
      </c>
      <c r="C30" s="11">
        <v>3.1981787999999997E-4</v>
      </c>
      <c r="D30" s="7">
        <f>Data_Warmte[[#This Row],[Fractie]]/MAX(Data_Warmte[Fractie])</f>
        <v>0.77429059288072088</v>
      </c>
    </row>
    <row r="31" spans="1:4" x14ac:dyDescent="0.25">
      <c r="A31" s="10">
        <v>43832.5</v>
      </c>
      <c r="B31" s="10">
        <f>DATE(1904,MONTH(Data_Warmte[[#This Row],[Datumtijd]]),DAY(Data_Warmte[[#This Row],[Datumtijd]]))+TIME(HOUR(Data_Warmte[[#This Row],[Datumtijd]]),MINUTE(Data_Warmte[[#This Row],[Datumtijd]]),SECOND(Data_Warmte[[#This Row],[Datumtijd]]))</f>
        <v>1463.5</v>
      </c>
      <c r="C31" s="11">
        <v>2.9385779E-4</v>
      </c>
      <c r="D31" s="7">
        <f>Data_Warmte[[#This Row],[Fractie]]/MAX(Data_Warmte[Fractie])</f>
        <v>0.71144028108033985</v>
      </c>
    </row>
    <row r="32" spans="1:4" x14ac:dyDescent="0.25">
      <c r="A32" s="10">
        <v>43832.541666666664</v>
      </c>
      <c r="B32" s="10">
        <f>DATE(1904,MONTH(Data_Warmte[[#This Row],[Datumtijd]]),DAY(Data_Warmte[[#This Row],[Datumtijd]]))+TIME(HOUR(Data_Warmte[[#This Row],[Datumtijd]]),MINUTE(Data_Warmte[[#This Row],[Datumtijd]]),SECOND(Data_Warmte[[#This Row],[Datumtijd]]))</f>
        <v>1463.5416666666667</v>
      </c>
      <c r="C32" s="11">
        <v>2.7770704999999999E-4</v>
      </c>
      <c r="D32" s="7">
        <f>Data_Warmte[[#This Row],[Fractie]]/MAX(Data_Warmte[Fractie])</f>
        <v>0.67233875851986769</v>
      </c>
    </row>
    <row r="33" spans="1:4" x14ac:dyDescent="0.25">
      <c r="A33" s="10">
        <v>43832.583333333336</v>
      </c>
      <c r="B33" s="10">
        <f>DATE(1904,MONTH(Data_Warmte[[#This Row],[Datumtijd]]),DAY(Data_Warmte[[#This Row],[Datumtijd]]))+TIME(HOUR(Data_Warmte[[#This Row],[Datumtijd]]),MINUTE(Data_Warmte[[#This Row],[Datumtijd]]),SECOND(Data_Warmte[[#This Row],[Datumtijd]]))</f>
        <v>1463.5833333333333</v>
      </c>
      <c r="C33" s="11">
        <v>2.7295419999999996E-4</v>
      </c>
      <c r="D33" s="7">
        <f>Data_Warmte[[#This Row],[Fractie]]/MAX(Data_Warmte[Fractie])</f>
        <v>0.66083193768679493</v>
      </c>
    </row>
    <row r="34" spans="1:4" x14ac:dyDescent="0.25">
      <c r="A34" s="10">
        <v>43832.625</v>
      </c>
      <c r="B34" s="10">
        <f>DATE(1904,MONTH(Data_Warmte[[#This Row],[Datumtijd]]),DAY(Data_Warmte[[#This Row],[Datumtijd]]))+TIME(HOUR(Data_Warmte[[#This Row],[Datumtijd]]),MINUTE(Data_Warmte[[#This Row],[Datumtijd]]),SECOND(Data_Warmte[[#This Row],[Datumtijd]]))</f>
        <v>1463.625</v>
      </c>
      <c r="C34" s="11">
        <v>2.7842544000000004E-4</v>
      </c>
      <c r="D34" s="7">
        <f>Data_Warmte[[#This Row],[Fractie]]/MAX(Data_Warmte[Fractie])</f>
        <v>0.67407800655384131</v>
      </c>
    </row>
    <row r="35" spans="1:4" x14ac:dyDescent="0.25">
      <c r="A35" s="10">
        <v>43832.666666666664</v>
      </c>
      <c r="B35" s="10">
        <f>DATE(1904,MONTH(Data_Warmte[[#This Row],[Datumtijd]]),DAY(Data_Warmte[[#This Row],[Datumtijd]]))+TIME(HOUR(Data_Warmte[[#This Row],[Datumtijd]]),MINUTE(Data_Warmte[[#This Row],[Datumtijd]]),SECOND(Data_Warmte[[#This Row],[Datumtijd]]))</f>
        <v>1463.6666666666667</v>
      </c>
      <c r="C35" s="11">
        <v>2.9942188000000003E-4</v>
      </c>
      <c r="D35" s="7">
        <f>Data_Warmte[[#This Row],[Fractie]]/MAX(Data_Warmte[Fractie])</f>
        <v>0.72491114313765104</v>
      </c>
    </row>
    <row r="36" spans="1:4" x14ac:dyDescent="0.25">
      <c r="A36" s="10">
        <v>43832.708333333336</v>
      </c>
      <c r="B36" s="10">
        <f>DATE(1904,MONTH(Data_Warmte[[#This Row],[Datumtijd]]),DAY(Data_Warmte[[#This Row],[Datumtijd]]))+TIME(HOUR(Data_Warmte[[#This Row],[Datumtijd]]),MINUTE(Data_Warmte[[#This Row],[Datumtijd]]),SECOND(Data_Warmte[[#This Row],[Datumtijd]]))</f>
        <v>1463.7083333333333</v>
      </c>
      <c r="C36" s="11">
        <v>3.377338E-4</v>
      </c>
      <c r="D36" s="7">
        <f>Data_Warmte[[#This Row],[Fractie]]/MAX(Data_Warmte[Fractie])</f>
        <v>0.81766567972328141</v>
      </c>
    </row>
    <row r="37" spans="1:4" x14ac:dyDescent="0.25">
      <c r="A37" s="10">
        <v>43832.75</v>
      </c>
      <c r="B37" s="10">
        <f>DATE(1904,MONTH(Data_Warmte[[#This Row],[Datumtijd]]),DAY(Data_Warmte[[#This Row],[Datumtijd]]))+TIME(HOUR(Data_Warmte[[#This Row],[Datumtijd]]),MINUTE(Data_Warmte[[#This Row],[Datumtijd]]),SECOND(Data_Warmte[[#This Row],[Datumtijd]]))</f>
        <v>1463.75</v>
      </c>
      <c r="C37" s="11">
        <v>3.5724436000000002E-4</v>
      </c>
      <c r="D37" s="7">
        <f>Data_Warmte[[#This Row],[Fractie]]/MAX(Data_Warmte[Fractie])</f>
        <v>0.86490144737277896</v>
      </c>
    </row>
    <row r="38" spans="1:4" x14ac:dyDescent="0.25">
      <c r="A38" s="10">
        <v>43832.791666666664</v>
      </c>
      <c r="B38" s="10">
        <f>DATE(1904,MONTH(Data_Warmte[[#This Row],[Datumtijd]]),DAY(Data_Warmte[[#This Row],[Datumtijd]]))+TIME(HOUR(Data_Warmte[[#This Row],[Datumtijd]]),MINUTE(Data_Warmte[[#This Row],[Datumtijd]]),SECOND(Data_Warmte[[#This Row],[Datumtijd]]))</f>
        <v>1463.7916666666667</v>
      </c>
      <c r="C38" s="11">
        <v>3.4148819999999999E-4</v>
      </c>
      <c r="D38" s="7">
        <f>Data_Warmte[[#This Row],[Fractie]]/MAX(Data_Warmte[Fractie])</f>
        <v>0.82675521718726364</v>
      </c>
    </row>
    <row r="39" spans="1:4" x14ac:dyDescent="0.25">
      <c r="A39" s="10">
        <v>43832.833333333336</v>
      </c>
      <c r="B39" s="10">
        <f>DATE(1904,MONTH(Data_Warmte[[#This Row],[Datumtijd]]),DAY(Data_Warmte[[#This Row],[Datumtijd]]))+TIME(HOUR(Data_Warmte[[#This Row],[Datumtijd]]),MINUTE(Data_Warmte[[#This Row],[Datumtijd]]),SECOND(Data_Warmte[[#This Row],[Datumtijd]]))</f>
        <v>1463.8333333333333</v>
      </c>
      <c r="C39" s="11">
        <v>3.2912600999999997E-4</v>
      </c>
      <c r="D39" s="7">
        <f>Data_Warmte[[#This Row],[Fractie]]/MAX(Data_Warmte[Fractie])</f>
        <v>0.79682591046931484</v>
      </c>
    </row>
    <row r="40" spans="1:4" x14ac:dyDescent="0.25">
      <c r="A40" s="10">
        <v>43832.875</v>
      </c>
      <c r="B40" s="10">
        <f>DATE(1904,MONTH(Data_Warmte[[#This Row],[Datumtijd]]),DAY(Data_Warmte[[#This Row],[Datumtijd]]))+TIME(HOUR(Data_Warmte[[#This Row],[Datumtijd]]),MINUTE(Data_Warmte[[#This Row],[Datumtijd]]),SECOND(Data_Warmte[[#This Row],[Datumtijd]]))</f>
        <v>1463.875</v>
      </c>
      <c r="C40" s="11">
        <v>2.9679400000000002E-4</v>
      </c>
      <c r="D40" s="7">
        <f>Data_Warmte[[#This Row],[Fractie]]/MAX(Data_Warmte[Fractie])</f>
        <v>0.71854895112005845</v>
      </c>
    </row>
    <row r="41" spans="1:4" x14ac:dyDescent="0.25">
      <c r="A41" s="10">
        <v>43832.916666666664</v>
      </c>
      <c r="B41" s="10">
        <f>DATE(1904,MONTH(Data_Warmte[[#This Row],[Datumtijd]]),DAY(Data_Warmte[[#This Row],[Datumtijd]]))+TIME(HOUR(Data_Warmte[[#This Row],[Datumtijd]]),MINUTE(Data_Warmte[[#This Row],[Datumtijd]]),SECOND(Data_Warmte[[#This Row],[Datumtijd]]))</f>
        <v>1463.9166666666667</v>
      </c>
      <c r="C41" s="11">
        <v>2.5390550999999998E-4</v>
      </c>
      <c r="D41" s="7">
        <f>Data_Warmte[[#This Row],[Fractie]]/MAX(Data_Warmte[Fractie])</f>
        <v>0.6147143739230021</v>
      </c>
    </row>
    <row r="42" spans="1:4" x14ac:dyDescent="0.25">
      <c r="A42" s="10">
        <v>43832.958333333336</v>
      </c>
      <c r="B42" s="10">
        <f>DATE(1904,MONTH(Data_Warmte[[#This Row],[Datumtijd]]),DAY(Data_Warmte[[#This Row],[Datumtijd]]))+TIME(HOUR(Data_Warmte[[#This Row],[Datumtijd]]),MINUTE(Data_Warmte[[#This Row],[Datumtijd]]),SECOND(Data_Warmte[[#This Row],[Datumtijd]]))</f>
        <v>1463.9583333333333</v>
      </c>
      <c r="C42" s="11">
        <v>1.8157946000000002E-4</v>
      </c>
      <c r="D42" s="7">
        <f>Data_Warmte[[#This Row],[Fractie]]/MAX(Data_Warmte[Fractie])</f>
        <v>0.4396104049540982</v>
      </c>
    </row>
    <row r="43" spans="1:4" x14ac:dyDescent="0.25">
      <c r="A43" s="10">
        <v>43833</v>
      </c>
      <c r="B43" s="10">
        <f>DATE(1904,MONTH(Data_Warmte[[#This Row],[Datumtijd]]),DAY(Data_Warmte[[#This Row],[Datumtijd]]))+TIME(HOUR(Data_Warmte[[#This Row],[Datumtijd]]),MINUTE(Data_Warmte[[#This Row],[Datumtijd]]),SECOND(Data_Warmte[[#This Row],[Datumtijd]]))</f>
        <v>1464</v>
      </c>
      <c r="C43" s="11">
        <v>1.0972182000000001E-4</v>
      </c>
      <c r="D43" s="7">
        <f>Data_Warmte[[#This Row],[Fractie]]/MAX(Data_Warmte[Fractie])</f>
        <v>0.26564047344617431</v>
      </c>
    </row>
    <row r="44" spans="1:4" x14ac:dyDescent="0.25">
      <c r="A44" s="10">
        <v>43833.041666666664</v>
      </c>
      <c r="B44" s="10">
        <f>DATE(1904,MONTH(Data_Warmte[[#This Row],[Datumtijd]]),DAY(Data_Warmte[[#This Row],[Datumtijd]]))+TIME(HOUR(Data_Warmte[[#This Row],[Datumtijd]]),MINUTE(Data_Warmte[[#This Row],[Datumtijd]]),SECOND(Data_Warmte[[#This Row],[Datumtijd]]))</f>
        <v>1464.0416666666667</v>
      </c>
      <c r="C44" s="11">
        <v>8.5963119999999998E-5</v>
      </c>
      <c r="D44" s="7">
        <f>Data_Warmte[[#This Row],[Fractie]]/MAX(Data_Warmte[Fractie])</f>
        <v>0.20811980603047134</v>
      </c>
    </row>
    <row r="45" spans="1:4" x14ac:dyDescent="0.25">
      <c r="A45" s="10">
        <v>43833.083333333336</v>
      </c>
      <c r="B45" s="10">
        <f>DATE(1904,MONTH(Data_Warmte[[#This Row],[Datumtijd]]),DAY(Data_Warmte[[#This Row],[Datumtijd]]))+TIME(HOUR(Data_Warmte[[#This Row],[Datumtijd]]),MINUTE(Data_Warmte[[#This Row],[Datumtijd]]),SECOND(Data_Warmte[[#This Row],[Datumtijd]]))</f>
        <v>1464.0833333333333</v>
      </c>
      <c r="C45" s="11">
        <v>9.0754300000000013E-5</v>
      </c>
      <c r="D45" s="7">
        <f>Data_Warmte[[#This Row],[Fractie]]/MAX(Data_Warmte[Fractie])</f>
        <v>0.2197194251724601</v>
      </c>
    </row>
    <row r="46" spans="1:4" x14ac:dyDescent="0.25">
      <c r="A46" s="10">
        <v>43833.125</v>
      </c>
      <c r="B46" s="10">
        <f>DATE(1904,MONTH(Data_Warmte[[#This Row],[Datumtijd]]),DAY(Data_Warmte[[#This Row],[Datumtijd]]))+TIME(HOUR(Data_Warmte[[#This Row],[Datumtijd]]),MINUTE(Data_Warmte[[#This Row],[Datumtijd]]),SECOND(Data_Warmte[[#This Row],[Datumtijd]]))</f>
        <v>1464.125</v>
      </c>
      <c r="C46" s="11">
        <v>1.0108180000000002E-4</v>
      </c>
      <c r="D46" s="7">
        <f>Data_Warmte[[#This Row],[Fractie]]/MAX(Data_Warmte[Fractie])</f>
        <v>0.24472267420273838</v>
      </c>
    </row>
    <row r="47" spans="1:4" x14ac:dyDescent="0.25">
      <c r="A47" s="10">
        <v>43833.166666666664</v>
      </c>
      <c r="B47" s="10">
        <f>DATE(1904,MONTH(Data_Warmte[[#This Row],[Datumtijd]]),DAY(Data_Warmte[[#This Row],[Datumtijd]]))+TIME(HOUR(Data_Warmte[[#This Row],[Datumtijd]]),MINUTE(Data_Warmte[[#This Row],[Datumtijd]]),SECOND(Data_Warmte[[#This Row],[Datumtijd]]))</f>
        <v>1464.1666666666667</v>
      </c>
      <c r="C47" s="11">
        <v>1.1510516E-4</v>
      </c>
      <c r="D47" s="7">
        <f>Data_Warmte[[#This Row],[Fractie]]/MAX(Data_Warmte[Fractie])</f>
        <v>0.27867373325103101</v>
      </c>
    </row>
    <row r="48" spans="1:4" x14ac:dyDescent="0.25">
      <c r="A48" s="10">
        <v>43833.208333333336</v>
      </c>
      <c r="B48" s="10">
        <f>DATE(1904,MONTH(Data_Warmte[[#This Row],[Datumtijd]]),DAY(Data_Warmte[[#This Row],[Datumtijd]]))+TIME(HOUR(Data_Warmte[[#This Row],[Datumtijd]]),MINUTE(Data_Warmte[[#This Row],[Datumtijd]]),SECOND(Data_Warmte[[#This Row],[Datumtijd]]))</f>
        <v>1464.2083333333333</v>
      </c>
      <c r="C48" s="11">
        <v>1.4056238E-4</v>
      </c>
      <c r="D48" s="7">
        <f>Data_Warmte[[#This Row],[Fractie]]/MAX(Data_Warmte[Fractie])</f>
        <v>0.3403065786907386</v>
      </c>
    </row>
    <row r="49" spans="1:4" x14ac:dyDescent="0.25">
      <c r="A49" s="10">
        <v>43833.25</v>
      </c>
      <c r="B49" s="10">
        <f>DATE(1904,MONTH(Data_Warmte[[#This Row],[Datumtijd]]),DAY(Data_Warmte[[#This Row],[Datumtijd]]))+TIME(HOUR(Data_Warmte[[#This Row],[Datumtijd]]),MINUTE(Data_Warmte[[#This Row],[Datumtijd]]),SECOND(Data_Warmte[[#This Row],[Datumtijd]]))</f>
        <v>1464.25</v>
      </c>
      <c r="C49" s="11">
        <v>2.0189053999999999E-4</v>
      </c>
      <c r="D49" s="7">
        <f>Data_Warmte[[#This Row],[Fractie]]/MAX(Data_Warmte[Fractie])</f>
        <v>0.48878426032218369</v>
      </c>
    </row>
    <row r="50" spans="1:4" x14ac:dyDescent="0.25">
      <c r="A50" s="10">
        <v>43833.291666666664</v>
      </c>
      <c r="B50" s="10">
        <f>DATE(1904,MONTH(Data_Warmte[[#This Row],[Datumtijd]]),DAY(Data_Warmte[[#This Row],[Datumtijd]]))+TIME(HOUR(Data_Warmte[[#This Row],[Datumtijd]]),MINUTE(Data_Warmte[[#This Row],[Datumtijd]]),SECOND(Data_Warmte[[#This Row],[Datumtijd]]))</f>
        <v>1464.2916666666667</v>
      </c>
      <c r="C50" s="11">
        <v>2.862168E-4</v>
      </c>
      <c r="D50" s="7">
        <f>Data_Warmte[[#This Row],[Fractie]]/MAX(Data_Warmte[Fractie])</f>
        <v>0.69294116940685979</v>
      </c>
    </row>
    <row r="51" spans="1:4" x14ac:dyDescent="0.25">
      <c r="A51" s="10">
        <v>43833.333333333336</v>
      </c>
      <c r="B51" s="10">
        <f>DATE(1904,MONTH(Data_Warmte[[#This Row],[Datumtijd]]),DAY(Data_Warmte[[#This Row],[Datumtijd]]))+TIME(HOUR(Data_Warmte[[#This Row],[Datumtijd]]),MINUTE(Data_Warmte[[#This Row],[Datumtijd]]),SECOND(Data_Warmte[[#This Row],[Datumtijd]]))</f>
        <v>1464.3333333333333</v>
      </c>
      <c r="C51" s="11">
        <v>3.4593739999999997E-4</v>
      </c>
      <c r="D51" s="7">
        <f>Data_Warmte[[#This Row],[Fractie]]/MAX(Data_Warmte[Fractie])</f>
        <v>0.83752689044657258</v>
      </c>
    </row>
    <row r="52" spans="1:4" x14ac:dyDescent="0.25">
      <c r="A52" s="10">
        <v>43833.375</v>
      </c>
      <c r="B52" s="10">
        <f>DATE(1904,MONTH(Data_Warmte[[#This Row],[Datumtijd]]),DAY(Data_Warmte[[#This Row],[Datumtijd]]))+TIME(HOUR(Data_Warmte[[#This Row],[Datumtijd]]),MINUTE(Data_Warmte[[#This Row],[Datumtijd]]),SECOND(Data_Warmte[[#This Row],[Datumtijd]]))</f>
        <v>1464.375</v>
      </c>
      <c r="C52" s="11">
        <v>3.7129799999999994E-4</v>
      </c>
      <c r="D52" s="7">
        <f>Data_Warmte[[#This Row],[Fractie]]/MAX(Data_Warmte[Fractie])</f>
        <v>0.89892581539038996</v>
      </c>
    </row>
    <row r="53" spans="1:4" x14ac:dyDescent="0.25">
      <c r="A53" s="10">
        <v>43833.416666666664</v>
      </c>
      <c r="B53" s="10">
        <f>DATE(1904,MONTH(Data_Warmte[[#This Row],[Datumtijd]]),DAY(Data_Warmte[[#This Row],[Datumtijd]]))+TIME(HOUR(Data_Warmte[[#This Row],[Datumtijd]]),MINUTE(Data_Warmte[[#This Row],[Datumtijd]]),SECOND(Data_Warmte[[#This Row],[Datumtijd]]))</f>
        <v>1464.4166666666667</v>
      </c>
      <c r="C53" s="11">
        <v>3.6828570000000001E-4</v>
      </c>
      <c r="D53" s="7">
        <f>Data_Warmte[[#This Row],[Fractie]]/MAX(Data_Warmte[Fractie])</f>
        <v>0.8916329287233451</v>
      </c>
    </row>
    <row r="54" spans="1:4" x14ac:dyDescent="0.25">
      <c r="A54" s="10">
        <v>43833.458333333336</v>
      </c>
      <c r="B54" s="10">
        <f>DATE(1904,MONTH(Data_Warmte[[#This Row],[Datumtijd]]),DAY(Data_Warmte[[#This Row],[Datumtijd]]))+TIME(HOUR(Data_Warmte[[#This Row],[Datumtijd]]),MINUTE(Data_Warmte[[#This Row],[Datumtijd]]),SECOND(Data_Warmte[[#This Row],[Datumtijd]]))</f>
        <v>1464.4583333333333</v>
      </c>
      <c r="C54" s="11">
        <v>3.3397955999999997E-4</v>
      </c>
      <c r="D54" s="7">
        <f>Data_Warmte[[#This Row],[Fractie]]/MAX(Data_Warmte[Fractie])</f>
        <v>0.808576529625055</v>
      </c>
    </row>
    <row r="55" spans="1:4" x14ac:dyDescent="0.25">
      <c r="A55" s="10">
        <v>43833.5</v>
      </c>
      <c r="B55" s="10">
        <f>DATE(1904,MONTH(Data_Warmte[[#This Row],[Datumtijd]]),DAY(Data_Warmte[[#This Row],[Datumtijd]]))+TIME(HOUR(Data_Warmte[[#This Row],[Datumtijd]]),MINUTE(Data_Warmte[[#This Row],[Datumtijd]]),SECOND(Data_Warmte[[#This Row],[Datumtijd]]))</f>
        <v>1464.5</v>
      </c>
      <c r="C55" s="11">
        <v>3.0971258000000003E-4</v>
      </c>
      <c r="D55" s="7">
        <f>Data_Warmte[[#This Row],[Fractie]]/MAX(Data_Warmte[Fractie])</f>
        <v>0.74982529804405484</v>
      </c>
    </row>
    <row r="56" spans="1:4" x14ac:dyDescent="0.25">
      <c r="A56" s="10">
        <v>43833.541666666664</v>
      </c>
      <c r="B56" s="10">
        <f>DATE(1904,MONTH(Data_Warmte[[#This Row],[Datumtijd]]),DAY(Data_Warmte[[#This Row],[Datumtijd]]))+TIME(HOUR(Data_Warmte[[#This Row],[Datumtijd]]),MINUTE(Data_Warmte[[#This Row],[Datumtijd]]),SECOND(Data_Warmte[[#This Row],[Datumtijd]]))</f>
        <v>1464.5416666666667</v>
      </c>
      <c r="C56" s="11">
        <v>2.9555465000000001E-4</v>
      </c>
      <c r="D56" s="7">
        <f>Data_Warmte[[#This Row],[Fractie]]/MAX(Data_Warmte[Fractie])</f>
        <v>0.71554844018462627</v>
      </c>
    </row>
    <row r="57" spans="1:4" x14ac:dyDescent="0.25">
      <c r="A57" s="10">
        <v>43833.583333333336</v>
      </c>
      <c r="B57" s="10">
        <f>DATE(1904,MONTH(Data_Warmte[[#This Row],[Datumtijd]]),DAY(Data_Warmte[[#This Row],[Datumtijd]]))+TIME(HOUR(Data_Warmte[[#This Row],[Datumtijd]]),MINUTE(Data_Warmte[[#This Row],[Datumtijd]]),SECOND(Data_Warmte[[#This Row],[Datumtijd]]))</f>
        <v>1464.5833333333333</v>
      </c>
      <c r="C57" s="11">
        <v>2.8811629999999998E-4</v>
      </c>
      <c r="D57" s="7">
        <f>Data_Warmte[[#This Row],[Fractie]]/MAX(Data_Warmte[Fractie])</f>
        <v>0.69753992724109004</v>
      </c>
    </row>
    <row r="58" spans="1:4" x14ac:dyDescent="0.25">
      <c r="A58" s="10">
        <v>43833.625</v>
      </c>
      <c r="B58" s="10">
        <f>DATE(1904,MONTH(Data_Warmte[[#This Row],[Datumtijd]]),DAY(Data_Warmte[[#This Row],[Datumtijd]]))+TIME(HOUR(Data_Warmte[[#This Row],[Datumtijd]]),MINUTE(Data_Warmte[[#This Row],[Datumtijd]]),SECOND(Data_Warmte[[#This Row],[Datumtijd]]))</f>
        <v>1464.625</v>
      </c>
      <c r="C58" s="11">
        <v>2.9262176000000002E-4</v>
      </c>
      <c r="D58" s="7">
        <f>Data_Warmte[[#This Row],[Fractie]]/MAX(Data_Warmte[Fractie])</f>
        <v>0.70844780798434426</v>
      </c>
    </row>
    <row r="59" spans="1:4" x14ac:dyDescent="0.25">
      <c r="A59" s="10">
        <v>43833.666666666664</v>
      </c>
      <c r="B59" s="10">
        <f>DATE(1904,MONTH(Data_Warmte[[#This Row],[Datumtijd]]),DAY(Data_Warmte[[#This Row],[Datumtijd]]))+TIME(HOUR(Data_Warmte[[#This Row],[Datumtijd]]),MINUTE(Data_Warmte[[#This Row],[Datumtijd]]),SECOND(Data_Warmte[[#This Row],[Datumtijd]]))</f>
        <v>1464.6666666666667</v>
      </c>
      <c r="C59" s="11">
        <v>3.1222006000000002E-4</v>
      </c>
      <c r="D59" s="7">
        <f>Data_Warmte[[#This Row],[Fractie]]/MAX(Data_Warmte[Fractie])</f>
        <v>0.75589599733027524</v>
      </c>
    </row>
    <row r="60" spans="1:4" x14ac:dyDescent="0.25">
      <c r="A60" s="10">
        <v>43833.708333333336</v>
      </c>
      <c r="B60" s="10">
        <f>DATE(1904,MONTH(Data_Warmte[[#This Row],[Datumtijd]]),DAY(Data_Warmte[[#This Row],[Datumtijd]]))+TIME(HOUR(Data_Warmte[[#This Row],[Datumtijd]]),MINUTE(Data_Warmte[[#This Row],[Datumtijd]]),SECOND(Data_Warmte[[#This Row],[Datumtijd]]))</f>
        <v>1464.7083333333333</v>
      </c>
      <c r="C60" s="11">
        <v>3.4776495000000003E-4</v>
      </c>
      <c r="D60" s="7">
        <f>Data_Warmte[[#This Row],[Fractie]]/MAX(Data_Warmte[Fractie])</f>
        <v>0.84195145474241251</v>
      </c>
    </row>
    <row r="61" spans="1:4" x14ac:dyDescent="0.25">
      <c r="A61" s="10">
        <v>43833.75</v>
      </c>
      <c r="B61" s="10">
        <f>DATE(1904,MONTH(Data_Warmte[[#This Row],[Datumtijd]]),DAY(Data_Warmte[[#This Row],[Datumtijd]]))+TIME(HOUR(Data_Warmte[[#This Row],[Datumtijd]]),MINUTE(Data_Warmte[[#This Row],[Datumtijd]]),SECOND(Data_Warmte[[#This Row],[Datumtijd]]))</f>
        <v>1464.75</v>
      </c>
      <c r="C61" s="11">
        <v>3.680539E-4</v>
      </c>
      <c r="D61" s="7">
        <f>Data_Warmte[[#This Row],[Fractie]]/MAX(Data_Warmte[Fractie])</f>
        <v>0.89107173258437455</v>
      </c>
    </row>
    <row r="62" spans="1:4" x14ac:dyDescent="0.25">
      <c r="A62" s="10">
        <v>43833.791666666664</v>
      </c>
      <c r="B62" s="10">
        <f>DATE(1904,MONTH(Data_Warmte[[#This Row],[Datumtijd]]),DAY(Data_Warmte[[#This Row],[Datumtijd]]))+TIME(HOUR(Data_Warmte[[#This Row],[Datumtijd]]),MINUTE(Data_Warmte[[#This Row],[Datumtijd]]),SECOND(Data_Warmte[[#This Row],[Datumtijd]]))</f>
        <v>1464.7916666666667</v>
      </c>
      <c r="C62" s="11">
        <v>3.5345592000000003E-4</v>
      </c>
      <c r="D62" s="7">
        <f>Data_Warmte[[#This Row],[Fractie]]/MAX(Data_Warmte[Fractie])</f>
        <v>0.85572949784421282</v>
      </c>
    </row>
    <row r="63" spans="1:4" x14ac:dyDescent="0.25">
      <c r="A63" s="10">
        <v>43833.833333333336</v>
      </c>
      <c r="B63" s="10">
        <f>DATE(1904,MONTH(Data_Warmte[[#This Row],[Datumtijd]]),DAY(Data_Warmte[[#This Row],[Datumtijd]]))+TIME(HOUR(Data_Warmte[[#This Row],[Datumtijd]]),MINUTE(Data_Warmte[[#This Row],[Datumtijd]]),SECOND(Data_Warmte[[#This Row],[Datumtijd]]))</f>
        <v>1464.8333333333333</v>
      </c>
      <c r="C63" s="11">
        <v>3.4078446999999997E-4</v>
      </c>
      <c r="D63" s="7">
        <f>Data_Warmte[[#This Row],[Fractie]]/MAX(Data_Warmte[Fractie])</f>
        <v>0.82505146154068143</v>
      </c>
    </row>
    <row r="64" spans="1:4" x14ac:dyDescent="0.25">
      <c r="A64" s="10">
        <v>43833.875</v>
      </c>
      <c r="B64" s="10">
        <f>DATE(1904,MONTH(Data_Warmte[[#This Row],[Datumtijd]]),DAY(Data_Warmte[[#This Row],[Datumtijd]]))+TIME(HOUR(Data_Warmte[[#This Row],[Datumtijd]]),MINUTE(Data_Warmte[[#This Row],[Datumtijd]]),SECOND(Data_Warmte[[#This Row],[Datumtijd]]))</f>
        <v>1464.875</v>
      </c>
      <c r="C64" s="11">
        <v>3.0588625000000004E-4</v>
      </c>
      <c r="D64" s="7">
        <f>Data_Warmte[[#This Row],[Fractie]]/MAX(Data_Warmte[Fractie])</f>
        <v>0.74056161546240151</v>
      </c>
    </row>
    <row r="65" spans="1:4" x14ac:dyDescent="0.25">
      <c r="A65" s="10">
        <v>43833.916666666664</v>
      </c>
      <c r="B65" s="10">
        <f>DATE(1904,MONTH(Data_Warmte[[#This Row],[Datumtijd]]),DAY(Data_Warmte[[#This Row],[Datumtijd]]))+TIME(HOUR(Data_Warmte[[#This Row],[Datumtijd]]),MINUTE(Data_Warmte[[#This Row],[Datumtijd]]),SECOND(Data_Warmte[[#This Row],[Datumtijd]]))</f>
        <v>1464.9166666666667</v>
      </c>
      <c r="C65" s="11">
        <v>2.6137794000000001E-4</v>
      </c>
      <c r="D65" s="7">
        <f>Data_Warmte[[#This Row],[Fractie]]/MAX(Data_Warmte[Fractie])</f>
        <v>0.63280539577256134</v>
      </c>
    </row>
    <row r="66" spans="1:4" x14ac:dyDescent="0.25">
      <c r="A66" s="10">
        <v>43833.958333333336</v>
      </c>
      <c r="B66" s="10">
        <f>DATE(1904,MONTH(Data_Warmte[[#This Row],[Datumtijd]]),DAY(Data_Warmte[[#This Row],[Datumtijd]]))+TIME(HOUR(Data_Warmte[[#This Row],[Datumtijd]]),MINUTE(Data_Warmte[[#This Row],[Datumtijd]]),SECOND(Data_Warmte[[#This Row],[Datumtijd]]))</f>
        <v>1464.9583333333333</v>
      </c>
      <c r="C66" s="11">
        <v>1.8718095999999997E-4</v>
      </c>
      <c r="D66" s="7">
        <f>Data_Warmte[[#This Row],[Fractie]]/MAX(Data_Warmte[Fractie])</f>
        <v>0.45317183796722837</v>
      </c>
    </row>
    <row r="67" spans="1:4" x14ac:dyDescent="0.25">
      <c r="A67" s="10">
        <v>43834</v>
      </c>
      <c r="B67" s="10">
        <f>DATE(1904,MONTH(Data_Warmte[[#This Row],[Datumtijd]]),DAY(Data_Warmte[[#This Row],[Datumtijd]]))+TIME(HOUR(Data_Warmte[[#This Row],[Datumtijd]]),MINUTE(Data_Warmte[[#This Row],[Datumtijd]]),SECOND(Data_Warmte[[#This Row],[Datumtijd]]))</f>
        <v>1465</v>
      </c>
      <c r="C67" s="11">
        <v>1.1251278E-4</v>
      </c>
      <c r="D67" s="7">
        <f>Data_Warmte[[#This Row],[Fractie]]/MAX(Data_Warmte[Fractie])</f>
        <v>0.27239748801054564</v>
      </c>
    </row>
    <row r="68" spans="1:4" x14ac:dyDescent="0.25">
      <c r="A68" s="10">
        <v>43834.041666666664</v>
      </c>
      <c r="B68" s="10">
        <f>DATE(1904,MONTH(Data_Warmte[[#This Row],[Datumtijd]]),DAY(Data_Warmte[[#This Row],[Datumtijd]]))+TIME(HOUR(Data_Warmte[[#This Row],[Datumtijd]]),MINUTE(Data_Warmte[[#This Row],[Datumtijd]]),SECOND(Data_Warmte[[#This Row],[Datumtijd]]))</f>
        <v>1465.0416666666667</v>
      </c>
      <c r="C68" s="11">
        <v>1.0057628000000001E-4</v>
      </c>
      <c r="D68" s="7">
        <f>Data_Warmte[[#This Row],[Fractie]]/MAX(Data_Warmte[Fractie])</f>
        <v>0.24349879209673145</v>
      </c>
    </row>
    <row r="69" spans="1:4" x14ac:dyDescent="0.25">
      <c r="A69" s="10">
        <v>43834.083333333336</v>
      </c>
      <c r="B69" s="10">
        <f>DATE(1904,MONTH(Data_Warmte[[#This Row],[Datumtijd]]),DAY(Data_Warmte[[#This Row],[Datumtijd]]))+TIME(HOUR(Data_Warmte[[#This Row],[Datumtijd]]),MINUTE(Data_Warmte[[#This Row],[Datumtijd]]),SECOND(Data_Warmte[[#This Row],[Datumtijd]]))</f>
        <v>1465.0833333333333</v>
      </c>
      <c r="C69" s="11">
        <v>9.5577719999999979E-5</v>
      </c>
      <c r="D69" s="7">
        <f>Data_Warmte[[#This Row],[Fractie]]/MAX(Data_Warmte[Fractie])</f>
        <v>0.23139709851427795</v>
      </c>
    </row>
    <row r="70" spans="1:4" x14ac:dyDescent="0.25">
      <c r="A70" s="10">
        <v>43834.125</v>
      </c>
      <c r="B70" s="10">
        <f>DATE(1904,MONTH(Data_Warmte[[#This Row],[Datumtijd]]),DAY(Data_Warmte[[#This Row],[Datumtijd]]))+TIME(HOUR(Data_Warmte[[#This Row],[Datumtijd]]),MINUTE(Data_Warmte[[#This Row],[Datumtijd]]),SECOND(Data_Warmte[[#This Row],[Datumtijd]]))</f>
        <v>1465.125</v>
      </c>
      <c r="C70" s="11">
        <v>1.0209449999999998E-4</v>
      </c>
      <c r="D70" s="7">
        <f>Data_Warmte[[#This Row],[Fractie]]/MAX(Data_Warmte[Fractie])</f>
        <v>0.24717445733447035</v>
      </c>
    </row>
    <row r="71" spans="1:4" x14ac:dyDescent="0.25">
      <c r="A71" s="10">
        <v>43834.166666666664</v>
      </c>
      <c r="B71" s="10">
        <f>DATE(1904,MONTH(Data_Warmte[[#This Row],[Datumtijd]]),DAY(Data_Warmte[[#This Row],[Datumtijd]]))+TIME(HOUR(Data_Warmte[[#This Row],[Datumtijd]]),MINUTE(Data_Warmte[[#This Row],[Datumtijd]]),SECOND(Data_Warmte[[#This Row],[Datumtijd]]))</f>
        <v>1465.1666666666667</v>
      </c>
      <c r="C71" s="11">
        <v>1.131736E-4</v>
      </c>
      <c r="D71" s="7">
        <f>Data_Warmte[[#This Row],[Fractie]]/MAX(Data_Warmte[Fractie])</f>
        <v>0.27399735700344696</v>
      </c>
    </row>
    <row r="72" spans="1:4" x14ac:dyDescent="0.25">
      <c r="A72" s="10">
        <v>43834.208333333336</v>
      </c>
      <c r="B72" s="10">
        <f>DATE(1904,MONTH(Data_Warmte[[#This Row],[Datumtijd]]),DAY(Data_Warmte[[#This Row],[Datumtijd]]))+TIME(HOUR(Data_Warmte[[#This Row],[Datumtijd]]),MINUTE(Data_Warmte[[#This Row],[Datumtijd]]),SECOND(Data_Warmte[[#This Row],[Datumtijd]]))</f>
        <v>1465.2083333333333</v>
      </c>
      <c r="C72" s="11">
        <v>1.2796524999999999E-4</v>
      </c>
      <c r="D72" s="7">
        <f>Data_Warmte[[#This Row],[Fractie]]/MAX(Data_Warmte[Fractie])</f>
        <v>0.30980847378085824</v>
      </c>
    </row>
    <row r="73" spans="1:4" x14ac:dyDescent="0.25">
      <c r="A73" s="10">
        <v>43834.25</v>
      </c>
      <c r="B73" s="10">
        <f>DATE(1904,MONTH(Data_Warmte[[#This Row],[Datumtijd]]),DAY(Data_Warmte[[#This Row],[Datumtijd]]))+TIME(HOUR(Data_Warmte[[#This Row],[Datumtijd]]),MINUTE(Data_Warmte[[#This Row],[Datumtijd]]),SECOND(Data_Warmte[[#This Row],[Datumtijd]]))</f>
        <v>1465.25</v>
      </c>
      <c r="C73" s="11">
        <v>1.6124725E-4</v>
      </c>
      <c r="D73" s="7">
        <f>Data_Warmte[[#This Row],[Fractie]]/MAX(Data_Warmte[Fractie])</f>
        <v>0.3903853930958639</v>
      </c>
    </row>
    <row r="74" spans="1:4" x14ac:dyDescent="0.25">
      <c r="A74" s="10">
        <v>43834.291666666664</v>
      </c>
      <c r="B74" s="10">
        <f>DATE(1904,MONTH(Data_Warmte[[#This Row],[Datumtijd]]),DAY(Data_Warmte[[#This Row],[Datumtijd]]))+TIME(HOUR(Data_Warmte[[#This Row],[Datumtijd]]),MINUTE(Data_Warmte[[#This Row],[Datumtijd]]),SECOND(Data_Warmte[[#This Row],[Datumtijd]]))</f>
        <v>1465.2916666666667</v>
      </c>
      <c r="C74" s="11">
        <v>2.3016464E-4</v>
      </c>
      <c r="D74" s="7">
        <f>Data_Warmte[[#This Row],[Fractie]]/MAX(Data_Warmte[Fractie])</f>
        <v>0.55723687357873086</v>
      </c>
    </row>
    <row r="75" spans="1:4" x14ac:dyDescent="0.25">
      <c r="A75" s="10">
        <v>43834.333333333336</v>
      </c>
      <c r="B75" s="10">
        <f>DATE(1904,MONTH(Data_Warmte[[#This Row],[Datumtijd]]),DAY(Data_Warmte[[#This Row],[Datumtijd]]))+TIME(HOUR(Data_Warmte[[#This Row],[Datumtijd]]),MINUTE(Data_Warmte[[#This Row],[Datumtijd]]),SECOND(Data_Warmte[[#This Row],[Datumtijd]]))</f>
        <v>1465.3333333333333</v>
      </c>
      <c r="C75" s="11">
        <v>3.2170167000000001E-4</v>
      </c>
      <c r="D75" s="7">
        <f>Data_Warmte[[#This Row],[Fractie]]/MAX(Data_Warmte[Fractie])</f>
        <v>0.77885131623978643</v>
      </c>
    </row>
    <row r="76" spans="1:4" x14ac:dyDescent="0.25">
      <c r="A76" s="10">
        <v>43834.375</v>
      </c>
      <c r="B76" s="10">
        <f>DATE(1904,MONTH(Data_Warmte[[#This Row],[Datumtijd]]),DAY(Data_Warmte[[#This Row],[Datumtijd]]))+TIME(HOUR(Data_Warmte[[#This Row],[Datumtijd]]),MINUTE(Data_Warmte[[#This Row],[Datumtijd]]),SECOND(Data_Warmte[[#This Row],[Datumtijd]]))</f>
        <v>1465.375</v>
      </c>
      <c r="C76" s="11">
        <v>3.8909291999999996E-4</v>
      </c>
      <c r="D76" s="7">
        <f>Data_Warmte[[#This Row],[Fractie]]/MAX(Data_Warmte[Fractie])</f>
        <v>0.94200795687999339</v>
      </c>
    </row>
    <row r="77" spans="1:4" x14ac:dyDescent="0.25">
      <c r="A77" s="10">
        <v>43834.416666666664</v>
      </c>
      <c r="B77" s="10">
        <f>DATE(1904,MONTH(Data_Warmte[[#This Row],[Datumtijd]]),DAY(Data_Warmte[[#This Row],[Datumtijd]]))+TIME(HOUR(Data_Warmte[[#This Row],[Datumtijd]]),MINUTE(Data_Warmte[[#This Row],[Datumtijd]]),SECOND(Data_Warmte[[#This Row],[Datumtijd]]))</f>
        <v>1465.4166666666667</v>
      </c>
      <c r="C77" s="11">
        <v>4.1290909999999997E-4</v>
      </c>
      <c r="D77" s="7">
        <f>Data_Warmte[[#This Row],[Fractie]]/MAX(Data_Warmte[Fractie])</f>
        <v>0.99966778544353085</v>
      </c>
    </row>
    <row r="78" spans="1:4" x14ac:dyDescent="0.25">
      <c r="A78" s="10">
        <v>43834.458333333336</v>
      </c>
      <c r="B78" s="10">
        <f>DATE(1904,MONTH(Data_Warmte[[#This Row],[Datumtijd]]),DAY(Data_Warmte[[#This Row],[Datumtijd]]))+TIME(HOUR(Data_Warmte[[#This Row],[Datumtijd]]),MINUTE(Data_Warmte[[#This Row],[Datumtijd]]),SECOND(Data_Warmte[[#This Row],[Datumtijd]]))</f>
        <v>1465.4583333333333</v>
      </c>
      <c r="C78" s="11">
        <v>3.8426815999999996E-4</v>
      </c>
      <c r="D78" s="7">
        <f>Data_Warmte[[#This Row],[Fractie]]/MAX(Data_Warmte[Fractie])</f>
        <v>0.93032703934996919</v>
      </c>
    </row>
    <row r="79" spans="1:4" x14ac:dyDescent="0.25">
      <c r="A79" s="10">
        <v>43834.5</v>
      </c>
      <c r="B79" s="10">
        <f>DATE(1904,MONTH(Data_Warmte[[#This Row],[Datumtijd]]),DAY(Data_Warmte[[#This Row],[Datumtijd]]))+TIME(HOUR(Data_Warmte[[#This Row],[Datumtijd]]),MINUTE(Data_Warmte[[#This Row],[Datumtijd]]),SECOND(Data_Warmte[[#This Row],[Datumtijd]]))</f>
        <v>1465.5</v>
      </c>
      <c r="C79" s="11">
        <v>3.5050960000000003E-4</v>
      </c>
      <c r="D79" s="7">
        <f>Data_Warmte[[#This Row],[Fractie]]/MAX(Data_Warmte[Fractie])</f>
        <v>0.84859635113078846</v>
      </c>
    </row>
    <row r="80" spans="1:4" x14ac:dyDescent="0.25">
      <c r="A80" s="10">
        <v>43834.541666666664</v>
      </c>
      <c r="B80" s="10">
        <f>DATE(1904,MONTH(Data_Warmte[[#This Row],[Datumtijd]]),DAY(Data_Warmte[[#This Row],[Datumtijd]]))+TIME(HOUR(Data_Warmte[[#This Row],[Datumtijd]]),MINUTE(Data_Warmte[[#This Row],[Datumtijd]]),SECOND(Data_Warmte[[#This Row],[Datumtijd]]))</f>
        <v>1465.5416666666667</v>
      </c>
      <c r="C80" s="11">
        <v>3.2128205000000001E-4</v>
      </c>
      <c r="D80" s="7">
        <f>Data_Warmte[[#This Row],[Fractie]]/MAX(Data_Warmte[Fractie])</f>
        <v>0.77783540112401928</v>
      </c>
    </row>
    <row r="81" spans="1:4" x14ac:dyDescent="0.25">
      <c r="A81" s="10">
        <v>43834.583333333336</v>
      </c>
      <c r="B81" s="10">
        <f>DATE(1904,MONTH(Data_Warmte[[#This Row],[Datumtijd]]),DAY(Data_Warmte[[#This Row],[Datumtijd]]))+TIME(HOUR(Data_Warmte[[#This Row],[Datumtijd]]),MINUTE(Data_Warmte[[#This Row],[Datumtijd]]),SECOND(Data_Warmte[[#This Row],[Datumtijd]]))</f>
        <v>1465.5833333333333</v>
      </c>
      <c r="C81" s="11">
        <v>3.0471068000000008E-4</v>
      </c>
      <c r="D81" s="7">
        <f>Data_Warmte[[#This Row],[Fractie]]/MAX(Data_Warmte[Fractie])</f>
        <v>0.73771551820144554</v>
      </c>
    </row>
    <row r="82" spans="1:4" x14ac:dyDescent="0.25">
      <c r="A82" s="10">
        <v>43834.625</v>
      </c>
      <c r="B82" s="10">
        <f>DATE(1904,MONTH(Data_Warmte[[#This Row],[Datumtijd]]),DAY(Data_Warmte[[#This Row],[Datumtijd]]))+TIME(HOUR(Data_Warmte[[#This Row],[Datumtijd]]),MINUTE(Data_Warmte[[#This Row],[Datumtijd]]),SECOND(Data_Warmte[[#This Row],[Datumtijd]]))</f>
        <v>1465.625</v>
      </c>
      <c r="C82" s="11">
        <v>2.9224096000000005E-4</v>
      </c>
      <c r="D82" s="7">
        <f>Data_Warmte[[#This Row],[Fractie]]/MAX(Data_Warmte[Fractie])</f>
        <v>0.70752587748512097</v>
      </c>
    </row>
    <row r="83" spans="1:4" x14ac:dyDescent="0.25">
      <c r="A83" s="10">
        <v>43834.666666666664</v>
      </c>
      <c r="B83" s="10">
        <f>DATE(1904,MONTH(Data_Warmte[[#This Row],[Datumtijd]]),DAY(Data_Warmte[[#This Row],[Datumtijd]]))+TIME(HOUR(Data_Warmte[[#This Row],[Datumtijd]]),MINUTE(Data_Warmte[[#This Row],[Datumtijd]]),SECOND(Data_Warmte[[#This Row],[Datumtijd]]))</f>
        <v>1465.6666666666667</v>
      </c>
      <c r="C83" s="11">
        <v>2.9569501999999998E-4</v>
      </c>
      <c r="D83" s="7">
        <f>Data_Warmte[[#This Row],[Fractie]]/MAX(Data_Warmte[Fractie])</f>
        <v>0.71588828100441615</v>
      </c>
    </row>
    <row r="84" spans="1:4" x14ac:dyDescent="0.25">
      <c r="A84" s="10">
        <v>43834.708333333336</v>
      </c>
      <c r="B84" s="10">
        <f>DATE(1904,MONTH(Data_Warmte[[#This Row],[Datumtijd]]),DAY(Data_Warmte[[#This Row],[Datumtijd]]))+TIME(HOUR(Data_Warmte[[#This Row],[Datumtijd]]),MINUTE(Data_Warmte[[#This Row],[Datumtijd]]),SECOND(Data_Warmte[[#This Row],[Datumtijd]]))</f>
        <v>1465.7083333333333</v>
      </c>
      <c r="C84" s="11">
        <v>3.2096061999999998E-4</v>
      </c>
      <c r="D84" s="7">
        <f>Data_Warmte[[#This Row],[Fractie]]/MAX(Data_Warmte[Fractie])</f>
        <v>0.77705720753062268</v>
      </c>
    </row>
    <row r="85" spans="1:4" x14ac:dyDescent="0.25">
      <c r="A85" s="10">
        <v>43834.75</v>
      </c>
      <c r="B85" s="10">
        <f>DATE(1904,MONTH(Data_Warmte[[#This Row],[Datumtijd]]),DAY(Data_Warmte[[#This Row],[Datumtijd]]))+TIME(HOUR(Data_Warmte[[#This Row],[Datumtijd]]),MINUTE(Data_Warmte[[#This Row],[Datumtijd]]),SECOND(Data_Warmte[[#This Row],[Datumtijd]]))</f>
        <v>1465.75</v>
      </c>
      <c r="C85" s="11">
        <v>3.3623600000000001E-4</v>
      </c>
      <c r="D85" s="7">
        <f>Data_Warmte[[#This Row],[Fractie]]/MAX(Data_Warmte[Fractie])</f>
        <v>0.81403945204014894</v>
      </c>
    </row>
    <row r="86" spans="1:4" x14ac:dyDescent="0.25">
      <c r="A86" s="10">
        <v>43834.791666666664</v>
      </c>
      <c r="B86" s="10">
        <f>DATE(1904,MONTH(Data_Warmte[[#This Row],[Datumtijd]]),DAY(Data_Warmte[[#This Row],[Datumtijd]]))+TIME(HOUR(Data_Warmte[[#This Row],[Datumtijd]]),MINUTE(Data_Warmte[[#This Row],[Datumtijd]]),SECOND(Data_Warmte[[#This Row],[Datumtijd]]))</f>
        <v>1465.7916666666667</v>
      </c>
      <c r="C86" s="11">
        <v>3.2704504000000004E-4</v>
      </c>
      <c r="D86" s="7">
        <f>Data_Warmte[[#This Row],[Fractie]]/MAX(Data_Warmte[Fractie])</f>
        <v>0.79178780723672837</v>
      </c>
    </row>
    <row r="87" spans="1:4" x14ac:dyDescent="0.25">
      <c r="A87" s="10">
        <v>43834.833333333336</v>
      </c>
      <c r="B87" s="10">
        <f>DATE(1904,MONTH(Data_Warmte[[#This Row],[Datumtijd]]),DAY(Data_Warmte[[#This Row],[Datumtijd]]))+TIME(HOUR(Data_Warmte[[#This Row],[Datumtijd]]),MINUTE(Data_Warmte[[#This Row],[Datumtijd]]),SECOND(Data_Warmte[[#This Row],[Datumtijd]]))</f>
        <v>1465.8333333333333</v>
      </c>
      <c r="C87" s="11">
        <v>3.1349220000000003E-4</v>
      </c>
      <c r="D87" s="7">
        <f>Data_Warmte[[#This Row],[Fractie]]/MAX(Data_Warmte[Fractie])</f>
        <v>0.75897589403532284</v>
      </c>
    </row>
    <row r="88" spans="1:4" x14ac:dyDescent="0.25">
      <c r="A88" s="10">
        <v>43834.875</v>
      </c>
      <c r="B88" s="10">
        <f>DATE(1904,MONTH(Data_Warmte[[#This Row],[Datumtijd]]),DAY(Data_Warmte[[#This Row],[Datumtijd]]))+TIME(HOUR(Data_Warmte[[#This Row],[Datumtijd]]),MINUTE(Data_Warmte[[#This Row],[Datumtijd]]),SECOND(Data_Warmte[[#This Row],[Datumtijd]]))</f>
        <v>1465.875</v>
      </c>
      <c r="C88" s="11">
        <v>2.8692825000000002E-4</v>
      </c>
      <c r="D88" s="7">
        <f>Data_Warmte[[#This Row],[Fractie]]/MAX(Data_Warmte[Fractie])</f>
        <v>0.69466361545116784</v>
      </c>
    </row>
    <row r="89" spans="1:4" x14ac:dyDescent="0.25">
      <c r="A89" s="10">
        <v>43834.916666666664</v>
      </c>
      <c r="B89" s="10">
        <f>DATE(1904,MONTH(Data_Warmte[[#This Row],[Datumtijd]]),DAY(Data_Warmte[[#This Row],[Datumtijd]]))+TIME(HOUR(Data_Warmte[[#This Row],[Datumtijd]]),MINUTE(Data_Warmte[[#This Row],[Datumtijd]]),SECOND(Data_Warmte[[#This Row],[Datumtijd]]))</f>
        <v>1465.9166666666667</v>
      </c>
      <c r="C89" s="11">
        <v>2.5745671999999998E-4</v>
      </c>
      <c r="D89" s="7">
        <f>Data_Warmte[[#This Row],[Fractie]]/MAX(Data_Warmte[Fractie])</f>
        <v>0.62331198108725427</v>
      </c>
    </row>
    <row r="90" spans="1:4" x14ac:dyDescent="0.25">
      <c r="A90" s="10">
        <v>43834.958333333336</v>
      </c>
      <c r="B90" s="10">
        <f>DATE(1904,MONTH(Data_Warmte[[#This Row],[Datumtijd]]),DAY(Data_Warmte[[#This Row],[Datumtijd]]))+TIME(HOUR(Data_Warmte[[#This Row],[Datumtijd]]),MINUTE(Data_Warmte[[#This Row],[Datumtijd]]),SECOND(Data_Warmte[[#This Row],[Datumtijd]]))</f>
        <v>1465.9583333333333</v>
      </c>
      <c r="C90" s="11">
        <v>2.0764439000000001E-4</v>
      </c>
      <c r="D90" s="7">
        <f>Data_Warmte[[#This Row],[Fractie]]/MAX(Data_Warmte[Fractie])</f>
        <v>0.50271453816608269</v>
      </c>
    </row>
    <row r="91" spans="1:4" x14ac:dyDescent="0.25">
      <c r="A91" s="10">
        <v>43835</v>
      </c>
      <c r="B91" s="10">
        <f>DATE(1904,MONTH(Data_Warmte[[#This Row],[Datumtijd]]),DAY(Data_Warmte[[#This Row],[Datumtijd]]))+TIME(HOUR(Data_Warmte[[#This Row],[Datumtijd]]),MINUTE(Data_Warmte[[#This Row],[Datumtijd]]),SECOND(Data_Warmte[[#This Row],[Datumtijd]]))</f>
        <v>1466</v>
      </c>
      <c r="C91" s="11">
        <v>1.3810883999999999E-4</v>
      </c>
      <c r="D91" s="7">
        <f>Data_Warmte[[#This Row],[Fractie]]/MAX(Data_Warmte[Fractie])</f>
        <v>0.33436647008500159</v>
      </c>
    </row>
    <row r="92" spans="1:4" x14ac:dyDescent="0.25">
      <c r="A92" s="10">
        <v>43835.041666666664</v>
      </c>
      <c r="B92" s="10">
        <f>DATE(1904,MONTH(Data_Warmte[[#This Row],[Datumtijd]]),DAY(Data_Warmte[[#This Row],[Datumtijd]]))+TIME(HOUR(Data_Warmte[[#This Row],[Datumtijd]]),MINUTE(Data_Warmte[[#This Row],[Datumtijd]]),SECOND(Data_Warmte[[#This Row],[Datumtijd]]))</f>
        <v>1466.0416666666667</v>
      </c>
      <c r="C92" s="11">
        <v>1.0635029999999999E-4</v>
      </c>
      <c r="D92" s="7">
        <f>Data_Warmte[[#This Row],[Fractie]]/MAX(Data_Warmte[Fractie])</f>
        <v>0.25747790223624312</v>
      </c>
    </row>
    <row r="93" spans="1:4" x14ac:dyDescent="0.25">
      <c r="A93" s="10">
        <v>43835.083333333336</v>
      </c>
      <c r="B93" s="10">
        <f>DATE(1904,MONTH(Data_Warmte[[#This Row],[Datumtijd]]),DAY(Data_Warmte[[#This Row],[Datumtijd]]))+TIME(HOUR(Data_Warmte[[#This Row],[Datumtijd]]),MINUTE(Data_Warmte[[#This Row],[Datumtijd]]),SECOND(Data_Warmte[[#This Row],[Datumtijd]]))</f>
        <v>1466.0833333333333</v>
      </c>
      <c r="C93" s="11">
        <v>1.00655E-4</v>
      </c>
      <c r="D93" s="7">
        <f>Data_Warmte[[#This Row],[Fractie]]/MAX(Data_Warmte[Fractie])</f>
        <v>0.24368937604867175</v>
      </c>
    </row>
    <row r="94" spans="1:4" x14ac:dyDescent="0.25">
      <c r="A94" s="10">
        <v>43835.125</v>
      </c>
      <c r="B94" s="10">
        <f>DATE(1904,MONTH(Data_Warmte[[#This Row],[Datumtijd]]),DAY(Data_Warmte[[#This Row],[Datumtijd]]))+TIME(HOUR(Data_Warmte[[#This Row],[Datumtijd]]),MINUTE(Data_Warmte[[#This Row],[Datumtijd]]),SECOND(Data_Warmte[[#This Row],[Datumtijd]]))</f>
        <v>1466.125</v>
      </c>
      <c r="C94" s="11">
        <v>1.0627169999999999E-4</v>
      </c>
      <c r="D94" s="7">
        <f>Data_Warmte[[#This Row],[Fractie]]/MAX(Data_Warmte[Fractie])</f>
        <v>0.25728760880861978</v>
      </c>
    </row>
    <row r="95" spans="1:4" x14ac:dyDescent="0.25">
      <c r="A95" s="10">
        <v>43835.166666666664</v>
      </c>
      <c r="B95" s="10">
        <f>DATE(1904,MONTH(Data_Warmte[[#This Row],[Datumtijd]]),DAY(Data_Warmte[[#This Row],[Datumtijd]]))+TIME(HOUR(Data_Warmte[[#This Row],[Datumtijd]]),MINUTE(Data_Warmte[[#This Row],[Datumtijd]]),SECOND(Data_Warmte[[#This Row],[Datumtijd]]))</f>
        <v>1466.1666666666667</v>
      </c>
      <c r="C95" s="11">
        <v>1.1615435E-4</v>
      </c>
      <c r="D95" s="7">
        <f>Data_Warmte[[#This Row],[Fractie]]/MAX(Data_Warmte[Fractie])</f>
        <v>0.28121385998548543</v>
      </c>
    </row>
    <row r="96" spans="1:4" x14ac:dyDescent="0.25">
      <c r="A96" s="10">
        <v>43835.208333333336</v>
      </c>
      <c r="B96" s="10">
        <f>DATE(1904,MONTH(Data_Warmte[[#This Row],[Datumtijd]]),DAY(Data_Warmte[[#This Row],[Datumtijd]]))+TIME(HOUR(Data_Warmte[[#This Row],[Datumtijd]]),MINUTE(Data_Warmte[[#This Row],[Datumtijd]]),SECOND(Data_Warmte[[#This Row],[Datumtijd]]))</f>
        <v>1466.2083333333333</v>
      </c>
      <c r="C96" s="11">
        <v>1.2753065E-4</v>
      </c>
      <c r="D96" s="7">
        <f>Data_Warmte[[#This Row],[Fractie]]/MAX(Data_Warmte[Fractie])</f>
        <v>0.30875629154618783</v>
      </c>
    </row>
    <row r="97" spans="1:4" x14ac:dyDescent="0.25">
      <c r="A97" s="10">
        <v>43835.25</v>
      </c>
      <c r="B97" s="10">
        <f>DATE(1904,MONTH(Data_Warmte[[#This Row],[Datumtijd]]),DAY(Data_Warmte[[#This Row],[Datumtijd]]))+TIME(HOUR(Data_Warmte[[#This Row],[Datumtijd]]),MINUTE(Data_Warmte[[#This Row],[Datumtijd]]),SECOND(Data_Warmte[[#This Row],[Datumtijd]]))</f>
        <v>1466.25</v>
      </c>
      <c r="C97" s="11">
        <v>1.572414E-4</v>
      </c>
      <c r="D97" s="7">
        <f>Data_Warmte[[#This Row],[Fractie]]/MAX(Data_Warmte[Fractie])</f>
        <v>0.38068708613600527</v>
      </c>
    </row>
    <row r="98" spans="1:4" x14ac:dyDescent="0.25">
      <c r="A98" s="10">
        <v>43835.291666666664</v>
      </c>
      <c r="B98" s="10">
        <f>DATE(1904,MONTH(Data_Warmte[[#This Row],[Datumtijd]]),DAY(Data_Warmte[[#This Row],[Datumtijd]]))+TIME(HOUR(Data_Warmte[[#This Row],[Datumtijd]]),MINUTE(Data_Warmte[[#This Row],[Datumtijd]]),SECOND(Data_Warmte[[#This Row],[Datumtijd]]))</f>
        <v>1466.2916666666667</v>
      </c>
      <c r="C98" s="11">
        <v>2.1511005000000001E-4</v>
      </c>
      <c r="D98" s="7">
        <f>Data_Warmte[[#This Row],[Fractie]]/MAX(Data_Warmte[Fractie])</f>
        <v>0.52078916960209209</v>
      </c>
    </row>
    <row r="99" spans="1:4" x14ac:dyDescent="0.25">
      <c r="A99" s="10">
        <v>43835.333333333336</v>
      </c>
      <c r="B99" s="10">
        <f>DATE(1904,MONTH(Data_Warmte[[#This Row],[Datumtijd]]),DAY(Data_Warmte[[#This Row],[Datumtijd]]))+TIME(HOUR(Data_Warmte[[#This Row],[Datumtijd]]),MINUTE(Data_Warmte[[#This Row],[Datumtijd]]),SECOND(Data_Warmte[[#This Row],[Datumtijd]]))</f>
        <v>1466.3333333333333</v>
      </c>
      <c r="C99" s="11">
        <v>3.0150511999999993E-4</v>
      </c>
      <c r="D99" s="7">
        <f>Data_Warmte[[#This Row],[Fractie]]/MAX(Data_Warmte[Fractie])</f>
        <v>0.72995474212190037</v>
      </c>
    </row>
    <row r="100" spans="1:4" x14ac:dyDescent="0.25">
      <c r="A100" s="10">
        <v>43835.375</v>
      </c>
      <c r="B100" s="10">
        <f>DATE(1904,MONTH(Data_Warmte[[#This Row],[Datumtijd]]),DAY(Data_Warmte[[#This Row],[Datumtijd]]))+TIME(HOUR(Data_Warmte[[#This Row],[Datumtijd]]),MINUTE(Data_Warmte[[#This Row],[Datumtijd]]),SECOND(Data_Warmte[[#This Row],[Datumtijd]]))</f>
        <v>1466.375</v>
      </c>
      <c r="C100" s="11">
        <v>3.7640500000000001E-4</v>
      </c>
      <c r="D100" s="7">
        <f>Data_Warmte[[#This Row],[Fractie]]/MAX(Data_Warmte[Fractie])</f>
        <v>0.91129004611395648</v>
      </c>
    </row>
    <row r="101" spans="1:4" x14ac:dyDescent="0.25">
      <c r="A101" s="10">
        <v>43835.416666666664</v>
      </c>
      <c r="B101" s="10">
        <f>DATE(1904,MONTH(Data_Warmte[[#This Row],[Datumtijd]]),DAY(Data_Warmte[[#This Row],[Datumtijd]]))+TIME(HOUR(Data_Warmte[[#This Row],[Datumtijd]]),MINUTE(Data_Warmte[[#This Row],[Datumtijd]]),SECOND(Data_Warmte[[#This Row],[Datumtijd]]))</f>
        <v>1466.4166666666667</v>
      </c>
      <c r="C101" s="11">
        <v>4.0892551999999991E-4</v>
      </c>
      <c r="D101" s="7">
        <f>Data_Warmte[[#This Row],[Fractie]]/MAX(Data_Warmte[Fractie])</f>
        <v>0.99002339495483194</v>
      </c>
    </row>
    <row r="102" spans="1:4" x14ac:dyDescent="0.25">
      <c r="A102" s="10">
        <v>43835.458333333336</v>
      </c>
      <c r="B102" s="10">
        <f>DATE(1904,MONTH(Data_Warmte[[#This Row],[Datumtijd]]),DAY(Data_Warmte[[#This Row],[Datumtijd]]))+TIME(HOUR(Data_Warmte[[#This Row],[Datumtijd]]),MINUTE(Data_Warmte[[#This Row],[Datumtijd]]),SECOND(Data_Warmte[[#This Row],[Datumtijd]]))</f>
        <v>1466.4583333333333</v>
      </c>
      <c r="C102" s="11">
        <v>3.8989564000000001E-4</v>
      </c>
      <c r="D102" s="7">
        <f>Data_Warmte[[#This Row],[Fractie]]/MAX(Data_Warmte[Fractie])</f>
        <v>0.94395137087772629</v>
      </c>
    </row>
    <row r="103" spans="1:4" x14ac:dyDescent="0.25">
      <c r="A103" s="10">
        <v>43835.5</v>
      </c>
      <c r="B103" s="10">
        <f>DATE(1904,MONTH(Data_Warmte[[#This Row],[Datumtijd]]),DAY(Data_Warmte[[#This Row],[Datumtijd]]))+TIME(HOUR(Data_Warmte[[#This Row],[Datumtijd]]),MINUTE(Data_Warmte[[#This Row],[Datumtijd]]),SECOND(Data_Warmte[[#This Row],[Datumtijd]]))</f>
        <v>1466.5</v>
      </c>
      <c r="C103" s="11">
        <v>3.5394560000000003E-4</v>
      </c>
      <c r="D103" s="7">
        <f>Data_Warmte[[#This Row],[Fractie]]/MAX(Data_Warmte[Fractie])</f>
        <v>0.856915030740378</v>
      </c>
    </row>
    <row r="104" spans="1:4" x14ac:dyDescent="0.25">
      <c r="A104" s="10">
        <v>43835.541666666664</v>
      </c>
      <c r="B104" s="10">
        <f>DATE(1904,MONTH(Data_Warmte[[#This Row],[Datumtijd]]),DAY(Data_Warmte[[#This Row],[Datumtijd]]))+TIME(HOUR(Data_Warmte[[#This Row],[Datumtijd]]),MINUTE(Data_Warmte[[#This Row],[Datumtijd]]),SECOND(Data_Warmte[[#This Row],[Datumtijd]]))</f>
        <v>1466.5416666666667</v>
      </c>
      <c r="C104" s="11">
        <v>3.1526622000000002E-4</v>
      </c>
      <c r="D104" s="7">
        <f>Data_Warmte[[#This Row],[Fractie]]/MAX(Data_Warmte[Fractie])</f>
        <v>0.76327086027542868</v>
      </c>
    </row>
    <row r="105" spans="1:4" x14ac:dyDescent="0.25">
      <c r="A105" s="10">
        <v>43835.583333333336</v>
      </c>
      <c r="B105" s="10">
        <f>DATE(1904,MONTH(Data_Warmte[[#This Row],[Datumtijd]]),DAY(Data_Warmte[[#This Row],[Datumtijd]]))+TIME(HOUR(Data_Warmte[[#This Row],[Datumtijd]]),MINUTE(Data_Warmte[[#This Row],[Datumtijd]]),SECOND(Data_Warmte[[#This Row],[Datumtijd]]))</f>
        <v>1466.5833333333333</v>
      </c>
      <c r="C105" s="11">
        <v>2.8847670000000004E-4</v>
      </c>
      <c r="D105" s="7">
        <f>Data_Warmte[[#This Row],[Fractie]]/MAX(Data_Warmte[Fractie])</f>
        <v>0.69841246860642658</v>
      </c>
    </row>
    <row r="106" spans="1:4" x14ac:dyDescent="0.25">
      <c r="A106" s="10">
        <v>43835.625</v>
      </c>
      <c r="B106" s="10">
        <f>DATE(1904,MONTH(Data_Warmte[[#This Row],[Datumtijd]]),DAY(Data_Warmte[[#This Row],[Datumtijd]]))+TIME(HOUR(Data_Warmte[[#This Row],[Datumtijd]]),MINUTE(Data_Warmte[[#This Row],[Datumtijd]]),SECOND(Data_Warmte[[#This Row],[Datumtijd]]))</f>
        <v>1466.625</v>
      </c>
      <c r="C106" s="11">
        <v>2.7143159999999997E-4</v>
      </c>
      <c r="D106" s="7">
        <f>Data_Warmte[[#This Row],[Fractie]]/MAX(Data_Warmte[Fractie])</f>
        <v>0.65714566831148613</v>
      </c>
    </row>
    <row r="107" spans="1:4" x14ac:dyDescent="0.25">
      <c r="A107" s="10">
        <v>43835.666666666664</v>
      </c>
      <c r="B107" s="10">
        <f>DATE(1904,MONTH(Data_Warmte[[#This Row],[Datumtijd]]),DAY(Data_Warmte[[#This Row],[Datumtijd]]))+TIME(HOUR(Data_Warmte[[#This Row],[Datumtijd]]),MINUTE(Data_Warmte[[#This Row],[Datumtijd]]),SECOND(Data_Warmte[[#This Row],[Datumtijd]]))</f>
        <v>1466.6666666666667</v>
      </c>
      <c r="C107" s="11">
        <v>2.7338272000000002E-4</v>
      </c>
      <c r="D107" s="7">
        <f>Data_Warmte[[#This Row],[Fractie]]/MAX(Data_Warmte[Fractie])</f>
        <v>0.66186940002273842</v>
      </c>
    </row>
    <row r="108" spans="1:4" x14ac:dyDescent="0.25">
      <c r="A108" s="10">
        <v>43835.708333333336</v>
      </c>
      <c r="B108" s="10">
        <f>DATE(1904,MONTH(Data_Warmte[[#This Row],[Datumtijd]]),DAY(Data_Warmte[[#This Row],[Datumtijd]]))+TIME(HOUR(Data_Warmte[[#This Row],[Datumtijd]]),MINUTE(Data_Warmte[[#This Row],[Datumtijd]]),SECOND(Data_Warmte[[#This Row],[Datumtijd]]))</f>
        <v>1466.7083333333333</v>
      </c>
      <c r="C108" s="11">
        <v>3.0049636E-4</v>
      </c>
      <c r="D108" s="7">
        <f>Data_Warmte[[#This Row],[Fractie]]/MAX(Data_Warmte[Fractie])</f>
        <v>0.72751249787190941</v>
      </c>
    </row>
    <row r="109" spans="1:4" x14ac:dyDescent="0.25">
      <c r="A109" s="10">
        <v>43835.75</v>
      </c>
      <c r="B109" s="10">
        <f>DATE(1904,MONTH(Data_Warmte[[#This Row],[Datumtijd]]),DAY(Data_Warmte[[#This Row],[Datumtijd]]))+TIME(HOUR(Data_Warmte[[#This Row],[Datumtijd]]),MINUTE(Data_Warmte[[#This Row],[Datumtijd]]),SECOND(Data_Warmte[[#This Row],[Datumtijd]]))</f>
        <v>1466.75</v>
      </c>
      <c r="C109" s="11">
        <v>3.1223926999999997E-4</v>
      </c>
      <c r="D109" s="7">
        <f>Data_Warmte[[#This Row],[Fractie]]/MAX(Data_Warmte[Fractie])</f>
        <v>0.755942505431352</v>
      </c>
    </row>
    <row r="110" spans="1:4" x14ac:dyDescent="0.25">
      <c r="A110" s="10">
        <v>43835.791666666664</v>
      </c>
      <c r="B110" s="10">
        <f>DATE(1904,MONTH(Data_Warmte[[#This Row],[Datumtijd]]),DAY(Data_Warmte[[#This Row],[Datumtijd]]))+TIME(HOUR(Data_Warmte[[#This Row],[Datumtijd]]),MINUTE(Data_Warmte[[#This Row],[Datumtijd]]),SECOND(Data_Warmte[[#This Row],[Datumtijd]]))</f>
        <v>1466.7916666666667</v>
      </c>
      <c r="C110" s="11">
        <v>3.0796988000000001E-4</v>
      </c>
      <c r="D110" s="7">
        <f>Data_Warmte[[#This Row],[Fractie]]/MAX(Data_Warmte[Fractie])</f>
        <v>0.74560615865068114</v>
      </c>
    </row>
    <row r="111" spans="1:4" x14ac:dyDescent="0.25">
      <c r="A111" s="10">
        <v>43835.833333333336</v>
      </c>
      <c r="B111" s="10">
        <f>DATE(1904,MONTH(Data_Warmte[[#This Row],[Datumtijd]]),DAY(Data_Warmte[[#This Row],[Datumtijd]]))+TIME(HOUR(Data_Warmte[[#This Row],[Datumtijd]]),MINUTE(Data_Warmte[[#This Row],[Datumtijd]]),SECOND(Data_Warmte[[#This Row],[Datumtijd]]))</f>
        <v>1466.8333333333333</v>
      </c>
      <c r="C111" s="11">
        <v>2.9591433999999998E-4</v>
      </c>
      <c r="D111" s="7">
        <f>Data_Warmte[[#This Row],[Fractie]]/MAX(Data_Warmte[Fractie])</f>
        <v>0.71641926261442057</v>
      </c>
    </row>
    <row r="112" spans="1:4" x14ac:dyDescent="0.25">
      <c r="A112" s="10">
        <v>43835.875</v>
      </c>
      <c r="B112" s="10">
        <f>DATE(1904,MONTH(Data_Warmte[[#This Row],[Datumtijd]]),DAY(Data_Warmte[[#This Row],[Datumtijd]]))+TIME(HOUR(Data_Warmte[[#This Row],[Datumtijd]]),MINUTE(Data_Warmte[[#This Row],[Datumtijd]]),SECOND(Data_Warmte[[#This Row],[Datumtijd]]))</f>
        <v>1466.875</v>
      </c>
      <c r="C112" s="11">
        <v>2.7306309999999996E-4</v>
      </c>
      <c r="D112" s="7">
        <f>Data_Warmte[[#This Row],[Fractie]]/MAX(Data_Warmte[Fractie])</f>
        <v>0.66109558850445627</v>
      </c>
    </row>
    <row r="113" spans="1:4" x14ac:dyDescent="0.25">
      <c r="A113" s="10">
        <v>43835.916666666664</v>
      </c>
      <c r="B113" s="10">
        <f>DATE(1904,MONTH(Data_Warmte[[#This Row],[Datumtijd]]),DAY(Data_Warmte[[#This Row],[Datumtijd]]))+TIME(HOUR(Data_Warmte[[#This Row],[Datumtijd]]),MINUTE(Data_Warmte[[#This Row],[Datumtijd]]),SECOND(Data_Warmte[[#This Row],[Datumtijd]]))</f>
        <v>1466.9166666666667</v>
      </c>
      <c r="C113" s="11">
        <v>2.3183862000000001E-4</v>
      </c>
      <c r="D113" s="7">
        <f>Data_Warmte[[#This Row],[Fractie]]/MAX(Data_Warmte[Fractie])</f>
        <v>0.56128963937991272</v>
      </c>
    </row>
    <row r="114" spans="1:4" x14ac:dyDescent="0.25">
      <c r="A114" s="10">
        <v>43835.958333333336</v>
      </c>
      <c r="B114" s="10">
        <f>DATE(1904,MONTH(Data_Warmte[[#This Row],[Datumtijd]]),DAY(Data_Warmte[[#This Row],[Datumtijd]]))+TIME(HOUR(Data_Warmte[[#This Row],[Datumtijd]]),MINUTE(Data_Warmte[[#This Row],[Datumtijd]]),SECOND(Data_Warmte[[#This Row],[Datumtijd]]))</f>
        <v>1466.9583333333333</v>
      </c>
      <c r="C114" s="11">
        <v>1.7029428E-4</v>
      </c>
      <c r="D114" s="7">
        <f>Data_Warmte[[#This Row],[Fractie]]/MAX(Data_Warmte[Fractie])</f>
        <v>0.41228857819142417</v>
      </c>
    </row>
    <row r="115" spans="1:4" x14ac:dyDescent="0.25">
      <c r="A115" s="10">
        <v>43836</v>
      </c>
      <c r="B115" s="10">
        <f>DATE(1904,MONTH(Data_Warmte[[#This Row],[Datumtijd]]),DAY(Data_Warmte[[#This Row],[Datumtijd]]))+TIME(HOUR(Data_Warmte[[#This Row],[Datumtijd]]),MINUTE(Data_Warmte[[#This Row],[Datumtijd]]),SECOND(Data_Warmte[[#This Row],[Datumtijd]]))</f>
        <v>1467</v>
      </c>
      <c r="C115" s="11">
        <v>1.0299305E-4</v>
      </c>
      <c r="D115" s="7">
        <f>Data_Warmte[[#This Row],[Fractie]]/MAX(Data_Warmte[Fractie])</f>
        <v>0.24934987920967314</v>
      </c>
    </row>
    <row r="116" spans="1:4" x14ac:dyDescent="0.25">
      <c r="A116" s="10">
        <v>43836.041666666664</v>
      </c>
      <c r="B116" s="10">
        <f>DATE(1904,MONTH(Data_Warmte[[#This Row],[Datumtijd]]),DAY(Data_Warmte[[#This Row],[Datumtijd]]))+TIME(HOUR(Data_Warmte[[#This Row],[Datumtijd]]),MINUTE(Data_Warmte[[#This Row],[Datumtijd]]),SECOND(Data_Warmte[[#This Row],[Datumtijd]]))</f>
        <v>1467.0416666666667</v>
      </c>
      <c r="C116" s="11">
        <v>8.6568319999999984E-5</v>
      </c>
      <c r="D116" s="7">
        <f>Data_Warmte[[#This Row],[Fractie]]/MAX(Data_Warmte[Fractie])</f>
        <v>0.20958501700245141</v>
      </c>
    </row>
    <row r="117" spans="1:4" x14ac:dyDescent="0.25">
      <c r="A117" s="10">
        <v>43836.083333333336</v>
      </c>
      <c r="B117" s="10">
        <f>DATE(1904,MONTH(Data_Warmte[[#This Row],[Datumtijd]]),DAY(Data_Warmte[[#This Row],[Datumtijd]]))+TIME(HOUR(Data_Warmte[[#This Row],[Datumtijd]]),MINUTE(Data_Warmte[[#This Row],[Datumtijd]]),SECOND(Data_Warmte[[#This Row],[Datumtijd]]))</f>
        <v>1467.0833333333333</v>
      </c>
      <c r="C117" s="11">
        <v>9.0696200000000014E-5</v>
      </c>
      <c r="D117" s="7">
        <f>Data_Warmte[[#This Row],[Fractie]]/MAX(Data_Warmte[Fractie])</f>
        <v>0.21957876298232124</v>
      </c>
    </row>
    <row r="118" spans="1:4" x14ac:dyDescent="0.25">
      <c r="A118" s="10">
        <v>43836.125</v>
      </c>
      <c r="B118" s="10">
        <f>DATE(1904,MONTH(Data_Warmte[[#This Row],[Datumtijd]]),DAY(Data_Warmte[[#This Row],[Datumtijd]]))+TIME(HOUR(Data_Warmte[[#This Row],[Datumtijd]]),MINUTE(Data_Warmte[[#This Row],[Datumtijd]]),SECOND(Data_Warmte[[#This Row],[Datumtijd]]))</f>
        <v>1467.125</v>
      </c>
      <c r="C118" s="11">
        <v>1.0009480000000001E-4</v>
      </c>
      <c r="D118" s="7">
        <f>Data_Warmte[[#This Row],[Fractie]]/MAX(Data_Warmte[Fractie])</f>
        <v>0.24233311169555999</v>
      </c>
    </row>
    <row r="119" spans="1:4" x14ac:dyDescent="0.25">
      <c r="A119" s="10">
        <v>43836.166666666664</v>
      </c>
      <c r="B119" s="10">
        <f>DATE(1904,MONTH(Data_Warmte[[#This Row],[Datumtijd]]),DAY(Data_Warmte[[#This Row],[Datumtijd]]))+TIME(HOUR(Data_Warmte[[#This Row],[Datumtijd]]),MINUTE(Data_Warmte[[#This Row],[Datumtijd]]),SECOND(Data_Warmte[[#This Row],[Datumtijd]]))</f>
        <v>1467.1666666666667</v>
      </c>
      <c r="C119" s="11">
        <v>1.1292977E-4</v>
      </c>
      <c r="D119" s="7">
        <f>Data_Warmte[[#This Row],[Fractie]]/MAX(Data_Warmte[Fractie])</f>
        <v>0.27340703580169895</v>
      </c>
    </row>
    <row r="120" spans="1:4" x14ac:dyDescent="0.25">
      <c r="A120" s="10">
        <v>43836.208333333336</v>
      </c>
      <c r="B120" s="10">
        <f>DATE(1904,MONTH(Data_Warmte[[#This Row],[Datumtijd]]),DAY(Data_Warmte[[#This Row],[Datumtijd]]))+TIME(HOUR(Data_Warmte[[#This Row],[Datumtijd]]),MINUTE(Data_Warmte[[#This Row],[Datumtijd]]),SECOND(Data_Warmte[[#This Row],[Datumtijd]]))</f>
        <v>1467.2083333333333</v>
      </c>
      <c r="C120" s="11">
        <v>1.3829358000000001E-4</v>
      </c>
      <c r="D120" s="7">
        <f>Data_Warmte[[#This Row],[Fractie]]/MAX(Data_Warmte[Fractie])</f>
        <v>0.3348137322709957</v>
      </c>
    </row>
    <row r="121" spans="1:4" x14ac:dyDescent="0.25">
      <c r="A121" s="10">
        <v>43836.25</v>
      </c>
      <c r="B121" s="10">
        <f>DATE(1904,MONTH(Data_Warmte[[#This Row],[Datumtijd]]),DAY(Data_Warmte[[#This Row],[Datumtijd]]))+TIME(HOUR(Data_Warmte[[#This Row],[Datumtijd]]),MINUTE(Data_Warmte[[#This Row],[Datumtijd]]),SECOND(Data_Warmte[[#This Row],[Datumtijd]]))</f>
        <v>1467.25</v>
      </c>
      <c r="C121" s="11">
        <v>1.9767386000000002E-4</v>
      </c>
      <c r="D121" s="7">
        <f>Data_Warmte[[#This Row],[Fractie]]/MAX(Data_Warmte[Fractie])</f>
        <v>0.47857552634774719</v>
      </c>
    </row>
    <row r="122" spans="1:4" x14ac:dyDescent="0.25">
      <c r="A122" s="10">
        <v>43836.291666666664</v>
      </c>
      <c r="B122" s="10">
        <f>DATE(1904,MONTH(Data_Warmte[[#This Row],[Datumtijd]]),DAY(Data_Warmte[[#This Row],[Datumtijd]]))+TIME(HOUR(Data_Warmte[[#This Row],[Datumtijd]]),MINUTE(Data_Warmte[[#This Row],[Datumtijd]]),SECOND(Data_Warmte[[#This Row],[Datumtijd]]))</f>
        <v>1467.2916666666667</v>
      </c>
      <c r="C122" s="11">
        <v>2.7875254999999997E-4</v>
      </c>
      <c r="D122" s="7">
        <f>Data_Warmte[[#This Row],[Fractie]]/MAX(Data_Warmte[Fractie])</f>
        <v>0.67486995163157482</v>
      </c>
    </row>
    <row r="123" spans="1:4" x14ac:dyDescent="0.25">
      <c r="A123" s="10">
        <v>43836.333333333336</v>
      </c>
      <c r="B123" s="10">
        <f>DATE(1904,MONTH(Data_Warmte[[#This Row],[Datumtijd]]),DAY(Data_Warmte[[#This Row],[Datumtijd]]))+TIME(HOUR(Data_Warmte[[#This Row],[Datumtijd]]),MINUTE(Data_Warmte[[#This Row],[Datumtijd]]),SECOND(Data_Warmte[[#This Row],[Datumtijd]]))</f>
        <v>1467.3333333333333</v>
      </c>
      <c r="C123" s="11">
        <v>3.3845300000000001E-4</v>
      </c>
      <c r="D123" s="7">
        <f>Data_Warmte[[#This Row],[Fractie]]/MAX(Data_Warmte[Fractie])</f>
        <v>0.81940688879639456</v>
      </c>
    </row>
    <row r="124" spans="1:4" x14ac:dyDescent="0.25">
      <c r="A124" s="10">
        <v>43836.375</v>
      </c>
      <c r="B124" s="10">
        <f>DATE(1904,MONTH(Data_Warmte[[#This Row],[Datumtijd]]),DAY(Data_Warmte[[#This Row],[Datumtijd]]))+TIME(HOUR(Data_Warmte[[#This Row],[Datumtijd]]),MINUTE(Data_Warmte[[#This Row],[Datumtijd]]),SECOND(Data_Warmte[[#This Row],[Datumtijd]]))</f>
        <v>1467.375</v>
      </c>
      <c r="C124" s="11">
        <v>3.6192456E-4</v>
      </c>
      <c r="D124" s="7">
        <f>Data_Warmte[[#This Row],[Fractie]]/MAX(Data_Warmte[Fractie])</f>
        <v>0.87623237994227865</v>
      </c>
    </row>
    <row r="125" spans="1:4" x14ac:dyDescent="0.25">
      <c r="A125" s="10">
        <v>43836.416666666664</v>
      </c>
      <c r="B125" s="10">
        <f>DATE(1904,MONTH(Data_Warmte[[#This Row],[Datumtijd]]),DAY(Data_Warmte[[#This Row],[Datumtijd]]))+TIME(HOUR(Data_Warmte[[#This Row],[Datumtijd]]),MINUTE(Data_Warmte[[#This Row],[Datumtijd]]),SECOND(Data_Warmte[[#This Row],[Datumtijd]]))</f>
        <v>1467.4166666666667</v>
      </c>
      <c r="C125" s="11">
        <v>3.5669550000000003E-4</v>
      </c>
      <c r="D125" s="7">
        <f>Data_Warmte[[#This Row],[Fractie]]/MAX(Data_Warmte[Fractie])</f>
        <v>0.86357263756762204</v>
      </c>
    </row>
    <row r="126" spans="1:4" x14ac:dyDescent="0.25">
      <c r="A126" s="10">
        <v>43836.458333333336</v>
      </c>
      <c r="B126" s="10">
        <f>DATE(1904,MONTH(Data_Warmte[[#This Row],[Datumtijd]]),DAY(Data_Warmte[[#This Row],[Datumtijd]]))+TIME(HOUR(Data_Warmte[[#This Row],[Datumtijd]]),MINUTE(Data_Warmte[[#This Row],[Datumtijd]]),SECOND(Data_Warmte[[#This Row],[Datumtijd]]))</f>
        <v>1467.4583333333333</v>
      </c>
      <c r="C126" s="11">
        <v>3.2088231999999995E-4</v>
      </c>
      <c r="D126" s="7">
        <f>Data_Warmte[[#This Row],[Fractie]]/MAX(Data_Warmte[Fractie])</f>
        <v>0.77686764041379175</v>
      </c>
    </row>
    <row r="127" spans="1:4" x14ac:dyDescent="0.25">
      <c r="A127" s="10">
        <v>43836.5</v>
      </c>
      <c r="B127" s="10">
        <f>DATE(1904,MONTH(Data_Warmte[[#This Row],[Datumtijd]]),DAY(Data_Warmte[[#This Row],[Datumtijd]]))+TIME(HOUR(Data_Warmte[[#This Row],[Datumtijd]]),MINUTE(Data_Warmte[[#This Row],[Datumtijd]]),SECOND(Data_Warmte[[#This Row],[Datumtijd]]))</f>
        <v>1467.5</v>
      </c>
      <c r="C127" s="11">
        <v>2.9612276000000001E-4</v>
      </c>
      <c r="D127" s="7">
        <f>Data_Warmte[[#This Row],[Fractie]]/MAX(Data_Warmte[Fractie])</f>
        <v>0.71692385493229915</v>
      </c>
    </row>
    <row r="128" spans="1:4" x14ac:dyDescent="0.25">
      <c r="A128" s="10">
        <v>43836.541666666664</v>
      </c>
      <c r="B128" s="10">
        <f>DATE(1904,MONTH(Data_Warmte[[#This Row],[Datumtijd]]),DAY(Data_Warmte[[#This Row],[Datumtijd]]))+TIME(HOUR(Data_Warmte[[#This Row],[Datumtijd]]),MINUTE(Data_Warmte[[#This Row],[Datumtijd]]),SECOND(Data_Warmte[[#This Row],[Datumtijd]]))</f>
        <v>1467.5416666666667</v>
      </c>
      <c r="C128" s="11">
        <v>2.7889550000000004E-4</v>
      </c>
      <c r="D128" s="7">
        <f>Data_Warmte[[#This Row],[Fractie]]/MAX(Data_Warmte[Fractie])</f>
        <v>0.67521603872418001</v>
      </c>
    </row>
    <row r="129" spans="1:4" x14ac:dyDescent="0.25">
      <c r="A129" s="10">
        <v>43836.583333333336</v>
      </c>
      <c r="B129" s="10">
        <f>DATE(1904,MONTH(Data_Warmte[[#This Row],[Datumtijd]]),DAY(Data_Warmte[[#This Row],[Datumtijd]]))+TIME(HOUR(Data_Warmte[[#This Row],[Datumtijd]]),MINUTE(Data_Warmte[[#This Row],[Datumtijd]]),SECOND(Data_Warmte[[#This Row],[Datumtijd]]))</f>
        <v>1467.5833333333333</v>
      </c>
      <c r="C129" s="11">
        <v>2.7332806000000001E-4</v>
      </c>
      <c r="D129" s="7">
        <f>Data_Warmte[[#This Row],[Fractie]]/MAX(Data_Warmte[Fractie])</f>
        <v>0.66173706619635297</v>
      </c>
    </row>
    <row r="130" spans="1:4" x14ac:dyDescent="0.25">
      <c r="A130" s="10">
        <v>43836.625</v>
      </c>
      <c r="B130" s="10">
        <f>DATE(1904,MONTH(Data_Warmte[[#This Row],[Datumtijd]]),DAY(Data_Warmte[[#This Row],[Datumtijd]]))+TIME(HOUR(Data_Warmte[[#This Row],[Datumtijd]]),MINUTE(Data_Warmte[[#This Row],[Datumtijd]]),SECOND(Data_Warmte[[#This Row],[Datumtijd]]))</f>
        <v>1467.625</v>
      </c>
      <c r="C130" s="11">
        <v>2.7891717999999999E-4</v>
      </c>
      <c r="D130" s="7">
        <f>Data_Warmte[[#This Row],[Fractie]]/MAX(Data_Warmte[Fractie])</f>
        <v>0.67526852678411464</v>
      </c>
    </row>
    <row r="131" spans="1:4" x14ac:dyDescent="0.25">
      <c r="A131" s="10">
        <v>43836.666666666664</v>
      </c>
      <c r="B131" s="10">
        <f>DATE(1904,MONTH(Data_Warmte[[#This Row],[Datumtijd]]),DAY(Data_Warmte[[#This Row],[Datumtijd]]))+TIME(HOUR(Data_Warmte[[#This Row],[Datumtijd]]),MINUTE(Data_Warmte[[#This Row],[Datumtijd]]),SECOND(Data_Warmte[[#This Row],[Datumtijd]]))</f>
        <v>1467.6666666666667</v>
      </c>
      <c r="C131" s="11">
        <v>2.9959779999999997E-4</v>
      </c>
      <c r="D131" s="7">
        <f>Data_Warmte[[#This Row],[Fractie]]/MAX(Data_Warmte[Fractie])</f>
        <v>0.72533705178634678</v>
      </c>
    </row>
    <row r="132" spans="1:4" x14ac:dyDescent="0.25">
      <c r="A132" s="10">
        <v>43836.708333333336</v>
      </c>
      <c r="B132" s="10">
        <f>DATE(1904,MONTH(Data_Warmte[[#This Row],[Datumtijd]]),DAY(Data_Warmte[[#This Row],[Datumtijd]]))+TIME(HOUR(Data_Warmte[[#This Row],[Datumtijd]]),MINUTE(Data_Warmte[[#This Row],[Datumtijd]]),SECOND(Data_Warmte[[#This Row],[Datumtijd]]))</f>
        <v>1467.7083333333333</v>
      </c>
      <c r="C132" s="11">
        <v>3.3732249999999999E-4</v>
      </c>
      <c r="D132" s="7">
        <f>Data_Warmte[[#This Row],[Fractie]]/MAX(Data_Warmte[Fractie])</f>
        <v>0.81666990762682501</v>
      </c>
    </row>
    <row r="133" spans="1:4" x14ac:dyDescent="0.25">
      <c r="A133" s="10">
        <v>43836.75</v>
      </c>
      <c r="B133" s="10">
        <f>DATE(1904,MONTH(Data_Warmte[[#This Row],[Datumtijd]]),DAY(Data_Warmte[[#This Row],[Datumtijd]]))+TIME(HOUR(Data_Warmte[[#This Row],[Datumtijd]]),MINUTE(Data_Warmte[[#This Row],[Datumtijd]]),SECOND(Data_Warmte[[#This Row],[Datumtijd]]))</f>
        <v>1467.75</v>
      </c>
      <c r="C133" s="11">
        <v>3.5614773999999999E-4</v>
      </c>
      <c r="D133" s="7">
        <f>Data_Warmte[[#This Row],[Fractie]]/MAX(Data_Warmte[Fractie])</f>
        <v>0.86224649090203731</v>
      </c>
    </row>
    <row r="134" spans="1:4" x14ac:dyDescent="0.25">
      <c r="A134" s="10">
        <v>43836.791666666664</v>
      </c>
      <c r="B134" s="10">
        <f>DATE(1904,MONTH(Data_Warmte[[#This Row],[Datumtijd]]),DAY(Data_Warmte[[#This Row],[Datumtijd]]))+TIME(HOUR(Data_Warmte[[#This Row],[Datumtijd]]),MINUTE(Data_Warmte[[#This Row],[Datumtijd]]),SECOND(Data_Warmte[[#This Row],[Datumtijd]]))</f>
        <v>1467.7916666666667</v>
      </c>
      <c r="C134" s="11">
        <v>3.4009812E-4</v>
      </c>
      <c r="D134" s="7">
        <f>Data_Warmte[[#This Row],[Fractie]]/MAX(Data_Warmte[Fractie])</f>
        <v>0.82338978349934222</v>
      </c>
    </row>
    <row r="135" spans="1:4" x14ac:dyDescent="0.25">
      <c r="A135" s="10">
        <v>43836.833333333336</v>
      </c>
      <c r="B135" s="10">
        <f>DATE(1904,MONTH(Data_Warmte[[#This Row],[Datumtijd]]),DAY(Data_Warmte[[#This Row],[Datumtijd]]))+TIME(HOUR(Data_Warmte[[#This Row],[Datumtijd]]),MINUTE(Data_Warmte[[#This Row],[Datumtijd]]),SECOND(Data_Warmte[[#This Row],[Datumtijd]]))</f>
        <v>1467.8333333333333</v>
      </c>
      <c r="C135" s="11">
        <v>3.2888763999999997E-4</v>
      </c>
      <c r="D135" s="7">
        <f>Data_Warmte[[#This Row],[Fractie]]/MAX(Data_Warmte[Fractie])</f>
        <v>0.79624880812398957</v>
      </c>
    </row>
    <row r="136" spans="1:4" x14ac:dyDescent="0.25">
      <c r="A136" s="10">
        <v>43836.875</v>
      </c>
      <c r="B136" s="10">
        <f>DATE(1904,MONTH(Data_Warmte[[#This Row],[Datumtijd]]),DAY(Data_Warmte[[#This Row],[Datumtijd]]))+TIME(HOUR(Data_Warmte[[#This Row],[Datumtijd]]),MINUTE(Data_Warmte[[#This Row],[Datumtijd]]),SECOND(Data_Warmte[[#This Row],[Datumtijd]]))</f>
        <v>1467.875</v>
      </c>
      <c r="C136" s="11">
        <v>2.9432350000000004E-4</v>
      </c>
      <c r="D136" s="7">
        <f>Data_Warmte[[#This Row],[Fractie]]/MAX(Data_Warmte[Fractie])</f>
        <v>0.712567781744188</v>
      </c>
    </row>
    <row r="137" spans="1:4" x14ac:dyDescent="0.25">
      <c r="A137" s="10">
        <v>43836.916666666664</v>
      </c>
      <c r="B137" s="10">
        <f>DATE(1904,MONTH(Data_Warmte[[#This Row],[Datumtijd]]),DAY(Data_Warmte[[#This Row],[Datumtijd]]))+TIME(HOUR(Data_Warmte[[#This Row],[Datumtijd]]),MINUTE(Data_Warmte[[#This Row],[Datumtijd]]),SECOND(Data_Warmte[[#This Row],[Datumtijd]]))</f>
        <v>1467.9166666666667</v>
      </c>
      <c r="C137" s="11">
        <v>2.4939282E-4</v>
      </c>
      <c r="D137" s="7">
        <f>Data_Warmte[[#This Row],[Fractie]]/MAX(Data_Warmte[Fractie])</f>
        <v>0.60378898908964984</v>
      </c>
    </row>
    <row r="138" spans="1:4" x14ac:dyDescent="0.25">
      <c r="A138" s="10">
        <v>43836.958333333336</v>
      </c>
      <c r="B138" s="10">
        <f>DATE(1904,MONTH(Data_Warmte[[#This Row],[Datumtijd]]),DAY(Data_Warmte[[#This Row],[Datumtijd]]))+TIME(HOUR(Data_Warmte[[#This Row],[Datumtijd]]),MINUTE(Data_Warmte[[#This Row],[Datumtijd]]),SECOND(Data_Warmte[[#This Row],[Datumtijd]]))</f>
        <v>1467.9583333333333</v>
      </c>
      <c r="C138" s="11">
        <v>1.7840308E-4</v>
      </c>
      <c r="D138" s="7">
        <f>Data_Warmte[[#This Row],[Fractie]]/MAX(Data_Warmte[Fractie])</f>
        <v>0.4319202747042995</v>
      </c>
    </row>
    <row r="139" spans="1:4" x14ac:dyDescent="0.25">
      <c r="A139" s="10">
        <v>43837</v>
      </c>
      <c r="B139" s="10">
        <f>DATE(1904,MONTH(Data_Warmte[[#This Row],[Datumtijd]]),DAY(Data_Warmte[[#This Row],[Datumtijd]]))+TIME(HOUR(Data_Warmte[[#This Row],[Datumtijd]]),MINUTE(Data_Warmte[[#This Row],[Datumtijd]]),SECOND(Data_Warmte[[#This Row],[Datumtijd]]))</f>
        <v>1468</v>
      </c>
      <c r="C139" s="11">
        <v>1.068667E-4</v>
      </c>
      <c r="D139" s="7">
        <f>Data_Warmte[[#This Row],[Fractie]]/MAX(Data_Warmte[Fractie])</f>
        <v>0.2587281252136564</v>
      </c>
    </row>
    <row r="140" spans="1:4" x14ac:dyDescent="0.25">
      <c r="A140" s="10">
        <v>43837.041666666664</v>
      </c>
      <c r="B140" s="10">
        <f>DATE(1904,MONTH(Data_Warmte[[#This Row],[Datumtijd]]),DAY(Data_Warmte[[#This Row],[Datumtijd]]))+TIME(HOUR(Data_Warmte[[#This Row],[Datumtijd]]),MINUTE(Data_Warmte[[#This Row],[Datumtijd]]),SECOND(Data_Warmte[[#This Row],[Datumtijd]]))</f>
        <v>1468.0416666666667</v>
      </c>
      <c r="C140" s="11">
        <v>8.2438719999999995E-5</v>
      </c>
      <c r="D140" s="7">
        <f>Data_Warmte[[#This Row],[Fractie]]/MAX(Data_Warmte[Fractie])</f>
        <v>0.19958710684070494</v>
      </c>
    </row>
    <row r="141" spans="1:4" x14ac:dyDescent="0.25">
      <c r="A141" s="10">
        <v>43837.083333333336</v>
      </c>
      <c r="B141" s="10">
        <f>DATE(1904,MONTH(Data_Warmte[[#This Row],[Datumtijd]]),DAY(Data_Warmte[[#This Row],[Datumtijd]]))+TIME(HOUR(Data_Warmte[[#This Row],[Datumtijd]]),MINUTE(Data_Warmte[[#This Row],[Datumtijd]]),SECOND(Data_Warmte[[#This Row],[Datumtijd]]))</f>
        <v>1468.0833333333333</v>
      </c>
      <c r="C141" s="11">
        <v>8.6181000000000007E-5</v>
      </c>
      <c r="D141" s="7">
        <f>Data_Warmte[[#This Row],[Fractie]]/MAX(Data_Warmte[Fractie])</f>
        <v>0.20864730134867202</v>
      </c>
    </row>
    <row r="142" spans="1:4" x14ac:dyDescent="0.25">
      <c r="A142" s="10">
        <v>43837.125</v>
      </c>
      <c r="B142" s="10">
        <f>DATE(1904,MONTH(Data_Warmte[[#This Row],[Datumtijd]]),DAY(Data_Warmte[[#This Row],[Datumtijd]]))+TIME(HOUR(Data_Warmte[[#This Row],[Datumtijd]]),MINUTE(Data_Warmte[[#This Row],[Datumtijd]]),SECOND(Data_Warmte[[#This Row],[Datumtijd]]))</f>
        <v>1468.125</v>
      </c>
      <c r="C142" s="11">
        <v>9.5534860000000017E-5</v>
      </c>
      <c r="D142" s="7">
        <f>Data_Warmte[[#This Row],[Fractie]]/MAX(Data_Warmte[Fractie])</f>
        <v>0.23129333291239593</v>
      </c>
    </row>
    <row r="143" spans="1:4" x14ac:dyDescent="0.25">
      <c r="A143" s="10">
        <v>43837.166666666664</v>
      </c>
      <c r="B143" s="10">
        <f>DATE(1904,MONTH(Data_Warmte[[#This Row],[Datumtijd]]),DAY(Data_Warmte[[#This Row],[Datumtijd]]))+TIME(HOUR(Data_Warmte[[#This Row],[Datumtijd]]),MINUTE(Data_Warmte[[#This Row],[Datumtijd]]),SECOND(Data_Warmte[[#This Row],[Datumtijd]]))</f>
        <v>1468.1666666666667</v>
      </c>
      <c r="C143" s="11">
        <v>1.0852144E-4</v>
      </c>
      <c r="D143" s="7">
        <f>Data_Warmte[[#This Row],[Fractie]]/MAX(Data_Warmte[Fractie])</f>
        <v>0.26273431028268213</v>
      </c>
    </row>
    <row r="144" spans="1:4" x14ac:dyDescent="0.25">
      <c r="A144" s="10">
        <v>43837.208333333336</v>
      </c>
      <c r="B144" s="10">
        <f>DATE(1904,MONTH(Data_Warmte[[#This Row],[Datumtijd]]),DAY(Data_Warmte[[#This Row],[Datumtijd]]))+TIME(HOUR(Data_Warmte[[#This Row],[Datumtijd]]),MINUTE(Data_Warmte[[#This Row],[Datumtijd]]),SECOND(Data_Warmte[[#This Row],[Datumtijd]]))</f>
        <v>1468.2083333333333</v>
      </c>
      <c r="C144" s="11">
        <v>1.3276338000000002E-4</v>
      </c>
      <c r="D144" s="7">
        <f>Data_Warmte[[#This Row],[Fractie]]/MAX(Data_Warmte[Fractie])</f>
        <v>0.32142491912287224</v>
      </c>
    </row>
    <row r="145" spans="1:4" x14ac:dyDescent="0.25">
      <c r="A145" s="10">
        <v>43837.25</v>
      </c>
      <c r="B145" s="10">
        <f>DATE(1904,MONTH(Data_Warmte[[#This Row],[Datumtijd]]),DAY(Data_Warmte[[#This Row],[Datumtijd]]))+TIME(HOUR(Data_Warmte[[#This Row],[Datumtijd]]),MINUTE(Data_Warmte[[#This Row],[Datumtijd]]),SECOND(Data_Warmte[[#This Row],[Datumtijd]]))</f>
        <v>1468.25</v>
      </c>
      <c r="C145" s="11">
        <v>1.9151101999999998E-4</v>
      </c>
      <c r="D145" s="7">
        <f>Data_Warmte[[#This Row],[Fractie]]/MAX(Data_Warmte[Fractie])</f>
        <v>0.46365506900049364</v>
      </c>
    </row>
    <row r="146" spans="1:4" x14ac:dyDescent="0.25">
      <c r="A146" s="10">
        <v>43837.291666666664</v>
      </c>
      <c r="B146" s="10">
        <f>DATE(1904,MONTH(Data_Warmte[[#This Row],[Datumtijd]]),DAY(Data_Warmte[[#This Row],[Datumtijd]]))+TIME(HOUR(Data_Warmte[[#This Row],[Datumtijd]]),MINUTE(Data_Warmte[[#This Row],[Datumtijd]]),SECOND(Data_Warmte[[#This Row],[Datumtijd]]))</f>
        <v>1468.2916666666667</v>
      </c>
      <c r="C146" s="11">
        <v>2.7175864999999999E-4</v>
      </c>
      <c r="D146" s="7">
        <f>Data_Warmte[[#This Row],[Fractie]]/MAX(Data_Warmte[Fractie])</f>
        <v>0.65793746812706133</v>
      </c>
    </row>
    <row r="147" spans="1:4" x14ac:dyDescent="0.25">
      <c r="A147" s="10">
        <v>43837.333333333336</v>
      </c>
      <c r="B147" s="10">
        <f>DATE(1904,MONTH(Data_Warmte[[#This Row],[Datumtijd]]),DAY(Data_Warmte[[#This Row],[Datumtijd]]))+TIME(HOUR(Data_Warmte[[#This Row],[Datumtijd]]),MINUTE(Data_Warmte[[#This Row],[Datumtijd]]),SECOND(Data_Warmte[[#This Row],[Datumtijd]]))</f>
        <v>1468.3333333333333</v>
      </c>
      <c r="C147" s="11">
        <v>3.3043729999999999E-4</v>
      </c>
      <c r="D147" s="7">
        <f>Data_Warmte[[#This Row],[Fractie]]/MAX(Data_Warmte[Fractie])</f>
        <v>0.80000059073277785</v>
      </c>
    </row>
    <row r="148" spans="1:4" x14ac:dyDescent="0.25">
      <c r="A148" s="10">
        <v>43837.375</v>
      </c>
      <c r="B148" s="10">
        <f>DATE(1904,MONTH(Data_Warmte[[#This Row],[Datumtijd]]),DAY(Data_Warmte[[#This Row],[Datumtijd]]))+TIME(HOUR(Data_Warmte[[#This Row],[Datumtijd]]),MINUTE(Data_Warmte[[#This Row],[Datumtijd]]),SECOND(Data_Warmte[[#This Row],[Datumtijd]]))</f>
        <v>1468.375</v>
      </c>
      <c r="C148" s="11">
        <v>3.5330782999999996E-4</v>
      </c>
      <c r="D148" s="7">
        <f>Data_Warmte[[#This Row],[Fractie]]/MAX(Data_Warmte[Fractie])</f>
        <v>0.85537096662669687</v>
      </c>
    </row>
    <row r="149" spans="1:4" x14ac:dyDescent="0.25">
      <c r="A149" s="10">
        <v>43837.416666666664</v>
      </c>
      <c r="B149" s="10">
        <f>DATE(1904,MONTH(Data_Warmte[[#This Row],[Datumtijd]]),DAY(Data_Warmte[[#This Row],[Datumtijd]]))+TIME(HOUR(Data_Warmte[[#This Row],[Datumtijd]]),MINUTE(Data_Warmte[[#This Row],[Datumtijd]]),SECOND(Data_Warmte[[#This Row],[Datumtijd]]))</f>
        <v>1468.4166666666667</v>
      </c>
      <c r="C149" s="11">
        <v>3.5008662000000001E-4</v>
      </c>
      <c r="D149" s="7">
        <f>Data_Warmte[[#This Row],[Fractie]]/MAX(Data_Warmte[Fractie])</f>
        <v>0.84757230133414585</v>
      </c>
    </row>
    <row r="150" spans="1:4" x14ac:dyDescent="0.25">
      <c r="A150" s="10">
        <v>43837.458333333336</v>
      </c>
      <c r="B150" s="10">
        <f>DATE(1904,MONTH(Data_Warmte[[#This Row],[Datumtijd]]),DAY(Data_Warmte[[#This Row],[Datumtijd]]))+TIME(HOUR(Data_Warmte[[#This Row],[Datumtijd]]),MINUTE(Data_Warmte[[#This Row],[Datumtijd]]),SECOND(Data_Warmte[[#This Row],[Datumtijd]]))</f>
        <v>1468.4583333333333</v>
      </c>
      <c r="C150" s="11">
        <v>3.1755016E-4</v>
      </c>
      <c r="D150" s="7">
        <f>Data_Warmte[[#This Row],[Fractie]]/MAX(Data_Warmte[Fractie])</f>
        <v>0.76880036117983086</v>
      </c>
    </row>
    <row r="151" spans="1:4" x14ac:dyDescent="0.25">
      <c r="A151" s="10">
        <v>43837.5</v>
      </c>
      <c r="B151" s="10">
        <f>DATE(1904,MONTH(Data_Warmte[[#This Row],[Datumtijd]]),DAY(Data_Warmte[[#This Row],[Datumtijd]]))+TIME(HOUR(Data_Warmte[[#This Row],[Datumtijd]]),MINUTE(Data_Warmte[[#This Row],[Datumtijd]]),SECOND(Data_Warmte[[#This Row],[Datumtijd]]))</f>
        <v>1468.5</v>
      </c>
      <c r="C151" s="11">
        <v>2.9392376000000002E-4</v>
      </c>
      <c r="D151" s="7">
        <f>Data_Warmte[[#This Row],[Fractie]]/MAX(Data_Warmte[Fractie])</f>
        <v>0.71159999682360087</v>
      </c>
    </row>
    <row r="152" spans="1:4" x14ac:dyDescent="0.25">
      <c r="A152" s="10">
        <v>43837.541666666664</v>
      </c>
      <c r="B152" s="10">
        <f>DATE(1904,MONTH(Data_Warmte[[#This Row],[Datumtijd]]),DAY(Data_Warmte[[#This Row],[Datumtijd]]))+TIME(HOUR(Data_Warmte[[#This Row],[Datumtijd]]),MINUTE(Data_Warmte[[#This Row],[Datumtijd]]),SECOND(Data_Warmte[[#This Row],[Datumtijd]]))</f>
        <v>1468.5416666666667</v>
      </c>
      <c r="C152" s="11">
        <v>2.8054265E-4</v>
      </c>
      <c r="D152" s="7">
        <f>Data_Warmte[[#This Row],[Fractie]]/MAX(Data_Warmte[Fractie])</f>
        <v>0.67920384813015644</v>
      </c>
    </row>
    <row r="153" spans="1:4" x14ac:dyDescent="0.25">
      <c r="A153" s="10">
        <v>43837.583333333336</v>
      </c>
      <c r="B153" s="10">
        <f>DATE(1904,MONTH(Data_Warmte[[#This Row],[Datumtijd]]),DAY(Data_Warmte[[#This Row],[Datumtijd]]))+TIME(HOUR(Data_Warmte[[#This Row],[Datumtijd]]),MINUTE(Data_Warmte[[#This Row],[Datumtijd]]),SECOND(Data_Warmte[[#This Row],[Datumtijd]]))</f>
        <v>1468.5833333333333</v>
      </c>
      <c r="C153" s="11">
        <v>2.7405501000000001E-4</v>
      </c>
      <c r="D153" s="7">
        <f>Data_Warmte[[#This Row],[Fractie]]/MAX(Data_Warmte[Fractie])</f>
        <v>0.66349703829827122</v>
      </c>
    </row>
    <row r="154" spans="1:4" x14ac:dyDescent="0.25">
      <c r="A154" s="10">
        <v>43837.625</v>
      </c>
      <c r="B154" s="10">
        <f>DATE(1904,MONTH(Data_Warmte[[#This Row],[Datumtijd]]),DAY(Data_Warmte[[#This Row],[Datumtijd]]))+TIME(HOUR(Data_Warmte[[#This Row],[Datumtijd]]),MINUTE(Data_Warmte[[#This Row],[Datumtijd]]),SECOND(Data_Warmte[[#This Row],[Datumtijd]]))</f>
        <v>1468.625</v>
      </c>
      <c r="C154" s="11">
        <v>2.7658676E-4</v>
      </c>
      <c r="D154" s="7">
        <f>Data_Warmte[[#This Row],[Fractie]]/MAX(Data_Warmte[Fractie])</f>
        <v>0.66962649612760139</v>
      </c>
    </row>
    <row r="155" spans="1:4" x14ac:dyDescent="0.25">
      <c r="A155" s="10">
        <v>43837.666666666664</v>
      </c>
      <c r="B155" s="10">
        <f>DATE(1904,MONTH(Data_Warmte[[#This Row],[Datumtijd]]),DAY(Data_Warmte[[#This Row],[Datumtijd]]))+TIME(HOUR(Data_Warmte[[#This Row],[Datumtijd]]),MINUTE(Data_Warmte[[#This Row],[Datumtijd]]),SECOND(Data_Warmte[[#This Row],[Datumtijd]]))</f>
        <v>1468.6666666666667</v>
      </c>
      <c r="C155" s="11">
        <v>2.9497989999999999E-4</v>
      </c>
      <c r="D155" s="7">
        <f>Data_Warmte[[#This Row],[Fractie]]/MAX(Data_Warmte[Fractie])</f>
        <v>0.71415694975808042</v>
      </c>
    </row>
    <row r="156" spans="1:4" x14ac:dyDescent="0.25">
      <c r="A156" s="10">
        <v>43837.708333333336</v>
      </c>
      <c r="B156" s="10">
        <f>DATE(1904,MONTH(Data_Warmte[[#This Row],[Datumtijd]]),DAY(Data_Warmte[[#This Row],[Datumtijd]]))+TIME(HOUR(Data_Warmte[[#This Row],[Datumtijd]]),MINUTE(Data_Warmte[[#This Row],[Datumtijd]]),SECOND(Data_Warmte[[#This Row],[Datumtijd]]))</f>
        <v>1468.7083333333333</v>
      </c>
      <c r="C156" s="11">
        <v>3.3037609999999999E-4</v>
      </c>
      <c r="D156" s="7">
        <f>Data_Warmte[[#This Row],[Fractie]]/MAX(Data_Warmte[Fractie])</f>
        <v>0.79985242333111695</v>
      </c>
    </row>
    <row r="157" spans="1:4" x14ac:dyDescent="0.25">
      <c r="A157" s="10">
        <v>43837.75</v>
      </c>
      <c r="B157" s="10">
        <f>DATE(1904,MONTH(Data_Warmte[[#This Row],[Datumtijd]]),DAY(Data_Warmte[[#This Row],[Datumtijd]]))+TIME(HOUR(Data_Warmte[[#This Row],[Datumtijd]]),MINUTE(Data_Warmte[[#This Row],[Datumtijd]]),SECOND(Data_Warmte[[#This Row],[Datumtijd]]))</f>
        <v>1468.75</v>
      </c>
      <c r="C157" s="11">
        <v>3.4952326000000001E-4</v>
      </c>
      <c r="D157" s="7">
        <f>Data_Warmte[[#This Row],[Fractie]]/MAX(Data_Warmte[Fractie])</f>
        <v>0.84620838650735353</v>
      </c>
    </row>
    <row r="158" spans="1:4" x14ac:dyDescent="0.25">
      <c r="A158" s="10">
        <v>43837.791666666664</v>
      </c>
      <c r="B158" s="10">
        <f>DATE(1904,MONTH(Data_Warmte[[#This Row],[Datumtijd]]),DAY(Data_Warmte[[#This Row],[Datumtijd]]))+TIME(HOUR(Data_Warmte[[#This Row],[Datumtijd]]),MINUTE(Data_Warmte[[#This Row],[Datumtijd]]),SECOND(Data_Warmte[[#This Row],[Datumtijd]]))</f>
        <v>1468.7916666666667</v>
      </c>
      <c r="C158" s="11">
        <v>3.3253956000000001E-4</v>
      </c>
      <c r="D158" s="7">
        <f>Data_Warmte[[#This Row],[Fractie]]/MAX(Data_Warmte[Fractie])</f>
        <v>0.80509023782126909</v>
      </c>
    </row>
    <row r="159" spans="1:4" x14ac:dyDescent="0.25">
      <c r="A159" s="10">
        <v>43837.833333333336</v>
      </c>
      <c r="B159" s="10">
        <f>DATE(1904,MONTH(Data_Warmte[[#This Row],[Datumtijd]]),DAY(Data_Warmte[[#This Row],[Datumtijd]]))+TIME(HOUR(Data_Warmte[[#This Row],[Datumtijd]]),MINUTE(Data_Warmte[[#This Row],[Datumtijd]]),SECOND(Data_Warmte[[#This Row],[Datumtijd]]))</f>
        <v>1468.8333333333333</v>
      </c>
      <c r="C159" s="11">
        <v>3.1915781E-4</v>
      </c>
      <c r="D159" s="7">
        <f>Data_Warmte[[#This Row],[Fractie]]/MAX(Data_Warmte[Fractie])</f>
        <v>0.77269253966480078</v>
      </c>
    </row>
    <row r="160" spans="1:4" x14ac:dyDescent="0.25">
      <c r="A160" s="10">
        <v>43837.875</v>
      </c>
      <c r="B160" s="10">
        <f>DATE(1904,MONTH(Data_Warmte[[#This Row],[Datumtijd]]),DAY(Data_Warmte[[#This Row],[Datumtijd]]))+TIME(HOUR(Data_Warmte[[#This Row],[Datumtijd]]),MINUTE(Data_Warmte[[#This Row],[Datumtijd]]),SECOND(Data_Warmte[[#This Row],[Datumtijd]]))</f>
        <v>1468.875</v>
      </c>
      <c r="C160" s="11">
        <v>2.8598050000000003E-4</v>
      </c>
      <c r="D160" s="7">
        <f>Data_Warmte[[#This Row],[Fractie]]/MAX(Data_Warmte[Fractie])</f>
        <v>0.69236907860600239</v>
      </c>
    </row>
    <row r="161" spans="1:4" x14ac:dyDescent="0.25">
      <c r="A161" s="10">
        <v>43837.916666666664</v>
      </c>
      <c r="B161" s="10">
        <f>DATE(1904,MONTH(Data_Warmte[[#This Row],[Datumtijd]]),DAY(Data_Warmte[[#This Row],[Datumtijd]]))+TIME(HOUR(Data_Warmte[[#This Row],[Datumtijd]]),MINUTE(Data_Warmte[[#This Row],[Datumtijd]]),SECOND(Data_Warmte[[#This Row],[Datumtijd]]))</f>
        <v>1468.9166666666667</v>
      </c>
      <c r="C161" s="11">
        <v>2.4248676000000001E-4</v>
      </c>
      <c r="D161" s="7">
        <f>Data_Warmte[[#This Row],[Fractie]]/MAX(Data_Warmte[Fractie])</f>
        <v>0.58706916938516729</v>
      </c>
    </row>
    <row r="162" spans="1:4" x14ac:dyDescent="0.25">
      <c r="A162" s="10">
        <v>43837.958333333336</v>
      </c>
      <c r="B162" s="10">
        <f>DATE(1904,MONTH(Data_Warmte[[#This Row],[Datumtijd]]),DAY(Data_Warmte[[#This Row],[Datumtijd]]))+TIME(HOUR(Data_Warmte[[#This Row],[Datumtijd]]),MINUTE(Data_Warmte[[#This Row],[Datumtijd]]),SECOND(Data_Warmte[[#This Row],[Datumtijd]]))</f>
        <v>1468.9583333333333</v>
      </c>
      <c r="C162" s="11">
        <v>1.7492355999999999E-4</v>
      </c>
      <c r="D162" s="7">
        <f>Data_Warmte[[#This Row],[Fractie]]/MAX(Data_Warmte[Fractie])</f>
        <v>0.42349623160908439</v>
      </c>
    </row>
    <row r="163" spans="1:4" x14ac:dyDescent="0.25">
      <c r="A163" s="10">
        <v>43838</v>
      </c>
      <c r="B163" s="10">
        <f>DATE(1904,MONTH(Data_Warmte[[#This Row],[Datumtijd]]),DAY(Data_Warmte[[#This Row],[Datumtijd]]))+TIME(HOUR(Data_Warmte[[#This Row],[Datumtijd]]),MINUTE(Data_Warmte[[#This Row],[Datumtijd]]),SECOND(Data_Warmte[[#This Row],[Datumtijd]]))</f>
        <v>1469</v>
      </c>
      <c r="C163" s="11">
        <v>1.0466922E-4</v>
      </c>
      <c r="D163" s="7">
        <f>Data_Warmte[[#This Row],[Fractie]]/MAX(Data_Warmte[Fractie])</f>
        <v>0.25340794707963987</v>
      </c>
    </row>
    <row r="164" spans="1:4" x14ac:dyDescent="0.25">
      <c r="A164" s="10">
        <v>43838.041666666664</v>
      </c>
      <c r="B164" s="10">
        <f>DATE(1904,MONTH(Data_Warmte[[#This Row],[Datumtijd]]),DAY(Data_Warmte[[#This Row],[Datumtijd]]))+TIME(HOUR(Data_Warmte[[#This Row],[Datumtijd]]),MINUTE(Data_Warmte[[#This Row],[Datumtijd]]),SECOND(Data_Warmte[[#This Row],[Datumtijd]]))</f>
        <v>1469.0416666666667</v>
      </c>
      <c r="C164" s="11">
        <v>8.0601759999999995E-5</v>
      </c>
      <c r="D164" s="7">
        <f>Data_Warmte[[#This Row],[Fractie]]/MAX(Data_Warmte[Fractie])</f>
        <v>0.19513976059634183</v>
      </c>
    </row>
    <row r="165" spans="1:4" x14ac:dyDescent="0.25">
      <c r="A165" s="10">
        <v>43838.083333333336</v>
      </c>
      <c r="B165" s="10">
        <f>DATE(1904,MONTH(Data_Warmte[[#This Row],[Datumtijd]]),DAY(Data_Warmte[[#This Row],[Datumtijd]]))+TIME(HOUR(Data_Warmte[[#This Row],[Datumtijd]]),MINUTE(Data_Warmte[[#This Row],[Datumtijd]]),SECOND(Data_Warmte[[#This Row],[Datumtijd]]))</f>
        <v>1469.0833333333333</v>
      </c>
      <c r="C165" s="11">
        <v>8.4786599999999985E-5</v>
      </c>
      <c r="D165" s="7">
        <f>Data_Warmte[[#This Row],[Fractie]]/MAX(Data_Warmte[Fractie])</f>
        <v>0.20527140878533909</v>
      </c>
    </row>
    <row r="166" spans="1:4" x14ac:dyDescent="0.25">
      <c r="A166" s="10">
        <v>43838.125</v>
      </c>
      <c r="B166" s="10">
        <f>DATE(1904,MONTH(Data_Warmte[[#This Row],[Datumtijd]]),DAY(Data_Warmte[[#This Row],[Datumtijd]]))+TIME(HOUR(Data_Warmte[[#This Row],[Datumtijd]]),MINUTE(Data_Warmte[[#This Row],[Datumtijd]]),SECOND(Data_Warmte[[#This Row],[Datumtijd]]))</f>
        <v>1469.125</v>
      </c>
      <c r="C166" s="11">
        <v>9.3886570000000001E-5</v>
      </c>
      <c r="D166" s="7">
        <f>Data_Warmte[[#This Row],[Fractie]]/MAX(Data_Warmte[Fractie])</f>
        <v>0.22730276352540801</v>
      </c>
    </row>
    <row r="167" spans="1:4" x14ac:dyDescent="0.25">
      <c r="A167" s="10">
        <v>43838.166666666664</v>
      </c>
      <c r="B167" s="10">
        <f>DATE(1904,MONTH(Data_Warmte[[#This Row],[Datumtijd]]),DAY(Data_Warmte[[#This Row],[Datumtijd]]))+TIME(HOUR(Data_Warmte[[#This Row],[Datumtijd]]),MINUTE(Data_Warmte[[#This Row],[Datumtijd]]),SECOND(Data_Warmte[[#This Row],[Datumtijd]]))</f>
        <v>1469.1666666666667</v>
      </c>
      <c r="C167" s="11">
        <v>1.0619642000000001E-4</v>
      </c>
      <c r="D167" s="7">
        <f>Data_Warmte[[#This Row],[Fractie]]/MAX(Data_Warmte[Fractie])</f>
        <v>0.25710535322043304</v>
      </c>
    </row>
    <row r="168" spans="1:4" x14ac:dyDescent="0.25">
      <c r="A168" s="10">
        <v>43838.208333333336</v>
      </c>
      <c r="B168" s="10">
        <f>DATE(1904,MONTH(Data_Warmte[[#This Row],[Datumtijd]]),DAY(Data_Warmte[[#This Row],[Datumtijd]]))+TIME(HOUR(Data_Warmte[[#This Row],[Datumtijd]]),MINUTE(Data_Warmte[[#This Row],[Datumtijd]]),SECOND(Data_Warmte[[#This Row],[Datumtijd]]))</f>
        <v>1469.2083333333333</v>
      </c>
      <c r="C168" s="11">
        <v>1.2977140000000002E-4</v>
      </c>
      <c r="D168" s="7">
        <f>Data_Warmte[[#This Row],[Fractie]]/MAX(Data_Warmte[Fractie])</f>
        <v>0.31418122790683622</v>
      </c>
    </row>
    <row r="169" spans="1:4" x14ac:dyDescent="0.25">
      <c r="A169" s="10">
        <v>43838.25</v>
      </c>
      <c r="B169" s="10">
        <f>DATE(1904,MONTH(Data_Warmte[[#This Row],[Datumtijd]]),DAY(Data_Warmte[[#This Row],[Datumtijd]]))+TIME(HOUR(Data_Warmte[[#This Row],[Datumtijd]]),MINUTE(Data_Warmte[[#This Row],[Datumtijd]]),SECOND(Data_Warmte[[#This Row],[Datumtijd]]))</f>
        <v>1469.25</v>
      </c>
      <c r="C169" s="11">
        <v>1.87889E-4</v>
      </c>
      <c r="D169" s="7">
        <f>Data_Warmte[[#This Row],[Fractie]]/MAX(Data_Warmte[Fractie])</f>
        <v>0.45488602827886232</v>
      </c>
    </row>
    <row r="170" spans="1:4" x14ac:dyDescent="0.25">
      <c r="A170" s="10">
        <v>43838.291666666664</v>
      </c>
      <c r="B170" s="10">
        <f>DATE(1904,MONTH(Data_Warmte[[#This Row],[Datumtijd]]),DAY(Data_Warmte[[#This Row],[Datumtijd]]))+TIME(HOUR(Data_Warmte[[#This Row],[Datumtijd]]),MINUTE(Data_Warmte[[#This Row],[Datumtijd]]),SECOND(Data_Warmte[[#This Row],[Datumtijd]]))</f>
        <v>1469.2916666666667</v>
      </c>
      <c r="C170" s="11">
        <v>2.6815945000000001E-4</v>
      </c>
      <c r="D170" s="7">
        <f>Data_Warmte[[#This Row],[Fractie]]/MAX(Data_Warmte[Fractie])</f>
        <v>0.64922367544637616</v>
      </c>
    </row>
    <row r="171" spans="1:4" x14ac:dyDescent="0.25">
      <c r="A171" s="10">
        <v>43838.333333333336</v>
      </c>
      <c r="B171" s="10">
        <f>DATE(1904,MONTH(Data_Warmte[[#This Row],[Datumtijd]]),DAY(Data_Warmte[[#This Row],[Datumtijd]]))+TIME(HOUR(Data_Warmte[[#This Row],[Datumtijd]]),MINUTE(Data_Warmte[[#This Row],[Datumtijd]]),SECOND(Data_Warmte[[#This Row],[Datumtijd]]))</f>
        <v>1469.3333333333333</v>
      </c>
      <c r="C171" s="11">
        <v>3.2590970000000001E-4</v>
      </c>
      <c r="D171" s="7">
        <f>Data_Warmte[[#This Row],[Fractie]]/MAX(Data_Warmte[Fractie])</f>
        <v>0.78903910825304047</v>
      </c>
    </row>
    <row r="172" spans="1:4" x14ac:dyDescent="0.25">
      <c r="A172" s="10">
        <v>43838.375</v>
      </c>
      <c r="B172" s="10">
        <f>DATE(1904,MONTH(Data_Warmte[[#This Row],[Datumtijd]]),DAY(Data_Warmte[[#This Row],[Datumtijd]]))+TIME(HOUR(Data_Warmte[[#This Row],[Datumtijd]]),MINUTE(Data_Warmte[[#This Row],[Datumtijd]]),SECOND(Data_Warmte[[#This Row],[Datumtijd]]))</f>
        <v>1469.375</v>
      </c>
      <c r="C172" s="11">
        <v>3.4862110999999996E-4</v>
      </c>
      <c r="D172" s="7">
        <f>Data_Warmte[[#This Row],[Fractie]]/MAX(Data_Warmte[Fractie])</f>
        <v>0.84402424890264116</v>
      </c>
    </row>
    <row r="173" spans="1:4" x14ac:dyDescent="0.25">
      <c r="A173" s="10">
        <v>43838.416666666664</v>
      </c>
      <c r="B173" s="10">
        <f>DATE(1904,MONTH(Data_Warmte[[#This Row],[Datumtijd]]),DAY(Data_Warmte[[#This Row],[Datumtijd]]))+TIME(HOUR(Data_Warmte[[#This Row],[Datumtijd]]),MINUTE(Data_Warmte[[#This Row],[Datumtijd]]),SECOND(Data_Warmte[[#This Row],[Datumtijd]]))</f>
        <v>1469.4166666666667</v>
      </c>
      <c r="C173" s="11">
        <v>3.4626432000000001E-4</v>
      </c>
      <c r="D173" s="7">
        <f>Data_Warmte[[#This Row],[Fractie]]/MAX(Data_Warmte[Fractie])</f>
        <v>0.83831837552747113</v>
      </c>
    </row>
    <row r="174" spans="1:4" x14ac:dyDescent="0.25">
      <c r="A174" s="10">
        <v>43838.458333333336</v>
      </c>
      <c r="B174" s="10">
        <f>DATE(1904,MONTH(Data_Warmte[[#This Row],[Datumtijd]]),DAY(Data_Warmte[[#This Row],[Datumtijd]]))+TIME(HOUR(Data_Warmte[[#This Row],[Datumtijd]]),MINUTE(Data_Warmte[[#This Row],[Datumtijd]]),SECOND(Data_Warmte[[#This Row],[Datumtijd]]))</f>
        <v>1469.4583333333333</v>
      </c>
      <c r="C174" s="11">
        <v>3.1276017999999997E-4</v>
      </c>
      <c r="D174" s="7">
        <f>Data_Warmte[[#This Row],[Fractie]]/MAX(Data_Warmte[Fractie])</f>
        <v>0.75720364728101186</v>
      </c>
    </row>
    <row r="175" spans="1:4" x14ac:dyDescent="0.25">
      <c r="A175" s="10">
        <v>43838.5</v>
      </c>
      <c r="B175" s="10">
        <f>DATE(1904,MONTH(Data_Warmte[[#This Row],[Datumtijd]]),DAY(Data_Warmte[[#This Row],[Datumtijd]]))+TIME(HOUR(Data_Warmte[[#This Row],[Datumtijd]]),MINUTE(Data_Warmte[[#This Row],[Datumtijd]]),SECOND(Data_Warmte[[#This Row],[Datumtijd]]))</f>
        <v>1469.5</v>
      </c>
      <c r="C175" s="11">
        <v>2.8932784999999999E-4</v>
      </c>
      <c r="D175" s="7">
        <f>Data_Warmte[[#This Row],[Fractie]]/MAX(Data_Warmte[Fractie])</f>
        <v>0.70047313337642136</v>
      </c>
    </row>
    <row r="176" spans="1:4" x14ac:dyDescent="0.25">
      <c r="A176" s="10">
        <v>43838.541666666664</v>
      </c>
      <c r="B176" s="10">
        <f>DATE(1904,MONTH(Data_Warmte[[#This Row],[Datumtijd]]),DAY(Data_Warmte[[#This Row],[Datumtijd]]))+TIME(HOUR(Data_Warmte[[#This Row],[Datumtijd]]),MINUTE(Data_Warmte[[#This Row],[Datumtijd]]),SECOND(Data_Warmte[[#This Row],[Datumtijd]]))</f>
        <v>1469.5416666666667</v>
      </c>
      <c r="C176" s="11">
        <v>2.7457955000000003E-4</v>
      </c>
      <c r="D176" s="7">
        <f>Data_Warmte[[#This Row],[Fractie]]/MAX(Data_Warmte[Fractie])</f>
        <v>0.66476696850851991</v>
      </c>
    </row>
    <row r="177" spans="1:4" x14ac:dyDescent="0.25">
      <c r="A177" s="10">
        <v>43838.583333333336</v>
      </c>
      <c r="B177" s="10">
        <f>DATE(1904,MONTH(Data_Warmte[[#This Row],[Datumtijd]]),DAY(Data_Warmte[[#This Row],[Datumtijd]]))+TIME(HOUR(Data_Warmte[[#This Row],[Datumtijd]]),MINUTE(Data_Warmte[[#This Row],[Datumtijd]]),SECOND(Data_Warmte[[#This Row],[Datumtijd]]))</f>
        <v>1469.5833333333333</v>
      </c>
      <c r="C177" s="11">
        <v>2.6869634999999997E-4</v>
      </c>
      <c r="D177" s="7">
        <f>Data_Warmte[[#This Row],[Fractie]]/MAX(Data_Warmte[Fractie])</f>
        <v>0.6505235296612738</v>
      </c>
    </row>
    <row r="178" spans="1:4" x14ac:dyDescent="0.25">
      <c r="A178" s="10">
        <v>43838.625</v>
      </c>
      <c r="B178" s="10">
        <f>DATE(1904,MONTH(Data_Warmte[[#This Row],[Datumtijd]]),DAY(Data_Warmte[[#This Row],[Datumtijd]]))+TIME(HOUR(Data_Warmte[[#This Row],[Datumtijd]]),MINUTE(Data_Warmte[[#This Row],[Datumtijd]]),SECOND(Data_Warmte[[#This Row],[Datumtijd]]))</f>
        <v>1469.625</v>
      </c>
      <c r="C178" s="11">
        <v>2.7331562000000001E-4</v>
      </c>
      <c r="D178" s="7">
        <f>Data_Warmte[[#This Row],[Fractie]]/MAX(Data_Warmte[Fractie])</f>
        <v>0.66170694850882583</v>
      </c>
    </row>
    <row r="179" spans="1:4" x14ac:dyDescent="0.25">
      <c r="A179" s="10">
        <v>43838.666666666664</v>
      </c>
      <c r="B179" s="10">
        <f>DATE(1904,MONTH(Data_Warmte[[#This Row],[Datumtijd]]),DAY(Data_Warmte[[#This Row],[Datumtijd]]))+TIME(HOUR(Data_Warmte[[#This Row],[Datumtijd]]),MINUTE(Data_Warmte[[#This Row],[Datumtijd]]),SECOND(Data_Warmte[[#This Row],[Datumtijd]]))</f>
        <v>1469.6666666666667</v>
      </c>
      <c r="C179" s="11">
        <v>2.9049394E-4</v>
      </c>
      <c r="D179" s="7">
        <f>Data_Warmte[[#This Row],[Fractie]]/MAX(Data_Warmte[Fractie])</f>
        <v>0.70329627921633586</v>
      </c>
    </row>
    <row r="180" spans="1:4" x14ac:dyDescent="0.25">
      <c r="A180" s="10">
        <v>43838.708333333336</v>
      </c>
      <c r="B180" s="10">
        <f>DATE(1904,MONTH(Data_Warmte[[#This Row],[Datumtijd]]),DAY(Data_Warmte[[#This Row],[Datumtijd]]))+TIME(HOUR(Data_Warmte[[#This Row],[Datumtijd]]),MINUTE(Data_Warmte[[#This Row],[Datumtijd]]),SECOND(Data_Warmte[[#This Row],[Datumtijd]]))</f>
        <v>1469.7083333333333</v>
      </c>
      <c r="C180" s="11">
        <v>3.2681149999999999E-4</v>
      </c>
      <c r="D180" s="7">
        <f>Data_Warmte[[#This Row],[Fractie]]/MAX(Data_Warmte[Fractie])</f>
        <v>0.79122239849516152</v>
      </c>
    </row>
    <row r="181" spans="1:4" x14ac:dyDescent="0.25">
      <c r="A181" s="10">
        <v>43838.75</v>
      </c>
      <c r="B181" s="10">
        <f>DATE(1904,MONTH(Data_Warmte[[#This Row],[Datumtijd]]),DAY(Data_Warmte[[#This Row],[Datumtijd]]))+TIME(HOUR(Data_Warmte[[#This Row],[Datumtijd]]),MINUTE(Data_Warmte[[#This Row],[Datumtijd]]),SECOND(Data_Warmte[[#This Row],[Datumtijd]]))</f>
        <v>1469.75</v>
      </c>
      <c r="C181" s="11">
        <v>3.4587532000000001E-4</v>
      </c>
      <c r="D181" s="7">
        <f>Data_Warmte[[#This Row],[Fractie]]/MAX(Data_Warmte[Fractie])</f>
        <v>0.83737659253325392</v>
      </c>
    </row>
    <row r="182" spans="1:4" x14ac:dyDescent="0.25">
      <c r="A182" s="10">
        <v>43838.791666666664</v>
      </c>
      <c r="B182" s="10">
        <f>DATE(1904,MONTH(Data_Warmte[[#This Row],[Datumtijd]]),DAY(Data_Warmte[[#This Row],[Datumtijd]]))+TIME(HOUR(Data_Warmte[[#This Row],[Datumtijd]]),MINUTE(Data_Warmte[[#This Row],[Datumtijd]]),SECOND(Data_Warmte[[#This Row],[Datumtijd]]))</f>
        <v>1469.7916666666667</v>
      </c>
      <c r="C182" s="11">
        <v>3.3023723999999995E-4</v>
      </c>
      <c r="D182" s="7">
        <f>Data_Warmte[[#This Row],[Fractie]]/MAX(Data_Warmte[Fractie])</f>
        <v>0.79951623827564899</v>
      </c>
    </row>
    <row r="183" spans="1:4" x14ac:dyDescent="0.25">
      <c r="A183" s="10">
        <v>43838.833333333336</v>
      </c>
      <c r="B183" s="10">
        <f>DATE(1904,MONTH(Data_Warmte[[#This Row],[Datumtijd]]),DAY(Data_Warmte[[#This Row],[Datumtijd]]))+TIME(HOUR(Data_Warmte[[#This Row],[Datumtijd]]),MINUTE(Data_Warmte[[#This Row],[Datumtijd]]),SECOND(Data_Warmte[[#This Row],[Datumtijd]]))</f>
        <v>1469.8333333333333</v>
      </c>
      <c r="C183" s="11">
        <v>3.1705581999999998E-4</v>
      </c>
      <c r="D183" s="7">
        <f>Data_Warmte[[#This Row],[Fractie]]/MAX(Data_Warmte[Fractie])</f>
        <v>0.76760354625602278</v>
      </c>
    </row>
    <row r="184" spans="1:4" x14ac:dyDescent="0.25">
      <c r="A184" s="10">
        <v>43838.875</v>
      </c>
      <c r="B184" s="10">
        <f>DATE(1904,MONTH(Data_Warmte[[#This Row],[Datumtijd]]),DAY(Data_Warmte[[#This Row],[Datumtijd]]))+TIME(HOUR(Data_Warmte[[#This Row],[Datumtijd]]),MINUTE(Data_Warmte[[#This Row],[Datumtijd]]),SECOND(Data_Warmte[[#This Row],[Datumtijd]]))</f>
        <v>1469.875</v>
      </c>
      <c r="C184" s="11">
        <v>2.8454275000000003E-4</v>
      </c>
      <c r="D184" s="7">
        <f>Data_Warmte[[#This Row],[Fractie]]/MAX(Data_Warmte[Fractie])</f>
        <v>0.6888882341331598</v>
      </c>
    </row>
    <row r="185" spans="1:4" x14ac:dyDescent="0.25">
      <c r="A185" s="10">
        <v>43838.916666666664</v>
      </c>
      <c r="B185" s="10">
        <f>DATE(1904,MONTH(Data_Warmte[[#This Row],[Datumtijd]]),DAY(Data_Warmte[[#This Row],[Datumtijd]]))+TIME(HOUR(Data_Warmte[[#This Row],[Datumtijd]]),MINUTE(Data_Warmte[[#This Row],[Datumtijd]]),SECOND(Data_Warmte[[#This Row],[Datumtijd]]))</f>
        <v>1469.9166666666667</v>
      </c>
      <c r="C185" s="11">
        <v>2.4170114999999998E-4</v>
      </c>
      <c r="D185" s="7">
        <f>Data_Warmte[[#This Row],[Fractie]]/MAX(Data_Warmte[Fractie])</f>
        <v>0.58516717931296414</v>
      </c>
    </row>
    <row r="186" spans="1:4" x14ac:dyDescent="0.25">
      <c r="A186" s="10">
        <v>43838.958333333336</v>
      </c>
      <c r="B186" s="10">
        <f>DATE(1904,MONTH(Data_Warmte[[#This Row],[Datumtijd]]),DAY(Data_Warmte[[#This Row],[Datumtijd]]))+TIME(HOUR(Data_Warmte[[#This Row],[Datumtijd]]),MINUTE(Data_Warmte[[#This Row],[Datumtijd]]),SECOND(Data_Warmte[[#This Row],[Datumtijd]]))</f>
        <v>1469.9583333333333</v>
      </c>
      <c r="C186" s="11">
        <v>1.7321015999999999E-4</v>
      </c>
      <c r="D186" s="7">
        <f>Data_Warmte[[#This Row],[Fractie]]/MAX(Data_Warmte[Fractie])</f>
        <v>0.41934802856977393</v>
      </c>
    </row>
    <row r="187" spans="1:4" x14ac:dyDescent="0.25">
      <c r="A187" s="10">
        <v>43839</v>
      </c>
      <c r="B187" s="10">
        <f>DATE(1904,MONTH(Data_Warmte[[#This Row],[Datumtijd]]),DAY(Data_Warmte[[#This Row],[Datumtijd]]))+TIME(HOUR(Data_Warmte[[#This Row],[Datumtijd]]),MINUTE(Data_Warmte[[#This Row],[Datumtijd]]),SECOND(Data_Warmte[[#This Row],[Datumtijd]]))</f>
        <v>1470</v>
      </c>
      <c r="C187" s="11">
        <v>1.0382711999999999E-4</v>
      </c>
      <c r="D187" s="7">
        <f>Data_Warmte[[#This Row],[Fractie]]/MAX(Data_Warmte[Fractie])</f>
        <v>0.25136919268521746</v>
      </c>
    </row>
    <row r="188" spans="1:4" x14ac:dyDescent="0.25">
      <c r="A188" s="10">
        <v>43839.041666666664</v>
      </c>
      <c r="B188" s="10">
        <f>DATE(1904,MONTH(Data_Warmte[[#This Row],[Datumtijd]]),DAY(Data_Warmte[[#This Row],[Datumtijd]]))+TIME(HOUR(Data_Warmte[[#This Row],[Datumtijd]]),MINUTE(Data_Warmte[[#This Row],[Datumtijd]]),SECOND(Data_Warmte[[#This Row],[Datumtijd]]))</f>
        <v>1470.0416666666667</v>
      </c>
      <c r="C188" s="11">
        <v>8.0758400000000003E-5</v>
      </c>
      <c r="D188" s="7">
        <f>Data_Warmte[[#This Row],[Fractie]]/MAX(Data_Warmte[Fractie])</f>
        <v>0.19551899167144257</v>
      </c>
    </row>
    <row r="189" spans="1:4" x14ac:dyDescent="0.25">
      <c r="A189" s="10">
        <v>43839.083333333336</v>
      </c>
      <c r="B189" s="10">
        <f>DATE(1904,MONTH(Data_Warmte[[#This Row],[Datumtijd]]),DAY(Data_Warmte[[#This Row],[Datumtijd]]))+TIME(HOUR(Data_Warmte[[#This Row],[Datumtijd]]),MINUTE(Data_Warmte[[#This Row],[Datumtijd]]),SECOND(Data_Warmte[[#This Row],[Datumtijd]]))</f>
        <v>1470.0833333333333</v>
      </c>
      <c r="C189" s="11">
        <v>8.4703600000000007E-5</v>
      </c>
      <c r="D189" s="7">
        <f>Data_Warmte[[#This Row],[Fractie]]/MAX(Data_Warmte[Fractie])</f>
        <v>0.20507046279942648</v>
      </c>
    </row>
    <row r="190" spans="1:4" x14ac:dyDescent="0.25">
      <c r="A190" s="10">
        <v>43839.125</v>
      </c>
      <c r="B190" s="10">
        <f>DATE(1904,MONTH(Data_Warmte[[#This Row],[Datumtijd]]),DAY(Data_Warmte[[#This Row],[Datumtijd]]))+TIME(HOUR(Data_Warmte[[#This Row],[Datumtijd]]),MINUTE(Data_Warmte[[#This Row],[Datumtijd]]),SECOND(Data_Warmte[[#This Row],[Datumtijd]]))</f>
        <v>1470.125</v>
      </c>
      <c r="C190" s="11">
        <v>9.4380070000000019E-5</v>
      </c>
      <c r="D190" s="7">
        <f>Data_Warmte[[#This Row],[Fractie]]/MAX(Data_Warmte[Fractie])</f>
        <v>0.22849754477899722</v>
      </c>
    </row>
    <row r="191" spans="1:4" x14ac:dyDescent="0.25">
      <c r="A191" s="10">
        <v>43839.166666666664</v>
      </c>
      <c r="B191" s="10">
        <f>DATE(1904,MONTH(Data_Warmte[[#This Row],[Datumtijd]]),DAY(Data_Warmte[[#This Row],[Datumtijd]]))+TIME(HOUR(Data_Warmte[[#This Row],[Datumtijd]]),MINUTE(Data_Warmte[[#This Row],[Datumtijd]]),SECOND(Data_Warmte[[#This Row],[Datumtijd]]))</f>
        <v>1470.1666666666667</v>
      </c>
      <c r="C191" s="11">
        <v>1.0678343000000001E-4</v>
      </c>
      <c r="D191" s="7">
        <f>Data_Warmte[[#This Row],[Fractie]]/MAX(Data_Warmte[Fractie])</f>
        <v>0.25852652554803057</v>
      </c>
    </row>
    <row r="192" spans="1:4" x14ac:dyDescent="0.25">
      <c r="A192" s="10">
        <v>43839.208333333336</v>
      </c>
      <c r="B192" s="10">
        <f>DATE(1904,MONTH(Data_Warmte[[#This Row],[Datumtijd]]),DAY(Data_Warmte[[#This Row],[Datumtijd]]))+TIME(HOUR(Data_Warmte[[#This Row],[Datumtijd]]),MINUTE(Data_Warmte[[#This Row],[Datumtijd]]),SECOND(Data_Warmte[[#This Row],[Datumtijd]]))</f>
        <v>1470.2083333333333</v>
      </c>
      <c r="C192" s="11">
        <v>1.3077818E-4</v>
      </c>
      <c r="D192" s="7">
        <f>Data_Warmte[[#This Row],[Fractie]]/MAX(Data_Warmte[Fractie])</f>
        <v>0.31661867850559716</v>
      </c>
    </row>
    <row r="193" spans="1:4" x14ac:dyDescent="0.25">
      <c r="A193" s="10">
        <v>43839.25</v>
      </c>
      <c r="B193" s="10">
        <f>DATE(1904,MONTH(Data_Warmte[[#This Row],[Datumtijd]]),DAY(Data_Warmte[[#This Row],[Datumtijd]]))+TIME(HOUR(Data_Warmte[[#This Row],[Datumtijd]]),MINUTE(Data_Warmte[[#This Row],[Datumtijd]]),SECOND(Data_Warmte[[#This Row],[Datumtijd]]))</f>
        <v>1470.25</v>
      </c>
      <c r="C193" s="11">
        <v>1.8888010000000003E-4</v>
      </c>
      <c r="D193" s="7">
        <f>Data_Warmte[[#This Row],[Fractie]]/MAX(Data_Warmte[Fractie])</f>
        <v>0.45728551703353759</v>
      </c>
    </row>
    <row r="194" spans="1:4" x14ac:dyDescent="0.25">
      <c r="A194" s="10">
        <v>43839.291666666664</v>
      </c>
      <c r="B194" s="10">
        <f>DATE(1904,MONTH(Data_Warmte[[#This Row],[Datumtijd]]),DAY(Data_Warmte[[#This Row],[Datumtijd]]))+TIME(HOUR(Data_Warmte[[#This Row],[Datumtijd]]),MINUTE(Data_Warmte[[#This Row],[Datumtijd]]),SECOND(Data_Warmte[[#This Row],[Datumtijd]]))</f>
        <v>1470.2916666666667</v>
      </c>
      <c r="C194" s="11">
        <v>2.6989769999999998E-4</v>
      </c>
      <c r="D194" s="7">
        <f>Data_Warmte[[#This Row],[Fractie]]/MAX(Data_Warmte[Fractie])</f>
        <v>0.65343204122966159</v>
      </c>
    </row>
    <row r="195" spans="1:4" x14ac:dyDescent="0.25">
      <c r="A195" s="10">
        <v>43839.333333333336</v>
      </c>
      <c r="B195" s="10">
        <f>DATE(1904,MONTH(Data_Warmte[[#This Row],[Datumtijd]]),DAY(Data_Warmte[[#This Row],[Datumtijd]]))+TIME(HOUR(Data_Warmte[[#This Row],[Datumtijd]]),MINUTE(Data_Warmte[[#This Row],[Datumtijd]]),SECOND(Data_Warmte[[#This Row],[Datumtijd]]))</f>
        <v>1470.3333333333333</v>
      </c>
      <c r="C195" s="11">
        <v>3.2787319999999997E-4</v>
      </c>
      <c r="D195" s="7">
        <f>Data_Warmte[[#This Row],[Fractie]]/MAX(Data_Warmte[Fractie])</f>
        <v>0.79379281238966126</v>
      </c>
    </row>
    <row r="196" spans="1:4" x14ac:dyDescent="0.25">
      <c r="A196" s="10">
        <v>43839.375</v>
      </c>
      <c r="B196" s="10">
        <f>DATE(1904,MONTH(Data_Warmte[[#This Row],[Datumtijd]]),DAY(Data_Warmte[[#This Row],[Datumtijd]]))+TIME(HOUR(Data_Warmte[[#This Row],[Datumtijd]]),MINUTE(Data_Warmte[[#This Row],[Datumtijd]]),SECOND(Data_Warmte[[#This Row],[Datumtijd]]))</f>
        <v>1470.375</v>
      </c>
      <c r="C196" s="11">
        <v>3.5050068E-4</v>
      </c>
      <c r="D196" s="7">
        <f>Data_Warmte[[#This Row],[Fractie]]/MAX(Data_Warmte[Fractie])</f>
        <v>0.84857475548989281</v>
      </c>
    </row>
    <row r="197" spans="1:4" x14ac:dyDescent="0.25">
      <c r="A197" s="10">
        <v>43839.416666666664</v>
      </c>
      <c r="B197" s="10">
        <f>DATE(1904,MONTH(Data_Warmte[[#This Row],[Datumtijd]]),DAY(Data_Warmte[[#This Row],[Datumtijd]]))+TIME(HOUR(Data_Warmte[[#This Row],[Datumtijd]]),MINUTE(Data_Warmte[[#This Row],[Datumtijd]]),SECOND(Data_Warmte[[#This Row],[Datumtijd]]))</f>
        <v>1470.4166666666667</v>
      </c>
      <c r="C197" s="11">
        <v>3.4535190000000002E-4</v>
      </c>
      <c r="D197" s="7">
        <f>Data_Warmte[[#This Row],[Fractie]]/MAX(Data_Warmte[Fractie])</f>
        <v>0.8361093738832972</v>
      </c>
    </row>
    <row r="198" spans="1:4" x14ac:dyDescent="0.25">
      <c r="A198" s="10">
        <v>43839.458333333336</v>
      </c>
      <c r="B198" s="10">
        <f>DATE(1904,MONTH(Data_Warmte[[#This Row],[Datumtijd]]),DAY(Data_Warmte[[#This Row],[Datumtijd]]))+TIME(HOUR(Data_Warmte[[#This Row],[Datumtijd]]),MINUTE(Data_Warmte[[#This Row],[Datumtijd]]),SECOND(Data_Warmte[[#This Row],[Datumtijd]]))</f>
        <v>1470.4583333333333</v>
      </c>
      <c r="C198" s="11">
        <v>3.0905777999999998E-4</v>
      </c>
      <c r="D198" s="7">
        <f>Data_Warmte[[#This Row],[Fractie]]/MAX(Data_Warmte[Fractie])</f>
        <v>0.74824000368772192</v>
      </c>
    </row>
    <row r="199" spans="1:4" x14ac:dyDescent="0.25">
      <c r="A199" s="10">
        <v>43839.5</v>
      </c>
      <c r="B199" s="10">
        <f>DATE(1904,MONTH(Data_Warmte[[#This Row],[Datumtijd]]),DAY(Data_Warmte[[#This Row],[Datumtijd]]))+TIME(HOUR(Data_Warmte[[#This Row],[Datumtijd]]),MINUTE(Data_Warmte[[#This Row],[Datumtijd]]),SECOND(Data_Warmte[[#This Row],[Datumtijd]]))</f>
        <v>1470.5</v>
      </c>
      <c r="C199" s="11">
        <v>2.8365442999999995E-4</v>
      </c>
      <c r="D199" s="7">
        <f>Data_Warmte[[#This Row],[Fractie]]/MAX(Data_Warmte[Fractie])</f>
        <v>0.68673757945597957</v>
      </c>
    </row>
    <row r="200" spans="1:4" x14ac:dyDescent="0.25">
      <c r="A200" s="10">
        <v>43839.541666666664</v>
      </c>
      <c r="B200" s="10">
        <f>DATE(1904,MONTH(Data_Warmte[[#This Row],[Datumtijd]]),DAY(Data_Warmte[[#This Row],[Datumtijd]]))+TIME(HOUR(Data_Warmte[[#This Row],[Datumtijd]]),MINUTE(Data_Warmte[[#This Row],[Datumtijd]]),SECOND(Data_Warmte[[#This Row],[Datumtijd]]))</f>
        <v>1470.5416666666667</v>
      </c>
      <c r="C200" s="11">
        <v>2.6932535000000001E-4</v>
      </c>
      <c r="D200" s="7">
        <f>Data_Warmte[[#This Row],[Fractie]]/MAX(Data_Warmte[Fractie])</f>
        <v>0.65204636128945537</v>
      </c>
    </row>
    <row r="201" spans="1:4" x14ac:dyDescent="0.25">
      <c r="A201" s="10">
        <v>43839.583333333336</v>
      </c>
      <c r="B201" s="10">
        <f>DATE(1904,MONTH(Data_Warmte[[#This Row],[Datumtijd]]),DAY(Data_Warmte[[#This Row],[Datumtijd]]))+TIME(HOUR(Data_Warmte[[#This Row],[Datumtijd]]),MINUTE(Data_Warmte[[#This Row],[Datumtijd]]),SECOND(Data_Warmte[[#This Row],[Datumtijd]]))</f>
        <v>1470.5833333333333</v>
      </c>
      <c r="C201" s="11">
        <v>2.6213302999999999E-4</v>
      </c>
      <c r="D201" s="7">
        <f>Data_Warmte[[#This Row],[Fractie]]/MAX(Data_Warmte[Fractie])</f>
        <v>0.63463349582681183</v>
      </c>
    </row>
    <row r="202" spans="1:4" x14ac:dyDescent="0.25">
      <c r="A202" s="10">
        <v>43839.625</v>
      </c>
      <c r="B202" s="10">
        <f>DATE(1904,MONTH(Data_Warmte[[#This Row],[Datumtijd]]),DAY(Data_Warmte[[#This Row],[Datumtijd]]))+TIME(HOUR(Data_Warmte[[#This Row],[Datumtijd]]),MINUTE(Data_Warmte[[#This Row],[Datumtijd]]),SECOND(Data_Warmte[[#This Row],[Datumtijd]]))</f>
        <v>1470.625</v>
      </c>
      <c r="C202" s="11">
        <v>2.6538363999999999E-4</v>
      </c>
      <c r="D202" s="7">
        <f>Data_Warmte[[#This Row],[Fractie]]/MAX(Data_Warmte[Fractie])</f>
        <v>0.64250333957702366</v>
      </c>
    </row>
    <row r="203" spans="1:4" x14ac:dyDescent="0.25">
      <c r="A203" s="10">
        <v>43839.666666666664</v>
      </c>
      <c r="B203" s="10">
        <f>DATE(1904,MONTH(Data_Warmte[[#This Row],[Datumtijd]]),DAY(Data_Warmte[[#This Row],[Datumtijd]]))+TIME(HOUR(Data_Warmte[[#This Row],[Datumtijd]]),MINUTE(Data_Warmte[[#This Row],[Datumtijd]]),SECOND(Data_Warmte[[#This Row],[Datumtijd]]))</f>
        <v>1470.6666666666667</v>
      </c>
      <c r="C203" s="11">
        <v>2.8543623999999999E-4</v>
      </c>
      <c r="D203" s="7">
        <f>Data_Warmte[[#This Row],[Fractie]]/MAX(Data_Warmte[Fractie])</f>
        <v>0.69105140556632971</v>
      </c>
    </row>
    <row r="204" spans="1:4" x14ac:dyDescent="0.25">
      <c r="A204" s="10">
        <v>43839.708333333336</v>
      </c>
      <c r="B204" s="10">
        <f>DATE(1904,MONTH(Data_Warmte[[#This Row],[Datumtijd]]),DAY(Data_Warmte[[#This Row],[Datumtijd]]))+TIME(HOUR(Data_Warmte[[#This Row],[Datumtijd]]),MINUTE(Data_Warmte[[#This Row],[Datumtijd]]),SECOND(Data_Warmte[[#This Row],[Datumtijd]]))</f>
        <v>1470.7083333333333</v>
      </c>
      <c r="C204" s="11">
        <v>3.2192160000000001E-4</v>
      </c>
      <c r="D204" s="7">
        <f>Data_Warmte[[#This Row],[Fractie]]/MAX(Data_Warmte[Fractie])</f>
        <v>0.77938377468173548</v>
      </c>
    </row>
    <row r="205" spans="1:4" x14ac:dyDescent="0.25">
      <c r="A205" s="10">
        <v>43839.75</v>
      </c>
      <c r="B205" s="10">
        <f>DATE(1904,MONTH(Data_Warmte[[#This Row],[Datumtijd]]),DAY(Data_Warmte[[#This Row],[Datumtijd]]))+TIME(HOUR(Data_Warmte[[#This Row],[Datumtijd]]),MINUTE(Data_Warmte[[#This Row],[Datumtijd]]),SECOND(Data_Warmte[[#This Row],[Datumtijd]]))</f>
        <v>1470.75</v>
      </c>
      <c r="C205" s="11">
        <v>3.4088458000000002E-4</v>
      </c>
      <c r="D205" s="7">
        <f>Data_Warmte[[#This Row],[Fractie]]/MAX(Data_Warmte[Fractie])</f>
        <v>0.82529383145212387</v>
      </c>
    </row>
    <row r="206" spans="1:4" x14ac:dyDescent="0.25">
      <c r="A206" s="10">
        <v>43839.791666666664</v>
      </c>
      <c r="B206" s="10">
        <f>DATE(1904,MONTH(Data_Warmte[[#This Row],[Datumtijd]]),DAY(Data_Warmte[[#This Row],[Datumtijd]]))+TIME(HOUR(Data_Warmte[[#This Row],[Datumtijd]]),MINUTE(Data_Warmte[[#This Row],[Datumtijd]]),SECOND(Data_Warmte[[#This Row],[Datumtijd]]))</f>
        <v>1470.7916666666667</v>
      </c>
      <c r="C206" s="11">
        <v>3.2582808000000002E-4</v>
      </c>
      <c r="D206" s="7">
        <f>Data_Warmte[[#This Row],[Fractie]]/MAX(Data_Warmte[Fractie])</f>
        <v>0.78884150329677316</v>
      </c>
    </row>
    <row r="207" spans="1:4" x14ac:dyDescent="0.25">
      <c r="A207" s="10">
        <v>43839.833333333336</v>
      </c>
      <c r="B207" s="10">
        <f>DATE(1904,MONTH(Data_Warmte[[#This Row],[Datumtijd]]),DAY(Data_Warmte[[#This Row],[Datumtijd]]))+TIME(HOUR(Data_Warmte[[#This Row],[Datumtijd]]),MINUTE(Data_Warmte[[#This Row],[Datumtijd]]),SECOND(Data_Warmte[[#This Row],[Datumtijd]]))</f>
        <v>1470.8333333333333</v>
      </c>
      <c r="C207" s="11">
        <v>3.1257012999999999E-4</v>
      </c>
      <c r="D207" s="7">
        <f>Data_Warmte[[#This Row],[Fractie]]/MAX(Data_Warmte[Fractie])</f>
        <v>0.75674352939399148</v>
      </c>
    </row>
    <row r="208" spans="1:4" x14ac:dyDescent="0.25">
      <c r="A208" s="10">
        <v>43839.875</v>
      </c>
      <c r="B208" s="10">
        <f>DATE(1904,MONTH(Data_Warmte[[#This Row],[Datumtijd]]),DAY(Data_Warmte[[#This Row],[Datumtijd]]))+TIME(HOUR(Data_Warmte[[#This Row],[Datumtijd]]),MINUTE(Data_Warmte[[#This Row],[Datumtijd]]),SECOND(Data_Warmte[[#This Row],[Datumtijd]]))</f>
        <v>1470.875</v>
      </c>
      <c r="C208" s="11">
        <v>2.7998650000000003E-4</v>
      </c>
      <c r="D208" s="7">
        <f>Data_Warmte[[#This Row],[Fractie]]/MAX(Data_Warmte[Fractie])</f>
        <v>0.67785738897274295</v>
      </c>
    </row>
    <row r="209" spans="1:4" x14ac:dyDescent="0.25">
      <c r="A209" s="10">
        <v>43839.916666666664</v>
      </c>
      <c r="B209" s="10">
        <f>DATE(1904,MONTH(Data_Warmte[[#This Row],[Datumtijd]]),DAY(Data_Warmte[[#This Row],[Datumtijd]]))+TIME(HOUR(Data_Warmte[[#This Row],[Datumtijd]]),MINUTE(Data_Warmte[[#This Row],[Datumtijd]]),SECOND(Data_Warmte[[#This Row],[Datumtijd]]))</f>
        <v>1470.9166666666667</v>
      </c>
      <c r="C209" s="11">
        <v>2.3656727999999997E-4</v>
      </c>
      <c r="D209" s="7">
        <f>Data_Warmte[[#This Row],[Fractie]]/MAX(Data_Warmte[Fractie])</f>
        <v>0.57273789535275355</v>
      </c>
    </row>
    <row r="210" spans="1:4" x14ac:dyDescent="0.25">
      <c r="A210" s="10">
        <v>43839.958333333336</v>
      </c>
      <c r="B210" s="10">
        <f>DATE(1904,MONTH(Data_Warmte[[#This Row],[Datumtijd]]),DAY(Data_Warmte[[#This Row],[Datumtijd]]))+TIME(HOUR(Data_Warmte[[#This Row],[Datumtijd]]),MINUTE(Data_Warmte[[#This Row],[Datumtijd]]),SECOND(Data_Warmte[[#This Row],[Datumtijd]]))</f>
        <v>1470.9583333333333</v>
      </c>
      <c r="C210" s="11">
        <v>1.6890029999999998E-4</v>
      </c>
      <c r="D210" s="7">
        <f>Data_Warmte[[#This Row],[Fractie]]/MAX(Data_Warmte[Fractie])</f>
        <v>0.40891370246320069</v>
      </c>
    </row>
    <row r="211" spans="1:4" x14ac:dyDescent="0.25">
      <c r="A211" s="10">
        <v>43840</v>
      </c>
      <c r="B211" s="10">
        <f>DATE(1904,MONTH(Data_Warmte[[#This Row],[Datumtijd]]),DAY(Data_Warmte[[#This Row],[Datumtijd]]))+TIME(HOUR(Data_Warmte[[#This Row],[Datumtijd]]),MINUTE(Data_Warmte[[#This Row],[Datumtijd]]),SECOND(Data_Warmte[[#This Row],[Datumtijd]]))</f>
        <v>1471</v>
      </c>
      <c r="C211" s="11">
        <v>1.0130082E-4</v>
      </c>
      <c r="D211" s="7">
        <f>Data_Warmte[[#This Row],[Fractie]]/MAX(Data_Warmte[Fractie])</f>
        <v>0.2452529295019503</v>
      </c>
    </row>
    <row r="212" spans="1:4" x14ac:dyDescent="0.25">
      <c r="A212" s="10">
        <v>43840.041666666664</v>
      </c>
      <c r="B212" s="10">
        <f>DATE(1904,MONTH(Data_Warmte[[#This Row],[Datumtijd]]),DAY(Data_Warmte[[#This Row],[Datumtijd]]))+TIME(HOUR(Data_Warmte[[#This Row],[Datumtijd]]),MINUTE(Data_Warmte[[#This Row],[Datumtijd]]),SECOND(Data_Warmte[[#This Row],[Datumtijd]]))</f>
        <v>1471.0416666666667</v>
      </c>
      <c r="C212" s="11">
        <v>7.8608160000000001E-5</v>
      </c>
      <c r="D212" s="7">
        <f>Data_Warmte[[#This Row],[Fractie]]/MAX(Data_Warmte[Fractie])</f>
        <v>0.19031318327687802</v>
      </c>
    </row>
    <row r="213" spans="1:4" x14ac:dyDescent="0.25">
      <c r="A213" s="10">
        <v>43840.083333333336</v>
      </c>
      <c r="B213" s="10">
        <f>DATE(1904,MONTH(Data_Warmte[[#This Row],[Datumtijd]]),DAY(Data_Warmte[[#This Row],[Datumtijd]]))+TIME(HOUR(Data_Warmte[[#This Row],[Datumtijd]]),MINUTE(Data_Warmte[[#This Row],[Datumtijd]]),SECOND(Data_Warmte[[#This Row],[Datumtijd]]))</f>
        <v>1471.0833333333333</v>
      </c>
      <c r="C213" s="11">
        <v>8.1118000000000005E-5</v>
      </c>
      <c r="D213" s="7">
        <f>Data_Warmte[[#This Row],[Fractie]]/MAX(Data_Warmte[Fractie])</f>
        <v>0.19638959620799915</v>
      </c>
    </row>
    <row r="214" spans="1:4" x14ac:dyDescent="0.25">
      <c r="A214" s="10">
        <v>43840.125</v>
      </c>
      <c r="B214" s="10">
        <f>DATE(1904,MONTH(Data_Warmte[[#This Row],[Datumtijd]]),DAY(Data_Warmte[[#This Row],[Datumtijd]]))+TIME(HOUR(Data_Warmte[[#This Row],[Datumtijd]]),MINUTE(Data_Warmte[[#This Row],[Datumtijd]]),SECOND(Data_Warmte[[#This Row],[Datumtijd]]))</f>
        <v>1471.125</v>
      </c>
      <c r="C214" s="11">
        <v>8.9464809999999998E-5</v>
      </c>
      <c r="D214" s="7">
        <f>Data_Warmte[[#This Row],[Fractie]]/MAX(Data_Warmte[Fractie])</f>
        <v>0.2165975234932489</v>
      </c>
    </row>
    <row r="215" spans="1:4" x14ac:dyDescent="0.25">
      <c r="A215" s="10">
        <v>43840.166666666664</v>
      </c>
      <c r="B215" s="10">
        <f>DATE(1904,MONTH(Data_Warmte[[#This Row],[Datumtijd]]),DAY(Data_Warmte[[#This Row],[Datumtijd]]))+TIME(HOUR(Data_Warmte[[#This Row],[Datumtijd]]),MINUTE(Data_Warmte[[#This Row],[Datumtijd]]),SECOND(Data_Warmte[[#This Row],[Datumtijd]]))</f>
        <v>1471.1666666666667</v>
      </c>
      <c r="C215" s="11">
        <v>1.0101692000000001E-4</v>
      </c>
      <c r="D215" s="7">
        <f>Data_Warmte[[#This Row],[Fractie]]/MAX(Data_Warmte[Fractie])</f>
        <v>0.24456559738868999</v>
      </c>
    </row>
    <row r="216" spans="1:4" x14ac:dyDescent="0.25">
      <c r="A216" s="10">
        <v>43840.208333333336</v>
      </c>
      <c r="B216" s="10">
        <f>DATE(1904,MONTH(Data_Warmte[[#This Row],[Datumtijd]]),DAY(Data_Warmte[[#This Row],[Datumtijd]]))+TIME(HOUR(Data_Warmte[[#This Row],[Datumtijd]]),MINUTE(Data_Warmte[[#This Row],[Datumtijd]]),SECOND(Data_Warmte[[#This Row],[Datumtijd]]))</f>
        <v>1471.2083333333333</v>
      </c>
      <c r="C216" s="11">
        <v>1.2482258000000001E-4</v>
      </c>
      <c r="D216" s="7">
        <f>Data_Warmte[[#This Row],[Fractie]]/MAX(Data_Warmte[Fractie])</f>
        <v>0.30219995665377192</v>
      </c>
    </row>
    <row r="217" spans="1:4" x14ac:dyDescent="0.25">
      <c r="A217" s="10">
        <v>43840.25</v>
      </c>
      <c r="B217" s="10">
        <f>DATE(1904,MONTH(Data_Warmte[[#This Row],[Datumtijd]]),DAY(Data_Warmte[[#This Row],[Datumtijd]]))+TIME(HOUR(Data_Warmte[[#This Row],[Datumtijd]]),MINUTE(Data_Warmte[[#This Row],[Datumtijd]]),SECOND(Data_Warmte[[#This Row],[Datumtijd]]))</f>
        <v>1471.25</v>
      </c>
      <c r="C217" s="11">
        <v>1.8064496E-4</v>
      </c>
      <c r="D217" s="7">
        <f>Data_Warmte[[#This Row],[Fractie]]/MAX(Data_Warmte[Fractie])</f>
        <v>0.43734794683559947</v>
      </c>
    </row>
    <row r="218" spans="1:4" x14ac:dyDescent="0.25">
      <c r="A218" s="10">
        <v>43840.291666666664</v>
      </c>
      <c r="B218" s="10">
        <f>DATE(1904,MONTH(Data_Warmte[[#This Row],[Datumtijd]]),DAY(Data_Warmte[[#This Row],[Datumtijd]]))+TIME(HOUR(Data_Warmte[[#This Row],[Datumtijd]]),MINUTE(Data_Warmte[[#This Row],[Datumtijd]]),SECOND(Data_Warmte[[#This Row],[Datumtijd]]))</f>
        <v>1471.2916666666667</v>
      </c>
      <c r="C218" s="11">
        <v>2.6049069999999996E-4</v>
      </c>
      <c r="D218" s="7">
        <f>Data_Warmte[[#This Row],[Fractie]]/MAX(Data_Warmte[Fractie])</f>
        <v>0.63065735581423399</v>
      </c>
    </row>
    <row r="219" spans="1:4" x14ac:dyDescent="0.25">
      <c r="A219" s="10">
        <v>43840.333333333336</v>
      </c>
      <c r="B219" s="10">
        <f>DATE(1904,MONTH(Data_Warmte[[#This Row],[Datumtijd]]),DAY(Data_Warmte[[#This Row],[Datumtijd]]))+TIME(HOUR(Data_Warmte[[#This Row],[Datumtijd]]),MINUTE(Data_Warmte[[#This Row],[Datumtijd]]),SECOND(Data_Warmte[[#This Row],[Datumtijd]]))</f>
        <v>1471.3333333333333</v>
      </c>
      <c r="C219" s="11">
        <v>3.180557E-4</v>
      </c>
      <c r="D219" s="7">
        <f>Data_Warmte[[#This Row],[Fractie]]/MAX(Data_Warmte[Fractie])</f>
        <v>0.77002429170655728</v>
      </c>
    </row>
    <row r="220" spans="1:4" x14ac:dyDescent="0.25">
      <c r="A220" s="10">
        <v>43840.375</v>
      </c>
      <c r="B220" s="10">
        <f>DATE(1904,MONTH(Data_Warmte[[#This Row],[Datumtijd]]),DAY(Data_Warmte[[#This Row],[Datumtijd]]))+TIME(HOUR(Data_Warmte[[#This Row],[Datumtijd]]),MINUTE(Data_Warmte[[#This Row],[Datumtijd]]),SECOND(Data_Warmte[[#This Row],[Datumtijd]]))</f>
        <v>1471.375</v>
      </c>
      <c r="C220" s="11">
        <v>3.4161543999999995E-4</v>
      </c>
      <c r="D220" s="7">
        <f>Data_Warmte[[#This Row],[Fractie]]/MAX(Data_Warmte[Fractie])</f>
        <v>0.82706326980470368</v>
      </c>
    </row>
    <row r="221" spans="1:4" x14ac:dyDescent="0.25">
      <c r="A221" s="10">
        <v>43840.416666666664</v>
      </c>
      <c r="B221" s="10">
        <f>DATE(1904,MONTH(Data_Warmte[[#This Row],[Datumtijd]]),DAY(Data_Warmte[[#This Row],[Datumtijd]]))+TIME(HOUR(Data_Warmte[[#This Row],[Datumtijd]]),MINUTE(Data_Warmte[[#This Row],[Datumtijd]]),SECOND(Data_Warmte[[#This Row],[Datumtijd]]))</f>
        <v>1471.4166666666667</v>
      </c>
      <c r="C221" s="11">
        <v>3.372141000000001E-4</v>
      </c>
      <c r="D221" s="7">
        <f>Data_Warmte[[#This Row],[Fractie]]/MAX(Data_Warmte[Fractie])</f>
        <v>0.8164074673271513</v>
      </c>
    </row>
    <row r="222" spans="1:4" x14ac:dyDescent="0.25">
      <c r="A222" s="10">
        <v>43840.458333333336</v>
      </c>
      <c r="B222" s="10">
        <f>DATE(1904,MONTH(Data_Warmte[[#This Row],[Datumtijd]]),DAY(Data_Warmte[[#This Row],[Datumtijd]]))+TIME(HOUR(Data_Warmte[[#This Row],[Datumtijd]]),MINUTE(Data_Warmte[[#This Row],[Datumtijd]]),SECOND(Data_Warmte[[#This Row],[Datumtijd]]))</f>
        <v>1471.4583333333333</v>
      </c>
      <c r="C222" s="11">
        <v>3.0014887999999998E-4</v>
      </c>
      <c r="D222" s="7">
        <f>Data_Warmte[[#This Row],[Fractie]]/MAX(Data_Warmte[Fractie])</f>
        <v>0.72667123629136798</v>
      </c>
    </row>
    <row r="223" spans="1:4" x14ac:dyDescent="0.25">
      <c r="A223" s="10">
        <v>43840.5</v>
      </c>
      <c r="B223" s="10">
        <f>DATE(1904,MONTH(Data_Warmte[[#This Row],[Datumtijd]]),DAY(Data_Warmte[[#This Row],[Datumtijd]]))+TIME(HOUR(Data_Warmte[[#This Row],[Datumtijd]]),MINUTE(Data_Warmte[[#This Row],[Datumtijd]]),SECOND(Data_Warmte[[#This Row],[Datumtijd]]))</f>
        <v>1471.5</v>
      </c>
      <c r="C223" s="11">
        <v>2.742647E-4</v>
      </c>
      <c r="D223" s="7">
        <f>Data_Warmte[[#This Row],[Fractie]]/MAX(Data_Warmte[Fractie])</f>
        <v>0.66400470533183786</v>
      </c>
    </row>
    <row r="224" spans="1:4" x14ac:dyDescent="0.25">
      <c r="A224" s="10">
        <v>43840.541666666664</v>
      </c>
      <c r="B224" s="10">
        <f>DATE(1904,MONTH(Data_Warmte[[#This Row],[Datumtijd]]),DAY(Data_Warmte[[#This Row],[Datumtijd]]))+TIME(HOUR(Data_Warmte[[#This Row],[Datumtijd]]),MINUTE(Data_Warmte[[#This Row],[Datumtijd]]),SECOND(Data_Warmte[[#This Row],[Datumtijd]]))</f>
        <v>1471.5416666666667</v>
      </c>
      <c r="C224" s="11">
        <v>2.6065175000000002E-4</v>
      </c>
      <c r="D224" s="7">
        <f>Data_Warmte[[#This Row],[Fractie]]/MAX(Data_Warmte[Fractie])</f>
        <v>0.63104726365798403</v>
      </c>
    </row>
    <row r="225" spans="1:4" x14ac:dyDescent="0.25">
      <c r="A225" s="10">
        <v>43840.583333333336</v>
      </c>
      <c r="B225" s="10">
        <f>DATE(1904,MONTH(Data_Warmte[[#This Row],[Datumtijd]]),DAY(Data_Warmte[[#This Row],[Datumtijd]]))+TIME(HOUR(Data_Warmte[[#This Row],[Datumtijd]]),MINUTE(Data_Warmte[[#This Row],[Datumtijd]]),SECOND(Data_Warmte[[#This Row],[Datumtijd]]))</f>
        <v>1471.5833333333333</v>
      </c>
      <c r="C225" s="11">
        <v>2.5519584999999996E-4</v>
      </c>
      <c r="D225" s="7">
        <f>Data_Warmte[[#This Row],[Fractie]]/MAX(Data_Warmte[Fractie])</f>
        <v>0.61783833348279182</v>
      </c>
    </row>
    <row r="226" spans="1:4" x14ac:dyDescent="0.25">
      <c r="A226" s="10">
        <v>43840.625</v>
      </c>
      <c r="B226" s="10">
        <f>DATE(1904,MONTH(Data_Warmte[[#This Row],[Datumtijd]]),DAY(Data_Warmte[[#This Row],[Datumtijd]]))+TIME(HOUR(Data_Warmte[[#This Row],[Datumtijd]]),MINUTE(Data_Warmte[[#This Row],[Datumtijd]]),SECOND(Data_Warmte[[#This Row],[Datumtijd]]))</f>
        <v>1471.625</v>
      </c>
      <c r="C226" s="11">
        <v>2.6050900000000002E-4</v>
      </c>
      <c r="D226" s="7">
        <f>Data_Warmte[[#This Row],[Fractie]]/MAX(Data_Warmte[Fractie])</f>
        <v>0.63070166077257395</v>
      </c>
    </row>
    <row r="227" spans="1:4" x14ac:dyDescent="0.25">
      <c r="A227" s="10">
        <v>43840.666666666664</v>
      </c>
      <c r="B227" s="10">
        <f>DATE(1904,MONTH(Data_Warmte[[#This Row],[Datumtijd]]),DAY(Data_Warmte[[#This Row],[Datumtijd]]))+TIME(HOUR(Data_Warmte[[#This Row],[Datumtijd]]),MINUTE(Data_Warmte[[#This Row],[Datumtijd]]),SECOND(Data_Warmte[[#This Row],[Datumtijd]]))</f>
        <v>1471.6666666666667</v>
      </c>
      <c r="C227" s="11">
        <v>2.8189585000000002E-4</v>
      </c>
      <c r="D227" s="7">
        <f>Data_Warmte[[#This Row],[Fractie]]/MAX(Data_Warmte[Fractie])</f>
        <v>0.68247999401132542</v>
      </c>
    </row>
    <row r="228" spans="1:4" x14ac:dyDescent="0.25">
      <c r="A228" s="10">
        <v>43840.708333333336</v>
      </c>
      <c r="B228" s="10">
        <f>DATE(1904,MONTH(Data_Warmte[[#This Row],[Datumtijd]]),DAY(Data_Warmte[[#This Row],[Datumtijd]]))+TIME(HOUR(Data_Warmte[[#This Row],[Datumtijd]]),MINUTE(Data_Warmte[[#This Row],[Datumtijd]]),SECOND(Data_Warmte[[#This Row],[Datumtijd]]))</f>
        <v>1471.7083333333333</v>
      </c>
      <c r="C228" s="11">
        <v>3.2109899999999998E-4</v>
      </c>
      <c r="D228" s="7">
        <f>Data_Warmte[[#This Row],[Fractie]]/MAX(Data_Warmte[Fractie])</f>
        <v>0.77739223048882267</v>
      </c>
    </row>
    <row r="229" spans="1:4" x14ac:dyDescent="0.25">
      <c r="A229" s="10">
        <v>43840.75</v>
      </c>
      <c r="B229" s="10">
        <f>DATE(1904,MONTH(Data_Warmte[[#This Row],[Datumtijd]]),DAY(Data_Warmte[[#This Row],[Datumtijd]]))+TIME(HOUR(Data_Warmte[[#This Row],[Datumtijd]]),MINUTE(Data_Warmte[[#This Row],[Datumtijd]]),SECOND(Data_Warmte[[#This Row],[Datumtijd]]))</f>
        <v>1471.75</v>
      </c>
      <c r="C229" s="11">
        <v>3.4265260000000003E-4</v>
      </c>
      <c r="D229" s="7">
        <f>Data_Warmte[[#This Row],[Fractie]]/MAX(Data_Warmte[Fractie])</f>
        <v>0.82957427147638074</v>
      </c>
    </row>
    <row r="230" spans="1:4" x14ac:dyDescent="0.25">
      <c r="A230" s="10">
        <v>43840.791666666664</v>
      </c>
      <c r="B230" s="10">
        <f>DATE(1904,MONTH(Data_Warmte[[#This Row],[Datumtijd]]),DAY(Data_Warmte[[#This Row],[Datumtijd]]))+TIME(HOUR(Data_Warmte[[#This Row],[Datumtijd]]),MINUTE(Data_Warmte[[#This Row],[Datumtijd]]),SECOND(Data_Warmte[[#This Row],[Datumtijd]]))</f>
        <v>1471.7916666666667</v>
      </c>
      <c r="C230" s="11">
        <v>3.2741363999999997E-4</v>
      </c>
      <c r="D230" s="7">
        <f>Data_Warmte[[#This Row],[Fractie]]/MAX(Data_Warmte[Fractie])</f>
        <v>0.7926802010970585</v>
      </c>
    </row>
    <row r="231" spans="1:4" x14ac:dyDescent="0.25">
      <c r="A231" s="10">
        <v>43840.833333333336</v>
      </c>
      <c r="B231" s="10">
        <f>DATE(1904,MONTH(Data_Warmte[[#This Row],[Datumtijd]]),DAY(Data_Warmte[[#This Row],[Datumtijd]]))+TIME(HOUR(Data_Warmte[[#This Row],[Datumtijd]]),MINUTE(Data_Warmte[[#This Row],[Datumtijd]]),SECOND(Data_Warmte[[#This Row],[Datumtijd]]))</f>
        <v>1471.8333333333333</v>
      </c>
      <c r="C231" s="11">
        <v>3.1597232E-4</v>
      </c>
      <c r="D231" s="7">
        <f>Data_Warmte[[#This Row],[Fractie]]/MAX(Data_Warmte[Fractie])</f>
        <v>0.76498035377727125</v>
      </c>
    </row>
    <row r="232" spans="1:4" x14ac:dyDescent="0.25">
      <c r="A232" s="10">
        <v>43840.875</v>
      </c>
      <c r="B232" s="10">
        <f>DATE(1904,MONTH(Data_Warmte[[#This Row],[Datumtijd]]),DAY(Data_Warmte[[#This Row],[Datumtijd]]))+TIME(HOUR(Data_Warmte[[#This Row],[Datumtijd]]),MINUTE(Data_Warmte[[#This Row],[Datumtijd]]),SECOND(Data_Warmte[[#This Row],[Datumtijd]]))</f>
        <v>1471.875</v>
      </c>
      <c r="C232" s="11">
        <v>2.8209250000000002E-4</v>
      </c>
      <c r="D232" s="7">
        <f>Data_Warmte[[#This Row],[Fractie]]/MAX(Data_Warmte[Fractie])</f>
        <v>0.68295609073578001</v>
      </c>
    </row>
    <row r="233" spans="1:4" x14ac:dyDescent="0.25">
      <c r="A233" s="10">
        <v>43840.916666666664</v>
      </c>
      <c r="B233" s="10">
        <f>DATE(1904,MONTH(Data_Warmte[[#This Row],[Datumtijd]]),DAY(Data_Warmte[[#This Row],[Datumtijd]]))+TIME(HOUR(Data_Warmte[[#This Row],[Datumtijd]]),MINUTE(Data_Warmte[[#This Row],[Datumtijd]]),SECOND(Data_Warmte[[#This Row],[Datumtijd]]))</f>
        <v>1471.9166666666667</v>
      </c>
      <c r="C233" s="11">
        <v>2.4135401999999997E-4</v>
      </c>
      <c r="D233" s="7">
        <f>Data_Warmte[[#This Row],[Fractie]]/MAX(Data_Warmte[Fractie])</f>
        <v>0.58432676509501391</v>
      </c>
    </row>
    <row r="234" spans="1:4" x14ac:dyDescent="0.25">
      <c r="A234" s="10">
        <v>43840.958333333336</v>
      </c>
      <c r="B234" s="10">
        <f>DATE(1904,MONTH(Data_Warmte[[#This Row],[Datumtijd]]),DAY(Data_Warmte[[#This Row],[Datumtijd]]))+TIME(HOUR(Data_Warmte[[#This Row],[Datumtijd]]),MINUTE(Data_Warmte[[#This Row],[Datumtijd]]),SECOND(Data_Warmte[[#This Row],[Datumtijd]]))</f>
        <v>1471.9583333333333</v>
      </c>
      <c r="C234" s="11">
        <v>1.727225E-4</v>
      </c>
      <c r="D234" s="7">
        <f>Data_Warmte[[#This Row],[Fractie]]/MAX(Data_Warmte[Fractie])</f>
        <v>0.41816738616627791</v>
      </c>
    </row>
    <row r="235" spans="1:4" x14ac:dyDescent="0.25">
      <c r="A235" s="10">
        <v>43841</v>
      </c>
      <c r="B235" s="10">
        <f>DATE(1904,MONTH(Data_Warmte[[#This Row],[Datumtijd]]),DAY(Data_Warmte[[#This Row],[Datumtijd]]))+TIME(HOUR(Data_Warmte[[#This Row],[Datumtijd]]),MINUTE(Data_Warmte[[#This Row],[Datumtijd]]),SECOND(Data_Warmte[[#This Row],[Datumtijd]]))</f>
        <v>1472</v>
      </c>
      <c r="C235" s="11">
        <v>1.035785E-4</v>
      </c>
      <c r="D235" s="7">
        <f>Data_Warmte[[#This Row],[Fractie]]/MAX(Data_Warmte[Fractie])</f>
        <v>0.2507672747211499</v>
      </c>
    </row>
    <row r="236" spans="1:4" x14ac:dyDescent="0.25">
      <c r="A236" s="10">
        <v>43841.041666666664</v>
      </c>
      <c r="B236" s="10">
        <f>DATE(1904,MONTH(Data_Warmte[[#This Row],[Datumtijd]]),DAY(Data_Warmte[[#This Row],[Datumtijd]]))+TIME(HOUR(Data_Warmte[[#This Row],[Datumtijd]]),MINUTE(Data_Warmte[[#This Row],[Datumtijd]]),SECOND(Data_Warmte[[#This Row],[Datumtijd]]))</f>
        <v>1472.0416666666667</v>
      </c>
      <c r="C236" s="11">
        <v>9.085078E-5</v>
      </c>
      <c r="D236" s="7">
        <f>Data_Warmte[[#This Row],[Fractie]]/MAX(Data_Warmte[Fractie])</f>
        <v>0.21995300672331375</v>
      </c>
    </row>
    <row r="237" spans="1:4" x14ac:dyDescent="0.25">
      <c r="A237" s="10">
        <v>43841.083333333336</v>
      </c>
      <c r="B237" s="10">
        <f>DATE(1904,MONTH(Data_Warmte[[#This Row],[Datumtijd]]),DAY(Data_Warmte[[#This Row],[Datumtijd]]))+TIME(HOUR(Data_Warmte[[#This Row],[Datumtijd]]),MINUTE(Data_Warmte[[#This Row],[Datumtijd]]),SECOND(Data_Warmte[[#This Row],[Datumtijd]]))</f>
        <v>1472.0833333333333</v>
      </c>
      <c r="C237" s="11">
        <v>8.6178899999999996E-5</v>
      </c>
      <c r="D237" s="7">
        <f>Data_Warmte[[#This Row],[Fractie]]/MAX(Data_Warmte[Fractie])</f>
        <v>0.20864221717312478</v>
      </c>
    </row>
    <row r="238" spans="1:4" x14ac:dyDescent="0.25">
      <c r="A238" s="10">
        <v>43841.125</v>
      </c>
      <c r="B238" s="10">
        <f>DATE(1904,MONTH(Data_Warmte[[#This Row],[Datumtijd]]),DAY(Data_Warmte[[#This Row],[Datumtijd]]))+TIME(HOUR(Data_Warmte[[#This Row],[Datumtijd]]),MINUTE(Data_Warmte[[#This Row],[Datumtijd]]),SECOND(Data_Warmte[[#This Row],[Datumtijd]]))</f>
        <v>1472.125</v>
      </c>
      <c r="C238" s="11">
        <v>9.1996599999999993E-5</v>
      </c>
      <c r="D238" s="7">
        <f>Data_Warmte[[#This Row],[Fractie]]/MAX(Data_Warmte[Fractie])</f>
        <v>0.22272707816401802</v>
      </c>
    </row>
    <row r="239" spans="1:4" x14ac:dyDescent="0.25">
      <c r="A239" s="10">
        <v>43841.166666666664</v>
      </c>
      <c r="B239" s="10">
        <f>DATE(1904,MONTH(Data_Warmte[[#This Row],[Datumtijd]]),DAY(Data_Warmte[[#This Row],[Datumtijd]]))+TIME(HOUR(Data_Warmte[[#This Row],[Datumtijd]]),MINUTE(Data_Warmte[[#This Row],[Datumtijd]]),SECOND(Data_Warmte[[#This Row],[Datumtijd]]))</f>
        <v>1472.1666666666667</v>
      </c>
      <c r="C239" s="11">
        <v>1.0103524E-4</v>
      </c>
      <c r="D239" s="7">
        <f>Data_Warmte[[#This Row],[Fractie]]/MAX(Data_Warmte[Fractie])</f>
        <v>0.24460995076774925</v>
      </c>
    </row>
    <row r="240" spans="1:4" x14ac:dyDescent="0.25">
      <c r="A240" s="10">
        <v>43841.208333333336</v>
      </c>
      <c r="B240" s="10">
        <f>DATE(1904,MONTH(Data_Warmte[[#This Row],[Datumtijd]]),DAY(Data_Warmte[[#This Row],[Datumtijd]]))+TIME(HOUR(Data_Warmte[[#This Row],[Datumtijd]]),MINUTE(Data_Warmte[[#This Row],[Datumtijd]]),SECOND(Data_Warmte[[#This Row],[Datumtijd]]))</f>
        <v>1472.2083333333333</v>
      </c>
      <c r="C240" s="11">
        <v>1.1468425000000001E-4</v>
      </c>
      <c r="D240" s="7">
        <f>Data_Warmte[[#This Row],[Fractie]]/MAX(Data_Warmte[Fractie])</f>
        <v>0.27765469499885631</v>
      </c>
    </row>
    <row r="241" spans="1:4" x14ac:dyDescent="0.25">
      <c r="A241" s="10">
        <v>43841.25</v>
      </c>
      <c r="B241" s="10">
        <f>DATE(1904,MONTH(Data_Warmte[[#This Row],[Datumtijd]]),DAY(Data_Warmte[[#This Row],[Datumtijd]]))+TIME(HOUR(Data_Warmte[[#This Row],[Datumtijd]]),MINUTE(Data_Warmte[[#This Row],[Datumtijd]]),SECOND(Data_Warmte[[#This Row],[Datumtijd]]))</f>
        <v>1472.25</v>
      </c>
      <c r="C241" s="11">
        <v>1.4580020000000001E-4</v>
      </c>
      <c r="D241" s="7">
        <f>Data_Warmte[[#This Row],[Fractie]]/MAX(Data_Warmte[Fractie])</f>
        <v>0.35298752934053501</v>
      </c>
    </row>
    <row r="242" spans="1:4" x14ac:dyDescent="0.25">
      <c r="A242" s="10">
        <v>43841.291666666664</v>
      </c>
      <c r="B242" s="10">
        <f>DATE(1904,MONTH(Data_Warmte[[#This Row],[Datumtijd]]),DAY(Data_Warmte[[#This Row],[Datumtijd]]))+TIME(HOUR(Data_Warmte[[#This Row],[Datumtijd]]),MINUTE(Data_Warmte[[#This Row],[Datumtijd]]),SECOND(Data_Warmte[[#This Row],[Datumtijd]]))</f>
        <v>1472.2916666666667</v>
      </c>
      <c r="C242" s="11">
        <v>2.1262791999999999E-4</v>
      </c>
      <c r="D242" s="7">
        <f>Data_Warmte[[#This Row],[Fractie]]/MAX(Data_Warmte[Fractie])</f>
        <v>0.51477984357783402</v>
      </c>
    </row>
    <row r="243" spans="1:4" x14ac:dyDescent="0.25">
      <c r="A243" s="10">
        <v>43841.333333333336</v>
      </c>
      <c r="B243" s="10">
        <f>DATE(1904,MONTH(Data_Warmte[[#This Row],[Datumtijd]]),DAY(Data_Warmte[[#This Row],[Datumtijd]]))+TIME(HOUR(Data_Warmte[[#This Row],[Datumtijd]]),MINUTE(Data_Warmte[[#This Row],[Datumtijd]]),SECOND(Data_Warmte[[#This Row],[Datumtijd]]))</f>
        <v>1472.3333333333333</v>
      </c>
      <c r="C243" s="11">
        <v>3.0148229000000003E-4</v>
      </c>
      <c r="D243" s="7">
        <f>Data_Warmte[[#This Row],[Fractie]]/MAX(Data_Warmte[Fractie])</f>
        <v>0.72989946987059473</v>
      </c>
    </row>
    <row r="244" spans="1:4" x14ac:dyDescent="0.25">
      <c r="A244" s="10">
        <v>43841.375</v>
      </c>
      <c r="B244" s="10">
        <f>DATE(1904,MONTH(Data_Warmte[[#This Row],[Datumtijd]]),DAY(Data_Warmte[[#This Row],[Datumtijd]]))+TIME(HOUR(Data_Warmte[[#This Row],[Datumtijd]]),MINUTE(Data_Warmte[[#This Row],[Datumtijd]]),SECOND(Data_Warmte[[#This Row],[Datumtijd]]))</f>
        <v>1472.375</v>
      </c>
      <c r="C244" s="11">
        <v>3.690516E-4</v>
      </c>
      <c r="D244" s="7">
        <f>Data_Warmte[[#This Row],[Fractie]]/MAX(Data_Warmte[Fractie])</f>
        <v>0.89348720017648386</v>
      </c>
    </row>
    <row r="245" spans="1:4" x14ac:dyDescent="0.25">
      <c r="A245" s="10">
        <v>43841.416666666664</v>
      </c>
      <c r="B245" s="10">
        <f>DATE(1904,MONTH(Data_Warmte[[#This Row],[Datumtijd]]),DAY(Data_Warmte[[#This Row],[Datumtijd]]))+TIME(HOUR(Data_Warmte[[#This Row],[Datumtijd]]),MINUTE(Data_Warmte[[#This Row],[Datumtijd]]),SECOND(Data_Warmte[[#This Row],[Datumtijd]]))</f>
        <v>1472.4166666666667</v>
      </c>
      <c r="C245" s="11">
        <v>3.8968065E-4</v>
      </c>
      <c r="D245" s="7">
        <f>Data_Warmte[[#This Row],[Fractie]]/MAX(Data_Warmte[Fractie])</f>
        <v>0.94343087235349299</v>
      </c>
    </row>
    <row r="246" spans="1:4" x14ac:dyDescent="0.25">
      <c r="A246" s="10">
        <v>43841.458333333336</v>
      </c>
      <c r="B246" s="10">
        <f>DATE(1904,MONTH(Data_Warmte[[#This Row],[Datumtijd]]),DAY(Data_Warmte[[#This Row],[Datumtijd]]))+TIME(HOUR(Data_Warmte[[#This Row],[Datumtijd]]),MINUTE(Data_Warmte[[#This Row],[Datumtijd]]),SECOND(Data_Warmte[[#This Row],[Datumtijd]]))</f>
        <v>1472.4583333333333</v>
      </c>
      <c r="C246" s="11">
        <v>3.5625182E-4</v>
      </c>
      <c r="D246" s="7">
        <f>Data_Warmte[[#This Row],[Fractie]]/MAX(Data_Warmte[Fractie])</f>
        <v>0.86249847232629984</v>
      </c>
    </row>
    <row r="247" spans="1:4" x14ac:dyDescent="0.25">
      <c r="A247" s="10">
        <v>43841.5</v>
      </c>
      <c r="B247" s="10">
        <f>DATE(1904,MONTH(Data_Warmte[[#This Row],[Datumtijd]]),DAY(Data_Warmte[[#This Row],[Datumtijd]]))+TIME(HOUR(Data_Warmte[[#This Row],[Datumtijd]]),MINUTE(Data_Warmte[[#This Row],[Datumtijd]]),SECOND(Data_Warmte[[#This Row],[Datumtijd]]))</f>
        <v>1472.5</v>
      </c>
      <c r="C247" s="11">
        <v>3.2465872000000002E-4</v>
      </c>
      <c r="D247" s="7">
        <f>Data_Warmte[[#This Row],[Fractie]]/MAX(Data_Warmte[Fractie])</f>
        <v>0.78601044066922088</v>
      </c>
    </row>
    <row r="248" spans="1:4" x14ac:dyDescent="0.25">
      <c r="A248" s="10">
        <v>43841.541666666664</v>
      </c>
      <c r="B248" s="10">
        <f>DATE(1904,MONTH(Data_Warmte[[#This Row],[Datumtijd]]),DAY(Data_Warmte[[#This Row],[Datumtijd]]))+TIME(HOUR(Data_Warmte[[#This Row],[Datumtijd]]),MINUTE(Data_Warmte[[#This Row],[Datumtijd]]),SECOND(Data_Warmte[[#This Row],[Datumtijd]]))</f>
        <v>1472.5416666666667</v>
      </c>
      <c r="C248" s="11">
        <v>2.9629570000000004E-4</v>
      </c>
      <c r="D248" s="7">
        <f>Data_Warmte[[#This Row],[Fractie]]/MAX(Data_Warmte[Fractie])</f>
        <v>0.71734254889379001</v>
      </c>
    </row>
    <row r="249" spans="1:4" x14ac:dyDescent="0.25">
      <c r="A249" s="10">
        <v>43841.583333333336</v>
      </c>
      <c r="B249" s="10">
        <f>DATE(1904,MONTH(Data_Warmte[[#This Row],[Datumtijd]]),DAY(Data_Warmte[[#This Row],[Datumtijd]]))+TIME(HOUR(Data_Warmte[[#This Row],[Datumtijd]]),MINUTE(Data_Warmte[[#This Row],[Datumtijd]]),SECOND(Data_Warmte[[#This Row],[Datumtijd]]))</f>
        <v>1472.5833333333333</v>
      </c>
      <c r="C249" s="11">
        <v>2.7800676000000002E-4</v>
      </c>
      <c r="D249" s="7">
        <f>Data_Warmte[[#This Row],[Fractie]]/MAX(Data_Warmte[Fractie])</f>
        <v>0.67306436721189045</v>
      </c>
    </row>
    <row r="250" spans="1:4" x14ac:dyDescent="0.25">
      <c r="A250" s="10">
        <v>43841.625</v>
      </c>
      <c r="B250" s="10">
        <f>DATE(1904,MONTH(Data_Warmte[[#This Row],[Datumtijd]]),DAY(Data_Warmte[[#This Row],[Datumtijd]]))+TIME(HOUR(Data_Warmte[[#This Row],[Datumtijd]]),MINUTE(Data_Warmte[[#This Row],[Datumtijd]]),SECOND(Data_Warmte[[#This Row],[Datumtijd]]))</f>
        <v>1472.625</v>
      </c>
      <c r="C250" s="11">
        <v>2.6382776000000006E-4</v>
      </c>
      <c r="D250" s="7">
        <f>Data_Warmte[[#This Row],[Fractie]]/MAX(Data_Warmte[Fractie])</f>
        <v>0.63873649812447197</v>
      </c>
    </row>
    <row r="251" spans="1:4" x14ac:dyDescent="0.25">
      <c r="A251" s="10">
        <v>43841.666666666664</v>
      </c>
      <c r="B251" s="10">
        <f>DATE(1904,MONTH(Data_Warmte[[#This Row],[Datumtijd]]),DAY(Data_Warmte[[#This Row],[Datumtijd]]))+TIME(HOUR(Data_Warmte[[#This Row],[Datumtijd]]),MINUTE(Data_Warmte[[#This Row],[Datumtijd]]),SECOND(Data_Warmte[[#This Row],[Datumtijd]]))</f>
        <v>1472.6666666666667</v>
      </c>
      <c r="C251" s="11">
        <v>2.6775614E-4</v>
      </c>
      <c r="D251" s="7">
        <f>Data_Warmte[[#This Row],[Fractie]]/MAX(Data_Warmte[Fractie])</f>
        <v>0.64824724742735873</v>
      </c>
    </row>
    <row r="252" spans="1:4" x14ac:dyDescent="0.25">
      <c r="A252" s="10">
        <v>43841.708333333336</v>
      </c>
      <c r="B252" s="10">
        <f>DATE(1904,MONTH(Data_Warmte[[#This Row],[Datumtijd]]),DAY(Data_Warmte[[#This Row],[Datumtijd]]))+TIME(HOUR(Data_Warmte[[#This Row],[Datumtijd]]),MINUTE(Data_Warmte[[#This Row],[Datumtijd]]),SECOND(Data_Warmte[[#This Row],[Datumtijd]]))</f>
        <v>1472.7083333333333</v>
      </c>
      <c r="C252" s="11">
        <v>2.9456702E-4</v>
      </c>
      <c r="D252" s="7">
        <f>Data_Warmte[[#This Row],[Fractie]]/MAX(Data_Warmte[Fractie])</f>
        <v>0.71315735242478373</v>
      </c>
    </row>
    <row r="253" spans="1:4" x14ac:dyDescent="0.25">
      <c r="A253" s="10">
        <v>43841.75</v>
      </c>
      <c r="B253" s="10">
        <f>DATE(1904,MONTH(Data_Warmte[[#This Row],[Datumtijd]]),DAY(Data_Warmte[[#This Row],[Datumtijd]]))+TIME(HOUR(Data_Warmte[[#This Row],[Datumtijd]]),MINUTE(Data_Warmte[[#This Row],[Datumtijd]]),SECOND(Data_Warmte[[#This Row],[Datumtijd]]))</f>
        <v>1472.75</v>
      </c>
      <c r="C253" s="11">
        <v>3.1178731999999997E-4</v>
      </c>
      <c r="D253" s="7">
        <f>Data_Warmte[[#This Row],[Fractie]]/MAX(Data_Warmte[Fractie])</f>
        <v>0.75484831822251797</v>
      </c>
    </row>
    <row r="254" spans="1:4" x14ac:dyDescent="0.25">
      <c r="A254" s="10">
        <v>43841.791666666664</v>
      </c>
      <c r="B254" s="10">
        <f>DATE(1904,MONTH(Data_Warmte[[#This Row],[Datumtijd]]),DAY(Data_Warmte[[#This Row],[Datumtijd]]))+TIME(HOUR(Data_Warmte[[#This Row],[Datumtijd]]),MINUTE(Data_Warmte[[#This Row],[Datumtijd]]),SECOND(Data_Warmte[[#This Row],[Datumtijd]]))</f>
        <v>1472.7916666666667</v>
      </c>
      <c r="C254" s="11">
        <v>3.0407728E-4</v>
      </c>
      <c r="D254" s="7">
        <f>Data_Warmte[[#This Row],[Fractie]]/MAX(Data_Warmte[Fractie])</f>
        <v>0.7361820340149744</v>
      </c>
    </row>
    <row r="255" spans="1:4" x14ac:dyDescent="0.25">
      <c r="A255" s="10">
        <v>43841.833333333336</v>
      </c>
      <c r="B255" s="10">
        <f>DATE(1904,MONTH(Data_Warmte[[#This Row],[Datumtijd]]),DAY(Data_Warmte[[#This Row],[Datumtijd]]))+TIME(HOUR(Data_Warmte[[#This Row],[Datumtijd]]),MINUTE(Data_Warmte[[#This Row],[Datumtijd]]),SECOND(Data_Warmte[[#This Row],[Datumtijd]]))</f>
        <v>1472.8333333333333</v>
      </c>
      <c r="C255" s="11">
        <v>2.8908700000000005E-4</v>
      </c>
      <c r="D255" s="7">
        <f>Data_Warmte[[#This Row],[Fractie]]/MAX(Data_Warmte[Fractie])</f>
        <v>0.69989002686187851</v>
      </c>
    </row>
    <row r="256" spans="1:4" x14ac:dyDescent="0.25">
      <c r="A256" s="10">
        <v>43841.875</v>
      </c>
      <c r="B256" s="10">
        <f>DATE(1904,MONTH(Data_Warmte[[#This Row],[Datumtijd]]),DAY(Data_Warmte[[#This Row],[Datumtijd]]))+TIME(HOUR(Data_Warmte[[#This Row],[Datumtijd]]),MINUTE(Data_Warmte[[#This Row],[Datumtijd]]),SECOND(Data_Warmte[[#This Row],[Datumtijd]]))</f>
        <v>1472.875</v>
      </c>
      <c r="C256" s="11">
        <v>2.6281379999999998E-4</v>
      </c>
      <c r="D256" s="7">
        <f>Data_Warmte[[#This Row],[Fractie]]/MAX(Data_Warmte[Fractie])</f>
        <v>0.63628166448741141</v>
      </c>
    </row>
    <row r="257" spans="1:4" x14ac:dyDescent="0.25">
      <c r="A257" s="10">
        <v>43841.916666666664</v>
      </c>
      <c r="B257" s="10">
        <f>DATE(1904,MONTH(Data_Warmte[[#This Row],[Datumtijd]]),DAY(Data_Warmte[[#This Row],[Datumtijd]]))+TIME(HOUR(Data_Warmte[[#This Row],[Datumtijd]]),MINUTE(Data_Warmte[[#This Row],[Datumtijd]]),SECOND(Data_Warmte[[#This Row],[Datumtijd]]))</f>
        <v>1472.9166666666667</v>
      </c>
      <c r="C257" s="11">
        <v>2.3345243999999999E-4</v>
      </c>
      <c r="D257" s="7">
        <f>Data_Warmte[[#This Row],[Fractie]]/MAX(Data_Warmte[Fractie])</f>
        <v>0.56519675565684735</v>
      </c>
    </row>
    <row r="258" spans="1:4" x14ac:dyDescent="0.25">
      <c r="A258" s="10">
        <v>43841.958333333336</v>
      </c>
      <c r="B258" s="10">
        <f>DATE(1904,MONTH(Data_Warmte[[#This Row],[Datumtijd]]),DAY(Data_Warmte[[#This Row],[Datumtijd]]))+TIME(HOUR(Data_Warmte[[#This Row],[Datumtijd]]),MINUTE(Data_Warmte[[#This Row],[Datumtijd]]),SECOND(Data_Warmte[[#This Row],[Datumtijd]]))</f>
        <v>1472.9583333333333</v>
      </c>
      <c r="C258" s="11">
        <v>1.8846499999999999E-4</v>
      </c>
      <c r="D258" s="7">
        <f>Data_Warmte[[#This Row],[Fractie]]/MAX(Data_Warmte[Fractie])</f>
        <v>0.45628054500037668</v>
      </c>
    </row>
    <row r="259" spans="1:4" x14ac:dyDescent="0.25">
      <c r="A259" s="10">
        <v>43842</v>
      </c>
      <c r="B259" s="10">
        <f>DATE(1904,MONTH(Data_Warmte[[#This Row],[Datumtijd]]),DAY(Data_Warmte[[#This Row],[Datumtijd]]))+TIME(HOUR(Data_Warmte[[#This Row],[Datumtijd]]),MINUTE(Data_Warmte[[#This Row],[Datumtijd]]),SECOND(Data_Warmte[[#This Row],[Datumtijd]]))</f>
        <v>1473</v>
      </c>
      <c r="C259" s="11">
        <v>1.2522060000000001E-4</v>
      </c>
      <c r="D259" s="7">
        <f>Data_Warmte[[#This Row],[Fractie]]/MAX(Data_Warmte[Fractie])</f>
        <v>0.30316357739248229</v>
      </c>
    </row>
    <row r="260" spans="1:4" x14ac:dyDescent="0.25">
      <c r="A260" s="10">
        <v>43842.041666666664</v>
      </c>
      <c r="B260" s="10">
        <f>DATE(1904,MONTH(Data_Warmte[[#This Row],[Datumtijd]]),DAY(Data_Warmte[[#This Row],[Datumtijd]]))+TIME(HOUR(Data_Warmte[[#This Row],[Datumtijd]]),MINUTE(Data_Warmte[[#This Row],[Datumtijd]]),SECOND(Data_Warmte[[#This Row],[Datumtijd]]))</f>
        <v>1473.0416666666667</v>
      </c>
      <c r="C260" s="11">
        <v>9.634940000000001E-5</v>
      </c>
      <c r="D260" s="7">
        <f>Data_Warmte[[#This Row],[Fractie]]/MAX(Data_Warmte[Fractie])</f>
        <v>0.23326536355535141</v>
      </c>
    </row>
    <row r="261" spans="1:4" x14ac:dyDescent="0.25">
      <c r="A261" s="10">
        <v>43842.083333333336</v>
      </c>
      <c r="B261" s="10">
        <f>DATE(1904,MONTH(Data_Warmte[[#This Row],[Datumtijd]]),DAY(Data_Warmte[[#This Row],[Datumtijd]]))+TIME(HOUR(Data_Warmte[[#This Row],[Datumtijd]]),MINUTE(Data_Warmte[[#This Row],[Datumtijd]]),SECOND(Data_Warmte[[#This Row],[Datumtijd]]))</f>
        <v>1473.0833333333333</v>
      </c>
      <c r="C261" s="11">
        <v>9.1051399999999994E-5</v>
      </c>
      <c r="D261" s="7">
        <f>Data_Warmte[[#This Row],[Fractie]]/MAX(Data_Warmte[Fractie])</f>
        <v>0.22043871496058842</v>
      </c>
    </row>
    <row r="262" spans="1:4" x14ac:dyDescent="0.25">
      <c r="A262" s="10">
        <v>43842.125</v>
      </c>
      <c r="B262" s="10">
        <f>DATE(1904,MONTH(Data_Warmte[[#This Row],[Datumtijd]]),DAY(Data_Warmte[[#This Row],[Datumtijd]]))+TIME(HOUR(Data_Warmte[[#This Row],[Datumtijd]]),MINUTE(Data_Warmte[[#This Row],[Datumtijd]]),SECOND(Data_Warmte[[#This Row],[Datumtijd]]))</f>
        <v>1473.125</v>
      </c>
      <c r="C262" s="11">
        <v>9.4934739999999994E-5</v>
      </c>
      <c r="D262" s="7">
        <f>Data_Warmte[[#This Row],[Fractie]]/MAX(Data_Warmte[Fractie])</f>
        <v>0.22984042080316802</v>
      </c>
    </row>
    <row r="263" spans="1:4" x14ac:dyDescent="0.25">
      <c r="A263" s="10">
        <v>43842.166666666664</v>
      </c>
      <c r="B263" s="10">
        <f>DATE(1904,MONTH(Data_Warmte[[#This Row],[Datumtijd]]),DAY(Data_Warmte[[#This Row],[Datumtijd]]))+TIME(HOUR(Data_Warmte[[#This Row],[Datumtijd]]),MINUTE(Data_Warmte[[#This Row],[Datumtijd]]),SECOND(Data_Warmte[[#This Row],[Datumtijd]]))</f>
        <v>1473.1666666666667</v>
      </c>
      <c r="C263" s="11">
        <v>1.0303354999999999E-4</v>
      </c>
      <c r="D263" s="7">
        <f>Data_Warmte[[#This Row],[Fractie]]/MAX(Data_Warmte[Fractie])</f>
        <v>0.24944793116665459</v>
      </c>
    </row>
    <row r="264" spans="1:4" x14ac:dyDescent="0.25">
      <c r="A264" s="10">
        <v>43842.208333333336</v>
      </c>
      <c r="B264" s="10">
        <f>DATE(1904,MONTH(Data_Warmte[[#This Row],[Datumtijd]]),DAY(Data_Warmte[[#This Row],[Datumtijd]]))+TIME(HOUR(Data_Warmte[[#This Row],[Datumtijd]]),MINUTE(Data_Warmte[[#This Row],[Datumtijd]]),SECOND(Data_Warmte[[#This Row],[Datumtijd]]))</f>
        <v>1473.2083333333333</v>
      </c>
      <c r="C264" s="11">
        <v>1.1366142000000001E-4</v>
      </c>
      <c r="D264" s="7">
        <f>Data_Warmte[[#This Row],[Fractie]]/MAX(Data_Warmte[Fractie])</f>
        <v>0.27517838677269901</v>
      </c>
    </row>
    <row r="265" spans="1:4" x14ac:dyDescent="0.25">
      <c r="A265" s="10">
        <v>43842.25</v>
      </c>
      <c r="B265" s="10">
        <f>DATE(1904,MONTH(Data_Warmte[[#This Row],[Datumtijd]]),DAY(Data_Warmte[[#This Row],[Datumtijd]]))+TIME(HOUR(Data_Warmte[[#This Row],[Datumtijd]]),MINUTE(Data_Warmte[[#This Row],[Datumtijd]]),SECOND(Data_Warmte[[#This Row],[Datumtijd]]))</f>
        <v>1473.25</v>
      </c>
      <c r="C265" s="11">
        <v>1.4050680000000001E-4</v>
      </c>
      <c r="D265" s="7">
        <f>Data_Warmte[[#This Row],[Fractie]]/MAX(Data_Warmte[Fractie])</f>
        <v>0.34017201751125642</v>
      </c>
    </row>
    <row r="266" spans="1:4" x14ac:dyDescent="0.25">
      <c r="A266" s="10">
        <v>43842.291666666664</v>
      </c>
      <c r="B266" s="10">
        <f>DATE(1904,MONTH(Data_Warmte[[#This Row],[Datumtijd]]),DAY(Data_Warmte[[#This Row],[Datumtijd]]))+TIME(HOUR(Data_Warmte[[#This Row],[Datumtijd]]),MINUTE(Data_Warmte[[#This Row],[Datumtijd]]),SECOND(Data_Warmte[[#This Row],[Datumtijd]]))</f>
        <v>1473.2916666666667</v>
      </c>
      <c r="C266" s="11">
        <v>1.9599629000000002E-4</v>
      </c>
      <c r="D266" s="7">
        <f>Data_Warmte[[#This Row],[Fractie]]/MAX(Data_Warmte[Fractie])</f>
        <v>0.47451406902741566</v>
      </c>
    </row>
    <row r="267" spans="1:4" x14ac:dyDescent="0.25">
      <c r="A267" s="10">
        <v>43842.333333333336</v>
      </c>
      <c r="B267" s="10">
        <f>DATE(1904,MONTH(Data_Warmte[[#This Row],[Datumtijd]]),DAY(Data_Warmte[[#This Row],[Datumtijd]]))+TIME(HOUR(Data_Warmte[[#This Row],[Datumtijd]]),MINUTE(Data_Warmte[[#This Row],[Datumtijd]]),SECOND(Data_Warmte[[#This Row],[Datumtijd]]))</f>
        <v>1473.3333333333333</v>
      </c>
      <c r="C267" s="11">
        <v>2.7983247999999997E-4</v>
      </c>
      <c r="D267" s="7">
        <f>Data_Warmte[[#This Row],[Fractie]]/MAX(Data_Warmte[Fractie])</f>
        <v>0.67748450101189617</v>
      </c>
    </row>
    <row r="268" spans="1:4" x14ac:dyDescent="0.25">
      <c r="A268" s="10">
        <v>43842.375</v>
      </c>
      <c r="B268" s="10">
        <f>DATE(1904,MONTH(Data_Warmte[[#This Row],[Datumtijd]]),DAY(Data_Warmte[[#This Row],[Datumtijd]]))+TIME(HOUR(Data_Warmte[[#This Row],[Datumtijd]]),MINUTE(Data_Warmte[[#This Row],[Datumtijd]]),SECOND(Data_Warmte[[#This Row],[Datumtijd]]))</f>
        <v>1473.375</v>
      </c>
      <c r="C268" s="11">
        <v>3.5174560000000003E-4</v>
      </c>
      <c r="D268" s="7">
        <f>Data_Warmte[[#This Row],[Fractie]]/MAX(Data_Warmte[Fractie])</f>
        <v>0.85158875159570491</v>
      </c>
    </row>
    <row r="269" spans="1:4" x14ac:dyDescent="0.25">
      <c r="A269" s="10">
        <v>43842.416666666664</v>
      </c>
      <c r="B269" s="10">
        <f>DATE(1904,MONTH(Data_Warmte[[#This Row],[Datumtijd]]),DAY(Data_Warmte[[#This Row],[Datumtijd]]))+TIME(HOUR(Data_Warmte[[#This Row],[Datumtijd]]),MINUTE(Data_Warmte[[#This Row],[Datumtijd]]),SECOND(Data_Warmte[[#This Row],[Datumtijd]]))</f>
        <v>1473.4166666666667</v>
      </c>
      <c r="C269" s="11">
        <v>3.8247967999999996E-4</v>
      </c>
      <c r="D269" s="7">
        <f>Data_Warmte[[#This Row],[Fractie]]/MAX(Data_Warmte[Fractie])</f>
        <v>0.92599706492966682</v>
      </c>
    </row>
    <row r="270" spans="1:4" x14ac:dyDescent="0.25">
      <c r="A270" s="10">
        <v>43842.458333333336</v>
      </c>
      <c r="B270" s="10">
        <f>DATE(1904,MONTH(Data_Warmte[[#This Row],[Datumtijd]]),DAY(Data_Warmte[[#This Row],[Datumtijd]]))+TIME(HOUR(Data_Warmte[[#This Row],[Datumtijd]]),MINUTE(Data_Warmte[[#This Row],[Datumtijd]]),SECOND(Data_Warmte[[#This Row],[Datumtijd]]))</f>
        <v>1473.4583333333333</v>
      </c>
      <c r="C270" s="11">
        <v>3.6145275999999995E-4</v>
      </c>
      <c r="D270" s="7">
        <f>Data_Warmte[[#This Row],[Fractie]]/MAX(Data_Warmte[Fractie])</f>
        <v>0.87509013516934364</v>
      </c>
    </row>
    <row r="271" spans="1:4" x14ac:dyDescent="0.25">
      <c r="A271" s="10">
        <v>43842.5</v>
      </c>
      <c r="B271" s="10">
        <f>DATE(1904,MONTH(Data_Warmte[[#This Row],[Datumtijd]]),DAY(Data_Warmte[[#This Row],[Datumtijd]]))+TIME(HOUR(Data_Warmte[[#This Row],[Datumtijd]]),MINUTE(Data_Warmte[[#This Row],[Datumtijd]]),SECOND(Data_Warmte[[#This Row],[Datumtijd]]))</f>
        <v>1473.5</v>
      </c>
      <c r="C271" s="11">
        <v>3.2799152000000001E-4</v>
      </c>
      <c r="D271" s="7">
        <f>Data_Warmte[[#This Row],[Fractie]]/MAX(Data_Warmte[Fractie])</f>
        <v>0.79407926936620576</v>
      </c>
    </row>
    <row r="272" spans="1:4" x14ac:dyDescent="0.25">
      <c r="A272" s="10">
        <v>43842.541666666664</v>
      </c>
      <c r="B272" s="10">
        <f>DATE(1904,MONTH(Data_Warmte[[#This Row],[Datumtijd]]),DAY(Data_Warmte[[#This Row],[Datumtijd]]))+TIME(HOUR(Data_Warmte[[#This Row],[Datumtijd]]),MINUTE(Data_Warmte[[#This Row],[Datumtijd]]),SECOND(Data_Warmte[[#This Row],[Datumtijd]]))</f>
        <v>1473.5416666666667</v>
      </c>
      <c r="C272" s="11">
        <v>2.9199142999999998E-4</v>
      </c>
      <c r="D272" s="7">
        <f>Data_Warmte[[#This Row],[Fractie]]/MAX(Data_Warmte[Fractie])</f>
        <v>0.70692175637831611</v>
      </c>
    </row>
    <row r="273" spans="1:4" x14ac:dyDescent="0.25">
      <c r="A273" s="10">
        <v>43842.583333333336</v>
      </c>
      <c r="B273" s="10">
        <f>DATE(1904,MONTH(Data_Warmte[[#This Row],[Datumtijd]]),DAY(Data_Warmte[[#This Row],[Datumtijd]]))+TIME(HOUR(Data_Warmte[[#This Row],[Datumtijd]]),MINUTE(Data_Warmte[[#This Row],[Datumtijd]]),SECOND(Data_Warmte[[#This Row],[Datumtijd]]))</f>
        <v>1473.5833333333333</v>
      </c>
      <c r="C273" s="11">
        <v>2.6659050000000004E-4</v>
      </c>
      <c r="D273" s="7">
        <f>Data_Warmte[[#This Row],[Fractie]]/MAX(Data_Warmte[Fractie])</f>
        <v>0.64542519105363305</v>
      </c>
    </row>
    <row r="274" spans="1:4" x14ac:dyDescent="0.25">
      <c r="A274" s="10">
        <v>43842.625</v>
      </c>
      <c r="B274" s="10">
        <f>DATE(1904,MONTH(Data_Warmte[[#This Row],[Datumtijd]]),DAY(Data_Warmte[[#This Row],[Datumtijd]]))+TIME(HOUR(Data_Warmte[[#This Row],[Datumtijd]]),MINUTE(Data_Warmte[[#This Row],[Datumtijd]]),SECOND(Data_Warmte[[#This Row],[Datumtijd]]))</f>
        <v>1473.625</v>
      </c>
      <c r="C274" s="11">
        <v>2.5069295999999996E-4</v>
      </c>
      <c r="D274" s="7">
        <f>Data_Warmte[[#This Row],[Fractie]]/MAX(Data_Warmte[Fractie])</f>
        <v>0.60693667480199309</v>
      </c>
    </row>
    <row r="275" spans="1:4" x14ac:dyDescent="0.25">
      <c r="A275" s="10">
        <v>43842.666666666664</v>
      </c>
      <c r="B275" s="10">
        <f>DATE(1904,MONTH(Data_Warmte[[#This Row],[Datumtijd]]),DAY(Data_Warmte[[#This Row],[Datumtijd]]))+TIME(HOUR(Data_Warmte[[#This Row],[Datumtijd]]),MINUTE(Data_Warmte[[#This Row],[Datumtijd]]),SECOND(Data_Warmte[[#This Row],[Datumtijd]]))</f>
        <v>1473.6666666666667</v>
      </c>
      <c r="C275" s="11">
        <v>2.5354752E-4</v>
      </c>
      <c r="D275" s="7">
        <f>Data_Warmte[[#This Row],[Fractie]]/MAX(Data_Warmte[Fractie])</f>
        <v>0.61384766725436513</v>
      </c>
    </row>
    <row r="276" spans="1:4" x14ac:dyDescent="0.25">
      <c r="A276" s="10">
        <v>43842.708333333336</v>
      </c>
      <c r="B276" s="10">
        <f>DATE(1904,MONTH(Data_Warmte[[#This Row],[Datumtijd]]),DAY(Data_Warmte[[#This Row],[Datumtijd]]))+TIME(HOUR(Data_Warmte[[#This Row],[Datumtijd]]),MINUTE(Data_Warmte[[#This Row],[Datumtijd]]),SECOND(Data_Warmte[[#This Row],[Datumtijd]]))</f>
        <v>1473.7083333333333</v>
      </c>
      <c r="C276" s="11">
        <v>2.7956644E-4</v>
      </c>
      <c r="D276" s="7">
        <f>Data_Warmte[[#This Row],[Fractie]]/MAX(Data_Warmte[Fractie])</f>
        <v>0.67684040860114669</v>
      </c>
    </row>
    <row r="277" spans="1:4" x14ac:dyDescent="0.25">
      <c r="A277" s="10">
        <v>43842.75</v>
      </c>
      <c r="B277" s="10">
        <f>DATE(1904,MONTH(Data_Warmte[[#This Row],[Datumtijd]]),DAY(Data_Warmte[[#This Row],[Datumtijd]]))+TIME(HOUR(Data_Warmte[[#This Row],[Datumtijd]]),MINUTE(Data_Warmte[[#This Row],[Datumtijd]]),SECOND(Data_Warmte[[#This Row],[Datumtijd]]))</f>
        <v>1473.75</v>
      </c>
      <c r="C277" s="11">
        <v>2.9315861000000002E-4</v>
      </c>
      <c r="D277" s="7">
        <f>Data_Warmte[[#This Row],[Fractie]]/MAX(Data_Warmte[Fractie])</f>
        <v>0.70974754114744332</v>
      </c>
    </row>
    <row r="278" spans="1:4" x14ac:dyDescent="0.25">
      <c r="A278" s="10">
        <v>43842.791666666664</v>
      </c>
      <c r="B278" s="10">
        <f>DATE(1904,MONTH(Data_Warmte[[#This Row],[Datumtijd]]),DAY(Data_Warmte[[#This Row],[Datumtijd]]))+TIME(HOUR(Data_Warmte[[#This Row],[Datumtijd]]),MINUTE(Data_Warmte[[#This Row],[Datumtijd]]),SECOND(Data_Warmte[[#This Row],[Datumtijd]]))</f>
        <v>1473.7916666666667</v>
      </c>
      <c r="C278" s="11">
        <v>2.8722416E-4</v>
      </c>
      <c r="D278" s="7">
        <f>Data_Warmte[[#This Row],[Fractie]]/MAX(Data_Warmte[Fractie])</f>
        <v>0.69538002420648604</v>
      </c>
    </row>
    <row r="279" spans="1:4" x14ac:dyDescent="0.25">
      <c r="A279" s="10">
        <v>43842.833333333336</v>
      </c>
      <c r="B279" s="10">
        <f>DATE(1904,MONTH(Data_Warmte[[#This Row],[Datumtijd]]),DAY(Data_Warmte[[#This Row],[Datumtijd]]))+TIME(HOUR(Data_Warmte[[#This Row],[Datumtijd]]),MINUTE(Data_Warmte[[#This Row],[Datumtijd]]),SECOND(Data_Warmte[[#This Row],[Datumtijd]]))</f>
        <v>1473.8333333333333</v>
      </c>
      <c r="C279" s="11">
        <v>2.7566223999999999E-4</v>
      </c>
      <c r="D279" s="7">
        <f>Data_Warmte[[#This Row],[Fractie]]/MAX(Data_Warmte[Fractie])</f>
        <v>0.6673881999481317</v>
      </c>
    </row>
    <row r="280" spans="1:4" x14ac:dyDescent="0.25">
      <c r="A280" s="10">
        <v>43842.875</v>
      </c>
      <c r="B280" s="10">
        <f>DATE(1904,MONTH(Data_Warmte[[#This Row],[Datumtijd]]),DAY(Data_Warmte[[#This Row],[Datumtijd]]))+TIME(HOUR(Data_Warmte[[#This Row],[Datumtijd]]),MINUTE(Data_Warmte[[#This Row],[Datumtijd]]),SECOND(Data_Warmte[[#This Row],[Datumtijd]]))</f>
        <v>1473.875</v>
      </c>
      <c r="C280" s="11">
        <v>2.5390307999999999E-4</v>
      </c>
      <c r="D280" s="7">
        <f>Data_Warmte[[#This Row],[Fractie]]/MAX(Data_Warmte[Fractie])</f>
        <v>0.61470849080558321</v>
      </c>
    </row>
    <row r="281" spans="1:4" x14ac:dyDescent="0.25">
      <c r="A281" s="10">
        <v>43842.916666666664</v>
      </c>
      <c r="B281" s="10">
        <f>DATE(1904,MONTH(Data_Warmte[[#This Row],[Datumtijd]]),DAY(Data_Warmte[[#This Row],[Datumtijd]]))+TIME(HOUR(Data_Warmte[[#This Row],[Datumtijd]]),MINUTE(Data_Warmte[[#This Row],[Datumtijd]]),SECOND(Data_Warmte[[#This Row],[Datumtijd]]))</f>
        <v>1473.9166666666667</v>
      </c>
      <c r="C281" s="11">
        <v>2.1640677E-4</v>
      </c>
      <c r="D281" s="7">
        <f>Data_Warmte[[#This Row],[Fractie]]/MAX(Data_Warmte[Fractie])</f>
        <v>0.52392857537140147</v>
      </c>
    </row>
    <row r="282" spans="1:4" x14ac:dyDescent="0.25">
      <c r="A282" s="10">
        <v>43842.958333333336</v>
      </c>
      <c r="B282" s="10">
        <f>DATE(1904,MONTH(Data_Warmte[[#This Row],[Datumtijd]]),DAY(Data_Warmte[[#This Row],[Datumtijd]]))+TIME(HOUR(Data_Warmte[[#This Row],[Datumtijd]]),MINUTE(Data_Warmte[[#This Row],[Datumtijd]]),SECOND(Data_Warmte[[#This Row],[Datumtijd]]))</f>
        <v>1473.9583333333333</v>
      </c>
      <c r="C282" s="11">
        <v>1.5861084000000001E-4</v>
      </c>
      <c r="D282" s="7">
        <f>Data_Warmte[[#This Row],[Fractie]]/MAX(Data_Warmte[Fractie])</f>
        <v>0.38400254964140584</v>
      </c>
    </row>
    <row r="283" spans="1:4" x14ac:dyDescent="0.25">
      <c r="A283" s="10">
        <v>43843</v>
      </c>
      <c r="B283" s="10">
        <f>DATE(1904,MONTH(Data_Warmte[[#This Row],[Datumtijd]]),DAY(Data_Warmte[[#This Row],[Datumtijd]]))+TIME(HOUR(Data_Warmte[[#This Row],[Datumtijd]]),MINUTE(Data_Warmte[[#This Row],[Datumtijd]]),SECOND(Data_Warmte[[#This Row],[Datumtijd]]))</f>
        <v>1474</v>
      </c>
      <c r="C283" s="11">
        <v>9.6105199999999989E-5</v>
      </c>
      <c r="D283" s="7">
        <f>Data_Warmte[[#This Row],[Fractie]]/MAX(Data_Warmte[Fractie])</f>
        <v>0.23267414657029262</v>
      </c>
    </row>
    <row r="284" spans="1:4" x14ac:dyDescent="0.25">
      <c r="A284" s="10">
        <v>43843.041666666664</v>
      </c>
      <c r="B284" s="10">
        <f>DATE(1904,MONTH(Data_Warmte[[#This Row],[Datumtijd]]),DAY(Data_Warmte[[#This Row],[Datumtijd]]))+TIME(HOUR(Data_Warmte[[#This Row],[Datumtijd]]),MINUTE(Data_Warmte[[#This Row],[Datumtijd]]),SECOND(Data_Warmte[[#This Row],[Datumtijd]]))</f>
        <v>1474.0416666666667</v>
      </c>
      <c r="C284" s="11">
        <v>8.0587519999999988E-5</v>
      </c>
      <c r="D284" s="7">
        <f>Data_Warmte[[#This Row],[Fractie]]/MAX(Data_Warmte[Fractie])</f>
        <v>0.19510528504405991</v>
      </c>
    </row>
    <row r="285" spans="1:4" x14ac:dyDescent="0.25">
      <c r="A285" s="10">
        <v>43843.083333333336</v>
      </c>
      <c r="B285" s="10">
        <f>DATE(1904,MONTH(Data_Warmte[[#This Row],[Datumtijd]]),DAY(Data_Warmte[[#This Row],[Datumtijd]]))+TIME(HOUR(Data_Warmte[[#This Row],[Datumtijd]]),MINUTE(Data_Warmte[[#This Row],[Datumtijd]]),SECOND(Data_Warmte[[#This Row],[Datumtijd]]))</f>
        <v>1474.0833333333333</v>
      </c>
      <c r="C285" s="11">
        <v>8.4130900000000005E-5</v>
      </c>
      <c r="D285" s="7">
        <f>Data_Warmte[[#This Row],[Fractie]]/MAX(Data_Warmte[Fractie])</f>
        <v>0.20368393549662905</v>
      </c>
    </row>
    <row r="286" spans="1:4" x14ac:dyDescent="0.25">
      <c r="A286" s="10">
        <v>43843.125</v>
      </c>
      <c r="B286" s="10">
        <f>DATE(1904,MONTH(Data_Warmte[[#This Row],[Datumtijd]]),DAY(Data_Warmte[[#This Row],[Datumtijd]]))+TIME(HOUR(Data_Warmte[[#This Row],[Datumtijd]]),MINUTE(Data_Warmte[[#This Row],[Datumtijd]]),SECOND(Data_Warmte[[#This Row],[Datumtijd]]))</f>
        <v>1474.125</v>
      </c>
      <c r="C286" s="11">
        <v>9.3432550000000007E-5</v>
      </c>
      <c r="D286" s="7">
        <f>Data_Warmte[[#This Row],[Fractie]]/MAX(Data_Warmte[Fractie])</f>
        <v>0.22620356477210596</v>
      </c>
    </row>
    <row r="287" spans="1:4" x14ac:dyDescent="0.25">
      <c r="A287" s="10">
        <v>43843.166666666664</v>
      </c>
      <c r="B287" s="10">
        <f>DATE(1904,MONTH(Data_Warmte[[#This Row],[Datumtijd]]),DAY(Data_Warmte[[#This Row],[Datumtijd]]))+TIME(HOUR(Data_Warmte[[#This Row],[Datumtijd]]),MINUTE(Data_Warmte[[#This Row],[Datumtijd]]),SECOND(Data_Warmte[[#This Row],[Datumtijd]]))</f>
        <v>1474.1666666666667</v>
      </c>
      <c r="C287" s="11">
        <v>1.0589716000000002E-4</v>
      </c>
      <c r="D287" s="7">
        <f>Data_Warmte[[#This Row],[Fractie]]/MAX(Data_Warmte[Fractie])</f>
        <v>0.25638083399459899</v>
      </c>
    </row>
    <row r="288" spans="1:4" x14ac:dyDescent="0.25">
      <c r="A288" s="10">
        <v>43843.208333333336</v>
      </c>
      <c r="B288" s="10">
        <f>DATE(1904,MONTH(Data_Warmte[[#This Row],[Datumtijd]]),DAY(Data_Warmte[[#This Row],[Datumtijd]]))+TIME(HOUR(Data_Warmte[[#This Row],[Datumtijd]]),MINUTE(Data_Warmte[[#This Row],[Datumtijd]]),SECOND(Data_Warmte[[#This Row],[Datumtijd]]))</f>
        <v>1474.2083333333333</v>
      </c>
      <c r="C288" s="11">
        <v>1.2992738E-4</v>
      </c>
      <c r="D288" s="7">
        <f>Data_Warmte[[#This Row],[Fractie]]/MAX(Data_Warmte[Fractie])</f>
        <v>0.31455886109819353</v>
      </c>
    </row>
    <row r="289" spans="1:4" x14ac:dyDescent="0.25">
      <c r="A289" s="10">
        <v>43843.25</v>
      </c>
      <c r="B289" s="10">
        <f>DATE(1904,MONTH(Data_Warmte[[#This Row],[Datumtijd]]),DAY(Data_Warmte[[#This Row],[Datumtijd]]))+TIME(HOUR(Data_Warmte[[#This Row],[Datumtijd]]),MINUTE(Data_Warmte[[#This Row],[Datumtijd]]),SECOND(Data_Warmte[[#This Row],[Datumtijd]]))</f>
        <v>1474.25</v>
      </c>
      <c r="C289" s="11">
        <v>1.8587076000000003E-4</v>
      </c>
      <c r="D289" s="7">
        <f>Data_Warmte[[#This Row],[Fractie]]/MAX(Data_Warmte[Fractie])</f>
        <v>0.44999979663297818</v>
      </c>
    </row>
    <row r="290" spans="1:4" x14ac:dyDescent="0.25">
      <c r="A290" s="10">
        <v>43843.291666666664</v>
      </c>
      <c r="B290" s="10">
        <f>DATE(1904,MONTH(Data_Warmte[[#This Row],[Datumtijd]]),DAY(Data_Warmte[[#This Row],[Datumtijd]]))+TIME(HOUR(Data_Warmte[[#This Row],[Datumtijd]]),MINUTE(Data_Warmte[[#This Row],[Datumtijd]]),SECOND(Data_Warmte[[#This Row],[Datumtijd]]))</f>
        <v>1474.2916666666667</v>
      </c>
      <c r="C290" s="11">
        <v>2.6668704999999995E-4</v>
      </c>
      <c r="D290" s="7">
        <f>Data_Warmte[[#This Row],[Fractie]]/MAX(Data_Warmte[Fractie])</f>
        <v>0.64565894207700469</v>
      </c>
    </row>
    <row r="291" spans="1:4" x14ac:dyDescent="0.25">
      <c r="A291" s="10">
        <v>43843.333333333336</v>
      </c>
      <c r="B291" s="10">
        <f>DATE(1904,MONTH(Data_Warmte[[#This Row],[Datumtijd]]),DAY(Data_Warmte[[#This Row],[Datumtijd]]))+TIME(HOUR(Data_Warmte[[#This Row],[Datumtijd]]),MINUTE(Data_Warmte[[#This Row],[Datumtijd]]),SECOND(Data_Warmte[[#This Row],[Datumtijd]]))</f>
        <v>1474.3333333333333</v>
      </c>
      <c r="C291" s="11">
        <v>3.2336870000000001E-4</v>
      </c>
      <c r="D291" s="7">
        <f>Data_Warmte[[#This Row],[Fractie]]/MAX(Data_Warmte[Fractie])</f>
        <v>0.78288725584094299</v>
      </c>
    </row>
    <row r="292" spans="1:4" x14ac:dyDescent="0.25">
      <c r="A292" s="10">
        <v>43843.375</v>
      </c>
      <c r="B292" s="10">
        <f>DATE(1904,MONTH(Data_Warmte[[#This Row],[Datumtijd]]),DAY(Data_Warmte[[#This Row],[Datumtijd]]))+TIME(HOUR(Data_Warmte[[#This Row],[Datumtijd]]),MINUTE(Data_Warmte[[#This Row],[Datumtijd]]),SECOND(Data_Warmte[[#This Row],[Datumtijd]]))</f>
        <v>1474.375</v>
      </c>
      <c r="C292" s="11">
        <v>3.4535016999999999E-4</v>
      </c>
      <c r="D292" s="7">
        <f>Data_Warmte[[#This Row],[Fractie]]/MAX(Data_Warmte[Fractie])</f>
        <v>0.83610518549106061</v>
      </c>
    </row>
    <row r="293" spans="1:4" x14ac:dyDescent="0.25">
      <c r="A293" s="10">
        <v>43843.416666666664</v>
      </c>
      <c r="B293" s="10">
        <f>DATE(1904,MONTH(Data_Warmte[[#This Row],[Datumtijd]]),DAY(Data_Warmte[[#This Row],[Datumtijd]]))+TIME(HOUR(Data_Warmte[[#This Row],[Datumtijd]]),MINUTE(Data_Warmte[[#This Row],[Datumtijd]]),SECOND(Data_Warmte[[#This Row],[Datumtijd]]))</f>
        <v>1474.4166666666667</v>
      </c>
      <c r="C293" s="11">
        <v>3.3696750000000004E-4</v>
      </c>
      <c r="D293" s="7">
        <f>Data_Warmte[[#This Row],[Fractie]]/MAX(Data_Warmte[Fractie])</f>
        <v>0.81581043985575286</v>
      </c>
    </row>
    <row r="294" spans="1:4" x14ac:dyDescent="0.25">
      <c r="A294" s="10">
        <v>43843.458333333336</v>
      </c>
      <c r="B294" s="10">
        <f>DATE(1904,MONTH(Data_Warmte[[#This Row],[Datumtijd]]),DAY(Data_Warmte[[#This Row],[Datumtijd]]))+TIME(HOUR(Data_Warmte[[#This Row],[Datumtijd]]),MINUTE(Data_Warmte[[#This Row],[Datumtijd]]),SECOND(Data_Warmte[[#This Row],[Datumtijd]]))</f>
        <v>1474.4583333333333</v>
      </c>
      <c r="C294" s="11">
        <v>2.9987119999999996E-4</v>
      </c>
      <c r="D294" s="7">
        <f>Data_Warmte[[#This Row],[Fractie]]/MAX(Data_Warmte[Fractie])</f>
        <v>0.72599896302187117</v>
      </c>
    </row>
    <row r="295" spans="1:4" x14ac:dyDescent="0.25">
      <c r="A295" s="10">
        <v>43843.5</v>
      </c>
      <c r="B295" s="10">
        <f>DATE(1904,MONTH(Data_Warmte[[#This Row],[Datumtijd]]),DAY(Data_Warmte[[#This Row],[Datumtijd]]))+TIME(HOUR(Data_Warmte[[#This Row],[Datumtijd]]),MINUTE(Data_Warmte[[#This Row],[Datumtijd]]),SECOND(Data_Warmte[[#This Row],[Datumtijd]]))</f>
        <v>1474.5</v>
      </c>
      <c r="C295" s="11">
        <v>2.7382490000000002E-4</v>
      </c>
      <c r="D295" s="7">
        <f>Data_Warmte[[#This Row],[Fractie]]/MAX(Data_Warmte[Fractie])</f>
        <v>0.66293993371009818</v>
      </c>
    </row>
    <row r="296" spans="1:4" x14ac:dyDescent="0.25">
      <c r="A296" s="10">
        <v>43843.541666666664</v>
      </c>
      <c r="B296" s="10">
        <f>DATE(1904,MONTH(Data_Warmte[[#This Row],[Datumtijd]]),DAY(Data_Warmte[[#This Row],[Datumtijd]]))+TIME(HOUR(Data_Warmte[[#This Row],[Datumtijd]]),MINUTE(Data_Warmte[[#This Row],[Datumtijd]]),SECOND(Data_Warmte[[#This Row],[Datumtijd]]))</f>
        <v>1474.5416666666667</v>
      </c>
      <c r="C296" s="11">
        <v>2.5842079999999998E-4</v>
      </c>
      <c r="D296" s="7">
        <f>Data_Warmte[[#This Row],[Fractie]]/MAX(Data_Warmte[Fractie])</f>
        <v>0.62564605344988911</v>
      </c>
    </row>
    <row r="297" spans="1:4" x14ac:dyDescent="0.25">
      <c r="A297" s="10">
        <v>43843.583333333336</v>
      </c>
      <c r="B297" s="10">
        <f>DATE(1904,MONTH(Data_Warmte[[#This Row],[Datumtijd]]),DAY(Data_Warmte[[#This Row],[Datumtijd]]))+TIME(HOUR(Data_Warmte[[#This Row],[Datumtijd]]),MINUTE(Data_Warmte[[#This Row],[Datumtijd]]),SECOND(Data_Warmte[[#This Row],[Datumtijd]]))</f>
        <v>1474.5833333333333</v>
      </c>
      <c r="C297" s="11">
        <v>2.5205957999999997E-4</v>
      </c>
      <c r="D297" s="7">
        <f>Data_Warmte[[#This Row],[Fractie]]/MAX(Data_Warmte[Fractie])</f>
        <v>0.61024531098594459</v>
      </c>
    </row>
    <row r="298" spans="1:4" x14ac:dyDescent="0.25">
      <c r="A298" s="10">
        <v>43843.625</v>
      </c>
      <c r="B298" s="10">
        <f>DATE(1904,MONTH(Data_Warmte[[#This Row],[Datumtijd]]),DAY(Data_Warmte[[#This Row],[Datumtijd]]))+TIME(HOUR(Data_Warmte[[#This Row],[Datumtijd]]),MINUTE(Data_Warmte[[#This Row],[Datumtijd]]),SECOND(Data_Warmte[[#This Row],[Datumtijd]]))</f>
        <v>1474.625</v>
      </c>
      <c r="C298" s="11">
        <v>2.5779374E-4</v>
      </c>
      <c r="D298" s="7">
        <f>Data_Warmte[[#This Row],[Fractie]]/MAX(Data_Warmte[Fractie])</f>
        <v>0.62412791863149875</v>
      </c>
    </row>
    <row r="299" spans="1:4" x14ac:dyDescent="0.25">
      <c r="A299" s="10">
        <v>43843.666666666664</v>
      </c>
      <c r="B299" s="10">
        <f>DATE(1904,MONTH(Data_Warmte[[#This Row],[Datumtijd]]),DAY(Data_Warmte[[#This Row],[Datumtijd]]))+TIME(HOUR(Data_Warmte[[#This Row],[Datumtijd]]),MINUTE(Data_Warmte[[#This Row],[Datumtijd]]),SECOND(Data_Warmte[[#This Row],[Datumtijd]]))</f>
        <v>1474.6666666666667</v>
      </c>
      <c r="C299" s="11">
        <v>2.7756382000000002E-4</v>
      </c>
      <c r="D299" s="7">
        <f>Data_Warmte[[#This Row],[Fractie]]/MAX(Data_Warmte[Fractie])</f>
        <v>0.67199199353718975</v>
      </c>
    </row>
    <row r="300" spans="1:4" x14ac:dyDescent="0.25">
      <c r="A300" s="10">
        <v>43843.708333333336</v>
      </c>
      <c r="B300" s="10">
        <f>DATE(1904,MONTH(Data_Warmte[[#This Row],[Datumtijd]]),DAY(Data_Warmte[[#This Row],[Datumtijd]]))+TIME(HOUR(Data_Warmte[[#This Row],[Datumtijd]]),MINUTE(Data_Warmte[[#This Row],[Datumtijd]]),SECOND(Data_Warmte[[#This Row],[Datumtijd]]))</f>
        <v>1474.7083333333333</v>
      </c>
      <c r="C300" s="11">
        <v>3.152494E-4</v>
      </c>
      <c r="D300" s="7">
        <f>Data_Warmte[[#This Row],[Fractie]]/MAX(Data_Warmte[Fractie])</f>
        <v>0.76323013845033172</v>
      </c>
    </row>
    <row r="301" spans="1:4" x14ac:dyDescent="0.25">
      <c r="A301" s="10">
        <v>43843.75</v>
      </c>
      <c r="B301" s="10">
        <f>DATE(1904,MONTH(Data_Warmte[[#This Row],[Datumtijd]]),DAY(Data_Warmte[[#This Row],[Datumtijd]]))+TIME(HOUR(Data_Warmte[[#This Row],[Datumtijd]]),MINUTE(Data_Warmte[[#This Row],[Datumtijd]]),SECOND(Data_Warmte[[#This Row],[Datumtijd]]))</f>
        <v>1474.75</v>
      </c>
      <c r="C301" s="11">
        <v>3.3551338000000001E-4</v>
      </c>
      <c r="D301" s="7">
        <f>Data_Warmte[[#This Row],[Fractie]]/MAX(Data_Warmte[Fractie])</f>
        <v>0.8122899630240018</v>
      </c>
    </row>
    <row r="302" spans="1:4" x14ac:dyDescent="0.25">
      <c r="A302" s="10">
        <v>43843.791666666664</v>
      </c>
      <c r="B302" s="10">
        <f>DATE(1904,MONTH(Data_Warmte[[#This Row],[Datumtijd]]),DAY(Data_Warmte[[#This Row],[Datumtijd]]))+TIME(HOUR(Data_Warmte[[#This Row],[Datumtijd]]),MINUTE(Data_Warmte[[#This Row],[Datumtijd]]),SECOND(Data_Warmte[[#This Row],[Datumtijd]]))</f>
        <v>1474.7916666666667</v>
      </c>
      <c r="C302" s="11">
        <v>3.2048495999999996E-4</v>
      </c>
      <c r="D302" s="7">
        <f>Data_Warmte[[#This Row],[Fractie]]/MAX(Data_Warmte[Fractie])</f>
        <v>0.77590561755882481</v>
      </c>
    </row>
    <row r="303" spans="1:4" x14ac:dyDescent="0.25">
      <c r="A303" s="10">
        <v>43843.833333333336</v>
      </c>
      <c r="B303" s="10">
        <f>DATE(1904,MONTH(Data_Warmte[[#This Row],[Datumtijd]]),DAY(Data_Warmte[[#This Row],[Datumtijd]]))+TIME(HOUR(Data_Warmte[[#This Row],[Datumtijd]]),MINUTE(Data_Warmte[[#This Row],[Datumtijd]]),SECOND(Data_Warmte[[#This Row],[Datumtijd]]))</f>
        <v>1474.8333333333333</v>
      </c>
      <c r="C303" s="11">
        <v>3.0864785999999998E-4</v>
      </c>
      <c r="D303" s="7">
        <f>Data_Warmte[[#This Row],[Fractie]]/MAX(Data_Warmte[Fractie])</f>
        <v>0.7472475726209109</v>
      </c>
    </row>
    <row r="304" spans="1:4" x14ac:dyDescent="0.25">
      <c r="A304" s="10">
        <v>43843.875</v>
      </c>
      <c r="B304" s="10">
        <f>DATE(1904,MONTH(Data_Warmte[[#This Row],[Datumtijd]]),DAY(Data_Warmte[[#This Row],[Datumtijd]]))+TIME(HOUR(Data_Warmte[[#This Row],[Datumtijd]]),MINUTE(Data_Warmte[[#This Row],[Datumtijd]]),SECOND(Data_Warmte[[#This Row],[Datumtijd]]))</f>
        <v>1474.875</v>
      </c>
      <c r="C304" s="11">
        <v>2.7615925000000003E-4</v>
      </c>
      <c r="D304" s="7">
        <f>Data_Warmte[[#This Row],[Fractie]]/MAX(Data_Warmte[Fractie])</f>
        <v>0.66859147903799276</v>
      </c>
    </row>
    <row r="305" spans="1:4" x14ac:dyDescent="0.25">
      <c r="A305" s="10">
        <v>43843.916666666664</v>
      </c>
      <c r="B305" s="10">
        <f>DATE(1904,MONTH(Data_Warmte[[#This Row],[Datumtijd]]),DAY(Data_Warmte[[#This Row],[Datumtijd]]))+TIME(HOUR(Data_Warmte[[#This Row],[Datumtijd]]),MINUTE(Data_Warmte[[#This Row],[Datumtijd]]),SECOND(Data_Warmte[[#This Row],[Datumtijd]]))</f>
        <v>1474.9166666666667</v>
      </c>
      <c r="C305" s="11">
        <v>2.3618360999999997E-4</v>
      </c>
      <c r="D305" s="7">
        <f>Data_Warmte[[#This Row],[Fractie]]/MAX(Data_Warmte[Fractie])</f>
        <v>0.57180901648028237</v>
      </c>
    </row>
    <row r="306" spans="1:4" x14ac:dyDescent="0.25">
      <c r="A306" s="10">
        <v>43843.958333333336</v>
      </c>
      <c r="B306" s="10">
        <f>DATE(1904,MONTH(Data_Warmte[[#This Row],[Datumtijd]]),DAY(Data_Warmte[[#This Row],[Datumtijd]]))+TIME(HOUR(Data_Warmte[[#This Row],[Datumtijd]]),MINUTE(Data_Warmte[[#This Row],[Datumtijd]]),SECOND(Data_Warmte[[#This Row],[Datumtijd]]))</f>
        <v>1474.9583333333333</v>
      </c>
      <c r="C306" s="11">
        <v>1.6992834000000001E-4</v>
      </c>
      <c r="D306" s="7">
        <f>Data_Warmte[[#This Row],[Fractie]]/MAX(Data_Warmte[Fractie])</f>
        <v>0.41140262428678703</v>
      </c>
    </row>
    <row r="307" spans="1:4" x14ac:dyDescent="0.25">
      <c r="A307" s="10">
        <v>43844</v>
      </c>
      <c r="B307" s="10">
        <f>DATE(1904,MONTH(Data_Warmte[[#This Row],[Datumtijd]]),DAY(Data_Warmte[[#This Row],[Datumtijd]]))+TIME(HOUR(Data_Warmte[[#This Row],[Datumtijd]]),MINUTE(Data_Warmte[[#This Row],[Datumtijd]]),SECOND(Data_Warmte[[#This Row],[Datumtijd]]))</f>
        <v>1475</v>
      </c>
      <c r="C307" s="11">
        <v>1.018542E-4</v>
      </c>
      <c r="D307" s="7">
        <f>Data_Warmte[[#This Row],[Fractie]]/MAX(Data_Warmte[Fractie])</f>
        <v>0.2465926823897136</v>
      </c>
    </row>
    <row r="308" spans="1:4" x14ac:dyDescent="0.25">
      <c r="A308" s="10">
        <v>43844.041666666664</v>
      </c>
      <c r="B308" s="10">
        <f>DATE(1904,MONTH(Data_Warmte[[#This Row],[Datumtijd]]),DAY(Data_Warmte[[#This Row],[Datumtijd]]))+TIME(HOUR(Data_Warmte[[#This Row],[Datumtijd]]),MINUTE(Data_Warmte[[#This Row],[Datumtijd]]),SECOND(Data_Warmte[[#This Row],[Datumtijd]]))</f>
        <v>1475.0416666666667</v>
      </c>
      <c r="C308" s="11">
        <v>7.8764799999999995E-5</v>
      </c>
      <c r="D308" s="7">
        <f>Data_Warmte[[#This Row],[Fractie]]/MAX(Data_Warmte[Fractie])</f>
        <v>0.19069241435197873</v>
      </c>
    </row>
    <row r="309" spans="1:4" x14ac:dyDescent="0.25">
      <c r="A309" s="10">
        <v>43844.083333333336</v>
      </c>
      <c r="B309" s="10">
        <f>DATE(1904,MONTH(Data_Warmte[[#This Row],[Datumtijd]]),DAY(Data_Warmte[[#This Row],[Datumtijd]]))+TIME(HOUR(Data_Warmte[[#This Row],[Datumtijd]]),MINUTE(Data_Warmte[[#This Row],[Datumtijd]]),SECOND(Data_Warmte[[#This Row],[Datumtijd]]))</f>
        <v>1475.0833333333333</v>
      </c>
      <c r="C309" s="11">
        <v>8.1856699999999992E-5</v>
      </c>
      <c r="D309" s="7">
        <f>Data_Warmte[[#This Row],[Fractie]]/MAX(Data_Warmte[Fractie])</f>
        <v>0.19817801548262187</v>
      </c>
    </row>
    <row r="310" spans="1:4" x14ac:dyDescent="0.25">
      <c r="A310" s="10">
        <v>43844.125</v>
      </c>
      <c r="B310" s="10">
        <f>DATE(1904,MONTH(Data_Warmte[[#This Row],[Datumtijd]]),DAY(Data_Warmte[[#This Row],[Datumtijd]]))+TIME(HOUR(Data_Warmte[[#This Row],[Datumtijd]]),MINUTE(Data_Warmte[[#This Row],[Datumtijd]]),SECOND(Data_Warmte[[#This Row],[Datumtijd]]))</f>
        <v>1475.125</v>
      </c>
      <c r="C310" s="11">
        <v>9.0984789999999996E-5</v>
      </c>
      <c r="D310" s="7">
        <f>Data_Warmte[[#This Row],[Fractie]]/MAX(Data_Warmte[Fractie])</f>
        <v>0.22027744975430358</v>
      </c>
    </row>
    <row r="311" spans="1:4" x14ac:dyDescent="0.25">
      <c r="A311" s="10">
        <v>43844.166666666664</v>
      </c>
      <c r="B311" s="10">
        <f>DATE(1904,MONTH(Data_Warmte[[#This Row],[Datumtijd]]),DAY(Data_Warmte[[#This Row],[Datumtijd]]))+TIME(HOUR(Data_Warmte[[#This Row],[Datumtijd]]),MINUTE(Data_Warmte[[#This Row],[Datumtijd]]),SECOND(Data_Warmte[[#This Row],[Datumtijd]]))</f>
        <v>1475.1666666666667</v>
      </c>
      <c r="C311" s="11">
        <v>1.0303117000000001E-4</v>
      </c>
      <c r="D311" s="7">
        <f>Data_Warmte[[#This Row],[Fractie]]/MAX(Data_Warmte[Fractie])</f>
        <v>0.24944216910103451</v>
      </c>
    </row>
    <row r="312" spans="1:4" x14ac:dyDescent="0.25">
      <c r="A312" s="10">
        <v>43844.208333333336</v>
      </c>
      <c r="B312" s="10">
        <f>DATE(1904,MONTH(Data_Warmte[[#This Row],[Datumtijd]]),DAY(Data_Warmte[[#This Row],[Datumtijd]]))+TIME(HOUR(Data_Warmte[[#This Row],[Datumtijd]]),MINUTE(Data_Warmte[[#This Row],[Datumtijd]]),SECOND(Data_Warmte[[#This Row],[Datumtijd]]))</f>
        <v>1475.2083333333333</v>
      </c>
      <c r="C312" s="11">
        <v>1.2645328E-4</v>
      </c>
      <c r="D312" s="7">
        <f>Data_Warmte[[#This Row],[Fractie]]/MAX(Data_Warmte[Fractie])</f>
        <v>0.30614794001796214</v>
      </c>
    </row>
    <row r="313" spans="1:4" x14ac:dyDescent="0.25">
      <c r="A313" s="10">
        <v>43844.25</v>
      </c>
      <c r="B313" s="10">
        <f>DATE(1904,MONTH(Data_Warmte[[#This Row],[Datumtijd]]),DAY(Data_Warmte[[#This Row],[Datumtijd]]))+TIME(HOUR(Data_Warmte[[#This Row],[Datumtijd]]),MINUTE(Data_Warmte[[#This Row],[Datumtijd]]),SECOND(Data_Warmte[[#This Row],[Datumtijd]]))</f>
        <v>1475.25</v>
      </c>
      <c r="C313" s="11">
        <v>1.8379846E-4</v>
      </c>
      <c r="D313" s="7">
        <f>Data_Warmte[[#This Row],[Fractie]]/MAX(Data_Warmte[Fractie])</f>
        <v>0.44498268378229344</v>
      </c>
    </row>
    <row r="314" spans="1:4" x14ac:dyDescent="0.25">
      <c r="A314" s="10">
        <v>43844.291666666664</v>
      </c>
      <c r="B314" s="10">
        <f>DATE(1904,MONTH(Data_Warmte[[#This Row],[Datumtijd]]),DAY(Data_Warmte[[#This Row],[Datumtijd]]))+TIME(HOUR(Data_Warmte[[#This Row],[Datumtijd]]),MINUTE(Data_Warmte[[#This Row],[Datumtijd]]),SECOND(Data_Warmte[[#This Row],[Datumtijd]]))</f>
        <v>1475.2916666666667</v>
      </c>
      <c r="C314" s="11">
        <v>2.6304695000000001E-4</v>
      </c>
      <c r="D314" s="7">
        <f>Data_Warmte[[#This Row],[Fractie]]/MAX(Data_Warmte[Fractie])</f>
        <v>0.63684612902494808</v>
      </c>
    </row>
    <row r="315" spans="1:4" x14ac:dyDescent="0.25">
      <c r="A315" s="10">
        <v>43844.333333333336</v>
      </c>
      <c r="B315" s="10">
        <f>DATE(1904,MONTH(Data_Warmte[[#This Row],[Datumtijd]]),DAY(Data_Warmte[[#This Row],[Datumtijd]]))+TIME(HOUR(Data_Warmte[[#This Row],[Datumtijd]]),MINUTE(Data_Warmte[[#This Row],[Datumtijd]]),SECOND(Data_Warmte[[#This Row],[Datumtijd]]))</f>
        <v>1475.3333333333333</v>
      </c>
      <c r="C315" s="11">
        <v>3.1909519999999999E-4</v>
      </c>
      <c r="D315" s="7">
        <f>Data_Warmte[[#This Row],[Fractie]]/MAX(Data_Warmte[Fractie])</f>
        <v>0.77254095860241534</v>
      </c>
    </row>
    <row r="316" spans="1:4" x14ac:dyDescent="0.25">
      <c r="A316" s="10">
        <v>43844.375</v>
      </c>
      <c r="B316" s="10">
        <f>DATE(1904,MONTH(Data_Warmte[[#This Row],[Datumtijd]]),DAY(Data_Warmte[[#This Row],[Datumtijd]]))+TIME(HOUR(Data_Warmte[[#This Row],[Datumtijd]]),MINUTE(Data_Warmte[[#This Row],[Datumtijd]]),SECOND(Data_Warmte[[#This Row],[Datumtijd]]))</f>
        <v>1475.375</v>
      </c>
      <c r="C316" s="11">
        <v>3.4312885999999998E-4</v>
      </c>
      <c r="D316" s="7">
        <f>Data_Warmte[[#This Row],[Fractie]]/MAX(Data_Warmte[Fractie])</f>
        <v>0.83072731406976341</v>
      </c>
    </row>
    <row r="317" spans="1:4" x14ac:dyDescent="0.25">
      <c r="A317" s="10">
        <v>43844.416666666664</v>
      </c>
      <c r="B317" s="10">
        <f>DATE(1904,MONTH(Data_Warmte[[#This Row],[Datumtijd]]),DAY(Data_Warmte[[#This Row],[Datumtijd]]))+TIME(HOUR(Data_Warmte[[#This Row],[Datumtijd]]),MINUTE(Data_Warmte[[#This Row],[Datumtijd]]),SECOND(Data_Warmte[[#This Row],[Datumtijd]]))</f>
        <v>1475.4166666666667</v>
      </c>
      <c r="C317" s="11">
        <v>3.3598109999999999E-4</v>
      </c>
      <c r="D317" s="7">
        <f>Data_Warmte[[#This Row],[Fractie]]/MAX(Data_Warmte[Fractie])</f>
        <v>0.81342232997015929</v>
      </c>
    </row>
    <row r="318" spans="1:4" x14ac:dyDescent="0.25">
      <c r="A318" s="10">
        <v>43844.458333333336</v>
      </c>
      <c r="B318" s="10">
        <f>DATE(1904,MONTH(Data_Warmte[[#This Row],[Datumtijd]]),DAY(Data_Warmte[[#This Row],[Datumtijd]]))+TIME(HOUR(Data_Warmte[[#This Row],[Datumtijd]]),MINUTE(Data_Warmte[[#This Row],[Datumtijd]]),SECOND(Data_Warmte[[#This Row],[Datumtijd]]))</f>
        <v>1475.4583333333333</v>
      </c>
      <c r="C318" s="11">
        <v>3.0093564E-4</v>
      </c>
      <c r="D318" s="7">
        <f>Data_Warmte[[#This Row],[Fractie]]/MAX(Data_Warmte[Fractie])</f>
        <v>0.72857601055494214</v>
      </c>
    </row>
    <row r="319" spans="1:4" x14ac:dyDescent="0.25">
      <c r="A319" s="10">
        <v>43844.5</v>
      </c>
      <c r="B319" s="10">
        <f>DATE(1904,MONTH(Data_Warmte[[#This Row],[Datumtijd]]),DAY(Data_Warmte[[#This Row],[Datumtijd]]))+TIME(HOUR(Data_Warmte[[#This Row],[Datumtijd]]),MINUTE(Data_Warmte[[#This Row],[Datumtijd]]),SECOND(Data_Warmte[[#This Row],[Datumtijd]]))</f>
        <v>1475.5</v>
      </c>
      <c r="C319" s="11">
        <v>2.7602390000000001E-4</v>
      </c>
      <c r="D319" s="7">
        <f>Data_Warmte[[#This Row],[Fractie]]/MAX(Data_Warmte[Fractie])</f>
        <v>0.66826379181879647</v>
      </c>
    </row>
    <row r="320" spans="1:4" x14ac:dyDescent="0.25">
      <c r="A320" s="10">
        <v>43844.541666666664</v>
      </c>
      <c r="B320" s="10">
        <f>DATE(1904,MONTH(Data_Warmte[[#This Row],[Datumtijd]]),DAY(Data_Warmte[[#This Row],[Datumtijd]]))+TIME(HOUR(Data_Warmte[[#This Row],[Datumtijd]]),MINUTE(Data_Warmte[[#This Row],[Datumtijd]]),SECOND(Data_Warmte[[#This Row],[Datumtijd]]))</f>
        <v>1475.5416666666667</v>
      </c>
      <c r="C320" s="11">
        <v>2.6063090000000001E-4</v>
      </c>
      <c r="D320" s="7">
        <f>Data_Warmte[[#This Row],[Fractie]]/MAX(Data_Warmte[Fractie])</f>
        <v>0.63099678505790835</v>
      </c>
    </row>
    <row r="321" spans="1:4" x14ac:dyDescent="0.25">
      <c r="A321" s="10">
        <v>43844.583333333336</v>
      </c>
      <c r="B321" s="10">
        <f>DATE(1904,MONTH(Data_Warmte[[#This Row],[Datumtijd]]),DAY(Data_Warmte[[#This Row],[Datumtijd]]))+TIME(HOUR(Data_Warmte[[#This Row],[Datumtijd]]),MINUTE(Data_Warmte[[#This Row],[Datumtijd]]),SECOND(Data_Warmte[[#This Row],[Datumtijd]]))</f>
        <v>1475.5833333333333</v>
      </c>
      <c r="C321" s="11">
        <v>2.5299422999999999E-4</v>
      </c>
      <c r="D321" s="7">
        <f>Data_Warmte[[#This Row],[Fractie]]/MAX(Data_Warmte[Fractie])</f>
        <v>0.61250813225983947</v>
      </c>
    </row>
    <row r="322" spans="1:4" x14ac:dyDescent="0.25">
      <c r="A322" s="10">
        <v>43844.625</v>
      </c>
      <c r="B322" s="10">
        <f>DATE(1904,MONTH(Data_Warmte[[#This Row],[Datumtijd]]),DAY(Data_Warmte[[#This Row],[Datumtijd]]))+TIME(HOUR(Data_Warmte[[#This Row],[Datumtijd]]),MINUTE(Data_Warmte[[#This Row],[Datumtijd]]),SECOND(Data_Warmte[[#This Row],[Datumtijd]]))</f>
        <v>1475.625</v>
      </c>
      <c r="C322" s="11">
        <v>2.5691716000000002E-4</v>
      </c>
      <c r="D322" s="7">
        <f>Data_Warmte[[#This Row],[Fractie]]/MAX(Data_Warmte[Fractie])</f>
        <v>0.62200568691666358</v>
      </c>
    </row>
    <row r="323" spans="1:4" x14ac:dyDescent="0.25">
      <c r="A323" s="10">
        <v>43844.666666666664</v>
      </c>
      <c r="B323" s="10">
        <f>DATE(1904,MONTH(Data_Warmte[[#This Row],[Datumtijd]]),DAY(Data_Warmte[[#This Row],[Datumtijd]]))+TIME(HOUR(Data_Warmte[[#This Row],[Datumtijd]]),MINUTE(Data_Warmte[[#This Row],[Datumtijd]]),SECOND(Data_Warmte[[#This Row],[Datumtijd]]))</f>
        <v>1475.6666666666667</v>
      </c>
      <c r="C323" s="11">
        <v>2.7620043999999997E-4</v>
      </c>
      <c r="D323" s="7">
        <f>Data_Warmte[[#This Row],[Fractie]]/MAX(Data_Warmte[Fractie])</f>
        <v>0.66869120150979666</v>
      </c>
    </row>
    <row r="324" spans="1:4" x14ac:dyDescent="0.25">
      <c r="A324" s="10">
        <v>43844.708333333336</v>
      </c>
      <c r="B324" s="10">
        <f>DATE(1904,MONTH(Data_Warmte[[#This Row],[Datumtijd]]),DAY(Data_Warmte[[#This Row],[Datumtijd]]))+TIME(HOUR(Data_Warmte[[#This Row],[Datumtijd]]),MINUTE(Data_Warmte[[#This Row],[Datumtijd]]),SECOND(Data_Warmte[[#This Row],[Datumtijd]]))</f>
        <v>1475.7083333333333</v>
      </c>
      <c r="C324" s="11">
        <v>3.1655185E-4</v>
      </c>
      <c r="D324" s="7">
        <f>Data_Warmte[[#This Row],[Fractie]]/MAX(Data_Warmte[Fractie])</f>
        <v>0.76638341675577693</v>
      </c>
    </row>
    <row r="325" spans="1:4" x14ac:dyDescent="0.25">
      <c r="A325" s="10">
        <v>43844.75</v>
      </c>
      <c r="B325" s="10">
        <f>DATE(1904,MONTH(Data_Warmte[[#This Row],[Datumtijd]]),DAY(Data_Warmte[[#This Row],[Datumtijd]]))+TIME(HOUR(Data_Warmte[[#This Row],[Datumtijd]]),MINUTE(Data_Warmte[[#This Row],[Datumtijd]]),SECOND(Data_Warmte[[#This Row],[Datumtijd]]))</f>
        <v>1475.75</v>
      </c>
      <c r="C325" s="11">
        <v>3.4072791999999999E-4</v>
      </c>
      <c r="D325" s="7">
        <f>Data_Warmte[[#This Row],[Fractie]]/MAX(Data_Warmte[Fractie])</f>
        <v>0.82491455195630359</v>
      </c>
    </row>
    <row r="326" spans="1:4" x14ac:dyDescent="0.25">
      <c r="A326" s="10">
        <v>43844.791666666664</v>
      </c>
      <c r="B326" s="10">
        <f>DATE(1904,MONTH(Data_Warmte[[#This Row],[Datumtijd]]),DAY(Data_Warmte[[#This Row],[Datumtijd]]))+TIME(HOUR(Data_Warmte[[#This Row],[Datumtijd]]),MINUTE(Data_Warmte[[#This Row],[Datumtijd]]),SECOND(Data_Warmte[[#This Row],[Datumtijd]]))</f>
        <v>1475.7916666666667</v>
      </c>
      <c r="C326" s="11">
        <v>3.2728331999999996E-4</v>
      </c>
      <c r="D326" s="7">
        <f>Data_Warmte[[#This Row],[Fractie]]/MAX(Data_Warmte[Fractie])</f>
        <v>0.79236469168881585</v>
      </c>
    </row>
    <row r="327" spans="1:4" x14ac:dyDescent="0.25">
      <c r="A327" s="10">
        <v>43844.833333333336</v>
      </c>
      <c r="B327" s="10">
        <f>DATE(1904,MONTH(Data_Warmte[[#This Row],[Datumtijd]]),DAY(Data_Warmte[[#This Row],[Datumtijd]]))+TIME(HOUR(Data_Warmte[[#This Row],[Datumtijd]]),MINUTE(Data_Warmte[[#This Row],[Datumtijd]]),SECOND(Data_Warmte[[#This Row],[Datumtijd]]))</f>
        <v>1475.8333333333333</v>
      </c>
      <c r="C327" s="11">
        <v>3.1666575999999999E-4</v>
      </c>
      <c r="D327" s="7">
        <f>Data_Warmte[[#This Row],[Fractie]]/MAX(Data_Warmte[Fractie])</f>
        <v>0.76665919696367224</v>
      </c>
    </row>
    <row r="328" spans="1:4" x14ac:dyDescent="0.25">
      <c r="A328" s="10">
        <v>43844.875</v>
      </c>
      <c r="B328" s="10">
        <f>DATE(1904,MONTH(Data_Warmte[[#This Row],[Datumtijd]]),DAY(Data_Warmte[[#This Row],[Datumtijd]]))+TIME(HOUR(Data_Warmte[[#This Row],[Datumtijd]]),MINUTE(Data_Warmte[[#This Row],[Datumtijd]]),SECOND(Data_Warmte[[#This Row],[Datumtijd]]))</f>
        <v>1475.875</v>
      </c>
      <c r="C328" s="11">
        <v>2.8452250000000001E-4</v>
      </c>
      <c r="D328" s="7">
        <f>Data_Warmte[[#This Row],[Fractie]]/MAX(Data_Warmte[Fractie])</f>
        <v>0.68883920815466892</v>
      </c>
    </row>
    <row r="329" spans="1:4" x14ac:dyDescent="0.25">
      <c r="A329" s="10">
        <v>43844.916666666664</v>
      </c>
      <c r="B329" s="10">
        <f>DATE(1904,MONTH(Data_Warmte[[#This Row],[Datumtijd]]),DAY(Data_Warmte[[#This Row],[Datumtijd]]))+TIME(HOUR(Data_Warmte[[#This Row],[Datumtijd]]),MINUTE(Data_Warmte[[#This Row],[Datumtijd]]),SECOND(Data_Warmte[[#This Row],[Datumtijd]]))</f>
        <v>1475.9166666666667</v>
      </c>
      <c r="C329" s="11">
        <v>2.4361949999999999E-4</v>
      </c>
      <c r="D329" s="7">
        <f>Data_Warmte[[#This Row],[Fractie]]/MAX(Data_Warmte[Fractie])</f>
        <v>0.58981157367532044</v>
      </c>
    </row>
    <row r="330" spans="1:4" x14ac:dyDescent="0.25">
      <c r="A330" s="10">
        <v>43844.958333333336</v>
      </c>
      <c r="B330" s="10">
        <f>DATE(1904,MONTH(Data_Warmte[[#This Row],[Datumtijd]]),DAY(Data_Warmte[[#This Row],[Datumtijd]]))+TIME(HOUR(Data_Warmte[[#This Row],[Datumtijd]]),MINUTE(Data_Warmte[[#This Row],[Datumtijd]]),SECOND(Data_Warmte[[#This Row],[Datumtijd]]))</f>
        <v>1475.9583333333333</v>
      </c>
      <c r="C330" s="11">
        <v>1.7512125999999997E-4</v>
      </c>
      <c r="D330" s="7">
        <f>Data_Warmte[[#This Row],[Fractie]]/MAX(Data_Warmte[Fractie])</f>
        <v>0.42397487042131249</v>
      </c>
    </row>
    <row r="331" spans="1:4" x14ac:dyDescent="0.25">
      <c r="A331" s="10">
        <v>43845</v>
      </c>
      <c r="B331" s="10">
        <f>DATE(1904,MONTH(Data_Warmte[[#This Row],[Datumtijd]]),DAY(Data_Warmte[[#This Row],[Datumtijd]]))+TIME(HOUR(Data_Warmte[[#This Row],[Datumtijd]]),MINUTE(Data_Warmte[[#This Row],[Datumtijd]]),SECOND(Data_Warmte[[#This Row],[Datumtijd]]))</f>
        <v>1476</v>
      </c>
      <c r="C331" s="11">
        <v>1.0451683999999999E-4</v>
      </c>
      <c r="D331" s="7">
        <f>Data_Warmte[[#This Row],[Fractie]]/MAX(Data_Warmte[Fractie])</f>
        <v>0.25303902961779201</v>
      </c>
    </row>
    <row r="332" spans="1:4" x14ac:dyDescent="0.25">
      <c r="A332" s="10">
        <v>43845.041666666664</v>
      </c>
      <c r="B332" s="10">
        <f>DATE(1904,MONTH(Data_Warmte[[#This Row],[Datumtijd]]),DAY(Data_Warmte[[#This Row],[Datumtijd]]))+TIME(HOUR(Data_Warmte[[#This Row],[Datumtijd]]),MINUTE(Data_Warmte[[#This Row],[Datumtijd]]),SECOND(Data_Warmte[[#This Row],[Datumtijd]]))</f>
        <v>1476.0416666666667</v>
      </c>
      <c r="C332" s="11">
        <v>8.2082720000000001E-5</v>
      </c>
      <c r="D332" s="7">
        <f>Data_Warmte[[#This Row],[Fractie]]/MAX(Data_Warmte[Fractie])</f>
        <v>0.19872521803365784</v>
      </c>
    </row>
    <row r="333" spans="1:4" x14ac:dyDescent="0.25">
      <c r="A333" s="10">
        <v>43845.083333333336</v>
      </c>
      <c r="B333" s="10">
        <f>DATE(1904,MONTH(Data_Warmte[[#This Row],[Datumtijd]]),DAY(Data_Warmte[[#This Row],[Datumtijd]]))+TIME(HOUR(Data_Warmte[[#This Row],[Datumtijd]]),MINUTE(Data_Warmte[[#This Row],[Datumtijd]]),SECOND(Data_Warmte[[#This Row],[Datumtijd]]))</f>
        <v>1476.0833333333333</v>
      </c>
      <c r="C333" s="11">
        <v>8.6147799999999989E-5</v>
      </c>
      <c r="D333" s="7">
        <f>Data_Warmte[[#This Row],[Fractie]]/MAX(Data_Warmte[Fractie])</f>
        <v>0.2085669229543069</v>
      </c>
    </row>
    <row r="334" spans="1:4" x14ac:dyDescent="0.25">
      <c r="A334" s="10">
        <v>43845.125</v>
      </c>
      <c r="B334" s="10">
        <f>DATE(1904,MONTH(Data_Warmte[[#This Row],[Datumtijd]]),DAY(Data_Warmte[[#This Row],[Datumtijd]]))+TIME(HOUR(Data_Warmte[[#This Row],[Datumtijd]]),MINUTE(Data_Warmte[[#This Row],[Datumtijd]]),SECOND(Data_Warmte[[#This Row],[Datumtijd]]))</f>
        <v>1476.125</v>
      </c>
      <c r="C334" s="11">
        <v>9.5554600000000015E-5</v>
      </c>
      <c r="D334" s="7">
        <f>Data_Warmte[[#This Row],[Fractie]]/MAX(Data_Warmte[Fractie])</f>
        <v>0.23134112416253949</v>
      </c>
    </row>
    <row r="335" spans="1:4" x14ac:dyDescent="0.25">
      <c r="A335" s="10">
        <v>43845.166666666664</v>
      </c>
      <c r="B335" s="10">
        <f>DATE(1904,MONTH(Data_Warmte[[#This Row],[Datumtijd]]),DAY(Data_Warmte[[#This Row],[Datumtijd]]))+TIME(HOUR(Data_Warmte[[#This Row],[Datumtijd]]),MINUTE(Data_Warmte[[#This Row],[Datumtijd]]),SECOND(Data_Warmte[[#This Row],[Datumtijd]]))</f>
        <v>1476.1666666666667</v>
      </c>
      <c r="C335" s="11">
        <v>1.0741648000000001E-4</v>
      </c>
      <c r="D335" s="7">
        <f>Data_Warmte[[#This Row],[Fractie]]/MAX(Data_Warmte[Fractie])</f>
        <v>0.26005916237191029</v>
      </c>
    </row>
    <row r="336" spans="1:4" x14ac:dyDescent="0.25">
      <c r="A336" s="10">
        <v>43845.208333333336</v>
      </c>
      <c r="B336" s="10">
        <f>DATE(1904,MONTH(Data_Warmte[[#This Row],[Datumtijd]]),DAY(Data_Warmte[[#This Row],[Datumtijd]]))+TIME(HOUR(Data_Warmte[[#This Row],[Datumtijd]]),MINUTE(Data_Warmte[[#This Row],[Datumtijd]]),SECOND(Data_Warmte[[#This Row],[Datumtijd]]))</f>
        <v>1476.2083333333333</v>
      </c>
      <c r="C336" s="11">
        <v>1.3230962000000001E-4</v>
      </c>
      <c r="D336" s="7">
        <f>Data_Warmte[[#This Row],[Fractie]]/MAX(Data_Warmte[Fractie])</f>
        <v>0.32032634983892366</v>
      </c>
    </row>
    <row r="337" spans="1:4" x14ac:dyDescent="0.25">
      <c r="A337" s="10">
        <v>43845.25</v>
      </c>
      <c r="B337" s="10">
        <f>DATE(1904,MONTH(Data_Warmte[[#This Row],[Datumtijd]]),DAY(Data_Warmte[[#This Row],[Datumtijd]]))+TIME(HOUR(Data_Warmte[[#This Row],[Datumtijd]]),MINUTE(Data_Warmte[[#This Row],[Datumtijd]]),SECOND(Data_Warmte[[#This Row],[Datumtijd]]))</f>
        <v>1476.25</v>
      </c>
      <c r="C337" s="11">
        <v>1.9014150000000002E-4</v>
      </c>
      <c r="D337" s="7">
        <f>Data_Warmte[[#This Row],[Fractie]]/MAX(Data_Warmte[Fractie])</f>
        <v>0.46033941181221522</v>
      </c>
    </row>
    <row r="338" spans="1:4" x14ac:dyDescent="0.25">
      <c r="A338" s="10">
        <v>43845.291666666664</v>
      </c>
      <c r="B338" s="10">
        <f>DATE(1904,MONTH(Data_Warmte[[#This Row],[Datumtijd]]),DAY(Data_Warmte[[#This Row],[Datumtijd]]))+TIME(HOUR(Data_Warmte[[#This Row],[Datumtijd]]),MINUTE(Data_Warmte[[#This Row],[Datumtijd]]),SECOND(Data_Warmte[[#This Row],[Datumtijd]]))</f>
        <v>1476.2916666666667</v>
      </c>
      <c r="C338" s="11">
        <v>2.7210629999999998E-4</v>
      </c>
      <c r="D338" s="7">
        <f>Data_Warmte[[#This Row],[Fractie]]/MAX(Data_Warmte[Fractie])</f>
        <v>0.65877914128371851</v>
      </c>
    </row>
    <row r="339" spans="1:4" x14ac:dyDescent="0.25">
      <c r="A339" s="10">
        <v>43845.333333333336</v>
      </c>
      <c r="B339" s="10">
        <f>DATE(1904,MONTH(Data_Warmte[[#This Row],[Datumtijd]]),DAY(Data_Warmte[[#This Row],[Datumtijd]]))+TIME(HOUR(Data_Warmte[[#This Row],[Datumtijd]]),MINUTE(Data_Warmte[[#This Row],[Datumtijd]]),SECOND(Data_Warmte[[#This Row],[Datumtijd]]))</f>
        <v>1476.3333333333333</v>
      </c>
      <c r="C339" s="11">
        <v>3.2921300000000002E-4</v>
      </c>
      <c r="D339" s="7">
        <f>Data_Warmte[[#This Row],[Fractie]]/MAX(Data_Warmte[Fractie])</f>
        <v>0.79703651638876727</v>
      </c>
    </row>
    <row r="340" spans="1:4" x14ac:dyDescent="0.25">
      <c r="A340" s="10">
        <v>43845.375</v>
      </c>
      <c r="B340" s="10">
        <f>DATE(1904,MONTH(Data_Warmte[[#This Row],[Datumtijd]]),DAY(Data_Warmte[[#This Row],[Datumtijd]]))+TIME(HOUR(Data_Warmte[[#This Row],[Datumtijd]]),MINUTE(Data_Warmte[[#This Row],[Datumtijd]]),SECOND(Data_Warmte[[#This Row],[Datumtijd]]))</f>
        <v>1476.375</v>
      </c>
      <c r="C340" s="11">
        <v>3.5303931999999995E-4</v>
      </c>
      <c r="D340" s="7">
        <f>Data_Warmte[[#This Row],[Fractie]]/MAX(Data_Warmte[Fractie])</f>
        <v>0.85472089425708953</v>
      </c>
    </row>
    <row r="341" spans="1:4" x14ac:dyDescent="0.25">
      <c r="A341" s="10">
        <v>43845.416666666664</v>
      </c>
      <c r="B341" s="10">
        <f>DATE(1904,MONTH(Data_Warmte[[#This Row],[Datumtijd]]),DAY(Data_Warmte[[#This Row],[Datumtijd]]))+TIME(HOUR(Data_Warmte[[#This Row],[Datumtijd]]),MINUTE(Data_Warmte[[#This Row],[Datumtijd]]),SECOND(Data_Warmte[[#This Row],[Datumtijd]]))</f>
        <v>1476.4166666666667</v>
      </c>
      <c r="C341" s="11">
        <v>3.4483404000000008E-4</v>
      </c>
      <c r="D341" s="7">
        <f>Data_Warmte[[#This Row],[Fractie]]/MAX(Data_Warmte[Fractie])</f>
        <v>0.83485561619336079</v>
      </c>
    </row>
    <row r="342" spans="1:4" x14ac:dyDescent="0.25">
      <c r="A342" s="10">
        <v>43845.458333333336</v>
      </c>
      <c r="B342" s="10">
        <f>DATE(1904,MONTH(Data_Warmte[[#This Row],[Datumtijd]]),DAY(Data_Warmte[[#This Row],[Datumtijd]]))+TIME(HOUR(Data_Warmte[[#This Row],[Datumtijd]]),MINUTE(Data_Warmte[[#This Row],[Datumtijd]]),SECOND(Data_Warmte[[#This Row],[Datumtijd]]))</f>
        <v>1476.4583333333333</v>
      </c>
      <c r="C342" s="11">
        <v>3.0799334E-4</v>
      </c>
      <c r="D342" s="7">
        <f>Data_Warmte[[#This Row],[Fractie]]/MAX(Data_Warmte[Fractie])</f>
        <v>0.74566295615465117</v>
      </c>
    </row>
    <row r="343" spans="1:4" x14ac:dyDescent="0.25">
      <c r="A343" s="10">
        <v>43845.5</v>
      </c>
      <c r="B343" s="10">
        <f>DATE(1904,MONTH(Data_Warmte[[#This Row],[Datumtijd]]),DAY(Data_Warmte[[#This Row],[Datumtijd]]))+TIME(HOUR(Data_Warmte[[#This Row],[Datumtijd]]),MINUTE(Data_Warmte[[#This Row],[Datumtijd]]),SECOND(Data_Warmte[[#This Row],[Datumtijd]]))</f>
        <v>1476.5</v>
      </c>
      <c r="C343" s="11">
        <v>2.8220309000000004E-4</v>
      </c>
      <c r="D343" s="7">
        <f>Data_Warmte[[#This Row],[Fractie]]/MAX(Data_Warmte[Fractie])</f>
        <v>0.68322383310423884</v>
      </c>
    </row>
    <row r="344" spans="1:4" x14ac:dyDescent="0.25">
      <c r="A344" s="10">
        <v>43845.541666666664</v>
      </c>
      <c r="B344" s="10">
        <f>DATE(1904,MONTH(Data_Warmte[[#This Row],[Datumtijd]]),DAY(Data_Warmte[[#This Row],[Datumtijd]]))+TIME(HOUR(Data_Warmte[[#This Row],[Datumtijd]]),MINUTE(Data_Warmte[[#This Row],[Datumtijd]]),SECOND(Data_Warmte[[#This Row],[Datumtijd]]))</f>
        <v>1476.5416666666667</v>
      </c>
      <c r="C344" s="11">
        <v>2.6713610000000005E-4</v>
      </c>
      <c r="D344" s="7">
        <f>Data_Warmte[[#This Row],[Fractie]]/MAX(Data_Warmte[Fractie])</f>
        <v>0.64674610828151202</v>
      </c>
    </row>
    <row r="345" spans="1:4" x14ac:dyDescent="0.25">
      <c r="A345" s="10">
        <v>43845.583333333336</v>
      </c>
      <c r="B345" s="10">
        <f>DATE(1904,MONTH(Data_Warmte[[#This Row],[Datumtijd]]),DAY(Data_Warmte[[#This Row],[Datumtijd]]))+TIME(HOUR(Data_Warmte[[#This Row],[Datumtijd]]),MINUTE(Data_Warmte[[#This Row],[Datumtijd]]),SECOND(Data_Warmte[[#This Row],[Datumtijd]]))</f>
        <v>1476.5833333333333</v>
      </c>
      <c r="C345" s="11">
        <v>2.5947447000000001E-4</v>
      </c>
      <c r="D345" s="7">
        <f>Data_Warmte[[#This Row],[Fractie]]/MAX(Data_Warmte[Fractie])</f>
        <v>0.6281970264255109</v>
      </c>
    </row>
    <row r="346" spans="1:4" x14ac:dyDescent="0.25">
      <c r="A346" s="10">
        <v>43845.625</v>
      </c>
      <c r="B346" s="10">
        <f>DATE(1904,MONTH(Data_Warmte[[#This Row],[Datumtijd]]),DAY(Data_Warmte[[#This Row],[Datumtijd]]))+TIME(HOUR(Data_Warmte[[#This Row],[Datumtijd]]),MINUTE(Data_Warmte[[#This Row],[Datumtijd]]),SECOND(Data_Warmte[[#This Row],[Datumtijd]]))</f>
        <v>1476.625</v>
      </c>
      <c r="C346" s="11">
        <v>2.6307460000000001E-4</v>
      </c>
      <c r="D346" s="7">
        <f>Data_Warmte[[#This Row],[Fractie]]/MAX(Data_Warmte[Fractie])</f>
        <v>0.63691307066965275</v>
      </c>
    </row>
    <row r="347" spans="1:4" x14ac:dyDescent="0.25">
      <c r="A347" s="10">
        <v>43845.666666666664</v>
      </c>
      <c r="B347" s="10">
        <f>DATE(1904,MONTH(Data_Warmte[[#This Row],[Datumtijd]]),DAY(Data_Warmte[[#This Row],[Datumtijd]]))+TIME(HOUR(Data_Warmte[[#This Row],[Datumtijd]]),MINUTE(Data_Warmte[[#This Row],[Datumtijd]]),SECOND(Data_Warmte[[#This Row],[Datumtijd]]))</f>
        <v>1476.6666666666667</v>
      </c>
      <c r="C347" s="11">
        <v>2.8211574999999998E-4</v>
      </c>
      <c r="D347" s="7">
        <f>Data_Warmte[[#This Row],[Fractie]]/MAX(Data_Warmte[Fractie])</f>
        <v>0.6830123798221952</v>
      </c>
    </row>
    <row r="348" spans="1:4" x14ac:dyDescent="0.25">
      <c r="A348" s="10">
        <v>43845.708333333336</v>
      </c>
      <c r="B348" s="10">
        <f>DATE(1904,MONTH(Data_Warmte[[#This Row],[Datumtijd]]),DAY(Data_Warmte[[#This Row],[Datumtijd]]))+TIME(HOUR(Data_Warmte[[#This Row],[Datumtijd]]),MINUTE(Data_Warmte[[#This Row],[Datumtijd]]),SECOND(Data_Warmte[[#This Row],[Datumtijd]]))</f>
        <v>1476.7083333333333</v>
      </c>
      <c r="C348" s="11">
        <v>3.20642E-4</v>
      </c>
      <c r="D348" s="7">
        <f>Data_Warmte[[#This Row],[Fractie]]/MAX(Data_Warmte[Fractie])</f>
        <v>0.77628581704831556</v>
      </c>
    </row>
    <row r="349" spans="1:4" x14ac:dyDescent="0.25">
      <c r="A349" s="10">
        <v>43845.75</v>
      </c>
      <c r="B349" s="10">
        <f>DATE(1904,MONTH(Data_Warmte[[#This Row],[Datumtijd]]),DAY(Data_Warmte[[#This Row],[Datumtijd]]))+TIME(HOUR(Data_Warmte[[#This Row],[Datumtijd]]),MINUTE(Data_Warmte[[#This Row],[Datumtijd]]),SECOND(Data_Warmte[[#This Row],[Datumtijd]]))</f>
        <v>1476.75</v>
      </c>
      <c r="C349" s="11">
        <v>3.4115314E-4</v>
      </c>
      <c r="D349" s="7">
        <f>Data_Warmte[[#This Row],[Fractie]]/MAX(Data_Warmte[Fractie])</f>
        <v>0.82594402487352991</v>
      </c>
    </row>
    <row r="350" spans="1:4" x14ac:dyDescent="0.25">
      <c r="A350" s="10">
        <v>43845.791666666664</v>
      </c>
      <c r="B350" s="10">
        <f>DATE(1904,MONTH(Data_Warmte[[#This Row],[Datumtijd]]),DAY(Data_Warmte[[#This Row],[Datumtijd]]))+TIME(HOUR(Data_Warmte[[#This Row],[Datumtijd]]),MINUTE(Data_Warmte[[#This Row],[Datumtijd]]),SECOND(Data_Warmte[[#This Row],[Datumtijd]]))</f>
        <v>1476.7916666666667</v>
      </c>
      <c r="C350" s="11">
        <v>3.2680548000000003E-4</v>
      </c>
      <c r="D350" s="7">
        <f>Data_Warmte[[#This Row],[Fractie]]/MAX(Data_Warmte[Fractie])</f>
        <v>0.79120782385859301</v>
      </c>
    </row>
    <row r="351" spans="1:4" x14ac:dyDescent="0.25">
      <c r="A351" s="10">
        <v>43845.833333333336</v>
      </c>
      <c r="B351" s="10">
        <f>DATE(1904,MONTH(Data_Warmte[[#This Row],[Datumtijd]]),DAY(Data_Warmte[[#This Row],[Datumtijd]]))+TIME(HOUR(Data_Warmte[[#This Row],[Datumtijd]]),MINUTE(Data_Warmte[[#This Row],[Datumtijd]]),SECOND(Data_Warmte[[#This Row],[Datumtijd]]))</f>
        <v>1476.8333333333333</v>
      </c>
      <c r="C351" s="11">
        <v>3.1363195999999999E-4</v>
      </c>
      <c r="D351" s="7">
        <f>Data_Warmte[[#This Row],[Fractie]]/MAX(Data_Warmte[Fractie])</f>
        <v>0.75931425802316799</v>
      </c>
    </row>
    <row r="352" spans="1:4" x14ac:dyDescent="0.25">
      <c r="A352" s="10">
        <v>43845.875</v>
      </c>
      <c r="B352" s="10">
        <f>DATE(1904,MONTH(Data_Warmte[[#This Row],[Datumtijd]]),DAY(Data_Warmte[[#This Row],[Datumtijd]]))+TIME(HOUR(Data_Warmte[[#This Row],[Datumtijd]]),MINUTE(Data_Warmte[[#This Row],[Datumtijd]]),SECOND(Data_Warmte[[#This Row],[Datumtijd]]))</f>
        <v>1476.875</v>
      </c>
      <c r="C352" s="11">
        <v>2.7964225000000006E-4</v>
      </c>
      <c r="D352" s="7">
        <f>Data_Warmte[[#This Row],[Fractie]]/MAX(Data_Warmte[Fractie])</f>
        <v>0.67702394733840032</v>
      </c>
    </row>
    <row r="353" spans="1:4" x14ac:dyDescent="0.25">
      <c r="A353" s="10">
        <v>43845.916666666664</v>
      </c>
      <c r="B353" s="10">
        <f>DATE(1904,MONTH(Data_Warmte[[#This Row],[Datumtijd]]),DAY(Data_Warmte[[#This Row],[Datumtijd]]))+TIME(HOUR(Data_Warmte[[#This Row],[Datumtijd]]),MINUTE(Data_Warmte[[#This Row],[Datumtijd]]),SECOND(Data_Warmte[[#This Row],[Datumtijd]]))</f>
        <v>1476.9166666666667</v>
      </c>
      <c r="C353" s="11">
        <v>2.3859524999999998E-4</v>
      </c>
      <c r="D353" s="7">
        <f>Data_Warmte[[#This Row],[Fractie]]/MAX(Data_Warmte[Fractie])</f>
        <v>0.57764768367867303</v>
      </c>
    </row>
    <row r="354" spans="1:4" x14ac:dyDescent="0.25">
      <c r="A354" s="10">
        <v>43845.958333333336</v>
      </c>
      <c r="B354" s="10">
        <f>DATE(1904,MONTH(Data_Warmte[[#This Row],[Datumtijd]]),DAY(Data_Warmte[[#This Row],[Datumtijd]]))+TIME(HOUR(Data_Warmte[[#This Row],[Datumtijd]]),MINUTE(Data_Warmte[[#This Row],[Datumtijd]]),SECOND(Data_Warmte[[#This Row],[Datumtijd]]))</f>
        <v>1476.9583333333333</v>
      </c>
      <c r="C354" s="11">
        <v>1.7070595999999996E-4</v>
      </c>
      <c r="D354" s="7">
        <f>Data_Warmte[[#This Row],[Fractie]]/MAX(Data_Warmte[Fractie])</f>
        <v>0.41328527028155088</v>
      </c>
    </row>
    <row r="355" spans="1:4" x14ac:dyDescent="0.25">
      <c r="A355" s="10">
        <v>43846</v>
      </c>
      <c r="B355" s="10">
        <f>DATE(1904,MONTH(Data_Warmte[[#This Row],[Datumtijd]]),DAY(Data_Warmte[[#This Row],[Datumtijd]]))+TIME(HOUR(Data_Warmte[[#This Row],[Datumtijd]]),MINUTE(Data_Warmte[[#This Row],[Datumtijd]]),SECOND(Data_Warmte[[#This Row],[Datumtijd]]))</f>
        <v>1477</v>
      </c>
      <c r="C355" s="11">
        <v>1.0239956000000001E-4</v>
      </c>
      <c r="D355" s="7">
        <f>Data_Warmte[[#This Row],[Fractie]]/MAX(Data_Warmte[Fractie])</f>
        <v>0.24791301856895859</v>
      </c>
    </row>
    <row r="356" spans="1:4" x14ac:dyDescent="0.25">
      <c r="A356" s="10">
        <v>43846.041666666664</v>
      </c>
      <c r="B356" s="10">
        <f>DATE(1904,MONTH(Data_Warmte[[#This Row],[Datumtijd]]),DAY(Data_Warmte[[#This Row],[Datumtijd]]))+TIME(HOUR(Data_Warmte[[#This Row],[Datumtijd]]),MINUTE(Data_Warmte[[#This Row],[Datumtijd]]),SECOND(Data_Warmte[[#This Row],[Datumtijd]]))</f>
        <v>1477.0416666666667</v>
      </c>
      <c r="C356" s="11">
        <v>8.0687199999999995E-5</v>
      </c>
      <c r="D356" s="7">
        <f>Data_Warmte[[#This Row],[Fractie]]/MAX(Data_Warmte[Fractie])</f>
        <v>0.19534661391003313</v>
      </c>
    </row>
    <row r="357" spans="1:4" x14ac:dyDescent="0.25">
      <c r="A357" s="10">
        <v>43846.083333333336</v>
      </c>
      <c r="B357" s="10">
        <f>DATE(1904,MONTH(Data_Warmte[[#This Row],[Datumtijd]]),DAY(Data_Warmte[[#This Row],[Datumtijd]]))+TIME(HOUR(Data_Warmte[[#This Row],[Datumtijd]]),MINUTE(Data_Warmte[[#This Row],[Datumtijd]]),SECOND(Data_Warmte[[#This Row],[Datumtijd]]))</f>
        <v>1477.0833333333333</v>
      </c>
      <c r="C357" s="11">
        <v>8.4570799999999987E-5</v>
      </c>
      <c r="D357" s="7">
        <f>Data_Warmte[[#This Row],[Fractie]]/MAX(Data_Warmte[Fractie])</f>
        <v>0.20474894922196615</v>
      </c>
    </row>
    <row r="358" spans="1:4" x14ac:dyDescent="0.25">
      <c r="A358" s="10">
        <v>43846.125</v>
      </c>
      <c r="B358" s="10">
        <f>DATE(1904,MONTH(Data_Warmte[[#This Row],[Datumtijd]]),DAY(Data_Warmte[[#This Row],[Datumtijd]]))+TIME(HOUR(Data_Warmte[[#This Row],[Datumtijd]]),MINUTE(Data_Warmte[[#This Row],[Datumtijd]]),SECOND(Data_Warmte[[#This Row],[Datumtijd]]))</f>
        <v>1477.125</v>
      </c>
      <c r="C358" s="11">
        <v>9.3758260000000011E-5</v>
      </c>
      <c r="D358" s="7">
        <f>Data_Warmte[[#This Row],[Fractie]]/MAX(Data_Warmte[Fractie])</f>
        <v>0.22699212039947483</v>
      </c>
    </row>
    <row r="359" spans="1:4" x14ac:dyDescent="0.25">
      <c r="A359" s="10">
        <v>43846.166666666664</v>
      </c>
      <c r="B359" s="10">
        <f>DATE(1904,MONTH(Data_Warmte[[#This Row],[Datumtijd]]),DAY(Data_Warmte[[#This Row],[Datumtijd]]))+TIME(HOUR(Data_Warmte[[#This Row],[Datumtijd]]),MINUTE(Data_Warmte[[#This Row],[Datumtijd]]),SECOND(Data_Warmte[[#This Row],[Datumtijd]]))</f>
        <v>1477.1666666666667</v>
      </c>
      <c r="C359" s="11">
        <v>1.0590867000000001E-4</v>
      </c>
      <c r="D359" s="7">
        <f>Data_Warmte[[#This Row],[Fractie]]/MAX(Data_Warmte[Fractie])</f>
        <v>0.25640870011866951</v>
      </c>
    </row>
    <row r="360" spans="1:4" x14ac:dyDescent="0.25">
      <c r="A360" s="10">
        <v>43846.208333333336</v>
      </c>
      <c r="B360" s="10">
        <f>DATE(1904,MONTH(Data_Warmte[[#This Row],[Datumtijd]]),DAY(Data_Warmte[[#This Row],[Datumtijd]]))+TIME(HOUR(Data_Warmte[[#This Row],[Datumtijd]]),MINUTE(Data_Warmte[[#This Row],[Datumtijd]]),SECOND(Data_Warmte[[#This Row],[Datumtijd]]))</f>
        <v>1477.2083333333333</v>
      </c>
      <c r="C360" s="11">
        <v>1.3082071999999999E-4</v>
      </c>
      <c r="D360" s="7">
        <f>Data_Warmte[[#This Row],[Fractie]]/MAX(Data_Warmte[Fractie])</f>
        <v>0.3167216693759673</v>
      </c>
    </row>
    <row r="361" spans="1:4" x14ac:dyDescent="0.25">
      <c r="A361" s="10">
        <v>43846.25</v>
      </c>
      <c r="B361" s="10">
        <f>DATE(1904,MONTH(Data_Warmte[[#This Row],[Datumtijd]]),DAY(Data_Warmte[[#This Row],[Datumtijd]]))+TIME(HOUR(Data_Warmte[[#This Row],[Datumtijd]]),MINUTE(Data_Warmte[[#This Row],[Datumtijd]]),SECOND(Data_Warmte[[#This Row],[Datumtijd]]))</f>
        <v>1477.25</v>
      </c>
      <c r="C361" s="11">
        <v>1.8880802000000003E-4</v>
      </c>
      <c r="D361" s="7">
        <f>Data_Warmte[[#This Row],[Fractie]]/MAX(Data_Warmte[Fractie])</f>
        <v>0.45711100876047034</v>
      </c>
    </row>
    <row r="362" spans="1:4" x14ac:dyDescent="0.25">
      <c r="A362" s="10">
        <v>43846.291666666664</v>
      </c>
      <c r="B362" s="10">
        <f>DATE(1904,MONTH(Data_Warmte[[#This Row],[Datumtijd]]),DAY(Data_Warmte[[#This Row],[Datumtijd]]))+TIME(HOUR(Data_Warmte[[#This Row],[Datumtijd]]),MINUTE(Data_Warmte[[#This Row],[Datumtijd]]),SECOND(Data_Warmte[[#This Row],[Datumtijd]]))</f>
        <v>1477.2916666666667</v>
      </c>
      <c r="C362" s="11">
        <v>2.6977499999999998E-4</v>
      </c>
      <c r="D362" s="7">
        <f>Data_Warmte[[#This Row],[Fractie]]/MAX(Data_Warmte[Fractie])</f>
        <v>0.65313498011554727</v>
      </c>
    </row>
    <row r="363" spans="1:4" x14ac:dyDescent="0.25">
      <c r="A363" s="10">
        <v>43846.333333333336</v>
      </c>
      <c r="B363" s="10">
        <f>DATE(1904,MONTH(Data_Warmte[[#This Row],[Datumtijd]]),DAY(Data_Warmte[[#This Row],[Datumtijd]]))+TIME(HOUR(Data_Warmte[[#This Row],[Datumtijd]]),MINUTE(Data_Warmte[[#This Row],[Datumtijd]]),SECOND(Data_Warmte[[#This Row],[Datumtijd]]))</f>
        <v>1477.3333333333333</v>
      </c>
      <c r="C363" s="11">
        <v>3.279194E-4</v>
      </c>
      <c r="D363" s="7">
        <f>Data_Warmte[[#This Row],[Fractie]]/MAX(Data_Warmte[Fractie])</f>
        <v>0.79390466425169948</v>
      </c>
    </row>
    <row r="364" spans="1:4" x14ac:dyDescent="0.25">
      <c r="A364" s="10">
        <v>43846.375</v>
      </c>
      <c r="B364" s="10">
        <f>DATE(1904,MONTH(Data_Warmte[[#This Row],[Datumtijd]]),DAY(Data_Warmte[[#This Row],[Datumtijd]]))+TIME(HOUR(Data_Warmte[[#This Row],[Datumtijd]]),MINUTE(Data_Warmte[[#This Row],[Datumtijd]]),SECOND(Data_Warmte[[#This Row],[Datumtijd]]))</f>
        <v>1477.375</v>
      </c>
      <c r="C364" s="11">
        <v>3.5177E-4</v>
      </c>
      <c r="D364" s="7">
        <f>Data_Warmte[[#This Row],[Fractie]]/MAX(Data_Warmte[Fractie])</f>
        <v>0.85164782487349122</v>
      </c>
    </row>
    <row r="365" spans="1:4" x14ac:dyDescent="0.25">
      <c r="A365" s="10">
        <v>43846.416666666664</v>
      </c>
      <c r="B365" s="10">
        <f>DATE(1904,MONTH(Data_Warmte[[#This Row],[Datumtijd]]),DAY(Data_Warmte[[#This Row],[Datumtijd]]))+TIME(HOUR(Data_Warmte[[#This Row],[Datumtijd]]),MINUTE(Data_Warmte[[#This Row],[Datumtijd]]),SECOND(Data_Warmte[[#This Row],[Datumtijd]]))</f>
        <v>1477.4166666666667</v>
      </c>
      <c r="C365" s="11">
        <v>3.4170222000000003E-4</v>
      </c>
      <c r="D365" s="7">
        <f>Data_Warmte[[#This Row],[Fractie]]/MAX(Data_Warmte[Fractie])</f>
        <v>0.82727336730660139</v>
      </c>
    </row>
    <row r="366" spans="1:4" x14ac:dyDescent="0.25">
      <c r="A366" s="10">
        <v>43846.458333333336</v>
      </c>
      <c r="B366" s="10">
        <f>DATE(1904,MONTH(Data_Warmte[[#This Row],[Datumtijd]]),DAY(Data_Warmte[[#This Row],[Datumtijd]]))+TIME(HOUR(Data_Warmte[[#This Row],[Datumtijd]]),MINUTE(Data_Warmte[[#This Row],[Datumtijd]]),SECOND(Data_Warmte[[#This Row],[Datumtijd]]))</f>
        <v>1477.4583333333333</v>
      </c>
      <c r="C366" s="11">
        <v>3.0257857999999998E-4</v>
      </c>
      <c r="D366" s="7">
        <f>Data_Warmte[[#This Row],[Fractie]]/MAX(Data_Warmte[Fractie])</f>
        <v>0.7325536273994645</v>
      </c>
    </row>
    <row r="367" spans="1:4" x14ac:dyDescent="0.25">
      <c r="A367" s="10">
        <v>43846.5</v>
      </c>
      <c r="B367" s="10">
        <f>DATE(1904,MONTH(Data_Warmte[[#This Row],[Datumtijd]]),DAY(Data_Warmte[[#This Row],[Datumtijd]]))+TIME(HOUR(Data_Warmte[[#This Row],[Datumtijd]]),MINUTE(Data_Warmte[[#This Row],[Datumtijd]]),SECOND(Data_Warmte[[#This Row],[Datumtijd]]))</f>
        <v>1477.5</v>
      </c>
      <c r="C367" s="11">
        <v>2.7501236000000001E-4</v>
      </c>
      <c r="D367" s="7">
        <f>Data_Warmte[[#This Row],[Fractie]]/MAX(Data_Warmte[Fractie])</f>
        <v>0.66581481708879531</v>
      </c>
    </row>
    <row r="368" spans="1:4" x14ac:dyDescent="0.25">
      <c r="A368" s="10">
        <v>43846.541666666664</v>
      </c>
      <c r="B368" s="10">
        <f>DATE(1904,MONTH(Data_Warmte[[#This Row],[Datumtijd]]),DAY(Data_Warmte[[#This Row],[Datumtijd]]))+TIME(HOUR(Data_Warmte[[#This Row],[Datumtijd]]),MINUTE(Data_Warmte[[#This Row],[Datumtijd]]),SECOND(Data_Warmte[[#This Row],[Datumtijd]]))</f>
        <v>1477.5416666666667</v>
      </c>
      <c r="C368" s="11">
        <v>2.5708639999999999E-4</v>
      </c>
      <c r="D368" s="7">
        <f>Data_Warmte[[#This Row],[Fractie]]/MAX(Data_Warmte[Fractie])</f>
        <v>0.62241542304504727</v>
      </c>
    </row>
    <row r="369" spans="1:4" x14ac:dyDescent="0.25">
      <c r="A369" s="10">
        <v>43846.583333333336</v>
      </c>
      <c r="B369" s="10">
        <f>DATE(1904,MONTH(Data_Warmte[[#This Row],[Datumtijd]]),DAY(Data_Warmte[[#This Row],[Datumtijd]]))+TIME(HOUR(Data_Warmte[[#This Row],[Datumtijd]]),MINUTE(Data_Warmte[[#This Row],[Datumtijd]]),SECOND(Data_Warmte[[#This Row],[Datumtijd]]))</f>
        <v>1477.5833333333333</v>
      </c>
      <c r="C369" s="11">
        <v>2.5104184999999999E-4</v>
      </c>
      <c r="D369" s="7">
        <f>Data_Warmte[[#This Row],[Fractie]]/MAX(Data_Warmte[Fractie])</f>
        <v>0.60778135004325906</v>
      </c>
    </row>
    <row r="370" spans="1:4" x14ac:dyDescent="0.25">
      <c r="A370" s="10">
        <v>43846.625</v>
      </c>
      <c r="B370" s="10">
        <f>DATE(1904,MONTH(Data_Warmte[[#This Row],[Datumtijd]]),DAY(Data_Warmte[[#This Row],[Datumtijd]]))+TIME(HOUR(Data_Warmte[[#This Row],[Datumtijd]]),MINUTE(Data_Warmte[[#This Row],[Datumtijd]]),SECOND(Data_Warmte[[#This Row],[Datumtijd]]))</f>
        <v>1477.625</v>
      </c>
      <c r="C370" s="11">
        <v>2.5574126000000002E-4</v>
      </c>
      <c r="D370" s="7">
        <f>Data_Warmte[[#This Row],[Fractie]]/MAX(Data_Warmte[Fractie])</f>
        <v>0.61915879071383573</v>
      </c>
    </row>
    <row r="371" spans="1:4" x14ac:dyDescent="0.25">
      <c r="A371" s="10">
        <v>43846.666666666664</v>
      </c>
      <c r="B371" s="10">
        <f>DATE(1904,MONTH(Data_Warmte[[#This Row],[Datumtijd]]),DAY(Data_Warmte[[#This Row],[Datumtijd]]))+TIME(HOUR(Data_Warmte[[#This Row],[Datumtijd]]),MINUTE(Data_Warmte[[#This Row],[Datumtijd]]),SECOND(Data_Warmte[[#This Row],[Datumtijd]]))</f>
        <v>1477.6666666666667</v>
      </c>
      <c r="C371" s="11">
        <v>2.7749784999999999E-4</v>
      </c>
      <c r="D371" s="7">
        <f>Data_Warmte[[#This Row],[Fractie]]/MAX(Data_Warmte[Fractie])</f>
        <v>0.67183227779392873</v>
      </c>
    </row>
    <row r="372" spans="1:4" x14ac:dyDescent="0.25">
      <c r="A372" s="10">
        <v>43846.708333333336</v>
      </c>
      <c r="B372" s="10">
        <f>DATE(1904,MONTH(Data_Warmte[[#This Row],[Datumtijd]]),DAY(Data_Warmte[[#This Row],[Datumtijd]]))+TIME(HOUR(Data_Warmte[[#This Row],[Datumtijd]]),MINUTE(Data_Warmte[[#This Row],[Datumtijd]]),SECOND(Data_Warmte[[#This Row],[Datumtijd]]))</f>
        <v>1477.7083333333333</v>
      </c>
      <c r="C372" s="11">
        <v>3.2059630000000003E-4</v>
      </c>
      <c r="D372" s="7">
        <f>Data_Warmte[[#This Row],[Fractie]]/MAX(Data_Warmte[Fractie])</f>
        <v>0.77617517570426486</v>
      </c>
    </row>
    <row r="373" spans="1:4" x14ac:dyDescent="0.25">
      <c r="A373" s="10">
        <v>43846.75</v>
      </c>
      <c r="B373" s="10">
        <f>DATE(1904,MONTH(Data_Warmte[[#This Row],[Datumtijd]]),DAY(Data_Warmte[[#This Row],[Datumtijd]]))+TIME(HOUR(Data_Warmte[[#This Row],[Datumtijd]]),MINUTE(Data_Warmte[[#This Row],[Datumtijd]]),SECOND(Data_Warmte[[#This Row],[Datumtijd]]))</f>
        <v>1477.75</v>
      </c>
      <c r="C373" s="11">
        <v>3.4506963999999998E-4</v>
      </c>
      <c r="D373" s="7">
        <f>Data_Warmte[[#This Row],[Fractie]]/MAX(Data_Warmte[Fractie])</f>
        <v>0.83542601226903557</v>
      </c>
    </row>
    <row r="374" spans="1:4" x14ac:dyDescent="0.25">
      <c r="A374" s="10">
        <v>43846.791666666664</v>
      </c>
      <c r="B374" s="10">
        <f>DATE(1904,MONTH(Data_Warmte[[#This Row],[Datumtijd]]),DAY(Data_Warmte[[#This Row],[Datumtijd]]))+TIME(HOUR(Data_Warmte[[#This Row],[Datumtijd]]),MINUTE(Data_Warmte[[#This Row],[Datumtijd]]),SECOND(Data_Warmte[[#This Row],[Datumtijd]]))</f>
        <v>1477.7916666666667</v>
      </c>
      <c r="C374" s="11">
        <v>3.3015035999999995E-4</v>
      </c>
      <c r="D374" s="7">
        <f>Data_Warmte[[#This Row],[Fractie]]/MAX(Data_Warmte[Fractie])</f>
        <v>0.79930589867015389</v>
      </c>
    </row>
    <row r="375" spans="1:4" x14ac:dyDescent="0.25">
      <c r="A375" s="10">
        <v>43846.833333333336</v>
      </c>
      <c r="B375" s="10">
        <f>DATE(1904,MONTH(Data_Warmte[[#This Row],[Datumtijd]]),DAY(Data_Warmte[[#This Row],[Datumtijd]]))+TIME(HOUR(Data_Warmte[[#This Row],[Datumtijd]]),MINUTE(Data_Warmte[[#This Row],[Datumtijd]]),SECOND(Data_Warmte[[#This Row],[Datumtijd]]))</f>
        <v>1477.8333333333333</v>
      </c>
      <c r="C375" s="11">
        <v>3.1796595999999998E-4</v>
      </c>
      <c r="D375" s="7">
        <f>Data_Warmte[[#This Row],[Fractie]]/MAX(Data_Warmte[Fractie])</f>
        <v>0.76980702793817402</v>
      </c>
    </row>
    <row r="376" spans="1:4" x14ac:dyDescent="0.25">
      <c r="A376" s="10">
        <v>43846.875</v>
      </c>
      <c r="B376" s="10">
        <f>DATE(1904,MONTH(Data_Warmte[[#This Row],[Datumtijd]]),DAY(Data_Warmte[[#This Row],[Datumtijd]]))+TIME(HOUR(Data_Warmte[[#This Row],[Datumtijd]]),MINUTE(Data_Warmte[[#This Row],[Datumtijd]]),SECOND(Data_Warmte[[#This Row],[Datumtijd]]))</f>
        <v>1477.875</v>
      </c>
      <c r="C376" s="11">
        <v>2.8604125000000004E-4</v>
      </c>
      <c r="D376" s="7">
        <f>Data_Warmte[[#This Row],[Fractie]]/MAX(Data_Warmte[Fractie])</f>
        <v>0.69251615654147469</v>
      </c>
    </row>
    <row r="377" spans="1:4" x14ac:dyDescent="0.25">
      <c r="A377" s="10">
        <v>43846.916666666664</v>
      </c>
      <c r="B377" s="10">
        <f>DATE(1904,MONTH(Data_Warmte[[#This Row],[Datumtijd]]),DAY(Data_Warmte[[#This Row],[Datumtijd]]))+TIME(HOUR(Data_Warmte[[#This Row],[Datumtijd]]),MINUTE(Data_Warmte[[#This Row],[Datumtijd]]),SECOND(Data_Warmte[[#This Row],[Datumtijd]]))</f>
        <v>1477.9166666666667</v>
      </c>
      <c r="C377" s="11">
        <v>2.4400316999999996E-4</v>
      </c>
      <c r="D377" s="7">
        <f>Data_Warmte[[#This Row],[Fractie]]/MAX(Data_Warmte[Fractie])</f>
        <v>0.59074045254779162</v>
      </c>
    </row>
    <row r="378" spans="1:4" x14ac:dyDescent="0.25">
      <c r="A378" s="10">
        <v>43846.958333333336</v>
      </c>
      <c r="B378" s="10">
        <f>DATE(1904,MONTH(Data_Warmte[[#This Row],[Datumtijd]]),DAY(Data_Warmte[[#This Row],[Datumtijd]]))+TIME(HOUR(Data_Warmte[[#This Row],[Datumtijd]]),MINUTE(Data_Warmte[[#This Row],[Datumtijd]]),SECOND(Data_Warmte[[#This Row],[Datumtijd]]))</f>
        <v>1477.9583333333333</v>
      </c>
      <c r="C378" s="11">
        <v>1.7476539999999999E-4</v>
      </c>
      <c r="D378" s="7">
        <f>Data_Warmte[[#This Row],[Fractie]]/MAX(Data_Warmte[Fractie])</f>
        <v>0.4231133205593019</v>
      </c>
    </row>
    <row r="379" spans="1:4" x14ac:dyDescent="0.25">
      <c r="A379" s="10">
        <v>43847</v>
      </c>
      <c r="B379" s="10">
        <f>DATE(1904,MONTH(Data_Warmte[[#This Row],[Datumtijd]]),DAY(Data_Warmte[[#This Row],[Datumtijd]]))+TIME(HOUR(Data_Warmte[[#This Row],[Datumtijd]]),MINUTE(Data_Warmte[[#This Row],[Datumtijd]]),SECOND(Data_Warmte[[#This Row],[Datumtijd]]))</f>
        <v>1478</v>
      </c>
      <c r="C379" s="11">
        <v>1.0510230000000001E-4</v>
      </c>
      <c r="D379" s="7">
        <f>Data_Warmte[[#This Row],[Fractie]]/MAX(Data_Warmte[Fractie])</f>
        <v>0.25445644933962858</v>
      </c>
    </row>
    <row r="380" spans="1:4" x14ac:dyDescent="0.25">
      <c r="A380" s="10">
        <v>43847.041666666664</v>
      </c>
      <c r="B380" s="10">
        <f>DATE(1904,MONTH(Data_Warmte[[#This Row],[Datumtijd]]),DAY(Data_Warmte[[#This Row],[Datumtijd]]))+TIME(HOUR(Data_Warmte[[#This Row],[Datumtijd]]),MINUTE(Data_Warmte[[#This Row],[Datumtijd]]),SECOND(Data_Warmte[[#This Row],[Datumtijd]]))</f>
        <v>1478.0416666666667</v>
      </c>
      <c r="C380" s="11">
        <v>8.2339039999999988E-5</v>
      </c>
      <c r="D380" s="7">
        <f>Data_Warmte[[#This Row],[Fractie]]/MAX(Data_Warmte[Fractie])</f>
        <v>0.19934577797473171</v>
      </c>
    </row>
    <row r="381" spans="1:4" x14ac:dyDescent="0.25">
      <c r="A381" s="10">
        <v>43847.083333333336</v>
      </c>
      <c r="B381" s="10">
        <f>DATE(1904,MONTH(Data_Warmte[[#This Row],[Datumtijd]]),DAY(Data_Warmte[[#This Row],[Datumtijd]]))+TIME(HOUR(Data_Warmte[[#This Row],[Datumtijd]]),MINUTE(Data_Warmte[[#This Row],[Datumtijd]]),SECOND(Data_Warmte[[#This Row],[Datumtijd]]))</f>
        <v>1478.0833333333333</v>
      </c>
      <c r="C381" s="11">
        <v>8.6654099999999981E-5</v>
      </c>
      <c r="D381" s="7">
        <f>Data_Warmte[[#This Row],[Fractie]]/MAX(Data_Warmte[Fractie])</f>
        <v>0.20979269346837415</v>
      </c>
    </row>
    <row r="382" spans="1:4" x14ac:dyDescent="0.25">
      <c r="A382" s="10">
        <v>43847.125</v>
      </c>
      <c r="B382" s="10">
        <f>DATE(1904,MONTH(Data_Warmte[[#This Row],[Datumtijd]]),DAY(Data_Warmte[[#This Row],[Datumtijd]]))+TIME(HOUR(Data_Warmte[[#This Row],[Datumtijd]]),MINUTE(Data_Warmte[[#This Row],[Datumtijd]]),SECOND(Data_Warmte[[#This Row],[Datumtijd]]))</f>
        <v>1478.125</v>
      </c>
      <c r="C382" s="11">
        <v>9.6018490000000008E-5</v>
      </c>
      <c r="D382" s="7">
        <f>Data_Warmte[[#This Row],[Fractie]]/MAX(Data_Warmte[Fractie])</f>
        <v>0.23246421854091331</v>
      </c>
    </row>
    <row r="383" spans="1:4" x14ac:dyDescent="0.25">
      <c r="A383" s="10">
        <v>43847.166666666664</v>
      </c>
      <c r="B383" s="10">
        <f>DATE(1904,MONTH(Data_Warmte[[#This Row],[Datumtijd]]),DAY(Data_Warmte[[#This Row],[Datumtijd]]))+TIME(HOUR(Data_Warmte[[#This Row],[Datumtijd]]),MINUTE(Data_Warmte[[#This Row],[Datumtijd]]),SECOND(Data_Warmte[[#This Row],[Datumtijd]]))</f>
        <v>1478.1666666666667</v>
      </c>
      <c r="C383" s="11">
        <v>1.0884372E-4</v>
      </c>
      <c r="D383" s="7">
        <f>Data_Warmte[[#This Row],[Fractie]]/MAX(Data_Warmte[Fractie])</f>
        <v>0.26351456175665722</v>
      </c>
    </row>
    <row r="384" spans="1:4" x14ac:dyDescent="0.25">
      <c r="A384" s="10">
        <v>43847.208333333336</v>
      </c>
      <c r="B384" s="10">
        <f>DATE(1904,MONTH(Data_Warmte[[#This Row],[Datumtijd]]),DAY(Data_Warmte[[#This Row],[Datumtijd]]))+TIME(HOUR(Data_Warmte[[#This Row],[Datumtijd]]),MINUTE(Data_Warmte[[#This Row],[Datumtijd]]),SECOND(Data_Warmte[[#This Row],[Datumtijd]]))</f>
        <v>1478.2083333333333</v>
      </c>
      <c r="C384" s="11">
        <v>1.3313206E-4</v>
      </c>
      <c r="D384" s="7">
        <f>Data_Warmte[[#This Row],[Fractie]]/MAX(Data_Warmte[Fractie])</f>
        <v>0.32231750666608044</v>
      </c>
    </row>
    <row r="385" spans="1:4" x14ac:dyDescent="0.25">
      <c r="A385" s="10">
        <v>43847.25</v>
      </c>
      <c r="B385" s="10">
        <f>DATE(1904,MONTH(Data_Warmte[[#This Row],[Datumtijd]]),DAY(Data_Warmte[[#This Row],[Datumtijd]]))+TIME(HOUR(Data_Warmte[[#This Row],[Datumtijd]]),MINUTE(Data_Warmte[[#This Row],[Datumtijd]]),SECOND(Data_Warmte[[#This Row],[Datumtijd]]))</f>
        <v>1478.25</v>
      </c>
      <c r="C385" s="11">
        <v>1.9149299999999999E-4</v>
      </c>
      <c r="D385" s="7">
        <f>Data_Warmte[[#This Row],[Fractie]]/MAX(Data_Warmte[Fractie])</f>
        <v>0.46361144193222686</v>
      </c>
    </row>
    <row r="386" spans="1:4" x14ac:dyDescent="0.25">
      <c r="A386" s="10">
        <v>43847.291666666664</v>
      </c>
      <c r="B386" s="10">
        <f>DATE(1904,MONTH(Data_Warmte[[#This Row],[Datumtijd]]),DAY(Data_Warmte[[#This Row],[Datumtijd]]))+TIME(HOUR(Data_Warmte[[#This Row],[Datumtijd]]),MINUTE(Data_Warmte[[#This Row],[Datumtijd]]),SECOND(Data_Warmte[[#This Row],[Datumtijd]]))</f>
        <v>1478.2916666666667</v>
      </c>
      <c r="C386" s="11">
        <v>2.7343555000000001E-4</v>
      </c>
      <c r="D386" s="7">
        <f>Data_Warmte[[#This Row],[Fractie]]/MAX(Data_Warmte[Fractie])</f>
        <v>0.66199730335328977</v>
      </c>
    </row>
    <row r="387" spans="1:4" x14ac:dyDescent="0.25">
      <c r="A387" s="10">
        <v>43847.333333333336</v>
      </c>
      <c r="B387" s="10">
        <f>DATE(1904,MONTH(Data_Warmte[[#This Row],[Datumtijd]]),DAY(Data_Warmte[[#This Row],[Datumtijd]]))+TIME(HOUR(Data_Warmte[[#This Row],[Datumtijd]]),MINUTE(Data_Warmte[[#This Row],[Datumtijd]]),SECOND(Data_Warmte[[#This Row],[Datumtijd]]))</f>
        <v>1478.3333333333333</v>
      </c>
      <c r="C387" s="11">
        <v>3.3108409999999997E-4</v>
      </c>
      <c r="D387" s="7">
        <f>Data_Warmte[[#This Row],[Fractie]]/MAX(Data_Warmte[Fractie])</f>
        <v>0.80156651680131175</v>
      </c>
    </row>
    <row r="388" spans="1:4" x14ac:dyDescent="0.25">
      <c r="A388" s="10">
        <v>43847.375</v>
      </c>
      <c r="B388" s="10">
        <f>DATE(1904,MONTH(Data_Warmte[[#This Row],[Datumtijd]]),DAY(Data_Warmte[[#This Row],[Datumtijd]]))+TIME(HOUR(Data_Warmte[[#This Row],[Datumtijd]]),MINUTE(Data_Warmte[[#This Row],[Datumtijd]]),SECOND(Data_Warmte[[#This Row],[Datumtijd]]))</f>
        <v>1478.375</v>
      </c>
      <c r="C388" s="11">
        <v>3.5609056999999999E-4</v>
      </c>
      <c r="D388" s="7">
        <f>Data_Warmte[[#This Row],[Fractie]]/MAX(Data_Warmte[Fractie])</f>
        <v>0.86210808027535502</v>
      </c>
    </row>
    <row r="389" spans="1:4" x14ac:dyDescent="0.25">
      <c r="A389" s="10">
        <v>43847.416666666664</v>
      </c>
      <c r="B389" s="10">
        <f>DATE(1904,MONTH(Data_Warmte[[#This Row],[Datumtijd]]),DAY(Data_Warmte[[#This Row],[Datumtijd]]))+TIME(HOUR(Data_Warmte[[#This Row],[Datumtijd]]),MINUTE(Data_Warmte[[#This Row],[Datumtijd]]),SECOND(Data_Warmte[[#This Row],[Datumtijd]]))</f>
        <v>1478.4166666666667</v>
      </c>
      <c r="C389" s="11">
        <v>3.4739868000000006E-4</v>
      </c>
      <c r="D389" s="7">
        <f>Data_Warmte[[#This Row],[Fractie]]/MAX(Data_Warmte[Fractie])</f>
        <v>0.84106470189590377</v>
      </c>
    </row>
    <row r="390" spans="1:4" x14ac:dyDescent="0.25">
      <c r="A390" s="10">
        <v>43847.458333333336</v>
      </c>
      <c r="B390" s="10">
        <f>DATE(1904,MONTH(Data_Warmte[[#This Row],[Datumtijd]]),DAY(Data_Warmte[[#This Row],[Datumtijd]]))+TIME(HOUR(Data_Warmte[[#This Row],[Datumtijd]]),MINUTE(Data_Warmte[[#This Row],[Datumtijd]]),SECOND(Data_Warmte[[#This Row],[Datumtijd]]))</f>
        <v>1478.4583333333333</v>
      </c>
      <c r="C390" s="11">
        <v>3.0954372000000001E-4</v>
      </c>
      <c r="D390" s="7">
        <f>Data_Warmte[[#This Row],[Fractie]]/MAX(Data_Warmte[Fractie])</f>
        <v>0.74941648190934129</v>
      </c>
    </row>
    <row r="391" spans="1:4" x14ac:dyDescent="0.25">
      <c r="A391" s="10">
        <v>43847.5</v>
      </c>
      <c r="B391" s="10">
        <f>DATE(1904,MONTH(Data_Warmte[[#This Row],[Datumtijd]]),DAY(Data_Warmte[[#This Row],[Datumtijd]]))+TIME(HOUR(Data_Warmte[[#This Row],[Datumtijd]]),MINUTE(Data_Warmte[[#This Row],[Datumtijd]]),SECOND(Data_Warmte[[#This Row],[Datumtijd]]))</f>
        <v>1478.5</v>
      </c>
      <c r="C391" s="11">
        <v>2.8110359000000002E-4</v>
      </c>
      <c r="D391" s="7">
        <f>Data_Warmte[[#This Row],[Fractie]]/MAX(Data_Warmte[Fractie])</f>
        <v>0.6805619040498897</v>
      </c>
    </row>
    <row r="392" spans="1:4" x14ac:dyDescent="0.25">
      <c r="A392" s="10">
        <v>43847.541666666664</v>
      </c>
      <c r="B392" s="10">
        <f>DATE(1904,MONTH(Data_Warmte[[#This Row],[Datumtijd]]),DAY(Data_Warmte[[#This Row],[Datumtijd]]))+TIME(HOUR(Data_Warmte[[#This Row],[Datumtijd]]),MINUTE(Data_Warmte[[#This Row],[Datumtijd]]),SECOND(Data_Warmte[[#This Row],[Datumtijd]]))</f>
        <v>1478.5416666666667</v>
      </c>
      <c r="C392" s="11">
        <v>2.650094E-4</v>
      </c>
      <c r="D392" s="7">
        <f>Data_Warmte[[#This Row],[Fractie]]/MAX(Data_Warmte[Fractie])</f>
        <v>0.64159729107379526</v>
      </c>
    </row>
    <row r="393" spans="1:4" x14ac:dyDescent="0.25">
      <c r="A393" s="10">
        <v>43847.583333333336</v>
      </c>
      <c r="B393" s="10">
        <f>DATE(1904,MONTH(Data_Warmte[[#This Row],[Datumtijd]]),DAY(Data_Warmte[[#This Row],[Datumtijd]]))+TIME(HOUR(Data_Warmte[[#This Row],[Datumtijd]]),MINUTE(Data_Warmte[[#This Row],[Datumtijd]]),SECOND(Data_Warmte[[#This Row],[Datumtijd]]))</f>
        <v>1478.5833333333333</v>
      </c>
      <c r="C393" s="11">
        <v>2.5762593999999997E-4</v>
      </c>
      <c r="D393" s="7">
        <f>Data_Warmte[[#This Row],[Fractie]]/MAX(Data_Warmte[Fractie])</f>
        <v>0.62372166879491864</v>
      </c>
    </row>
    <row r="394" spans="1:4" x14ac:dyDescent="0.25">
      <c r="A394" s="10">
        <v>43847.625</v>
      </c>
      <c r="B394" s="10">
        <f>DATE(1904,MONTH(Data_Warmte[[#This Row],[Datumtijd]]),DAY(Data_Warmte[[#This Row],[Datumtijd]]))+TIME(HOUR(Data_Warmte[[#This Row],[Datumtijd]]),MINUTE(Data_Warmte[[#This Row],[Datumtijd]]),SECOND(Data_Warmte[[#This Row],[Datumtijd]]))</f>
        <v>1478.625</v>
      </c>
      <c r="C394" s="11">
        <v>2.6097936000000002E-4</v>
      </c>
      <c r="D394" s="7">
        <f>Data_Warmte[[#This Row],[Fractie]]/MAX(Data_Warmte[Fractie])</f>
        <v>0.63184041925370504</v>
      </c>
    </row>
    <row r="395" spans="1:4" x14ac:dyDescent="0.25">
      <c r="A395" s="10">
        <v>43847.666666666664</v>
      </c>
      <c r="B395" s="10">
        <f>DATE(1904,MONTH(Data_Warmte[[#This Row],[Datumtijd]]),DAY(Data_Warmte[[#This Row],[Datumtijd]]))+TIME(HOUR(Data_Warmte[[#This Row],[Datumtijd]]),MINUTE(Data_Warmte[[#This Row],[Datumtijd]]),SECOND(Data_Warmte[[#This Row],[Datumtijd]]))</f>
        <v>1478.6666666666667</v>
      </c>
      <c r="C395" s="11">
        <v>2.8020261999999997E-4</v>
      </c>
      <c r="D395" s="7">
        <f>Data_Warmte[[#This Row],[Fractie]]/MAX(Data_Warmte[Fractie])</f>
        <v>0.6783806232676276</v>
      </c>
    </row>
    <row r="396" spans="1:4" x14ac:dyDescent="0.25">
      <c r="A396" s="10">
        <v>43847.708333333336</v>
      </c>
      <c r="B396" s="10">
        <f>DATE(1904,MONTH(Data_Warmte[[#This Row],[Datumtijd]]),DAY(Data_Warmte[[#This Row],[Datumtijd]]))+TIME(HOUR(Data_Warmte[[#This Row],[Datumtijd]]),MINUTE(Data_Warmte[[#This Row],[Datumtijd]]),SECOND(Data_Warmte[[#This Row],[Datumtijd]]))</f>
        <v>1478.7083333333333</v>
      </c>
      <c r="C396" s="11">
        <v>3.2080195000000001E-4</v>
      </c>
      <c r="D396" s="7">
        <f>Data_Warmte[[#This Row],[Fractie]]/MAX(Data_Warmte[Fractie])</f>
        <v>0.77667306175249307</v>
      </c>
    </row>
    <row r="397" spans="1:4" x14ac:dyDescent="0.25">
      <c r="A397" s="10">
        <v>43847.75</v>
      </c>
      <c r="B397" s="10">
        <f>DATE(1904,MONTH(Data_Warmte[[#This Row],[Datumtijd]]),DAY(Data_Warmte[[#This Row],[Datumtijd]]))+TIME(HOUR(Data_Warmte[[#This Row],[Datumtijd]]),MINUTE(Data_Warmte[[#This Row],[Datumtijd]]),SECOND(Data_Warmte[[#This Row],[Datumtijd]]))</f>
        <v>1478.75</v>
      </c>
      <c r="C397" s="11">
        <v>3.4498012E-4</v>
      </c>
      <c r="D397" s="7">
        <f>Data_Warmte[[#This Row],[Fractie]]/MAX(Data_Warmte[Fractie])</f>
        <v>0.83520928112856685</v>
      </c>
    </row>
    <row r="398" spans="1:4" x14ac:dyDescent="0.25">
      <c r="A398" s="10">
        <v>43847.791666666664</v>
      </c>
      <c r="B398" s="10">
        <f>DATE(1904,MONTH(Data_Warmte[[#This Row],[Datumtijd]]),DAY(Data_Warmte[[#This Row],[Datumtijd]]))+TIME(HOUR(Data_Warmte[[#This Row],[Datumtijd]]),MINUTE(Data_Warmte[[#This Row],[Datumtijd]]),SECOND(Data_Warmte[[#This Row],[Datumtijd]]))</f>
        <v>1478.7916666666667</v>
      </c>
      <c r="C398" s="11">
        <v>3.2982455999999998E-4</v>
      </c>
      <c r="D398" s="7">
        <f>Data_Warmte[[#This Row],[Fractie]]/MAX(Data_Warmte[Fractie])</f>
        <v>0.79851712514954731</v>
      </c>
    </row>
    <row r="399" spans="1:4" x14ac:dyDescent="0.25">
      <c r="A399" s="10">
        <v>43847.833333333336</v>
      </c>
      <c r="B399" s="10">
        <f>DATE(1904,MONTH(Data_Warmte[[#This Row],[Datumtijd]]),DAY(Data_Warmte[[#This Row],[Datumtijd]]))+TIME(HOUR(Data_Warmte[[#This Row],[Datumtijd]]),MINUTE(Data_Warmte[[#This Row],[Datumtijd]]),SECOND(Data_Warmte[[#This Row],[Datumtijd]]))</f>
        <v>1478.8333333333333</v>
      </c>
      <c r="C399" s="11">
        <v>3.1894110999999999E-4</v>
      </c>
      <c r="D399" s="7">
        <f>Data_Warmte[[#This Row],[Fractie]]/MAX(Data_Warmte[Fractie])</f>
        <v>0.77216790116905043</v>
      </c>
    </row>
    <row r="400" spans="1:4" x14ac:dyDescent="0.25">
      <c r="A400" s="10">
        <v>43847.875</v>
      </c>
      <c r="B400" s="10">
        <f>DATE(1904,MONTH(Data_Warmte[[#This Row],[Datumtijd]]),DAY(Data_Warmte[[#This Row],[Datumtijd]]))+TIME(HOUR(Data_Warmte[[#This Row],[Datumtijd]]),MINUTE(Data_Warmte[[#This Row],[Datumtijd]]),SECOND(Data_Warmte[[#This Row],[Datumtijd]]))</f>
        <v>1478.875</v>
      </c>
      <c r="C400" s="11">
        <v>2.8591975000000002E-4</v>
      </c>
      <c r="D400" s="7">
        <f>Data_Warmte[[#This Row],[Fractie]]/MAX(Data_Warmte[Fractie])</f>
        <v>0.69222200067053019</v>
      </c>
    </row>
    <row r="401" spans="1:4" x14ac:dyDescent="0.25">
      <c r="A401" s="10">
        <v>43847.916666666664</v>
      </c>
      <c r="B401" s="10">
        <f>DATE(1904,MONTH(Data_Warmte[[#This Row],[Datumtijd]]),DAY(Data_Warmte[[#This Row],[Datumtijd]]))+TIME(HOUR(Data_Warmte[[#This Row],[Datumtijd]]),MINUTE(Data_Warmte[[#This Row],[Datumtijd]]),SECOND(Data_Warmte[[#This Row],[Datumtijd]]))</f>
        <v>1478.9166666666667</v>
      </c>
      <c r="C401" s="11">
        <v>2.4245021999999997E-4</v>
      </c>
      <c r="D401" s="7">
        <f>Data_Warmte[[#This Row],[Fractie]]/MAX(Data_Warmte[Fractie])</f>
        <v>0.58698070473064612</v>
      </c>
    </row>
    <row r="402" spans="1:4" x14ac:dyDescent="0.25">
      <c r="A402" s="10">
        <v>43847.958333333336</v>
      </c>
      <c r="B402" s="10">
        <f>DATE(1904,MONTH(Data_Warmte[[#This Row],[Datumtijd]]),DAY(Data_Warmte[[#This Row],[Datumtijd]]))+TIME(HOUR(Data_Warmte[[#This Row],[Datumtijd]]),MINUTE(Data_Warmte[[#This Row],[Datumtijd]]),SECOND(Data_Warmte[[#This Row],[Datumtijd]]))</f>
        <v>1478.9583333333333</v>
      </c>
      <c r="C402" s="11">
        <v>1.734474E-4</v>
      </c>
      <c r="D402" s="7">
        <f>Data_Warmte[[#This Row],[Fractie]]/MAX(Data_Warmte[Fractie])</f>
        <v>0.41992239514444774</v>
      </c>
    </row>
    <row r="403" spans="1:4" x14ac:dyDescent="0.25">
      <c r="A403" s="10">
        <v>43848</v>
      </c>
      <c r="B403" s="10">
        <f>DATE(1904,MONTH(Data_Warmte[[#This Row],[Datumtijd]]),DAY(Data_Warmte[[#This Row],[Datumtijd]]))+TIME(HOUR(Data_Warmte[[#This Row],[Datumtijd]]),MINUTE(Data_Warmte[[#This Row],[Datumtijd]]),SECOND(Data_Warmte[[#This Row],[Datumtijd]]))</f>
        <v>1479</v>
      </c>
      <c r="C403" s="11">
        <v>1.0364266E-4</v>
      </c>
      <c r="D403" s="7">
        <f>Data_Warmte[[#This Row],[Fractie]]/MAX(Data_Warmte[Fractie])</f>
        <v>0.25092260838929636</v>
      </c>
    </row>
    <row r="404" spans="1:4" x14ac:dyDescent="0.25">
      <c r="A404" s="10">
        <v>43848.041666666664</v>
      </c>
      <c r="B404" s="10">
        <f>DATE(1904,MONTH(Data_Warmte[[#This Row],[Datumtijd]]),DAY(Data_Warmte[[#This Row],[Datumtijd]]))+TIME(HOUR(Data_Warmte[[#This Row],[Datumtijd]]),MINUTE(Data_Warmte[[#This Row],[Datumtijd]]),SECOND(Data_Warmte[[#This Row],[Datumtijd]]))</f>
        <v>1479.0416666666667</v>
      </c>
      <c r="C404" s="11">
        <v>9.209124E-5</v>
      </c>
      <c r="D404" s="7">
        <f>Data_Warmte[[#This Row],[Fractie]]/MAX(Data_Warmte[Fractie])</f>
        <v>0.22295620500867797</v>
      </c>
    </row>
    <row r="405" spans="1:4" x14ac:dyDescent="0.25">
      <c r="A405" s="10">
        <v>43848.083333333336</v>
      </c>
      <c r="B405" s="10">
        <f>DATE(1904,MONTH(Data_Warmte[[#This Row],[Datumtijd]]),DAY(Data_Warmte[[#This Row],[Datumtijd]]))+TIME(HOUR(Data_Warmte[[#This Row],[Datumtijd]]),MINUTE(Data_Warmte[[#This Row],[Datumtijd]]),SECOND(Data_Warmte[[#This Row],[Datumtijd]]))</f>
        <v>1479.0833333333333</v>
      </c>
      <c r="C405" s="11">
        <v>8.7481099999999992E-5</v>
      </c>
      <c r="D405" s="7">
        <f>Data_Warmte[[#This Row],[Fractie]]/MAX(Data_Warmte[Fractie])</f>
        <v>0.21179489021957632</v>
      </c>
    </row>
    <row r="406" spans="1:4" x14ac:dyDescent="0.25">
      <c r="A406" s="10">
        <v>43848.125</v>
      </c>
      <c r="B406" s="10">
        <f>DATE(1904,MONTH(Data_Warmte[[#This Row],[Datumtijd]]),DAY(Data_Warmte[[#This Row],[Datumtijd]]))+TIME(HOUR(Data_Warmte[[#This Row],[Datumtijd]]),MINUTE(Data_Warmte[[#This Row],[Datumtijd]]),SECOND(Data_Warmte[[#This Row],[Datumtijd]]))</f>
        <v>1479.125</v>
      </c>
      <c r="C406" s="11">
        <v>9.3580419999999997E-5</v>
      </c>
      <c r="D406" s="7">
        <f>Data_Warmte[[#This Row],[Fractie]]/MAX(Data_Warmte[Fractie])</f>
        <v>0.22656156336170721</v>
      </c>
    </row>
    <row r="407" spans="1:4" x14ac:dyDescent="0.25">
      <c r="A407" s="10">
        <v>43848.166666666664</v>
      </c>
      <c r="B407" s="10">
        <f>DATE(1904,MONTH(Data_Warmte[[#This Row],[Datumtijd]]),DAY(Data_Warmte[[#This Row],[Datumtijd]]))+TIME(HOUR(Data_Warmte[[#This Row],[Datumtijd]]),MINUTE(Data_Warmte[[#This Row],[Datumtijd]]),SECOND(Data_Warmte[[#This Row],[Datumtijd]]))</f>
        <v>1479.1666666666667</v>
      </c>
      <c r="C407" s="11">
        <v>1.0300308E-4</v>
      </c>
      <c r="D407" s="7">
        <f>Data_Warmte[[#This Row],[Fractie]]/MAX(Data_Warmte[Fractie])</f>
        <v>0.2493741622005009</v>
      </c>
    </row>
    <row r="408" spans="1:4" x14ac:dyDescent="0.25">
      <c r="A408" s="10">
        <v>43848.208333333336</v>
      </c>
      <c r="B408" s="10">
        <f>DATE(1904,MONTH(Data_Warmte[[#This Row],[Datumtijd]]),DAY(Data_Warmte[[#This Row],[Datumtijd]]))+TIME(HOUR(Data_Warmte[[#This Row],[Datumtijd]]),MINUTE(Data_Warmte[[#This Row],[Datumtijd]]),SECOND(Data_Warmte[[#This Row],[Datumtijd]]))</f>
        <v>1479.2083333333333</v>
      </c>
      <c r="C408" s="11">
        <v>1.1675794999999999E-4</v>
      </c>
      <c r="D408" s="7">
        <f>Data_Warmte[[#This Row],[Fractie]]/MAX(Data_Warmte[Fractie])</f>
        <v>0.2826751972999057</v>
      </c>
    </row>
    <row r="409" spans="1:4" x14ac:dyDescent="0.25">
      <c r="A409" s="10">
        <v>43848.25</v>
      </c>
      <c r="B409" s="10">
        <f>DATE(1904,MONTH(Data_Warmte[[#This Row],[Datumtijd]]),DAY(Data_Warmte[[#This Row],[Datumtijd]]))+TIME(HOUR(Data_Warmte[[#This Row],[Datumtijd]]),MINUTE(Data_Warmte[[#This Row],[Datumtijd]]),SECOND(Data_Warmte[[#This Row],[Datumtijd]]))</f>
        <v>1479.25</v>
      </c>
      <c r="C409" s="11">
        <v>1.4743305E-4</v>
      </c>
      <c r="D409" s="7">
        <f>Data_Warmte[[#This Row],[Fractie]]/MAX(Data_Warmte[Fractie])</f>
        <v>0.35694071793207116</v>
      </c>
    </row>
    <row r="410" spans="1:4" x14ac:dyDescent="0.25">
      <c r="A410" s="10">
        <v>43848.291666666664</v>
      </c>
      <c r="B410" s="10">
        <f>DATE(1904,MONTH(Data_Warmte[[#This Row],[Datumtijd]]),DAY(Data_Warmte[[#This Row],[Datumtijd]]))+TIME(HOUR(Data_Warmte[[#This Row],[Datumtijd]]),MINUTE(Data_Warmte[[#This Row],[Datumtijd]]),SECOND(Data_Warmte[[#This Row],[Datumtijd]]))</f>
        <v>1479.2916666666667</v>
      </c>
      <c r="C410" s="11">
        <v>2.1371616000000001E-4</v>
      </c>
      <c r="D410" s="7">
        <f>Data_Warmte[[#This Row],[Fractie]]/MAX(Data_Warmte[Fractie])</f>
        <v>0.5174145117671064</v>
      </c>
    </row>
    <row r="411" spans="1:4" x14ac:dyDescent="0.25">
      <c r="A411" s="10">
        <v>43848.333333333336</v>
      </c>
      <c r="B411" s="10">
        <f>DATE(1904,MONTH(Data_Warmte[[#This Row],[Datumtijd]]),DAY(Data_Warmte[[#This Row],[Datumtijd]]))+TIME(HOUR(Data_Warmte[[#This Row],[Datumtijd]]),MINUTE(Data_Warmte[[#This Row],[Datumtijd]]),SECOND(Data_Warmte[[#This Row],[Datumtijd]]))</f>
        <v>1479.3333333333333</v>
      </c>
      <c r="C411" s="11">
        <v>3.0325303000000001E-4</v>
      </c>
      <c r="D411" s="7">
        <f>Data_Warmte[[#This Row],[Fractie]]/MAX(Data_Warmte[Fractie])</f>
        <v>0.73418649511270317</v>
      </c>
    </row>
    <row r="412" spans="1:4" x14ac:dyDescent="0.25">
      <c r="A412" s="10">
        <v>43848.375</v>
      </c>
      <c r="B412" s="10">
        <f>DATE(1904,MONTH(Data_Warmte[[#This Row],[Datumtijd]]),DAY(Data_Warmte[[#This Row],[Datumtijd]]))+TIME(HOUR(Data_Warmte[[#This Row],[Datumtijd]]),MINUTE(Data_Warmte[[#This Row],[Datumtijd]]),SECOND(Data_Warmte[[#This Row],[Datumtijd]]))</f>
        <v>1479.375</v>
      </c>
      <c r="C412" s="11">
        <v>3.6948138000000001E-4</v>
      </c>
      <c r="D412" s="7">
        <f>Data_Warmte[[#This Row],[Fractie]]/MAX(Data_Warmte[Fractie])</f>
        <v>0.89452771301775547</v>
      </c>
    </row>
    <row r="413" spans="1:4" x14ac:dyDescent="0.25">
      <c r="A413" s="10">
        <v>43848.416666666664</v>
      </c>
      <c r="B413" s="10">
        <f>DATE(1904,MONTH(Data_Warmte[[#This Row],[Datumtijd]]),DAY(Data_Warmte[[#This Row],[Datumtijd]]))+TIME(HOUR(Data_Warmte[[#This Row],[Datumtijd]]),MINUTE(Data_Warmte[[#This Row],[Datumtijd]]),SECOND(Data_Warmte[[#This Row],[Datumtijd]]))</f>
        <v>1479.4166666666667</v>
      </c>
      <c r="C413" s="11">
        <v>3.9182635000000002E-4</v>
      </c>
      <c r="D413" s="7">
        <f>Data_Warmte[[#This Row],[Fractie]]/MAX(Data_Warmte[Fractie])</f>
        <v>0.94862568924473178</v>
      </c>
    </row>
    <row r="414" spans="1:4" x14ac:dyDescent="0.25">
      <c r="A414" s="10">
        <v>43848.458333333336</v>
      </c>
      <c r="B414" s="10">
        <f>DATE(1904,MONTH(Data_Warmte[[#This Row],[Datumtijd]]),DAY(Data_Warmte[[#This Row],[Datumtijd]]))+TIME(HOUR(Data_Warmte[[#This Row],[Datumtijd]]),MINUTE(Data_Warmte[[#This Row],[Datumtijd]]),SECOND(Data_Warmte[[#This Row],[Datumtijd]]))</f>
        <v>1479.4583333333333</v>
      </c>
      <c r="C414" s="11">
        <v>3.6067150999999998E-4</v>
      </c>
      <c r="D414" s="7">
        <f>Data_Warmte[[#This Row],[Fractie]]/MAX(Data_Warmte[Fractie])</f>
        <v>0.87319870081399098</v>
      </c>
    </row>
    <row r="415" spans="1:4" x14ac:dyDescent="0.25">
      <c r="A415" s="10">
        <v>43848.5</v>
      </c>
      <c r="B415" s="10">
        <f>DATE(1904,MONTH(Data_Warmte[[#This Row],[Datumtijd]]),DAY(Data_Warmte[[#This Row],[Datumtijd]]))+TIME(HOUR(Data_Warmte[[#This Row],[Datumtijd]]),MINUTE(Data_Warmte[[#This Row],[Datumtijd]]),SECOND(Data_Warmte[[#This Row],[Datumtijd]]))</f>
        <v>1479.5</v>
      </c>
      <c r="C415" s="11">
        <v>3.2726224E-4</v>
      </c>
      <c r="D415" s="7">
        <f>Data_Warmte[[#This Row],[Fractie]]/MAX(Data_Warmte[Fractie])</f>
        <v>0.79231365625046601</v>
      </c>
    </row>
    <row r="416" spans="1:4" x14ac:dyDescent="0.25">
      <c r="A416" s="10">
        <v>43848.541666666664</v>
      </c>
      <c r="B416" s="10">
        <f>DATE(1904,MONTH(Data_Warmte[[#This Row],[Datumtijd]]),DAY(Data_Warmte[[#This Row],[Datumtijd]]))+TIME(HOUR(Data_Warmte[[#This Row],[Datumtijd]]),MINUTE(Data_Warmte[[#This Row],[Datumtijd]]),SECOND(Data_Warmte[[#This Row],[Datumtijd]]))</f>
        <v>1479.5416666666667</v>
      </c>
      <c r="C416" s="11">
        <v>2.9943214999999997E-4</v>
      </c>
      <c r="D416" s="7">
        <f>Data_Warmte[[#This Row],[Fractie]]/MAX(Data_Warmte[Fractie])</f>
        <v>0.72493600717711271</v>
      </c>
    </row>
    <row r="417" spans="1:4" x14ac:dyDescent="0.25">
      <c r="A417" s="10">
        <v>43848.583333333336</v>
      </c>
      <c r="B417" s="10">
        <f>DATE(1904,MONTH(Data_Warmte[[#This Row],[Datumtijd]]),DAY(Data_Warmte[[#This Row],[Datumtijd]]))+TIME(HOUR(Data_Warmte[[#This Row],[Datumtijd]]),MINUTE(Data_Warmte[[#This Row],[Datumtijd]]),SECOND(Data_Warmte[[#This Row],[Datumtijd]]))</f>
        <v>1479.5833333333333</v>
      </c>
      <c r="C417" s="11">
        <v>2.8192136E-4</v>
      </c>
      <c r="D417" s="7">
        <f>Data_Warmte[[#This Row],[Fractie]]/MAX(Data_Warmte[Fractie])</f>
        <v>0.68254175463904387</v>
      </c>
    </row>
    <row r="418" spans="1:4" x14ac:dyDescent="0.25">
      <c r="A418" s="10">
        <v>43848.625</v>
      </c>
      <c r="B418" s="10">
        <f>DATE(1904,MONTH(Data_Warmte[[#This Row],[Datumtijd]]),DAY(Data_Warmte[[#This Row],[Datumtijd]]))+TIME(HOUR(Data_Warmte[[#This Row],[Datumtijd]]),MINUTE(Data_Warmte[[#This Row],[Datumtijd]]),SECOND(Data_Warmte[[#This Row],[Datumtijd]]))</f>
        <v>1479.625</v>
      </c>
      <c r="C418" s="11">
        <v>2.7015296000000002E-4</v>
      </c>
      <c r="D418" s="7">
        <f>Data_Warmte[[#This Row],[Fractie]]/MAX(Data_Warmte[Fractie])</f>
        <v>0.65405003487260227</v>
      </c>
    </row>
    <row r="419" spans="1:4" x14ac:dyDescent="0.25">
      <c r="A419" s="10">
        <v>43848.666666666664</v>
      </c>
      <c r="B419" s="10">
        <f>DATE(1904,MONTH(Data_Warmte[[#This Row],[Datumtijd]]),DAY(Data_Warmte[[#This Row],[Datumtijd]]))+TIME(HOUR(Data_Warmte[[#This Row],[Datumtijd]]),MINUTE(Data_Warmte[[#This Row],[Datumtijd]]),SECOND(Data_Warmte[[#This Row],[Datumtijd]]))</f>
        <v>1479.6666666666667</v>
      </c>
      <c r="C419" s="11">
        <v>2.7538831999999997E-4</v>
      </c>
      <c r="D419" s="7">
        <f>Data_Warmte[[#This Row],[Fractie]]/MAX(Data_Warmte[Fractie])</f>
        <v>0.66672502977390036</v>
      </c>
    </row>
    <row r="420" spans="1:4" x14ac:dyDescent="0.25">
      <c r="A420" s="10">
        <v>43848.708333333336</v>
      </c>
      <c r="B420" s="10">
        <f>DATE(1904,MONTH(Data_Warmte[[#This Row],[Datumtijd]]),DAY(Data_Warmte[[#This Row],[Datumtijd]]))+TIME(HOUR(Data_Warmte[[#This Row],[Datumtijd]]),MINUTE(Data_Warmte[[#This Row],[Datumtijd]]),SECOND(Data_Warmte[[#This Row],[Datumtijd]]))</f>
        <v>1479.7083333333333</v>
      </c>
      <c r="C420" s="11">
        <v>3.0351610000000002E-4</v>
      </c>
      <c r="D420" s="7">
        <f>Data_Warmte[[#This Row],[Fractie]]/MAX(Data_Warmte[Fractie])</f>
        <v>0.73482339704660726</v>
      </c>
    </row>
    <row r="421" spans="1:4" x14ac:dyDescent="0.25">
      <c r="A421" s="10">
        <v>43848.75</v>
      </c>
      <c r="B421" s="10">
        <f>DATE(1904,MONTH(Data_Warmte[[#This Row],[Datumtijd]]),DAY(Data_Warmte[[#This Row],[Datumtijd]]))+TIME(HOUR(Data_Warmte[[#This Row],[Datumtijd]]),MINUTE(Data_Warmte[[#This Row],[Datumtijd]]),SECOND(Data_Warmte[[#This Row],[Datumtijd]]))</f>
        <v>1479.75</v>
      </c>
      <c r="C421" s="11">
        <v>3.218963E-4</v>
      </c>
      <c r="D421" s="7">
        <f>Data_Warmte[[#This Row],[Fractie]]/MAX(Data_Warmte[Fractie])</f>
        <v>0.77932252247157174</v>
      </c>
    </row>
    <row r="422" spans="1:4" x14ac:dyDescent="0.25">
      <c r="A422" s="10">
        <v>43848.791666666664</v>
      </c>
      <c r="B422" s="10">
        <f>DATE(1904,MONTH(Data_Warmte[[#This Row],[Datumtijd]]),DAY(Data_Warmte[[#This Row],[Datumtijd]]))+TIME(HOUR(Data_Warmte[[#This Row],[Datumtijd]]),MINUTE(Data_Warmte[[#This Row],[Datumtijd]]),SECOND(Data_Warmte[[#This Row],[Datumtijd]]))</f>
        <v>1479.7916666666667</v>
      </c>
      <c r="C422" s="11">
        <v>3.1345959999999997E-4</v>
      </c>
      <c r="D422" s="7">
        <f>Data_Warmte[[#This Row],[Fractie]]/MAX(Data_Warmte[Fractie])</f>
        <v>0.75889696826254249</v>
      </c>
    </row>
    <row r="423" spans="1:4" x14ac:dyDescent="0.25">
      <c r="A423" s="10">
        <v>43848.833333333336</v>
      </c>
      <c r="B423" s="10">
        <f>DATE(1904,MONTH(Data_Warmte[[#This Row],[Datumtijd]]),DAY(Data_Warmte[[#This Row],[Datumtijd]]))+TIME(HOUR(Data_Warmte[[#This Row],[Datumtijd]]),MINUTE(Data_Warmte[[#This Row],[Datumtijd]]),SECOND(Data_Warmte[[#This Row],[Datumtijd]]))</f>
        <v>1479.8333333333333</v>
      </c>
      <c r="C423" s="11">
        <v>2.9837960000000003E-4</v>
      </c>
      <c r="D423" s="7">
        <f>Data_Warmte[[#This Row],[Fractie]]/MAX(Data_Warmte[Fractie])</f>
        <v>0.72238774576178288</v>
      </c>
    </row>
    <row r="424" spans="1:4" x14ac:dyDescent="0.25">
      <c r="A424" s="10">
        <v>43848.875</v>
      </c>
      <c r="B424" s="10">
        <f>DATE(1904,MONTH(Data_Warmte[[#This Row],[Datumtijd]]),DAY(Data_Warmte[[#This Row],[Datumtijd]]))+TIME(HOUR(Data_Warmte[[#This Row],[Datumtijd]]),MINUTE(Data_Warmte[[#This Row],[Datumtijd]]),SECOND(Data_Warmte[[#This Row],[Datumtijd]]))</f>
        <v>1479.875</v>
      </c>
      <c r="C424" s="11">
        <v>2.7260505E-4</v>
      </c>
      <c r="D424" s="7">
        <f>Data_Warmte[[#This Row],[Fractie]]/MAX(Data_Warmte[Fractie])</f>
        <v>0.65998663297617566</v>
      </c>
    </row>
    <row r="425" spans="1:4" x14ac:dyDescent="0.25">
      <c r="A425" s="10">
        <v>43848.916666666664</v>
      </c>
      <c r="B425" s="10">
        <f>DATE(1904,MONTH(Data_Warmte[[#This Row],[Datumtijd]]),DAY(Data_Warmte[[#This Row],[Datumtijd]]))+TIME(HOUR(Data_Warmte[[#This Row],[Datumtijd]]),MINUTE(Data_Warmte[[#This Row],[Datumtijd]]),SECOND(Data_Warmte[[#This Row],[Datumtijd]]))</f>
        <v>1479.9166666666667</v>
      </c>
      <c r="C425" s="11">
        <v>2.4429663999999996E-4</v>
      </c>
      <c r="D425" s="7">
        <f>Data_Warmte[[#This Row],[Fractie]]/MAX(Data_Warmte[Fractie])</f>
        <v>0.59145095397533132</v>
      </c>
    </row>
    <row r="426" spans="1:4" x14ac:dyDescent="0.25">
      <c r="A426" s="10">
        <v>43848.958333333336</v>
      </c>
      <c r="B426" s="10">
        <f>DATE(1904,MONTH(Data_Warmte[[#This Row],[Datumtijd]]),DAY(Data_Warmte[[#This Row],[Datumtijd]]))+TIME(HOUR(Data_Warmte[[#This Row],[Datumtijd]]),MINUTE(Data_Warmte[[#This Row],[Datumtijd]]),SECOND(Data_Warmte[[#This Row],[Datumtijd]]))</f>
        <v>1479.9583333333333</v>
      </c>
      <c r="C426" s="11">
        <v>1.9750390999999999E-4</v>
      </c>
      <c r="D426" s="7">
        <f>Data_Warmte[[#This Row],[Fractie]]/MAX(Data_Warmte[Fractie])</f>
        <v>0.47816407128382116</v>
      </c>
    </row>
    <row r="427" spans="1:4" x14ac:dyDescent="0.25">
      <c r="A427" s="10">
        <v>43849</v>
      </c>
      <c r="B427" s="10">
        <f>DATE(1904,MONTH(Data_Warmte[[#This Row],[Datumtijd]]),DAY(Data_Warmte[[#This Row],[Datumtijd]]))+TIME(HOUR(Data_Warmte[[#This Row],[Datumtijd]]),MINUTE(Data_Warmte[[#This Row],[Datumtijd]]),SECOND(Data_Warmte[[#This Row],[Datumtijd]]))</f>
        <v>1480</v>
      </c>
      <c r="C427" s="11">
        <v>1.3196352000000001E-4</v>
      </c>
      <c r="D427" s="7">
        <f>Data_Warmte[[#This Row],[Fractie]]/MAX(Data_Warmte[Fractie])</f>
        <v>0.31948842928802756</v>
      </c>
    </row>
    <row r="428" spans="1:4" x14ac:dyDescent="0.25">
      <c r="A428" s="10">
        <v>43849.041666666664</v>
      </c>
      <c r="B428" s="10">
        <f>DATE(1904,MONTH(Data_Warmte[[#This Row],[Datumtijd]]),DAY(Data_Warmte[[#This Row],[Datumtijd]]))+TIME(HOUR(Data_Warmte[[#This Row],[Datumtijd]]),MINUTE(Data_Warmte[[#This Row],[Datumtijd]]),SECOND(Data_Warmte[[#This Row],[Datumtijd]]))</f>
        <v>1480.0416666666667</v>
      </c>
      <c r="C428" s="11">
        <v>1.014833E-4</v>
      </c>
      <c r="D428" s="7">
        <f>Data_Warmte[[#This Row],[Fractie]]/MAX(Data_Warmte[Fractie])</f>
        <v>0.24569472014664118</v>
      </c>
    </row>
    <row r="429" spans="1:4" x14ac:dyDescent="0.25">
      <c r="A429" s="10">
        <v>43849.083333333336</v>
      </c>
      <c r="B429" s="10">
        <f>DATE(1904,MONTH(Data_Warmte[[#This Row],[Datumtijd]]),DAY(Data_Warmte[[#This Row],[Datumtijd]]))+TIME(HOUR(Data_Warmte[[#This Row],[Datumtijd]]),MINUTE(Data_Warmte[[#This Row],[Datumtijd]]),SECOND(Data_Warmte[[#This Row],[Datumtijd]]))</f>
        <v>1480.0833333333333</v>
      </c>
      <c r="C429" s="11">
        <v>9.5686249999999995E-5</v>
      </c>
      <c r="D429" s="7">
        <f>Data_Warmte[[#This Row],[Fractie]]/MAX(Data_Warmte[Fractie])</f>
        <v>0.23165985354862864</v>
      </c>
    </row>
    <row r="430" spans="1:4" x14ac:dyDescent="0.25">
      <c r="A430" s="10">
        <v>43849.125</v>
      </c>
      <c r="B430" s="10">
        <f>DATE(1904,MONTH(Data_Warmte[[#This Row],[Datumtijd]]),DAY(Data_Warmte[[#This Row],[Datumtijd]]))+TIME(HOUR(Data_Warmte[[#This Row],[Datumtijd]]),MINUTE(Data_Warmte[[#This Row],[Datumtijd]]),SECOND(Data_Warmte[[#This Row],[Datumtijd]]))</f>
        <v>1480.125</v>
      </c>
      <c r="C430" s="11">
        <v>1.0042608E-4</v>
      </c>
      <c r="D430" s="7">
        <f>Data_Warmte[[#This Row],[Fractie]]/MAX(Data_Warmte[Fractie])</f>
        <v>0.24313515249330872</v>
      </c>
    </row>
    <row r="431" spans="1:4" x14ac:dyDescent="0.25">
      <c r="A431" s="10">
        <v>43849.166666666664</v>
      </c>
      <c r="B431" s="10">
        <f>DATE(1904,MONTH(Data_Warmte[[#This Row],[Datumtijd]]),DAY(Data_Warmte[[#This Row],[Datumtijd]]))+TIME(HOUR(Data_Warmte[[#This Row],[Datumtijd]]),MINUTE(Data_Warmte[[#This Row],[Datumtijd]]),SECOND(Data_Warmte[[#This Row],[Datumtijd]]))</f>
        <v>1480.1666666666667</v>
      </c>
      <c r="C431" s="11">
        <v>1.0920124999999999E-4</v>
      </c>
      <c r="D431" s="7">
        <f>Data_Warmte[[#This Row],[Fractie]]/MAX(Data_Warmte[Fractie])</f>
        <v>0.26438015474874582</v>
      </c>
    </row>
    <row r="432" spans="1:4" x14ac:dyDescent="0.25">
      <c r="A432" s="10">
        <v>43849.208333333336</v>
      </c>
      <c r="B432" s="10">
        <f>DATE(1904,MONTH(Data_Warmte[[#This Row],[Datumtijd]]),DAY(Data_Warmte[[#This Row],[Datumtijd]]))+TIME(HOUR(Data_Warmte[[#This Row],[Datumtijd]]),MINUTE(Data_Warmte[[#This Row],[Datumtijd]]),SECOND(Data_Warmte[[#This Row],[Datumtijd]]))</f>
        <v>1480.2083333333333</v>
      </c>
      <c r="C432" s="11">
        <v>1.1993528999999999E-4</v>
      </c>
      <c r="D432" s="7">
        <f>Data_Warmte[[#This Row],[Fractie]]/MAX(Data_Warmte[Fractie])</f>
        <v>0.29036765174424017</v>
      </c>
    </row>
    <row r="433" spans="1:4" x14ac:dyDescent="0.25">
      <c r="A433" s="10">
        <v>43849.25</v>
      </c>
      <c r="B433" s="10">
        <f>DATE(1904,MONTH(Data_Warmte[[#This Row],[Datumtijd]]),DAY(Data_Warmte[[#This Row],[Datumtijd]]))+TIME(HOUR(Data_Warmte[[#This Row],[Datumtijd]]),MINUTE(Data_Warmte[[#This Row],[Datumtijd]]),SECOND(Data_Warmte[[#This Row],[Datumtijd]]))</f>
        <v>1480.25</v>
      </c>
      <c r="C433" s="11">
        <v>1.4726220000000001E-4</v>
      </c>
      <c r="D433" s="7">
        <f>Data_Warmte[[#This Row],[Fractie]]/MAX(Data_Warmte[Fractie])</f>
        <v>0.35652708393576782</v>
      </c>
    </row>
    <row r="434" spans="1:4" x14ac:dyDescent="0.25">
      <c r="A434" s="10">
        <v>43849.291666666664</v>
      </c>
      <c r="B434" s="10">
        <f>DATE(1904,MONTH(Data_Warmte[[#This Row],[Datumtijd]]),DAY(Data_Warmte[[#This Row],[Datumtijd]]))+TIME(HOUR(Data_Warmte[[#This Row],[Datumtijd]]),MINUTE(Data_Warmte[[#This Row],[Datumtijd]]),SECOND(Data_Warmte[[#This Row],[Datumtijd]]))</f>
        <v>1480.2916666666667</v>
      </c>
      <c r="C434" s="11">
        <v>2.0271819999999999E-4</v>
      </c>
      <c r="D434" s="7">
        <f>Data_Warmte[[#This Row],[Fractie]]/MAX(Data_Warmte[Fractie])</f>
        <v>0.49078805495712924</v>
      </c>
    </row>
    <row r="435" spans="1:4" x14ac:dyDescent="0.25">
      <c r="A435" s="10">
        <v>43849.333333333336</v>
      </c>
      <c r="B435" s="10">
        <f>DATE(1904,MONTH(Data_Warmte[[#This Row],[Datumtijd]]),DAY(Data_Warmte[[#This Row],[Datumtijd]]))+TIME(HOUR(Data_Warmte[[#This Row],[Datumtijd]]),MINUTE(Data_Warmte[[#This Row],[Datumtijd]]),SECOND(Data_Warmte[[#This Row],[Datumtijd]]))</f>
        <v>1480.3333333333333</v>
      </c>
      <c r="C435" s="11">
        <v>2.8438208000000002E-4</v>
      </c>
      <c r="D435" s="7">
        <f>Data_Warmte[[#This Row],[Fractie]]/MAX(Data_Warmte[Fractie])</f>
        <v>0.68849924628308035</v>
      </c>
    </row>
    <row r="436" spans="1:4" x14ac:dyDescent="0.25">
      <c r="A436" s="10">
        <v>43849.375</v>
      </c>
      <c r="B436" s="10">
        <f>DATE(1904,MONTH(Data_Warmte[[#This Row],[Datumtijd]]),DAY(Data_Warmte[[#This Row],[Datumtijd]]))+TIME(HOUR(Data_Warmte[[#This Row],[Datumtijd]]),MINUTE(Data_Warmte[[#This Row],[Datumtijd]]),SECOND(Data_Warmte[[#This Row],[Datumtijd]]))</f>
        <v>1480.375</v>
      </c>
      <c r="C436" s="11">
        <v>3.5632270000000003E-4</v>
      </c>
      <c r="D436" s="7">
        <f>Data_Warmte[[#This Row],[Fractie]]/MAX(Data_Warmte[Fractie])</f>
        <v>0.86267007535619744</v>
      </c>
    </row>
    <row r="437" spans="1:4" x14ac:dyDescent="0.25">
      <c r="A437" s="10">
        <v>43849.416666666664</v>
      </c>
      <c r="B437" s="10">
        <f>DATE(1904,MONTH(Data_Warmte[[#This Row],[Datumtijd]]),DAY(Data_Warmte[[#This Row],[Datumtijd]]))+TIME(HOUR(Data_Warmte[[#This Row],[Datumtijd]]),MINUTE(Data_Warmte[[#This Row],[Datumtijd]]),SECOND(Data_Warmte[[#This Row],[Datumtijd]]))</f>
        <v>1480.4166666666667</v>
      </c>
      <c r="C437" s="11">
        <v>3.8509759999999998E-4</v>
      </c>
      <c r="D437" s="7">
        <f>Data_Warmte[[#This Row],[Fractie]]/MAX(Data_Warmte[Fractie])</f>
        <v>0.93233514342894996</v>
      </c>
    </row>
    <row r="438" spans="1:4" x14ac:dyDescent="0.25">
      <c r="A438" s="10">
        <v>43849.458333333336</v>
      </c>
      <c r="B438" s="10">
        <f>DATE(1904,MONTH(Data_Warmte[[#This Row],[Datumtijd]]),DAY(Data_Warmte[[#This Row],[Datumtijd]]))+TIME(HOUR(Data_Warmte[[#This Row],[Datumtijd]]),MINUTE(Data_Warmte[[#This Row],[Datumtijd]]),SECOND(Data_Warmte[[#This Row],[Datumtijd]]))</f>
        <v>1480.4583333333333</v>
      </c>
      <c r="C438" s="11">
        <v>3.6757587999999998E-4</v>
      </c>
      <c r="D438" s="7">
        <f>Data_Warmte[[#This Row],[Fractie]]/MAX(Data_Warmte[Fractie])</f>
        <v>0.88991442896767603</v>
      </c>
    </row>
    <row r="439" spans="1:4" x14ac:dyDescent="0.25">
      <c r="A439" s="10">
        <v>43849.5</v>
      </c>
      <c r="B439" s="10">
        <f>DATE(1904,MONTH(Data_Warmte[[#This Row],[Datumtijd]]),DAY(Data_Warmte[[#This Row],[Datumtijd]]))+TIME(HOUR(Data_Warmte[[#This Row],[Datumtijd]]),MINUTE(Data_Warmte[[#This Row],[Datumtijd]]),SECOND(Data_Warmte[[#This Row],[Datumtijd]]))</f>
        <v>1480.5</v>
      </c>
      <c r="C439" s="11">
        <v>3.3235055999999996E-4</v>
      </c>
      <c r="D439" s="7">
        <f>Data_Warmte[[#This Row],[Fractie]]/MAX(Data_Warmte[Fractie])</f>
        <v>0.80463266202202199</v>
      </c>
    </row>
    <row r="440" spans="1:4" x14ac:dyDescent="0.25">
      <c r="A440" s="10">
        <v>43849.541666666664</v>
      </c>
      <c r="B440" s="10">
        <f>DATE(1904,MONTH(Data_Warmte[[#This Row],[Datumtijd]]),DAY(Data_Warmte[[#This Row],[Datumtijd]]))+TIME(HOUR(Data_Warmte[[#This Row],[Datumtijd]]),MINUTE(Data_Warmte[[#This Row],[Datumtijd]]),SECOND(Data_Warmte[[#This Row],[Datumtijd]]))</f>
        <v>1480.5416666666667</v>
      </c>
      <c r="C440" s="11">
        <v>2.9674992000000002E-4</v>
      </c>
      <c r="D440" s="7">
        <f>Data_Warmte[[#This Row],[Fractie]]/MAX(Data_Warmte[Fractie])</f>
        <v>0.71844223185428702</v>
      </c>
    </row>
    <row r="441" spans="1:4" x14ac:dyDescent="0.25">
      <c r="A441" s="10">
        <v>43849.583333333336</v>
      </c>
      <c r="B441" s="10">
        <f>DATE(1904,MONTH(Data_Warmte[[#This Row],[Datumtijd]]),DAY(Data_Warmte[[#This Row],[Datumtijd]]))+TIME(HOUR(Data_Warmte[[#This Row],[Datumtijd]]),MINUTE(Data_Warmte[[#This Row],[Datumtijd]]),SECOND(Data_Warmte[[#This Row],[Datumtijd]]))</f>
        <v>1480.5833333333333</v>
      </c>
      <c r="C441" s="11">
        <v>2.7185940000000003E-4</v>
      </c>
      <c r="D441" s="7">
        <f>Data_Warmte[[#This Row],[Fractie]]/MAX(Data_Warmte[Fractie])</f>
        <v>0.65818138750152777</v>
      </c>
    </row>
    <row r="442" spans="1:4" x14ac:dyDescent="0.25">
      <c r="A442" s="10">
        <v>43849.625</v>
      </c>
      <c r="B442" s="10">
        <f>DATE(1904,MONTH(Data_Warmte[[#This Row],[Datumtijd]]),DAY(Data_Warmte[[#This Row],[Datumtijd]]))+TIME(HOUR(Data_Warmte[[#This Row],[Datumtijd]]),MINUTE(Data_Warmte[[#This Row],[Datumtijd]]),SECOND(Data_Warmte[[#This Row],[Datumtijd]]))</f>
        <v>1480.625</v>
      </c>
      <c r="C442" s="11">
        <v>2.55608E-4</v>
      </c>
      <c r="D442" s="7">
        <f>Data_Warmte[[#This Row],[Fractie]]/MAX(Data_Warmte[Fractie])</f>
        <v>0.61883616345982695</v>
      </c>
    </row>
    <row r="443" spans="1:4" x14ac:dyDescent="0.25">
      <c r="A443" s="10">
        <v>43849.666666666664</v>
      </c>
      <c r="B443" s="10">
        <f>DATE(1904,MONTH(Data_Warmte[[#This Row],[Datumtijd]]),DAY(Data_Warmte[[#This Row],[Datumtijd]]))+TIME(HOUR(Data_Warmte[[#This Row],[Datumtijd]]),MINUTE(Data_Warmte[[#This Row],[Datumtijd]]),SECOND(Data_Warmte[[#This Row],[Datumtijd]]))</f>
        <v>1480.6666666666667</v>
      </c>
      <c r="C443" s="11">
        <v>2.5499974000000003E-4</v>
      </c>
      <c r="D443" s="7">
        <f>Data_Warmte[[#This Row],[Fractie]]/MAX(Data_Warmte[Fractie])</f>
        <v>0.61736354411776395</v>
      </c>
    </row>
    <row r="444" spans="1:4" x14ac:dyDescent="0.25">
      <c r="A444" s="10">
        <v>43849.708333333336</v>
      </c>
      <c r="B444" s="10">
        <f>DATE(1904,MONTH(Data_Warmte[[#This Row],[Datumtijd]]),DAY(Data_Warmte[[#This Row],[Datumtijd]]))+TIME(HOUR(Data_Warmte[[#This Row],[Datumtijd]]),MINUTE(Data_Warmte[[#This Row],[Datumtijd]]),SECOND(Data_Warmte[[#This Row],[Datumtijd]]))</f>
        <v>1480.7083333333333</v>
      </c>
      <c r="C444" s="11">
        <v>2.8045833999999997E-4</v>
      </c>
      <c r="D444" s="7">
        <f>Data_Warmte[[#This Row],[Fractie]]/MAX(Data_Warmte[Fractie])</f>
        <v>0.67899973058711671</v>
      </c>
    </row>
    <row r="445" spans="1:4" x14ac:dyDescent="0.25">
      <c r="A445" s="10">
        <v>43849.75</v>
      </c>
      <c r="B445" s="10">
        <f>DATE(1904,MONTH(Data_Warmte[[#This Row],[Datumtijd]]),DAY(Data_Warmte[[#This Row],[Datumtijd]]))+TIME(HOUR(Data_Warmte[[#This Row],[Datumtijd]]),MINUTE(Data_Warmte[[#This Row],[Datumtijd]]),SECOND(Data_Warmte[[#This Row],[Datumtijd]]))</f>
        <v>1480.75</v>
      </c>
      <c r="C445" s="11">
        <v>2.9409892999999999E-4</v>
      </c>
      <c r="D445" s="7">
        <f>Data_Warmte[[#This Row],[Fractie]]/MAX(Data_Warmte[Fractie])</f>
        <v>0.7120240896953155</v>
      </c>
    </row>
    <row r="446" spans="1:4" x14ac:dyDescent="0.25">
      <c r="A446" s="10">
        <v>43849.791666666664</v>
      </c>
      <c r="B446" s="10">
        <f>DATE(1904,MONTH(Data_Warmte[[#This Row],[Datumtijd]]),DAY(Data_Warmte[[#This Row],[Datumtijd]]))+TIME(HOUR(Data_Warmte[[#This Row],[Datumtijd]]),MINUTE(Data_Warmte[[#This Row],[Datumtijd]]),SECOND(Data_Warmte[[#This Row],[Datumtijd]]))</f>
        <v>1480.7916666666667</v>
      </c>
      <c r="C446" s="11">
        <v>2.8880132000000001E-4</v>
      </c>
      <c r="D446" s="7">
        <f>Data_Warmte[[#This Row],[Fractie]]/MAX(Data_Warmte[Fractie])</f>
        <v>0.69919838530458278</v>
      </c>
    </row>
    <row r="447" spans="1:4" x14ac:dyDescent="0.25">
      <c r="A447" s="10">
        <v>43849.833333333336</v>
      </c>
      <c r="B447" s="10">
        <f>DATE(1904,MONTH(Data_Warmte[[#This Row],[Datumtijd]]),DAY(Data_Warmte[[#This Row],[Datumtijd]]))+TIME(HOUR(Data_Warmte[[#This Row],[Datumtijd]]),MINUTE(Data_Warmte[[#This Row],[Datumtijd]]),SECOND(Data_Warmte[[#This Row],[Datumtijd]]))</f>
        <v>1480.8333333333333</v>
      </c>
      <c r="C447" s="11">
        <v>2.7674752000000002E-4</v>
      </c>
      <c r="D447" s="7">
        <f>Data_Warmte[[#This Row],[Fractie]]/MAX(Data_Warmte[Fractie])</f>
        <v>0.67001570187091852</v>
      </c>
    </row>
    <row r="448" spans="1:4" x14ac:dyDescent="0.25">
      <c r="A448" s="10">
        <v>43849.875</v>
      </c>
      <c r="B448" s="10">
        <f>DATE(1904,MONTH(Data_Warmte[[#This Row],[Datumtijd]]),DAY(Data_Warmte[[#This Row],[Datumtijd]]))+TIME(HOUR(Data_Warmte[[#This Row],[Datumtijd]]),MINUTE(Data_Warmte[[#This Row],[Datumtijd]]),SECOND(Data_Warmte[[#This Row],[Datumtijd]]))</f>
        <v>1480.875</v>
      </c>
      <c r="C448" s="11">
        <v>2.5544106999999996E-4</v>
      </c>
      <c r="D448" s="7">
        <f>Data_Warmte[[#This Row],[Fractie]]/MAX(Data_Warmte[Fractie])</f>
        <v>0.61843201992454488</v>
      </c>
    </row>
    <row r="449" spans="1:4" x14ac:dyDescent="0.25">
      <c r="A449" s="10">
        <v>43849.916666666664</v>
      </c>
      <c r="B449" s="10">
        <f>DATE(1904,MONTH(Data_Warmte[[#This Row],[Datumtijd]]),DAY(Data_Warmte[[#This Row],[Datumtijd]]))+TIME(HOUR(Data_Warmte[[#This Row],[Datumtijd]]),MINUTE(Data_Warmte[[#This Row],[Datumtijd]]),SECOND(Data_Warmte[[#This Row],[Datumtijd]]))</f>
        <v>1480.9166666666667</v>
      </c>
      <c r="C449" s="11">
        <v>2.1777849000000001E-4</v>
      </c>
      <c r="D449" s="7">
        <f>Data_Warmte[[#This Row],[Fractie]]/MAX(Data_Warmte[Fractie])</f>
        <v>0.52724955883882474</v>
      </c>
    </row>
    <row r="450" spans="1:4" x14ac:dyDescent="0.25">
      <c r="A450" s="10">
        <v>43849.958333333336</v>
      </c>
      <c r="B450" s="10">
        <f>DATE(1904,MONTH(Data_Warmte[[#This Row],[Datumtijd]]),DAY(Data_Warmte[[#This Row],[Datumtijd]]))+TIME(HOUR(Data_Warmte[[#This Row],[Datumtijd]]),MINUTE(Data_Warmte[[#This Row],[Datumtijd]]),SECOND(Data_Warmte[[#This Row],[Datumtijd]]))</f>
        <v>1480.9583333333333</v>
      </c>
      <c r="C450" s="11">
        <v>1.5986092000000001E-4</v>
      </c>
      <c r="D450" s="7">
        <f>Data_Warmte[[#This Row],[Fractie]]/MAX(Data_Warmte[Fractie])</f>
        <v>0.38702903829284818</v>
      </c>
    </row>
    <row r="451" spans="1:4" x14ac:dyDescent="0.25">
      <c r="A451" s="10">
        <v>43850</v>
      </c>
      <c r="B451" s="10">
        <f>DATE(1904,MONTH(Data_Warmte[[#This Row],[Datumtijd]]),DAY(Data_Warmte[[#This Row],[Datumtijd]]))+TIME(HOUR(Data_Warmte[[#This Row],[Datumtijd]]),MINUTE(Data_Warmte[[#This Row],[Datumtijd]]),SECOND(Data_Warmte[[#This Row],[Datumtijd]]))</f>
        <v>1481</v>
      </c>
      <c r="C451" s="11">
        <v>9.6704450000000005E-5</v>
      </c>
      <c r="D451" s="7">
        <f>Data_Warmte[[#This Row],[Fractie]]/MAX(Data_Warmte[Fractie])</f>
        <v>0.2341249523782224</v>
      </c>
    </row>
    <row r="452" spans="1:4" x14ac:dyDescent="0.25">
      <c r="A452" s="10">
        <v>43850.041666666664</v>
      </c>
      <c r="B452" s="10">
        <f>DATE(1904,MONTH(Data_Warmte[[#This Row],[Datumtijd]]),DAY(Data_Warmte[[#This Row],[Datumtijd]]))+TIME(HOUR(Data_Warmte[[#This Row],[Datumtijd]]),MINUTE(Data_Warmte[[#This Row],[Datumtijd]]),SECOND(Data_Warmte[[#This Row],[Datumtijd]]))</f>
        <v>1481.0416666666667</v>
      </c>
      <c r="C452" s="11">
        <v>8.0793999999999986E-5</v>
      </c>
      <c r="D452" s="7">
        <f>Data_Warmte[[#This Row],[Fractie]]/MAX(Data_Warmte[Fractie])</f>
        <v>0.19560518055214723</v>
      </c>
    </row>
    <row r="453" spans="1:4" x14ac:dyDescent="0.25">
      <c r="A453" s="10">
        <v>43850.083333333336</v>
      </c>
      <c r="B453" s="10">
        <f>DATE(1904,MONTH(Data_Warmte[[#This Row],[Datumtijd]]),DAY(Data_Warmte[[#This Row],[Datumtijd]]))+TIME(HOUR(Data_Warmte[[#This Row],[Datumtijd]]),MINUTE(Data_Warmte[[#This Row],[Datumtijd]]),SECOND(Data_Warmte[[#This Row],[Datumtijd]]))</f>
        <v>1481.0833333333333</v>
      </c>
      <c r="C453" s="11">
        <v>8.4379899999999995E-5</v>
      </c>
      <c r="D453" s="7">
        <f>Data_Warmte[[#This Row],[Fractie]]/MAX(Data_Warmte[Fractie])</f>
        <v>0.20428677345436705</v>
      </c>
    </row>
    <row r="454" spans="1:4" x14ac:dyDescent="0.25">
      <c r="A454" s="10">
        <v>43850.125</v>
      </c>
      <c r="B454" s="10">
        <f>DATE(1904,MONTH(Data_Warmte[[#This Row],[Datumtijd]]),DAY(Data_Warmte[[#This Row],[Datumtijd]]))+TIME(HOUR(Data_Warmte[[#This Row],[Datumtijd]]),MINUTE(Data_Warmte[[#This Row],[Datumtijd]]),SECOND(Data_Warmte[[#This Row],[Datumtijd]]))</f>
        <v>1481.125</v>
      </c>
      <c r="C454" s="11">
        <v>9.2791E-5</v>
      </c>
      <c r="D454" s="7">
        <f>Data_Warmte[[#This Row],[Fractie]]/MAX(Data_Warmte[Fractie])</f>
        <v>0.22465034914244</v>
      </c>
    </row>
    <row r="455" spans="1:4" x14ac:dyDescent="0.25">
      <c r="A455" s="10">
        <v>43850.166666666664</v>
      </c>
      <c r="B455" s="10">
        <f>DATE(1904,MONTH(Data_Warmte[[#This Row],[Datumtijd]]),DAY(Data_Warmte[[#This Row],[Datumtijd]]))+TIME(HOUR(Data_Warmte[[#This Row],[Datumtijd]]),MINUTE(Data_Warmte[[#This Row],[Datumtijd]]),SECOND(Data_Warmte[[#This Row],[Datumtijd]]))</f>
        <v>1481.1666666666667</v>
      </c>
      <c r="C455" s="11">
        <v>1.0496485000000001E-4</v>
      </c>
      <c r="D455" s="7">
        <f>Data_Warmte[[#This Row],[Fractie]]/MAX(Data_Warmte[Fractie])</f>
        <v>0.25412367794488522</v>
      </c>
    </row>
    <row r="456" spans="1:4" x14ac:dyDescent="0.25">
      <c r="A456" s="10">
        <v>43850.208333333336</v>
      </c>
      <c r="B456" s="10">
        <f>DATE(1904,MONTH(Data_Warmte[[#This Row],[Datumtijd]]),DAY(Data_Warmte[[#This Row],[Datumtijd]]))+TIME(HOUR(Data_Warmte[[#This Row],[Datumtijd]]),MINUTE(Data_Warmte[[#This Row],[Datumtijd]]),SECOND(Data_Warmte[[#This Row],[Datumtijd]]))</f>
        <v>1481.2083333333333</v>
      </c>
      <c r="C456" s="11">
        <v>1.2961542E-4</v>
      </c>
      <c r="D456" s="7">
        <f>Data_Warmte[[#This Row],[Fractie]]/MAX(Data_Warmte[Fractie])</f>
        <v>0.31380359471547886</v>
      </c>
    </row>
    <row r="457" spans="1:4" x14ac:dyDescent="0.25">
      <c r="A457" s="10">
        <v>43850.25</v>
      </c>
      <c r="B457" s="10">
        <f>DATE(1904,MONTH(Data_Warmte[[#This Row],[Datumtijd]]),DAY(Data_Warmte[[#This Row],[Datumtijd]]))+TIME(HOUR(Data_Warmte[[#This Row],[Datumtijd]]),MINUTE(Data_Warmte[[#This Row],[Datumtijd]]),SECOND(Data_Warmte[[#This Row],[Datumtijd]]))</f>
        <v>1481.25</v>
      </c>
      <c r="C457" s="11">
        <v>1.8781692E-4</v>
      </c>
      <c r="D457" s="7">
        <f>Data_Warmte[[#This Row],[Fractie]]/MAX(Data_Warmte[Fractie])</f>
        <v>0.45471152000579501</v>
      </c>
    </row>
    <row r="458" spans="1:4" x14ac:dyDescent="0.25">
      <c r="A458" s="10">
        <v>43850.291666666664</v>
      </c>
      <c r="B458" s="10">
        <f>DATE(1904,MONTH(Data_Warmte[[#This Row],[Datumtijd]]),DAY(Data_Warmte[[#This Row],[Datumtijd]]))+TIME(HOUR(Data_Warmte[[#This Row],[Datumtijd]]),MINUTE(Data_Warmte[[#This Row],[Datumtijd]]),SECOND(Data_Warmte[[#This Row],[Datumtijd]]))</f>
        <v>1481.2916666666667</v>
      </c>
      <c r="C458" s="11">
        <v>2.6883429999999996E-4</v>
      </c>
      <c r="D458" s="7">
        <f>Data_Warmte[[#This Row],[Fractie]]/MAX(Data_Warmte[Fractie])</f>
        <v>0.65085751157400451</v>
      </c>
    </row>
    <row r="459" spans="1:4" x14ac:dyDescent="0.25">
      <c r="A459" s="10">
        <v>43850.333333333336</v>
      </c>
      <c r="B459" s="10">
        <f>DATE(1904,MONTH(Data_Warmte[[#This Row],[Datumtijd]]),DAY(Data_Warmte[[#This Row],[Datumtijd]]))+TIME(HOUR(Data_Warmte[[#This Row],[Datumtijd]]),MINUTE(Data_Warmte[[#This Row],[Datumtijd]]),SECOND(Data_Warmte[[#This Row],[Datumtijd]]))</f>
        <v>1481.3333333333333</v>
      </c>
      <c r="C459" s="11">
        <v>3.2715709999999999E-4</v>
      </c>
      <c r="D459" s="7">
        <f>Data_Warmte[[#This Row],[Fractie]]/MAX(Data_Warmte[Fractie])</f>
        <v>0.79205910852807015</v>
      </c>
    </row>
    <row r="460" spans="1:4" x14ac:dyDescent="0.25">
      <c r="A460" s="10">
        <v>43850.375</v>
      </c>
      <c r="B460" s="10">
        <f>DATE(1904,MONTH(Data_Warmte[[#This Row],[Datumtijd]]),DAY(Data_Warmte[[#This Row],[Datumtijd]]))+TIME(HOUR(Data_Warmte[[#This Row],[Datumtijd]]),MINUTE(Data_Warmte[[#This Row],[Datumtijd]]),SECOND(Data_Warmte[[#This Row],[Datumtijd]]))</f>
        <v>1481.375</v>
      </c>
      <c r="C460" s="11">
        <v>3.4949986999999996E-4</v>
      </c>
      <c r="D460" s="7">
        <f>Data_Warmte[[#This Row],[Fractie]]/MAX(Data_Warmte[Fractie])</f>
        <v>0.84615175847590163</v>
      </c>
    </row>
    <row r="461" spans="1:4" x14ac:dyDescent="0.25">
      <c r="A461" s="10">
        <v>43850.416666666664</v>
      </c>
      <c r="B461" s="10">
        <f>DATE(1904,MONTH(Data_Warmte[[#This Row],[Datumtijd]]),DAY(Data_Warmte[[#This Row],[Datumtijd]]))+TIME(HOUR(Data_Warmte[[#This Row],[Datumtijd]]),MINUTE(Data_Warmte[[#This Row],[Datumtijd]]),SECOND(Data_Warmte[[#This Row],[Datumtijd]]))</f>
        <v>1481.4166666666667</v>
      </c>
      <c r="C461" s="11">
        <v>3.4508064000000004E-4</v>
      </c>
      <c r="D461" s="7">
        <f>Data_Warmte[[#This Row],[Fractie]]/MAX(Data_Warmte[Fractie])</f>
        <v>0.83545264366475902</v>
      </c>
    </row>
    <row r="462" spans="1:4" x14ac:dyDescent="0.25">
      <c r="A462" s="10">
        <v>43850.458333333336</v>
      </c>
      <c r="B462" s="10">
        <f>DATE(1904,MONTH(Data_Warmte[[#This Row],[Datumtijd]]),DAY(Data_Warmte[[#This Row],[Datumtijd]]))+TIME(HOUR(Data_Warmte[[#This Row],[Datumtijd]]),MINUTE(Data_Warmte[[#This Row],[Datumtijd]]),SECOND(Data_Warmte[[#This Row],[Datumtijd]]))</f>
        <v>1481.4583333333333</v>
      </c>
      <c r="C462" s="11">
        <v>3.1308413999999997E-4</v>
      </c>
      <c r="D462" s="7">
        <f>Data_Warmte[[#This Row],[Fractie]]/MAX(Data_Warmte[Fractie])</f>
        <v>0.75798796609542474</v>
      </c>
    </row>
    <row r="463" spans="1:4" x14ac:dyDescent="0.25">
      <c r="A463" s="10">
        <v>43850.5</v>
      </c>
      <c r="B463" s="10">
        <f>DATE(1904,MONTH(Data_Warmte[[#This Row],[Datumtijd]]),DAY(Data_Warmte[[#This Row],[Datumtijd]]))+TIME(HOUR(Data_Warmte[[#This Row],[Datumtijd]]),MINUTE(Data_Warmte[[#This Row],[Datumtijd]]),SECOND(Data_Warmte[[#This Row],[Datumtijd]]))</f>
        <v>1481.5</v>
      </c>
      <c r="C463" s="11">
        <v>2.9130695000000002E-4</v>
      </c>
      <c r="D463" s="7">
        <f>Data_Warmte[[#This Row],[Fractie]]/MAX(Data_Warmte[Fractie])</f>
        <v>0.70526460567424987</v>
      </c>
    </row>
    <row r="464" spans="1:4" x14ac:dyDescent="0.25">
      <c r="A464" s="10">
        <v>43850.541666666664</v>
      </c>
      <c r="B464" s="10">
        <f>DATE(1904,MONTH(Data_Warmte[[#This Row],[Datumtijd]]),DAY(Data_Warmte[[#This Row],[Datumtijd]]))+TIME(HOUR(Data_Warmte[[#This Row],[Datumtijd]]),MINUTE(Data_Warmte[[#This Row],[Datumtijd]]),SECOND(Data_Warmte[[#This Row],[Datumtijd]]))</f>
        <v>1481.5416666666667</v>
      </c>
      <c r="C464" s="11">
        <v>2.7774875000000001E-4</v>
      </c>
      <c r="D464" s="7">
        <f>Data_Warmte[[#This Row],[Fractie]]/MAX(Data_Warmte[Fractie])</f>
        <v>0.67243971572001904</v>
      </c>
    </row>
    <row r="465" spans="1:4" x14ac:dyDescent="0.25">
      <c r="A465" s="10">
        <v>43850.583333333336</v>
      </c>
      <c r="B465" s="10">
        <f>DATE(1904,MONTH(Data_Warmte[[#This Row],[Datumtijd]]),DAY(Data_Warmte[[#This Row],[Datumtijd]]))+TIME(HOUR(Data_Warmte[[#This Row],[Datumtijd]]),MINUTE(Data_Warmte[[#This Row],[Datumtijd]]),SECOND(Data_Warmte[[#This Row],[Datumtijd]]))</f>
        <v>1481.5833333333333</v>
      </c>
      <c r="C465" s="11">
        <v>2.7100181999999997E-4</v>
      </c>
      <c r="D465" s="7">
        <f>Data_Warmte[[#This Row],[Fractie]]/MAX(Data_Warmte[Fractie])</f>
        <v>0.65610515547021453</v>
      </c>
    </row>
    <row r="466" spans="1:4" x14ac:dyDescent="0.25">
      <c r="A466" s="10">
        <v>43850.625</v>
      </c>
      <c r="B466" s="10">
        <f>DATE(1904,MONTH(Data_Warmte[[#This Row],[Datumtijd]]),DAY(Data_Warmte[[#This Row],[Datumtijd]]))+TIME(HOUR(Data_Warmte[[#This Row],[Datumtijd]]),MINUTE(Data_Warmte[[#This Row],[Datumtijd]]),SECOND(Data_Warmte[[#This Row],[Datumtijd]]))</f>
        <v>1481.625</v>
      </c>
      <c r="C466" s="11">
        <v>2.7491912E-4</v>
      </c>
      <c r="D466" s="7">
        <f>Data_Warmte[[#This Row],[Fractie]]/MAX(Data_Warmte[Fractie])</f>
        <v>0.6655890796945001</v>
      </c>
    </row>
    <row r="467" spans="1:4" x14ac:dyDescent="0.25">
      <c r="A467" s="10">
        <v>43850.666666666664</v>
      </c>
      <c r="B467" s="10">
        <f>DATE(1904,MONTH(Data_Warmte[[#This Row],[Datumtijd]]),DAY(Data_Warmte[[#This Row],[Datumtijd]]))+TIME(HOUR(Data_Warmte[[#This Row],[Datumtijd]]),MINUTE(Data_Warmte[[#This Row],[Datumtijd]]),SECOND(Data_Warmte[[#This Row],[Datumtijd]]))</f>
        <v>1481.6666666666667</v>
      </c>
      <c r="C467" s="11">
        <v>2.9108767000000002E-4</v>
      </c>
      <c r="D467" s="7">
        <f>Data_Warmte[[#This Row],[Fractie]]/MAX(Data_Warmte[Fractie])</f>
        <v>0.70473372090568442</v>
      </c>
    </row>
    <row r="468" spans="1:4" x14ac:dyDescent="0.25">
      <c r="A468" s="10">
        <v>43850.708333333336</v>
      </c>
      <c r="B468" s="10">
        <f>DATE(1904,MONTH(Data_Warmte[[#This Row],[Datumtijd]]),DAY(Data_Warmte[[#This Row],[Datumtijd]]))+TIME(HOUR(Data_Warmte[[#This Row],[Datumtijd]]),MINUTE(Data_Warmte[[#This Row],[Datumtijd]]),SECOND(Data_Warmte[[#This Row],[Datumtijd]]))</f>
        <v>1481.7083333333333</v>
      </c>
      <c r="C468" s="11">
        <v>3.2678864999999995E-4</v>
      </c>
      <c r="D468" s="7">
        <f>Data_Warmte[[#This Row],[Fractie]]/MAX(Data_Warmte[Fractie])</f>
        <v>0.791167077823136</v>
      </c>
    </row>
    <row r="469" spans="1:4" x14ac:dyDescent="0.25">
      <c r="A469" s="10">
        <v>43850.75</v>
      </c>
      <c r="B469" s="10">
        <f>DATE(1904,MONTH(Data_Warmte[[#This Row],[Datumtijd]]),DAY(Data_Warmte[[#This Row],[Datumtijd]]))+TIME(HOUR(Data_Warmte[[#This Row],[Datumtijd]]),MINUTE(Data_Warmte[[#This Row],[Datumtijd]]),SECOND(Data_Warmte[[#This Row],[Datumtijd]]))</f>
        <v>1481.75</v>
      </c>
      <c r="C469" s="11">
        <v>3.4771047999999997E-4</v>
      </c>
      <c r="D469" s="7">
        <f>Data_Warmte[[#This Row],[Fractie]]/MAX(Data_Warmte[Fractie])</f>
        <v>0.84181958091286224</v>
      </c>
    </row>
    <row r="470" spans="1:4" x14ac:dyDescent="0.25">
      <c r="A470" s="10">
        <v>43850.791666666664</v>
      </c>
      <c r="B470" s="10">
        <f>DATE(1904,MONTH(Data_Warmte[[#This Row],[Datumtijd]]),DAY(Data_Warmte[[#This Row],[Datumtijd]]))+TIME(HOUR(Data_Warmte[[#This Row],[Datumtijd]]),MINUTE(Data_Warmte[[#This Row],[Datumtijd]]),SECOND(Data_Warmte[[#This Row],[Datumtijd]]))</f>
        <v>1481.7916666666667</v>
      </c>
      <c r="C470" s="11">
        <v>3.3197483999999997E-4</v>
      </c>
      <c r="D470" s="7">
        <f>Data_Warmte[[#This Row],[Fractie]]/MAX(Data_Warmte[Fractie])</f>
        <v>0.80372303038555082</v>
      </c>
    </row>
    <row r="471" spans="1:4" x14ac:dyDescent="0.25">
      <c r="A471" s="10">
        <v>43850.833333333336</v>
      </c>
      <c r="B471" s="10">
        <f>DATE(1904,MONTH(Data_Warmte[[#This Row],[Datumtijd]]),DAY(Data_Warmte[[#This Row],[Datumtijd]]))+TIME(HOUR(Data_Warmte[[#This Row],[Datumtijd]]),MINUTE(Data_Warmte[[#This Row],[Datumtijd]]),SECOND(Data_Warmte[[#This Row],[Datumtijd]]))</f>
        <v>1481.8333333333333</v>
      </c>
      <c r="C471" s="11">
        <v>3.2006795E-4</v>
      </c>
      <c r="D471" s="7">
        <f>Data_Warmte[[#This Row],[Fractie]]/MAX(Data_Warmte[Fractie])</f>
        <v>0.77489602134695212</v>
      </c>
    </row>
    <row r="472" spans="1:4" x14ac:dyDescent="0.25">
      <c r="A472" s="10">
        <v>43850.875</v>
      </c>
      <c r="B472" s="10">
        <f>DATE(1904,MONTH(Data_Warmte[[#This Row],[Datumtijd]]),DAY(Data_Warmte[[#This Row],[Datumtijd]]))+TIME(HOUR(Data_Warmte[[#This Row],[Datumtijd]]),MINUTE(Data_Warmte[[#This Row],[Datumtijd]]),SECOND(Data_Warmte[[#This Row],[Datumtijd]]))</f>
        <v>1481.875</v>
      </c>
      <c r="C472" s="11">
        <v>2.8695249999999999E-4</v>
      </c>
      <c r="D472" s="7">
        <f>Data_Warmte[[#This Row],[Fractie]]/MAX(Data_Warmte[Fractie])</f>
        <v>0.69472232557355795</v>
      </c>
    </row>
    <row r="473" spans="1:4" x14ac:dyDescent="0.25">
      <c r="A473" s="10">
        <v>43850.916666666664</v>
      </c>
      <c r="B473" s="10">
        <f>DATE(1904,MONTH(Data_Warmte[[#This Row],[Datumtijd]]),DAY(Data_Warmte[[#This Row],[Datumtijd]]))+TIME(HOUR(Data_Warmte[[#This Row],[Datumtijd]]),MINUTE(Data_Warmte[[#This Row],[Datumtijd]]),SECOND(Data_Warmte[[#This Row],[Datumtijd]]))</f>
        <v>1481.9166666666667</v>
      </c>
      <c r="C473" s="11">
        <v>2.4338198999999998E-4</v>
      </c>
      <c r="D473" s="7">
        <f>Data_Warmte[[#This Row],[Fractie]]/MAX(Data_Warmte[Fractie])</f>
        <v>0.58923655342093351</v>
      </c>
    </row>
    <row r="474" spans="1:4" x14ac:dyDescent="0.25">
      <c r="A474" s="10">
        <v>43850.958333333336</v>
      </c>
      <c r="B474" s="10">
        <f>DATE(1904,MONTH(Data_Warmte[[#This Row],[Datumtijd]]),DAY(Data_Warmte[[#This Row],[Datumtijd]]))+TIME(HOUR(Data_Warmte[[#This Row],[Datumtijd]]),MINUTE(Data_Warmte[[#This Row],[Datumtijd]]),SECOND(Data_Warmte[[#This Row],[Datumtijd]]))</f>
        <v>1481.9583333333333</v>
      </c>
      <c r="C474" s="11">
        <v>1.7446226E-4</v>
      </c>
      <c r="D474" s="7">
        <f>Data_Warmte[[#This Row],[Fractie]]/MAX(Data_Warmte[Fractie])</f>
        <v>0.42237940771388544</v>
      </c>
    </row>
    <row r="475" spans="1:4" x14ac:dyDescent="0.25">
      <c r="A475" s="10">
        <v>43851</v>
      </c>
      <c r="B475" s="10">
        <f>DATE(1904,MONTH(Data_Warmte[[#This Row],[Datumtijd]]),DAY(Data_Warmte[[#This Row],[Datumtijd]]))+TIME(HOUR(Data_Warmte[[#This Row],[Datumtijd]]),MINUTE(Data_Warmte[[#This Row],[Datumtijd]]),SECOND(Data_Warmte[[#This Row],[Datumtijd]]))</f>
        <v>1482</v>
      </c>
      <c r="C475" s="11">
        <v>1.0408376E-4</v>
      </c>
      <c r="D475" s="7">
        <f>Data_Warmte[[#This Row],[Fractie]]/MAX(Data_Warmte[Fractie])</f>
        <v>0.25199052735780336</v>
      </c>
    </row>
    <row r="476" spans="1:4" x14ac:dyDescent="0.25">
      <c r="A476" s="10">
        <v>43851.041666666664</v>
      </c>
      <c r="B476" s="10">
        <f>DATE(1904,MONTH(Data_Warmte[[#This Row],[Datumtijd]]),DAY(Data_Warmte[[#This Row],[Datumtijd]]))+TIME(HOUR(Data_Warmte[[#This Row],[Datumtijd]]),MINUTE(Data_Warmte[[#This Row],[Datumtijd]]),SECOND(Data_Warmte[[#This Row],[Datumtijd]]))</f>
        <v>1482.0416666666667</v>
      </c>
      <c r="C476" s="11">
        <v>8.1228319999999984E-5</v>
      </c>
      <c r="D476" s="7">
        <f>Data_Warmte[[#This Row],[Fractie]]/MAX(Data_Warmte[Fractie])</f>
        <v>0.1966566848967447</v>
      </c>
    </row>
    <row r="477" spans="1:4" x14ac:dyDescent="0.25">
      <c r="A477" s="10">
        <v>43851.083333333336</v>
      </c>
      <c r="B477" s="10">
        <f>DATE(1904,MONTH(Data_Warmte[[#This Row],[Datumtijd]]),DAY(Data_Warmte[[#This Row],[Datumtijd]]))+TIME(HOUR(Data_Warmte[[#This Row],[Datumtijd]]),MINUTE(Data_Warmte[[#This Row],[Datumtijd]]),SECOND(Data_Warmte[[#This Row],[Datumtijd]]))</f>
        <v>1482.0833333333333</v>
      </c>
      <c r="C477" s="11">
        <v>8.4828099999999988E-5</v>
      </c>
      <c r="D477" s="7">
        <f>Data_Warmte[[#This Row],[Fractie]]/MAX(Data_Warmte[Fractie])</f>
        <v>0.20537188177829543</v>
      </c>
    </row>
    <row r="478" spans="1:4" x14ac:dyDescent="0.25">
      <c r="A478" s="10">
        <v>43851.125</v>
      </c>
      <c r="B478" s="10">
        <f>DATE(1904,MONTH(Data_Warmte[[#This Row],[Datumtijd]]),DAY(Data_Warmte[[#This Row],[Datumtijd]]))+TIME(HOUR(Data_Warmte[[#This Row],[Datumtijd]]),MINUTE(Data_Warmte[[#This Row],[Datumtijd]]),SECOND(Data_Warmte[[#This Row],[Datumtijd]]))</f>
        <v>1482.125</v>
      </c>
      <c r="C478" s="11">
        <v>9.3738520000000012E-5</v>
      </c>
      <c r="D478" s="7">
        <f>Data_Warmte[[#This Row],[Fractie]]/MAX(Data_Warmte[Fractie])</f>
        <v>0.22694432914933127</v>
      </c>
    </row>
    <row r="479" spans="1:4" x14ac:dyDescent="0.25">
      <c r="A479" s="10">
        <v>43851.166666666664</v>
      </c>
      <c r="B479" s="10">
        <f>DATE(1904,MONTH(Data_Warmte[[#This Row],[Datumtijd]]),DAY(Data_Warmte[[#This Row],[Datumtijd]]))+TIME(HOUR(Data_Warmte[[#This Row],[Datumtijd]]),MINUTE(Data_Warmte[[#This Row],[Datumtijd]]),SECOND(Data_Warmte[[#This Row],[Datumtijd]]))</f>
        <v>1482.1666666666667</v>
      </c>
      <c r="C479" s="11">
        <v>1.0549431000000001E-4</v>
      </c>
      <c r="D479" s="7">
        <f>Data_Warmte[[#This Row],[Fractie]]/MAX(Data_Warmte[Fractie])</f>
        <v>0.2554055196521301</v>
      </c>
    </row>
    <row r="480" spans="1:4" x14ac:dyDescent="0.25">
      <c r="A480" s="10">
        <v>43851.208333333336</v>
      </c>
      <c r="B480" s="10">
        <f>DATE(1904,MONTH(Data_Warmte[[#This Row],[Datumtijd]]),DAY(Data_Warmte[[#This Row],[Datumtijd]]))+TIME(HOUR(Data_Warmte[[#This Row],[Datumtijd]]),MINUTE(Data_Warmte[[#This Row],[Datumtijd]]),SECOND(Data_Warmte[[#This Row],[Datumtijd]]))</f>
        <v>1482.2083333333333</v>
      </c>
      <c r="C480" s="11">
        <v>1.2921838000000001E-4</v>
      </c>
      <c r="D480" s="7">
        <f>Data_Warmte[[#This Row],[Fractie]]/MAX(Data_Warmte[Fractie])</f>
        <v>0.31284234659202387</v>
      </c>
    </row>
    <row r="481" spans="1:4" x14ac:dyDescent="0.25">
      <c r="A481" s="10">
        <v>43851.25</v>
      </c>
      <c r="B481" s="10">
        <f>DATE(1904,MONTH(Data_Warmte[[#This Row],[Datumtijd]]),DAY(Data_Warmte[[#This Row],[Datumtijd]]))+TIME(HOUR(Data_Warmte[[#This Row],[Datumtijd]]),MINUTE(Data_Warmte[[#This Row],[Datumtijd]]),SECOND(Data_Warmte[[#This Row],[Datumtijd]]))</f>
        <v>1482.25</v>
      </c>
      <c r="C481" s="11">
        <v>1.8734840000000002E-4</v>
      </c>
      <c r="D481" s="7">
        <f>Data_Warmte[[#This Row],[Fractie]]/MAX(Data_Warmte[Fractie])</f>
        <v>0.45357721623085767</v>
      </c>
    </row>
    <row r="482" spans="1:4" x14ac:dyDescent="0.25">
      <c r="A482" s="10">
        <v>43851.291666666664</v>
      </c>
      <c r="B482" s="10">
        <f>DATE(1904,MONTH(Data_Warmte[[#This Row],[Datumtijd]]),DAY(Data_Warmte[[#This Row],[Datumtijd]]))+TIME(HOUR(Data_Warmte[[#This Row],[Datumtijd]]),MINUTE(Data_Warmte[[#This Row],[Datumtijd]]),SECOND(Data_Warmte[[#This Row],[Datumtijd]]))</f>
        <v>1482.2916666666667</v>
      </c>
      <c r="C482" s="11">
        <v>2.6687109999999999E-4</v>
      </c>
      <c r="D482" s="7">
        <f>Data_Warmte[[#This Row],[Fractie]]/MAX(Data_Warmte[Fractie])</f>
        <v>0.64610453374817622</v>
      </c>
    </row>
    <row r="483" spans="1:4" x14ac:dyDescent="0.25">
      <c r="A483" s="10">
        <v>43851.333333333336</v>
      </c>
      <c r="B483" s="10">
        <f>DATE(1904,MONTH(Data_Warmte[[#This Row],[Datumtijd]]),DAY(Data_Warmte[[#This Row],[Datumtijd]]))+TIME(HOUR(Data_Warmte[[#This Row],[Datumtijd]]),MINUTE(Data_Warmte[[#This Row],[Datumtijd]]),SECOND(Data_Warmte[[#This Row],[Datumtijd]]))</f>
        <v>1482.3333333333333</v>
      </c>
      <c r="C483" s="11">
        <v>3.2530910000000001E-4</v>
      </c>
      <c r="D483" s="7">
        <f>Data_Warmte[[#This Row],[Fractie]]/MAX(Data_Warmte[Fractie])</f>
        <v>0.78758503404654467</v>
      </c>
    </row>
    <row r="484" spans="1:4" x14ac:dyDescent="0.25">
      <c r="A484" s="10">
        <v>43851.375</v>
      </c>
      <c r="B484" s="10">
        <f>DATE(1904,MONTH(Data_Warmte[[#This Row],[Datumtijd]]),DAY(Data_Warmte[[#This Row],[Datumtijd]]))+TIME(HOUR(Data_Warmte[[#This Row],[Datumtijd]]),MINUTE(Data_Warmte[[#This Row],[Datumtijd]]),SECOND(Data_Warmte[[#This Row],[Datumtijd]]))</f>
        <v>1482.375</v>
      </c>
      <c r="C484" s="11">
        <v>3.4901167000000002E-4</v>
      </c>
      <c r="D484" s="7">
        <f>Data_Warmte[[#This Row],[Fractie]]/MAX(Data_Warmte[Fractie])</f>
        <v>0.84496980871297922</v>
      </c>
    </row>
    <row r="485" spans="1:4" x14ac:dyDescent="0.25">
      <c r="A485" s="10">
        <v>43851.416666666664</v>
      </c>
      <c r="B485" s="10">
        <f>DATE(1904,MONTH(Data_Warmte[[#This Row],[Datumtijd]]),DAY(Data_Warmte[[#This Row],[Datumtijd]]))+TIME(HOUR(Data_Warmte[[#This Row],[Datumtijd]]),MINUTE(Data_Warmte[[#This Row],[Datumtijd]]),SECOND(Data_Warmte[[#This Row],[Datumtijd]]))</f>
        <v>1482.4166666666667</v>
      </c>
      <c r="C485" s="11">
        <v>3.4234338000000005E-4</v>
      </c>
      <c r="D485" s="7">
        <f>Data_Warmte[[#This Row],[Fractie]]/MAX(Data_Warmte[Fractie])</f>
        <v>0.82882563873223725</v>
      </c>
    </row>
    <row r="486" spans="1:4" x14ac:dyDescent="0.25">
      <c r="A486" s="10">
        <v>43851.458333333336</v>
      </c>
      <c r="B486" s="10">
        <f>DATE(1904,MONTH(Data_Warmte[[#This Row],[Datumtijd]]),DAY(Data_Warmte[[#This Row],[Datumtijd]]))+TIME(HOUR(Data_Warmte[[#This Row],[Datumtijd]]),MINUTE(Data_Warmte[[#This Row],[Datumtijd]]),SECOND(Data_Warmte[[#This Row],[Datumtijd]]))</f>
        <v>1482.4583333333333</v>
      </c>
      <c r="C486" s="11">
        <v>3.0915033999999995E-4</v>
      </c>
      <c r="D486" s="7">
        <f>Data_Warmte[[#This Row],[Fractie]]/MAX(Data_Warmte[Fractie])</f>
        <v>0.74846409477755416</v>
      </c>
    </row>
    <row r="487" spans="1:4" x14ac:dyDescent="0.25">
      <c r="A487" s="10">
        <v>43851.5</v>
      </c>
      <c r="B487" s="10">
        <f>DATE(1904,MONTH(Data_Warmte[[#This Row],[Datumtijd]]),DAY(Data_Warmte[[#This Row],[Datumtijd]]))+TIME(HOUR(Data_Warmte[[#This Row],[Datumtijd]]),MINUTE(Data_Warmte[[#This Row],[Datumtijd]]),SECOND(Data_Warmte[[#This Row],[Datumtijd]]))</f>
        <v>1482.5</v>
      </c>
      <c r="C487" s="11">
        <v>2.8341254000000004E-4</v>
      </c>
      <c r="D487" s="7">
        <f>Data_Warmte[[#This Row],[Fractie]]/MAX(Data_Warmte[Fractie])</f>
        <v>0.68615195506402293</v>
      </c>
    </row>
    <row r="488" spans="1:4" x14ac:dyDescent="0.25">
      <c r="A488" s="10">
        <v>43851.541666666664</v>
      </c>
      <c r="B488" s="10">
        <f>DATE(1904,MONTH(Data_Warmte[[#This Row],[Datumtijd]]),DAY(Data_Warmte[[#This Row],[Datumtijd]]))+TIME(HOUR(Data_Warmte[[#This Row],[Datumtijd]]),MINUTE(Data_Warmte[[#This Row],[Datumtijd]]),SECOND(Data_Warmte[[#This Row],[Datumtijd]]))</f>
        <v>1482.5416666666667</v>
      </c>
      <c r="C488" s="11">
        <v>2.6878325000000001E-4</v>
      </c>
      <c r="D488" s="7">
        <f>Data_Warmte[[#This Row],[Fractie]]/MAX(Data_Warmte[Fractie])</f>
        <v>0.65073391768748845</v>
      </c>
    </row>
    <row r="489" spans="1:4" x14ac:dyDescent="0.25">
      <c r="A489" s="10">
        <v>43851.583333333336</v>
      </c>
      <c r="B489" s="10">
        <f>DATE(1904,MONTH(Data_Warmte[[#This Row],[Datumtijd]]),DAY(Data_Warmte[[#This Row],[Datumtijd]]))+TIME(HOUR(Data_Warmte[[#This Row],[Datumtijd]]),MINUTE(Data_Warmte[[#This Row],[Datumtijd]]),SECOND(Data_Warmte[[#This Row],[Datumtijd]]))</f>
        <v>1482.5833333333333</v>
      </c>
      <c r="C489" s="11">
        <v>2.6258996999999995E-4</v>
      </c>
      <c r="D489" s="7">
        <f>Data_Warmte[[#This Row],[Fractie]]/MAX(Data_Warmte[Fractie])</f>
        <v>0.63573976400516041</v>
      </c>
    </row>
    <row r="490" spans="1:4" x14ac:dyDescent="0.25">
      <c r="A490" s="10">
        <v>43851.625</v>
      </c>
      <c r="B490" s="10">
        <f>DATE(1904,MONTH(Data_Warmte[[#This Row],[Datumtijd]]),DAY(Data_Warmte[[#This Row],[Datumtijd]]))+TIME(HOUR(Data_Warmte[[#This Row],[Datumtijd]]),MINUTE(Data_Warmte[[#This Row],[Datumtijd]]),SECOND(Data_Warmte[[#This Row],[Datumtijd]]))</f>
        <v>1482.625</v>
      </c>
      <c r="C490" s="11">
        <v>2.6822717999999999E-4</v>
      </c>
      <c r="D490" s="7">
        <f>Data_Warmte[[#This Row],[Fractie]]/MAX(Data_Warmte[Fractie])</f>
        <v>0.6493876522129528</v>
      </c>
    </row>
    <row r="491" spans="1:4" x14ac:dyDescent="0.25">
      <c r="A491" s="10">
        <v>43851.666666666664</v>
      </c>
      <c r="B491" s="10">
        <f>DATE(1904,MONTH(Data_Warmte[[#This Row],[Datumtijd]]),DAY(Data_Warmte[[#This Row],[Datumtijd]]))+TIME(HOUR(Data_Warmte[[#This Row],[Datumtijd]]),MINUTE(Data_Warmte[[#This Row],[Datumtijd]]),SECOND(Data_Warmte[[#This Row],[Datumtijd]]))</f>
        <v>1482.6666666666667</v>
      </c>
      <c r="C491" s="11">
        <v>2.8789912E-4</v>
      </c>
      <c r="D491" s="7">
        <f>Data_Warmte[[#This Row],[Fractie]]/MAX(Data_Warmte[Fractie])</f>
        <v>0.69701412664807183</v>
      </c>
    </row>
    <row r="492" spans="1:4" x14ac:dyDescent="0.25">
      <c r="A492" s="10">
        <v>43851.708333333336</v>
      </c>
      <c r="B492" s="10">
        <f>DATE(1904,MONTH(Data_Warmte[[#This Row],[Datumtijd]]),DAY(Data_Warmte[[#This Row],[Datumtijd]]))+TIME(HOUR(Data_Warmte[[#This Row],[Datumtijd]]),MINUTE(Data_Warmte[[#This Row],[Datumtijd]]),SECOND(Data_Warmte[[#This Row],[Datumtijd]]))</f>
        <v>1482.7083333333333</v>
      </c>
      <c r="C492" s="11">
        <v>3.2619455E-4</v>
      </c>
      <c r="D492" s="7">
        <f>Data_Warmte[[#This Row],[Fractie]]/MAX(Data_Warmte[Fractie])</f>
        <v>0.78972874035047691</v>
      </c>
    </row>
    <row r="493" spans="1:4" x14ac:dyDescent="0.25">
      <c r="A493" s="10">
        <v>43851.75</v>
      </c>
      <c r="B493" s="10">
        <f>DATE(1904,MONTH(Data_Warmte[[#This Row],[Datumtijd]]),DAY(Data_Warmte[[#This Row],[Datumtijd]]))+TIME(HOUR(Data_Warmte[[#This Row],[Datumtijd]]),MINUTE(Data_Warmte[[#This Row],[Datumtijd]]),SECOND(Data_Warmte[[#This Row],[Datumtijd]]))</f>
        <v>1482.75</v>
      </c>
      <c r="C493" s="11">
        <v>3.4997085999999999E-4</v>
      </c>
      <c r="D493" s="7">
        <f>Data_Warmte[[#This Row],[Fractie]]/MAX(Data_Warmte[Fractie])</f>
        <v>0.84729204220969689</v>
      </c>
    </row>
    <row r="494" spans="1:4" x14ac:dyDescent="0.25">
      <c r="A494" s="10">
        <v>43851.791666666664</v>
      </c>
      <c r="B494" s="10">
        <f>DATE(1904,MONTH(Data_Warmte[[#This Row],[Datumtijd]]),DAY(Data_Warmte[[#This Row],[Datumtijd]]))+TIME(HOUR(Data_Warmte[[#This Row],[Datumtijd]]),MINUTE(Data_Warmte[[#This Row],[Datumtijd]]),SECOND(Data_Warmte[[#This Row],[Datumtijd]]))</f>
        <v>1482.7916666666667</v>
      </c>
      <c r="C494" s="11">
        <v>3.3479843999999995E-4</v>
      </c>
      <c r="D494" s="7">
        <f>Data_Warmte[[#This Row],[Fractie]]/MAX(Data_Warmte[Fractie])</f>
        <v>0.81055906756414131</v>
      </c>
    </row>
    <row r="495" spans="1:4" x14ac:dyDescent="0.25">
      <c r="A495" s="10">
        <v>43851.833333333336</v>
      </c>
      <c r="B495" s="10">
        <f>DATE(1904,MONTH(Data_Warmte[[#This Row],[Datumtijd]]),DAY(Data_Warmte[[#This Row],[Datumtijd]]))+TIME(HOUR(Data_Warmte[[#This Row],[Datumtijd]]),MINUTE(Data_Warmte[[#This Row],[Datumtijd]]),SECOND(Data_Warmte[[#This Row],[Datumtijd]]))</f>
        <v>1482.8333333333333</v>
      </c>
      <c r="C495" s="11">
        <v>3.2290671999999997E-4</v>
      </c>
      <c r="D495" s="7">
        <f>Data_Warmte[[#This Row],[Fractie]]/MAX(Data_Warmte[Fractie])</f>
        <v>0.78176878564128105</v>
      </c>
    </row>
    <row r="496" spans="1:4" x14ac:dyDescent="0.25">
      <c r="A496" s="10">
        <v>43851.875</v>
      </c>
      <c r="B496" s="10">
        <f>DATE(1904,MONTH(Data_Warmte[[#This Row],[Datumtijd]]),DAY(Data_Warmte[[#This Row],[Datumtijd]]))+TIME(HOUR(Data_Warmte[[#This Row],[Datumtijd]]),MINUTE(Data_Warmte[[#This Row],[Datumtijd]]),SECOND(Data_Warmte[[#This Row],[Datumtijd]]))</f>
        <v>1482.875</v>
      </c>
      <c r="C496" s="11">
        <v>2.8968625000000002E-4</v>
      </c>
      <c r="D496" s="7">
        <f>Data_Warmte[[#This Row],[Fractie]]/MAX(Data_Warmte[Fractie])</f>
        <v>0.70134083266980818</v>
      </c>
    </row>
    <row r="497" spans="1:4" x14ac:dyDescent="0.25">
      <c r="A497" s="10">
        <v>43851.916666666664</v>
      </c>
      <c r="B497" s="10">
        <f>DATE(1904,MONTH(Data_Warmte[[#This Row],[Datumtijd]]),DAY(Data_Warmte[[#This Row],[Datumtijd]]))+TIME(HOUR(Data_Warmte[[#This Row],[Datumtijd]]),MINUTE(Data_Warmte[[#This Row],[Datumtijd]]),SECOND(Data_Warmte[[#This Row],[Datumtijd]]))</f>
        <v>1482.9166666666667</v>
      </c>
      <c r="C497" s="11">
        <v>2.4690809999999998E-4</v>
      </c>
      <c r="D497" s="7">
        <f>Data_Warmte[[#This Row],[Fractie]]/MAX(Data_Warmte[Fractie])</f>
        <v>0.59777339258221684</v>
      </c>
    </row>
    <row r="498" spans="1:4" x14ac:dyDescent="0.25">
      <c r="A498" s="10">
        <v>43851.958333333336</v>
      </c>
      <c r="B498" s="10">
        <f>DATE(1904,MONTH(Data_Warmte[[#This Row],[Datumtijd]]),DAY(Data_Warmte[[#This Row],[Datumtijd]]))+TIME(HOUR(Data_Warmte[[#This Row],[Datumtijd]]),MINUTE(Data_Warmte[[#This Row],[Datumtijd]]),SECOND(Data_Warmte[[#This Row],[Datumtijd]]))</f>
        <v>1482.9583333333333</v>
      </c>
      <c r="C498" s="11">
        <v>1.7740140000000002E-4</v>
      </c>
      <c r="D498" s="7">
        <f>Data_Warmte[[#This Row],[Fractie]]/MAX(Data_Warmte[Fractie])</f>
        <v>0.42949517138901039</v>
      </c>
    </row>
    <row r="499" spans="1:4" x14ac:dyDescent="0.25">
      <c r="A499" s="10">
        <v>43852</v>
      </c>
      <c r="B499" s="10">
        <f>DATE(1904,MONTH(Data_Warmte[[#This Row],[Datumtijd]]),DAY(Data_Warmte[[#This Row],[Datumtijd]]))+TIME(HOUR(Data_Warmte[[#This Row],[Datumtijd]]),MINUTE(Data_Warmte[[#This Row],[Datumtijd]]),SECOND(Data_Warmte[[#This Row],[Datumtijd]]))</f>
        <v>1483</v>
      </c>
      <c r="C499" s="11">
        <v>1.0647371999999999E-4</v>
      </c>
      <c r="D499" s="7">
        <f>Data_Warmte[[#This Row],[Fractie]]/MAX(Data_Warmte[Fractie])</f>
        <v>0.25777670649625928</v>
      </c>
    </row>
    <row r="500" spans="1:4" x14ac:dyDescent="0.25">
      <c r="A500" s="10">
        <v>43852.041666666664</v>
      </c>
      <c r="B500" s="10">
        <f>DATE(1904,MONTH(Data_Warmte[[#This Row],[Datumtijd]]),DAY(Data_Warmte[[#This Row],[Datumtijd]]))+TIME(HOUR(Data_Warmte[[#This Row],[Datumtijd]]),MINUTE(Data_Warmte[[#This Row],[Datumtijd]]),SECOND(Data_Warmte[[#This Row],[Datumtijd]]))</f>
        <v>1483.0416666666667</v>
      </c>
      <c r="C500" s="11">
        <v>8.357792E-5</v>
      </c>
      <c r="D500" s="7">
        <f>Data_Warmte[[#This Row],[Fractie]]/MAX(Data_Warmte[Fractie])</f>
        <v>0.2023451510232557</v>
      </c>
    </row>
    <row r="501" spans="1:4" x14ac:dyDescent="0.25">
      <c r="A501" s="10">
        <v>43852.083333333336</v>
      </c>
      <c r="B501" s="10">
        <f>DATE(1904,MONTH(Data_Warmte[[#This Row],[Datumtijd]]),DAY(Data_Warmte[[#This Row],[Datumtijd]]))+TIME(HOUR(Data_Warmte[[#This Row],[Datumtijd]]),MINUTE(Data_Warmte[[#This Row],[Datumtijd]]),SECOND(Data_Warmte[[#This Row],[Datumtijd]]))</f>
        <v>1483.0833333333333</v>
      </c>
      <c r="C501" s="11">
        <v>8.8338999999999996E-5</v>
      </c>
      <c r="D501" s="7">
        <f>Data_Warmte[[#This Row],[Fractie]]/MAX(Data_Warmte[Fractie])</f>
        <v>0.21387189698240139</v>
      </c>
    </row>
    <row r="502" spans="1:4" x14ac:dyDescent="0.25">
      <c r="A502" s="10">
        <v>43852.125</v>
      </c>
      <c r="B502" s="10">
        <f>DATE(1904,MONTH(Data_Warmte[[#This Row],[Datumtijd]]),DAY(Data_Warmte[[#This Row],[Datumtijd]]))+TIME(HOUR(Data_Warmte[[#This Row],[Datumtijd]]),MINUTE(Data_Warmte[[#This Row],[Datumtijd]]),SECOND(Data_Warmte[[#This Row],[Datumtijd]]))</f>
        <v>1483.125</v>
      </c>
      <c r="C502" s="11">
        <v>9.8268850000000007E-5</v>
      </c>
      <c r="D502" s="7">
        <f>Data_Warmte[[#This Row],[Fractie]]/MAX(Data_Warmte[Fractie])</f>
        <v>0.23791242105728</v>
      </c>
    </row>
    <row r="503" spans="1:4" x14ac:dyDescent="0.25">
      <c r="A503" s="10">
        <v>43852.166666666664</v>
      </c>
      <c r="B503" s="10">
        <f>DATE(1904,MONTH(Data_Warmte[[#This Row],[Datumtijd]]),DAY(Data_Warmte[[#This Row],[Datumtijd]]))+TIME(HOUR(Data_Warmte[[#This Row],[Datumtijd]]),MINUTE(Data_Warmte[[#This Row],[Datumtijd]]),SECOND(Data_Warmte[[#This Row],[Datumtijd]]))</f>
        <v>1483.1666666666667</v>
      </c>
      <c r="C503" s="11">
        <v>1.1158310000000001E-4</v>
      </c>
      <c r="D503" s="7">
        <f>Data_Warmte[[#This Row],[Fractie]]/MAX(Data_Warmte[Fractie])</f>
        <v>0.27014669928544577</v>
      </c>
    </row>
    <row r="504" spans="1:4" x14ac:dyDescent="0.25">
      <c r="A504" s="10">
        <v>43852.208333333336</v>
      </c>
      <c r="B504" s="10">
        <f>DATE(1904,MONTH(Data_Warmte[[#This Row],[Datumtijd]]),DAY(Data_Warmte[[#This Row],[Datumtijd]]))+TIME(HOUR(Data_Warmte[[#This Row],[Datumtijd]]),MINUTE(Data_Warmte[[#This Row],[Datumtijd]]),SECOND(Data_Warmte[[#This Row],[Datumtijd]]))</f>
        <v>1483.2083333333333</v>
      </c>
      <c r="C504" s="11">
        <v>1.3690394E-4</v>
      </c>
      <c r="D504" s="7">
        <f>Data_Warmte[[#This Row],[Fractie]]/MAX(Data_Warmte[Fractie])</f>
        <v>0.33144936383890311</v>
      </c>
    </row>
    <row r="505" spans="1:4" x14ac:dyDescent="0.25">
      <c r="A505" s="10">
        <v>43852.25</v>
      </c>
      <c r="B505" s="10">
        <f>DATE(1904,MONTH(Data_Warmte[[#This Row],[Datumtijd]]),DAY(Data_Warmte[[#This Row],[Datumtijd]]))+TIME(HOUR(Data_Warmte[[#This Row],[Datumtijd]]),MINUTE(Data_Warmte[[#This Row],[Datumtijd]]),SECOND(Data_Warmte[[#This Row],[Datumtijd]]))</f>
        <v>1483.25</v>
      </c>
      <c r="C505" s="11">
        <v>1.9715128000000003E-4</v>
      </c>
      <c r="D505" s="7">
        <f>Data_Warmte[[#This Row],[Fractie]]/MAX(Data_Warmte[Fractie])</f>
        <v>0.47731034136800937</v>
      </c>
    </row>
    <row r="506" spans="1:4" x14ac:dyDescent="0.25">
      <c r="A506" s="10">
        <v>43852.291666666664</v>
      </c>
      <c r="B506" s="10">
        <f>DATE(1904,MONTH(Data_Warmte[[#This Row],[Datumtijd]]),DAY(Data_Warmte[[#This Row],[Datumtijd]]))+TIME(HOUR(Data_Warmte[[#This Row],[Datumtijd]]),MINUTE(Data_Warmte[[#This Row],[Datumtijd]]),SECOND(Data_Warmte[[#This Row],[Datumtijd]]))</f>
        <v>1483.2916666666667</v>
      </c>
      <c r="C506" s="11">
        <v>2.7856849999999999E-4</v>
      </c>
      <c r="D506" s="7">
        <f>Data_Warmte[[#This Row],[Fractie]]/MAX(Data_Warmte[Fractie])</f>
        <v>0.6744243599604034</v>
      </c>
    </row>
    <row r="507" spans="1:4" x14ac:dyDescent="0.25">
      <c r="A507" s="10">
        <v>43852.333333333336</v>
      </c>
      <c r="B507" s="10">
        <f>DATE(1904,MONTH(Data_Warmte[[#This Row],[Datumtijd]]),DAY(Data_Warmte[[#This Row],[Datumtijd]]))+TIME(HOUR(Data_Warmte[[#This Row],[Datumtijd]]),MINUTE(Data_Warmte[[#This Row],[Datumtijd]]),SECOND(Data_Warmte[[#This Row],[Datumtijd]]))</f>
        <v>1483.3333333333333</v>
      </c>
      <c r="C507" s="11">
        <v>3.3824510000000002E-4</v>
      </c>
      <c r="D507" s="7">
        <f>Data_Warmte[[#This Row],[Fractie]]/MAX(Data_Warmte[Fractie])</f>
        <v>0.81890355541722304</v>
      </c>
    </row>
    <row r="508" spans="1:4" x14ac:dyDescent="0.25">
      <c r="A508" s="10">
        <v>43852.375</v>
      </c>
      <c r="B508" s="10">
        <f>DATE(1904,MONTH(Data_Warmte[[#This Row],[Datumtijd]]),DAY(Data_Warmte[[#This Row],[Datumtijd]]))+TIME(HOUR(Data_Warmte[[#This Row],[Datumtijd]]),MINUTE(Data_Warmte[[#This Row],[Datumtijd]]),SECOND(Data_Warmte[[#This Row],[Datumtijd]]))</f>
        <v>1483.375</v>
      </c>
      <c r="C508" s="11">
        <v>3.5853156999999999E-4</v>
      </c>
      <c r="D508" s="7">
        <f>Data_Warmte[[#This Row],[Fractie]]/MAX(Data_Warmte[Fractie])</f>
        <v>0.86801782908996739</v>
      </c>
    </row>
    <row r="509" spans="1:4" x14ac:dyDescent="0.25">
      <c r="A509" s="10">
        <v>43852.416666666664</v>
      </c>
      <c r="B509" s="10">
        <f>DATE(1904,MONTH(Data_Warmte[[#This Row],[Datumtijd]]),DAY(Data_Warmte[[#This Row],[Datumtijd]]))+TIME(HOUR(Data_Warmte[[#This Row],[Datumtijd]]),MINUTE(Data_Warmte[[#This Row],[Datumtijd]]),SECOND(Data_Warmte[[#This Row],[Datumtijd]]))</f>
        <v>1483.4166666666667</v>
      </c>
      <c r="C509" s="11">
        <v>3.5210874000000004E-4</v>
      </c>
      <c r="D509" s="7">
        <f>Data_Warmte[[#This Row],[Fractie]]/MAX(Data_Warmte[Fractie])</f>
        <v>0.85246792659961246</v>
      </c>
    </row>
    <row r="510" spans="1:4" x14ac:dyDescent="0.25">
      <c r="A510" s="10">
        <v>43852.458333333336</v>
      </c>
      <c r="B510" s="10">
        <f>DATE(1904,MONTH(Data_Warmte[[#This Row],[Datumtijd]]),DAY(Data_Warmte[[#This Row],[Datumtijd]]))+TIME(HOUR(Data_Warmte[[#This Row],[Datumtijd]]),MINUTE(Data_Warmte[[#This Row],[Datumtijd]]),SECOND(Data_Warmte[[#This Row],[Datumtijd]]))</f>
        <v>1483.4583333333333</v>
      </c>
      <c r="C510" s="11">
        <v>3.1692537999999996E-4</v>
      </c>
      <c r="D510" s="7">
        <f>Data_Warmte[[#This Row],[Fractie]]/MAX(Data_Warmte[Fractie])</f>
        <v>0.76728774632346308</v>
      </c>
    </row>
    <row r="511" spans="1:4" x14ac:dyDescent="0.25">
      <c r="A511" s="10">
        <v>43852.5</v>
      </c>
      <c r="B511" s="10">
        <f>DATE(1904,MONTH(Data_Warmte[[#This Row],[Datumtijd]]),DAY(Data_Warmte[[#This Row],[Datumtijd]]))+TIME(HOUR(Data_Warmte[[#This Row],[Datumtijd]]),MINUTE(Data_Warmte[[#This Row],[Datumtijd]]),SECOND(Data_Warmte[[#This Row],[Datumtijd]]))</f>
        <v>1483.5</v>
      </c>
      <c r="C511" s="11">
        <v>2.8897600999999999E-4</v>
      </c>
      <c r="D511" s="7">
        <f>Data_Warmte[[#This Row],[Fractie]]/MAX(Data_Warmte[Fractie])</f>
        <v>0.69962131607902955</v>
      </c>
    </row>
    <row r="512" spans="1:4" x14ac:dyDescent="0.25">
      <c r="A512" s="10">
        <v>43852.541666666664</v>
      </c>
      <c r="B512" s="10">
        <f>DATE(1904,MONTH(Data_Warmte[[#This Row],[Datumtijd]]),DAY(Data_Warmte[[#This Row],[Datumtijd]]))+TIME(HOUR(Data_Warmte[[#This Row],[Datumtijd]]),MINUTE(Data_Warmte[[#This Row],[Datumtijd]]),SECOND(Data_Warmte[[#This Row],[Datumtijd]]))</f>
        <v>1483.5416666666667</v>
      </c>
      <c r="C512" s="11">
        <v>2.7337025000000002E-4</v>
      </c>
      <c r="D512" s="7">
        <f>Data_Warmte[[#This Row],[Fractie]]/MAX(Data_Warmte[Fractie])</f>
        <v>0.66183920970413201</v>
      </c>
    </row>
    <row r="513" spans="1:4" x14ac:dyDescent="0.25">
      <c r="A513" s="10">
        <v>43852.583333333336</v>
      </c>
      <c r="B513" s="10">
        <f>DATE(1904,MONTH(Data_Warmte[[#This Row],[Datumtijd]]),DAY(Data_Warmte[[#This Row],[Datumtijd]]))+TIME(HOUR(Data_Warmte[[#This Row],[Datumtijd]]),MINUTE(Data_Warmte[[#This Row],[Datumtijd]]),SECOND(Data_Warmte[[#This Row],[Datumtijd]]))</f>
        <v>1483.5833333333333</v>
      </c>
      <c r="C513" s="11">
        <v>2.6558084999999998E-4</v>
      </c>
      <c r="D513" s="7">
        <f>Data_Warmte[[#This Row],[Fractie]]/MAX(Data_Warmte[Fractie])</f>
        <v>0.64298079208162406</v>
      </c>
    </row>
    <row r="514" spans="1:4" x14ac:dyDescent="0.25">
      <c r="A514" s="10">
        <v>43852.625</v>
      </c>
      <c r="B514" s="10">
        <f>DATE(1904,MONTH(Data_Warmte[[#This Row],[Datumtijd]]),DAY(Data_Warmte[[#This Row],[Datumtijd]]))+TIME(HOUR(Data_Warmte[[#This Row],[Datumtijd]]),MINUTE(Data_Warmte[[#This Row],[Datumtijd]]),SECOND(Data_Warmte[[#This Row],[Datumtijd]]))</f>
        <v>1483.625</v>
      </c>
      <c r="C514" s="11">
        <v>2.7002310000000002E-4</v>
      </c>
      <c r="D514" s="7">
        <f>Data_Warmte[[#This Row],[Fractie]]/MAX(Data_Warmte[Fractie])</f>
        <v>0.65373563914090804</v>
      </c>
    </row>
    <row r="515" spans="1:4" x14ac:dyDescent="0.25">
      <c r="A515" s="10">
        <v>43852.666666666664</v>
      </c>
      <c r="B515" s="10">
        <f>DATE(1904,MONTH(Data_Warmte[[#This Row],[Datumtijd]]),DAY(Data_Warmte[[#This Row],[Datumtijd]]))+TIME(HOUR(Data_Warmte[[#This Row],[Datumtijd]]),MINUTE(Data_Warmte[[#This Row],[Datumtijd]]),SECOND(Data_Warmte[[#This Row],[Datumtijd]]))</f>
        <v>1483.6666666666667</v>
      </c>
      <c r="C515" s="11">
        <v>2.8979025999999999E-4</v>
      </c>
      <c r="D515" s="7">
        <f>Data_Warmte[[#This Row],[Fractie]]/MAX(Data_Warmte[Fractie])</f>
        <v>0.70159264462155235</v>
      </c>
    </row>
    <row r="516" spans="1:4" x14ac:dyDescent="0.25">
      <c r="A516" s="10">
        <v>43852.708333333336</v>
      </c>
      <c r="B516" s="10">
        <f>DATE(1904,MONTH(Data_Warmte[[#This Row],[Datumtijd]]),DAY(Data_Warmte[[#This Row],[Datumtijd]]))+TIME(HOUR(Data_Warmte[[#This Row],[Datumtijd]]),MINUTE(Data_Warmte[[#This Row],[Datumtijd]]),SECOND(Data_Warmte[[#This Row],[Datumtijd]]))</f>
        <v>1483.7083333333333</v>
      </c>
      <c r="C516" s="11">
        <v>3.3026185000000001E-4</v>
      </c>
      <c r="D516" s="7">
        <f>Data_Warmte[[#This Row],[Fractie]]/MAX(Data_Warmte[Fractie])</f>
        <v>0.79957581997099025</v>
      </c>
    </row>
    <row r="517" spans="1:4" x14ac:dyDescent="0.25">
      <c r="A517" s="10">
        <v>43852.75</v>
      </c>
      <c r="B517" s="10">
        <f>DATE(1904,MONTH(Data_Warmte[[#This Row],[Datumtijd]]),DAY(Data_Warmte[[#This Row],[Datumtijd]]))+TIME(HOUR(Data_Warmte[[#This Row],[Datumtijd]]),MINUTE(Data_Warmte[[#This Row],[Datumtijd]]),SECOND(Data_Warmte[[#This Row],[Datumtijd]]))</f>
        <v>1483.75</v>
      </c>
      <c r="C517" s="11">
        <v>3.5343975999999999E-4</v>
      </c>
      <c r="D517" s="7">
        <f>Data_Warmte[[#This Row],[Fractie]]/MAX(Data_Warmte[Fractie])</f>
        <v>0.85569037390285907</v>
      </c>
    </row>
    <row r="518" spans="1:4" x14ac:dyDescent="0.25">
      <c r="A518" s="10">
        <v>43852.791666666664</v>
      </c>
      <c r="B518" s="10">
        <f>DATE(1904,MONTH(Data_Warmte[[#This Row],[Datumtijd]]),DAY(Data_Warmte[[#This Row],[Datumtijd]]))+TIME(HOUR(Data_Warmte[[#This Row],[Datumtijd]]),MINUTE(Data_Warmte[[#This Row],[Datumtijd]]),SECOND(Data_Warmte[[#This Row],[Datumtijd]]))</f>
        <v>1483.7916666666667</v>
      </c>
      <c r="C518" s="11">
        <v>3.3938136000000001E-4</v>
      </c>
      <c r="D518" s="7">
        <f>Data_Warmte[[#This Row],[Fractie]]/MAX(Data_Warmte[Fractie])</f>
        <v>0.82165448175400768</v>
      </c>
    </row>
    <row r="519" spans="1:4" x14ac:dyDescent="0.25">
      <c r="A519" s="10">
        <v>43852.833333333336</v>
      </c>
      <c r="B519" s="10">
        <f>DATE(1904,MONTH(Data_Warmte[[#This Row],[Datumtijd]]),DAY(Data_Warmte[[#This Row],[Datumtijd]]))+TIME(HOUR(Data_Warmte[[#This Row],[Datumtijd]]),MINUTE(Data_Warmte[[#This Row],[Datumtijd]]),SECOND(Data_Warmte[[#This Row],[Datumtijd]]))</f>
        <v>1483.8333333333333</v>
      </c>
      <c r="C519" s="11">
        <v>3.2704568999999999E-4</v>
      </c>
      <c r="D519" s="7">
        <f>Data_Warmte[[#This Row],[Fractie]]/MAX(Data_Warmte[Fractie])</f>
        <v>0.79178938091011197</v>
      </c>
    </row>
    <row r="520" spans="1:4" x14ac:dyDescent="0.25">
      <c r="A520" s="10">
        <v>43852.875</v>
      </c>
      <c r="B520" s="10">
        <f>DATE(1904,MONTH(Data_Warmte[[#This Row],[Datumtijd]]),DAY(Data_Warmte[[#This Row],[Datumtijd]]))+TIME(HOUR(Data_Warmte[[#This Row],[Datumtijd]]),MINUTE(Data_Warmte[[#This Row],[Datumtijd]]),SECOND(Data_Warmte[[#This Row],[Datumtijd]]))</f>
        <v>1483.875</v>
      </c>
      <c r="C520" s="11">
        <v>2.9314899999999998E-4</v>
      </c>
      <c r="D520" s="7">
        <f>Data_Warmte[[#This Row],[Fractie]]/MAX(Data_Warmte[Fractie])</f>
        <v>0.70972427499172486</v>
      </c>
    </row>
    <row r="521" spans="1:4" x14ac:dyDescent="0.25">
      <c r="A521" s="10">
        <v>43852.916666666664</v>
      </c>
      <c r="B521" s="10">
        <f>DATE(1904,MONTH(Data_Warmte[[#This Row],[Datumtijd]]),DAY(Data_Warmte[[#This Row],[Datumtijd]]))+TIME(HOUR(Data_Warmte[[#This Row],[Datumtijd]]),MINUTE(Data_Warmte[[#This Row],[Datumtijd]]),SECOND(Data_Warmte[[#This Row],[Datumtijd]]))</f>
        <v>1483.9166666666667</v>
      </c>
      <c r="C521" s="11">
        <v>2.5008708000000003E-4</v>
      </c>
      <c r="D521" s="7">
        <f>Data_Warmte[[#This Row],[Fractie]]/MAX(Data_Warmte[Fractie])</f>
        <v>0.60546981752555018</v>
      </c>
    </row>
    <row r="522" spans="1:4" x14ac:dyDescent="0.25">
      <c r="A522" s="10">
        <v>43852.958333333336</v>
      </c>
      <c r="B522" s="10">
        <f>DATE(1904,MONTH(Data_Warmte[[#This Row],[Datumtijd]]),DAY(Data_Warmte[[#This Row],[Datumtijd]]))+TIME(HOUR(Data_Warmte[[#This Row],[Datumtijd]]),MINUTE(Data_Warmte[[#This Row],[Datumtijd]]),SECOND(Data_Warmte[[#This Row],[Datumtijd]]))</f>
        <v>1483.9583333333333</v>
      </c>
      <c r="C522" s="11">
        <v>1.7953655999999998E-4</v>
      </c>
      <c r="D522" s="7">
        <f>Data_Warmte[[#This Row],[Fractie]]/MAX(Data_Warmte[Fractie])</f>
        <v>0.4346644705610741</v>
      </c>
    </row>
    <row r="523" spans="1:4" x14ac:dyDescent="0.25">
      <c r="A523" s="10">
        <v>43853</v>
      </c>
      <c r="B523" s="10">
        <f>DATE(1904,MONTH(Data_Warmte[[#This Row],[Datumtijd]]),DAY(Data_Warmte[[#This Row],[Datumtijd]]))+TIME(HOUR(Data_Warmte[[#This Row],[Datumtijd]]),MINUTE(Data_Warmte[[#This Row],[Datumtijd]]),SECOND(Data_Warmte[[#This Row],[Datumtijd]]))</f>
        <v>1484</v>
      </c>
      <c r="C523" s="11">
        <v>1.0803762E-4</v>
      </c>
      <c r="D523" s="7">
        <f>Data_Warmte[[#This Row],[Fractie]]/MAX(Data_Warmte[Fractie])</f>
        <v>0.26156296465732948</v>
      </c>
    </row>
    <row r="524" spans="1:4" x14ac:dyDescent="0.25">
      <c r="A524" s="10">
        <v>43853.041666666664</v>
      </c>
      <c r="B524" s="10">
        <f>DATE(1904,MONTH(Data_Warmte[[#This Row],[Datumtijd]]),DAY(Data_Warmte[[#This Row],[Datumtijd]]))+TIME(HOUR(Data_Warmte[[#This Row],[Datumtijd]]),MINUTE(Data_Warmte[[#This Row],[Datumtijd]]),SECOND(Data_Warmte[[#This Row],[Datumtijd]]))</f>
        <v>1484.0416666666667</v>
      </c>
      <c r="C524" s="11">
        <v>8.5721039999999991E-5</v>
      </c>
      <c r="D524" s="7">
        <f>Data_Warmte[[#This Row],[Fractie]]/MAX(Data_Warmte[Fractie])</f>
        <v>0.2075337216416793</v>
      </c>
    </row>
    <row r="525" spans="1:4" x14ac:dyDescent="0.25">
      <c r="A525" s="10">
        <v>43853.083333333336</v>
      </c>
      <c r="B525" s="10">
        <f>DATE(1904,MONTH(Data_Warmte[[#This Row],[Datumtijd]]),DAY(Data_Warmte[[#This Row],[Datumtijd]]))+TIME(HOUR(Data_Warmte[[#This Row],[Datumtijd]]),MINUTE(Data_Warmte[[#This Row],[Datumtijd]]),SECOND(Data_Warmte[[#This Row],[Datumtijd]]))</f>
        <v>1484.0833333333333</v>
      </c>
      <c r="C525" s="11">
        <v>8.9857899999999999E-5</v>
      </c>
      <c r="D525" s="7">
        <f>Data_Warmte[[#This Row],[Fractie]]/MAX(Data_Warmte[Fractie])</f>
        <v>0.21754920852460324</v>
      </c>
    </row>
    <row r="526" spans="1:4" x14ac:dyDescent="0.25">
      <c r="A526" s="10">
        <v>43853.125</v>
      </c>
      <c r="B526" s="10">
        <f>DATE(1904,MONTH(Data_Warmte[[#This Row],[Datumtijd]]),DAY(Data_Warmte[[#This Row],[Datumtijd]]))+TIME(HOUR(Data_Warmte[[#This Row],[Datumtijd]]),MINUTE(Data_Warmte[[#This Row],[Datumtijd]]),SECOND(Data_Warmte[[#This Row],[Datumtijd]]))</f>
        <v>1484.125</v>
      </c>
      <c r="C526" s="11">
        <v>1.0031194000000002E-4</v>
      </c>
      <c r="D526" s="7">
        <f>Data_Warmte[[#This Row],[Fractie]]/MAX(Data_Warmte[Fractie])</f>
        <v>0.24285881544713925</v>
      </c>
    </row>
    <row r="527" spans="1:4" x14ac:dyDescent="0.25">
      <c r="A527" s="10">
        <v>43853.166666666664</v>
      </c>
      <c r="B527" s="10">
        <f>DATE(1904,MONTH(Data_Warmte[[#This Row],[Datumtijd]]),DAY(Data_Warmte[[#This Row],[Datumtijd]]))+TIME(HOUR(Data_Warmte[[#This Row],[Datumtijd]]),MINUTE(Data_Warmte[[#This Row],[Datumtijd]]),SECOND(Data_Warmte[[#This Row],[Datumtijd]]))</f>
        <v>1484.1666666666667</v>
      </c>
      <c r="C527" s="11">
        <v>1.1390812E-4</v>
      </c>
      <c r="D527" s="7">
        <f>Data_Warmte[[#This Row],[Fractie]]/MAX(Data_Warmte[Fractie])</f>
        <v>0.27577565634769485</v>
      </c>
    </row>
    <row r="528" spans="1:4" x14ac:dyDescent="0.25">
      <c r="A528" s="10">
        <v>43853.208333333336</v>
      </c>
      <c r="B528" s="10">
        <f>DATE(1904,MONTH(Data_Warmte[[#This Row],[Datumtijd]]),DAY(Data_Warmte[[#This Row],[Datumtijd]]))+TIME(HOUR(Data_Warmte[[#This Row],[Datumtijd]]),MINUTE(Data_Warmte[[#This Row],[Datumtijd]]),SECOND(Data_Warmte[[#This Row],[Datumtijd]]))</f>
        <v>1484.2083333333333</v>
      </c>
      <c r="C528" s="11">
        <v>1.3956978000000001E-4</v>
      </c>
      <c r="D528" s="7">
        <f>Data_Warmte[[#This Row],[Fractie]]/MAX(Data_Warmte[Fractie])</f>
        <v>0.33790345838210106</v>
      </c>
    </row>
    <row r="529" spans="1:4" x14ac:dyDescent="0.25">
      <c r="A529" s="10">
        <v>43853.25</v>
      </c>
      <c r="B529" s="10">
        <f>DATE(1904,MONTH(Data_Warmte[[#This Row],[Datumtijd]]),DAY(Data_Warmte[[#This Row],[Datumtijd]]))+TIME(HOUR(Data_Warmte[[#This Row],[Datumtijd]]),MINUTE(Data_Warmte[[#This Row],[Datumtijd]]),SECOND(Data_Warmte[[#This Row],[Datumtijd]]))</f>
        <v>1484.25</v>
      </c>
      <c r="C529" s="11">
        <v>2.0183648000000003E-4</v>
      </c>
      <c r="D529" s="7">
        <f>Data_Warmte[[#This Row],[Fractie]]/MAX(Data_Warmte[Fractie])</f>
        <v>0.48865337911738332</v>
      </c>
    </row>
    <row r="530" spans="1:4" x14ac:dyDescent="0.25">
      <c r="A530" s="10">
        <v>43853.291666666664</v>
      </c>
      <c r="B530" s="10">
        <f>DATE(1904,MONTH(Data_Warmte[[#This Row],[Datumtijd]]),DAY(Data_Warmte[[#This Row],[Datumtijd]]))+TIME(HOUR(Data_Warmte[[#This Row],[Datumtijd]]),MINUTE(Data_Warmte[[#This Row],[Datumtijd]]),SECOND(Data_Warmte[[#This Row],[Datumtijd]]))</f>
        <v>1484.2916666666667</v>
      </c>
      <c r="C530" s="11">
        <v>2.8294479999999998E-4</v>
      </c>
      <c r="D530" s="7">
        <f>Data_Warmte[[#This Row],[Fractie]]/MAX(Data_Warmte[Fractie])</f>
        <v>0.6850195396971458</v>
      </c>
    </row>
    <row r="531" spans="1:4" x14ac:dyDescent="0.25">
      <c r="A531" s="10">
        <v>43853.333333333336</v>
      </c>
      <c r="B531" s="10">
        <f>DATE(1904,MONTH(Data_Warmte[[#This Row],[Datumtijd]]),DAY(Data_Warmte[[#This Row],[Datumtijd]]))+TIME(HOUR(Data_Warmte[[#This Row],[Datumtijd]]),MINUTE(Data_Warmte[[#This Row],[Datumtijd]]),SECOND(Data_Warmte[[#This Row],[Datumtijd]]))</f>
        <v>1484.3333333333333</v>
      </c>
      <c r="C531" s="11">
        <v>3.439739E-4</v>
      </c>
      <c r="D531" s="7">
        <f>Data_Warmte[[#This Row],[Fractie]]/MAX(Data_Warmte[Fractie])</f>
        <v>0.8327731863099519</v>
      </c>
    </row>
    <row r="532" spans="1:4" x14ac:dyDescent="0.25">
      <c r="A532" s="10">
        <v>43853.375</v>
      </c>
      <c r="B532" s="10">
        <f>DATE(1904,MONTH(Data_Warmte[[#This Row],[Datumtijd]]),DAY(Data_Warmte[[#This Row],[Datumtijd]]))+TIME(HOUR(Data_Warmte[[#This Row],[Datumtijd]]),MINUTE(Data_Warmte[[#This Row],[Datumtijd]]),SECOND(Data_Warmte[[#This Row],[Datumtijd]]))</f>
        <v>1484.375</v>
      </c>
      <c r="C532" s="11">
        <v>3.6607425999999997E-4</v>
      </c>
      <c r="D532" s="7">
        <f>Data_Warmte[[#This Row],[Fractie]]/MAX(Data_Warmte[Fractie])</f>
        <v>0.88627895292711956</v>
      </c>
    </row>
    <row r="533" spans="1:4" x14ac:dyDescent="0.25">
      <c r="A533" s="10">
        <v>43853.416666666664</v>
      </c>
      <c r="B533" s="10">
        <f>DATE(1904,MONTH(Data_Warmte[[#This Row],[Datumtijd]]),DAY(Data_Warmte[[#This Row],[Datumtijd]]))+TIME(HOUR(Data_Warmte[[#This Row],[Datumtijd]]),MINUTE(Data_Warmte[[#This Row],[Datumtijd]]),SECOND(Data_Warmte[[#This Row],[Datumtijd]]))</f>
        <v>1484.4166666666667</v>
      </c>
      <c r="C533" s="11">
        <v>3.6061643999999999E-4</v>
      </c>
      <c r="D533" s="7">
        <f>Data_Warmte[[#This Row],[Fractie]]/MAX(Data_Warmte[Fractie])</f>
        <v>0.87306537436285592</v>
      </c>
    </row>
    <row r="534" spans="1:4" x14ac:dyDescent="0.25">
      <c r="A534" s="10">
        <v>43853.458333333336</v>
      </c>
      <c r="B534" s="10">
        <f>DATE(1904,MONTH(Data_Warmte[[#This Row],[Datumtijd]]),DAY(Data_Warmte[[#This Row],[Datumtijd]]))+TIME(HOUR(Data_Warmte[[#This Row],[Datumtijd]]),MINUTE(Data_Warmte[[#This Row],[Datumtijd]]),SECOND(Data_Warmte[[#This Row],[Datumtijd]]))</f>
        <v>1484.4583333333333</v>
      </c>
      <c r="C534" s="11">
        <v>3.2352027999999996E-4</v>
      </c>
      <c r="D534" s="7">
        <f>Data_Warmte[[#This Row],[Fractie]]/MAX(Data_Warmte[Fractie])</f>
        <v>0.78325423647401082</v>
      </c>
    </row>
    <row r="535" spans="1:4" x14ac:dyDescent="0.25">
      <c r="A535" s="10">
        <v>43853.5</v>
      </c>
      <c r="B535" s="10">
        <f>DATE(1904,MONTH(Data_Warmte[[#This Row],[Datumtijd]]),DAY(Data_Warmte[[#This Row],[Datumtijd]]))+TIME(HOUR(Data_Warmte[[#This Row],[Datumtijd]]),MINUTE(Data_Warmte[[#This Row],[Datumtijd]]),SECOND(Data_Warmte[[#This Row],[Datumtijd]]))</f>
        <v>1484.5</v>
      </c>
      <c r="C535" s="11">
        <v>2.9599082000000002E-4</v>
      </c>
      <c r="D535" s="7">
        <f>Data_Warmte[[#This Row],[Fractie]]/MAX(Data_Warmte[Fractie])</f>
        <v>0.71660442344577724</v>
      </c>
    </row>
    <row r="536" spans="1:4" x14ac:dyDescent="0.25">
      <c r="A536" s="10">
        <v>43853.541666666664</v>
      </c>
      <c r="B536" s="10">
        <f>DATE(1904,MONTH(Data_Warmte[[#This Row],[Datumtijd]]),DAY(Data_Warmte[[#This Row],[Datumtijd]]))+TIME(HOUR(Data_Warmte[[#This Row],[Datumtijd]]),MINUTE(Data_Warmte[[#This Row],[Datumtijd]]),SECOND(Data_Warmte[[#This Row],[Datumtijd]]))</f>
        <v>1484.5416666666667</v>
      </c>
      <c r="C536" s="11">
        <v>2.8156429999999998E-4</v>
      </c>
      <c r="D536" s="7">
        <f>Data_Warmte[[#This Row],[Fractie]]/MAX(Data_Warmte[Fractie])</f>
        <v>0.68167729953386336</v>
      </c>
    </row>
    <row r="537" spans="1:4" x14ac:dyDescent="0.25">
      <c r="A537" s="10">
        <v>43853.583333333336</v>
      </c>
      <c r="B537" s="10">
        <f>DATE(1904,MONTH(Data_Warmte[[#This Row],[Datumtijd]]),DAY(Data_Warmte[[#This Row],[Datumtijd]]))+TIME(HOUR(Data_Warmte[[#This Row],[Datumtijd]]),MINUTE(Data_Warmte[[#This Row],[Datumtijd]]),SECOND(Data_Warmte[[#This Row],[Datumtijd]]))</f>
        <v>1484.5833333333333</v>
      </c>
      <c r="C537" s="11">
        <v>2.7646433000000001E-4</v>
      </c>
      <c r="D537" s="7">
        <f>Data_Warmte[[#This Row],[Fractie]]/MAX(Data_Warmte[Fractie])</f>
        <v>0.66933008869320032</v>
      </c>
    </row>
    <row r="538" spans="1:4" x14ac:dyDescent="0.25">
      <c r="A538" s="10">
        <v>43853.625</v>
      </c>
      <c r="B538" s="10">
        <f>DATE(1904,MONTH(Data_Warmte[[#This Row],[Datumtijd]]),DAY(Data_Warmte[[#This Row],[Datumtijd]]))+TIME(HOUR(Data_Warmte[[#This Row],[Datumtijd]]),MINUTE(Data_Warmte[[#This Row],[Datumtijd]]),SECOND(Data_Warmte[[#This Row],[Datumtijd]]))</f>
        <v>1484.625</v>
      </c>
      <c r="C538" s="11">
        <v>2.8047792000000002E-4</v>
      </c>
      <c r="D538" s="7">
        <f>Data_Warmte[[#This Row],[Fractie]]/MAX(Data_Warmte[Fractie])</f>
        <v>0.67904713447150433</v>
      </c>
    </row>
    <row r="539" spans="1:4" x14ac:dyDescent="0.25">
      <c r="A539" s="10">
        <v>43853.666666666664</v>
      </c>
      <c r="B539" s="10">
        <f>DATE(1904,MONTH(Data_Warmte[[#This Row],[Datumtijd]]),DAY(Data_Warmte[[#This Row],[Datumtijd]]))+TIME(HOUR(Data_Warmte[[#This Row],[Datumtijd]]),MINUTE(Data_Warmte[[#This Row],[Datumtijd]]),SECOND(Data_Warmte[[#This Row],[Datumtijd]]))</f>
        <v>1484.6666666666667</v>
      </c>
      <c r="C539" s="11">
        <v>3.0168685000000003E-4</v>
      </c>
      <c r="D539" s="7">
        <f>Data_Warmte[[#This Row],[Fractie]]/MAX(Data_Warmte[Fractie])</f>
        <v>0.73039471698961034</v>
      </c>
    </row>
    <row r="540" spans="1:4" x14ac:dyDescent="0.25">
      <c r="A540" s="10">
        <v>43853.708333333336</v>
      </c>
      <c r="B540" s="10">
        <f>DATE(1904,MONTH(Data_Warmte[[#This Row],[Datumtijd]]),DAY(Data_Warmte[[#This Row],[Datumtijd]]))+TIME(HOUR(Data_Warmte[[#This Row],[Datumtijd]]),MINUTE(Data_Warmte[[#This Row],[Datumtijd]]),SECOND(Data_Warmte[[#This Row],[Datumtijd]]))</f>
        <v>1484.7083333333333</v>
      </c>
      <c r="C540" s="11">
        <v>3.4077285E-4</v>
      </c>
      <c r="D540" s="7">
        <f>Data_Warmte[[#This Row],[Fractie]]/MAX(Data_Warmte[Fractie])</f>
        <v>0.82502332910265364</v>
      </c>
    </row>
    <row r="541" spans="1:4" x14ac:dyDescent="0.25">
      <c r="A541" s="10">
        <v>43853.75</v>
      </c>
      <c r="B541" s="10">
        <f>DATE(1904,MONTH(Data_Warmte[[#This Row],[Datumtijd]]),DAY(Data_Warmte[[#This Row],[Datumtijd]]))+TIME(HOUR(Data_Warmte[[#This Row],[Datumtijd]]),MINUTE(Data_Warmte[[#This Row],[Datumtijd]]),SECOND(Data_Warmte[[#This Row],[Datumtijd]]))</f>
        <v>1484.75</v>
      </c>
      <c r="C541" s="11">
        <v>3.6178749999999998E-4</v>
      </c>
      <c r="D541" s="7">
        <f>Data_Warmte[[#This Row],[Fractie]]/MAX(Data_Warmte[Fractie])</f>
        <v>0.87590055275156542</v>
      </c>
    </row>
    <row r="542" spans="1:4" x14ac:dyDescent="0.25">
      <c r="A542" s="10">
        <v>43853.791666666664</v>
      </c>
      <c r="B542" s="10">
        <f>DATE(1904,MONTH(Data_Warmte[[#This Row],[Datumtijd]]),DAY(Data_Warmte[[#This Row],[Datumtijd]]))+TIME(HOUR(Data_Warmte[[#This Row],[Datumtijd]]),MINUTE(Data_Warmte[[#This Row],[Datumtijd]]),SECOND(Data_Warmte[[#This Row],[Datumtijd]]))</f>
        <v>1484.7916666666667</v>
      </c>
      <c r="C542" s="11">
        <v>3.4867752000000002E-4</v>
      </c>
      <c r="D542" s="7">
        <f>Data_Warmte[[#This Row],[Fractie]]/MAX(Data_Warmte[Fractie])</f>
        <v>0.84416081954198263</v>
      </c>
    </row>
    <row r="543" spans="1:4" x14ac:dyDescent="0.25">
      <c r="A543" s="10">
        <v>43853.833333333336</v>
      </c>
      <c r="B543" s="10">
        <f>DATE(1904,MONTH(Data_Warmte[[#This Row],[Datumtijd]]),DAY(Data_Warmte[[#This Row],[Datumtijd]]))+TIME(HOUR(Data_Warmte[[#This Row],[Datumtijd]]),MINUTE(Data_Warmte[[#This Row],[Datumtijd]]),SECOND(Data_Warmte[[#This Row],[Datumtijd]]))</f>
        <v>1484.8333333333333</v>
      </c>
      <c r="C543" s="11">
        <v>3.3625544000000002E-4</v>
      </c>
      <c r="D543" s="7">
        <f>Data_Warmte[[#This Row],[Fractie]]/MAX(Data_Warmte[Fractie])</f>
        <v>0.81408651697950007</v>
      </c>
    </row>
    <row r="544" spans="1:4" x14ac:dyDescent="0.25">
      <c r="A544" s="10">
        <v>43853.875</v>
      </c>
      <c r="B544" s="10">
        <f>DATE(1904,MONTH(Data_Warmte[[#This Row],[Datumtijd]]),DAY(Data_Warmte[[#This Row],[Datumtijd]]))+TIME(HOUR(Data_Warmte[[#This Row],[Datumtijd]]),MINUTE(Data_Warmte[[#This Row],[Datumtijd]]),SECOND(Data_Warmte[[#This Row],[Datumtijd]]))</f>
        <v>1484.875</v>
      </c>
      <c r="C544" s="11">
        <v>3.0054025000000005E-4</v>
      </c>
      <c r="D544" s="7">
        <f>Data_Warmte[[#This Row],[Fractie]]/MAX(Data_Warmte[Fractie])</f>
        <v>0.72761875714084578</v>
      </c>
    </row>
    <row r="545" spans="1:4" x14ac:dyDescent="0.25">
      <c r="A545" s="10">
        <v>43853.916666666664</v>
      </c>
      <c r="B545" s="10">
        <f>DATE(1904,MONTH(Data_Warmte[[#This Row],[Datumtijd]]),DAY(Data_Warmte[[#This Row],[Datumtijd]]))+TIME(HOUR(Data_Warmte[[#This Row],[Datumtijd]]),MINUTE(Data_Warmte[[#This Row],[Datumtijd]]),SECOND(Data_Warmte[[#This Row],[Datumtijd]]))</f>
        <v>1484.9166666666667</v>
      </c>
      <c r="C545" s="11">
        <v>2.567739E-4</v>
      </c>
      <c r="D545" s="7">
        <f>Data_Warmte[[#This Row],[Fractie]]/MAX(Data_Warmte[Fractie])</f>
        <v>0.62165884930290627</v>
      </c>
    </row>
    <row r="546" spans="1:4" x14ac:dyDescent="0.25">
      <c r="A546" s="10">
        <v>43853.958333333336</v>
      </c>
      <c r="B546" s="10">
        <f>DATE(1904,MONTH(Data_Warmte[[#This Row],[Datumtijd]]),DAY(Data_Warmte[[#This Row],[Datumtijd]]))+TIME(HOUR(Data_Warmte[[#This Row],[Datumtijd]]),MINUTE(Data_Warmte[[#This Row],[Datumtijd]]),SECOND(Data_Warmte[[#This Row],[Datumtijd]]))</f>
        <v>1484.9583333333333</v>
      </c>
      <c r="C546" s="11">
        <v>1.8309515999999999E-4</v>
      </c>
      <c r="D546" s="7">
        <f>Data_Warmte[[#This Row],[Fractie]]/MAX(Data_Warmte[Fractie])</f>
        <v>0.44327996918118046</v>
      </c>
    </row>
    <row r="547" spans="1:4" x14ac:dyDescent="0.25">
      <c r="A547" s="10">
        <v>43854</v>
      </c>
      <c r="B547" s="10">
        <f>DATE(1904,MONTH(Data_Warmte[[#This Row],[Datumtijd]]),DAY(Data_Warmte[[#This Row],[Datumtijd]]))+TIME(HOUR(Data_Warmte[[#This Row],[Datumtijd]]),MINUTE(Data_Warmte[[#This Row],[Datumtijd]]),SECOND(Data_Warmte[[#This Row],[Datumtijd]]))</f>
        <v>1485</v>
      </c>
      <c r="C547" s="11">
        <v>1.0968171999999999E-4</v>
      </c>
      <c r="D547" s="7">
        <f>Data_Warmte[[#This Row],[Fractie]]/MAX(Data_Warmte[Fractie])</f>
        <v>0.26554338990358273</v>
      </c>
    </row>
    <row r="548" spans="1:4" x14ac:dyDescent="0.25">
      <c r="A548" s="10">
        <v>43854.041666666664</v>
      </c>
      <c r="B548" s="10">
        <f>DATE(1904,MONTH(Data_Warmte[[#This Row],[Datumtijd]]),DAY(Data_Warmte[[#This Row],[Datumtijd]]))+TIME(HOUR(Data_Warmte[[#This Row],[Datumtijd]]),MINUTE(Data_Warmte[[#This Row],[Datumtijd]]),SECOND(Data_Warmte[[#This Row],[Datumtijd]]))</f>
        <v>1485.0416666666667</v>
      </c>
      <c r="C548" s="11">
        <v>8.7180639999999993E-5</v>
      </c>
      <c r="D548" s="7">
        <f>Data_Warmte[[#This Row],[Fractie]]/MAX(Data_Warmte[Fractie])</f>
        <v>0.21106746575057247</v>
      </c>
    </row>
    <row r="549" spans="1:4" x14ac:dyDescent="0.25">
      <c r="A549" s="10">
        <v>43854.083333333336</v>
      </c>
      <c r="B549" s="10">
        <f>DATE(1904,MONTH(Data_Warmte[[#This Row],[Datumtijd]]),DAY(Data_Warmte[[#This Row],[Datumtijd]]))+TIME(HOUR(Data_Warmte[[#This Row],[Datumtijd]]),MINUTE(Data_Warmte[[#This Row],[Datumtijd]]),SECOND(Data_Warmte[[#This Row],[Datumtijd]]))</f>
        <v>1485.0833333333333</v>
      </c>
      <c r="C549" s="11">
        <v>9.1659000000000011E-5</v>
      </c>
      <c r="D549" s="7">
        <f>Data_Warmte[[#This Row],[Fractie]]/MAX(Data_Warmte[Fractie])</f>
        <v>0.22190973641890821</v>
      </c>
    </row>
    <row r="550" spans="1:4" x14ac:dyDescent="0.25">
      <c r="A550" s="10">
        <v>43854.125</v>
      </c>
      <c r="B550" s="10">
        <f>DATE(1904,MONTH(Data_Warmte[[#This Row],[Datumtijd]]),DAY(Data_Warmte[[#This Row],[Datumtijd]]))+TIME(HOUR(Data_Warmte[[#This Row],[Datumtijd]]),MINUTE(Data_Warmte[[#This Row],[Datumtijd]]),SECOND(Data_Warmte[[#This Row],[Datumtijd]]))</f>
        <v>1485.125</v>
      </c>
      <c r="C550" s="11">
        <v>1.0083505000000001E-4</v>
      </c>
      <c r="D550" s="7">
        <f>Data_Warmte[[#This Row],[Fractie]]/MAX(Data_Warmte[Fractie])</f>
        <v>0.24412528357594376</v>
      </c>
    </row>
    <row r="551" spans="1:4" x14ac:dyDescent="0.25">
      <c r="A551" s="10">
        <v>43854.166666666664</v>
      </c>
      <c r="B551" s="10">
        <f>DATE(1904,MONTH(Data_Warmte[[#This Row],[Datumtijd]]),DAY(Data_Warmte[[#This Row],[Datumtijd]]))+TIME(HOUR(Data_Warmte[[#This Row],[Datumtijd]]),MINUTE(Data_Warmte[[#This Row],[Datumtijd]]),SECOND(Data_Warmte[[#This Row],[Datumtijd]]))</f>
        <v>1485.1666666666667</v>
      </c>
      <c r="C551" s="11">
        <v>1.1500156999999999E-4</v>
      </c>
      <c r="D551" s="7">
        <f>Data_Warmte[[#This Row],[Fractie]]/MAX(Data_Warmte[Fractie])</f>
        <v>0.27842293813439617</v>
      </c>
    </row>
    <row r="552" spans="1:4" x14ac:dyDescent="0.25">
      <c r="A552" s="10">
        <v>43854.208333333336</v>
      </c>
      <c r="B552" s="10">
        <f>DATE(1904,MONTH(Data_Warmte[[#This Row],[Datumtijd]]),DAY(Data_Warmte[[#This Row],[Datumtijd]]))+TIME(HOUR(Data_Warmte[[#This Row],[Datumtijd]]),MINUTE(Data_Warmte[[#This Row],[Datumtijd]]),SECOND(Data_Warmte[[#This Row],[Datumtijd]]))</f>
        <v>1485.2083333333333</v>
      </c>
      <c r="C552" s="11">
        <v>1.4135646000000001E-4</v>
      </c>
      <c r="D552" s="7">
        <f>Data_Warmte[[#This Row],[Fractie]]/MAX(Data_Warmte[Fractie])</f>
        <v>0.34222907493764865</v>
      </c>
    </row>
    <row r="553" spans="1:4" x14ac:dyDescent="0.25">
      <c r="A553" s="10">
        <v>43854.25</v>
      </c>
      <c r="B553" s="10">
        <f>DATE(1904,MONTH(Data_Warmte[[#This Row],[Datumtijd]]),DAY(Data_Warmte[[#This Row],[Datumtijd]]))+TIME(HOUR(Data_Warmte[[#This Row],[Datumtijd]]),MINUTE(Data_Warmte[[#This Row],[Datumtijd]]),SECOND(Data_Warmte[[#This Row],[Datumtijd]]))</f>
        <v>1485.25</v>
      </c>
      <c r="C553" s="11">
        <v>2.0133192000000002E-4</v>
      </c>
      <c r="D553" s="7">
        <f>Data_Warmte[[#This Row],[Fractie]]/MAX(Data_Warmte[Fractie])</f>
        <v>0.48743182120591227</v>
      </c>
    </row>
    <row r="554" spans="1:4" x14ac:dyDescent="0.25">
      <c r="A554" s="10">
        <v>43854.291666666664</v>
      </c>
      <c r="B554" s="10">
        <f>DATE(1904,MONTH(Data_Warmte[[#This Row],[Datumtijd]]),DAY(Data_Warmte[[#This Row],[Datumtijd]]))+TIME(HOUR(Data_Warmte[[#This Row],[Datumtijd]]),MINUTE(Data_Warmte[[#This Row],[Datumtijd]]),SECOND(Data_Warmte[[#This Row],[Datumtijd]]))</f>
        <v>1485.2916666666667</v>
      </c>
      <c r="C554" s="11">
        <v>2.8296524999999996E-4</v>
      </c>
      <c r="D554" s="7">
        <f>Data_Warmte[[#This Row],[Fractie]]/MAX(Data_Warmte[Fractie])</f>
        <v>0.68506904988283146</v>
      </c>
    </row>
    <row r="555" spans="1:4" x14ac:dyDescent="0.25">
      <c r="A555" s="10">
        <v>43854.333333333336</v>
      </c>
      <c r="B555" s="10">
        <f>DATE(1904,MONTH(Data_Warmte[[#This Row],[Datumtijd]]),DAY(Data_Warmte[[#This Row],[Datumtijd]]))+TIME(HOUR(Data_Warmte[[#This Row],[Datumtijd]]),MINUTE(Data_Warmte[[#This Row],[Datumtijd]]),SECOND(Data_Warmte[[#This Row],[Datumtijd]]))</f>
        <v>1485.3333333333333</v>
      </c>
      <c r="C555" s="11">
        <v>3.4328089999999999E-4</v>
      </c>
      <c r="D555" s="7">
        <f>Data_Warmte[[#This Row],[Fractie]]/MAX(Data_Warmte[Fractie])</f>
        <v>0.83109540837937979</v>
      </c>
    </row>
    <row r="556" spans="1:4" x14ac:dyDescent="0.25">
      <c r="A556" s="10">
        <v>43854.375</v>
      </c>
      <c r="B556" s="10">
        <f>DATE(1904,MONTH(Data_Warmte[[#This Row],[Datumtijd]]),DAY(Data_Warmte[[#This Row],[Datumtijd]]))+TIME(HOUR(Data_Warmte[[#This Row],[Datumtijd]]),MINUTE(Data_Warmte[[#This Row],[Datumtijd]]),SECOND(Data_Warmte[[#This Row],[Datumtijd]]))</f>
        <v>1485.375</v>
      </c>
      <c r="C556" s="11">
        <v>3.6543959999999994E-4</v>
      </c>
      <c r="D556" s="7">
        <f>Data_Warmte[[#This Row],[Fractie]]/MAX(Data_Warmte[Fractie])</f>
        <v>0.88474241823532029</v>
      </c>
    </row>
    <row r="557" spans="1:4" x14ac:dyDescent="0.25">
      <c r="A557" s="10">
        <v>43854.416666666664</v>
      </c>
      <c r="B557" s="10">
        <f>DATE(1904,MONTH(Data_Warmte[[#This Row],[Datumtijd]]),DAY(Data_Warmte[[#This Row],[Datumtijd]]))+TIME(HOUR(Data_Warmte[[#This Row],[Datumtijd]]),MINUTE(Data_Warmte[[#This Row],[Datumtijd]]),SECOND(Data_Warmte[[#This Row],[Datumtijd]]))</f>
        <v>1485.4166666666667</v>
      </c>
      <c r="C557" s="11">
        <v>3.5617763999999999E-4</v>
      </c>
      <c r="D557" s="7">
        <f>Data_Warmte[[#This Row],[Fractie]]/MAX(Data_Warmte[Fractie])</f>
        <v>0.86231887987768541</v>
      </c>
    </row>
    <row r="558" spans="1:4" x14ac:dyDescent="0.25">
      <c r="A558" s="10">
        <v>43854.458333333336</v>
      </c>
      <c r="B558" s="10">
        <f>DATE(1904,MONTH(Data_Warmte[[#This Row],[Datumtijd]]),DAY(Data_Warmte[[#This Row],[Datumtijd]]))+TIME(HOUR(Data_Warmte[[#This Row],[Datumtijd]]),MINUTE(Data_Warmte[[#This Row],[Datumtijd]]),SECOND(Data_Warmte[[#This Row],[Datumtijd]]))</f>
        <v>1485.4583333333333</v>
      </c>
      <c r="C558" s="11">
        <v>3.1972532E-4</v>
      </c>
      <c r="D558" s="7">
        <f>Data_Warmte[[#This Row],[Fractie]]/MAX(Data_Warmte[Fractie])</f>
        <v>0.77406650179088876</v>
      </c>
    </row>
    <row r="559" spans="1:4" x14ac:dyDescent="0.25">
      <c r="A559" s="10">
        <v>43854.5</v>
      </c>
      <c r="B559" s="10">
        <f>DATE(1904,MONTH(Data_Warmte[[#This Row],[Datumtijd]]),DAY(Data_Warmte[[#This Row],[Datumtijd]]))+TIME(HOUR(Data_Warmte[[#This Row],[Datumtijd]]),MINUTE(Data_Warmte[[#This Row],[Datumtijd]]),SECOND(Data_Warmte[[#This Row],[Datumtijd]]))</f>
        <v>1485.5</v>
      </c>
      <c r="C559" s="11">
        <v>2.9172475999999999E-4</v>
      </c>
      <c r="D559" s="7">
        <f>Data_Warmte[[#This Row],[Fractie]]/MAX(Data_Warmte[Fractie])</f>
        <v>0.70627613871490247</v>
      </c>
    </row>
    <row r="560" spans="1:4" x14ac:dyDescent="0.25">
      <c r="A560" s="10">
        <v>43854.541666666664</v>
      </c>
      <c r="B560" s="10">
        <f>DATE(1904,MONTH(Data_Warmte[[#This Row],[Datumtijd]]),DAY(Data_Warmte[[#This Row],[Datumtijd]]))+TIME(HOUR(Data_Warmte[[#This Row],[Datumtijd]]),MINUTE(Data_Warmte[[#This Row],[Datumtijd]]),SECOND(Data_Warmte[[#This Row],[Datumtijd]]))</f>
        <v>1485.5416666666667</v>
      </c>
      <c r="C560" s="11">
        <v>2.763935E-4</v>
      </c>
      <c r="D560" s="7">
        <f>Data_Warmte[[#This Row],[Fractie]]/MAX(Data_Warmte[Fractie])</f>
        <v>0.66915860671510163</v>
      </c>
    </row>
    <row r="561" spans="1:4" x14ac:dyDescent="0.25">
      <c r="A561" s="10">
        <v>43854.583333333336</v>
      </c>
      <c r="B561" s="10">
        <f>DATE(1904,MONTH(Data_Warmte[[#This Row],[Datumtijd]]),DAY(Data_Warmte[[#This Row],[Datumtijd]]))+TIME(HOUR(Data_Warmte[[#This Row],[Datumtijd]]),MINUTE(Data_Warmte[[#This Row],[Datumtijd]]),SECOND(Data_Warmte[[#This Row],[Datumtijd]]))</f>
        <v>1485.5833333333333</v>
      </c>
      <c r="C561" s="11">
        <v>2.6740861000000001E-4</v>
      </c>
      <c r="D561" s="7">
        <f>Data_Warmte[[#This Row],[Fractie]]/MAX(Data_Warmte[Fractie])</f>
        <v>0.64740586479501872</v>
      </c>
    </row>
    <row r="562" spans="1:4" x14ac:dyDescent="0.25">
      <c r="A562" s="10">
        <v>43854.625</v>
      </c>
      <c r="B562" s="10">
        <f>DATE(1904,MONTH(Data_Warmte[[#This Row],[Datumtijd]]),DAY(Data_Warmte[[#This Row],[Datumtijd]]))+TIME(HOUR(Data_Warmte[[#This Row],[Datumtijd]]),MINUTE(Data_Warmte[[#This Row],[Datumtijd]]),SECOND(Data_Warmte[[#This Row],[Datumtijd]]))</f>
        <v>1485.625</v>
      </c>
      <c r="C562" s="11">
        <v>2.7423496E-4</v>
      </c>
      <c r="D562" s="7">
        <f>Data_Warmte[[#This Row],[Fractie]]/MAX(Data_Warmte[Fractie])</f>
        <v>0.66393270372194579</v>
      </c>
    </row>
    <row r="563" spans="1:4" x14ac:dyDescent="0.25">
      <c r="A563" s="10">
        <v>43854.666666666664</v>
      </c>
      <c r="B563" s="10">
        <f>DATE(1904,MONTH(Data_Warmte[[#This Row],[Datumtijd]]),DAY(Data_Warmte[[#This Row],[Datumtijd]]))+TIME(HOUR(Data_Warmte[[#This Row],[Datumtijd]]),MINUTE(Data_Warmte[[#This Row],[Datumtijd]]),SECOND(Data_Warmte[[#This Row],[Datumtijd]]))</f>
        <v>1485.6666666666667</v>
      </c>
      <c r="C563" s="11">
        <v>2.9410029999999999E-4</v>
      </c>
      <c r="D563" s="7">
        <f>Data_Warmte[[#This Row],[Fractie]]/MAX(Data_Warmte[Fractie])</f>
        <v>0.71202740651460106</v>
      </c>
    </row>
    <row r="564" spans="1:4" x14ac:dyDescent="0.25">
      <c r="A564" s="10">
        <v>43854.708333333336</v>
      </c>
      <c r="B564" s="10">
        <f>DATE(1904,MONTH(Data_Warmte[[#This Row],[Datumtijd]]),DAY(Data_Warmte[[#This Row],[Datumtijd]]))+TIME(HOUR(Data_Warmte[[#This Row],[Datumtijd]]),MINUTE(Data_Warmte[[#This Row],[Datumtijd]]),SECOND(Data_Warmte[[#This Row],[Datumtijd]]))</f>
        <v>1485.7083333333333</v>
      </c>
      <c r="C564" s="11">
        <v>3.3506035000000005E-4</v>
      </c>
      <c r="D564" s="7">
        <f>Data_Warmte[[#This Row],[Fractie]]/MAX(Data_Warmte[Fractie])</f>
        <v>0.8111931610963149</v>
      </c>
    </row>
    <row r="565" spans="1:4" x14ac:dyDescent="0.25">
      <c r="A565" s="10">
        <v>43854.75</v>
      </c>
      <c r="B565" s="10">
        <f>DATE(1904,MONTH(Data_Warmte[[#This Row],[Datumtijd]]),DAY(Data_Warmte[[#This Row],[Datumtijd]]))+TIME(HOUR(Data_Warmte[[#This Row],[Datumtijd]]),MINUTE(Data_Warmte[[#This Row],[Datumtijd]]),SECOND(Data_Warmte[[#This Row],[Datumtijd]]))</f>
        <v>1485.75</v>
      </c>
      <c r="C565" s="11">
        <v>3.5852002E-4</v>
      </c>
      <c r="D565" s="7">
        <f>Data_Warmte[[#This Row],[Fractie]]/MAX(Data_Warmte[Fractie])</f>
        <v>0.86798986612445794</v>
      </c>
    </row>
    <row r="566" spans="1:4" x14ac:dyDescent="0.25">
      <c r="A566" s="10">
        <v>43854.791666666664</v>
      </c>
      <c r="B566" s="10">
        <f>DATE(1904,MONTH(Data_Warmte[[#This Row],[Datumtijd]]),DAY(Data_Warmte[[#This Row],[Datumtijd]]))+TIME(HOUR(Data_Warmte[[#This Row],[Datumtijd]]),MINUTE(Data_Warmte[[#This Row],[Datumtijd]]),SECOND(Data_Warmte[[#This Row],[Datumtijd]]))</f>
        <v>1485.7916666666667</v>
      </c>
      <c r="C566" s="11">
        <v>3.4483308000000002E-4</v>
      </c>
      <c r="D566" s="7">
        <f>Data_Warmte[[#This Row],[Fractie]]/MAX(Data_Warmte[Fractie])</f>
        <v>0.83485329199882474</v>
      </c>
    </row>
    <row r="567" spans="1:4" x14ac:dyDescent="0.25">
      <c r="A567" s="10">
        <v>43854.833333333336</v>
      </c>
      <c r="B567" s="10">
        <f>DATE(1904,MONTH(Data_Warmte[[#This Row],[Datumtijd]]),DAY(Data_Warmte[[#This Row],[Datumtijd]]))+TIME(HOUR(Data_Warmte[[#This Row],[Datumtijd]]),MINUTE(Data_Warmte[[#This Row],[Datumtijd]]),SECOND(Data_Warmte[[#This Row],[Datumtijd]]))</f>
        <v>1485.8333333333333</v>
      </c>
      <c r="C567" s="11">
        <v>3.3411010999999998E-4</v>
      </c>
      <c r="D567" s="7">
        <f>Data_Warmte[[#This Row],[Fractie]]/MAX(Data_Warmte[Fractie])</f>
        <v>0.80889259587157192</v>
      </c>
    </row>
    <row r="568" spans="1:4" x14ac:dyDescent="0.25">
      <c r="A568" s="10">
        <v>43854.875</v>
      </c>
      <c r="B568" s="10">
        <f>DATE(1904,MONTH(Data_Warmte[[#This Row],[Datumtijd]]),DAY(Data_Warmte[[#This Row],[Datumtijd]]))+TIME(HOUR(Data_Warmte[[#This Row],[Datumtijd]]),MINUTE(Data_Warmte[[#This Row],[Datumtijd]]),SECOND(Data_Warmte[[#This Row],[Datumtijd]]))</f>
        <v>1485.875</v>
      </c>
      <c r="C568" s="11">
        <v>3.0216025000000002E-4</v>
      </c>
      <c r="D568" s="7">
        <f>Data_Warmte[[#This Row],[Fractie]]/MAX(Data_Warmte[Fractie])</f>
        <v>0.73154083542010495</v>
      </c>
    </row>
    <row r="569" spans="1:4" x14ac:dyDescent="0.25">
      <c r="A569" s="10">
        <v>43854.916666666664</v>
      </c>
      <c r="B569" s="10">
        <f>DATE(1904,MONTH(Data_Warmte[[#This Row],[Datumtijd]]),DAY(Data_Warmte[[#This Row],[Datumtijd]]))+TIME(HOUR(Data_Warmte[[#This Row],[Datumtijd]]),MINUTE(Data_Warmte[[#This Row],[Datumtijd]]),SECOND(Data_Warmte[[#This Row],[Datumtijd]]))</f>
        <v>1485.9166666666667</v>
      </c>
      <c r="C569" s="11">
        <v>2.5670081999999998E-4</v>
      </c>
      <c r="D569" s="7">
        <f>Data_Warmte[[#This Row],[Fractie]]/MAX(Data_Warmte[Fractie])</f>
        <v>0.62148191999386404</v>
      </c>
    </row>
    <row r="570" spans="1:4" x14ac:dyDescent="0.25">
      <c r="A570" s="10">
        <v>43854.958333333336</v>
      </c>
      <c r="B570" s="10">
        <f>DATE(1904,MONTH(Data_Warmte[[#This Row],[Datumtijd]]),DAY(Data_Warmte[[#This Row],[Datumtijd]]))+TIME(HOUR(Data_Warmte[[#This Row],[Datumtijd]]),MINUTE(Data_Warmte[[#This Row],[Datumtijd]]),SECOND(Data_Warmte[[#This Row],[Datumtijd]]))</f>
        <v>1485.9583333333333</v>
      </c>
      <c r="C570" s="11">
        <v>1.8544119999999996E-4</v>
      </c>
      <c r="D570" s="7">
        <f>Data_Warmte[[#This Row],[Fractie]]/MAX(Data_Warmte[Fractie])</f>
        <v>0.44895981641962085</v>
      </c>
    </row>
    <row r="571" spans="1:4" x14ac:dyDescent="0.25">
      <c r="A571" s="10">
        <v>43855</v>
      </c>
      <c r="B571" s="10">
        <f>DATE(1904,MONTH(Data_Warmte[[#This Row],[Datumtijd]]),DAY(Data_Warmte[[#This Row],[Datumtijd]]))+TIME(HOUR(Data_Warmte[[#This Row],[Datumtijd]]),MINUTE(Data_Warmte[[#This Row],[Datumtijd]]),SECOND(Data_Warmte[[#This Row],[Datumtijd]]))</f>
        <v>1486</v>
      </c>
      <c r="C571" s="11">
        <v>1.1171078E-4</v>
      </c>
      <c r="D571" s="7">
        <f>Data_Warmte[[#This Row],[Fractie]]/MAX(Data_Warmte[Fractie])</f>
        <v>0.27045581715871481</v>
      </c>
    </row>
    <row r="572" spans="1:4" x14ac:dyDescent="0.25">
      <c r="A572" s="10">
        <v>43855.041666666664</v>
      </c>
      <c r="B572" s="10">
        <f>DATE(1904,MONTH(Data_Warmte[[#This Row],[Datumtijd]]),DAY(Data_Warmte[[#This Row],[Datumtijd]]))+TIME(HOUR(Data_Warmte[[#This Row],[Datumtijd]]),MINUTE(Data_Warmte[[#This Row],[Datumtijd]]),SECOND(Data_Warmte[[#This Row],[Datumtijd]]))</f>
        <v>1486.0416666666667</v>
      </c>
      <c r="C572" s="11">
        <v>9.8800000000000003E-5</v>
      </c>
      <c r="D572" s="7">
        <f>Data_Warmte[[#This Row],[Fractie]]/MAX(Data_Warmte[Fractie])</f>
        <v>0.23919835431532233</v>
      </c>
    </row>
    <row r="573" spans="1:4" x14ac:dyDescent="0.25">
      <c r="A573" s="10">
        <v>43855.083333333336</v>
      </c>
      <c r="B573" s="10">
        <f>DATE(1904,MONTH(Data_Warmte[[#This Row],[Datumtijd]]),DAY(Data_Warmte[[#This Row],[Datumtijd]]))+TIME(HOUR(Data_Warmte[[#This Row],[Datumtijd]]),MINUTE(Data_Warmte[[#This Row],[Datumtijd]]),SECOND(Data_Warmte[[#This Row],[Datumtijd]]))</f>
        <v>1486.0833333333333</v>
      </c>
      <c r="C573" s="11">
        <v>9.4842359999999982E-5</v>
      </c>
      <c r="D573" s="7">
        <f>Data_Warmte[[#This Row],[Fractie]]/MAX(Data_Warmte[Fractie])</f>
        <v>0.22961676549981122</v>
      </c>
    </row>
    <row r="574" spans="1:4" x14ac:dyDescent="0.25">
      <c r="A574" s="10">
        <v>43855.125</v>
      </c>
      <c r="B574" s="10">
        <f>DATE(1904,MONTH(Data_Warmte[[#This Row],[Datumtijd]]),DAY(Data_Warmte[[#This Row],[Datumtijd]]))+TIME(HOUR(Data_Warmte[[#This Row],[Datumtijd]]),MINUTE(Data_Warmte[[#This Row],[Datumtijd]]),SECOND(Data_Warmte[[#This Row],[Datumtijd]]))</f>
        <v>1486.125</v>
      </c>
      <c r="C574" s="11">
        <v>1.0140734E-4</v>
      </c>
      <c r="D574" s="7">
        <f>Data_Warmte[[#This Row],[Fractie]]/MAX(Data_Warmte[Fractie])</f>
        <v>0.24551081825399146</v>
      </c>
    </row>
    <row r="575" spans="1:4" x14ac:dyDescent="0.25">
      <c r="A575" s="10">
        <v>43855.166666666664</v>
      </c>
      <c r="B575" s="10">
        <f>DATE(1904,MONTH(Data_Warmte[[#This Row],[Datumtijd]]),DAY(Data_Warmte[[#This Row],[Datumtijd]]))+TIME(HOUR(Data_Warmte[[#This Row],[Datumtijd]]),MINUTE(Data_Warmte[[#This Row],[Datumtijd]]),SECOND(Data_Warmte[[#This Row],[Datumtijd]]))</f>
        <v>1486.1666666666667</v>
      </c>
      <c r="C575" s="11">
        <v>1.1217964E-4</v>
      </c>
      <c r="D575" s="7">
        <f>Data_Warmte[[#This Row],[Fractie]]/MAX(Data_Warmte[Fractie])</f>
        <v>0.27159094408588363</v>
      </c>
    </row>
    <row r="576" spans="1:4" x14ac:dyDescent="0.25">
      <c r="A576" s="10">
        <v>43855.208333333336</v>
      </c>
      <c r="B576" s="10">
        <f>DATE(1904,MONTH(Data_Warmte[[#This Row],[Datumtijd]]),DAY(Data_Warmte[[#This Row],[Datumtijd]]))+TIME(HOUR(Data_Warmte[[#This Row],[Datumtijd]]),MINUTE(Data_Warmte[[#This Row],[Datumtijd]]),SECOND(Data_Warmte[[#This Row],[Datumtijd]]))</f>
        <v>1486.2083333333333</v>
      </c>
      <c r="C576" s="11">
        <v>1.2642745000000002E-4</v>
      </c>
      <c r="D576" s="7">
        <f>Data_Warmte[[#This Row],[Fractie]]/MAX(Data_Warmte[Fractie])</f>
        <v>0.3060854046587318</v>
      </c>
    </row>
    <row r="577" spans="1:4" x14ac:dyDescent="0.25">
      <c r="A577" s="10">
        <v>43855.25</v>
      </c>
      <c r="B577" s="10">
        <f>DATE(1904,MONTH(Data_Warmte[[#This Row],[Datumtijd]]),DAY(Data_Warmte[[#This Row],[Datumtijd]]))+TIME(HOUR(Data_Warmte[[#This Row],[Datumtijd]]),MINUTE(Data_Warmte[[#This Row],[Datumtijd]]),SECOND(Data_Warmte[[#This Row],[Datumtijd]]))</f>
        <v>1486.25</v>
      </c>
      <c r="C577" s="11">
        <v>1.605392E-4</v>
      </c>
      <c r="D577" s="7">
        <f>Data_Warmte[[#This Row],[Fractie]]/MAX(Data_Warmte[Fractie])</f>
        <v>0.38867117857387035</v>
      </c>
    </row>
    <row r="578" spans="1:4" x14ac:dyDescent="0.25">
      <c r="A578" s="10">
        <v>43855.291666666664</v>
      </c>
      <c r="B578" s="10">
        <f>DATE(1904,MONTH(Data_Warmte[[#This Row],[Datumtijd]]),DAY(Data_Warmte[[#This Row],[Datumtijd]]))+TIME(HOUR(Data_Warmte[[#This Row],[Datumtijd]]),MINUTE(Data_Warmte[[#This Row],[Datumtijd]]),SECOND(Data_Warmte[[#This Row],[Datumtijd]]))</f>
        <v>1486.2916666666667</v>
      </c>
      <c r="C578" s="11">
        <v>2.3055711999999998E-4</v>
      </c>
      <c r="D578" s="7">
        <f>Data_Warmte[[#This Row],[Fractie]]/MAX(Data_Warmte[Fractie])</f>
        <v>0.55818708177814047</v>
      </c>
    </row>
    <row r="579" spans="1:4" x14ac:dyDescent="0.25">
      <c r="A579" s="10">
        <v>43855.333333333336</v>
      </c>
      <c r="B579" s="10">
        <f>DATE(1904,MONTH(Data_Warmte[[#This Row],[Datumtijd]]),DAY(Data_Warmte[[#This Row],[Datumtijd]]))+TIME(HOUR(Data_Warmte[[#This Row],[Datumtijd]]),MINUTE(Data_Warmte[[#This Row],[Datumtijd]]),SECOND(Data_Warmte[[#This Row],[Datumtijd]]))</f>
        <v>1486.3333333333333</v>
      </c>
      <c r="C579" s="11">
        <v>3.2036332000000002E-4</v>
      </c>
      <c r="D579" s="7">
        <f>Data_Warmte[[#This Row],[Fractie]]/MAX(Data_Warmte[Fractie])</f>
        <v>0.77561112274284405</v>
      </c>
    </row>
    <row r="580" spans="1:4" x14ac:dyDescent="0.25">
      <c r="A580" s="10">
        <v>43855.375</v>
      </c>
      <c r="B580" s="10">
        <f>DATE(1904,MONTH(Data_Warmte[[#This Row],[Datumtijd]]),DAY(Data_Warmte[[#This Row],[Datumtijd]]))+TIME(HOUR(Data_Warmte[[#This Row],[Datumtijd]]),MINUTE(Data_Warmte[[#This Row],[Datumtijd]]),SECOND(Data_Warmte[[#This Row],[Datumtijd]]))</f>
        <v>1486.375</v>
      </c>
      <c r="C580" s="11">
        <v>3.8845956E-4</v>
      </c>
      <c r="D580" s="7">
        <f>Data_Warmte[[#This Row],[Fractie]]/MAX(Data_Warmte[Fractie])</f>
        <v>0.94047456953496156</v>
      </c>
    </row>
    <row r="581" spans="1:4" x14ac:dyDescent="0.25">
      <c r="A581" s="10">
        <v>43855.416666666664</v>
      </c>
      <c r="B581" s="10">
        <f>DATE(1904,MONTH(Data_Warmte[[#This Row],[Datumtijd]]),DAY(Data_Warmte[[#This Row],[Datumtijd]]))+TIME(HOUR(Data_Warmte[[#This Row],[Datumtijd]]),MINUTE(Data_Warmte[[#This Row],[Datumtijd]]),SECOND(Data_Warmte[[#This Row],[Datumtijd]]))</f>
        <v>1486.4166666666667</v>
      </c>
      <c r="C581" s="11">
        <v>4.0929135000000001E-4</v>
      </c>
      <c r="D581" s="7">
        <f>Data_Warmte[[#This Row],[Fractie]]/MAX(Data_Warmte[Fractie])</f>
        <v>0.99090908254551213</v>
      </c>
    </row>
    <row r="582" spans="1:4" x14ac:dyDescent="0.25">
      <c r="A582" s="10">
        <v>43855.458333333336</v>
      </c>
      <c r="B582" s="10">
        <f>DATE(1904,MONTH(Data_Warmte[[#This Row],[Datumtijd]]),DAY(Data_Warmte[[#This Row],[Datumtijd]]))+TIME(HOUR(Data_Warmte[[#This Row],[Datumtijd]]),MINUTE(Data_Warmte[[#This Row],[Datumtijd]]),SECOND(Data_Warmte[[#This Row],[Datumtijd]]))</f>
        <v>1486.4583333333333</v>
      </c>
      <c r="C582" s="11">
        <v>3.7645254999999996E-4</v>
      </c>
      <c r="D582" s="7">
        <f>Data_Warmte[[#This Row],[Fractie]]/MAX(Data_Warmte[Fractie])</f>
        <v>0.91140516637456048</v>
      </c>
    </row>
    <row r="583" spans="1:4" x14ac:dyDescent="0.25">
      <c r="A583" s="10">
        <v>43855.5</v>
      </c>
      <c r="B583" s="10">
        <f>DATE(1904,MONTH(Data_Warmte[[#This Row],[Datumtijd]]),DAY(Data_Warmte[[#This Row],[Datumtijd]]))+TIME(HOUR(Data_Warmte[[#This Row],[Datumtijd]]),MINUTE(Data_Warmte[[#This Row],[Datumtijd]]),SECOND(Data_Warmte[[#This Row],[Datumtijd]]))</f>
        <v>1486.5</v>
      </c>
      <c r="C583" s="11">
        <v>3.3850576000000007E-4</v>
      </c>
      <c r="D583" s="7">
        <f>Data_Warmte[[#This Row],[Fractie]]/MAX(Data_Warmte[Fractie])</f>
        <v>0.81953462265442789</v>
      </c>
    </row>
    <row r="584" spans="1:4" x14ac:dyDescent="0.25">
      <c r="A584" s="10">
        <v>43855.541666666664</v>
      </c>
      <c r="B584" s="10">
        <f>DATE(1904,MONTH(Data_Warmte[[#This Row],[Datumtijd]]),DAY(Data_Warmte[[#This Row],[Datumtijd]]))+TIME(HOUR(Data_Warmte[[#This Row],[Datumtijd]]),MINUTE(Data_Warmte[[#This Row],[Datumtijd]]),SECOND(Data_Warmte[[#This Row],[Datumtijd]]))</f>
        <v>1486.5416666666667</v>
      </c>
      <c r="C584" s="11">
        <v>3.0759955E-4</v>
      </c>
      <c r="D584" s="7">
        <f>Data_Warmte[[#This Row],[Fractie]]/MAX(Data_Warmte[Fractie])</f>
        <v>0.74470957639811441</v>
      </c>
    </row>
    <row r="585" spans="1:4" x14ac:dyDescent="0.25">
      <c r="A585" s="10">
        <v>43855.583333333336</v>
      </c>
      <c r="B585" s="10">
        <f>DATE(1904,MONTH(Data_Warmte[[#This Row],[Datumtijd]]),DAY(Data_Warmte[[#This Row],[Datumtijd]]))+TIME(HOUR(Data_Warmte[[#This Row],[Datumtijd]]),MINUTE(Data_Warmte[[#This Row],[Datumtijd]]),SECOND(Data_Warmte[[#This Row],[Datumtijd]]))</f>
        <v>1486.5833333333333</v>
      </c>
      <c r="C585" s="11">
        <v>2.8922156000000003E-4</v>
      </c>
      <c r="D585" s="7">
        <f>Data_Warmte[[#This Row],[Fractie]]/MAX(Data_Warmte[Fractie])</f>
        <v>0.70021580146265439</v>
      </c>
    </row>
    <row r="586" spans="1:4" x14ac:dyDescent="0.25">
      <c r="A586" s="10">
        <v>43855.625</v>
      </c>
      <c r="B586" s="10">
        <f>DATE(1904,MONTH(Data_Warmte[[#This Row],[Datumtijd]]),DAY(Data_Warmte[[#This Row],[Datumtijd]]))+TIME(HOUR(Data_Warmte[[#This Row],[Datumtijd]]),MINUTE(Data_Warmte[[#This Row],[Datumtijd]]),SECOND(Data_Warmte[[#This Row],[Datumtijd]]))</f>
        <v>1486.625</v>
      </c>
      <c r="C586" s="11">
        <v>2.7808456000000004E-4</v>
      </c>
      <c r="D586" s="7">
        <f>Data_Warmte[[#This Row],[Fractie]]/MAX(Data_Warmte[Fractie])</f>
        <v>0.67325272381073398</v>
      </c>
    </row>
    <row r="587" spans="1:4" x14ac:dyDescent="0.25">
      <c r="A587" s="10">
        <v>43855.666666666664</v>
      </c>
      <c r="B587" s="10">
        <f>DATE(1904,MONTH(Data_Warmte[[#This Row],[Datumtijd]]),DAY(Data_Warmte[[#This Row],[Datumtijd]]))+TIME(HOUR(Data_Warmte[[#This Row],[Datumtijd]]),MINUTE(Data_Warmte[[#This Row],[Datumtijd]]),SECOND(Data_Warmte[[#This Row],[Datumtijd]]))</f>
        <v>1486.6666666666667</v>
      </c>
      <c r="C587" s="11">
        <v>2.8406035999999996E-4</v>
      </c>
      <c r="D587" s="7">
        <f>Data_Warmte[[#This Row],[Fractie]]/MAX(Data_Warmte[Fractie])</f>
        <v>0.68772035058925096</v>
      </c>
    </row>
    <row r="588" spans="1:4" x14ac:dyDescent="0.25">
      <c r="A588" s="10">
        <v>43855.708333333336</v>
      </c>
      <c r="B588" s="10">
        <f>DATE(1904,MONTH(Data_Warmte[[#This Row],[Datumtijd]]),DAY(Data_Warmte[[#This Row],[Datumtijd]]))+TIME(HOUR(Data_Warmte[[#This Row],[Datumtijd]]),MINUTE(Data_Warmte[[#This Row],[Datumtijd]]),SECOND(Data_Warmte[[#This Row],[Datumtijd]]))</f>
        <v>1486.7083333333333</v>
      </c>
      <c r="C588" s="11">
        <v>3.1386734000000001E-4</v>
      </c>
      <c r="D588" s="7">
        <f>Data_Warmte[[#This Row],[Fractie]]/MAX(Data_Warmte[Fractie])</f>
        <v>0.75988412147092854</v>
      </c>
    </row>
    <row r="589" spans="1:4" x14ac:dyDescent="0.25">
      <c r="A589" s="10">
        <v>43855.75</v>
      </c>
      <c r="B589" s="10">
        <f>DATE(1904,MONTH(Data_Warmte[[#This Row],[Datumtijd]]),DAY(Data_Warmte[[#This Row],[Datumtijd]]))+TIME(HOUR(Data_Warmte[[#This Row],[Datumtijd]]),MINUTE(Data_Warmte[[#This Row],[Datumtijd]]),SECOND(Data_Warmte[[#This Row],[Datumtijd]]))</f>
        <v>1486.75</v>
      </c>
      <c r="C589" s="11">
        <v>3.3515797999999998E-4</v>
      </c>
      <c r="D589" s="7">
        <f>Data_Warmte[[#This Row],[Fractie]]/MAX(Data_Warmte[Fractie])</f>
        <v>0.81142952683853953</v>
      </c>
    </row>
    <row r="590" spans="1:4" x14ac:dyDescent="0.25">
      <c r="A590" s="10">
        <v>43855.791666666664</v>
      </c>
      <c r="B590" s="10">
        <f>DATE(1904,MONTH(Data_Warmte[[#This Row],[Datumtijd]]),DAY(Data_Warmte[[#This Row],[Datumtijd]]))+TIME(HOUR(Data_Warmte[[#This Row],[Datumtijd]]),MINUTE(Data_Warmte[[#This Row],[Datumtijd]]),SECOND(Data_Warmte[[#This Row],[Datumtijd]]))</f>
        <v>1486.7916666666667</v>
      </c>
      <c r="C590" s="11">
        <v>3.2899719999999999E-4</v>
      </c>
      <c r="D590" s="7">
        <f>Data_Warmte[[#This Row],[Fractie]]/MAX(Data_Warmte[Fractie])</f>
        <v>0.79651405682539433</v>
      </c>
    </row>
    <row r="591" spans="1:4" x14ac:dyDescent="0.25">
      <c r="A591" s="10">
        <v>43855.833333333336</v>
      </c>
      <c r="B591" s="10">
        <f>DATE(1904,MONTH(Data_Warmte[[#This Row],[Datumtijd]]),DAY(Data_Warmte[[#This Row],[Datumtijd]]))+TIME(HOUR(Data_Warmte[[#This Row],[Datumtijd]]),MINUTE(Data_Warmte[[#This Row],[Datumtijd]]),SECOND(Data_Warmte[[#This Row],[Datumtijd]]))</f>
        <v>1486.8333333333333</v>
      </c>
      <c r="C591" s="11">
        <v>3.1368619999999999E-4</v>
      </c>
      <c r="D591" s="7">
        <f>Data_Warmte[[#This Row],[Fractie]]/MAX(Data_Warmte[Fractie])</f>
        <v>0.75944557501444387</v>
      </c>
    </row>
    <row r="592" spans="1:4" x14ac:dyDescent="0.25">
      <c r="A592" s="10">
        <v>43855.875</v>
      </c>
      <c r="B592" s="10">
        <f>DATE(1904,MONTH(Data_Warmte[[#This Row],[Datumtijd]]),DAY(Data_Warmte[[#This Row],[Datumtijd]]))+TIME(HOUR(Data_Warmte[[#This Row],[Datumtijd]]),MINUTE(Data_Warmte[[#This Row],[Datumtijd]]),SECOND(Data_Warmte[[#This Row],[Datumtijd]]))</f>
        <v>1486.875</v>
      </c>
      <c r="C592" s="11">
        <v>2.8797265E-4</v>
      </c>
      <c r="D592" s="7">
        <f>Data_Warmte[[#This Row],[Fractie]]/MAX(Data_Warmte[Fractie])</f>
        <v>0.69719214542330266</v>
      </c>
    </row>
    <row r="593" spans="1:4" x14ac:dyDescent="0.25">
      <c r="A593" s="10">
        <v>43855.916666666664</v>
      </c>
      <c r="B593" s="10">
        <f>DATE(1904,MONTH(Data_Warmte[[#This Row],[Datumtijd]]),DAY(Data_Warmte[[#This Row],[Datumtijd]]))+TIME(HOUR(Data_Warmte[[#This Row],[Datumtijd]]),MINUTE(Data_Warmte[[#This Row],[Datumtijd]]),SECOND(Data_Warmte[[#This Row],[Datumtijd]]))</f>
        <v>1486.9166666666667</v>
      </c>
      <c r="C593" s="11">
        <v>2.5859628000000001E-4</v>
      </c>
      <c r="D593" s="7">
        <f>Data_Warmte[[#This Row],[Fractie]]/MAX(Data_Warmte[Fractie])</f>
        <v>0.62607089684275607</v>
      </c>
    </row>
    <row r="594" spans="1:4" x14ac:dyDescent="0.25">
      <c r="A594" s="10">
        <v>43855.958333333336</v>
      </c>
      <c r="B594" s="10">
        <f>DATE(1904,MONTH(Data_Warmte[[#This Row],[Datumtijd]]),DAY(Data_Warmte[[#This Row],[Datumtijd]]))+TIME(HOUR(Data_Warmte[[#This Row],[Datumtijd]]),MINUTE(Data_Warmte[[#This Row],[Datumtijd]]),SECOND(Data_Warmte[[#This Row],[Datumtijd]]))</f>
        <v>1486.9583333333333</v>
      </c>
      <c r="C594" s="11">
        <v>2.0939483E-4</v>
      </c>
      <c r="D594" s="7">
        <f>Data_Warmte[[#This Row],[Fractie]]/MAX(Data_Warmte[Fractie])</f>
        <v>0.50695241637790167</v>
      </c>
    </row>
    <row r="595" spans="1:4" x14ac:dyDescent="0.25">
      <c r="A595" s="10">
        <v>43856</v>
      </c>
      <c r="B595" s="10">
        <f>DATE(1904,MONTH(Data_Warmte[[#This Row],[Datumtijd]]),DAY(Data_Warmte[[#This Row],[Datumtijd]]))+TIME(HOUR(Data_Warmte[[#This Row],[Datumtijd]]),MINUTE(Data_Warmte[[#This Row],[Datumtijd]]),SECOND(Data_Warmte[[#This Row],[Datumtijd]]))</f>
        <v>1487</v>
      </c>
      <c r="C595" s="11">
        <v>1.3944347999999998E-4</v>
      </c>
      <c r="D595" s="7">
        <f>Data_Warmte[[#This Row],[Fractie]]/MAX(Data_Warmte[Fractie])</f>
        <v>0.3375976815384773</v>
      </c>
    </row>
    <row r="596" spans="1:4" x14ac:dyDescent="0.25">
      <c r="A596" s="10">
        <v>43856.041666666664</v>
      </c>
      <c r="B596" s="10">
        <f>DATE(1904,MONTH(Data_Warmte[[#This Row],[Datumtijd]]),DAY(Data_Warmte[[#This Row],[Datumtijd]]))+TIME(HOUR(Data_Warmte[[#This Row],[Datumtijd]]),MINUTE(Data_Warmte[[#This Row],[Datumtijd]]),SECOND(Data_Warmte[[#This Row],[Datumtijd]]))</f>
        <v>1487.0416666666667</v>
      </c>
      <c r="C596" s="11">
        <v>1.0850119999999998E-4</v>
      </c>
      <c r="D596" s="7">
        <f>Data_Warmte[[#This Row],[Fractie]]/MAX(Data_Warmte[Fractie])</f>
        <v>0.26268530851455107</v>
      </c>
    </row>
    <row r="597" spans="1:4" x14ac:dyDescent="0.25">
      <c r="A597" s="10">
        <v>43856.083333333336</v>
      </c>
      <c r="B597" s="10">
        <f>DATE(1904,MONTH(Data_Warmte[[#This Row],[Datumtijd]]),DAY(Data_Warmte[[#This Row],[Datumtijd]]))+TIME(HOUR(Data_Warmte[[#This Row],[Datumtijd]]),MINUTE(Data_Warmte[[#This Row],[Datumtijd]]),SECOND(Data_Warmte[[#This Row],[Datumtijd]]))</f>
        <v>1487.0833333333333</v>
      </c>
      <c r="C597" s="11">
        <v>1.0325464999999999E-4</v>
      </c>
      <c r="D597" s="7">
        <f>Data_Warmte[[#This Row],[Fractie]]/MAX(Data_Warmte[Fractie])</f>
        <v>0.24998322222069425</v>
      </c>
    </row>
    <row r="598" spans="1:4" x14ac:dyDescent="0.25">
      <c r="A598" s="10">
        <v>43856.125</v>
      </c>
      <c r="B598" s="10">
        <f>DATE(1904,MONTH(Data_Warmte[[#This Row],[Datumtijd]]),DAY(Data_Warmte[[#This Row],[Datumtijd]]))+TIME(HOUR(Data_Warmte[[#This Row],[Datumtijd]]),MINUTE(Data_Warmte[[#This Row],[Datumtijd]]),SECOND(Data_Warmte[[#This Row],[Datumtijd]]))</f>
        <v>1487.125</v>
      </c>
      <c r="C598" s="11">
        <v>1.1066893999999999E-4</v>
      </c>
      <c r="D598" s="7">
        <f>Data_Warmte[[#This Row],[Fractie]]/MAX(Data_Warmte[Fractie])</f>
        <v>0.26793348503867553</v>
      </c>
    </row>
    <row r="599" spans="1:4" x14ac:dyDescent="0.25">
      <c r="A599" s="10">
        <v>43856.166666666664</v>
      </c>
      <c r="B599" s="10">
        <f>DATE(1904,MONTH(Data_Warmte[[#This Row],[Datumtijd]]),DAY(Data_Warmte[[#This Row],[Datumtijd]]))+TIME(HOUR(Data_Warmte[[#This Row],[Datumtijd]]),MINUTE(Data_Warmte[[#This Row],[Datumtijd]]),SECOND(Data_Warmte[[#This Row],[Datumtijd]]))</f>
        <v>1487.1666666666667</v>
      </c>
      <c r="C599" s="11">
        <v>1.2058954999999999E-4</v>
      </c>
      <c r="D599" s="7">
        <f>Data_Warmte[[#This Row],[Fractie]]/MAX(Data_Warmte[Fractie])</f>
        <v>0.29195163874114649</v>
      </c>
    </row>
    <row r="600" spans="1:4" x14ac:dyDescent="0.25">
      <c r="A600" s="10">
        <v>43856.208333333336</v>
      </c>
      <c r="B600" s="10">
        <f>DATE(1904,MONTH(Data_Warmte[[#This Row],[Datumtijd]]),DAY(Data_Warmte[[#This Row],[Datumtijd]]))+TIME(HOUR(Data_Warmte[[#This Row],[Datumtijd]]),MINUTE(Data_Warmte[[#This Row],[Datumtijd]]),SECOND(Data_Warmte[[#This Row],[Datumtijd]]))</f>
        <v>1487.2083333333333</v>
      </c>
      <c r="C600" s="11">
        <v>1.3284226999999999E-4</v>
      </c>
      <c r="D600" s="7">
        <f>Data_Warmte[[#This Row],[Fractie]]/MAX(Data_Warmte[Fractie])</f>
        <v>0.32161591465092826</v>
      </c>
    </row>
    <row r="601" spans="1:4" x14ac:dyDescent="0.25">
      <c r="A601" s="10">
        <v>43856.25</v>
      </c>
      <c r="B601" s="10">
        <f>DATE(1904,MONTH(Data_Warmte[[#This Row],[Datumtijd]]),DAY(Data_Warmte[[#This Row],[Datumtijd]]))+TIME(HOUR(Data_Warmte[[#This Row],[Datumtijd]]),MINUTE(Data_Warmte[[#This Row],[Datumtijd]]),SECOND(Data_Warmte[[#This Row],[Datumtijd]]))</f>
        <v>1487.25</v>
      </c>
      <c r="C601" s="11">
        <v>1.6430460000000001E-4</v>
      </c>
      <c r="D601" s="7">
        <f>Data_Warmte[[#This Row],[Fractie]]/MAX(Data_Warmte[Fractie])</f>
        <v>0.39778734743357597</v>
      </c>
    </row>
    <row r="602" spans="1:4" x14ac:dyDescent="0.25">
      <c r="A602" s="10">
        <v>43856.291666666664</v>
      </c>
      <c r="B602" s="10">
        <f>DATE(1904,MONTH(Data_Warmte[[#This Row],[Datumtijd]]),DAY(Data_Warmte[[#This Row],[Datumtijd]]))+TIME(HOUR(Data_Warmte[[#This Row],[Datumtijd]]),MINUTE(Data_Warmte[[#This Row],[Datumtijd]]),SECOND(Data_Warmte[[#This Row],[Datumtijd]]))</f>
        <v>1487.2916666666667</v>
      </c>
      <c r="C602" s="11">
        <v>2.2274129000000002E-4</v>
      </c>
      <c r="D602" s="7">
        <f>Data_Warmte[[#This Row],[Fractie]]/MAX(Data_Warmte[Fractie])</f>
        <v>0.53926467617481744</v>
      </c>
    </row>
    <row r="603" spans="1:4" x14ac:dyDescent="0.25">
      <c r="A603" s="10">
        <v>43856.333333333336</v>
      </c>
      <c r="B603" s="10">
        <f>DATE(1904,MONTH(Data_Warmte[[#This Row],[Datumtijd]]),DAY(Data_Warmte[[#This Row],[Datumtijd]]))+TIME(HOUR(Data_Warmte[[#This Row],[Datumtijd]]),MINUTE(Data_Warmte[[#This Row],[Datumtijd]]),SECOND(Data_Warmte[[#This Row],[Datumtijd]]))</f>
        <v>1487.3333333333333</v>
      </c>
      <c r="C603" s="11">
        <v>3.1043887999999996E-4</v>
      </c>
      <c r="D603" s="7">
        <f>Data_Warmte[[#This Row],[Fractie]]/MAX(Data_Warmte[Fractie])</f>
        <v>0.75158369647258927</v>
      </c>
    </row>
    <row r="604" spans="1:4" x14ac:dyDescent="0.25">
      <c r="A604" s="10">
        <v>43856.375</v>
      </c>
      <c r="B604" s="10">
        <f>DATE(1904,MONTH(Data_Warmte[[#This Row],[Datumtijd]]),DAY(Data_Warmte[[#This Row],[Datumtijd]]))+TIME(HOUR(Data_Warmte[[#This Row],[Datumtijd]]),MINUTE(Data_Warmte[[#This Row],[Datumtijd]]),SECOND(Data_Warmte[[#This Row],[Datumtijd]]))</f>
        <v>1487.375</v>
      </c>
      <c r="C604" s="11">
        <v>3.8308450000000001E-4</v>
      </c>
      <c r="D604" s="7">
        <f>Data_Warmte[[#This Row],[Fractie]]/MAX(Data_Warmte[Fractie])</f>
        <v>0.92746135590797663</v>
      </c>
    </row>
    <row r="605" spans="1:4" x14ac:dyDescent="0.25">
      <c r="A605" s="10">
        <v>43856.416666666664</v>
      </c>
      <c r="B605" s="10">
        <f>DATE(1904,MONTH(Data_Warmte[[#This Row],[Datumtijd]]),DAY(Data_Warmte[[#This Row],[Datumtijd]]))+TIME(HOUR(Data_Warmte[[#This Row],[Datumtijd]]),MINUTE(Data_Warmte[[#This Row],[Datumtijd]]),SECOND(Data_Warmte[[#This Row],[Datumtijd]]))</f>
        <v>1487.4166666666667</v>
      </c>
      <c r="C605" s="11">
        <v>4.1304632E-4</v>
      </c>
      <c r="D605" s="7">
        <f>Data_Warmte[[#This Row],[Fractie]]/MAX(Data_Warmte[Fractie])</f>
        <v>1</v>
      </c>
    </row>
    <row r="606" spans="1:4" x14ac:dyDescent="0.25">
      <c r="A606" s="10">
        <v>43856.458333333336</v>
      </c>
      <c r="B606" s="10">
        <f>DATE(1904,MONTH(Data_Warmte[[#This Row],[Datumtijd]]),DAY(Data_Warmte[[#This Row],[Datumtijd]]))+TIME(HOUR(Data_Warmte[[#This Row],[Datumtijd]]),MINUTE(Data_Warmte[[#This Row],[Datumtijd]]),SECOND(Data_Warmte[[#This Row],[Datumtijd]]))</f>
        <v>1487.4583333333333</v>
      </c>
      <c r="C606" s="11">
        <v>3.9071040999999999E-4</v>
      </c>
      <c r="D606" s="7">
        <f>Data_Warmte[[#This Row],[Fractie]]/MAX(Data_Warmte[Fractie])</f>
        <v>0.94592395835895593</v>
      </c>
    </row>
    <row r="607" spans="1:4" x14ac:dyDescent="0.25">
      <c r="A607" s="10">
        <v>43856.5</v>
      </c>
      <c r="B607" s="10">
        <f>DATE(1904,MONTH(Data_Warmte[[#This Row],[Datumtijd]]),DAY(Data_Warmte[[#This Row],[Datumtijd]]))+TIME(HOUR(Data_Warmte[[#This Row],[Datumtijd]]),MINUTE(Data_Warmte[[#This Row],[Datumtijd]]),SECOND(Data_Warmte[[#This Row],[Datumtijd]]))</f>
        <v>1487.5</v>
      </c>
      <c r="C607" s="11">
        <v>3.5072080000000006E-4</v>
      </c>
      <c r="D607" s="7">
        <f>Data_Warmte[[#This Row],[Fractie]]/MAX(Data_Warmte[Fractie])</f>
        <v>0.84910767392867725</v>
      </c>
    </row>
    <row r="608" spans="1:4" x14ac:dyDescent="0.25">
      <c r="A608" s="10">
        <v>43856.541666666664</v>
      </c>
      <c r="B608" s="10">
        <f>DATE(1904,MONTH(Data_Warmte[[#This Row],[Datumtijd]]),DAY(Data_Warmte[[#This Row],[Datumtijd]]))+TIME(HOUR(Data_Warmte[[#This Row],[Datumtijd]]),MINUTE(Data_Warmte[[#This Row],[Datumtijd]]),SECOND(Data_Warmte[[#This Row],[Datumtijd]]))</f>
        <v>1487.5416666666667</v>
      </c>
      <c r="C608" s="11">
        <v>3.1086611000000002E-4</v>
      </c>
      <c r="D608" s="7">
        <f>Data_Warmte[[#This Row],[Fractie]]/MAX(Data_Warmte[Fractie])</f>
        <v>0.75261803567212515</v>
      </c>
    </row>
    <row r="609" spans="1:4" x14ac:dyDescent="0.25">
      <c r="A609" s="10">
        <v>43856.583333333336</v>
      </c>
      <c r="B609" s="10">
        <f>DATE(1904,MONTH(Data_Warmte[[#This Row],[Datumtijd]]),DAY(Data_Warmte[[#This Row],[Datumtijd]]))+TIME(HOUR(Data_Warmte[[#This Row],[Datumtijd]]),MINUTE(Data_Warmte[[#This Row],[Datumtijd]]),SECOND(Data_Warmte[[#This Row],[Datumtijd]]))</f>
        <v>1487.5833333333333</v>
      </c>
      <c r="C609" s="11">
        <v>2.8563960000000001E-4</v>
      </c>
      <c r="D609" s="7">
        <f>Data_Warmte[[#This Row],[Fractie]]/MAX(Data_Warmte[Fractie])</f>
        <v>0.6915437474421755</v>
      </c>
    </row>
    <row r="610" spans="1:4" x14ac:dyDescent="0.25">
      <c r="A610" s="10">
        <v>43856.625</v>
      </c>
      <c r="B610" s="10">
        <f>DATE(1904,MONTH(Data_Warmte[[#This Row],[Datumtijd]]),DAY(Data_Warmte[[#This Row],[Datumtijd]]))+TIME(HOUR(Data_Warmte[[#This Row],[Datumtijd]]),MINUTE(Data_Warmte[[#This Row],[Datumtijd]]),SECOND(Data_Warmte[[#This Row],[Datumtijd]]))</f>
        <v>1487.625</v>
      </c>
      <c r="C610" s="11">
        <v>2.7045919999999998E-4</v>
      </c>
      <c r="D610" s="7">
        <f>Data_Warmte[[#This Row],[Fractie]]/MAX(Data_Warmte[Fractie])</f>
        <v>0.65479145292954066</v>
      </c>
    </row>
    <row r="611" spans="1:4" x14ac:dyDescent="0.25">
      <c r="A611" s="10">
        <v>43856.666666666664</v>
      </c>
      <c r="B611" s="10">
        <f>DATE(1904,MONTH(Data_Warmte[[#This Row],[Datumtijd]]),DAY(Data_Warmte[[#This Row],[Datumtijd]]))+TIME(HOUR(Data_Warmte[[#This Row],[Datumtijd]]),MINUTE(Data_Warmte[[#This Row],[Datumtijd]]),SECOND(Data_Warmte[[#This Row],[Datumtijd]]))</f>
        <v>1487.6666666666667</v>
      </c>
      <c r="C611" s="11">
        <v>2.7371921000000004E-4</v>
      </c>
      <c r="D611" s="7">
        <f>Data_Warmte[[#This Row],[Fractie]]/MAX(Data_Warmte[Fractie])</f>
        <v>0.66268405441791622</v>
      </c>
    </row>
    <row r="612" spans="1:4" x14ac:dyDescent="0.25">
      <c r="A612" s="10">
        <v>43856.708333333336</v>
      </c>
      <c r="B612" s="10">
        <f>DATE(1904,MONTH(Data_Warmte[[#This Row],[Datumtijd]]),DAY(Data_Warmte[[#This Row],[Datumtijd]]))+TIME(HOUR(Data_Warmte[[#This Row],[Datumtijd]]),MINUTE(Data_Warmte[[#This Row],[Datumtijd]]),SECOND(Data_Warmte[[#This Row],[Datumtijd]]))</f>
        <v>1487.7083333333333</v>
      </c>
      <c r="C612" s="11">
        <v>3.0420270000000002E-4</v>
      </c>
      <c r="D612" s="7">
        <f>Data_Warmte[[#This Row],[Fractie]]/MAX(Data_Warmte[Fractie])</f>
        <v>0.73648568034694029</v>
      </c>
    </row>
    <row r="613" spans="1:4" x14ac:dyDescent="0.25">
      <c r="A613" s="10">
        <v>43856.75</v>
      </c>
      <c r="B613" s="10">
        <f>DATE(1904,MONTH(Data_Warmte[[#This Row],[Datumtijd]]),DAY(Data_Warmte[[#This Row],[Datumtijd]]))+TIME(HOUR(Data_Warmte[[#This Row],[Datumtijd]]),MINUTE(Data_Warmte[[#This Row],[Datumtijd]]),SECOND(Data_Warmte[[#This Row],[Datumtijd]]))</f>
        <v>1487.75</v>
      </c>
      <c r="C613" s="11">
        <v>3.1925249000000001E-4</v>
      </c>
      <c r="D613" s="7">
        <f>Data_Warmte[[#This Row],[Fractie]]/MAX(Data_Warmte[Fractie])</f>
        <v>0.77292176335089979</v>
      </c>
    </row>
    <row r="614" spans="1:4" x14ac:dyDescent="0.25">
      <c r="A614" s="10">
        <v>43856.791666666664</v>
      </c>
      <c r="B614" s="10">
        <f>DATE(1904,MONTH(Data_Warmte[[#This Row],[Datumtijd]]),DAY(Data_Warmte[[#This Row],[Datumtijd]]))+TIME(HOUR(Data_Warmte[[#This Row],[Datumtijd]]),MINUTE(Data_Warmte[[#This Row],[Datumtijd]]),SECOND(Data_Warmte[[#This Row],[Datumtijd]]))</f>
        <v>1487.7916666666667</v>
      </c>
      <c r="C614" s="11">
        <v>3.1490533999999998E-4</v>
      </c>
      <c r="D614" s="7">
        <f>Data_Warmte[[#This Row],[Fractie]]/MAX(Data_Warmte[Fractie])</f>
        <v>0.76239715681282427</v>
      </c>
    </row>
    <row r="615" spans="1:4" x14ac:dyDescent="0.25">
      <c r="A615" s="10">
        <v>43856.833333333336</v>
      </c>
      <c r="B615" s="10">
        <f>DATE(1904,MONTH(Data_Warmte[[#This Row],[Datumtijd]]),DAY(Data_Warmte[[#This Row],[Datumtijd]]))+TIME(HOUR(Data_Warmte[[#This Row],[Datumtijd]]),MINUTE(Data_Warmte[[#This Row],[Datumtijd]]),SECOND(Data_Warmte[[#This Row],[Datumtijd]]))</f>
        <v>1487.8333333333333</v>
      </c>
      <c r="C615" s="11">
        <v>3.0184461999999997E-4</v>
      </c>
      <c r="D615" s="7">
        <f>Data_Warmte[[#This Row],[Fractie]]/MAX(Data_Warmte[Fractie])</f>
        <v>0.73077668383536254</v>
      </c>
    </row>
    <row r="616" spans="1:4" x14ac:dyDescent="0.25">
      <c r="A616" s="10">
        <v>43856.875</v>
      </c>
      <c r="B616" s="10">
        <f>DATE(1904,MONTH(Data_Warmte[[#This Row],[Datumtijd]]),DAY(Data_Warmte[[#This Row],[Datumtijd]]))+TIME(HOUR(Data_Warmte[[#This Row],[Datumtijd]]),MINUTE(Data_Warmte[[#This Row],[Datumtijd]]),SECOND(Data_Warmte[[#This Row],[Datumtijd]]))</f>
        <v>1487.875</v>
      </c>
      <c r="C616" s="11">
        <v>2.7721381999999998E-4</v>
      </c>
      <c r="D616" s="7">
        <f>Data_Warmte[[#This Row],[Fractie]]/MAX(Data_Warmte[Fractie])</f>
        <v>0.67114463094599164</v>
      </c>
    </row>
    <row r="617" spans="1:4" x14ac:dyDescent="0.25">
      <c r="A617" s="10">
        <v>43856.916666666664</v>
      </c>
      <c r="B617" s="10">
        <f>DATE(1904,MONTH(Data_Warmte[[#This Row],[Datumtijd]]),DAY(Data_Warmte[[#This Row],[Datumtijd]]))+TIME(HOUR(Data_Warmte[[#This Row],[Datumtijd]]),MINUTE(Data_Warmte[[#This Row],[Datumtijd]]),SECOND(Data_Warmte[[#This Row],[Datumtijd]]))</f>
        <v>1487.9166666666667</v>
      </c>
      <c r="C617" s="11">
        <v>2.3624772000000003E-4</v>
      </c>
      <c r="D617" s="7">
        <f>Data_Warmte[[#This Row],[Fractie]]/MAX(Data_Warmte[Fractie])</f>
        <v>0.57196422909663025</v>
      </c>
    </row>
    <row r="618" spans="1:4" x14ac:dyDescent="0.25">
      <c r="A618" s="10">
        <v>43856.958333333336</v>
      </c>
      <c r="B618" s="10">
        <f>DATE(1904,MONTH(Data_Warmte[[#This Row],[Datumtijd]]),DAY(Data_Warmte[[#This Row],[Datumtijd]]))+TIME(HOUR(Data_Warmte[[#This Row],[Datumtijd]]),MINUTE(Data_Warmte[[#This Row],[Datumtijd]]),SECOND(Data_Warmte[[#This Row],[Datumtijd]]))</f>
        <v>1487.9583333333333</v>
      </c>
      <c r="C618" s="11">
        <v>1.7319110000000001E-4</v>
      </c>
      <c r="D618" s="7">
        <f>Data_Warmte[[#This Row],[Fractie]]/MAX(Data_Warmte[Fractie])</f>
        <v>0.41930188362409332</v>
      </c>
    </row>
    <row r="619" spans="1:4" x14ac:dyDescent="0.25">
      <c r="A619" s="10">
        <v>43857</v>
      </c>
      <c r="B619" s="10">
        <f>DATE(1904,MONTH(Data_Warmte[[#This Row],[Datumtijd]]),DAY(Data_Warmte[[#This Row],[Datumtijd]]))+TIME(HOUR(Data_Warmte[[#This Row],[Datumtijd]]),MINUTE(Data_Warmte[[#This Row],[Datumtijd]]),SECOND(Data_Warmte[[#This Row],[Datumtijd]]))</f>
        <v>1488</v>
      </c>
      <c r="C619" s="11">
        <v>1.0431845E-4</v>
      </c>
      <c r="D619" s="7">
        <f>Data_Warmte[[#This Row],[Fractie]]/MAX(Data_Warmte[Fractie])</f>
        <v>0.25255872029074128</v>
      </c>
    </row>
    <row r="620" spans="1:4" x14ac:dyDescent="0.25">
      <c r="A620" s="10">
        <v>43857.041666666664</v>
      </c>
      <c r="B620" s="10">
        <f>DATE(1904,MONTH(Data_Warmte[[#This Row],[Datumtijd]]),DAY(Data_Warmte[[#This Row],[Datumtijd]]))+TIME(HOUR(Data_Warmte[[#This Row],[Datumtijd]]),MINUTE(Data_Warmte[[#This Row],[Datumtijd]]),SECOND(Data_Warmte[[#This Row],[Datumtijd]]))</f>
        <v>1488.0416666666667</v>
      </c>
      <c r="C620" s="11">
        <v>8.9644159999999995E-5</v>
      </c>
      <c r="D620" s="7">
        <f>Data_Warmte[[#This Row],[Fractie]]/MAX(Data_Warmte[Fractie])</f>
        <v>0.21703173629533848</v>
      </c>
    </row>
    <row r="621" spans="1:4" x14ac:dyDescent="0.25">
      <c r="A621" s="10">
        <v>43857.083333333336</v>
      </c>
      <c r="B621" s="10">
        <f>DATE(1904,MONTH(Data_Warmte[[#This Row],[Datumtijd]]),DAY(Data_Warmte[[#This Row],[Datumtijd]]))+TIME(HOUR(Data_Warmte[[#This Row],[Datumtijd]]),MINUTE(Data_Warmte[[#This Row],[Datumtijd]]),SECOND(Data_Warmte[[#This Row],[Datumtijd]]))</f>
        <v>1488.0833333333333</v>
      </c>
      <c r="C621" s="11">
        <v>9.4389700000000002E-5</v>
      </c>
      <c r="D621" s="7">
        <f>Data_Warmte[[#This Row],[Fractie]]/MAX(Data_Warmte[Fractie])</f>
        <v>0.22852085935543501</v>
      </c>
    </row>
    <row r="622" spans="1:4" x14ac:dyDescent="0.25">
      <c r="A622" s="10">
        <v>43857.125</v>
      </c>
      <c r="B622" s="10">
        <f>DATE(1904,MONTH(Data_Warmte[[#This Row],[Datumtijd]]),DAY(Data_Warmte[[#This Row],[Datumtijd]]))+TIME(HOUR(Data_Warmte[[#This Row],[Datumtijd]]),MINUTE(Data_Warmte[[#This Row],[Datumtijd]]),SECOND(Data_Warmte[[#This Row],[Datumtijd]]))</f>
        <v>1488.125</v>
      </c>
      <c r="C622" s="11">
        <v>1.0546408E-4</v>
      </c>
      <c r="D622" s="7">
        <f>Data_Warmte[[#This Row],[Fractie]]/MAX(Data_Warmte[Fractie])</f>
        <v>0.25533233173461028</v>
      </c>
    </row>
    <row r="623" spans="1:4" x14ac:dyDescent="0.25">
      <c r="A623" s="10">
        <v>43857.166666666664</v>
      </c>
      <c r="B623" s="10">
        <f>DATE(1904,MONTH(Data_Warmte[[#This Row],[Datumtijd]]),DAY(Data_Warmte[[#This Row],[Datumtijd]]))+TIME(HOUR(Data_Warmte[[#This Row],[Datumtijd]]),MINUTE(Data_Warmte[[#This Row],[Datumtijd]]),SECOND(Data_Warmte[[#This Row],[Datumtijd]]))</f>
        <v>1488.1666666666667</v>
      </c>
      <c r="C623" s="11">
        <v>1.1939839000000001E-4</v>
      </c>
      <c r="D623" s="7">
        <f>Data_Warmte[[#This Row],[Fractie]]/MAX(Data_Warmte[Fractie])</f>
        <v>0.28906779752934247</v>
      </c>
    </row>
    <row r="624" spans="1:4" x14ac:dyDescent="0.25">
      <c r="A624" s="10">
        <v>43857.208333333336</v>
      </c>
      <c r="B624" s="10">
        <f>DATE(1904,MONTH(Data_Warmte[[#This Row],[Datumtijd]]),DAY(Data_Warmte[[#This Row],[Datumtijd]]))+TIME(HOUR(Data_Warmte[[#This Row],[Datumtijd]]),MINUTE(Data_Warmte[[#This Row],[Datumtijd]]),SECOND(Data_Warmte[[#This Row],[Datumtijd]]))</f>
        <v>1488.2083333333333</v>
      </c>
      <c r="C624" s="11">
        <v>1.4734042000000001E-4</v>
      </c>
      <c r="D624" s="7">
        <f>Data_Warmte[[#This Row],[Fractie]]/MAX(Data_Warmte[Fractie])</f>
        <v>0.35671645736972069</v>
      </c>
    </row>
    <row r="625" spans="1:4" x14ac:dyDescent="0.25">
      <c r="A625" s="10">
        <v>43857.25</v>
      </c>
      <c r="B625" s="10">
        <f>DATE(1904,MONTH(Data_Warmte[[#This Row],[Datumtijd]]),DAY(Data_Warmte[[#This Row],[Datumtijd]]))+TIME(HOUR(Data_Warmte[[#This Row],[Datumtijd]]),MINUTE(Data_Warmte[[#This Row],[Datumtijd]]),SECOND(Data_Warmte[[#This Row],[Datumtijd]]))</f>
        <v>1488.25</v>
      </c>
      <c r="C625" s="11">
        <v>2.0886428000000003E-4</v>
      </c>
      <c r="D625" s="7">
        <f>Data_Warmte[[#This Row],[Fractie]]/MAX(Data_Warmte[Fractie])</f>
        <v>0.50566793574144431</v>
      </c>
    </row>
    <row r="626" spans="1:4" x14ac:dyDescent="0.25">
      <c r="A626" s="10">
        <v>43857.291666666664</v>
      </c>
      <c r="B626" s="10">
        <f>DATE(1904,MONTH(Data_Warmte[[#This Row],[Datumtijd]]),DAY(Data_Warmte[[#This Row],[Datumtijd]]))+TIME(HOUR(Data_Warmte[[#This Row],[Datumtijd]]),MINUTE(Data_Warmte[[#This Row],[Datumtijd]]),SECOND(Data_Warmte[[#This Row],[Datumtijd]]))</f>
        <v>1488.2916666666667</v>
      </c>
      <c r="C626" s="11">
        <v>2.9308799999999994E-4</v>
      </c>
      <c r="D626" s="7">
        <f>Data_Warmte[[#This Row],[Fractie]]/MAX(Data_Warmte[Fractie])</f>
        <v>0.70957659179725885</v>
      </c>
    </row>
    <row r="627" spans="1:4" x14ac:dyDescent="0.25">
      <c r="A627" s="10">
        <v>43857.333333333336</v>
      </c>
      <c r="B627" s="10">
        <f>DATE(1904,MONTH(Data_Warmte[[#This Row],[Datumtijd]]),DAY(Data_Warmte[[#This Row],[Datumtijd]]))+TIME(HOUR(Data_Warmte[[#This Row],[Datumtijd]]),MINUTE(Data_Warmte[[#This Row],[Datumtijd]]),SECOND(Data_Warmte[[#This Row],[Datumtijd]]))</f>
        <v>1488.3333333333333</v>
      </c>
      <c r="C627" s="11">
        <v>3.5328319999999999E-4</v>
      </c>
      <c r="D627" s="7">
        <f>Data_Warmte[[#This Row],[Fractie]]/MAX(Data_Warmte[Fractie])</f>
        <v>0.8553113365106364</v>
      </c>
    </row>
    <row r="628" spans="1:4" x14ac:dyDescent="0.25">
      <c r="A628" s="10">
        <v>43857.375</v>
      </c>
      <c r="B628" s="10">
        <f>DATE(1904,MONTH(Data_Warmte[[#This Row],[Datumtijd]]),DAY(Data_Warmte[[#This Row],[Datumtijd]]))+TIME(HOUR(Data_Warmte[[#This Row],[Datumtijd]]),MINUTE(Data_Warmte[[#This Row],[Datumtijd]]),SECOND(Data_Warmte[[#This Row],[Datumtijd]]))</f>
        <v>1488.375</v>
      </c>
      <c r="C628" s="11">
        <v>3.7530123999999994E-4</v>
      </c>
      <c r="D628" s="7">
        <f>Data_Warmte[[#This Row],[Fractie]]/MAX(Data_Warmte[Fractie])</f>
        <v>0.90861780344635423</v>
      </c>
    </row>
    <row r="629" spans="1:4" x14ac:dyDescent="0.25">
      <c r="A629" s="10">
        <v>43857.416666666664</v>
      </c>
      <c r="B629" s="10">
        <f>DATE(1904,MONTH(Data_Warmte[[#This Row],[Datumtijd]]),DAY(Data_Warmte[[#This Row],[Datumtijd]]))+TIME(HOUR(Data_Warmte[[#This Row],[Datumtijd]]),MINUTE(Data_Warmte[[#This Row],[Datumtijd]]),SECOND(Data_Warmte[[#This Row],[Datumtijd]]))</f>
        <v>1488.4166666666667</v>
      </c>
      <c r="C629" s="11">
        <v>3.6577038000000007E-4</v>
      </c>
      <c r="D629" s="7">
        <f>Data_Warmte[[#This Row],[Fractie]]/MAX(Data_Warmte[Fractie])</f>
        <v>0.88554324851508193</v>
      </c>
    </row>
    <row r="630" spans="1:4" x14ac:dyDescent="0.25">
      <c r="A630" s="10">
        <v>43857.458333333336</v>
      </c>
      <c r="B630" s="10">
        <f>DATE(1904,MONTH(Data_Warmte[[#This Row],[Datumtijd]]),DAY(Data_Warmte[[#This Row],[Datumtijd]]))+TIME(HOUR(Data_Warmte[[#This Row],[Datumtijd]]),MINUTE(Data_Warmte[[#This Row],[Datumtijd]]),SECOND(Data_Warmte[[#This Row],[Datumtijd]]))</f>
        <v>1488.4583333333333</v>
      </c>
      <c r="C630" s="11">
        <v>3.2678301999999995E-4</v>
      </c>
      <c r="D630" s="7">
        <f>Data_Warmte[[#This Row],[Fractie]]/MAX(Data_Warmte[Fractie])</f>
        <v>0.79115344739059767</v>
      </c>
    </row>
    <row r="631" spans="1:4" x14ac:dyDescent="0.25">
      <c r="A631" s="10">
        <v>43857.5</v>
      </c>
      <c r="B631" s="10">
        <f>DATE(1904,MONTH(Data_Warmte[[#This Row],[Datumtijd]]),DAY(Data_Warmte[[#This Row],[Datumtijd]]))+TIME(HOUR(Data_Warmte[[#This Row],[Datumtijd]]),MINUTE(Data_Warmte[[#This Row],[Datumtijd]]),SECOND(Data_Warmte[[#This Row],[Datumtijd]]))</f>
        <v>1488.5</v>
      </c>
      <c r="C631" s="11">
        <v>2.9981708000000003E-4</v>
      </c>
      <c r="D631" s="7">
        <f>Data_Warmte[[#This Row],[Fractie]]/MAX(Data_Warmte[Fractie])</f>
        <v>0.72586793655491233</v>
      </c>
    </row>
    <row r="632" spans="1:4" x14ac:dyDescent="0.25">
      <c r="A632" s="10">
        <v>43857.541666666664</v>
      </c>
      <c r="B632" s="10">
        <f>DATE(1904,MONTH(Data_Warmte[[#This Row],[Datumtijd]]),DAY(Data_Warmte[[#This Row],[Datumtijd]]))+TIME(HOUR(Data_Warmte[[#This Row],[Datumtijd]]),MINUTE(Data_Warmte[[#This Row],[Datumtijd]]),SECOND(Data_Warmte[[#This Row],[Datumtijd]]))</f>
        <v>1488.5416666666667</v>
      </c>
      <c r="C632" s="11">
        <v>2.8185619999999999E-4</v>
      </c>
      <c r="D632" s="7">
        <f>Data_Warmte[[#This Row],[Fractie]]/MAX(Data_Warmte[Fractie])</f>
        <v>0.68238399993492249</v>
      </c>
    </row>
    <row r="633" spans="1:4" x14ac:dyDescent="0.25">
      <c r="A633" s="10">
        <v>43857.583333333336</v>
      </c>
      <c r="B633" s="10">
        <f>DATE(1904,MONTH(Data_Warmte[[#This Row],[Datumtijd]]),DAY(Data_Warmte[[#This Row],[Datumtijd]]))+TIME(HOUR(Data_Warmte[[#This Row],[Datumtijd]]),MINUTE(Data_Warmte[[#This Row],[Datumtijd]]),SECOND(Data_Warmte[[#This Row],[Datumtijd]]))</f>
        <v>1488.5833333333333</v>
      </c>
      <c r="C633" s="11">
        <v>2.7471964999999999E-4</v>
      </c>
      <c r="D633" s="7">
        <f>Data_Warmte[[#This Row],[Fractie]]/MAX(Data_Warmte[Fractie])</f>
        <v>0.66510615564859643</v>
      </c>
    </row>
    <row r="634" spans="1:4" x14ac:dyDescent="0.25">
      <c r="A634" s="10">
        <v>43857.625</v>
      </c>
      <c r="B634" s="10">
        <f>DATE(1904,MONTH(Data_Warmte[[#This Row],[Datumtijd]]),DAY(Data_Warmte[[#This Row],[Datumtijd]]))+TIME(HOUR(Data_Warmte[[#This Row],[Datumtijd]]),MINUTE(Data_Warmte[[#This Row],[Datumtijd]]),SECOND(Data_Warmte[[#This Row],[Datumtijd]]))</f>
        <v>1488.625</v>
      </c>
      <c r="C634" s="11">
        <v>2.7737782000000001E-4</v>
      </c>
      <c r="D634" s="7">
        <f>Data_Warmte[[#This Row],[Fractie]]/MAX(Data_Warmte[Fractie])</f>
        <v>0.67154168084586741</v>
      </c>
    </row>
    <row r="635" spans="1:4" x14ac:dyDescent="0.25">
      <c r="A635" s="10">
        <v>43857.666666666664</v>
      </c>
      <c r="B635" s="10">
        <f>DATE(1904,MONTH(Data_Warmte[[#This Row],[Datumtijd]]),DAY(Data_Warmte[[#This Row],[Datumtijd]]))+TIME(HOUR(Data_Warmte[[#This Row],[Datumtijd]]),MINUTE(Data_Warmte[[#This Row],[Datumtijd]]),SECOND(Data_Warmte[[#This Row],[Datumtijd]]))</f>
        <v>1488.6666666666667</v>
      </c>
      <c r="C635" s="11">
        <v>2.9830039E-4</v>
      </c>
      <c r="D635" s="7">
        <f>Data_Warmte[[#This Row],[Fractie]]/MAX(Data_Warmte[Fractie])</f>
        <v>0.72219597550221482</v>
      </c>
    </row>
    <row r="636" spans="1:4" x14ac:dyDescent="0.25">
      <c r="A636" s="10">
        <v>43857.708333333336</v>
      </c>
      <c r="B636" s="10">
        <f>DATE(1904,MONTH(Data_Warmte[[#This Row],[Datumtijd]]),DAY(Data_Warmte[[#This Row],[Datumtijd]]))+TIME(HOUR(Data_Warmte[[#This Row],[Datumtijd]]),MINUTE(Data_Warmte[[#This Row],[Datumtijd]]),SECOND(Data_Warmte[[#This Row],[Datumtijd]]))</f>
        <v>1488.7083333333333</v>
      </c>
      <c r="C636" s="11">
        <v>3.3597435000000002E-4</v>
      </c>
      <c r="D636" s="7">
        <f>Data_Warmte[[#This Row],[Fractie]]/MAX(Data_Warmte[Fractie])</f>
        <v>0.8134059879773291</v>
      </c>
    </row>
    <row r="637" spans="1:4" x14ac:dyDescent="0.25">
      <c r="A637" s="10">
        <v>43857.75</v>
      </c>
      <c r="B637" s="10">
        <f>DATE(1904,MONTH(Data_Warmte[[#This Row],[Datumtijd]]),DAY(Data_Warmte[[#This Row],[Datumtijd]]))+TIME(HOUR(Data_Warmte[[#This Row],[Datumtijd]]),MINUTE(Data_Warmte[[#This Row],[Datumtijd]]),SECOND(Data_Warmte[[#This Row],[Datumtijd]]))</f>
        <v>1488.75</v>
      </c>
      <c r="C637" s="11">
        <v>3.6026565999999999E-4</v>
      </c>
      <c r="D637" s="7">
        <f>Data_Warmte[[#This Row],[Fractie]]/MAX(Data_Warmte[Fractie])</f>
        <v>0.87221612336359755</v>
      </c>
    </row>
    <row r="638" spans="1:4" x14ac:dyDescent="0.25">
      <c r="A638" s="10">
        <v>43857.791666666664</v>
      </c>
      <c r="B638" s="10">
        <f>DATE(1904,MONTH(Data_Warmte[[#This Row],[Datumtijd]]),DAY(Data_Warmte[[#This Row],[Datumtijd]]))+TIME(HOUR(Data_Warmte[[#This Row],[Datumtijd]]),MINUTE(Data_Warmte[[#This Row],[Datumtijd]]),SECOND(Data_Warmte[[#This Row],[Datumtijd]]))</f>
        <v>1488.7916666666667</v>
      </c>
      <c r="C638" s="11">
        <v>3.4550640000000001E-4</v>
      </c>
      <c r="D638" s="7">
        <f>Data_Warmte[[#This Row],[Fractie]]/MAX(Data_Warmte[Fractie])</f>
        <v>0.83648342394141173</v>
      </c>
    </row>
    <row r="639" spans="1:4" x14ac:dyDescent="0.25">
      <c r="A639" s="10">
        <v>43857.833333333336</v>
      </c>
      <c r="B639" s="10">
        <f>DATE(1904,MONTH(Data_Warmte[[#This Row],[Datumtijd]]),DAY(Data_Warmte[[#This Row],[Datumtijd]]))+TIME(HOUR(Data_Warmte[[#This Row],[Datumtijd]]),MINUTE(Data_Warmte[[#This Row],[Datumtijd]]),SECOND(Data_Warmte[[#This Row],[Datumtijd]]))</f>
        <v>1488.8333333333333</v>
      </c>
      <c r="C639" s="11">
        <v>3.3322163999999996E-4</v>
      </c>
      <c r="D639" s="7">
        <f>Data_Warmte[[#This Row],[Fractie]]/MAX(Data_Warmte[Fractie])</f>
        <v>0.8067415780389956</v>
      </c>
    </row>
    <row r="640" spans="1:4" x14ac:dyDescent="0.25">
      <c r="A640" s="10">
        <v>43857.875</v>
      </c>
      <c r="B640" s="10">
        <f>DATE(1904,MONTH(Data_Warmte[[#This Row],[Datumtijd]]),DAY(Data_Warmte[[#This Row],[Datumtijd]]))+TIME(HOUR(Data_Warmte[[#This Row],[Datumtijd]]),MINUTE(Data_Warmte[[#This Row],[Datumtijd]]),SECOND(Data_Warmte[[#This Row],[Datumtijd]]))</f>
        <v>1488.875</v>
      </c>
      <c r="C640" s="11">
        <v>3.0033775000000001E-4</v>
      </c>
      <c r="D640" s="7">
        <f>Data_Warmte[[#This Row],[Fractie]]/MAX(Data_Warmte[Fractie])</f>
        <v>0.72712849735593821</v>
      </c>
    </row>
    <row r="641" spans="1:4" x14ac:dyDescent="0.25">
      <c r="A641" s="10">
        <v>43857.916666666664</v>
      </c>
      <c r="B641" s="10">
        <f>DATE(1904,MONTH(Data_Warmte[[#This Row],[Datumtijd]]),DAY(Data_Warmte[[#This Row],[Datumtijd]]))+TIME(HOUR(Data_Warmte[[#This Row],[Datumtijd]]),MINUTE(Data_Warmte[[#This Row],[Datumtijd]]),SECOND(Data_Warmte[[#This Row],[Datumtijd]]))</f>
        <v>1488.9166666666667</v>
      </c>
      <c r="C641" s="11">
        <v>2.5765085999999998E-4</v>
      </c>
      <c r="D641" s="7">
        <f>Data_Warmte[[#This Row],[Fractie]]/MAX(Data_Warmte[Fractie])</f>
        <v>0.6237820010114119</v>
      </c>
    </row>
    <row r="642" spans="1:4" x14ac:dyDescent="0.25">
      <c r="A642" s="10">
        <v>43857.958333333336</v>
      </c>
      <c r="B642" s="10">
        <f>DATE(1904,MONTH(Data_Warmte[[#This Row],[Datumtijd]]),DAY(Data_Warmte[[#This Row],[Datumtijd]]))+TIME(HOUR(Data_Warmte[[#This Row],[Datumtijd]]),MINUTE(Data_Warmte[[#This Row],[Datumtijd]]),SECOND(Data_Warmte[[#This Row],[Datumtijd]]))</f>
        <v>1488.9583333333333</v>
      </c>
      <c r="C642" s="11">
        <v>1.8487445999999997E-4</v>
      </c>
      <c r="D642" s="7">
        <f>Data_Warmte[[#This Row],[Fractie]]/MAX(Data_Warmte[Fractie])</f>
        <v>0.44758771849123358</v>
      </c>
    </row>
    <row r="643" spans="1:4" x14ac:dyDescent="0.25">
      <c r="A643" s="10">
        <v>43858</v>
      </c>
      <c r="B643" s="10">
        <f>DATE(1904,MONTH(Data_Warmte[[#This Row],[Datumtijd]]),DAY(Data_Warmte[[#This Row],[Datumtijd]]))+TIME(HOUR(Data_Warmte[[#This Row],[Datumtijd]]),MINUTE(Data_Warmte[[#This Row],[Datumtijd]]),SECOND(Data_Warmte[[#This Row],[Datumtijd]]))</f>
        <v>1489</v>
      </c>
      <c r="C643" s="11">
        <v>1.1082858E-4</v>
      </c>
      <c r="D643" s="7">
        <f>Data_Warmte[[#This Row],[Fractie]]/MAX(Data_Warmte[Fractie])</f>
        <v>0.26831997922170087</v>
      </c>
    </row>
    <row r="644" spans="1:4" x14ac:dyDescent="0.25">
      <c r="A644" s="10">
        <v>43858.041666666664</v>
      </c>
      <c r="B644" s="10">
        <f>DATE(1904,MONTH(Data_Warmte[[#This Row],[Datumtijd]]),DAY(Data_Warmte[[#This Row],[Datumtijd]]))+TIME(HOUR(Data_Warmte[[#This Row],[Datumtijd]]),MINUTE(Data_Warmte[[#This Row],[Datumtijd]]),SECOND(Data_Warmte[[#This Row],[Datumtijd]]))</f>
        <v>1489.0416666666667</v>
      </c>
      <c r="C644" s="11">
        <v>8.5913279999999995E-5</v>
      </c>
      <c r="D644" s="7">
        <f>Data_Warmte[[#This Row],[Fractie]]/MAX(Data_Warmte[Fractie])</f>
        <v>0.20799914159748475</v>
      </c>
    </row>
    <row r="645" spans="1:4" x14ac:dyDescent="0.25">
      <c r="A645" s="10">
        <v>43858.083333333336</v>
      </c>
      <c r="B645" s="10">
        <f>DATE(1904,MONTH(Data_Warmte[[#This Row],[Datumtijd]]),DAY(Data_Warmte[[#This Row],[Datumtijd]]))+TIME(HOUR(Data_Warmte[[#This Row],[Datumtijd]]),MINUTE(Data_Warmte[[#This Row],[Datumtijd]]),SECOND(Data_Warmte[[#This Row],[Datumtijd]]))</f>
        <v>1489.0833333333333</v>
      </c>
      <c r="C645" s="11">
        <v>9.0306099999999992E-5</v>
      </c>
      <c r="D645" s="7">
        <f>Data_Warmte[[#This Row],[Fractie]]/MAX(Data_Warmte[Fractie])</f>
        <v>0.21863431684853166</v>
      </c>
    </row>
    <row r="646" spans="1:4" x14ac:dyDescent="0.25">
      <c r="A646" s="10">
        <v>43858.125</v>
      </c>
      <c r="B646" s="10">
        <f>DATE(1904,MONTH(Data_Warmte[[#This Row],[Datumtijd]]),DAY(Data_Warmte[[#This Row],[Datumtijd]]))+TIME(HOUR(Data_Warmte[[#This Row],[Datumtijd]]),MINUTE(Data_Warmte[[#This Row],[Datumtijd]]),SECOND(Data_Warmte[[#This Row],[Datumtijd]]))</f>
        <v>1489.125</v>
      </c>
      <c r="C646" s="11">
        <v>1.0023298E-4</v>
      </c>
      <c r="D646" s="7">
        <f>Data_Warmte[[#This Row],[Fractie]]/MAX(Data_Warmte[Fractie])</f>
        <v>0.24266765044656494</v>
      </c>
    </row>
    <row r="647" spans="1:4" x14ac:dyDescent="0.25">
      <c r="A647" s="10">
        <v>43858.166666666664</v>
      </c>
      <c r="B647" s="10">
        <f>DATE(1904,MONTH(Data_Warmte[[#This Row],[Datumtijd]]),DAY(Data_Warmte[[#This Row],[Datumtijd]]))+TIME(HOUR(Data_Warmte[[#This Row],[Datumtijd]]),MINUTE(Data_Warmte[[#This Row],[Datumtijd]]),SECOND(Data_Warmte[[#This Row],[Datumtijd]]))</f>
        <v>1489.1666666666667</v>
      </c>
      <c r="C647" s="11">
        <v>1.1320601000000001E-4</v>
      </c>
      <c r="D647" s="7">
        <f>Data_Warmte[[#This Row],[Fractie]]/MAX(Data_Warmte[Fractie])</f>
        <v>0.27407582277939196</v>
      </c>
    </row>
    <row r="648" spans="1:4" x14ac:dyDescent="0.25">
      <c r="A648" s="10">
        <v>43858.208333333336</v>
      </c>
      <c r="B648" s="10">
        <f>DATE(1904,MONTH(Data_Warmte[[#This Row],[Datumtijd]]),DAY(Data_Warmte[[#This Row],[Datumtijd]]))+TIME(HOUR(Data_Warmte[[#This Row],[Datumtijd]]),MINUTE(Data_Warmte[[#This Row],[Datumtijd]]),SECOND(Data_Warmte[[#This Row],[Datumtijd]]))</f>
        <v>1489.2083333333333</v>
      </c>
      <c r="C648" s="11">
        <v>1.3860553999999999E-4</v>
      </c>
      <c r="D648" s="7">
        <f>Data_Warmte[[#This Row],[Fractie]]/MAX(Data_Warmte[Fractie])</f>
        <v>0.33556899865371032</v>
      </c>
    </row>
    <row r="649" spans="1:4" x14ac:dyDescent="0.25">
      <c r="A649" s="10">
        <v>43858.25</v>
      </c>
      <c r="B649" s="10">
        <f>DATE(1904,MONTH(Data_Warmte[[#This Row],[Datumtijd]]),DAY(Data_Warmte[[#This Row],[Datumtijd]]))+TIME(HOUR(Data_Warmte[[#This Row],[Datumtijd]]),MINUTE(Data_Warmte[[#This Row],[Datumtijd]]),SECOND(Data_Warmte[[#This Row],[Datumtijd]]))</f>
        <v>1489.25</v>
      </c>
      <c r="C649" s="11">
        <v>1.9927764000000003E-4</v>
      </c>
      <c r="D649" s="7">
        <f>Data_Warmte[[#This Row],[Fractie]]/MAX(Data_Warmte[Fractie])</f>
        <v>0.48245833542349448</v>
      </c>
    </row>
    <row r="650" spans="1:4" x14ac:dyDescent="0.25">
      <c r="A650" s="10">
        <v>43858.291666666664</v>
      </c>
      <c r="B650" s="10">
        <f>DATE(1904,MONTH(Data_Warmte[[#This Row],[Datumtijd]]),DAY(Data_Warmte[[#This Row],[Datumtijd]]))+TIME(HOUR(Data_Warmte[[#This Row],[Datumtijd]]),MINUTE(Data_Warmte[[#This Row],[Datumtijd]]),SECOND(Data_Warmte[[#This Row],[Datumtijd]]))</f>
        <v>1489.2916666666667</v>
      </c>
      <c r="C650" s="11">
        <v>2.8087934999999995E-4</v>
      </c>
      <c r="D650" s="7">
        <f>Data_Warmte[[#This Row],[Fractie]]/MAX(Data_Warmte[Fractie])</f>
        <v>0.68001901094288886</v>
      </c>
    </row>
    <row r="651" spans="1:4" x14ac:dyDescent="0.25">
      <c r="A651" s="10">
        <v>43858.333333333336</v>
      </c>
      <c r="B651" s="10">
        <f>DATE(1904,MONTH(Data_Warmte[[#This Row],[Datumtijd]]),DAY(Data_Warmte[[#This Row],[Datumtijd]]))+TIME(HOUR(Data_Warmte[[#This Row],[Datumtijd]]),MINUTE(Data_Warmte[[#This Row],[Datumtijd]]),SECOND(Data_Warmte[[#This Row],[Datumtijd]]))</f>
        <v>1489.3333333333333</v>
      </c>
      <c r="C651" s="11">
        <v>3.40532E-4</v>
      </c>
      <c r="D651" s="7">
        <f>Data_Warmte[[#This Row],[Fractie]]/MAX(Data_Warmte[Fractie])</f>
        <v>0.82444022258811067</v>
      </c>
    </row>
    <row r="652" spans="1:4" x14ac:dyDescent="0.25">
      <c r="A652" s="10">
        <v>43858.375</v>
      </c>
      <c r="B652" s="10">
        <f>DATE(1904,MONTH(Data_Warmte[[#This Row],[Datumtijd]]),DAY(Data_Warmte[[#This Row],[Datumtijd]]))+TIME(HOUR(Data_Warmte[[#This Row],[Datumtijd]]),MINUTE(Data_Warmte[[#This Row],[Datumtijd]]),SECOND(Data_Warmte[[#This Row],[Datumtijd]]))</f>
        <v>1489.375</v>
      </c>
      <c r="C652" s="11">
        <v>3.6524432E-4</v>
      </c>
      <c r="D652" s="7">
        <f>Data_Warmte[[#This Row],[Fractie]]/MAX(Data_Warmte[Fractie])</f>
        <v>0.88426963833015149</v>
      </c>
    </row>
    <row r="653" spans="1:4" x14ac:dyDescent="0.25">
      <c r="A653" s="10">
        <v>43858.416666666664</v>
      </c>
      <c r="B653" s="10">
        <f>DATE(1904,MONTH(Data_Warmte[[#This Row],[Datumtijd]]),DAY(Data_Warmte[[#This Row],[Datumtijd]]))+TIME(HOUR(Data_Warmte[[#This Row],[Datumtijd]]),MINUTE(Data_Warmte[[#This Row],[Datumtijd]]),SECOND(Data_Warmte[[#This Row],[Datumtijd]]))</f>
        <v>1489.4166666666667</v>
      </c>
      <c r="C653" s="11">
        <v>3.5662151999999998E-4</v>
      </c>
      <c r="D653" s="7">
        <f>Data_Warmte[[#This Row],[Fractie]]/MAX(Data_Warmte[Fractie])</f>
        <v>0.86339352932620239</v>
      </c>
    </row>
    <row r="654" spans="1:4" x14ac:dyDescent="0.25">
      <c r="A654" s="10">
        <v>43858.458333333336</v>
      </c>
      <c r="B654" s="10">
        <f>DATE(1904,MONTH(Data_Warmte[[#This Row],[Datumtijd]]),DAY(Data_Warmte[[#This Row],[Datumtijd]]))+TIME(HOUR(Data_Warmte[[#This Row],[Datumtijd]]),MINUTE(Data_Warmte[[#This Row],[Datumtijd]]),SECOND(Data_Warmte[[#This Row],[Datumtijd]]))</f>
        <v>1489.4583333333333</v>
      </c>
      <c r="C654" s="11">
        <v>3.1893855999999999E-4</v>
      </c>
      <c r="D654" s="7">
        <f>Data_Warmte[[#This Row],[Fractie]]/MAX(Data_Warmte[Fractie])</f>
        <v>0.7721617275273146</v>
      </c>
    </row>
    <row r="655" spans="1:4" x14ac:dyDescent="0.25">
      <c r="A655" s="10">
        <v>43858.5</v>
      </c>
      <c r="B655" s="10">
        <f>DATE(1904,MONTH(Data_Warmte[[#This Row],[Datumtijd]]),DAY(Data_Warmte[[#This Row],[Datumtijd]]))+TIME(HOUR(Data_Warmte[[#This Row],[Datumtijd]]),MINUTE(Data_Warmte[[#This Row],[Datumtijd]]),SECOND(Data_Warmte[[#This Row],[Datumtijd]]))</f>
        <v>1489.5</v>
      </c>
      <c r="C655" s="11">
        <v>2.9170277000000003E-4</v>
      </c>
      <c r="D655" s="7">
        <f>Data_Warmte[[#This Row],[Fractie]]/MAX(Data_Warmte[Fractie])</f>
        <v>0.70622290013381561</v>
      </c>
    </row>
    <row r="656" spans="1:4" x14ac:dyDescent="0.25">
      <c r="A656" s="10">
        <v>43858.541666666664</v>
      </c>
      <c r="B656" s="10">
        <f>DATE(1904,MONTH(Data_Warmte[[#This Row],[Datumtijd]]),DAY(Data_Warmte[[#This Row],[Datumtijd]]))+TIME(HOUR(Data_Warmte[[#This Row],[Datumtijd]]),MINUTE(Data_Warmte[[#This Row],[Datumtijd]]),SECOND(Data_Warmte[[#This Row],[Datumtijd]]))</f>
        <v>1489.5416666666667</v>
      </c>
      <c r="C656" s="11">
        <v>2.7409999999999999E-4</v>
      </c>
      <c r="D656" s="7">
        <f>Data_Warmte[[#This Row],[Fractie]]/MAX(Data_Warmte[Fractie])</f>
        <v>0.6636059607067798</v>
      </c>
    </row>
    <row r="657" spans="1:4" x14ac:dyDescent="0.25">
      <c r="A657" s="10">
        <v>43858.583333333336</v>
      </c>
      <c r="B657" s="10">
        <f>DATE(1904,MONTH(Data_Warmte[[#This Row],[Datumtijd]]),DAY(Data_Warmte[[#This Row],[Datumtijd]]))+TIME(HOUR(Data_Warmte[[#This Row],[Datumtijd]]),MINUTE(Data_Warmte[[#This Row],[Datumtijd]]),SECOND(Data_Warmte[[#This Row],[Datumtijd]]))</f>
        <v>1489.5833333333333</v>
      </c>
      <c r="C657" s="11">
        <v>2.6738784000000001E-4</v>
      </c>
      <c r="D657" s="7">
        <f>Data_Warmte[[#This Row],[Fractie]]/MAX(Data_Warmte[Fractie])</f>
        <v>0.647355579877821</v>
      </c>
    </row>
    <row r="658" spans="1:4" x14ac:dyDescent="0.25">
      <c r="A658" s="10">
        <v>43858.625</v>
      </c>
      <c r="B658" s="10">
        <f>DATE(1904,MONTH(Data_Warmte[[#This Row],[Datumtijd]]),DAY(Data_Warmte[[#This Row],[Datumtijd]]))+TIME(HOUR(Data_Warmte[[#This Row],[Datumtijd]]),MINUTE(Data_Warmte[[#This Row],[Datumtijd]]),SECOND(Data_Warmte[[#This Row],[Datumtijd]]))</f>
        <v>1489.625</v>
      </c>
      <c r="C658" s="11">
        <v>2.7188316000000001E-4</v>
      </c>
      <c r="D658" s="7">
        <f>Data_Warmte[[#This Row],[Fractie]]/MAX(Data_Warmte[Fractie])</f>
        <v>0.6582389113162902</v>
      </c>
    </row>
    <row r="659" spans="1:4" x14ac:dyDescent="0.25">
      <c r="A659" s="10">
        <v>43858.666666666664</v>
      </c>
      <c r="B659" s="10">
        <f>DATE(1904,MONTH(Data_Warmte[[#This Row],[Datumtijd]]),DAY(Data_Warmte[[#This Row],[Datumtijd]]))+TIME(HOUR(Data_Warmte[[#This Row],[Datumtijd]]),MINUTE(Data_Warmte[[#This Row],[Datumtijd]]),SECOND(Data_Warmte[[#This Row],[Datumtijd]]))</f>
        <v>1489.6666666666667</v>
      </c>
      <c r="C659" s="11">
        <v>2.9172538E-4</v>
      </c>
      <c r="D659" s="7">
        <f>Data_Warmte[[#This Row],[Fractie]]/MAX(Data_Warmte[Fractie])</f>
        <v>0.70627763975720692</v>
      </c>
    </row>
    <row r="660" spans="1:4" x14ac:dyDescent="0.25">
      <c r="A660" s="10">
        <v>43858.708333333336</v>
      </c>
      <c r="B660" s="10">
        <f>DATE(1904,MONTH(Data_Warmte[[#This Row],[Datumtijd]]),DAY(Data_Warmte[[#This Row],[Datumtijd]]))+TIME(HOUR(Data_Warmte[[#This Row],[Datumtijd]]),MINUTE(Data_Warmte[[#This Row],[Datumtijd]]),SECOND(Data_Warmte[[#This Row],[Datumtijd]]))</f>
        <v>1489.7083333333333</v>
      </c>
      <c r="C660" s="11">
        <v>3.3432915000000001E-4</v>
      </c>
      <c r="D660" s="7">
        <f>Data_Warmte[[#This Row],[Fractie]]/MAX(Data_Warmte[Fractie])</f>
        <v>0.80942289959150349</v>
      </c>
    </row>
    <row r="661" spans="1:4" x14ac:dyDescent="0.25">
      <c r="A661" s="10">
        <v>43858.75</v>
      </c>
      <c r="B661" s="10">
        <f>DATE(1904,MONTH(Data_Warmte[[#This Row],[Datumtijd]]),DAY(Data_Warmte[[#This Row],[Datumtijd]]))+TIME(HOUR(Data_Warmte[[#This Row],[Datumtijd]]),MINUTE(Data_Warmte[[#This Row],[Datumtijd]]),SECOND(Data_Warmte[[#This Row],[Datumtijd]]))</f>
        <v>1489.75</v>
      </c>
      <c r="C661" s="11">
        <v>3.5907952000000003E-4</v>
      </c>
      <c r="D661" s="7">
        <f>Data_Warmte[[#This Row],[Fractie]]/MAX(Data_Warmte[Fractie])</f>
        <v>0.8693444357523874</v>
      </c>
    </row>
    <row r="662" spans="1:4" x14ac:dyDescent="0.25">
      <c r="A662" s="10">
        <v>43858.791666666664</v>
      </c>
      <c r="B662" s="10">
        <f>DATE(1904,MONTH(Data_Warmte[[#This Row],[Datumtijd]]),DAY(Data_Warmte[[#This Row],[Datumtijd]]))+TIME(HOUR(Data_Warmte[[#This Row],[Datumtijd]]),MINUTE(Data_Warmte[[#This Row],[Datumtijd]]),SECOND(Data_Warmte[[#This Row],[Datumtijd]]))</f>
        <v>1489.7916666666667</v>
      </c>
      <c r="C662" s="11">
        <v>3.4311719999999995E-4</v>
      </c>
      <c r="D662" s="7">
        <f>Data_Warmte[[#This Row],[Fractie]]/MAX(Data_Warmte[Fractie])</f>
        <v>0.83069908479029653</v>
      </c>
    </row>
    <row r="663" spans="1:4" x14ac:dyDescent="0.25">
      <c r="A663" s="10">
        <v>43858.833333333336</v>
      </c>
      <c r="B663" s="10">
        <f>DATE(1904,MONTH(Data_Warmte[[#This Row],[Datumtijd]]),DAY(Data_Warmte[[#This Row],[Datumtijd]]))+TIME(HOUR(Data_Warmte[[#This Row],[Datumtijd]]),MINUTE(Data_Warmte[[#This Row],[Datumtijd]]),SECOND(Data_Warmte[[#This Row],[Datumtijd]]))</f>
        <v>1489.8333333333333</v>
      </c>
      <c r="C663" s="11">
        <v>3.3042621000000001E-4</v>
      </c>
      <c r="D663" s="7">
        <f>Data_Warmte[[#This Row],[Fractie]]/MAX(Data_Warmte[Fractie])</f>
        <v>0.79997374144381683</v>
      </c>
    </row>
    <row r="664" spans="1:4" x14ac:dyDescent="0.25">
      <c r="A664" s="10">
        <v>43858.875</v>
      </c>
      <c r="B664" s="10">
        <f>DATE(1904,MONTH(Data_Warmte[[#This Row],[Datumtijd]]),DAY(Data_Warmte[[#This Row],[Datumtijd]]))+TIME(HOUR(Data_Warmte[[#This Row],[Datumtijd]]),MINUTE(Data_Warmte[[#This Row],[Datumtijd]]),SECOND(Data_Warmte[[#This Row],[Datumtijd]]))</f>
        <v>1489.875</v>
      </c>
      <c r="C664" s="11">
        <v>2.9618650000000005E-4</v>
      </c>
      <c r="D664" s="7">
        <f>Data_Warmte[[#This Row],[Fractie]]/MAX(Data_Warmte[Fractie])</f>
        <v>0.71707817176533628</v>
      </c>
    </row>
    <row r="665" spans="1:4" x14ac:dyDescent="0.25">
      <c r="A665" s="10">
        <v>43858.916666666664</v>
      </c>
      <c r="B665" s="10">
        <f>DATE(1904,MONTH(Data_Warmte[[#This Row],[Datumtijd]]),DAY(Data_Warmte[[#This Row],[Datumtijd]]))+TIME(HOUR(Data_Warmte[[#This Row],[Datumtijd]]),MINUTE(Data_Warmte[[#This Row],[Datumtijd]]),SECOND(Data_Warmte[[#This Row],[Datumtijd]]))</f>
        <v>1489.9166666666667</v>
      </c>
      <c r="C665" s="11">
        <v>2.5430744999999999E-4</v>
      </c>
      <c r="D665" s="7">
        <f>Data_Warmte[[#This Row],[Fractie]]/MAX(Data_Warmte[Fractie])</f>
        <v>0.61568748512273397</v>
      </c>
    </row>
    <row r="666" spans="1:4" x14ac:dyDescent="0.25">
      <c r="A666" s="10">
        <v>43858.958333333336</v>
      </c>
      <c r="B666" s="10">
        <f>DATE(1904,MONTH(Data_Warmte[[#This Row],[Datumtijd]]),DAY(Data_Warmte[[#This Row],[Datumtijd]]))+TIME(HOUR(Data_Warmte[[#This Row],[Datumtijd]]),MINUTE(Data_Warmte[[#This Row],[Datumtijd]]),SECOND(Data_Warmte[[#This Row],[Datumtijd]]))</f>
        <v>1489.9583333333333</v>
      </c>
      <c r="C666" s="11">
        <v>1.8135539999999999E-4</v>
      </c>
      <c r="D666" s="7">
        <f>Data_Warmte[[#This Row],[Fractie]]/MAX(Data_Warmte[Fractie])</f>
        <v>0.43906794763357287</v>
      </c>
    </row>
    <row r="667" spans="1:4" x14ac:dyDescent="0.25">
      <c r="A667" s="10">
        <v>43859</v>
      </c>
      <c r="B667" s="10">
        <f>DATE(1904,MONTH(Data_Warmte[[#This Row],[Datumtijd]]),DAY(Data_Warmte[[#This Row],[Datumtijd]]))+TIME(HOUR(Data_Warmte[[#This Row],[Datumtijd]]),MINUTE(Data_Warmte[[#This Row],[Datumtijd]]),SECOND(Data_Warmte[[#This Row],[Datumtijd]]))</f>
        <v>1490</v>
      </c>
      <c r="C667" s="11">
        <v>1.0855089999999999E-4</v>
      </c>
      <c r="D667" s="7">
        <f>Data_Warmte[[#This Row],[Fractie]]/MAX(Data_Warmte[Fractie])</f>
        <v>0.26280563400250118</v>
      </c>
    </row>
    <row r="668" spans="1:4" x14ac:dyDescent="0.25">
      <c r="A668" s="10">
        <v>43859.041666666664</v>
      </c>
      <c r="B668" s="10">
        <f>DATE(1904,MONTH(Data_Warmte[[#This Row],[Datumtijd]]),DAY(Data_Warmte[[#This Row],[Datumtijd]]))+TIME(HOUR(Data_Warmte[[#This Row],[Datumtijd]]),MINUTE(Data_Warmte[[#This Row],[Datumtijd]]),SECOND(Data_Warmte[[#This Row],[Datumtijd]]))</f>
        <v>1490.0416666666667</v>
      </c>
      <c r="C668" s="11">
        <v>8.4567599999999993E-5</v>
      </c>
      <c r="D668" s="7">
        <f>Data_Warmte[[#This Row],[Fractie]]/MAX(Data_Warmte[Fractie])</f>
        <v>0.20474120190684666</v>
      </c>
    </row>
    <row r="669" spans="1:4" x14ac:dyDescent="0.25">
      <c r="A669" s="10">
        <v>43859.083333333336</v>
      </c>
      <c r="B669" s="10">
        <f>DATE(1904,MONTH(Data_Warmte[[#This Row],[Datumtijd]]),DAY(Data_Warmte[[#This Row],[Datumtijd]]))+TIME(HOUR(Data_Warmte[[#This Row],[Datumtijd]]),MINUTE(Data_Warmte[[#This Row],[Datumtijd]]),SECOND(Data_Warmte[[#This Row],[Datumtijd]]))</f>
        <v>1490.0833333333333</v>
      </c>
      <c r="C669" s="11">
        <v>8.8953200000000001E-5</v>
      </c>
      <c r="D669" s="7">
        <f>Data_Warmte[[#This Row],[Fractie]]/MAX(Data_Warmte[Fractie])</f>
        <v>0.21535889727815516</v>
      </c>
    </row>
    <row r="670" spans="1:4" x14ac:dyDescent="0.25">
      <c r="A670" s="10">
        <v>43859.125</v>
      </c>
      <c r="B670" s="10">
        <f>DATE(1904,MONTH(Data_Warmte[[#This Row],[Datumtijd]]),DAY(Data_Warmte[[#This Row],[Datumtijd]]))+TIME(HOUR(Data_Warmte[[#This Row],[Datumtijd]]),MINUTE(Data_Warmte[[#This Row],[Datumtijd]]),SECOND(Data_Warmte[[#This Row],[Datumtijd]]))</f>
        <v>1490.125</v>
      </c>
      <c r="C670" s="11">
        <v>9.9088060000000001E-5</v>
      </c>
      <c r="D670" s="7">
        <f>Data_Warmte[[#This Row],[Fractie]]/MAX(Data_Warmte[Fractie])</f>
        <v>0.23989575793823803</v>
      </c>
    </row>
    <row r="671" spans="1:4" x14ac:dyDescent="0.25">
      <c r="A671" s="10">
        <v>43859.166666666664</v>
      </c>
      <c r="B671" s="10">
        <f>DATE(1904,MONTH(Data_Warmte[[#This Row],[Datumtijd]]),DAY(Data_Warmte[[#This Row],[Datumtijd]]))+TIME(HOUR(Data_Warmte[[#This Row],[Datumtijd]]),MINUTE(Data_Warmte[[#This Row],[Datumtijd]]),SECOND(Data_Warmte[[#This Row],[Datumtijd]]))</f>
        <v>1490.1666666666667</v>
      </c>
      <c r="C671" s="11">
        <v>1.1268806000000001E-4</v>
      </c>
      <c r="D671" s="7">
        <f>Data_Warmte[[#This Row],[Fractie]]/MAX(Data_Warmte[Fractie])</f>
        <v>0.2728218471962176</v>
      </c>
    </row>
    <row r="672" spans="1:4" x14ac:dyDescent="0.25">
      <c r="A672" s="10">
        <v>43859.208333333336</v>
      </c>
      <c r="B672" s="10">
        <f>DATE(1904,MONTH(Data_Warmte[[#This Row],[Datumtijd]]),DAY(Data_Warmte[[#This Row],[Datumtijd]]))+TIME(HOUR(Data_Warmte[[#This Row],[Datumtijd]]),MINUTE(Data_Warmte[[#This Row],[Datumtijd]]),SECOND(Data_Warmte[[#This Row],[Datumtijd]]))</f>
        <v>1490.2083333333333</v>
      </c>
      <c r="C672" s="11">
        <v>1.384212E-4</v>
      </c>
      <c r="D672" s="7">
        <f>Data_Warmte[[#This Row],[Fractie]]/MAX(Data_Warmte[Fractie])</f>
        <v>0.33512270488210621</v>
      </c>
    </row>
    <row r="673" spans="1:4" x14ac:dyDescent="0.25">
      <c r="A673" s="10">
        <v>43859.25</v>
      </c>
      <c r="B673" s="10">
        <f>DATE(1904,MONTH(Data_Warmte[[#This Row],[Datumtijd]]),DAY(Data_Warmte[[#This Row],[Datumtijd]]))+TIME(HOUR(Data_Warmte[[#This Row],[Datumtijd]]),MINUTE(Data_Warmte[[#This Row],[Datumtijd]]),SECOND(Data_Warmte[[#This Row],[Datumtijd]]))</f>
        <v>1490.25</v>
      </c>
      <c r="C673" s="11">
        <v>1.9940377999999999E-4</v>
      </c>
      <c r="D673" s="7">
        <f>Data_Warmte[[#This Row],[Fractie]]/MAX(Data_Warmte[Fractie])</f>
        <v>0.4827637249013621</v>
      </c>
    </row>
    <row r="674" spans="1:4" x14ac:dyDescent="0.25">
      <c r="A674" s="10">
        <v>43859.291666666664</v>
      </c>
      <c r="B674" s="10">
        <f>DATE(1904,MONTH(Data_Warmte[[#This Row],[Datumtijd]]),DAY(Data_Warmte[[#This Row],[Datumtijd]]))+TIME(HOUR(Data_Warmte[[#This Row],[Datumtijd]]),MINUTE(Data_Warmte[[#This Row],[Datumtijd]]),SECOND(Data_Warmte[[#This Row],[Datumtijd]]))</f>
        <v>1490.2916666666667</v>
      </c>
      <c r="C674" s="11">
        <v>2.8206544999999995E-4</v>
      </c>
      <c r="D674" s="7">
        <f>Data_Warmte[[#This Row],[Fractie]]/MAX(Data_Warmte[Fractie])</f>
        <v>0.68289060171266014</v>
      </c>
    </row>
    <row r="675" spans="1:4" x14ac:dyDescent="0.25">
      <c r="A675" s="10">
        <v>43859.333333333336</v>
      </c>
      <c r="B675" s="10">
        <f>DATE(1904,MONTH(Data_Warmte[[#This Row],[Datumtijd]]),DAY(Data_Warmte[[#This Row],[Datumtijd]]))+TIME(HOUR(Data_Warmte[[#This Row],[Datumtijd]]),MINUTE(Data_Warmte[[#This Row],[Datumtijd]]),SECOND(Data_Warmte[[#This Row],[Datumtijd]]))</f>
        <v>1490.3333333333333</v>
      </c>
      <c r="C675" s="11">
        <v>3.427727E-4</v>
      </c>
      <c r="D675" s="7">
        <f>Data_Warmte[[#This Row],[Fractie]]/MAX(Data_Warmte[Fractie])</f>
        <v>0.82986503789696031</v>
      </c>
    </row>
    <row r="676" spans="1:4" x14ac:dyDescent="0.25">
      <c r="A676" s="10">
        <v>43859.375</v>
      </c>
      <c r="B676" s="10">
        <f>DATE(1904,MONTH(Data_Warmte[[#This Row],[Datumtijd]]),DAY(Data_Warmte[[#This Row],[Datumtijd]]))+TIME(HOUR(Data_Warmte[[#This Row],[Datumtijd]]),MINUTE(Data_Warmte[[#This Row],[Datumtijd]]),SECOND(Data_Warmte[[#This Row],[Datumtijd]]))</f>
        <v>1490.375</v>
      </c>
      <c r="C676" s="11">
        <v>3.6521991000000001E-4</v>
      </c>
      <c r="D676" s="7">
        <f>Data_Warmte[[#This Row],[Fractie]]/MAX(Data_Warmte[Fractie])</f>
        <v>0.88421054084200534</v>
      </c>
    </row>
    <row r="677" spans="1:4" x14ac:dyDescent="0.25">
      <c r="A677" s="10">
        <v>43859.416666666664</v>
      </c>
      <c r="B677" s="10">
        <f>DATE(1904,MONTH(Data_Warmte[[#This Row],[Datumtijd]]),DAY(Data_Warmte[[#This Row],[Datumtijd]]))+TIME(HOUR(Data_Warmte[[#This Row],[Datumtijd]]),MINUTE(Data_Warmte[[#This Row],[Datumtijd]]),SECOND(Data_Warmte[[#This Row],[Datumtijd]]))</f>
        <v>1490.4166666666667</v>
      </c>
      <c r="C677" s="11">
        <v>3.5516658000000003E-4</v>
      </c>
      <c r="D677" s="7">
        <f>Data_Warmte[[#This Row],[Fractie]]/MAX(Data_Warmte[Fractie])</f>
        <v>0.85987106724495221</v>
      </c>
    </row>
    <row r="678" spans="1:4" x14ac:dyDescent="0.25">
      <c r="A678" s="10">
        <v>43859.458333333336</v>
      </c>
      <c r="B678" s="10">
        <f>DATE(1904,MONTH(Data_Warmte[[#This Row],[Datumtijd]]),DAY(Data_Warmte[[#This Row],[Datumtijd]]))+TIME(HOUR(Data_Warmte[[#This Row],[Datumtijd]]),MINUTE(Data_Warmte[[#This Row],[Datumtijd]]),SECOND(Data_Warmte[[#This Row],[Datumtijd]]))</f>
        <v>1490.4583333333333</v>
      </c>
      <c r="C678" s="11">
        <v>3.196559E-4</v>
      </c>
      <c r="D678" s="7">
        <f>Data_Warmte[[#This Row],[Fractie]]/MAX(Data_Warmte[Fractie])</f>
        <v>0.7738984334735145</v>
      </c>
    </row>
    <row r="679" spans="1:4" x14ac:dyDescent="0.25">
      <c r="A679" s="10">
        <v>43859.5</v>
      </c>
      <c r="B679" s="10">
        <f>DATE(1904,MONTH(Data_Warmte[[#This Row],[Datumtijd]]),DAY(Data_Warmte[[#This Row],[Datumtijd]]))+TIME(HOUR(Data_Warmte[[#This Row],[Datumtijd]]),MINUTE(Data_Warmte[[#This Row],[Datumtijd]]),SECOND(Data_Warmte[[#This Row],[Datumtijd]]))</f>
        <v>1490.5</v>
      </c>
      <c r="C679" s="11">
        <v>2.9124098E-4</v>
      </c>
      <c r="D679" s="7">
        <f>Data_Warmte[[#This Row],[Fractie]]/MAX(Data_Warmte[Fractie])</f>
        <v>0.70510488993098885</v>
      </c>
    </row>
    <row r="680" spans="1:4" x14ac:dyDescent="0.25">
      <c r="A680" s="10">
        <v>43859.541666666664</v>
      </c>
      <c r="B680" s="10">
        <f>DATE(1904,MONTH(Data_Warmte[[#This Row],[Datumtijd]]),DAY(Data_Warmte[[#This Row],[Datumtijd]]))+TIME(HOUR(Data_Warmte[[#This Row],[Datumtijd]]),MINUTE(Data_Warmte[[#This Row],[Datumtijd]]),SECOND(Data_Warmte[[#This Row],[Datumtijd]]))</f>
        <v>1490.5416666666667</v>
      </c>
      <c r="C680" s="11">
        <v>2.7476719999999999E-4</v>
      </c>
      <c r="D680" s="7">
        <f>Data_Warmte[[#This Row],[Fractie]]/MAX(Data_Warmte[Fractie])</f>
        <v>0.66522127590920066</v>
      </c>
    </row>
    <row r="681" spans="1:4" x14ac:dyDescent="0.25">
      <c r="A681" s="10">
        <v>43859.583333333336</v>
      </c>
      <c r="B681" s="10">
        <f>DATE(1904,MONTH(Data_Warmte[[#This Row],[Datumtijd]]),DAY(Data_Warmte[[#This Row],[Datumtijd]]))+TIME(HOUR(Data_Warmte[[#This Row],[Datumtijd]]),MINUTE(Data_Warmte[[#This Row],[Datumtijd]]),SECOND(Data_Warmte[[#This Row],[Datumtijd]]))</f>
        <v>1490.5833333333333</v>
      </c>
      <c r="C681" s="11">
        <v>2.6884173999999999E-4</v>
      </c>
      <c r="D681" s="7">
        <f>Data_Warmte[[#This Row],[Fractie]]/MAX(Data_Warmte[Fractie])</f>
        <v>0.6508755240816575</v>
      </c>
    </row>
    <row r="682" spans="1:4" x14ac:dyDescent="0.25">
      <c r="A682" s="10">
        <v>43859.625</v>
      </c>
      <c r="B682" s="10">
        <f>DATE(1904,MONTH(Data_Warmte[[#This Row],[Datumtijd]]),DAY(Data_Warmte[[#This Row],[Datumtijd]]))+TIME(HOUR(Data_Warmte[[#This Row],[Datumtijd]]),MINUTE(Data_Warmte[[#This Row],[Datumtijd]]),SECOND(Data_Warmte[[#This Row],[Datumtijd]]))</f>
        <v>1490.625</v>
      </c>
      <c r="C682" s="11">
        <v>2.7459842000000003E-4</v>
      </c>
      <c r="D682" s="7">
        <f>Data_Warmte[[#This Row],[Fractie]]/MAX(Data_Warmte[Fractie])</f>
        <v>0.6648126534573654</v>
      </c>
    </row>
    <row r="683" spans="1:4" x14ac:dyDescent="0.25">
      <c r="A683" s="10">
        <v>43859.666666666664</v>
      </c>
      <c r="B683" s="10">
        <f>DATE(1904,MONTH(Data_Warmte[[#This Row],[Datumtijd]]),DAY(Data_Warmte[[#This Row],[Datumtijd]]))+TIME(HOUR(Data_Warmte[[#This Row],[Datumtijd]]),MINUTE(Data_Warmte[[#This Row],[Datumtijd]]),SECOND(Data_Warmte[[#This Row],[Datumtijd]]))</f>
        <v>1490.6666666666667</v>
      </c>
      <c r="C683" s="11">
        <v>2.9440816000000003E-4</v>
      </c>
      <c r="D683" s="7">
        <f>Data_Warmte[[#This Row],[Fractie]]/MAX(Data_Warmte[Fractie])</f>
        <v>0.71277274664981893</v>
      </c>
    </row>
    <row r="684" spans="1:4" x14ac:dyDescent="0.25">
      <c r="A684" s="10">
        <v>43859.708333333336</v>
      </c>
      <c r="B684" s="10">
        <f>DATE(1904,MONTH(Data_Warmte[[#This Row],[Datumtijd]]),DAY(Data_Warmte[[#This Row],[Datumtijd]]))+TIME(HOUR(Data_Warmte[[#This Row],[Datumtijd]]),MINUTE(Data_Warmte[[#This Row],[Datumtijd]]),SECOND(Data_Warmte[[#This Row],[Datumtijd]]))</f>
        <v>1490.7083333333333</v>
      </c>
      <c r="C684" s="11">
        <v>3.3391785E-4</v>
      </c>
      <c r="D684" s="7">
        <f>Data_Warmte[[#This Row],[Fractie]]/MAX(Data_Warmte[Fractie])</f>
        <v>0.80842712749504708</v>
      </c>
    </row>
    <row r="685" spans="1:4" x14ac:dyDescent="0.25">
      <c r="A685" s="10">
        <v>43859.75</v>
      </c>
      <c r="B685" s="10">
        <f>DATE(1904,MONTH(Data_Warmte[[#This Row],[Datumtijd]]),DAY(Data_Warmte[[#This Row],[Datumtijd]]))+TIME(HOUR(Data_Warmte[[#This Row],[Datumtijd]]),MINUTE(Data_Warmte[[#This Row],[Datumtijd]]),SECOND(Data_Warmte[[#This Row],[Datumtijd]]))</f>
        <v>1490.75</v>
      </c>
      <c r="C685" s="11">
        <v>3.5773671999999999E-4</v>
      </c>
      <c r="D685" s="7">
        <f>Data_Warmte[[#This Row],[Fractie]]/MAX(Data_Warmte[Fractie])</f>
        <v>0.86609346864535675</v>
      </c>
    </row>
    <row r="686" spans="1:4" x14ac:dyDescent="0.25">
      <c r="A686" s="10">
        <v>43859.791666666664</v>
      </c>
      <c r="B686" s="10">
        <f>DATE(1904,MONTH(Data_Warmte[[#This Row],[Datumtijd]]),DAY(Data_Warmte[[#This Row],[Datumtijd]]))+TIME(HOUR(Data_Warmte[[#This Row],[Datumtijd]]),MINUTE(Data_Warmte[[#This Row],[Datumtijd]]),SECOND(Data_Warmte[[#This Row],[Datumtijd]]))</f>
        <v>1490.7916666666667</v>
      </c>
      <c r="C686" s="11">
        <v>3.4185743999999997E-4</v>
      </c>
      <c r="D686" s="7">
        <f>Data_Warmte[[#This Row],[Fractie]]/MAX(Data_Warmte[Fractie])</f>
        <v>0.82764916051061777</v>
      </c>
    </row>
    <row r="687" spans="1:4" x14ac:dyDescent="0.25">
      <c r="A687" s="10">
        <v>43859.833333333336</v>
      </c>
      <c r="B687" s="10">
        <f>DATE(1904,MONTH(Data_Warmte[[#This Row],[Datumtijd]]),DAY(Data_Warmte[[#This Row],[Datumtijd]]))+TIME(HOUR(Data_Warmte[[#This Row],[Datumtijd]]),MINUTE(Data_Warmte[[#This Row],[Datumtijd]]),SECOND(Data_Warmte[[#This Row],[Datumtijd]]))</f>
        <v>1490.8333333333333</v>
      </c>
      <c r="C687" s="11">
        <v>3.2962441999999999E-4</v>
      </c>
      <c r="D687" s="7">
        <f>Data_Warmte[[#This Row],[Fractie]]/MAX(Data_Warmte[Fractie])</f>
        <v>0.79803257900954061</v>
      </c>
    </row>
    <row r="688" spans="1:4" x14ac:dyDescent="0.25">
      <c r="A688" s="10">
        <v>43859.875</v>
      </c>
      <c r="B688" s="10">
        <f>DATE(1904,MONTH(Data_Warmte[[#This Row],[Datumtijd]]),DAY(Data_Warmte[[#This Row],[Datumtijd]]))+TIME(HOUR(Data_Warmte[[#This Row],[Datumtijd]]),MINUTE(Data_Warmte[[#This Row],[Datumtijd]]),SECOND(Data_Warmte[[#This Row],[Datumtijd]]))</f>
        <v>1490.875</v>
      </c>
      <c r="C688" s="11">
        <v>2.9545750000000001E-4</v>
      </c>
      <c r="D688" s="7">
        <f>Data_Warmte[[#This Row],[Fractie]]/MAX(Data_Warmte[Fractie])</f>
        <v>0.71531323653966949</v>
      </c>
    </row>
    <row r="689" spans="1:4" x14ac:dyDescent="0.25">
      <c r="A689" s="10">
        <v>43859.916666666664</v>
      </c>
      <c r="B689" s="10">
        <f>DATE(1904,MONTH(Data_Warmte[[#This Row],[Datumtijd]]),DAY(Data_Warmte[[#This Row],[Datumtijd]]))+TIME(HOUR(Data_Warmte[[#This Row],[Datumtijd]]),MINUTE(Data_Warmte[[#This Row],[Datumtijd]]),SECOND(Data_Warmte[[#This Row],[Datumtijd]]))</f>
        <v>1490.9166666666667</v>
      </c>
      <c r="C689" s="11">
        <v>2.5154867999999998E-4</v>
      </c>
      <c r="D689" s="7">
        <f>Data_Warmte[[#This Row],[Fractie]]/MAX(Data_Warmte[Fractie])</f>
        <v>0.60900840370639298</v>
      </c>
    </row>
    <row r="690" spans="1:4" x14ac:dyDescent="0.25">
      <c r="A690" s="10">
        <v>43859.958333333336</v>
      </c>
      <c r="B690" s="10">
        <f>DATE(1904,MONTH(Data_Warmte[[#This Row],[Datumtijd]]),DAY(Data_Warmte[[#This Row],[Datumtijd]]))+TIME(HOUR(Data_Warmte[[#This Row],[Datumtijd]]),MINUTE(Data_Warmte[[#This Row],[Datumtijd]]),SECOND(Data_Warmte[[#This Row],[Datumtijd]]))</f>
        <v>1490.9583333333333</v>
      </c>
      <c r="C690" s="11">
        <v>1.7962882000000001E-4</v>
      </c>
      <c r="D690" s="7">
        <f>Data_Warmte[[#This Row],[Fractie]]/MAX(Data_Warmte[Fractie])</f>
        <v>0.43488783534011394</v>
      </c>
    </row>
    <row r="691" spans="1:4" x14ac:dyDescent="0.25">
      <c r="A691" s="10">
        <v>43860</v>
      </c>
      <c r="B691" s="10">
        <f>DATE(1904,MONTH(Data_Warmte[[#This Row],[Datumtijd]]),DAY(Data_Warmte[[#This Row],[Datumtijd]]))+TIME(HOUR(Data_Warmte[[#This Row],[Datumtijd]]),MINUTE(Data_Warmte[[#This Row],[Datumtijd]]),SECOND(Data_Warmte[[#This Row],[Datumtijd]]))</f>
        <v>1491</v>
      </c>
      <c r="C691" s="11">
        <v>1.0755641999999999E-4</v>
      </c>
      <c r="D691" s="7">
        <f>Data_Warmte[[#This Row],[Fractie]]/MAX(Data_Warmte[Fractie])</f>
        <v>0.26039796214623095</v>
      </c>
    </row>
    <row r="692" spans="1:4" x14ac:dyDescent="0.25">
      <c r="A692" s="10">
        <v>43860.041666666664</v>
      </c>
      <c r="B692" s="10">
        <f>DATE(1904,MONTH(Data_Warmte[[#This Row],[Datumtijd]]),DAY(Data_Warmte[[#This Row],[Datumtijd]]))+TIME(HOUR(Data_Warmte[[#This Row],[Datumtijd]]),MINUTE(Data_Warmte[[#This Row],[Datumtijd]]),SECOND(Data_Warmte[[#This Row],[Datumtijd]]))</f>
        <v>1491.0416666666667</v>
      </c>
      <c r="C692" s="11">
        <v>8.4923600000000001E-5</v>
      </c>
      <c r="D692" s="7">
        <f>Data_Warmte[[#This Row],[Fractie]]/MAX(Data_Warmte[Fractie])</f>
        <v>0.20560309071389379</v>
      </c>
    </row>
    <row r="693" spans="1:4" x14ac:dyDescent="0.25">
      <c r="A693" s="10">
        <v>43860.083333333336</v>
      </c>
      <c r="B693" s="10">
        <f>DATE(1904,MONTH(Data_Warmte[[#This Row],[Datumtijd]]),DAY(Data_Warmte[[#This Row],[Datumtijd]]))+TIME(HOUR(Data_Warmte[[#This Row],[Datumtijd]]),MINUTE(Data_Warmte[[#This Row],[Datumtijd]]),SECOND(Data_Warmte[[#This Row],[Datumtijd]]))</f>
        <v>1491.0833333333333</v>
      </c>
      <c r="C693" s="11">
        <v>8.9434599999999986E-5</v>
      </c>
      <c r="D693" s="7">
        <f>Data_Warmte[[#This Row],[Fractie]]/MAX(Data_Warmte[Fractie])</f>
        <v>0.21652438399644861</v>
      </c>
    </row>
    <row r="694" spans="1:4" x14ac:dyDescent="0.25">
      <c r="A694" s="10">
        <v>43860.125</v>
      </c>
      <c r="B694" s="10">
        <f>DATE(1904,MONTH(Data_Warmte[[#This Row],[Datumtijd]]),DAY(Data_Warmte[[#This Row],[Datumtijd]]))+TIME(HOUR(Data_Warmte[[#This Row],[Datumtijd]]),MINUTE(Data_Warmte[[#This Row],[Datumtijd]]),SECOND(Data_Warmte[[#This Row],[Datumtijd]]))</f>
        <v>1491.125</v>
      </c>
      <c r="C694" s="11">
        <v>1.0002571000000001E-4</v>
      </c>
      <c r="D694" s="7">
        <f>Data_Warmte[[#This Row],[Fractie]]/MAX(Data_Warmte[Fractie])</f>
        <v>0.2421658423200575</v>
      </c>
    </row>
    <row r="695" spans="1:4" x14ac:dyDescent="0.25">
      <c r="A695" s="10">
        <v>43860.166666666664</v>
      </c>
      <c r="B695" s="10">
        <f>DATE(1904,MONTH(Data_Warmte[[#This Row],[Datumtijd]]),DAY(Data_Warmte[[#This Row],[Datumtijd]]))+TIME(HOUR(Data_Warmte[[#This Row],[Datumtijd]]),MINUTE(Data_Warmte[[#This Row],[Datumtijd]]),SECOND(Data_Warmte[[#This Row],[Datumtijd]]))</f>
        <v>1491.1666666666667</v>
      </c>
      <c r="C695" s="11">
        <v>1.1351678E-4</v>
      </c>
      <c r="D695" s="7">
        <f>Data_Warmte[[#This Row],[Fractie]]/MAX(Data_Warmte[Fractie])</f>
        <v>0.27482820812929648</v>
      </c>
    </row>
    <row r="696" spans="1:4" x14ac:dyDescent="0.25">
      <c r="A696" s="10">
        <v>43860.208333333336</v>
      </c>
      <c r="B696" s="10">
        <f>DATE(1904,MONTH(Data_Warmte[[#This Row],[Datumtijd]]),DAY(Data_Warmte[[#This Row],[Datumtijd]]))+TIME(HOUR(Data_Warmte[[#This Row],[Datumtijd]]),MINUTE(Data_Warmte[[#This Row],[Datumtijd]]),SECOND(Data_Warmte[[#This Row],[Datumtijd]]))</f>
        <v>1491.2083333333333</v>
      </c>
      <c r="C696" s="11">
        <v>1.3898840000000002E-4</v>
      </c>
      <c r="D696" s="7">
        <f>Data_Warmte[[#This Row],[Fractie]]/MAX(Data_Warmte[Fractie])</f>
        <v>0.33649591648704197</v>
      </c>
    </row>
    <row r="697" spans="1:4" x14ac:dyDescent="0.25">
      <c r="A697" s="10">
        <v>43860.25</v>
      </c>
      <c r="B697" s="10">
        <f>DATE(1904,MONTH(Data_Warmte[[#This Row],[Datumtijd]]),DAY(Data_Warmte[[#This Row],[Datumtijd]]))+TIME(HOUR(Data_Warmte[[#This Row],[Datumtijd]]),MINUTE(Data_Warmte[[#This Row],[Datumtijd]]),SECOND(Data_Warmte[[#This Row],[Datumtijd]]))</f>
        <v>1491.25</v>
      </c>
      <c r="C697" s="11">
        <v>1.9931368E-4</v>
      </c>
      <c r="D697" s="7">
        <f>Data_Warmte[[#This Row],[Fractie]]/MAX(Data_Warmte[Fractie])</f>
        <v>0.48254558956002802</v>
      </c>
    </row>
    <row r="698" spans="1:4" x14ac:dyDescent="0.25">
      <c r="A698" s="10">
        <v>43860.291666666664</v>
      </c>
      <c r="B698" s="10">
        <f>DATE(1904,MONTH(Data_Warmte[[#This Row],[Datumtijd]]),DAY(Data_Warmte[[#This Row],[Datumtijd]]))+TIME(HOUR(Data_Warmte[[#This Row],[Datumtijd]]),MINUTE(Data_Warmte[[#This Row],[Datumtijd]]),SECOND(Data_Warmte[[#This Row],[Datumtijd]]))</f>
        <v>1491.2916666666667</v>
      </c>
      <c r="C698" s="11">
        <v>2.8145195E-4</v>
      </c>
      <c r="D698" s="7">
        <f>Data_Warmte[[#This Row],[Fractie]]/MAX(Data_Warmte[Fractie])</f>
        <v>0.68140529614208889</v>
      </c>
    </row>
    <row r="699" spans="1:4" x14ac:dyDescent="0.25">
      <c r="A699" s="10">
        <v>43860.333333333336</v>
      </c>
      <c r="B699" s="10">
        <f>DATE(1904,MONTH(Data_Warmte[[#This Row],[Datumtijd]]),DAY(Data_Warmte[[#This Row],[Datumtijd]]))+TIME(HOUR(Data_Warmte[[#This Row],[Datumtijd]]),MINUTE(Data_Warmte[[#This Row],[Datumtijd]]),SECOND(Data_Warmte[[#This Row],[Datumtijd]]))</f>
        <v>1491.3333333333333</v>
      </c>
      <c r="C699" s="11">
        <v>3.3873019999999999E-4</v>
      </c>
      <c r="D699" s="7">
        <f>Data_Warmte[[#This Row],[Fractie]]/MAX(Data_Warmte[Fractie])</f>
        <v>0.82007799996862341</v>
      </c>
    </row>
    <row r="700" spans="1:4" x14ac:dyDescent="0.25">
      <c r="A700" s="10">
        <v>43860.375</v>
      </c>
      <c r="B700" s="10">
        <f>DATE(1904,MONTH(Data_Warmte[[#This Row],[Datumtijd]]),DAY(Data_Warmte[[#This Row],[Datumtijd]]))+TIME(HOUR(Data_Warmte[[#This Row],[Datumtijd]]),MINUTE(Data_Warmte[[#This Row],[Datumtijd]]),SECOND(Data_Warmte[[#This Row],[Datumtijd]]))</f>
        <v>1491.375</v>
      </c>
      <c r="C700" s="11">
        <v>3.6070405999999997E-4</v>
      </c>
      <c r="D700" s="7">
        <f>Data_Warmte[[#This Row],[Fractie]]/MAX(Data_Warmte[Fractie])</f>
        <v>0.87327750553497241</v>
      </c>
    </row>
    <row r="701" spans="1:4" x14ac:dyDescent="0.25">
      <c r="A701" s="10">
        <v>43860.416666666664</v>
      </c>
      <c r="B701" s="10">
        <f>DATE(1904,MONTH(Data_Warmte[[#This Row],[Datumtijd]]),DAY(Data_Warmte[[#This Row],[Datumtijd]]))+TIME(HOUR(Data_Warmte[[#This Row],[Datumtijd]]),MINUTE(Data_Warmte[[#This Row],[Datumtijd]]),SECOND(Data_Warmte[[#This Row],[Datumtijd]]))</f>
        <v>1491.4166666666667</v>
      </c>
      <c r="C701" s="11">
        <v>3.5218272000000009E-4</v>
      </c>
      <c r="D701" s="7">
        <f>Data_Warmte[[#This Row],[Fractie]]/MAX(Data_Warmte[Fractie])</f>
        <v>0.8526470348410321</v>
      </c>
    </row>
    <row r="702" spans="1:4" x14ac:dyDescent="0.25">
      <c r="A702" s="10">
        <v>43860.458333333336</v>
      </c>
      <c r="B702" s="10">
        <f>DATE(1904,MONTH(Data_Warmte[[#This Row],[Datumtijd]]),DAY(Data_Warmte[[#This Row],[Datumtijd]]))+TIME(HOUR(Data_Warmte[[#This Row],[Datumtijd]]),MINUTE(Data_Warmte[[#This Row],[Datumtijd]]),SECOND(Data_Warmte[[#This Row],[Datumtijd]]))</f>
        <v>1491.4583333333333</v>
      </c>
      <c r="C702" s="11">
        <v>3.1338495999999995E-4</v>
      </c>
      <c r="D702" s="7">
        <f>Data_Warmte[[#This Row],[Fractie]]/MAX(Data_Warmte[Fractie])</f>
        <v>0.75871626213737953</v>
      </c>
    </row>
    <row r="703" spans="1:4" x14ac:dyDescent="0.25">
      <c r="A703" s="10">
        <v>43860.5</v>
      </c>
      <c r="B703" s="10">
        <f>DATE(1904,MONTH(Data_Warmte[[#This Row],[Datumtijd]]),DAY(Data_Warmte[[#This Row],[Datumtijd]]))+TIME(HOUR(Data_Warmte[[#This Row],[Datumtijd]]),MINUTE(Data_Warmte[[#This Row],[Datumtijd]]),SECOND(Data_Warmte[[#This Row],[Datumtijd]]))</f>
        <v>1491.5</v>
      </c>
      <c r="C703" s="11">
        <v>2.8237900999999999E-4</v>
      </c>
      <c r="D703" s="7">
        <f>Data_Warmte[[#This Row],[Fractie]]/MAX(Data_Warmte[Fractie])</f>
        <v>0.68364974175293458</v>
      </c>
    </row>
    <row r="704" spans="1:4" x14ac:dyDescent="0.25">
      <c r="A704" s="10">
        <v>43860.541666666664</v>
      </c>
      <c r="B704" s="10">
        <f>DATE(1904,MONTH(Data_Warmte[[#This Row],[Datumtijd]]),DAY(Data_Warmte[[#This Row],[Datumtijd]]))+TIME(HOUR(Data_Warmte[[#This Row],[Datumtijd]]),MINUTE(Data_Warmte[[#This Row],[Datumtijd]]),SECOND(Data_Warmte[[#This Row],[Datumtijd]]))</f>
        <v>1491.5416666666667</v>
      </c>
      <c r="C704" s="11">
        <v>2.6484259999999998E-4</v>
      </c>
      <c r="D704" s="7">
        <f>Data_Warmte[[#This Row],[Fractie]]/MAX(Data_Warmte[Fractie])</f>
        <v>0.64119346227319007</v>
      </c>
    </row>
    <row r="705" spans="1:4" x14ac:dyDescent="0.25">
      <c r="A705" s="10">
        <v>43860.583333333336</v>
      </c>
      <c r="B705" s="10">
        <f>DATE(1904,MONTH(Data_Warmte[[#This Row],[Datumtijd]]),DAY(Data_Warmte[[#This Row],[Datumtijd]]))+TIME(HOUR(Data_Warmte[[#This Row],[Datumtijd]]),MINUTE(Data_Warmte[[#This Row],[Datumtijd]]),SECOND(Data_Warmte[[#This Row],[Datumtijd]]))</f>
        <v>1491.5833333333333</v>
      </c>
      <c r="C705" s="11">
        <v>2.5895521999999999E-4</v>
      </c>
      <c r="D705" s="7">
        <f>Data_Warmte[[#This Row],[Fractie]]/MAX(Data_Warmte[Fractie])</f>
        <v>0.62693990349556916</v>
      </c>
    </row>
    <row r="706" spans="1:4" x14ac:dyDescent="0.25">
      <c r="A706" s="10">
        <v>43860.625</v>
      </c>
      <c r="B706" s="10">
        <f>DATE(1904,MONTH(Data_Warmte[[#This Row],[Datumtijd]]),DAY(Data_Warmte[[#This Row],[Datumtijd]]))+TIME(HOUR(Data_Warmte[[#This Row],[Datumtijd]]),MINUTE(Data_Warmte[[#This Row],[Datumtijd]]),SECOND(Data_Warmte[[#This Row],[Datumtijd]]))</f>
        <v>1491.625</v>
      </c>
      <c r="C706" s="11">
        <v>2.6313873999999997E-4</v>
      </c>
      <c r="D706" s="7">
        <f>Data_Warmte[[#This Row],[Fractie]]/MAX(Data_Warmte[Fractie])</f>
        <v>0.63706835591707967</v>
      </c>
    </row>
    <row r="707" spans="1:4" x14ac:dyDescent="0.25">
      <c r="A707" s="10">
        <v>43860.666666666664</v>
      </c>
      <c r="B707" s="10">
        <f>DATE(1904,MONTH(Data_Warmte[[#This Row],[Datumtijd]]),DAY(Data_Warmte[[#This Row],[Datumtijd]]))+TIME(HOUR(Data_Warmte[[#This Row],[Datumtijd]]),MINUTE(Data_Warmte[[#This Row],[Datumtijd]]),SECOND(Data_Warmte[[#This Row],[Datumtijd]]))</f>
        <v>1491.6666666666667</v>
      </c>
      <c r="C707" s="11">
        <v>2.8361107000000001E-4</v>
      </c>
      <c r="D707" s="7">
        <f>Data_Warmte[[#This Row],[Fractie]]/MAX(Data_Warmte[Fractie])</f>
        <v>0.68663260333611009</v>
      </c>
    </row>
    <row r="708" spans="1:4" x14ac:dyDescent="0.25">
      <c r="A708" s="10">
        <v>43860.708333333336</v>
      </c>
      <c r="B708" s="10">
        <f>DATE(1904,MONTH(Data_Warmte[[#This Row],[Datumtijd]]),DAY(Data_Warmte[[#This Row],[Datumtijd]]))+TIME(HOUR(Data_Warmte[[#This Row],[Datumtijd]]),MINUTE(Data_Warmte[[#This Row],[Datumtijd]]),SECOND(Data_Warmte[[#This Row],[Datumtijd]]))</f>
        <v>1491.7083333333333</v>
      </c>
      <c r="C708" s="11">
        <v>3.2729135000000002E-4</v>
      </c>
      <c r="D708" s="7">
        <f>Data_Warmte[[#This Row],[Fractie]]/MAX(Data_Warmte[Fractie])</f>
        <v>0.79238413260769403</v>
      </c>
    </row>
    <row r="709" spans="1:4" x14ac:dyDescent="0.25">
      <c r="A709" s="10">
        <v>43860.75</v>
      </c>
      <c r="B709" s="10">
        <f>DATE(1904,MONTH(Data_Warmte[[#This Row],[Datumtijd]]),DAY(Data_Warmte[[#This Row],[Datumtijd]]))+TIME(HOUR(Data_Warmte[[#This Row],[Datumtijd]]),MINUTE(Data_Warmte[[#This Row],[Datumtijd]]),SECOND(Data_Warmte[[#This Row],[Datumtijd]]))</f>
        <v>1491.75</v>
      </c>
      <c r="C709" s="11">
        <v>3.5388735999999997E-4</v>
      </c>
      <c r="D709" s="7">
        <f>Data_Warmte[[#This Row],[Fractie]]/MAX(Data_Warmte[Fractie])</f>
        <v>0.85677402960520255</v>
      </c>
    </row>
    <row r="710" spans="1:4" x14ac:dyDescent="0.25">
      <c r="A710" s="10">
        <v>43860.791666666664</v>
      </c>
      <c r="B710" s="10">
        <f>DATE(1904,MONTH(Data_Warmte[[#This Row],[Datumtijd]]),DAY(Data_Warmte[[#This Row],[Datumtijd]]))+TIME(HOUR(Data_Warmte[[#This Row],[Datumtijd]]),MINUTE(Data_Warmte[[#This Row],[Datumtijd]]),SECOND(Data_Warmte[[#This Row],[Datumtijd]]))</f>
        <v>1491.7916666666667</v>
      </c>
      <c r="C710" s="11">
        <v>3.4059767999999999E-4</v>
      </c>
      <c r="D710" s="7">
        <f>Data_Warmte[[#This Row],[Fractie]]/MAX(Data_Warmte[Fractie])</f>
        <v>0.82459923623093889</v>
      </c>
    </row>
    <row r="711" spans="1:4" x14ac:dyDescent="0.25">
      <c r="A711" s="10">
        <v>43860.833333333336</v>
      </c>
      <c r="B711" s="10">
        <f>DATE(1904,MONTH(Data_Warmte[[#This Row],[Datumtijd]]),DAY(Data_Warmte[[#This Row],[Datumtijd]]))+TIME(HOUR(Data_Warmte[[#This Row],[Datumtijd]]),MINUTE(Data_Warmte[[#This Row],[Datumtijd]]),SECOND(Data_Warmte[[#This Row],[Datumtijd]]))</f>
        <v>1491.8333333333333</v>
      </c>
      <c r="C711" s="11">
        <v>3.2899598999999995E-4</v>
      </c>
      <c r="D711" s="7">
        <f>Data_Warmte[[#This Row],[Fractie]]/MAX(Data_Warmte[Fractie])</f>
        <v>0.79651112737186458</v>
      </c>
    </row>
    <row r="712" spans="1:4" x14ac:dyDescent="0.25">
      <c r="A712" s="10">
        <v>43860.875</v>
      </c>
      <c r="B712" s="10">
        <f>DATE(1904,MONTH(Data_Warmte[[#This Row],[Datumtijd]]),DAY(Data_Warmte[[#This Row],[Datumtijd]]))+TIME(HOUR(Data_Warmte[[#This Row],[Datumtijd]]),MINUTE(Data_Warmte[[#This Row],[Datumtijd]]),SECOND(Data_Warmte[[#This Row],[Datumtijd]]))</f>
        <v>1491.875</v>
      </c>
      <c r="C712" s="11">
        <v>2.9649025000000003E-4</v>
      </c>
      <c r="D712" s="7">
        <f>Data_Warmte[[#This Row],[Fractie]]/MAX(Data_Warmte[Fractie])</f>
        <v>0.71781356144269737</v>
      </c>
    </row>
    <row r="713" spans="1:4" x14ac:dyDescent="0.25">
      <c r="A713" s="10">
        <v>43860.916666666664</v>
      </c>
      <c r="B713" s="10">
        <f>DATE(1904,MONTH(Data_Warmte[[#This Row],[Datumtijd]]),DAY(Data_Warmte[[#This Row],[Datumtijd]]))+TIME(HOUR(Data_Warmte[[#This Row],[Datumtijd]]),MINUTE(Data_Warmte[[#This Row],[Datumtijd]]),SECOND(Data_Warmte[[#This Row],[Datumtijd]]))</f>
        <v>1491.9166666666667</v>
      </c>
      <c r="C713" s="11">
        <v>2.5379588999999999E-4</v>
      </c>
      <c r="D713" s="7">
        <f>Data_Warmte[[#This Row],[Fractie]]/MAX(Data_Warmte[Fractie])</f>
        <v>0.61444897995943892</v>
      </c>
    </row>
    <row r="714" spans="1:4" x14ac:dyDescent="0.25">
      <c r="A714" s="10">
        <v>43860.958333333336</v>
      </c>
      <c r="B714" s="10">
        <f>DATE(1904,MONTH(Data_Warmte[[#This Row],[Datumtijd]]),DAY(Data_Warmte[[#This Row],[Datumtijd]]))+TIME(HOUR(Data_Warmte[[#This Row],[Datumtijd]]),MINUTE(Data_Warmte[[#This Row],[Datumtijd]]),SECOND(Data_Warmte[[#This Row],[Datumtijd]]))</f>
        <v>1491.9583333333333</v>
      </c>
      <c r="C714" s="11">
        <v>1.8146083999999999E-4</v>
      </c>
      <c r="D714" s="7">
        <f>Data_Warmte[[#This Row],[Fractie]]/MAX(Data_Warmte[Fractie])</f>
        <v>0.43932322166676124</v>
      </c>
    </row>
    <row r="715" spans="1:4" x14ac:dyDescent="0.25">
      <c r="A715" s="10">
        <v>43861</v>
      </c>
      <c r="B715" s="10">
        <f>DATE(1904,MONTH(Data_Warmte[[#This Row],[Datumtijd]]),DAY(Data_Warmte[[#This Row],[Datumtijd]]))+TIME(HOUR(Data_Warmte[[#This Row],[Datumtijd]]),MINUTE(Data_Warmte[[#This Row],[Datumtijd]]),SECOND(Data_Warmte[[#This Row],[Datumtijd]]))</f>
        <v>1492</v>
      </c>
      <c r="C715" s="11">
        <v>1.0908022000000001E-4</v>
      </c>
      <c r="D715" s="7">
        <f>Data_Warmte[[#This Row],[Fractie]]/MAX(Data_Warmte[Fractie])</f>
        <v>0.26408713676470963</v>
      </c>
    </row>
    <row r="716" spans="1:4" x14ac:dyDescent="0.25">
      <c r="A716" s="10">
        <v>43861.041666666664</v>
      </c>
      <c r="B716" s="10">
        <f>DATE(1904,MONTH(Data_Warmte[[#This Row],[Datumtijd]]),DAY(Data_Warmte[[#This Row],[Datumtijd]]))+TIME(HOUR(Data_Warmte[[#This Row],[Datumtijd]]),MINUTE(Data_Warmte[[#This Row],[Datumtijd]]),SECOND(Data_Warmte[[#This Row],[Datumtijd]]))</f>
        <v>1492.0416666666667</v>
      </c>
      <c r="C716" s="11">
        <v>8.5471839999999986E-5</v>
      </c>
      <c r="D716" s="7">
        <f>Data_Warmte[[#This Row],[Fractie]]/MAX(Data_Warmte[Fractie])</f>
        <v>0.2069303994767463</v>
      </c>
    </row>
    <row r="717" spans="1:4" x14ac:dyDescent="0.25">
      <c r="A717" s="10">
        <v>43861.083333333336</v>
      </c>
      <c r="B717" s="10">
        <f>DATE(1904,MONTH(Data_Warmte[[#This Row],[Datumtijd]]),DAY(Data_Warmte[[#This Row],[Datumtijd]]))+TIME(HOUR(Data_Warmte[[#This Row],[Datumtijd]]),MINUTE(Data_Warmte[[#This Row],[Datumtijd]]),SECOND(Data_Warmte[[#This Row],[Datumtijd]]))</f>
        <v>1492.0833333333333</v>
      </c>
      <c r="C717" s="11">
        <v>9.0115200000000001E-5</v>
      </c>
      <c r="D717" s="7">
        <f>Data_Warmte[[#This Row],[Fractie]]/MAX(Data_Warmte[Fractie])</f>
        <v>0.21817214108093252</v>
      </c>
    </row>
    <row r="718" spans="1:4" x14ac:dyDescent="0.25">
      <c r="A718" s="10">
        <v>43861.125</v>
      </c>
      <c r="B718" s="10">
        <f>DATE(1904,MONTH(Data_Warmte[[#This Row],[Datumtijd]]),DAY(Data_Warmte[[#This Row],[Datumtijd]]))+TIME(HOUR(Data_Warmte[[#This Row],[Datumtijd]]),MINUTE(Data_Warmte[[#This Row],[Datumtijd]]),SECOND(Data_Warmte[[#This Row],[Datumtijd]]))</f>
        <v>1492.125</v>
      </c>
      <c r="C718" s="11">
        <v>1.0069687000000002E-4</v>
      </c>
      <c r="D718" s="7">
        <f>Data_Warmte[[#This Row],[Fractie]]/MAX(Data_Warmte[Fractie])</f>
        <v>0.24379074482493882</v>
      </c>
    </row>
    <row r="719" spans="1:4" x14ac:dyDescent="0.25">
      <c r="A719" s="10">
        <v>43861.166666666664</v>
      </c>
      <c r="B719" s="10">
        <f>DATE(1904,MONTH(Data_Warmte[[#This Row],[Datumtijd]]),DAY(Data_Warmte[[#This Row],[Datumtijd]]))+TIME(HOUR(Data_Warmte[[#This Row],[Datumtijd]]),MINUTE(Data_Warmte[[#This Row],[Datumtijd]]),SECOND(Data_Warmte[[#This Row],[Datumtijd]]))</f>
        <v>1492.1666666666667</v>
      </c>
      <c r="C719" s="11">
        <v>1.1379302000000001E-4</v>
      </c>
      <c r="D719" s="7">
        <f>Data_Warmte[[#This Row],[Fractie]]/MAX(Data_Warmte[Fractie])</f>
        <v>0.2754969951069895</v>
      </c>
    </row>
    <row r="720" spans="1:4" x14ac:dyDescent="0.25">
      <c r="A720" s="10">
        <v>43861.208333333336</v>
      </c>
      <c r="B720" s="10">
        <f>DATE(1904,MONTH(Data_Warmte[[#This Row],[Datumtijd]]),DAY(Data_Warmte[[#This Row],[Datumtijd]]))+TIME(HOUR(Data_Warmte[[#This Row],[Datumtijd]]),MINUTE(Data_Warmte[[#This Row],[Datumtijd]]),SECOND(Data_Warmte[[#This Row],[Datumtijd]]))</f>
        <v>1492.2083333333333</v>
      </c>
      <c r="C720" s="11">
        <v>1.4105868E-4</v>
      </c>
      <c r="D720" s="7">
        <f>Data_Warmte[[#This Row],[Fractie]]/MAX(Data_Warmte[Fractie])</f>
        <v>0.34150813884505737</v>
      </c>
    </row>
    <row r="721" spans="1:4" x14ac:dyDescent="0.25">
      <c r="A721" s="10">
        <v>43861.25</v>
      </c>
      <c r="B721" s="10">
        <f>DATE(1904,MONTH(Data_Warmte[[#This Row],[Datumtijd]]),DAY(Data_Warmte[[#This Row],[Datumtijd]]))+TIME(HOUR(Data_Warmte[[#This Row],[Datumtijd]]),MINUTE(Data_Warmte[[#This Row],[Datumtijd]]),SECOND(Data_Warmte[[#This Row],[Datumtijd]]))</f>
        <v>1492.25</v>
      </c>
      <c r="C721" s="11">
        <v>2.0252124000000001E-4</v>
      </c>
      <c r="D721" s="7">
        <f>Data_Warmte[[#This Row],[Fractie]]/MAX(Data_Warmte[Fractie])</f>
        <v>0.49031120771152253</v>
      </c>
    </row>
    <row r="722" spans="1:4" x14ac:dyDescent="0.25">
      <c r="A722" s="10">
        <v>43861.291666666664</v>
      </c>
      <c r="B722" s="10">
        <f>DATE(1904,MONTH(Data_Warmte[[#This Row],[Datumtijd]]),DAY(Data_Warmte[[#This Row],[Datumtijd]]))+TIME(HOUR(Data_Warmte[[#This Row],[Datumtijd]]),MINUTE(Data_Warmte[[#This Row],[Datumtijd]]),SECOND(Data_Warmte[[#This Row],[Datumtijd]]))</f>
        <v>1492.2916666666667</v>
      </c>
      <c r="C722" s="11">
        <v>2.8501024999999996E-4</v>
      </c>
      <c r="D722" s="7">
        <f>Data_Warmte[[#This Row],[Fractie]]/MAX(Data_Warmte[Fractie])</f>
        <v>0.69002006845140262</v>
      </c>
    </row>
    <row r="723" spans="1:4" x14ac:dyDescent="0.25">
      <c r="A723" s="10">
        <v>43861.333333333336</v>
      </c>
      <c r="B723" s="10">
        <f>DATE(1904,MONTH(Data_Warmte[[#This Row],[Datumtijd]]),DAY(Data_Warmte[[#This Row],[Datumtijd]]))+TIME(HOUR(Data_Warmte[[#This Row],[Datumtijd]]),MINUTE(Data_Warmte[[#This Row],[Datumtijd]]),SECOND(Data_Warmte[[#This Row],[Datumtijd]]))</f>
        <v>1492.3333333333333</v>
      </c>
      <c r="C723" s="11">
        <v>3.466535E-4</v>
      </c>
      <c r="D723" s="7">
        <f>Data_Warmte[[#This Row],[Fractie]]/MAX(Data_Warmte[Fractie])</f>
        <v>0.8392605943081638</v>
      </c>
    </row>
    <row r="724" spans="1:4" x14ac:dyDescent="0.25">
      <c r="A724" s="10">
        <v>43861.375</v>
      </c>
      <c r="B724" s="10">
        <f>DATE(1904,MONTH(Data_Warmte[[#This Row],[Datumtijd]]),DAY(Data_Warmte[[#This Row],[Datumtijd]]))+TIME(HOUR(Data_Warmte[[#This Row],[Datumtijd]]),MINUTE(Data_Warmte[[#This Row],[Datumtijd]]),SECOND(Data_Warmte[[#This Row],[Datumtijd]]))</f>
        <v>1492.375</v>
      </c>
      <c r="C724" s="11">
        <v>3.703216E-4</v>
      </c>
      <c r="D724" s="7">
        <f>Data_Warmte[[#This Row],[Fractie]]/MAX(Data_Warmte[Fractie])</f>
        <v>0.89656191586454514</v>
      </c>
    </row>
    <row r="725" spans="1:4" x14ac:dyDescent="0.25">
      <c r="A725" s="10">
        <v>43861.416666666664</v>
      </c>
      <c r="B725" s="10">
        <f>DATE(1904,MONTH(Data_Warmte[[#This Row],[Datumtijd]]),DAY(Data_Warmte[[#This Row],[Datumtijd]]))+TIME(HOUR(Data_Warmte[[#This Row],[Datumtijd]]),MINUTE(Data_Warmte[[#This Row],[Datumtijd]]),SECOND(Data_Warmte[[#This Row],[Datumtijd]]))</f>
        <v>1492.4166666666667</v>
      </c>
      <c r="C725" s="11">
        <v>3.5995062000000006E-4</v>
      </c>
      <c r="D725" s="7">
        <f>Data_Warmte[[#This Row],[Fractie]]/MAX(Data_Warmte[Fractie])</f>
        <v>0.87145340019008055</v>
      </c>
    </row>
    <row r="726" spans="1:4" x14ac:dyDescent="0.25">
      <c r="A726" s="10">
        <v>43861.458333333336</v>
      </c>
      <c r="B726" s="10">
        <f>DATE(1904,MONTH(Data_Warmte[[#This Row],[Datumtijd]]),DAY(Data_Warmte[[#This Row],[Datumtijd]]))+TIME(HOUR(Data_Warmte[[#This Row],[Datumtijd]]),MINUTE(Data_Warmte[[#This Row],[Datumtijd]]),SECOND(Data_Warmte[[#This Row],[Datumtijd]]))</f>
        <v>1492.4583333333333</v>
      </c>
      <c r="C726" s="11">
        <v>3.2171536E-4</v>
      </c>
      <c r="D726" s="7">
        <f>Data_Warmte[[#This Row],[Fractie]]/MAX(Data_Warmte[Fractie])</f>
        <v>0.77888446022228208</v>
      </c>
    </row>
    <row r="727" spans="1:4" x14ac:dyDescent="0.25">
      <c r="A727" s="10">
        <v>43861.5</v>
      </c>
      <c r="B727" s="10">
        <f>DATE(1904,MONTH(Data_Warmte[[#This Row],[Datumtijd]]),DAY(Data_Warmte[[#This Row],[Datumtijd]]))+TIME(HOUR(Data_Warmte[[#This Row],[Datumtijd]]),MINUTE(Data_Warmte[[#This Row],[Datumtijd]]),SECOND(Data_Warmte[[#This Row],[Datumtijd]]))</f>
        <v>1492.5</v>
      </c>
      <c r="C727" s="11">
        <v>2.9291222000000003E-4</v>
      </c>
      <c r="D727" s="7">
        <f>Data_Warmte[[#This Row],[Fractie]]/MAX(Data_Warmte[Fractie])</f>
        <v>0.7091510220935997</v>
      </c>
    </row>
    <row r="728" spans="1:4" x14ac:dyDescent="0.25">
      <c r="A728" s="10">
        <v>43861.541666666664</v>
      </c>
      <c r="B728" s="10">
        <f>DATE(1904,MONTH(Data_Warmte[[#This Row],[Datumtijd]]),DAY(Data_Warmte[[#This Row],[Datumtijd]]))+TIME(HOUR(Data_Warmte[[#This Row],[Datumtijd]]),MINUTE(Data_Warmte[[#This Row],[Datumtijd]]),SECOND(Data_Warmte[[#This Row],[Datumtijd]]))</f>
        <v>1492.5416666666667</v>
      </c>
      <c r="C728" s="11">
        <v>2.7595565000000004E-4</v>
      </c>
      <c r="D728" s="7">
        <f>Data_Warmte[[#This Row],[Fractie]]/MAX(Data_Warmte[Fractie])</f>
        <v>0.66809855611351299</v>
      </c>
    </row>
    <row r="729" spans="1:4" x14ac:dyDescent="0.25">
      <c r="A729" s="10">
        <v>43861.583333333336</v>
      </c>
      <c r="B729" s="10">
        <f>DATE(1904,MONTH(Data_Warmte[[#This Row],[Datumtijd]]),DAY(Data_Warmte[[#This Row],[Datumtijd]]))+TIME(HOUR(Data_Warmte[[#This Row],[Datumtijd]]),MINUTE(Data_Warmte[[#This Row],[Datumtijd]]),SECOND(Data_Warmte[[#This Row],[Datumtijd]]))</f>
        <v>1492.5833333333333</v>
      </c>
      <c r="C729" s="11">
        <v>2.6730476E-4</v>
      </c>
      <c r="D729" s="7">
        <f>Data_Warmte[[#This Row],[Fractie]]/MAX(Data_Warmte[Fractie])</f>
        <v>0.64715444020903035</v>
      </c>
    </row>
    <row r="730" spans="1:4" x14ac:dyDescent="0.25">
      <c r="A730" s="10">
        <v>43861.625</v>
      </c>
      <c r="B730" s="10">
        <f>DATE(1904,MONTH(Data_Warmte[[#This Row],[Datumtijd]]),DAY(Data_Warmte[[#This Row],[Datumtijd]]))+TIME(HOUR(Data_Warmte[[#This Row],[Datumtijd]]),MINUTE(Data_Warmte[[#This Row],[Datumtijd]]),SECOND(Data_Warmte[[#This Row],[Datumtijd]]))</f>
        <v>1492.625</v>
      </c>
      <c r="C730" s="11">
        <v>2.7228937999999999E-4</v>
      </c>
      <c r="D730" s="7">
        <f>Data_Warmte[[#This Row],[Fractie]]/MAX(Data_Warmte[Fractie])</f>
        <v>0.65922238454999427</v>
      </c>
    </row>
    <row r="731" spans="1:4" x14ac:dyDescent="0.25">
      <c r="A731" s="10">
        <v>43861.666666666664</v>
      </c>
      <c r="B731" s="10">
        <f>DATE(1904,MONTH(Data_Warmte[[#This Row],[Datumtijd]]),DAY(Data_Warmte[[#This Row],[Datumtijd]]))+TIME(HOUR(Data_Warmte[[#This Row],[Datumtijd]]),MINUTE(Data_Warmte[[#This Row],[Datumtijd]]),SECOND(Data_Warmte[[#This Row],[Datumtijd]]))</f>
        <v>1492.6666666666667</v>
      </c>
      <c r="C731" s="11">
        <v>2.9374845999999999E-4</v>
      </c>
      <c r="D731" s="7">
        <f>Data_Warmte[[#This Row],[Fractie]]/MAX(Data_Warmte[Fractie])</f>
        <v>0.71117558921720936</v>
      </c>
    </row>
    <row r="732" spans="1:4" x14ac:dyDescent="0.25">
      <c r="A732" s="10">
        <v>43861.708333333336</v>
      </c>
      <c r="B732" s="10">
        <f>DATE(1904,MONTH(Data_Warmte[[#This Row],[Datumtijd]]),DAY(Data_Warmte[[#This Row],[Datumtijd]]))+TIME(HOUR(Data_Warmte[[#This Row],[Datumtijd]]),MINUTE(Data_Warmte[[#This Row],[Datumtijd]]),SECOND(Data_Warmte[[#This Row],[Datumtijd]]))</f>
        <v>1492.7083333333333</v>
      </c>
      <c r="C732" s="11">
        <v>3.3439770000000003E-4</v>
      </c>
      <c r="D732" s="7">
        <f>Data_Warmte[[#This Row],[Fractie]]/MAX(Data_Warmte[Fractie])</f>
        <v>0.80958886160757959</v>
      </c>
    </row>
    <row r="733" spans="1:4" x14ac:dyDescent="0.25">
      <c r="A733" s="10">
        <v>43861.75</v>
      </c>
      <c r="B733" s="10">
        <f>DATE(1904,MONTH(Data_Warmte[[#This Row],[Datumtijd]]),DAY(Data_Warmte[[#This Row],[Datumtijd]]))+TIME(HOUR(Data_Warmte[[#This Row],[Datumtijd]]),MINUTE(Data_Warmte[[#This Row],[Datumtijd]]),SECOND(Data_Warmte[[#This Row],[Datumtijd]]))</f>
        <v>1492.75</v>
      </c>
      <c r="C733" s="11">
        <v>3.6028803999999995E-4</v>
      </c>
      <c r="D733" s="7">
        <f>Data_Warmte[[#This Row],[Fractie]]/MAX(Data_Warmte[Fractie])</f>
        <v>0.87227030614871459</v>
      </c>
    </row>
    <row r="734" spans="1:4" x14ac:dyDescent="0.25">
      <c r="A734" s="10">
        <v>43861.791666666664</v>
      </c>
      <c r="B734" s="10">
        <f>DATE(1904,MONTH(Data_Warmte[[#This Row],[Datumtijd]]),DAY(Data_Warmte[[#This Row],[Datumtijd]]))+TIME(HOUR(Data_Warmte[[#This Row],[Datumtijd]]),MINUTE(Data_Warmte[[#This Row],[Datumtijd]]),SECOND(Data_Warmte[[#This Row],[Datumtijd]]))</f>
        <v>1492.7916666666667</v>
      </c>
      <c r="C734" s="11">
        <v>3.4472447999999995E-4</v>
      </c>
      <c r="D734" s="7">
        <f>Data_Warmte[[#This Row],[Fractie]]/MAX(Data_Warmte[Fractie])</f>
        <v>0.83459036749195581</v>
      </c>
    </row>
    <row r="735" spans="1:4" x14ac:dyDescent="0.25">
      <c r="A735" s="10">
        <v>43861.833333333336</v>
      </c>
      <c r="B735" s="10">
        <f>DATE(1904,MONTH(Data_Warmte[[#This Row],[Datumtijd]]),DAY(Data_Warmte[[#This Row],[Datumtijd]]))+TIME(HOUR(Data_Warmte[[#This Row],[Datumtijd]]),MINUTE(Data_Warmte[[#This Row],[Datumtijd]]),SECOND(Data_Warmte[[#This Row],[Datumtijd]]))</f>
        <v>1492.8333333333333</v>
      </c>
      <c r="C735" s="11">
        <v>3.3322163999999996E-4</v>
      </c>
      <c r="D735" s="7">
        <f>Data_Warmte[[#This Row],[Fractie]]/MAX(Data_Warmte[Fractie])</f>
        <v>0.8067415780389956</v>
      </c>
    </row>
    <row r="736" spans="1:4" x14ac:dyDescent="0.25">
      <c r="A736" s="10">
        <v>43861.875</v>
      </c>
      <c r="B736" s="10">
        <f>DATE(1904,MONTH(Data_Warmte[[#This Row],[Datumtijd]]),DAY(Data_Warmte[[#This Row],[Datumtijd]]))+TIME(HOUR(Data_Warmte[[#This Row],[Datumtijd]]),MINUTE(Data_Warmte[[#This Row],[Datumtijd]]),SECOND(Data_Warmte[[#This Row],[Datumtijd]]))</f>
        <v>1492.875</v>
      </c>
      <c r="C736" s="11">
        <v>2.9999350000000003E-4</v>
      </c>
      <c r="D736" s="7">
        <f>Data_Warmte[[#This Row],[Fractie]]/MAX(Data_Warmte[Fractie])</f>
        <v>0.72629505572159569</v>
      </c>
    </row>
    <row r="737" spans="1:4" x14ac:dyDescent="0.25">
      <c r="A737" s="10">
        <v>43861.916666666664</v>
      </c>
      <c r="B737" s="10">
        <f>DATE(1904,MONTH(Data_Warmte[[#This Row],[Datumtijd]]),DAY(Data_Warmte[[#This Row],[Datumtijd]]))+TIME(HOUR(Data_Warmte[[#This Row],[Datumtijd]]),MINUTE(Data_Warmte[[#This Row],[Datumtijd]]),SECOND(Data_Warmte[[#This Row],[Datumtijd]]))</f>
        <v>1492.9166666666667</v>
      </c>
      <c r="C737" s="11">
        <v>2.5631714999999999E-4</v>
      </c>
      <c r="D737" s="7">
        <f>Data_Warmte[[#This Row],[Fractie]]/MAX(Data_Warmte[Fractie])</f>
        <v>0.62055304112139287</v>
      </c>
    </row>
    <row r="738" spans="1:4" x14ac:dyDescent="0.25">
      <c r="A738" s="10">
        <v>43861.958333333336</v>
      </c>
      <c r="B738" s="10">
        <f>DATE(1904,MONTH(Data_Warmte[[#This Row],[Datumtijd]]),DAY(Data_Warmte[[#This Row],[Datumtijd]]))+TIME(HOUR(Data_Warmte[[#This Row],[Datumtijd]]),MINUTE(Data_Warmte[[#This Row],[Datumtijd]]),SECOND(Data_Warmte[[#This Row],[Datumtijd]]))</f>
        <v>1492.9583333333333</v>
      </c>
      <c r="C738" s="11">
        <v>1.8399139999999997E-4</v>
      </c>
      <c r="D738" s="7">
        <f>Data_Warmte[[#This Row],[Fractie]]/MAX(Data_Warmte[Fractie])</f>
        <v>0.44544979846328125</v>
      </c>
    </row>
    <row r="739" spans="1:4" x14ac:dyDescent="0.25">
      <c r="A739" s="10">
        <v>43862</v>
      </c>
      <c r="B739" s="10">
        <f>DATE(1904,MONTH(Data_Warmte[[#This Row],[Datumtijd]]),DAY(Data_Warmte[[#This Row],[Datumtijd]]))+TIME(HOUR(Data_Warmte[[#This Row],[Datumtijd]]),MINUTE(Data_Warmte[[#This Row],[Datumtijd]]),SECOND(Data_Warmte[[#This Row],[Datumtijd]]))</f>
        <v>1493</v>
      </c>
      <c r="C739" s="11">
        <v>1.1103709999999999E-4</v>
      </c>
      <c r="D739" s="7">
        <f>Data_Warmte[[#This Row],[Fractie]]/MAX(Data_Warmte[Fractie])</f>
        <v>0.26882481364317684</v>
      </c>
    </row>
    <row r="740" spans="1:4" x14ac:dyDescent="0.25">
      <c r="A740" s="10">
        <v>43862.041666666664</v>
      </c>
      <c r="B740" s="10">
        <f>DATE(1904,MONTH(Data_Warmte[[#This Row],[Datumtijd]]),DAY(Data_Warmte[[#This Row],[Datumtijd]]))+TIME(HOUR(Data_Warmte[[#This Row],[Datumtijd]]),MINUTE(Data_Warmte[[#This Row],[Datumtijd]]),SECOND(Data_Warmte[[#This Row],[Datumtijd]]))</f>
        <v>1493.0416666666667</v>
      </c>
      <c r="C740" s="11">
        <v>9.9093599999999996E-5</v>
      </c>
      <c r="D740" s="7">
        <f>Data_Warmte[[#This Row],[Fractie]]/MAX(Data_Warmte[Fractie])</f>
        <v>0.23990917047753868</v>
      </c>
    </row>
    <row r="741" spans="1:4" x14ac:dyDescent="0.25">
      <c r="A741" s="10">
        <v>43862.083333333336</v>
      </c>
      <c r="B741" s="10">
        <f>DATE(1904,MONTH(Data_Warmte[[#This Row],[Datumtijd]]),DAY(Data_Warmte[[#This Row],[Datumtijd]]))+TIME(HOUR(Data_Warmte[[#This Row],[Datumtijd]]),MINUTE(Data_Warmte[[#This Row],[Datumtijd]]),SECOND(Data_Warmte[[#This Row],[Datumtijd]]))</f>
        <v>1493.0833333333333</v>
      </c>
      <c r="C741" s="11">
        <v>9.4827039999999995E-5</v>
      </c>
      <c r="D741" s="7">
        <f>Data_Warmte[[#This Row],[Fractie]]/MAX(Data_Warmte[Fractie])</f>
        <v>0.22957967522867653</v>
      </c>
    </row>
    <row r="742" spans="1:4" x14ac:dyDescent="0.25">
      <c r="A742" s="10">
        <v>43862.125</v>
      </c>
      <c r="B742" s="10">
        <f>DATE(1904,MONTH(Data_Warmte[[#This Row],[Datumtijd]]),DAY(Data_Warmte[[#This Row],[Datumtijd]]))+TIME(HOUR(Data_Warmte[[#This Row],[Datumtijd]]),MINUTE(Data_Warmte[[#This Row],[Datumtijd]]),SECOND(Data_Warmte[[#This Row],[Datumtijd]]))</f>
        <v>1493.125</v>
      </c>
      <c r="C742" s="11">
        <v>1.0082911999999999E-4</v>
      </c>
      <c r="D742" s="7">
        <f>Data_Warmte[[#This Row],[Fractie]]/MAX(Data_Warmte[Fractie])</f>
        <v>0.24411092683261285</v>
      </c>
    </row>
    <row r="743" spans="1:4" x14ac:dyDescent="0.25">
      <c r="A743" s="10">
        <v>43862.166666666664</v>
      </c>
      <c r="B743" s="10">
        <f>DATE(1904,MONTH(Data_Warmte[[#This Row],[Datumtijd]]),DAY(Data_Warmte[[#This Row],[Datumtijd]]))+TIME(HOUR(Data_Warmte[[#This Row],[Datumtijd]]),MINUTE(Data_Warmte[[#This Row],[Datumtijd]]),SECOND(Data_Warmte[[#This Row],[Datumtijd]]))</f>
        <v>1493.1666666666667</v>
      </c>
      <c r="C743" s="11">
        <v>1.12019E-4</v>
      </c>
      <c r="D743" s="7">
        <f>Data_Warmte[[#This Row],[Fractie]]/MAX(Data_Warmte[Fractie])</f>
        <v>0.27120202886688349</v>
      </c>
    </row>
    <row r="744" spans="1:4" x14ac:dyDescent="0.25">
      <c r="A744" s="10">
        <v>43862.208333333336</v>
      </c>
      <c r="B744" s="10">
        <f>DATE(1904,MONTH(Data_Warmte[[#This Row],[Datumtijd]]),DAY(Data_Warmte[[#This Row],[Datumtijd]]))+TIME(HOUR(Data_Warmte[[#This Row],[Datumtijd]]),MINUTE(Data_Warmte[[#This Row],[Datumtijd]]),SECOND(Data_Warmte[[#This Row],[Datumtijd]]))</f>
        <v>1493.2083333333333</v>
      </c>
      <c r="C744" s="11">
        <v>1.2691674999999999E-4</v>
      </c>
      <c r="D744" s="7">
        <f>Data_Warmte[[#This Row],[Fractie]]/MAX(Data_Warmte[Fractie])</f>
        <v>0.30727001756122652</v>
      </c>
    </row>
    <row r="745" spans="1:4" x14ac:dyDescent="0.25">
      <c r="A745" s="10">
        <v>43862.25</v>
      </c>
      <c r="B745" s="10">
        <f>DATE(1904,MONTH(Data_Warmte[[#This Row],[Datumtijd]]),DAY(Data_Warmte[[#This Row],[Datumtijd]]))+TIME(HOUR(Data_Warmte[[#This Row],[Datumtijd]]),MINUTE(Data_Warmte[[#This Row],[Datumtijd]]),SECOND(Data_Warmte[[#This Row],[Datumtijd]]))</f>
        <v>1493.25</v>
      </c>
      <c r="C745" s="11">
        <v>1.5961440000000001E-4</v>
      </c>
      <c r="D745" s="7">
        <f>Data_Warmte[[#This Row],[Fractie]]/MAX(Data_Warmte[Fractie])</f>
        <v>0.38643220450432775</v>
      </c>
    </row>
    <row r="746" spans="1:4" x14ac:dyDescent="0.25">
      <c r="A746" s="10">
        <v>43862.291666666664</v>
      </c>
      <c r="B746" s="10">
        <f>DATE(1904,MONTH(Data_Warmte[[#This Row],[Datumtijd]]),DAY(Data_Warmte[[#This Row],[Datumtijd]]))+TIME(HOUR(Data_Warmte[[#This Row],[Datumtijd]]),MINUTE(Data_Warmte[[#This Row],[Datumtijd]]),SECOND(Data_Warmte[[#This Row],[Datumtijd]]))</f>
        <v>1493.2916666666667</v>
      </c>
      <c r="C746" s="11">
        <v>2.3032520000000002E-4</v>
      </c>
      <c r="D746" s="7">
        <f>Data_Warmte[[#This Row],[Fractie]]/MAX(Data_Warmte[Fractie])</f>
        <v>0.55762559511485299</v>
      </c>
    </row>
    <row r="747" spans="1:4" x14ac:dyDescent="0.25">
      <c r="A747" s="10">
        <v>43862.333333333336</v>
      </c>
      <c r="B747" s="10">
        <f>DATE(1904,MONTH(Data_Warmte[[#This Row],[Datumtijd]]),DAY(Data_Warmte[[#This Row],[Datumtijd]]))+TIME(HOUR(Data_Warmte[[#This Row],[Datumtijd]]),MINUTE(Data_Warmte[[#This Row],[Datumtijd]]),SECOND(Data_Warmte[[#This Row],[Datumtijd]]))</f>
        <v>1493.3333333333333</v>
      </c>
      <c r="C747" s="11">
        <v>3.2248409000000002E-4</v>
      </c>
      <c r="D747" s="7">
        <f>Data_Warmte[[#This Row],[Fractie]]/MAX(Data_Warmte[Fractie])</f>
        <v>0.78074558320722964</v>
      </c>
    </row>
    <row r="748" spans="1:4" x14ac:dyDescent="0.25">
      <c r="A748" s="10">
        <v>43862.375</v>
      </c>
      <c r="B748" s="10">
        <f>DATE(1904,MONTH(Data_Warmte[[#This Row],[Datumtijd]]),DAY(Data_Warmte[[#This Row],[Datumtijd]]))+TIME(HOUR(Data_Warmte[[#This Row],[Datumtijd]]),MINUTE(Data_Warmte[[#This Row],[Datumtijd]]),SECOND(Data_Warmte[[#This Row],[Datumtijd]]))</f>
        <v>1493.375</v>
      </c>
      <c r="C748" s="11">
        <v>3.8997510000000001E-4</v>
      </c>
      <c r="D748" s="7">
        <f>Data_Warmte[[#This Row],[Fractie]]/MAX(Data_Warmte[Fractie])</f>
        <v>0.94414374639628795</v>
      </c>
    </row>
    <row r="749" spans="1:4" x14ac:dyDescent="0.25">
      <c r="A749" s="10">
        <v>43862.416666666664</v>
      </c>
      <c r="B749" s="10">
        <f>DATE(1904,MONTH(Data_Warmte[[#This Row],[Datumtijd]]),DAY(Data_Warmte[[#This Row],[Datumtijd]]))+TIME(HOUR(Data_Warmte[[#This Row],[Datumtijd]]),MINUTE(Data_Warmte[[#This Row],[Datumtijd]]),SECOND(Data_Warmte[[#This Row],[Datumtijd]]))</f>
        <v>1493.4166666666667</v>
      </c>
      <c r="C749" s="11">
        <v>4.0996500000000004E-4</v>
      </c>
      <c r="D749" s="7">
        <f>Data_Warmte[[#This Row],[Fractie]]/MAX(Data_Warmte[Fractie])</f>
        <v>0.99254001342997089</v>
      </c>
    </row>
    <row r="750" spans="1:4" x14ac:dyDescent="0.25">
      <c r="A750" s="10">
        <v>43862.458333333336</v>
      </c>
      <c r="B750" s="10">
        <f>DATE(1904,MONTH(Data_Warmte[[#This Row],[Datumtijd]]),DAY(Data_Warmte[[#This Row],[Datumtijd]]))+TIME(HOUR(Data_Warmte[[#This Row],[Datumtijd]]),MINUTE(Data_Warmte[[#This Row],[Datumtijd]]),SECOND(Data_Warmte[[#This Row],[Datumtijd]]))</f>
        <v>1493.4583333333333</v>
      </c>
      <c r="C750" s="11">
        <v>3.7914930999999997E-4</v>
      </c>
      <c r="D750" s="7">
        <f>Data_Warmte[[#This Row],[Fractie]]/MAX(Data_Warmte[Fractie])</f>
        <v>0.91793411935010094</v>
      </c>
    </row>
    <row r="751" spans="1:4" x14ac:dyDescent="0.25">
      <c r="A751" s="10">
        <v>43862.5</v>
      </c>
      <c r="B751" s="10">
        <f>DATE(1904,MONTH(Data_Warmte[[#This Row],[Datumtijd]]),DAY(Data_Warmte[[#This Row],[Datumtijd]]))+TIME(HOUR(Data_Warmte[[#This Row],[Datumtijd]]),MINUTE(Data_Warmte[[#This Row],[Datumtijd]]),SECOND(Data_Warmte[[#This Row],[Datumtijd]]))</f>
        <v>1493.5</v>
      </c>
      <c r="C751" s="11">
        <v>3.4309072000000005E-4</v>
      </c>
      <c r="D751" s="7">
        <f>Data_Warmte[[#This Row],[Fractie]]/MAX(Data_Warmte[Fractie])</f>
        <v>0.83063497575768275</v>
      </c>
    </row>
    <row r="752" spans="1:4" x14ac:dyDescent="0.25">
      <c r="A752" s="10">
        <v>43862.541666666664</v>
      </c>
      <c r="B752" s="10">
        <f>DATE(1904,MONTH(Data_Warmte[[#This Row],[Datumtijd]]),DAY(Data_Warmte[[#This Row],[Datumtijd]]))+TIME(HOUR(Data_Warmte[[#This Row],[Datumtijd]]),MINUTE(Data_Warmte[[#This Row],[Datumtijd]]),SECOND(Data_Warmte[[#This Row],[Datumtijd]]))</f>
        <v>1493.5416666666667</v>
      </c>
      <c r="C752" s="11">
        <v>3.1340935000000002E-4</v>
      </c>
      <c r="D752" s="7">
        <f>Data_Warmte[[#This Row],[Fractie]]/MAX(Data_Warmte[Fractie])</f>
        <v>0.75877531120480635</v>
      </c>
    </row>
    <row r="753" spans="1:4" x14ac:dyDescent="0.25">
      <c r="A753" s="10">
        <v>43862.583333333336</v>
      </c>
      <c r="B753" s="10">
        <f>DATE(1904,MONTH(Data_Warmte[[#This Row],[Datumtijd]]),DAY(Data_Warmte[[#This Row],[Datumtijd]]))+TIME(HOUR(Data_Warmte[[#This Row],[Datumtijd]]),MINUTE(Data_Warmte[[#This Row],[Datumtijd]]),SECOND(Data_Warmte[[#This Row],[Datumtijd]]))</f>
        <v>1493.5833333333333</v>
      </c>
      <c r="C753" s="11">
        <v>2.9186656000000004E-4</v>
      </c>
      <c r="D753" s="7">
        <f>Data_Warmte[[#This Row],[Fractie]]/MAX(Data_Warmte[Fractie])</f>
        <v>0.70661944161613655</v>
      </c>
    </row>
    <row r="754" spans="1:4" x14ac:dyDescent="0.25">
      <c r="A754" s="10">
        <v>43862.625</v>
      </c>
      <c r="B754" s="10">
        <f>DATE(1904,MONTH(Data_Warmte[[#This Row],[Datumtijd]]),DAY(Data_Warmte[[#This Row],[Datumtijd]]))+TIME(HOUR(Data_Warmte[[#This Row],[Datumtijd]]),MINUTE(Data_Warmte[[#This Row],[Datumtijd]]),SECOND(Data_Warmte[[#This Row],[Datumtijd]]))</f>
        <v>1493.625</v>
      </c>
      <c r="C754" s="11">
        <v>2.7898816000000004E-4</v>
      </c>
      <c r="D754" s="7">
        <f>Data_Warmte[[#This Row],[Fractie]]/MAX(Data_Warmte[Fractie])</f>
        <v>0.67544037191760975</v>
      </c>
    </row>
    <row r="755" spans="1:4" x14ac:dyDescent="0.25">
      <c r="A755" s="10">
        <v>43862.666666666664</v>
      </c>
      <c r="B755" s="10">
        <f>DATE(1904,MONTH(Data_Warmte[[#This Row],[Datumtijd]]),DAY(Data_Warmte[[#This Row],[Datumtijd]]))+TIME(HOUR(Data_Warmte[[#This Row],[Datumtijd]]),MINUTE(Data_Warmte[[#This Row],[Datumtijd]]),SECOND(Data_Warmte[[#This Row],[Datumtijd]]))</f>
        <v>1493.6666666666667</v>
      </c>
      <c r="C755" s="11">
        <v>2.8388377999999999E-4</v>
      </c>
      <c r="D755" s="7">
        <f>Data_Warmte[[#This Row],[Fractie]]/MAX(Data_Warmte[Fractie])</f>
        <v>0.68729284405681179</v>
      </c>
    </row>
    <row r="756" spans="1:4" x14ac:dyDescent="0.25">
      <c r="A756" s="10">
        <v>43862.708333333336</v>
      </c>
      <c r="B756" s="10">
        <f>DATE(1904,MONTH(Data_Warmte[[#This Row],[Datumtijd]]),DAY(Data_Warmte[[#This Row],[Datumtijd]]))+TIME(HOUR(Data_Warmte[[#This Row],[Datumtijd]]),MINUTE(Data_Warmte[[#This Row],[Datumtijd]]),SECOND(Data_Warmte[[#This Row],[Datumtijd]]))</f>
        <v>1493.7083333333333</v>
      </c>
      <c r="C756" s="11">
        <v>3.1112487999999998E-4</v>
      </c>
      <c r="D756" s="7">
        <f>Data_Warmte[[#This Row],[Fractie]]/MAX(Data_Warmte[Fractie])</f>
        <v>0.75324452715133738</v>
      </c>
    </row>
    <row r="757" spans="1:4" x14ac:dyDescent="0.25">
      <c r="A757" s="10">
        <v>43862.75</v>
      </c>
      <c r="B757" s="10">
        <f>DATE(1904,MONTH(Data_Warmte[[#This Row],[Datumtijd]]),DAY(Data_Warmte[[#This Row],[Datumtijd]]))+TIME(HOUR(Data_Warmte[[#This Row],[Datumtijd]]),MINUTE(Data_Warmte[[#This Row],[Datumtijd]]),SECOND(Data_Warmte[[#This Row],[Datumtijd]]))</f>
        <v>1493.75</v>
      </c>
      <c r="C757" s="11">
        <v>3.3271717999999999E-4</v>
      </c>
      <c r="D757" s="7">
        <f>Data_Warmte[[#This Row],[Fractie]]/MAX(Data_Warmte[Fractie])</f>
        <v>0.80552026223112216</v>
      </c>
    </row>
    <row r="758" spans="1:4" x14ac:dyDescent="0.25">
      <c r="A758" s="10">
        <v>43862.791666666664</v>
      </c>
      <c r="B758" s="10">
        <f>DATE(1904,MONTH(Data_Warmte[[#This Row],[Datumtijd]]),DAY(Data_Warmte[[#This Row],[Datumtijd]]))+TIME(HOUR(Data_Warmte[[#This Row],[Datumtijd]]),MINUTE(Data_Warmte[[#This Row],[Datumtijd]]),SECOND(Data_Warmte[[#This Row],[Datumtijd]]))</f>
        <v>1493.7916666666667</v>
      </c>
      <c r="C758" s="11">
        <v>3.2604904000000002E-4</v>
      </c>
      <c r="D758" s="7">
        <f>Data_Warmte[[#This Row],[Fractie]]/MAX(Data_Warmte[Fractie])</f>
        <v>0.78937645540577639</v>
      </c>
    </row>
    <row r="759" spans="1:4" x14ac:dyDescent="0.25">
      <c r="A759" s="10">
        <v>43862.833333333336</v>
      </c>
      <c r="B759" s="10">
        <f>DATE(1904,MONTH(Data_Warmte[[#This Row],[Datumtijd]]),DAY(Data_Warmte[[#This Row],[Datumtijd]]))+TIME(HOUR(Data_Warmte[[#This Row],[Datumtijd]]),MINUTE(Data_Warmte[[#This Row],[Datumtijd]]),SECOND(Data_Warmte[[#This Row],[Datumtijd]]))</f>
        <v>1493.8333333333333</v>
      </c>
      <c r="C759" s="11">
        <v>3.1097020000000005E-4</v>
      </c>
      <c r="D759" s="7">
        <f>Data_Warmte[[#This Row],[Fractie]]/MAX(Data_Warmte[Fractie])</f>
        <v>0.75287004130674751</v>
      </c>
    </row>
    <row r="760" spans="1:4" x14ac:dyDescent="0.25">
      <c r="A760" s="10">
        <v>43862.875</v>
      </c>
      <c r="B760" s="10">
        <f>DATE(1904,MONTH(Data_Warmte[[#This Row],[Datumtijd]]),DAY(Data_Warmte[[#This Row],[Datumtijd]]))+TIME(HOUR(Data_Warmte[[#This Row],[Datumtijd]]),MINUTE(Data_Warmte[[#This Row],[Datumtijd]]),SECOND(Data_Warmte[[#This Row],[Datumtijd]]))</f>
        <v>1493.875</v>
      </c>
      <c r="C760" s="11">
        <v>2.8545490000000002E-4</v>
      </c>
      <c r="D760" s="7">
        <f>Data_Warmte[[#This Row],[Fractie]]/MAX(Data_Warmte[Fractie])</f>
        <v>0.69109658209762048</v>
      </c>
    </row>
    <row r="761" spans="1:4" x14ac:dyDescent="0.25">
      <c r="A761" s="10">
        <v>43862.916666666664</v>
      </c>
      <c r="B761" s="10">
        <f>DATE(1904,MONTH(Data_Warmte[[#This Row],[Datumtijd]]),DAY(Data_Warmte[[#This Row],[Datumtijd]]))+TIME(HOUR(Data_Warmte[[#This Row],[Datumtijd]]),MINUTE(Data_Warmte[[#This Row],[Datumtijd]]),SECOND(Data_Warmte[[#This Row],[Datumtijd]]))</f>
        <v>1493.9166666666667</v>
      </c>
      <c r="C761" s="11">
        <v>2.5574737999999996E-4</v>
      </c>
      <c r="D761" s="7">
        <f>Data_Warmte[[#This Row],[Fractie]]/MAX(Data_Warmte[Fractie])</f>
        <v>0.61917360745400163</v>
      </c>
    </row>
    <row r="762" spans="1:4" x14ac:dyDescent="0.25">
      <c r="A762" s="10">
        <v>43862.958333333336</v>
      </c>
      <c r="B762" s="10">
        <f>DATE(1904,MONTH(Data_Warmte[[#This Row],[Datumtijd]]),DAY(Data_Warmte[[#This Row],[Datumtijd]]))+TIME(HOUR(Data_Warmte[[#This Row],[Datumtijd]]),MINUTE(Data_Warmte[[#This Row],[Datumtijd]]),SECOND(Data_Warmte[[#This Row],[Datumtijd]]))</f>
        <v>1493.9583333333333</v>
      </c>
      <c r="C762" s="11">
        <v>2.0607503000000002E-4</v>
      </c>
      <c r="D762" s="7">
        <f>Data_Warmte[[#This Row],[Fractie]]/MAX(Data_Warmte[Fractie])</f>
        <v>0.49891506114858991</v>
      </c>
    </row>
    <row r="763" spans="1:4" x14ac:dyDescent="0.25">
      <c r="A763" s="10">
        <v>43863</v>
      </c>
      <c r="B763" s="10">
        <f>DATE(1904,MONTH(Data_Warmte[[#This Row],[Datumtijd]]),DAY(Data_Warmte[[#This Row],[Datumtijd]]))+TIME(HOUR(Data_Warmte[[#This Row],[Datumtijd]]),MINUTE(Data_Warmte[[#This Row],[Datumtijd]]),SECOND(Data_Warmte[[#This Row],[Datumtijd]]))</f>
        <v>1494</v>
      </c>
      <c r="C763" s="11">
        <v>1.3729211999999999E-4</v>
      </c>
      <c r="D763" s="7">
        <f>Data_Warmte[[#This Row],[Fractie]]/MAX(Data_Warmte[Fractie])</f>
        <v>0.33238916158362092</v>
      </c>
    </row>
    <row r="764" spans="1:4" x14ac:dyDescent="0.25">
      <c r="A764" s="10">
        <v>43863.041666666664</v>
      </c>
      <c r="B764" s="10">
        <f>DATE(1904,MONTH(Data_Warmte[[#This Row],[Datumtijd]]),DAY(Data_Warmte[[#This Row],[Datumtijd]]))+TIME(HOUR(Data_Warmte[[#This Row],[Datumtijd]]),MINUTE(Data_Warmte[[#This Row],[Datumtijd]]),SECOND(Data_Warmte[[#This Row],[Datumtijd]]))</f>
        <v>1494.0416666666667</v>
      </c>
      <c r="C764" s="11">
        <v>1.05895E-4</v>
      </c>
      <c r="D764" s="7">
        <f>Data_Warmte[[#This Row],[Fractie]]/MAX(Data_Warmte[Fractie])</f>
        <v>0.25637560455689329</v>
      </c>
    </row>
    <row r="765" spans="1:4" x14ac:dyDescent="0.25">
      <c r="A765" s="10">
        <v>43863.083333333336</v>
      </c>
      <c r="B765" s="10">
        <f>DATE(1904,MONTH(Data_Warmte[[#This Row],[Datumtijd]]),DAY(Data_Warmte[[#This Row],[Datumtijd]]))+TIME(HOUR(Data_Warmte[[#This Row],[Datumtijd]]),MINUTE(Data_Warmte[[#This Row],[Datumtijd]]),SECOND(Data_Warmte[[#This Row],[Datumtijd]]))</f>
        <v>1494.0833333333333</v>
      </c>
      <c r="C765" s="11">
        <v>1.0020185E-4</v>
      </c>
      <c r="D765" s="7">
        <f>Data_Warmte[[#This Row],[Fractie]]/MAX(Data_Warmte[Fractie])</f>
        <v>0.24259228359666782</v>
      </c>
    </row>
    <row r="766" spans="1:4" x14ac:dyDescent="0.25">
      <c r="A766" s="10">
        <v>43863.125</v>
      </c>
      <c r="B766" s="10">
        <f>DATE(1904,MONTH(Data_Warmte[[#This Row],[Datumtijd]]),DAY(Data_Warmte[[#This Row],[Datumtijd]]))+TIME(HOUR(Data_Warmte[[#This Row],[Datumtijd]]),MINUTE(Data_Warmte[[#This Row],[Datumtijd]]),SECOND(Data_Warmte[[#This Row],[Datumtijd]]))</f>
        <v>1494.125</v>
      </c>
      <c r="C766" s="11">
        <v>1.0640716E-4</v>
      </c>
      <c r="D766" s="7">
        <f>Data_Warmte[[#This Row],[Fractie]]/MAX(Data_Warmte[Fractie])</f>
        <v>0.25761556234177319</v>
      </c>
    </row>
    <row r="767" spans="1:4" x14ac:dyDescent="0.25">
      <c r="A767" s="10">
        <v>43863.166666666664</v>
      </c>
      <c r="B767" s="10">
        <f>DATE(1904,MONTH(Data_Warmte[[#This Row],[Datumtijd]]),DAY(Data_Warmte[[#This Row],[Datumtijd]]))+TIME(HOUR(Data_Warmte[[#This Row],[Datumtijd]]),MINUTE(Data_Warmte[[#This Row],[Datumtijd]]),SECOND(Data_Warmte[[#This Row],[Datumtijd]]))</f>
        <v>1494.1666666666667</v>
      </c>
      <c r="C767" s="11">
        <v>1.1666255E-4</v>
      </c>
      <c r="D767" s="7">
        <f>Data_Warmte[[#This Row],[Fractie]]/MAX(Data_Warmte[Fractie])</f>
        <v>0.2824442304679049</v>
      </c>
    </row>
    <row r="768" spans="1:4" x14ac:dyDescent="0.25">
      <c r="A768" s="10">
        <v>43863.208333333336</v>
      </c>
      <c r="B768" s="10">
        <f>DATE(1904,MONTH(Data_Warmte[[#This Row],[Datumtijd]]),DAY(Data_Warmte[[#This Row],[Datumtijd]]))+TIME(HOUR(Data_Warmte[[#This Row],[Datumtijd]]),MINUTE(Data_Warmte[[#This Row],[Datumtijd]]),SECOND(Data_Warmte[[#This Row],[Datumtijd]]))</f>
        <v>1494.2083333333333</v>
      </c>
      <c r="C768" s="11">
        <v>1.2755631E-4</v>
      </c>
      <c r="D768" s="7">
        <f>Data_Warmte[[#This Row],[Fractie]]/MAX(Data_Warmte[Fractie])</f>
        <v>0.30881841532930254</v>
      </c>
    </row>
    <row r="769" spans="1:4" x14ac:dyDescent="0.25">
      <c r="A769" s="10">
        <v>43863.25</v>
      </c>
      <c r="B769" s="10">
        <f>DATE(1904,MONTH(Data_Warmte[[#This Row],[Datumtijd]]),DAY(Data_Warmte[[#This Row],[Datumtijd]]))+TIME(HOUR(Data_Warmte[[#This Row],[Datumtijd]]),MINUTE(Data_Warmte[[#This Row],[Datumtijd]]),SECOND(Data_Warmte[[#This Row],[Datumtijd]]))</f>
        <v>1494.25</v>
      </c>
      <c r="C769" s="11">
        <v>1.5814860000000001E-4</v>
      </c>
      <c r="D769" s="7">
        <f>Data_Warmte[[#This Row],[Fractie]]/MAX(Data_Warmte[Fractie])</f>
        <v>0.38288344997239054</v>
      </c>
    </row>
    <row r="770" spans="1:4" x14ac:dyDescent="0.25">
      <c r="A770" s="10">
        <v>43863.291666666664</v>
      </c>
      <c r="B770" s="10">
        <f>DATE(1904,MONTH(Data_Warmte[[#This Row],[Datumtijd]]),DAY(Data_Warmte[[#This Row],[Datumtijd]]))+TIME(HOUR(Data_Warmte[[#This Row],[Datumtijd]]),MINUTE(Data_Warmte[[#This Row],[Datumtijd]]),SECOND(Data_Warmte[[#This Row],[Datumtijd]]))</f>
        <v>1494.2916666666667</v>
      </c>
      <c r="C770" s="11">
        <v>2.1514571000000001E-4</v>
      </c>
      <c r="D770" s="7">
        <f>Data_Warmte[[#This Row],[Fractie]]/MAX(Data_Warmte[Fractie])</f>
        <v>0.52087550374495528</v>
      </c>
    </row>
    <row r="771" spans="1:4" x14ac:dyDescent="0.25">
      <c r="A771" s="10">
        <v>43863.333333333336</v>
      </c>
      <c r="B771" s="10">
        <f>DATE(1904,MONTH(Data_Warmte[[#This Row],[Datumtijd]]),DAY(Data_Warmte[[#This Row],[Datumtijd]]))+TIME(HOUR(Data_Warmte[[#This Row],[Datumtijd]]),MINUTE(Data_Warmte[[#This Row],[Datumtijd]]),SECOND(Data_Warmte[[#This Row],[Datumtijd]]))</f>
        <v>1494.3333333333333</v>
      </c>
      <c r="C771" s="11">
        <v>3.0136035999999995E-4</v>
      </c>
      <c r="D771" s="7">
        <f>Data_Warmte[[#This Row],[Fractie]]/MAX(Data_Warmte[Fractie])</f>
        <v>0.72960427295418084</v>
      </c>
    </row>
    <row r="772" spans="1:4" x14ac:dyDescent="0.25">
      <c r="A772" s="10">
        <v>43863.375</v>
      </c>
      <c r="B772" s="10">
        <f>DATE(1904,MONTH(Data_Warmte[[#This Row],[Datumtijd]]),DAY(Data_Warmte[[#This Row],[Datumtijd]]))+TIME(HOUR(Data_Warmte[[#This Row],[Datumtijd]]),MINUTE(Data_Warmte[[#This Row],[Datumtijd]]),SECOND(Data_Warmte[[#This Row],[Datumtijd]]))</f>
        <v>1494.375</v>
      </c>
      <c r="C772" s="11">
        <v>3.7287910000000004E-4</v>
      </c>
      <c r="D772" s="7">
        <f>Data_Warmte[[#This Row],[Fractie]]/MAX(Data_Warmte[Fractie])</f>
        <v>0.90275371537022786</v>
      </c>
    </row>
    <row r="773" spans="1:4" x14ac:dyDescent="0.25">
      <c r="A773" s="10">
        <v>43863.416666666664</v>
      </c>
      <c r="B773" s="10">
        <f>DATE(1904,MONTH(Data_Warmte[[#This Row],[Datumtijd]]),DAY(Data_Warmte[[#This Row],[Datumtijd]]))+TIME(HOUR(Data_Warmte[[#This Row],[Datumtijd]]),MINUTE(Data_Warmte[[#This Row],[Datumtijd]]),SECOND(Data_Warmte[[#This Row],[Datumtijd]]))</f>
        <v>1494.4166666666667</v>
      </c>
      <c r="C773" s="11">
        <v>3.9927799999999993E-4</v>
      </c>
      <c r="D773" s="7">
        <f>Data_Warmte[[#This Row],[Fractie]]/MAX(Data_Warmte[Fractie])</f>
        <v>0.96666640196673326</v>
      </c>
    </row>
    <row r="774" spans="1:4" x14ac:dyDescent="0.25">
      <c r="A774" s="10">
        <v>43863.458333333336</v>
      </c>
      <c r="B774" s="10">
        <f>DATE(1904,MONTH(Data_Warmte[[#This Row],[Datumtijd]]),DAY(Data_Warmte[[#This Row],[Datumtijd]]))+TIME(HOUR(Data_Warmte[[#This Row],[Datumtijd]]),MINUTE(Data_Warmte[[#This Row],[Datumtijd]]),SECOND(Data_Warmte[[#This Row],[Datumtijd]]))</f>
        <v>1494.4583333333333</v>
      </c>
      <c r="C774" s="11">
        <v>3.7589641000000001E-4</v>
      </c>
      <c r="D774" s="7">
        <f>Data_Warmte[[#This Row],[Fractie]]/MAX(Data_Warmte[Fractie])</f>
        <v>0.91005873142750671</v>
      </c>
    </row>
    <row r="775" spans="1:4" x14ac:dyDescent="0.25">
      <c r="A775" s="10">
        <v>43863.5</v>
      </c>
      <c r="B775" s="10">
        <f>DATE(1904,MONTH(Data_Warmte[[#This Row],[Datumtijd]]),DAY(Data_Warmte[[#This Row],[Datumtijd]]))+TIME(HOUR(Data_Warmte[[#This Row],[Datumtijd]]),MINUTE(Data_Warmte[[#This Row],[Datumtijd]]),SECOND(Data_Warmte[[#This Row],[Datumtijd]]))</f>
        <v>1494.5</v>
      </c>
      <c r="C775" s="11">
        <v>3.3795503999999997E-4</v>
      </c>
      <c r="D775" s="7">
        <f>Data_Warmte[[#This Row],[Fractie]]/MAX(Data_Warmte[Fractie])</f>
        <v>0.81820130972235749</v>
      </c>
    </row>
    <row r="776" spans="1:4" x14ac:dyDescent="0.25">
      <c r="A776" s="10">
        <v>43863.541666666664</v>
      </c>
      <c r="B776" s="10">
        <f>DATE(1904,MONTH(Data_Warmte[[#This Row],[Datumtijd]]),DAY(Data_Warmte[[#This Row],[Datumtijd]]))+TIME(HOUR(Data_Warmte[[#This Row],[Datumtijd]]),MINUTE(Data_Warmte[[#This Row],[Datumtijd]]),SECOND(Data_Warmte[[#This Row],[Datumtijd]]))</f>
        <v>1494.5416666666667</v>
      </c>
      <c r="C776" s="11">
        <v>2.9828299000000003E-4</v>
      </c>
      <c r="D776" s="7">
        <f>Data_Warmte[[#This Row],[Fractie]]/MAX(Data_Warmte[Fractie])</f>
        <v>0.7221538494762525</v>
      </c>
    </row>
    <row r="777" spans="1:4" x14ac:dyDescent="0.25">
      <c r="A777" s="10">
        <v>43863.583333333336</v>
      </c>
      <c r="B777" s="10">
        <f>DATE(1904,MONTH(Data_Warmte[[#This Row],[Datumtijd]]),DAY(Data_Warmte[[#This Row],[Datumtijd]]))+TIME(HOUR(Data_Warmte[[#This Row],[Datumtijd]]),MINUTE(Data_Warmte[[#This Row],[Datumtijd]]),SECOND(Data_Warmte[[#This Row],[Datumtijd]]))</f>
        <v>1494.5833333333333</v>
      </c>
      <c r="C777" s="11">
        <v>2.7317180000000006E-4</v>
      </c>
      <c r="D777" s="7">
        <f>Data_Warmte[[#This Row],[Fractie]]/MAX(Data_Warmte[Fractie])</f>
        <v>0.66135875511492281</v>
      </c>
    </row>
    <row r="778" spans="1:4" x14ac:dyDescent="0.25">
      <c r="A778" s="10">
        <v>43863.625</v>
      </c>
      <c r="B778" s="10">
        <f>DATE(1904,MONTH(Data_Warmte[[#This Row],[Datumtijd]]),DAY(Data_Warmte[[#This Row],[Datumtijd]]))+TIME(HOUR(Data_Warmte[[#This Row],[Datumtijd]]),MINUTE(Data_Warmte[[#This Row],[Datumtijd]]),SECOND(Data_Warmte[[#This Row],[Datumtijd]]))</f>
        <v>1494.625</v>
      </c>
      <c r="C778" s="11">
        <v>2.5612071999999998E-4</v>
      </c>
      <c r="D778" s="7">
        <f>Data_Warmte[[#This Row],[Fractie]]/MAX(Data_Warmte[Fractie])</f>
        <v>0.62007747702485272</v>
      </c>
    </row>
    <row r="779" spans="1:4" x14ac:dyDescent="0.25">
      <c r="A779" s="10">
        <v>43863.666666666664</v>
      </c>
      <c r="B779" s="10">
        <f>DATE(1904,MONTH(Data_Warmte[[#This Row],[Datumtijd]]),DAY(Data_Warmte[[#This Row],[Datumtijd]]))+TIME(HOUR(Data_Warmte[[#This Row],[Datumtijd]]),MINUTE(Data_Warmte[[#This Row],[Datumtijd]]),SECOND(Data_Warmte[[#This Row],[Datumtijd]]))</f>
        <v>1494.6666666666667</v>
      </c>
      <c r="C779" s="11">
        <v>2.5891365E-4</v>
      </c>
      <c r="D779" s="7">
        <f>Data_Warmte[[#This Row],[Fractie]]/MAX(Data_Warmte[Fractie])</f>
        <v>0.62683926103009469</v>
      </c>
    </row>
    <row r="780" spans="1:4" x14ac:dyDescent="0.25">
      <c r="A780" s="10">
        <v>43863.708333333336</v>
      </c>
      <c r="B780" s="10">
        <f>DATE(1904,MONTH(Data_Warmte[[#This Row],[Datumtijd]]),DAY(Data_Warmte[[#This Row],[Datumtijd]]))+TIME(HOUR(Data_Warmte[[#This Row],[Datumtijd]]),MINUTE(Data_Warmte[[#This Row],[Datumtijd]]),SECOND(Data_Warmte[[#This Row],[Datumtijd]]))</f>
        <v>1494.7083333333333</v>
      </c>
      <c r="C780" s="11">
        <v>2.8699893999999999E-4</v>
      </c>
      <c r="D780" s="7">
        <f>Data_Warmte[[#This Row],[Fractie]]/MAX(Data_Warmte[Fractie])</f>
        <v>0.69483475848423004</v>
      </c>
    </row>
    <row r="781" spans="1:4" x14ac:dyDescent="0.25">
      <c r="A781" s="10">
        <v>43863.75</v>
      </c>
      <c r="B781" s="10">
        <f>DATE(1904,MONTH(Data_Warmte[[#This Row],[Datumtijd]]),DAY(Data_Warmte[[#This Row],[Datumtijd]]))+TIME(HOUR(Data_Warmte[[#This Row],[Datumtijd]]),MINUTE(Data_Warmte[[#This Row],[Datumtijd]]),SECOND(Data_Warmte[[#This Row],[Datumtijd]]))</f>
        <v>1494.75</v>
      </c>
      <c r="C781" s="11">
        <v>3.0599005999999999E-4</v>
      </c>
      <c r="D781" s="7">
        <f>Data_Warmte[[#This Row],[Fractie]]/MAX(Data_Warmte[Fractie])</f>
        <v>0.74081294320695068</v>
      </c>
    </row>
    <row r="782" spans="1:4" x14ac:dyDescent="0.25">
      <c r="A782" s="10">
        <v>43863.791666666664</v>
      </c>
      <c r="B782" s="10">
        <f>DATE(1904,MONTH(Data_Warmte[[#This Row],[Datumtijd]]),DAY(Data_Warmte[[#This Row],[Datumtijd]]))+TIME(HOUR(Data_Warmte[[#This Row],[Datumtijd]]),MINUTE(Data_Warmte[[#This Row],[Datumtijd]]),SECOND(Data_Warmte[[#This Row],[Datumtijd]]))</f>
        <v>1494.7916666666667</v>
      </c>
      <c r="C782" s="11">
        <v>3.0208585999999998E-4</v>
      </c>
      <c r="D782" s="7">
        <f>Data_Warmte[[#This Row],[Fractie]]/MAX(Data_Warmte[Fractie])</f>
        <v>0.73136073455393569</v>
      </c>
    </row>
    <row r="783" spans="1:4" x14ac:dyDescent="0.25">
      <c r="A783" s="10">
        <v>43863.833333333336</v>
      </c>
      <c r="B783" s="10">
        <f>DATE(1904,MONTH(Data_Warmte[[#This Row],[Datumtijd]]),DAY(Data_Warmte[[#This Row],[Datumtijd]]))+TIME(HOUR(Data_Warmte[[#This Row],[Datumtijd]]),MINUTE(Data_Warmte[[#This Row],[Datumtijd]]),SECOND(Data_Warmte[[#This Row],[Datumtijd]]))</f>
        <v>1494.8333333333333</v>
      </c>
      <c r="C783" s="11">
        <v>2.9027475999999998E-4</v>
      </c>
      <c r="D783" s="7">
        <f>Data_Warmte[[#This Row],[Fractie]]/MAX(Data_Warmte[Fractie])</f>
        <v>0.70276563655136781</v>
      </c>
    </row>
    <row r="784" spans="1:4" x14ac:dyDescent="0.25">
      <c r="A784" s="10">
        <v>43863.875</v>
      </c>
      <c r="B784" s="10">
        <f>DATE(1904,MONTH(Data_Warmte[[#This Row],[Datumtijd]]),DAY(Data_Warmte[[#This Row],[Datumtijd]]))+TIME(HOUR(Data_Warmte[[#This Row],[Datumtijd]]),MINUTE(Data_Warmte[[#This Row],[Datumtijd]]),SECOND(Data_Warmte[[#This Row],[Datumtijd]]))</f>
        <v>1494.875</v>
      </c>
      <c r="C784" s="11">
        <v>2.6881973000000001E-4</v>
      </c>
      <c r="D784" s="7">
        <f>Data_Warmte[[#This Row],[Fractie]]/MAX(Data_Warmte[Fractie])</f>
        <v>0.65082223707985098</v>
      </c>
    </row>
    <row r="785" spans="1:4" x14ac:dyDescent="0.25">
      <c r="A785" s="10">
        <v>43863.916666666664</v>
      </c>
      <c r="B785" s="10">
        <f>DATE(1904,MONTH(Data_Warmte[[#This Row],[Datumtijd]]),DAY(Data_Warmte[[#This Row],[Datumtijd]]))+TIME(HOUR(Data_Warmte[[#This Row],[Datumtijd]]),MINUTE(Data_Warmte[[#This Row],[Datumtijd]]),SECOND(Data_Warmte[[#This Row],[Datumtijd]]))</f>
        <v>1494.9166666666667</v>
      </c>
      <c r="C785" s="11">
        <v>2.2853996000000003E-4</v>
      </c>
      <c r="D785" s="7">
        <f>Data_Warmte[[#This Row],[Fractie]]/MAX(Data_Warmte[Fractie])</f>
        <v>0.55330346485110926</v>
      </c>
    </row>
    <row r="786" spans="1:4" x14ac:dyDescent="0.25">
      <c r="A786" s="10">
        <v>43863.958333333336</v>
      </c>
      <c r="B786" s="10">
        <f>DATE(1904,MONTH(Data_Warmte[[#This Row],[Datumtijd]]),DAY(Data_Warmte[[#This Row],[Datumtijd]]))+TIME(HOUR(Data_Warmte[[#This Row],[Datumtijd]]),MINUTE(Data_Warmte[[#This Row],[Datumtijd]]),SECOND(Data_Warmte[[#This Row],[Datumtijd]]))</f>
        <v>1494.9583333333333</v>
      </c>
      <c r="C786" s="11">
        <v>1.6789028000000001E-4</v>
      </c>
      <c r="D786" s="7">
        <f>Data_Warmte[[#This Row],[Fractie]]/MAX(Data_Warmte[Fractie])</f>
        <v>0.40646840770788134</v>
      </c>
    </row>
    <row r="787" spans="1:4" x14ac:dyDescent="0.25">
      <c r="A787" s="10">
        <v>43864</v>
      </c>
      <c r="B787" s="10">
        <f>DATE(1904,MONTH(Data_Warmte[[#This Row],[Datumtijd]]),DAY(Data_Warmte[[#This Row],[Datumtijd]]))+TIME(HOUR(Data_Warmte[[#This Row],[Datumtijd]]),MINUTE(Data_Warmte[[#This Row],[Datumtijd]]),SECOND(Data_Warmte[[#This Row],[Datumtijd]]))</f>
        <v>1495</v>
      </c>
      <c r="C787" s="11">
        <v>1.0182275E-4</v>
      </c>
      <c r="D787" s="7">
        <f>Data_Warmte[[#This Row],[Fractie]]/MAX(Data_Warmte[Fractie])</f>
        <v>0.24651654080830451</v>
      </c>
    </row>
    <row r="788" spans="1:4" x14ac:dyDescent="0.25">
      <c r="A788" s="10">
        <v>43864.041666666664</v>
      </c>
      <c r="B788" s="10">
        <f>DATE(1904,MONTH(Data_Warmte[[#This Row],[Datumtijd]]),DAY(Data_Warmte[[#This Row],[Datumtijd]]))+TIME(HOUR(Data_Warmte[[#This Row],[Datumtijd]]),MINUTE(Data_Warmte[[#This Row],[Datumtijd]]),SECOND(Data_Warmte[[#This Row],[Datumtijd]]))</f>
        <v>1495.0416666666667</v>
      </c>
      <c r="C788" s="11">
        <v>8.5635600000000004E-5</v>
      </c>
      <c r="D788" s="7">
        <f>Data_Warmte[[#This Row],[Fractie]]/MAX(Data_Warmte[Fractie])</f>
        <v>0.20732686832798802</v>
      </c>
    </row>
    <row r="789" spans="1:4" x14ac:dyDescent="0.25">
      <c r="A789" s="10">
        <v>43864.083333333336</v>
      </c>
      <c r="B789" s="10">
        <f>DATE(1904,MONTH(Data_Warmte[[#This Row],[Datumtijd]]),DAY(Data_Warmte[[#This Row],[Datumtijd]]))+TIME(HOUR(Data_Warmte[[#This Row],[Datumtijd]]),MINUTE(Data_Warmte[[#This Row],[Datumtijd]]),SECOND(Data_Warmte[[#This Row],[Datumtijd]]))</f>
        <v>1495.0833333333333</v>
      </c>
      <c r="C789" s="11">
        <v>8.9965800000000012E-5</v>
      </c>
      <c r="D789" s="7">
        <f>Data_Warmte[[#This Row],[Fractie]]/MAX(Data_Warmte[Fractie])</f>
        <v>0.21781043830628974</v>
      </c>
    </row>
    <row r="790" spans="1:4" x14ac:dyDescent="0.25">
      <c r="A790" s="10">
        <v>43864.125</v>
      </c>
      <c r="B790" s="10">
        <f>DATE(1904,MONTH(Data_Warmte[[#This Row],[Datumtijd]]),DAY(Data_Warmte[[#This Row],[Datumtijd]]))+TIME(HOUR(Data_Warmte[[#This Row],[Datumtijd]]),MINUTE(Data_Warmte[[#This Row],[Datumtijd]]),SECOND(Data_Warmte[[#This Row],[Datumtijd]]))</f>
        <v>1495.125</v>
      </c>
      <c r="C790" s="11">
        <v>9.9038710000000005E-5</v>
      </c>
      <c r="D790" s="7">
        <f>Data_Warmte[[#This Row],[Fractie]]/MAX(Data_Warmte[Fractie])</f>
        <v>0.23977627981287911</v>
      </c>
    </row>
    <row r="791" spans="1:4" x14ac:dyDescent="0.25">
      <c r="A791" s="10">
        <v>43864.166666666664</v>
      </c>
      <c r="B791" s="10">
        <f>DATE(1904,MONTH(Data_Warmte[[#This Row],[Datumtijd]]),DAY(Data_Warmte[[#This Row],[Datumtijd]]))+TIME(HOUR(Data_Warmte[[#This Row],[Datumtijd]]),MINUTE(Data_Warmte[[#This Row],[Datumtijd]]),SECOND(Data_Warmte[[#This Row],[Datumtijd]]))</f>
        <v>1495.1666666666667</v>
      </c>
      <c r="C791" s="11">
        <v>1.1311393E-4</v>
      </c>
      <c r="D791" s="7">
        <f>Data_Warmte[[#This Row],[Fractie]]/MAX(Data_Warmte[Fractie])</f>
        <v>0.27385289378682759</v>
      </c>
    </row>
    <row r="792" spans="1:4" x14ac:dyDescent="0.25">
      <c r="A792" s="10">
        <v>43864.208333333336</v>
      </c>
      <c r="B792" s="10">
        <f>DATE(1904,MONTH(Data_Warmte[[#This Row],[Datumtijd]]),DAY(Data_Warmte[[#This Row],[Datumtijd]]))+TIME(HOUR(Data_Warmte[[#This Row],[Datumtijd]]),MINUTE(Data_Warmte[[#This Row],[Datumtijd]]),SECOND(Data_Warmte[[#This Row],[Datumtijd]]))</f>
        <v>1495.2083333333333</v>
      </c>
      <c r="C792" s="11">
        <v>1.3853464000000002E-4</v>
      </c>
      <c r="D792" s="7">
        <f>Data_Warmte[[#This Row],[Fractie]]/MAX(Data_Warmte[Fractie])</f>
        <v>0.33539734720309339</v>
      </c>
    </row>
    <row r="793" spans="1:4" x14ac:dyDescent="0.25">
      <c r="A793" s="10">
        <v>43864.25</v>
      </c>
      <c r="B793" s="10">
        <f>DATE(1904,MONTH(Data_Warmte[[#This Row],[Datumtijd]]),DAY(Data_Warmte[[#This Row],[Datumtijd]]))+TIME(HOUR(Data_Warmte[[#This Row],[Datumtijd]]),MINUTE(Data_Warmte[[#This Row],[Datumtijd]]),SECOND(Data_Warmte[[#This Row],[Datumtijd]]))</f>
        <v>1495.25</v>
      </c>
      <c r="C793" s="11">
        <v>1.9889921999999998E-4</v>
      </c>
      <c r="D793" s="7">
        <f>Data_Warmte[[#This Row],[Fractie]]/MAX(Data_Warmte[Fractie])</f>
        <v>0.48154216698989105</v>
      </c>
    </row>
    <row r="794" spans="1:4" x14ac:dyDescent="0.25">
      <c r="A794" s="10">
        <v>43864.291666666664</v>
      </c>
      <c r="B794" s="10">
        <f>DATE(1904,MONTH(Data_Warmte[[#This Row],[Datumtijd]]),DAY(Data_Warmte[[#This Row],[Datumtijd]]))+TIME(HOUR(Data_Warmte[[#This Row],[Datumtijd]]),MINUTE(Data_Warmte[[#This Row],[Datumtijd]]),SECOND(Data_Warmte[[#This Row],[Datumtijd]]))</f>
        <v>1495.2916666666667</v>
      </c>
      <c r="C794" s="11">
        <v>2.8028629999999997E-4</v>
      </c>
      <c r="D794" s="7">
        <f>Data_Warmte[[#This Row],[Fractie]]/MAX(Data_Warmte[Fractie])</f>
        <v>0.67858321555800316</v>
      </c>
    </row>
    <row r="795" spans="1:4" x14ac:dyDescent="0.25">
      <c r="A795" s="10">
        <v>43864.333333333336</v>
      </c>
      <c r="B795" s="10">
        <f>DATE(1904,MONTH(Data_Warmte[[#This Row],[Datumtijd]]),DAY(Data_Warmte[[#This Row],[Datumtijd]]))+TIME(HOUR(Data_Warmte[[#This Row],[Datumtijd]]),MINUTE(Data_Warmte[[#This Row],[Datumtijd]]),SECOND(Data_Warmte[[#This Row],[Datumtijd]]))</f>
        <v>1495.3333333333333</v>
      </c>
      <c r="C795" s="11">
        <v>3.3990829999999998E-4</v>
      </c>
      <c r="D795" s="7">
        <f>Data_Warmte[[#This Row],[Fractie]]/MAX(Data_Warmte[Fractie])</f>
        <v>0.82293022245059577</v>
      </c>
    </row>
    <row r="796" spans="1:4" x14ac:dyDescent="0.25">
      <c r="A796" s="10">
        <v>43864.375</v>
      </c>
      <c r="B796" s="10">
        <f>DATE(1904,MONTH(Data_Warmte[[#This Row],[Datumtijd]]),DAY(Data_Warmte[[#This Row],[Datumtijd]]))+TIME(HOUR(Data_Warmte[[#This Row],[Datumtijd]]),MINUTE(Data_Warmte[[#This Row],[Datumtijd]]),SECOND(Data_Warmte[[#This Row],[Datumtijd]]))</f>
        <v>1495.375</v>
      </c>
      <c r="C796" s="11">
        <v>3.5950796999999999E-4</v>
      </c>
      <c r="D796" s="7">
        <f>Data_Warmte[[#This Row],[Fractie]]/MAX(Data_Warmte[Fractie])</f>
        <v>0.87038172861581231</v>
      </c>
    </row>
    <row r="797" spans="1:4" x14ac:dyDescent="0.25">
      <c r="A797" s="10">
        <v>43864.416666666664</v>
      </c>
      <c r="B797" s="10">
        <f>DATE(1904,MONTH(Data_Warmte[[#This Row],[Datumtijd]]),DAY(Data_Warmte[[#This Row],[Datumtijd]]))+TIME(HOUR(Data_Warmte[[#This Row],[Datumtijd]]),MINUTE(Data_Warmte[[#This Row],[Datumtijd]]),SECOND(Data_Warmte[[#This Row],[Datumtijd]]))</f>
        <v>1495.4166666666667</v>
      </c>
      <c r="C797" s="11">
        <v>3.4710276000000006E-4</v>
      </c>
      <c r="D797" s="7">
        <f>Data_Warmte[[#This Row],[Fractie]]/MAX(Data_Warmte[Fractie])</f>
        <v>0.84034826893022574</v>
      </c>
    </row>
    <row r="798" spans="1:4" x14ac:dyDescent="0.25">
      <c r="A798" s="10">
        <v>43864.458333333336</v>
      </c>
      <c r="B798" s="10">
        <f>DATE(1904,MONTH(Data_Warmte[[#This Row],[Datumtijd]]),DAY(Data_Warmte[[#This Row],[Datumtijd]]))+TIME(HOUR(Data_Warmte[[#This Row],[Datumtijd]]),MINUTE(Data_Warmte[[#This Row],[Datumtijd]]),SECOND(Data_Warmte[[#This Row],[Datumtijd]]))</f>
        <v>1495.4583333333333</v>
      </c>
      <c r="C798" s="11">
        <v>3.0512397999999996E-4</v>
      </c>
      <c r="D798" s="7">
        <f>Data_Warmte[[#This Row],[Fractie]]/MAX(Data_Warmte[Fractie])</f>
        <v>0.73871613236985134</v>
      </c>
    </row>
    <row r="799" spans="1:4" x14ac:dyDescent="0.25">
      <c r="A799" s="10">
        <v>43864.5</v>
      </c>
      <c r="B799" s="10">
        <f>DATE(1904,MONTH(Data_Warmte[[#This Row],[Datumtijd]]),DAY(Data_Warmte[[#This Row],[Datumtijd]]))+TIME(HOUR(Data_Warmte[[#This Row],[Datumtijd]]),MINUTE(Data_Warmte[[#This Row],[Datumtijd]]),SECOND(Data_Warmte[[#This Row],[Datumtijd]]))</f>
        <v>1495.5</v>
      </c>
      <c r="C799" s="11">
        <v>2.7974021000000003E-4</v>
      </c>
      <c r="D799" s="7">
        <f>Data_Warmte[[#This Row],[Fractie]]/MAX(Data_Warmte[Fractie])</f>
        <v>0.67726111202249673</v>
      </c>
    </row>
    <row r="800" spans="1:4" x14ac:dyDescent="0.25">
      <c r="A800" s="10">
        <v>43864.541666666664</v>
      </c>
      <c r="B800" s="10">
        <f>DATE(1904,MONTH(Data_Warmte[[#This Row],[Datumtijd]]),DAY(Data_Warmte[[#This Row],[Datumtijd]]))+TIME(HOUR(Data_Warmte[[#This Row],[Datumtijd]]),MINUTE(Data_Warmte[[#This Row],[Datumtijd]]),SECOND(Data_Warmte[[#This Row],[Datumtijd]]))</f>
        <v>1495.5416666666667</v>
      </c>
      <c r="C800" s="11">
        <v>2.6365415000000004E-4</v>
      </c>
      <c r="D800" s="7">
        <f>Data_Warmte[[#This Row],[Fractie]]/MAX(Data_Warmte[Fractie])</f>
        <v>0.63831618206887797</v>
      </c>
    </row>
    <row r="801" spans="1:4" x14ac:dyDescent="0.25">
      <c r="A801" s="10">
        <v>43864.583333333336</v>
      </c>
      <c r="B801" s="10">
        <f>DATE(1904,MONTH(Data_Warmte[[#This Row],[Datumtijd]]),DAY(Data_Warmte[[#This Row],[Datumtijd]]))+TIME(HOUR(Data_Warmte[[#This Row],[Datumtijd]]),MINUTE(Data_Warmte[[#This Row],[Datumtijd]]),SECOND(Data_Warmte[[#This Row],[Datumtijd]]))</f>
        <v>1495.5833333333333</v>
      </c>
      <c r="C801" s="11">
        <v>2.5924599999999998E-4</v>
      </c>
      <c r="D801" s="7">
        <f>Data_Warmte[[#This Row],[Fractie]]/MAX(Data_Warmte[Fractie])</f>
        <v>0.62764389233633644</v>
      </c>
    </row>
    <row r="802" spans="1:4" x14ac:dyDescent="0.25">
      <c r="A802" s="10">
        <v>43864.625</v>
      </c>
      <c r="B802" s="10">
        <f>DATE(1904,MONTH(Data_Warmte[[#This Row],[Datumtijd]]),DAY(Data_Warmte[[#This Row],[Datumtijd]]))+TIME(HOUR(Data_Warmte[[#This Row],[Datumtijd]]),MINUTE(Data_Warmte[[#This Row],[Datumtijd]]),SECOND(Data_Warmte[[#This Row],[Datumtijd]]))</f>
        <v>1495.625</v>
      </c>
      <c r="C802" s="11">
        <v>2.6337392000000002E-4</v>
      </c>
      <c r="D802" s="7">
        <f>Data_Warmte[[#This Row],[Fractie]]/MAX(Data_Warmte[Fractie])</f>
        <v>0.63763773515764532</v>
      </c>
    </row>
    <row r="803" spans="1:4" x14ac:dyDescent="0.25">
      <c r="A803" s="10">
        <v>43864.666666666664</v>
      </c>
      <c r="B803" s="10">
        <f>DATE(1904,MONTH(Data_Warmte[[#This Row],[Datumtijd]]),DAY(Data_Warmte[[#This Row],[Datumtijd]]))+TIME(HOUR(Data_Warmte[[#This Row],[Datumtijd]]),MINUTE(Data_Warmte[[#This Row],[Datumtijd]]),SECOND(Data_Warmte[[#This Row],[Datumtijd]]))</f>
        <v>1495.6666666666667</v>
      </c>
      <c r="C803" s="11">
        <v>2.8180788999999999E-4</v>
      </c>
      <c r="D803" s="7">
        <f>Data_Warmte[[#This Row],[Fractie]]/MAX(Data_Warmte[Fractie])</f>
        <v>0.68226703968697744</v>
      </c>
    </row>
    <row r="804" spans="1:4" x14ac:dyDescent="0.25">
      <c r="A804" s="10">
        <v>43864.708333333336</v>
      </c>
      <c r="B804" s="10">
        <f>DATE(1904,MONTH(Data_Warmte[[#This Row],[Datumtijd]]),DAY(Data_Warmte[[#This Row],[Datumtijd]]))+TIME(HOUR(Data_Warmte[[#This Row],[Datumtijd]]),MINUTE(Data_Warmte[[#This Row],[Datumtijd]]),SECOND(Data_Warmte[[#This Row],[Datumtijd]]))</f>
        <v>1495.7083333333333</v>
      </c>
      <c r="C804" s="11">
        <v>3.2093905000000003E-4</v>
      </c>
      <c r="D804" s="7">
        <f>Data_Warmte[[#This Row],[Fractie]]/MAX(Data_Warmte[Fractie])</f>
        <v>0.77700498578464527</v>
      </c>
    </row>
    <row r="805" spans="1:4" x14ac:dyDescent="0.25">
      <c r="A805" s="10">
        <v>43864.75</v>
      </c>
      <c r="B805" s="10">
        <f>DATE(1904,MONTH(Data_Warmte[[#This Row],[Datumtijd]]),DAY(Data_Warmte[[#This Row],[Datumtijd]]))+TIME(HOUR(Data_Warmte[[#This Row],[Datumtijd]]),MINUTE(Data_Warmte[[#This Row],[Datumtijd]]),SECOND(Data_Warmte[[#This Row],[Datumtijd]]))</f>
        <v>1495.75</v>
      </c>
      <c r="C805" s="11">
        <v>3.4862806E-4</v>
      </c>
      <c r="D805" s="7">
        <f>Data_Warmte[[#This Row],[Fractie]]/MAX(Data_Warmte[Fractie])</f>
        <v>0.84404107510266646</v>
      </c>
    </row>
    <row r="806" spans="1:4" x14ac:dyDescent="0.25">
      <c r="A806" s="10">
        <v>43864.791666666664</v>
      </c>
      <c r="B806" s="10">
        <f>DATE(1904,MONTH(Data_Warmte[[#This Row],[Datumtijd]]),DAY(Data_Warmte[[#This Row],[Datumtijd]]))+TIME(HOUR(Data_Warmte[[#This Row],[Datumtijd]]),MINUTE(Data_Warmte[[#This Row],[Datumtijd]]),SECOND(Data_Warmte[[#This Row],[Datumtijd]]))</f>
        <v>1495.7916666666667</v>
      </c>
      <c r="C806" s="11">
        <v>3.3558036000000001E-4</v>
      </c>
      <c r="D806" s="7">
        <f>Data_Warmte[[#This Row],[Fractie]]/MAX(Data_Warmte[Fractie])</f>
        <v>0.81245212401359734</v>
      </c>
    </row>
    <row r="807" spans="1:4" x14ac:dyDescent="0.25">
      <c r="A807" s="10">
        <v>43864.833333333336</v>
      </c>
      <c r="B807" s="10">
        <f>DATE(1904,MONTH(Data_Warmte[[#This Row],[Datumtijd]]),DAY(Data_Warmte[[#This Row],[Datumtijd]]))+TIME(HOUR(Data_Warmte[[#This Row],[Datumtijd]]),MINUTE(Data_Warmte[[#This Row],[Datumtijd]]),SECOND(Data_Warmte[[#This Row],[Datumtijd]]))</f>
        <v>1495.8333333333333</v>
      </c>
      <c r="C807" s="11">
        <v>3.2498703999999995E-4</v>
      </c>
      <c r="D807" s="7">
        <f>Data_Warmte[[#This Row],[Fractie]]/MAX(Data_Warmte[Fractie])</f>
        <v>0.78680531520048391</v>
      </c>
    </row>
    <row r="808" spans="1:4" x14ac:dyDescent="0.25">
      <c r="A808" s="10">
        <v>43864.875</v>
      </c>
      <c r="B808" s="10">
        <f>DATE(1904,MONTH(Data_Warmte[[#This Row],[Datumtijd]]),DAY(Data_Warmte[[#This Row],[Datumtijd]]))+TIME(HOUR(Data_Warmte[[#This Row],[Datumtijd]]),MINUTE(Data_Warmte[[#This Row],[Datumtijd]]),SECOND(Data_Warmte[[#This Row],[Datumtijd]]))</f>
        <v>1495.875</v>
      </c>
      <c r="C808" s="11">
        <v>2.9262249999999999E-4</v>
      </c>
      <c r="D808" s="7">
        <f>Data_Warmte[[#This Row],[Fractie]]/MAX(Data_Warmte[Fractie])</f>
        <v>0.70844959955096554</v>
      </c>
    </row>
    <row r="809" spans="1:4" x14ac:dyDescent="0.25">
      <c r="A809" s="10">
        <v>43864.916666666664</v>
      </c>
      <c r="B809" s="10">
        <f>DATE(1904,MONTH(Data_Warmte[[#This Row],[Datumtijd]]),DAY(Data_Warmte[[#This Row],[Datumtijd]]))+TIME(HOUR(Data_Warmte[[#This Row],[Datumtijd]]),MINUTE(Data_Warmte[[#This Row],[Datumtijd]]),SECOND(Data_Warmte[[#This Row],[Datumtijd]]))</f>
        <v>1495.9166666666667</v>
      </c>
      <c r="C809" s="11">
        <v>2.5063518000000001E-4</v>
      </c>
      <c r="D809" s="7">
        <f>Data_Warmte[[#This Row],[Fractie]]/MAX(Data_Warmte[Fractie])</f>
        <v>0.60679678734336628</v>
      </c>
    </row>
    <row r="810" spans="1:4" x14ac:dyDescent="0.25">
      <c r="A810" s="10">
        <v>43864.958333333336</v>
      </c>
      <c r="B810" s="10">
        <f>DATE(1904,MONTH(Data_Warmte[[#This Row],[Datumtijd]]),DAY(Data_Warmte[[#This Row],[Datumtijd]]))+TIME(HOUR(Data_Warmte[[#This Row],[Datumtijd]]),MINUTE(Data_Warmte[[#This Row],[Datumtijd]]),SECOND(Data_Warmte[[#This Row],[Datumtijd]]))</f>
        <v>1495.9583333333333</v>
      </c>
      <c r="C810" s="11">
        <v>1.7878529999999998E-4</v>
      </c>
      <c r="D810" s="7">
        <f>Data_Warmte[[#This Row],[Fractie]]/MAX(Data_Warmte[Fractie])</f>
        <v>0.43284564307460721</v>
      </c>
    </row>
    <row r="811" spans="1:4" x14ac:dyDescent="0.25">
      <c r="A811" s="10">
        <v>43865</v>
      </c>
      <c r="B811" s="10">
        <f>DATE(1904,MONTH(Data_Warmte[[#This Row],[Datumtijd]]),DAY(Data_Warmte[[#This Row],[Datumtijd]]))+TIME(HOUR(Data_Warmte[[#This Row],[Datumtijd]]),MINUTE(Data_Warmte[[#This Row],[Datumtijd]]),SECOND(Data_Warmte[[#This Row],[Datumtijd]]))</f>
        <v>1496</v>
      </c>
      <c r="C811" s="11">
        <v>1.0739602E-4</v>
      </c>
      <c r="D811" s="7">
        <f>Data_Warmte[[#This Row],[Fractie]]/MAX(Data_Warmte[Fractie])</f>
        <v>0.2600096279758648</v>
      </c>
    </row>
    <row r="812" spans="1:4" x14ac:dyDescent="0.25">
      <c r="A812" s="10">
        <v>43865.041666666664</v>
      </c>
      <c r="B812" s="10">
        <f>DATE(1904,MONTH(Data_Warmte[[#This Row],[Datumtijd]]),DAY(Data_Warmte[[#This Row],[Datumtijd]]))+TIME(HOUR(Data_Warmte[[#This Row],[Datumtijd]]),MINUTE(Data_Warmte[[#This Row],[Datumtijd]]),SECOND(Data_Warmte[[#This Row],[Datumtijd]]))</f>
        <v>1496.0416666666667</v>
      </c>
      <c r="C812" s="11">
        <v>8.3015439999999994E-5</v>
      </c>
      <c r="D812" s="7">
        <f>Data_Warmte[[#This Row],[Fractie]]/MAX(Data_Warmte[Fractie])</f>
        <v>0.20098336670812125</v>
      </c>
    </row>
    <row r="813" spans="1:4" x14ac:dyDescent="0.25">
      <c r="A813" s="10">
        <v>43865.083333333336</v>
      </c>
      <c r="B813" s="10">
        <f>DATE(1904,MONTH(Data_Warmte[[#This Row],[Datumtijd]]),DAY(Data_Warmte[[#This Row],[Datumtijd]]))+TIME(HOUR(Data_Warmte[[#This Row],[Datumtijd]]),MINUTE(Data_Warmte[[#This Row],[Datumtijd]]),SECOND(Data_Warmte[[#This Row],[Datumtijd]]))</f>
        <v>1496.0833333333333</v>
      </c>
      <c r="C813" s="11">
        <v>8.7284900000000009E-5</v>
      </c>
      <c r="D813" s="7">
        <f>Data_Warmte[[#This Row],[Fractie]]/MAX(Data_Warmte[Fractie])</f>
        <v>0.21131988296131052</v>
      </c>
    </row>
    <row r="814" spans="1:4" x14ac:dyDescent="0.25">
      <c r="A814" s="10">
        <v>43865.125</v>
      </c>
      <c r="B814" s="10">
        <f>DATE(1904,MONTH(Data_Warmte[[#This Row],[Datumtijd]]),DAY(Data_Warmte[[#This Row],[Datumtijd]]))+TIME(HOUR(Data_Warmte[[#This Row],[Datumtijd]]),MINUTE(Data_Warmte[[#This Row],[Datumtijd]]),SECOND(Data_Warmte[[#This Row],[Datumtijd]]))</f>
        <v>1496.125</v>
      </c>
      <c r="C814" s="11">
        <v>9.7568080000000004E-5</v>
      </c>
      <c r="D814" s="7">
        <f>Data_Warmte[[#This Row],[Fractie]]/MAX(Data_Warmte[Fractie])</f>
        <v>0.23621583167718332</v>
      </c>
    </row>
    <row r="815" spans="1:4" x14ac:dyDescent="0.25">
      <c r="A815" s="10">
        <v>43865.166666666664</v>
      </c>
      <c r="B815" s="10">
        <f>DATE(1904,MONTH(Data_Warmte[[#This Row],[Datumtijd]]),DAY(Data_Warmte[[#This Row],[Datumtijd]]))+TIME(HOUR(Data_Warmte[[#This Row],[Datumtijd]]),MINUTE(Data_Warmte[[#This Row],[Datumtijd]]),SECOND(Data_Warmte[[#This Row],[Datumtijd]]))</f>
        <v>1496.1666666666667</v>
      </c>
      <c r="C815" s="11">
        <v>1.1060475E-4</v>
      </c>
      <c r="D815" s="7">
        <f>Data_Warmte[[#This Row],[Fractie]]/MAX(Data_Warmte[Fractie])</f>
        <v>0.26777807873944987</v>
      </c>
    </row>
    <row r="816" spans="1:4" x14ac:dyDescent="0.25">
      <c r="A816" s="10">
        <v>43865.208333333336</v>
      </c>
      <c r="B816" s="10">
        <f>DATE(1904,MONTH(Data_Warmte[[#This Row],[Datumtijd]]),DAY(Data_Warmte[[#This Row],[Datumtijd]]))+TIME(HOUR(Data_Warmte[[#This Row],[Datumtijd]]),MINUTE(Data_Warmte[[#This Row],[Datumtijd]]),SECOND(Data_Warmte[[#This Row],[Datumtijd]]))</f>
        <v>1496.2083333333333</v>
      </c>
      <c r="C816" s="11">
        <v>1.3510308E-4</v>
      </c>
      <c r="D816" s="7">
        <f>Data_Warmte[[#This Row],[Fractie]]/MAX(Data_Warmte[Fractie])</f>
        <v>0.32708941699323213</v>
      </c>
    </row>
    <row r="817" spans="1:4" x14ac:dyDescent="0.25">
      <c r="A817" s="10">
        <v>43865.25</v>
      </c>
      <c r="B817" s="10">
        <f>DATE(1904,MONTH(Data_Warmte[[#This Row],[Datumtijd]]),DAY(Data_Warmte[[#This Row],[Datumtijd]]))+TIME(HOUR(Data_Warmte[[#This Row],[Datumtijd]]),MINUTE(Data_Warmte[[#This Row],[Datumtijd]]),SECOND(Data_Warmte[[#This Row],[Datumtijd]]))</f>
        <v>1496.25</v>
      </c>
      <c r="C817" s="11">
        <v>1.9437620000000002E-4</v>
      </c>
      <c r="D817" s="7">
        <f>Data_Warmte[[#This Row],[Fractie]]/MAX(Data_Warmte[Fractie])</f>
        <v>0.4705917728549186</v>
      </c>
    </row>
    <row r="818" spans="1:4" x14ac:dyDescent="0.25">
      <c r="A818" s="10">
        <v>43865.291666666664</v>
      </c>
      <c r="B818" s="10">
        <f>DATE(1904,MONTH(Data_Warmte[[#This Row],[Datumtijd]]),DAY(Data_Warmte[[#This Row],[Datumtijd]]))+TIME(HOUR(Data_Warmte[[#This Row],[Datumtijd]]),MINUTE(Data_Warmte[[#This Row],[Datumtijd]]),SECOND(Data_Warmte[[#This Row],[Datumtijd]]))</f>
        <v>1496.2916666666667</v>
      </c>
      <c r="C818" s="11">
        <v>2.7574639999999997E-4</v>
      </c>
      <c r="D818" s="7">
        <f>Data_Warmte[[#This Row],[Fractie]]/MAX(Data_Warmte[Fractie])</f>
        <v>0.66759195433577512</v>
      </c>
    </row>
    <row r="819" spans="1:4" x14ac:dyDescent="0.25">
      <c r="A819" s="10">
        <v>43865.333333333336</v>
      </c>
      <c r="B819" s="10">
        <f>DATE(1904,MONTH(Data_Warmte[[#This Row],[Datumtijd]]),DAY(Data_Warmte[[#This Row],[Datumtijd]]))+TIME(HOUR(Data_Warmte[[#This Row],[Datumtijd]]),MINUTE(Data_Warmte[[#This Row],[Datumtijd]]),SECOND(Data_Warmte[[#This Row],[Datumtijd]]))</f>
        <v>1496.3333333333333</v>
      </c>
      <c r="C819" s="11">
        <v>3.347801E-4</v>
      </c>
      <c r="D819" s="7">
        <f>Data_Warmte[[#This Row],[Fractie]]/MAX(Data_Warmte[Fractie])</f>
        <v>0.81051466576436271</v>
      </c>
    </row>
    <row r="820" spans="1:4" x14ac:dyDescent="0.25">
      <c r="A820" s="10">
        <v>43865.375</v>
      </c>
      <c r="B820" s="10">
        <f>DATE(1904,MONTH(Data_Warmte[[#This Row],[Datumtijd]]),DAY(Data_Warmte[[#This Row],[Datumtijd]]))+TIME(HOUR(Data_Warmte[[#This Row],[Datumtijd]]),MINUTE(Data_Warmte[[#This Row],[Datumtijd]]),SECOND(Data_Warmte[[#This Row],[Datumtijd]]))</f>
        <v>1496.375</v>
      </c>
      <c r="C820" s="11">
        <v>3.5467478999999996E-4</v>
      </c>
      <c r="D820" s="7">
        <f>Data_Warmte[[#This Row],[Fractie]]/MAX(Data_Warmte[Fractie])</f>
        <v>0.85868042596287986</v>
      </c>
    </row>
    <row r="821" spans="1:4" x14ac:dyDescent="0.25">
      <c r="A821" s="10">
        <v>43865.416666666664</v>
      </c>
      <c r="B821" s="10">
        <f>DATE(1904,MONTH(Data_Warmte[[#This Row],[Datumtijd]]),DAY(Data_Warmte[[#This Row],[Datumtijd]]))+TIME(HOUR(Data_Warmte[[#This Row],[Datumtijd]]),MINUTE(Data_Warmte[[#This Row],[Datumtijd]]),SECOND(Data_Warmte[[#This Row],[Datumtijd]]))</f>
        <v>1496.4166666666667</v>
      </c>
      <c r="C821" s="11">
        <v>3.4283657999999997E-4</v>
      </c>
      <c r="D821" s="7">
        <f>Data_Warmte[[#This Row],[Fractie]]/MAX(Data_Warmte[Fractie])</f>
        <v>0.83001969367503381</v>
      </c>
    </row>
    <row r="822" spans="1:4" x14ac:dyDescent="0.25">
      <c r="A822" s="10">
        <v>43865.458333333336</v>
      </c>
      <c r="B822" s="10">
        <f>DATE(1904,MONTH(Data_Warmte[[#This Row],[Datumtijd]]),DAY(Data_Warmte[[#This Row],[Datumtijd]]))+TIME(HOUR(Data_Warmte[[#This Row],[Datumtijd]]),MINUTE(Data_Warmte[[#This Row],[Datumtijd]]),SECOND(Data_Warmte[[#This Row],[Datumtijd]]))</f>
        <v>1496.4583333333333</v>
      </c>
      <c r="C822" s="11">
        <v>3.0609585999999997E-4</v>
      </c>
      <c r="D822" s="7">
        <f>Data_Warmte[[#This Row],[Fractie]]/MAX(Data_Warmte[Fractie])</f>
        <v>0.74106908881308997</v>
      </c>
    </row>
    <row r="823" spans="1:4" x14ac:dyDescent="0.25">
      <c r="A823" s="10">
        <v>43865.5</v>
      </c>
      <c r="B823" s="10">
        <f>DATE(1904,MONTH(Data_Warmte[[#This Row],[Datumtijd]]),DAY(Data_Warmte[[#This Row],[Datumtijd]]))+TIME(HOUR(Data_Warmte[[#This Row],[Datumtijd]]),MINUTE(Data_Warmte[[#This Row],[Datumtijd]]),SECOND(Data_Warmte[[#This Row],[Datumtijd]]))</f>
        <v>1496.5</v>
      </c>
      <c r="C823" s="11">
        <v>2.7881663000000001E-4</v>
      </c>
      <c r="D823" s="7">
        <f>Data_Warmte[[#This Row],[Fractie]]/MAX(Data_Warmte[Fractie])</f>
        <v>0.67502509161684343</v>
      </c>
    </row>
    <row r="824" spans="1:4" x14ac:dyDescent="0.25">
      <c r="A824" s="10">
        <v>43865.541666666664</v>
      </c>
      <c r="B824" s="10">
        <f>DATE(1904,MONTH(Data_Warmte[[#This Row],[Datumtijd]]),DAY(Data_Warmte[[#This Row],[Datumtijd]]))+TIME(HOUR(Data_Warmte[[#This Row],[Datumtijd]]),MINUTE(Data_Warmte[[#This Row],[Datumtijd]]),SECOND(Data_Warmte[[#This Row],[Datumtijd]]))</f>
        <v>1496.5416666666667</v>
      </c>
      <c r="C824" s="11">
        <v>2.6394605E-4</v>
      </c>
      <c r="D824" s="7">
        <f>Data_Warmte[[#This Row],[Fractie]]/MAX(Data_Warmte[Fractie])</f>
        <v>0.63902288246993699</v>
      </c>
    </row>
    <row r="825" spans="1:4" x14ac:dyDescent="0.25">
      <c r="A825" s="10">
        <v>43865.583333333336</v>
      </c>
      <c r="B825" s="10">
        <f>DATE(1904,MONTH(Data_Warmte[[#This Row],[Datumtijd]]),DAY(Data_Warmte[[#This Row],[Datumtijd]]))+TIME(HOUR(Data_Warmte[[#This Row],[Datumtijd]]),MINUTE(Data_Warmte[[#This Row],[Datumtijd]]),SECOND(Data_Warmte[[#This Row],[Datumtijd]]))</f>
        <v>1496.5833333333333</v>
      </c>
      <c r="C825" s="11">
        <v>2.5488429999999997E-4</v>
      </c>
      <c r="D825" s="7">
        <f>Data_Warmte[[#This Row],[Fractie]]/MAX(Data_Warmte[Fractie])</f>
        <v>0.61708405972482694</v>
      </c>
    </row>
    <row r="826" spans="1:4" x14ac:dyDescent="0.25">
      <c r="A826" s="10">
        <v>43865.625</v>
      </c>
      <c r="B826" s="10">
        <f>DATE(1904,MONTH(Data_Warmte[[#This Row],[Datumtijd]]),DAY(Data_Warmte[[#This Row],[Datumtijd]]))+TIME(HOUR(Data_Warmte[[#This Row],[Datumtijd]]),MINUTE(Data_Warmte[[#This Row],[Datumtijd]]),SECOND(Data_Warmte[[#This Row],[Datumtijd]]))</f>
        <v>1496.625</v>
      </c>
      <c r="C826" s="11">
        <v>2.5916205999999999E-4</v>
      </c>
      <c r="D826" s="7">
        <f>Data_Warmte[[#This Row],[Fractie]]/MAX(Data_Warmte[Fractie])</f>
        <v>0.62744067057660746</v>
      </c>
    </row>
    <row r="827" spans="1:4" x14ac:dyDescent="0.25">
      <c r="A827" s="10">
        <v>43865.666666666664</v>
      </c>
      <c r="B827" s="10">
        <f>DATE(1904,MONTH(Data_Warmte[[#This Row],[Datumtijd]]),DAY(Data_Warmte[[#This Row],[Datumtijd]]))+TIME(HOUR(Data_Warmte[[#This Row],[Datumtijd]]),MINUTE(Data_Warmte[[#This Row],[Datumtijd]]),SECOND(Data_Warmte[[#This Row],[Datumtijd]]))</f>
        <v>1496.6666666666667</v>
      </c>
      <c r="C827" s="11">
        <v>2.7681616E-4</v>
      </c>
      <c r="D827" s="7">
        <f>Data_Warmte[[#This Row],[Fractie]]/MAX(Data_Warmte[Fractie])</f>
        <v>0.6701818817802323</v>
      </c>
    </row>
    <row r="828" spans="1:4" x14ac:dyDescent="0.25">
      <c r="A828" s="10">
        <v>43865.708333333336</v>
      </c>
      <c r="B828" s="10">
        <f>DATE(1904,MONTH(Data_Warmte[[#This Row],[Datumtijd]]),DAY(Data_Warmte[[#This Row],[Datumtijd]]))+TIME(HOUR(Data_Warmte[[#This Row],[Datumtijd]]),MINUTE(Data_Warmte[[#This Row],[Datumtijd]]),SECOND(Data_Warmte[[#This Row],[Datumtijd]]))</f>
        <v>1496.7083333333333</v>
      </c>
      <c r="C828" s="11">
        <v>3.1588920000000004E-4</v>
      </c>
      <c r="D828" s="7">
        <f>Data_Warmte[[#This Row],[Fractie]]/MAX(Data_Warmte[Fractie])</f>
        <v>0.76477911726704173</v>
      </c>
    </row>
    <row r="829" spans="1:4" x14ac:dyDescent="0.25">
      <c r="A829" s="10">
        <v>43865.75</v>
      </c>
      <c r="B829" s="10">
        <f>DATE(1904,MONTH(Data_Warmte[[#This Row],[Datumtijd]]),DAY(Data_Warmte[[#This Row],[Datumtijd]]))+TIME(HOUR(Data_Warmte[[#This Row],[Datumtijd]]),MINUTE(Data_Warmte[[#This Row],[Datumtijd]]),SECOND(Data_Warmte[[#This Row],[Datumtijd]]))</f>
        <v>1496.75</v>
      </c>
      <c r="C829" s="11">
        <v>3.4274212E-4</v>
      </c>
      <c r="D829" s="7">
        <f>Data_Warmte[[#This Row],[Fractie]]/MAX(Data_Warmte[Fractie])</f>
        <v>0.82979100261684935</v>
      </c>
    </row>
    <row r="830" spans="1:4" x14ac:dyDescent="0.25">
      <c r="A830" s="10">
        <v>43865.791666666664</v>
      </c>
      <c r="B830" s="10">
        <f>DATE(1904,MONTH(Data_Warmte[[#This Row],[Datumtijd]]),DAY(Data_Warmte[[#This Row],[Datumtijd]]))+TIME(HOUR(Data_Warmte[[#This Row],[Datumtijd]]),MINUTE(Data_Warmte[[#This Row],[Datumtijd]]),SECOND(Data_Warmte[[#This Row],[Datumtijd]]))</f>
        <v>1496.7916666666667</v>
      </c>
      <c r="C830" s="11">
        <v>3.3045443999999997E-4</v>
      </c>
      <c r="D830" s="7">
        <f>Data_Warmte[[#This Row],[Fractie]]/MAX(Data_Warmte[Fractie])</f>
        <v>0.80004208728938675</v>
      </c>
    </row>
    <row r="831" spans="1:4" x14ac:dyDescent="0.25">
      <c r="A831" s="10">
        <v>43865.833333333336</v>
      </c>
      <c r="B831" s="10">
        <f>DATE(1904,MONTH(Data_Warmte[[#This Row],[Datumtijd]]),DAY(Data_Warmte[[#This Row],[Datumtijd]]))+TIME(HOUR(Data_Warmte[[#This Row],[Datumtijd]]),MINUTE(Data_Warmte[[#This Row],[Datumtijd]]),SECOND(Data_Warmte[[#This Row],[Datumtijd]]))</f>
        <v>1496.8333333333333</v>
      </c>
      <c r="C831" s="11">
        <v>3.1813931999999997E-4</v>
      </c>
      <c r="D831" s="7">
        <f>Data_Warmte[[#This Row],[Fractie]]/MAX(Data_Warmte[Fractie])</f>
        <v>0.77022673873477432</v>
      </c>
    </row>
    <row r="832" spans="1:4" x14ac:dyDescent="0.25">
      <c r="A832" s="10">
        <v>43865.875</v>
      </c>
      <c r="B832" s="10">
        <f>DATE(1904,MONTH(Data_Warmte[[#This Row],[Datumtijd]]),DAY(Data_Warmte[[#This Row],[Datumtijd]]))+TIME(HOUR(Data_Warmte[[#This Row],[Datumtijd]]),MINUTE(Data_Warmte[[#This Row],[Datumtijd]]),SECOND(Data_Warmte[[#This Row],[Datumtijd]]))</f>
        <v>1496.875</v>
      </c>
      <c r="C832" s="11">
        <v>2.8648675000000001E-4</v>
      </c>
      <c r="D832" s="7">
        <f>Data_Warmte[[#This Row],[Fractie]]/MAX(Data_Warmte[Fractie])</f>
        <v>0.69359472806827094</v>
      </c>
    </row>
    <row r="833" spans="1:4" x14ac:dyDescent="0.25">
      <c r="A833" s="10">
        <v>43865.916666666664</v>
      </c>
      <c r="B833" s="10">
        <f>DATE(1904,MONTH(Data_Warmte[[#This Row],[Datumtijd]]),DAY(Data_Warmte[[#This Row],[Datumtijd]]))+TIME(HOUR(Data_Warmte[[#This Row],[Datumtijd]]),MINUTE(Data_Warmte[[#This Row],[Datumtijd]]),SECOND(Data_Warmte[[#This Row],[Datumtijd]]))</f>
        <v>1496.9166666666667</v>
      </c>
      <c r="C833" s="11">
        <v>2.4513591E-4</v>
      </c>
      <c r="D833" s="7">
        <f>Data_Warmte[[#This Row],[Fractie]]/MAX(Data_Warmte[Fractie])</f>
        <v>0.59348285683794499</v>
      </c>
    </row>
    <row r="834" spans="1:4" x14ac:dyDescent="0.25">
      <c r="A834" s="10">
        <v>43865.958333333336</v>
      </c>
      <c r="B834" s="10">
        <f>DATE(1904,MONTH(Data_Warmte[[#This Row],[Datumtijd]]),DAY(Data_Warmte[[#This Row],[Datumtijd]]))+TIME(HOUR(Data_Warmte[[#This Row],[Datumtijd]]),MINUTE(Data_Warmte[[#This Row],[Datumtijd]]),SECOND(Data_Warmte[[#This Row],[Datumtijd]]))</f>
        <v>1496.9583333333333</v>
      </c>
      <c r="C834" s="11">
        <v>1.7469950000000001E-4</v>
      </c>
      <c r="D834" s="7">
        <f>Data_Warmte[[#This Row],[Fractie]]/MAX(Data_Warmte[Fractie])</f>
        <v>0.42295377428855924</v>
      </c>
    </row>
    <row r="835" spans="1:4" x14ac:dyDescent="0.25">
      <c r="A835" s="10">
        <v>43866</v>
      </c>
      <c r="B835" s="10">
        <f>DATE(1904,MONTH(Data_Warmte[[#This Row],[Datumtijd]]),DAY(Data_Warmte[[#This Row],[Datumtijd]]))+TIME(HOUR(Data_Warmte[[#This Row],[Datumtijd]]),MINUTE(Data_Warmte[[#This Row],[Datumtijd]]),SECOND(Data_Warmte[[#This Row],[Datumtijd]]))</f>
        <v>1497</v>
      </c>
      <c r="C835" s="11">
        <v>1.0490982000000001E-4</v>
      </c>
      <c r="D835" s="7">
        <f>Data_Warmte[[#This Row],[Fractie]]/MAX(Data_Warmte[Fractie])</f>
        <v>0.25399044833518919</v>
      </c>
    </row>
    <row r="836" spans="1:4" x14ac:dyDescent="0.25">
      <c r="A836" s="10">
        <v>43866.041666666664</v>
      </c>
      <c r="B836" s="10">
        <f>DATE(1904,MONTH(Data_Warmte[[#This Row],[Datumtijd]]),DAY(Data_Warmte[[#This Row],[Datumtijd]]))+TIME(HOUR(Data_Warmte[[#This Row],[Datumtijd]]),MINUTE(Data_Warmte[[#This Row],[Datumtijd]]),SECOND(Data_Warmte[[#This Row],[Datumtijd]]))</f>
        <v>1497.0416666666667</v>
      </c>
      <c r="C836" s="11">
        <v>8.1812159999999993E-5</v>
      </c>
      <c r="D836" s="7">
        <f>Data_Warmte[[#This Row],[Fractie]]/MAX(Data_Warmte[Fractie])</f>
        <v>0.19807018254030201</v>
      </c>
    </row>
    <row r="837" spans="1:4" x14ac:dyDescent="0.25">
      <c r="A837" s="10">
        <v>43866.083333333336</v>
      </c>
      <c r="B837" s="10">
        <f>DATE(1904,MONTH(Data_Warmte[[#This Row],[Datumtijd]]),DAY(Data_Warmte[[#This Row],[Datumtijd]]))+TIME(HOUR(Data_Warmte[[#This Row],[Datumtijd]]),MINUTE(Data_Warmte[[#This Row],[Datumtijd]]),SECOND(Data_Warmte[[#This Row],[Datumtijd]]))</f>
        <v>1497.0833333333333</v>
      </c>
      <c r="C837" s="11">
        <v>8.5591700000000009E-5</v>
      </c>
      <c r="D837" s="7">
        <f>Data_Warmte[[#This Row],[Fractie]]/MAX(Data_Warmte[Fractie])</f>
        <v>0.20722058484869205</v>
      </c>
    </row>
    <row r="838" spans="1:4" x14ac:dyDescent="0.25">
      <c r="A838" s="10">
        <v>43866.125</v>
      </c>
      <c r="B838" s="10">
        <f>DATE(1904,MONTH(Data_Warmte[[#This Row],[Datumtijd]]),DAY(Data_Warmte[[#This Row],[Datumtijd]]))+TIME(HOUR(Data_Warmte[[#This Row],[Datumtijd]]),MINUTE(Data_Warmte[[#This Row],[Datumtijd]]),SECOND(Data_Warmte[[#This Row],[Datumtijd]]))</f>
        <v>1497.125</v>
      </c>
      <c r="C838" s="11">
        <v>9.4715649999999995E-5</v>
      </c>
      <c r="D838" s="7">
        <f>Data_Warmte[[#This Row],[Fractie]]/MAX(Data_Warmte[Fractie])</f>
        <v>0.22930999603143781</v>
      </c>
    </row>
    <row r="839" spans="1:4" x14ac:dyDescent="0.25">
      <c r="A839" s="10">
        <v>43866.166666666664</v>
      </c>
      <c r="B839" s="10">
        <f>DATE(1904,MONTH(Data_Warmte[[#This Row],[Datumtijd]]),DAY(Data_Warmte[[#This Row],[Datumtijd]]))+TIME(HOUR(Data_Warmte[[#This Row],[Datumtijd]]),MINUTE(Data_Warmte[[#This Row],[Datumtijd]]),SECOND(Data_Warmte[[#This Row],[Datumtijd]]))</f>
        <v>1497.1666666666667</v>
      </c>
      <c r="C839" s="11">
        <v>1.0680645E-4</v>
      </c>
      <c r="D839" s="7">
        <f>Data_Warmte[[#This Row],[Fractie]]/MAX(Data_Warmte[Fractie])</f>
        <v>0.25858225779617161</v>
      </c>
    </row>
    <row r="840" spans="1:4" x14ac:dyDescent="0.25">
      <c r="A840" s="10">
        <v>43866.208333333336</v>
      </c>
      <c r="B840" s="10">
        <f>DATE(1904,MONTH(Data_Warmte[[#This Row],[Datumtijd]]),DAY(Data_Warmte[[#This Row],[Datumtijd]]))+TIME(HOUR(Data_Warmte[[#This Row],[Datumtijd]]),MINUTE(Data_Warmte[[#This Row],[Datumtijd]]),SECOND(Data_Warmte[[#This Row],[Datumtijd]]))</f>
        <v>1497.2083333333333</v>
      </c>
      <c r="C840" s="11">
        <v>1.3109014E-4</v>
      </c>
      <c r="D840" s="7">
        <f>Data_Warmte[[#This Row],[Fractie]]/MAX(Data_Warmte[Fractie])</f>
        <v>0.31737394488831183</v>
      </c>
    </row>
    <row r="841" spans="1:4" x14ac:dyDescent="0.25">
      <c r="A841" s="10">
        <v>43866.25</v>
      </c>
      <c r="B841" s="10">
        <f>DATE(1904,MONTH(Data_Warmte[[#This Row],[Datumtijd]]),DAY(Data_Warmte[[#This Row],[Datumtijd]]))+TIME(HOUR(Data_Warmte[[#This Row],[Datumtijd]]),MINUTE(Data_Warmte[[#This Row],[Datumtijd]]),SECOND(Data_Warmte[[#This Row],[Datumtijd]]))</f>
        <v>1497.25</v>
      </c>
      <c r="C841" s="11">
        <v>1.8979912E-4</v>
      </c>
      <c r="D841" s="7">
        <f>Data_Warmte[[#This Row],[Fractie]]/MAX(Data_Warmte[Fractie])</f>
        <v>0.4595104975151455</v>
      </c>
    </row>
    <row r="842" spans="1:4" x14ac:dyDescent="0.25">
      <c r="A842" s="10">
        <v>43866.291666666664</v>
      </c>
      <c r="B842" s="10">
        <f>DATE(1904,MONTH(Data_Warmte[[#This Row],[Datumtijd]]),DAY(Data_Warmte[[#This Row],[Datumtijd]]))+TIME(HOUR(Data_Warmte[[#This Row],[Datumtijd]]),MINUTE(Data_Warmte[[#This Row],[Datumtijd]]),SECOND(Data_Warmte[[#This Row],[Datumtijd]]))</f>
        <v>1497.2916666666667</v>
      </c>
      <c r="C842" s="11">
        <v>2.7018399999999997E-4</v>
      </c>
      <c r="D842" s="7">
        <f>Data_Warmte[[#This Row],[Fractie]]/MAX(Data_Warmte[Fractie])</f>
        <v>0.65412518382926155</v>
      </c>
    </row>
    <row r="843" spans="1:4" x14ac:dyDescent="0.25">
      <c r="A843" s="10">
        <v>43866.333333333336</v>
      </c>
      <c r="B843" s="10">
        <f>DATE(1904,MONTH(Data_Warmte[[#This Row],[Datumtijd]]),DAY(Data_Warmte[[#This Row],[Datumtijd]]))+TIME(HOUR(Data_Warmte[[#This Row],[Datumtijd]]),MINUTE(Data_Warmte[[#This Row],[Datumtijd]]),SECOND(Data_Warmte[[#This Row],[Datumtijd]]))</f>
        <v>1497.3333333333333</v>
      </c>
      <c r="C843" s="11">
        <v>3.273881E-4</v>
      </c>
      <c r="D843" s="7">
        <f>Data_Warmte[[#This Row],[Fractie]]/MAX(Data_Warmte[Fractie])</f>
        <v>0.7926183678382609</v>
      </c>
    </row>
    <row r="844" spans="1:4" x14ac:dyDescent="0.25">
      <c r="A844" s="10">
        <v>43866.375</v>
      </c>
      <c r="B844" s="10">
        <f>DATE(1904,MONTH(Data_Warmte[[#This Row],[Datumtijd]]),DAY(Data_Warmte[[#This Row],[Datumtijd]]))+TIME(HOUR(Data_Warmte[[#This Row],[Datumtijd]]),MINUTE(Data_Warmte[[#This Row],[Datumtijd]]),SECOND(Data_Warmte[[#This Row],[Datumtijd]]))</f>
        <v>1497.375</v>
      </c>
      <c r="C844" s="11">
        <v>3.4693681999999998E-4</v>
      </c>
      <c r="D844" s="7">
        <f>Data_Warmte[[#This Row],[Fractie]]/MAX(Data_Warmte[Fractie])</f>
        <v>0.83994652222055866</v>
      </c>
    </row>
    <row r="845" spans="1:4" x14ac:dyDescent="0.25">
      <c r="A845" s="10">
        <v>43866.416666666664</v>
      </c>
      <c r="B845" s="10">
        <f>DATE(1904,MONTH(Data_Warmte[[#This Row],[Datumtijd]]),DAY(Data_Warmte[[#This Row],[Datumtijd]]))+TIME(HOUR(Data_Warmte[[#This Row],[Datumtijd]]),MINUTE(Data_Warmte[[#This Row],[Datumtijd]]),SECOND(Data_Warmte[[#This Row],[Datumtijd]]))</f>
        <v>1497.4166666666667</v>
      </c>
      <c r="C845" s="11">
        <v>3.3684420000000006E-4</v>
      </c>
      <c r="D845" s="7">
        <f>Data_Warmte[[#This Row],[Fractie]]/MAX(Data_Warmte[Fractie])</f>
        <v>0.81551192612005374</v>
      </c>
    </row>
    <row r="846" spans="1:4" x14ac:dyDescent="0.25">
      <c r="A846" s="10">
        <v>43866.458333333336</v>
      </c>
      <c r="B846" s="10">
        <f>DATE(1904,MONTH(Data_Warmte[[#This Row],[Datumtijd]]),DAY(Data_Warmte[[#This Row],[Datumtijd]]))+TIME(HOUR(Data_Warmte[[#This Row],[Datumtijd]]),MINUTE(Data_Warmte[[#This Row],[Datumtijd]]),SECOND(Data_Warmte[[#This Row],[Datumtijd]]))</f>
        <v>1497.4583333333333</v>
      </c>
      <c r="C846" s="11">
        <v>2.9933898E-4</v>
      </c>
      <c r="D846" s="7">
        <f>Data_Warmte[[#This Row],[Fractie]]/MAX(Data_Warmte[Fractie])</f>
        <v>0.72471043925533585</v>
      </c>
    </row>
    <row r="847" spans="1:4" x14ac:dyDescent="0.25">
      <c r="A847" s="10">
        <v>43866.5</v>
      </c>
      <c r="B847" s="10">
        <f>DATE(1904,MONTH(Data_Warmte[[#This Row],[Datumtijd]]),DAY(Data_Warmte[[#This Row],[Datumtijd]]))+TIME(HOUR(Data_Warmte[[#This Row],[Datumtijd]]),MINUTE(Data_Warmte[[#This Row],[Datumtijd]]),SECOND(Data_Warmte[[#This Row],[Datumtijd]]))</f>
        <v>1497.5</v>
      </c>
      <c r="C847" s="11">
        <v>2.7094420999999999E-4</v>
      </c>
      <c r="D847" s="7">
        <f>Data_Warmte[[#This Row],[Fractie]]/MAX(Data_Warmte[Fractie])</f>
        <v>0.65596567958770335</v>
      </c>
    </row>
    <row r="848" spans="1:4" x14ac:dyDescent="0.25">
      <c r="A848" s="10">
        <v>43866.541666666664</v>
      </c>
      <c r="B848" s="10">
        <f>DATE(1904,MONTH(Data_Warmte[[#This Row],[Datumtijd]]),DAY(Data_Warmte[[#This Row],[Datumtijd]]))+TIME(HOUR(Data_Warmte[[#This Row],[Datumtijd]]),MINUTE(Data_Warmte[[#This Row],[Datumtijd]]),SECOND(Data_Warmte[[#This Row],[Datumtijd]]))</f>
        <v>1497.5416666666667</v>
      </c>
      <c r="C848" s="11">
        <v>2.5596050000000002E-4</v>
      </c>
      <c r="D848" s="7">
        <f>Data_Warmte[[#This Row],[Fractie]]/MAX(Data_Warmte[Fractie])</f>
        <v>0.61968957864096219</v>
      </c>
    </row>
    <row r="849" spans="1:4" x14ac:dyDescent="0.25">
      <c r="A849" s="10">
        <v>43866.583333333336</v>
      </c>
      <c r="B849" s="10">
        <f>DATE(1904,MONTH(Data_Warmte[[#This Row],[Datumtijd]]),DAY(Data_Warmte[[#This Row],[Datumtijd]]))+TIME(HOUR(Data_Warmte[[#This Row],[Datumtijd]]),MINUTE(Data_Warmte[[#This Row],[Datumtijd]]),SECOND(Data_Warmte[[#This Row],[Datumtijd]]))</f>
        <v>1497.5833333333333</v>
      </c>
      <c r="C849" s="11">
        <v>2.4794711999999994E-4</v>
      </c>
      <c r="D849" s="7">
        <f>Data_Warmte[[#This Row],[Fractie]]/MAX(Data_Warmte[Fractie])</f>
        <v>0.60028889738080693</v>
      </c>
    </row>
    <row r="850" spans="1:4" x14ac:dyDescent="0.25">
      <c r="A850" s="10">
        <v>43866.625</v>
      </c>
      <c r="B850" s="10">
        <f>DATE(1904,MONTH(Data_Warmte[[#This Row],[Datumtijd]]),DAY(Data_Warmte[[#This Row],[Datumtijd]]))+TIME(HOUR(Data_Warmte[[#This Row],[Datumtijd]]),MINUTE(Data_Warmte[[#This Row],[Datumtijd]]),SECOND(Data_Warmte[[#This Row],[Datumtijd]]))</f>
        <v>1497.625</v>
      </c>
      <c r="C850" s="11">
        <v>2.4969072E-4</v>
      </c>
      <c r="D850" s="7">
        <f>Data_Warmte[[#This Row],[Fractie]]/MAX(Data_Warmte[Fractie])</f>
        <v>0.60451021570655805</v>
      </c>
    </row>
    <row r="851" spans="1:4" x14ac:dyDescent="0.25">
      <c r="A851" s="10">
        <v>43866.666666666664</v>
      </c>
      <c r="B851" s="10">
        <f>DATE(1904,MONTH(Data_Warmte[[#This Row],[Datumtijd]]),DAY(Data_Warmte[[#This Row],[Datumtijd]]))+TIME(HOUR(Data_Warmte[[#This Row],[Datumtijd]]),MINUTE(Data_Warmte[[#This Row],[Datumtijd]]),SECOND(Data_Warmte[[#This Row],[Datumtijd]]))</f>
        <v>1497.6666666666667</v>
      </c>
      <c r="C851" s="11">
        <v>2.6824005999999997E-4</v>
      </c>
      <c r="D851" s="7">
        <f>Data_Warmte[[#This Row],[Fractie]]/MAX(Data_Warmte[Fractie])</f>
        <v>0.64941883515630883</v>
      </c>
    </row>
    <row r="852" spans="1:4" x14ac:dyDescent="0.25">
      <c r="A852" s="10">
        <v>43866.708333333336</v>
      </c>
      <c r="B852" s="10">
        <f>DATE(1904,MONTH(Data_Warmte[[#This Row],[Datumtijd]]),DAY(Data_Warmte[[#This Row],[Datumtijd]]))+TIME(HOUR(Data_Warmte[[#This Row],[Datumtijd]]),MINUTE(Data_Warmte[[#This Row],[Datumtijd]]),SECOND(Data_Warmte[[#This Row],[Datumtijd]]))</f>
        <v>1497.7083333333333</v>
      </c>
      <c r="C852" s="11">
        <v>3.067492E-4</v>
      </c>
      <c r="D852" s="7">
        <f>Data_Warmte[[#This Row],[Fractie]]/MAX(Data_Warmte[Fractie])</f>
        <v>0.74265084845689944</v>
      </c>
    </row>
    <row r="853" spans="1:4" x14ac:dyDescent="0.25">
      <c r="A853" s="10">
        <v>43866.75</v>
      </c>
      <c r="B853" s="10">
        <f>DATE(1904,MONTH(Data_Warmte[[#This Row],[Datumtijd]]),DAY(Data_Warmte[[#This Row],[Datumtijd]]))+TIME(HOUR(Data_Warmte[[#This Row],[Datumtijd]]),MINUTE(Data_Warmte[[#This Row],[Datumtijd]]),SECOND(Data_Warmte[[#This Row],[Datumtijd]]))</f>
        <v>1497.75</v>
      </c>
      <c r="C853" s="11">
        <v>3.3464056000000002E-4</v>
      </c>
      <c r="D853" s="7">
        <f>Data_Warmte[[#This Row],[Fractie]]/MAX(Data_Warmte[Fractie])</f>
        <v>0.810176834404432</v>
      </c>
    </row>
    <row r="854" spans="1:4" x14ac:dyDescent="0.25">
      <c r="A854" s="10">
        <v>43866.791666666664</v>
      </c>
      <c r="B854" s="10">
        <f>DATE(1904,MONTH(Data_Warmte[[#This Row],[Datumtijd]]),DAY(Data_Warmte[[#This Row],[Datumtijd]]))+TIME(HOUR(Data_Warmte[[#This Row],[Datumtijd]]),MINUTE(Data_Warmte[[#This Row],[Datumtijd]]),SECOND(Data_Warmte[[#This Row],[Datumtijd]]))</f>
        <v>1497.7916666666667</v>
      </c>
      <c r="C854" s="11">
        <v>3.2191847999999996E-4</v>
      </c>
      <c r="D854" s="7">
        <f>Data_Warmte[[#This Row],[Fractie]]/MAX(Data_Warmte[Fractie])</f>
        <v>0.77937622104949378</v>
      </c>
    </row>
    <row r="855" spans="1:4" x14ac:dyDescent="0.25">
      <c r="A855" s="10">
        <v>43866.833333333336</v>
      </c>
      <c r="B855" s="10">
        <f>DATE(1904,MONTH(Data_Warmte[[#This Row],[Datumtijd]]),DAY(Data_Warmte[[#This Row],[Datumtijd]]))+TIME(HOUR(Data_Warmte[[#This Row],[Datumtijd]]),MINUTE(Data_Warmte[[#This Row],[Datumtijd]]),SECOND(Data_Warmte[[#This Row],[Datumtijd]]))</f>
        <v>1497.8333333333333</v>
      </c>
      <c r="C855" s="11">
        <v>3.0986137999999998E-4</v>
      </c>
      <c r="D855" s="7">
        <f>Data_Warmte[[#This Row],[Fractie]]/MAX(Data_Warmte[Fractie])</f>
        <v>0.75018554819711258</v>
      </c>
    </row>
    <row r="856" spans="1:4" x14ac:dyDescent="0.25">
      <c r="A856" s="10">
        <v>43866.875</v>
      </c>
      <c r="B856" s="10">
        <f>DATE(1904,MONTH(Data_Warmte[[#This Row],[Datumtijd]]),DAY(Data_Warmte[[#This Row],[Datumtijd]]))+TIME(HOUR(Data_Warmte[[#This Row],[Datumtijd]]),MINUTE(Data_Warmte[[#This Row],[Datumtijd]]),SECOND(Data_Warmte[[#This Row],[Datumtijd]]))</f>
        <v>1497.875</v>
      </c>
      <c r="C856" s="11">
        <v>2.7715150000000001E-4</v>
      </c>
      <c r="D856" s="7">
        <f>Data_Warmte[[#This Row],[Fractie]]/MAX(Data_Warmte[Fractie])</f>
        <v>0.67099375198403899</v>
      </c>
    </row>
    <row r="857" spans="1:4" x14ac:dyDescent="0.25">
      <c r="A857" s="10">
        <v>43866.916666666664</v>
      </c>
      <c r="B857" s="10">
        <f>DATE(1904,MONTH(Data_Warmte[[#This Row],[Datumtijd]]),DAY(Data_Warmte[[#This Row],[Datumtijd]]))+TIME(HOUR(Data_Warmte[[#This Row],[Datumtijd]]),MINUTE(Data_Warmte[[#This Row],[Datumtijd]]),SECOND(Data_Warmte[[#This Row],[Datumtijd]]))</f>
        <v>1497.9166666666667</v>
      </c>
      <c r="C857" s="11">
        <v>2.3558069999999999E-4</v>
      </c>
      <c r="D857" s="7">
        <f>Data_Warmte[[#This Row],[Fractie]]/MAX(Data_Warmte[Fractie])</f>
        <v>0.57034934968068474</v>
      </c>
    </row>
    <row r="858" spans="1:4" x14ac:dyDescent="0.25">
      <c r="A858" s="10">
        <v>43866.958333333336</v>
      </c>
      <c r="B858" s="10">
        <f>DATE(1904,MONTH(Data_Warmte[[#This Row],[Datumtijd]]),DAY(Data_Warmte[[#This Row],[Datumtijd]]))+TIME(HOUR(Data_Warmte[[#This Row],[Datumtijd]]),MINUTE(Data_Warmte[[#This Row],[Datumtijd]]),SECOND(Data_Warmte[[#This Row],[Datumtijd]]))</f>
        <v>1497.9583333333333</v>
      </c>
      <c r="C858" s="11">
        <v>1.6945386E-4</v>
      </c>
      <c r="D858" s="7">
        <f>Data_Warmte[[#This Row],[Fractie]]/MAX(Data_Warmte[Fractie])</f>
        <v>0.41025389113743949</v>
      </c>
    </row>
    <row r="859" spans="1:4" x14ac:dyDescent="0.25">
      <c r="A859" s="10">
        <v>43867</v>
      </c>
      <c r="B859" s="10">
        <f>DATE(1904,MONTH(Data_Warmte[[#This Row],[Datumtijd]]),DAY(Data_Warmte[[#This Row],[Datumtijd]]))+TIME(HOUR(Data_Warmte[[#This Row],[Datumtijd]]),MINUTE(Data_Warmte[[#This Row],[Datumtijd]]),SECOND(Data_Warmte[[#This Row],[Datumtijd]]))</f>
        <v>1498</v>
      </c>
      <c r="C859" s="11">
        <v>1.0177399999999999E-4</v>
      </c>
      <c r="D859" s="7">
        <f>Data_Warmte[[#This Row],[Fractie]]/MAX(Data_Warmte[Fractie])</f>
        <v>0.24639851530453047</v>
      </c>
    </row>
    <row r="860" spans="1:4" x14ac:dyDescent="0.25">
      <c r="A860" s="10">
        <v>43867.041666666664</v>
      </c>
      <c r="B860" s="10">
        <f>DATE(1904,MONTH(Data_Warmte[[#This Row],[Datumtijd]]),DAY(Data_Warmte[[#This Row],[Datumtijd]]))+TIME(HOUR(Data_Warmte[[#This Row],[Datumtijd]]),MINUTE(Data_Warmte[[#This Row],[Datumtijd]]),SECOND(Data_Warmte[[#This Row],[Datumtijd]]))</f>
        <v>1498.0416666666667</v>
      </c>
      <c r="C860" s="11">
        <v>7.8430160000000004E-5</v>
      </c>
      <c r="D860" s="7">
        <f>Data_Warmte[[#This Row],[Fractie]]/MAX(Data_Warmte[Fractie])</f>
        <v>0.18988223887335445</v>
      </c>
    </row>
    <row r="861" spans="1:4" x14ac:dyDescent="0.25">
      <c r="A861" s="10">
        <v>43867.083333333336</v>
      </c>
      <c r="B861" s="10">
        <f>DATE(1904,MONTH(Data_Warmte[[#This Row],[Datumtijd]]),DAY(Data_Warmte[[#This Row],[Datumtijd]]))+TIME(HOUR(Data_Warmte[[#This Row],[Datumtijd]]),MINUTE(Data_Warmte[[#This Row],[Datumtijd]]),SECOND(Data_Warmte[[#This Row],[Datumtijd]]))</f>
        <v>1498.0833333333333</v>
      </c>
      <c r="C861" s="11">
        <v>8.18235E-5</v>
      </c>
      <c r="D861" s="7">
        <f>Data_Warmte[[#This Row],[Fractie]]/MAX(Data_Warmte[Fractie])</f>
        <v>0.19809763708825684</v>
      </c>
    </row>
    <row r="862" spans="1:4" x14ac:dyDescent="0.25">
      <c r="A862" s="10">
        <v>43867.125</v>
      </c>
      <c r="B862" s="10">
        <f>DATE(1904,MONTH(Data_Warmte[[#This Row],[Datumtijd]]),DAY(Data_Warmte[[#This Row],[Datumtijd]]))+TIME(HOUR(Data_Warmte[[#This Row],[Datumtijd]]),MINUTE(Data_Warmte[[#This Row],[Datumtijd]]),SECOND(Data_Warmte[[#This Row],[Datumtijd]]))</f>
        <v>1498.125</v>
      </c>
      <c r="C862" s="11">
        <v>9.0747910000000013E-5</v>
      </c>
      <c r="D862" s="7">
        <f>Data_Warmte[[#This Row],[Fractie]]/MAX(Data_Warmte[Fractie])</f>
        <v>0.21970395475258081</v>
      </c>
    </row>
    <row r="863" spans="1:4" x14ac:dyDescent="0.25">
      <c r="A863" s="10">
        <v>43867.166666666664</v>
      </c>
      <c r="B863" s="10">
        <f>DATE(1904,MONTH(Data_Warmte[[#This Row],[Datumtijd]]),DAY(Data_Warmte[[#This Row],[Datumtijd]]))+TIME(HOUR(Data_Warmte[[#This Row],[Datumtijd]]),MINUTE(Data_Warmte[[#This Row],[Datumtijd]]),SECOND(Data_Warmte[[#This Row],[Datumtijd]]))</f>
        <v>1498.1666666666667</v>
      </c>
      <c r="C863" s="11">
        <v>1.0298513000000001E-4</v>
      </c>
      <c r="D863" s="7">
        <f>Data_Warmte[[#This Row],[Fractie]]/MAX(Data_Warmte[Fractie])</f>
        <v>0.24933070460475235</v>
      </c>
    </row>
    <row r="864" spans="1:4" x14ac:dyDescent="0.25">
      <c r="A864" s="10">
        <v>43867.208333333336</v>
      </c>
      <c r="B864" s="10">
        <f>DATE(1904,MONTH(Data_Warmte[[#This Row],[Datumtijd]]),DAY(Data_Warmte[[#This Row],[Datumtijd]]))+TIME(HOUR(Data_Warmte[[#This Row],[Datumtijd]]),MINUTE(Data_Warmte[[#This Row],[Datumtijd]]),SECOND(Data_Warmte[[#This Row],[Datumtijd]]))</f>
        <v>1498.2083333333333</v>
      </c>
      <c r="C864" s="11">
        <v>1.2676524E-4</v>
      </c>
      <c r="D864" s="7">
        <f>Data_Warmte[[#This Row],[Fractie]]/MAX(Data_Warmte[Fractie])</f>
        <v>0.30690320640067681</v>
      </c>
    </row>
    <row r="865" spans="1:4" x14ac:dyDescent="0.25">
      <c r="A865" s="10">
        <v>43867.25</v>
      </c>
      <c r="B865" s="10">
        <f>DATE(1904,MONTH(Data_Warmte[[#This Row],[Datumtijd]]),DAY(Data_Warmte[[#This Row],[Datumtijd]]))+TIME(HOUR(Data_Warmte[[#This Row],[Datumtijd]]),MINUTE(Data_Warmte[[#This Row],[Datumtijd]]),SECOND(Data_Warmte[[#This Row],[Datumtijd]]))</f>
        <v>1498.25</v>
      </c>
      <c r="C865" s="11">
        <v>1.8478956000000002E-4</v>
      </c>
      <c r="D865" s="7">
        <f>Data_Warmte[[#This Row],[Fractie]]/MAX(Data_Warmte[Fractie])</f>
        <v>0.44738217253696877</v>
      </c>
    </row>
    <row r="866" spans="1:4" x14ac:dyDescent="0.25">
      <c r="A866" s="10">
        <v>43867.291666666664</v>
      </c>
      <c r="B866" s="10">
        <f>DATE(1904,MONTH(Data_Warmte[[#This Row],[Datumtijd]]),DAY(Data_Warmte[[#This Row],[Datumtijd]]))+TIME(HOUR(Data_Warmte[[#This Row],[Datumtijd]]),MINUTE(Data_Warmte[[#This Row],[Datumtijd]]),SECOND(Data_Warmte[[#This Row],[Datumtijd]]))</f>
        <v>1498.2916666666667</v>
      </c>
      <c r="C866" s="11">
        <v>2.6758684999999996E-4</v>
      </c>
      <c r="D866" s="7">
        <f>Data_Warmte[[#This Row],[Fractie]]/MAX(Data_Warmte[Fractie])</f>
        <v>0.64783739024717601</v>
      </c>
    </row>
    <row r="867" spans="1:4" x14ac:dyDescent="0.25">
      <c r="A867" s="10">
        <v>43867.333333333336</v>
      </c>
      <c r="B867" s="10">
        <f>DATE(1904,MONTH(Data_Warmte[[#This Row],[Datumtijd]]),DAY(Data_Warmte[[#This Row],[Datumtijd]]))+TIME(HOUR(Data_Warmte[[#This Row],[Datumtijd]]),MINUTE(Data_Warmte[[#This Row],[Datumtijd]]),SECOND(Data_Warmte[[#This Row],[Datumtijd]]))</f>
        <v>1498.3333333333333</v>
      </c>
      <c r="C867" s="11">
        <v>3.2570179999999997E-4</v>
      </c>
      <c r="D867" s="7">
        <f>Data_Warmte[[#This Row],[Fractie]]/MAX(Data_Warmte[Fractie])</f>
        <v>0.78853577487386883</v>
      </c>
    </row>
    <row r="868" spans="1:4" x14ac:dyDescent="0.25">
      <c r="A868" s="10">
        <v>43867.375</v>
      </c>
      <c r="B868" s="10">
        <f>DATE(1904,MONTH(Data_Warmte[[#This Row],[Datumtijd]]),DAY(Data_Warmte[[#This Row],[Datumtijd]]))+TIME(HOUR(Data_Warmte[[#This Row],[Datumtijd]]),MINUTE(Data_Warmte[[#This Row],[Datumtijd]]),SECOND(Data_Warmte[[#This Row],[Datumtijd]]))</f>
        <v>1498.375</v>
      </c>
      <c r="C868" s="11">
        <v>3.4605805999999998E-4</v>
      </c>
      <c r="D868" s="7">
        <f>Data_Warmte[[#This Row],[Fractie]]/MAX(Data_Warmte[Fractie])</f>
        <v>0.83781901264729819</v>
      </c>
    </row>
    <row r="869" spans="1:4" x14ac:dyDescent="0.25">
      <c r="A869" s="10">
        <v>43867.416666666664</v>
      </c>
      <c r="B869" s="10">
        <f>DATE(1904,MONTH(Data_Warmte[[#This Row],[Datumtijd]]),DAY(Data_Warmte[[#This Row],[Datumtijd]]))+TIME(HOUR(Data_Warmte[[#This Row],[Datumtijd]]),MINUTE(Data_Warmte[[#This Row],[Datumtijd]]),SECOND(Data_Warmte[[#This Row],[Datumtijd]]))</f>
        <v>1498.4166666666667</v>
      </c>
      <c r="C869" s="11">
        <v>3.3245471999999998E-4</v>
      </c>
      <c r="D869" s="7">
        <f>Data_Warmte[[#This Row],[Fractie]]/MAX(Data_Warmte[Fractie])</f>
        <v>0.80488483712916259</v>
      </c>
    </row>
    <row r="870" spans="1:4" x14ac:dyDescent="0.25">
      <c r="A870" s="10">
        <v>43867.458333333336</v>
      </c>
      <c r="B870" s="10">
        <f>DATE(1904,MONTH(Data_Warmte[[#This Row],[Datumtijd]]),DAY(Data_Warmte[[#This Row],[Datumtijd]]))+TIME(HOUR(Data_Warmte[[#This Row],[Datumtijd]]),MINUTE(Data_Warmte[[#This Row],[Datumtijd]]),SECOND(Data_Warmte[[#This Row],[Datumtijd]]))</f>
        <v>1498.4583333333333</v>
      </c>
      <c r="C870" s="11">
        <v>2.9478039999999994E-4</v>
      </c>
      <c r="D870" s="7">
        <f>Data_Warmte[[#This Row],[Fractie]]/MAX(Data_Warmte[Fractie])</f>
        <v>0.71367395308109738</v>
      </c>
    </row>
    <row r="871" spans="1:4" x14ac:dyDescent="0.25">
      <c r="A871" s="10">
        <v>43867.5</v>
      </c>
      <c r="B871" s="10">
        <f>DATE(1904,MONTH(Data_Warmte[[#This Row],[Datumtijd]]),DAY(Data_Warmte[[#This Row],[Datumtijd]]))+TIME(HOUR(Data_Warmte[[#This Row],[Datumtijd]]),MINUTE(Data_Warmte[[#This Row],[Datumtijd]]),SECOND(Data_Warmte[[#This Row],[Datumtijd]]))</f>
        <v>1498.5</v>
      </c>
      <c r="C871" s="11">
        <v>2.6542472000000005E-4</v>
      </c>
      <c r="D871" s="7">
        <f>Data_Warmte[[#This Row],[Fractie]]/MAX(Data_Warmte[Fractie])</f>
        <v>0.64260279573487078</v>
      </c>
    </row>
    <row r="872" spans="1:4" x14ac:dyDescent="0.25">
      <c r="A872" s="10">
        <v>43867.541666666664</v>
      </c>
      <c r="B872" s="10">
        <f>DATE(1904,MONTH(Data_Warmte[[#This Row],[Datumtijd]]),DAY(Data_Warmte[[#This Row],[Datumtijd]]))+TIME(HOUR(Data_Warmte[[#This Row],[Datumtijd]]),MINUTE(Data_Warmte[[#This Row],[Datumtijd]]),SECOND(Data_Warmte[[#This Row],[Datumtijd]]))</f>
        <v>1498.5416666666667</v>
      </c>
      <c r="C872" s="11">
        <v>2.4941360000000002E-4</v>
      </c>
      <c r="D872" s="7">
        <f>Data_Warmte[[#This Row],[Fractie]]/MAX(Data_Warmte[Fractie])</f>
        <v>0.60383929821720728</v>
      </c>
    </row>
    <row r="873" spans="1:4" x14ac:dyDescent="0.25">
      <c r="A873" s="10">
        <v>43867.583333333336</v>
      </c>
      <c r="B873" s="10">
        <f>DATE(1904,MONTH(Data_Warmte[[#This Row],[Datumtijd]]),DAY(Data_Warmte[[#This Row],[Datumtijd]]))+TIME(HOUR(Data_Warmte[[#This Row],[Datumtijd]]),MINUTE(Data_Warmte[[#This Row],[Datumtijd]]),SECOND(Data_Warmte[[#This Row],[Datumtijd]]))</f>
        <v>1498.5833333333333</v>
      </c>
      <c r="C873" s="11">
        <v>2.4181996999999994E-4</v>
      </c>
      <c r="D873" s="7">
        <f>Data_Warmte[[#This Row],[Fractie]]/MAX(Data_Warmte[Fractie])</f>
        <v>0.58545484680749593</v>
      </c>
    </row>
    <row r="874" spans="1:4" x14ac:dyDescent="0.25">
      <c r="A874" s="10">
        <v>43867.625</v>
      </c>
      <c r="B874" s="10">
        <f>DATE(1904,MONTH(Data_Warmte[[#This Row],[Datumtijd]]),DAY(Data_Warmte[[#This Row],[Datumtijd]]))+TIME(HOUR(Data_Warmte[[#This Row],[Datumtijd]]),MINUTE(Data_Warmte[[#This Row],[Datumtijd]]),SECOND(Data_Warmte[[#This Row],[Datumtijd]]))</f>
        <v>1498.625</v>
      </c>
      <c r="C874" s="11">
        <v>2.4644096000000002E-4</v>
      </c>
      <c r="D874" s="7">
        <f>Data_Warmte[[#This Row],[Fractie]]/MAX(Data_Warmte[Fractie])</f>
        <v>0.59664242983692484</v>
      </c>
    </row>
    <row r="875" spans="1:4" x14ac:dyDescent="0.25">
      <c r="A875" s="10">
        <v>43867.666666666664</v>
      </c>
      <c r="B875" s="10">
        <f>DATE(1904,MONTH(Data_Warmte[[#This Row],[Datumtijd]]),DAY(Data_Warmte[[#This Row],[Datumtijd]]))+TIME(HOUR(Data_Warmte[[#This Row],[Datumtijd]]),MINUTE(Data_Warmte[[#This Row],[Datumtijd]]),SECOND(Data_Warmte[[#This Row],[Datumtijd]]))</f>
        <v>1498.6666666666667</v>
      </c>
      <c r="C875" s="11">
        <v>2.6604105999999999E-4</v>
      </c>
      <c r="D875" s="7">
        <f>Data_Warmte[[#This Row],[Fractie]]/MAX(Data_Warmte[Fractie])</f>
        <v>0.64409497704761054</v>
      </c>
    </row>
    <row r="876" spans="1:4" x14ac:dyDescent="0.25">
      <c r="A876" s="10">
        <v>43867.708333333336</v>
      </c>
      <c r="B876" s="10">
        <f>DATE(1904,MONTH(Data_Warmte[[#This Row],[Datumtijd]]),DAY(Data_Warmte[[#This Row],[Datumtijd]]))+TIME(HOUR(Data_Warmte[[#This Row],[Datumtijd]]),MINUTE(Data_Warmte[[#This Row],[Datumtijd]]),SECOND(Data_Warmte[[#This Row],[Datumtijd]]))</f>
        <v>1498.7083333333333</v>
      </c>
      <c r="C876" s="11">
        <v>3.0725190000000001E-4</v>
      </c>
      <c r="D876" s="7">
        <f>Data_Warmte[[#This Row],[Fractie]]/MAX(Data_Warmte[Fractie])</f>
        <v>0.74386790324145735</v>
      </c>
    </row>
    <row r="877" spans="1:4" x14ac:dyDescent="0.25">
      <c r="A877" s="10">
        <v>43867.75</v>
      </c>
      <c r="B877" s="10">
        <f>DATE(1904,MONTH(Data_Warmte[[#This Row],[Datumtijd]]),DAY(Data_Warmte[[#This Row],[Datumtijd]]))+TIME(HOUR(Data_Warmte[[#This Row],[Datumtijd]]),MINUTE(Data_Warmte[[#This Row],[Datumtijd]]),SECOND(Data_Warmte[[#This Row],[Datumtijd]]))</f>
        <v>1498.75</v>
      </c>
      <c r="C877" s="11">
        <v>3.3741568000000003E-4</v>
      </c>
      <c r="D877" s="7">
        <f>Data_Warmte[[#This Row],[Fractie]]/MAX(Data_Warmte[Fractie])</f>
        <v>0.8168954997589617</v>
      </c>
    </row>
    <row r="878" spans="1:4" x14ac:dyDescent="0.25">
      <c r="A878" s="10">
        <v>43867.791666666664</v>
      </c>
      <c r="B878" s="10">
        <f>DATE(1904,MONTH(Data_Warmte[[#This Row],[Datumtijd]]),DAY(Data_Warmte[[#This Row],[Datumtijd]]))+TIME(HOUR(Data_Warmte[[#This Row],[Datumtijd]]),MINUTE(Data_Warmte[[#This Row],[Datumtijd]]),SECOND(Data_Warmte[[#This Row],[Datumtijd]]))</f>
        <v>1498.7916666666667</v>
      </c>
      <c r="C878" s="11">
        <v>3.2658828000000002E-4</v>
      </c>
      <c r="D878" s="7">
        <f>Data_Warmte[[#This Row],[Fractie]]/MAX(Data_Warmte[Fractie])</f>
        <v>0.79068197484485525</v>
      </c>
    </row>
    <row r="879" spans="1:4" x14ac:dyDescent="0.25">
      <c r="A879" s="10">
        <v>43867.833333333336</v>
      </c>
      <c r="B879" s="10">
        <f>DATE(1904,MONTH(Data_Warmte[[#This Row],[Datumtijd]]),DAY(Data_Warmte[[#This Row],[Datumtijd]]))+TIME(HOUR(Data_Warmte[[#This Row],[Datumtijd]]),MINUTE(Data_Warmte[[#This Row],[Datumtijd]]),SECOND(Data_Warmte[[#This Row],[Datumtijd]]))</f>
        <v>1498.8333333333333</v>
      </c>
      <c r="C879" s="11">
        <v>3.1532221999999998E-4</v>
      </c>
      <c r="D879" s="7">
        <f>Data_Warmte[[#This Row],[Fractie]]/MAX(Data_Warmte[Fractie])</f>
        <v>0.76340643829002031</v>
      </c>
    </row>
    <row r="880" spans="1:4" x14ac:dyDescent="0.25">
      <c r="A880" s="10">
        <v>43867.875</v>
      </c>
      <c r="B880" s="10">
        <f>DATE(1904,MONTH(Data_Warmte[[#This Row],[Datumtijd]]),DAY(Data_Warmte[[#This Row],[Datumtijd]]))+TIME(HOUR(Data_Warmte[[#This Row],[Datumtijd]]),MINUTE(Data_Warmte[[#This Row],[Datumtijd]]),SECOND(Data_Warmte[[#This Row],[Datumtijd]]))</f>
        <v>1498.875</v>
      </c>
      <c r="C880" s="11">
        <v>2.8385425000000003E-4</v>
      </c>
      <c r="D880" s="7">
        <f>Data_Warmte[[#This Row],[Fractie]]/MAX(Data_Warmte[Fractie])</f>
        <v>0.68722135086447456</v>
      </c>
    </row>
    <row r="881" spans="1:4" x14ac:dyDescent="0.25">
      <c r="A881" s="10">
        <v>43867.916666666664</v>
      </c>
      <c r="B881" s="10">
        <f>DATE(1904,MONTH(Data_Warmte[[#This Row],[Datumtijd]]),DAY(Data_Warmte[[#This Row],[Datumtijd]]))+TIME(HOUR(Data_Warmte[[#This Row],[Datumtijd]]),MINUTE(Data_Warmte[[#This Row],[Datumtijd]]),SECOND(Data_Warmte[[#This Row],[Datumtijd]]))</f>
        <v>1498.9166666666667</v>
      </c>
      <c r="C881" s="11">
        <v>2.4069629999999998E-4</v>
      </c>
      <c r="D881" s="7">
        <f>Data_Warmte[[#This Row],[Fractie]]/MAX(Data_Warmte[Fractie])</f>
        <v>0.58273440131363474</v>
      </c>
    </row>
    <row r="882" spans="1:4" x14ac:dyDescent="0.25">
      <c r="A882" s="10">
        <v>43867.958333333336</v>
      </c>
      <c r="B882" s="10">
        <f>DATE(1904,MONTH(Data_Warmte[[#This Row],[Datumtijd]]),DAY(Data_Warmte[[#This Row],[Datumtijd]]))+TIME(HOUR(Data_Warmte[[#This Row],[Datumtijd]]),MINUTE(Data_Warmte[[#This Row],[Datumtijd]]),SECOND(Data_Warmte[[#This Row],[Datumtijd]]))</f>
        <v>1498.9583333333333</v>
      </c>
      <c r="C882" s="11">
        <v>1.7273567999999997E-4</v>
      </c>
      <c r="D882" s="7">
        <f>Data_Warmte[[#This Row],[Fractie]]/MAX(Data_Warmte[Fractie])</f>
        <v>0.41819929542042639</v>
      </c>
    </row>
    <row r="883" spans="1:4" x14ac:dyDescent="0.25">
      <c r="A883" s="10">
        <v>43868</v>
      </c>
      <c r="B883" s="10">
        <f>DATE(1904,MONTH(Data_Warmte[[#This Row],[Datumtijd]]),DAY(Data_Warmte[[#This Row],[Datumtijd]]))+TIME(HOUR(Data_Warmte[[#This Row],[Datumtijd]]),MINUTE(Data_Warmte[[#This Row],[Datumtijd]]),SECOND(Data_Warmte[[#This Row],[Datumtijd]]))</f>
        <v>1499</v>
      </c>
      <c r="C883" s="11">
        <v>1.039394E-4</v>
      </c>
      <c r="D883" s="7">
        <f>Data_Warmte[[#This Row],[Fractie]]/MAX(Data_Warmte[Fractie])</f>
        <v>0.25164102660447379</v>
      </c>
    </row>
    <row r="884" spans="1:4" x14ac:dyDescent="0.25">
      <c r="A884" s="10">
        <v>43868.041666666664</v>
      </c>
      <c r="B884" s="10">
        <f>DATE(1904,MONTH(Data_Warmte[[#This Row],[Datumtijd]]),DAY(Data_Warmte[[#This Row],[Datumtijd]]))+TIME(HOUR(Data_Warmte[[#This Row],[Datumtijd]]),MINUTE(Data_Warmte[[#This Row],[Datumtijd]]),SECOND(Data_Warmte[[#This Row],[Datumtijd]]))</f>
        <v>1499.0416666666667</v>
      </c>
      <c r="C884" s="11">
        <v>8.1441919999999992E-5</v>
      </c>
      <c r="D884" s="7">
        <f>Data_Warmte[[#This Row],[Fractie]]/MAX(Data_Warmte[Fractie])</f>
        <v>0.19717381818097299</v>
      </c>
    </row>
    <row r="885" spans="1:4" x14ac:dyDescent="0.25">
      <c r="A885" s="10">
        <v>43868.083333333336</v>
      </c>
      <c r="B885" s="10">
        <f>DATE(1904,MONTH(Data_Warmte[[#This Row],[Datumtijd]]),DAY(Data_Warmte[[#This Row],[Datumtijd]]))+TIME(HOUR(Data_Warmte[[#This Row],[Datumtijd]]),MINUTE(Data_Warmte[[#This Row],[Datumtijd]]),SECOND(Data_Warmte[[#This Row],[Datumtijd]]))</f>
        <v>1499.0833333333333</v>
      </c>
      <c r="C885" s="11">
        <v>8.5467200000000001E-5</v>
      </c>
      <c r="D885" s="7">
        <f>Data_Warmte[[#This Row],[Fractie]]/MAX(Data_Warmte[Fractie])</f>
        <v>0.20691916586982304</v>
      </c>
    </row>
    <row r="886" spans="1:4" x14ac:dyDescent="0.25">
      <c r="A886" s="10">
        <v>43868.125</v>
      </c>
      <c r="B886" s="10">
        <f>DATE(1904,MONTH(Data_Warmte[[#This Row],[Datumtijd]]),DAY(Data_Warmte[[#This Row],[Datumtijd]]))+TIME(HOUR(Data_Warmte[[#This Row],[Datumtijd]]),MINUTE(Data_Warmte[[#This Row],[Datumtijd]]),SECOND(Data_Warmte[[#This Row],[Datumtijd]]))</f>
        <v>1499.125</v>
      </c>
      <c r="C886" s="11">
        <v>9.5603950000000012E-5</v>
      </c>
      <c r="D886" s="7">
        <f>Data_Warmte[[#This Row],[Fractie]]/MAX(Data_Warmte[Fractie])</f>
        <v>0.23146060228789839</v>
      </c>
    </row>
    <row r="887" spans="1:4" x14ac:dyDescent="0.25">
      <c r="A887" s="10">
        <v>43868.166666666664</v>
      </c>
      <c r="B887" s="10">
        <f>DATE(1904,MONTH(Data_Warmte[[#This Row],[Datumtijd]]),DAY(Data_Warmte[[#This Row],[Datumtijd]]))+TIME(HOUR(Data_Warmte[[#This Row],[Datumtijd]]),MINUTE(Data_Warmte[[#This Row],[Datumtijd]]),SECOND(Data_Warmte[[#This Row],[Datumtijd]]))</f>
        <v>1499.1666666666667</v>
      </c>
      <c r="C887" s="11">
        <v>1.0872862000000001E-4</v>
      </c>
      <c r="D887" s="7">
        <f>Data_Warmte[[#This Row],[Fractie]]/MAX(Data_Warmte[Fractie])</f>
        <v>0.26323590051595186</v>
      </c>
    </row>
    <row r="888" spans="1:4" x14ac:dyDescent="0.25">
      <c r="A888" s="10">
        <v>43868.208333333336</v>
      </c>
      <c r="B888" s="10">
        <f>DATE(1904,MONTH(Data_Warmte[[#This Row],[Datumtijd]]),DAY(Data_Warmte[[#This Row],[Datumtijd]]))+TIME(HOUR(Data_Warmte[[#This Row],[Datumtijd]]),MINUTE(Data_Warmte[[#This Row],[Datumtijd]]),SECOND(Data_Warmte[[#This Row],[Datumtijd]]))</f>
        <v>1499.2083333333333</v>
      </c>
      <c r="C888" s="11">
        <v>1.3385524000000002E-4</v>
      </c>
      <c r="D888" s="7">
        <f>Data_Warmte[[#This Row],[Fractie]]/MAX(Data_Warmte[Fractie])</f>
        <v>0.32406835146237356</v>
      </c>
    </row>
    <row r="889" spans="1:4" x14ac:dyDescent="0.25">
      <c r="A889" s="10">
        <v>43868.25</v>
      </c>
      <c r="B889" s="10">
        <f>DATE(1904,MONTH(Data_Warmte[[#This Row],[Datumtijd]]),DAY(Data_Warmte[[#This Row],[Datumtijd]]))+TIME(HOUR(Data_Warmte[[#This Row],[Datumtijd]]),MINUTE(Data_Warmte[[#This Row],[Datumtijd]]),SECOND(Data_Warmte[[#This Row],[Datumtijd]]))</f>
        <v>1499.25</v>
      </c>
      <c r="C889" s="11">
        <v>1.9363738000000003E-4</v>
      </c>
      <c r="D889" s="7">
        <f>Data_Warmte[[#This Row],[Fractie]]/MAX(Data_Warmte[Fractie])</f>
        <v>0.46880306305597891</v>
      </c>
    </row>
    <row r="890" spans="1:4" x14ac:dyDescent="0.25">
      <c r="A890" s="10">
        <v>43868.291666666664</v>
      </c>
      <c r="B890" s="10">
        <f>DATE(1904,MONTH(Data_Warmte[[#This Row],[Datumtijd]]),DAY(Data_Warmte[[#This Row],[Datumtijd]]))+TIME(HOUR(Data_Warmte[[#This Row],[Datumtijd]]),MINUTE(Data_Warmte[[#This Row],[Datumtijd]]),SECOND(Data_Warmte[[#This Row],[Datumtijd]]))</f>
        <v>1499.2916666666667</v>
      </c>
      <c r="C890" s="11">
        <v>2.7631899999999997E-4</v>
      </c>
      <c r="D890" s="7">
        <f>Data_Warmte[[#This Row],[Fractie]]/MAX(Data_Warmte[Fractie])</f>
        <v>0.66897823953497504</v>
      </c>
    </row>
    <row r="891" spans="1:4" x14ac:dyDescent="0.25">
      <c r="A891" s="10">
        <v>43868.333333333336</v>
      </c>
      <c r="B891" s="10">
        <f>DATE(1904,MONTH(Data_Warmte[[#This Row],[Datumtijd]]),DAY(Data_Warmte[[#This Row],[Datumtijd]]))+TIME(HOUR(Data_Warmte[[#This Row],[Datumtijd]]),MINUTE(Data_Warmte[[#This Row],[Datumtijd]]),SECOND(Data_Warmte[[#This Row],[Datumtijd]]))</f>
        <v>1499.3333333333333</v>
      </c>
      <c r="C891" s="11">
        <v>3.3581959999999999E-4</v>
      </c>
      <c r="D891" s="7">
        <f>Data_Warmte[[#This Row],[Fractie]]/MAX(Data_Warmte[Fractie])</f>
        <v>0.81303133266022076</v>
      </c>
    </row>
    <row r="892" spans="1:4" x14ac:dyDescent="0.25">
      <c r="A892" s="10">
        <v>43868.375</v>
      </c>
      <c r="B892" s="10">
        <f>DATE(1904,MONTH(Data_Warmte[[#This Row],[Datumtijd]]),DAY(Data_Warmte[[#This Row],[Datumtijd]]))+TIME(HOUR(Data_Warmte[[#This Row],[Datumtijd]]),MINUTE(Data_Warmte[[#This Row],[Datumtijd]]),SECOND(Data_Warmte[[#This Row],[Datumtijd]]))</f>
        <v>1499.375</v>
      </c>
      <c r="C892" s="11">
        <v>3.5508975999999995E-4</v>
      </c>
      <c r="D892" s="7">
        <f>Data_Warmte[[#This Row],[Fractie]]/MAX(Data_Warmte[Fractie])</f>
        <v>0.85968508326136384</v>
      </c>
    </row>
    <row r="893" spans="1:4" x14ac:dyDescent="0.25">
      <c r="A893" s="10">
        <v>43868.416666666664</v>
      </c>
      <c r="B893" s="10">
        <f>DATE(1904,MONTH(Data_Warmte[[#This Row],[Datumtijd]]),DAY(Data_Warmte[[#This Row],[Datumtijd]]))+TIME(HOUR(Data_Warmte[[#This Row],[Datumtijd]]),MINUTE(Data_Warmte[[#This Row],[Datumtijd]]),SECOND(Data_Warmte[[#This Row],[Datumtijd]]))</f>
        <v>1499.4166666666667</v>
      </c>
      <c r="C893" s="11">
        <v>3.418008600000001E-4</v>
      </c>
      <c r="D893" s="7">
        <f>Data_Warmte[[#This Row],[Fractie]]/MAX(Data_Warmte[Fractie])</f>
        <v>0.82751217829516099</v>
      </c>
    </row>
    <row r="894" spans="1:4" x14ac:dyDescent="0.25">
      <c r="A894" s="10">
        <v>43868.458333333336</v>
      </c>
      <c r="B894" s="10">
        <f>DATE(1904,MONTH(Data_Warmte[[#This Row],[Datumtijd]]),DAY(Data_Warmte[[#This Row],[Datumtijd]]))+TIME(HOUR(Data_Warmte[[#This Row],[Datumtijd]]),MINUTE(Data_Warmte[[#This Row],[Datumtijd]]),SECOND(Data_Warmte[[#This Row],[Datumtijd]]))</f>
        <v>1499.4583333333333</v>
      </c>
      <c r="C894" s="11">
        <v>3.0498513999999995E-4</v>
      </c>
      <c r="D894" s="7">
        <f>Data_Warmte[[#This Row],[Fractie]]/MAX(Data_Warmte[Fractie])</f>
        <v>0.73837999573510293</v>
      </c>
    </row>
    <row r="895" spans="1:4" x14ac:dyDescent="0.25">
      <c r="A895" s="10">
        <v>43868.5</v>
      </c>
      <c r="B895" s="10">
        <f>DATE(1904,MONTH(Data_Warmte[[#This Row],[Datumtijd]]),DAY(Data_Warmte[[#This Row],[Datumtijd]]))+TIME(HOUR(Data_Warmte[[#This Row],[Datumtijd]]),MINUTE(Data_Warmte[[#This Row],[Datumtijd]]),SECOND(Data_Warmte[[#This Row],[Datumtijd]]))</f>
        <v>1499.5</v>
      </c>
      <c r="C895" s="11">
        <v>2.7771712999999999E-4</v>
      </c>
      <c r="D895" s="7">
        <f>Data_Warmte[[#This Row],[Fractie]]/MAX(Data_Warmte[Fractie])</f>
        <v>0.67236316256249418</v>
      </c>
    </row>
    <row r="896" spans="1:4" x14ac:dyDescent="0.25">
      <c r="A896" s="10">
        <v>43868.541666666664</v>
      </c>
      <c r="B896" s="10">
        <f>DATE(1904,MONTH(Data_Warmte[[#This Row],[Datumtijd]]),DAY(Data_Warmte[[#This Row],[Datumtijd]]))+TIME(HOUR(Data_Warmte[[#This Row],[Datumtijd]]),MINUTE(Data_Warmte[[#This Row],[Datumtijd]]),SECOND(Data_Warmte[[#This Row],[Datumtijd]]))</f>
        <v>1499.5416666666667</v>
      </c>
      <c r="C896" s="11">
        <v>2.63675E-4</v>
      </c>
      <c r="D896" s="7">
        <f>Data_Warmte[[#This Row],[Fractie]]/MAX(Data_Warmte[Fractie])</f>
        <v>0.63836666066895353</v>
      </c>
    </row>
    <row r="897" spans="1:4" x14ac:dyDescent="0.25">
      <c r="A897" s="10">
        <v>43868.583333333336</v>
      </c>
      <c r="B897" s="10">
        <f>DATE(1904,MONTH(Data_Warmte[[#This Row],[Datumtijd]]),DAY(Data_Warmte[[#This Row],[Datumtijd]]))+TIME(HOUR(Data_Warmte[[#This Row],[Datumtijd]]),MINUTE(Data_Warmte[[#This Row],[Datumtijd]]),SECOND(Data_Warmte[[#This Row],[Datumtijd]]))</f>
        <v>1499.5833333333333</v>
      </c>
      <c r="C897" s="11">
        <v>2.5650435999999998E-4</v>
      </c>
      <c r="D897" s="7">
        <f>Data_Warmte[[#This Row],[Fractie]]/MAX(Data_Warmte[Fractie])</f>
        <v>0.62100628326624474</v>
      </c>
    </row>
    <row r="898" spans="1:4" x14ac:dyDescent="0.25">
      <c r="A898" s="10">
        <v>43868.625</v>
      </c>
      <c r="B898" s="10">
        <f>DATE(1904,MONTH(Data_Warmte[[#This Row],[Datumtijd]]),DAY(Data_Warmte[[#This Row],[Datumtijd]]))+TIME(HOUR(Data_Warmte[[#This Row],[Datumtijd]]),MINUTE(Data_Warmte[[#This Row],[Datumtijd]]),SECOND(Data_Warmte[[#This Row],[Datumtijd]]))</f>
        <v>1499.625</v>
      </c>
      <c r="C898" s="11">
        <v>2.6008139999999998E-4</v>
      </c>
      <c r="D898" s="7">
        <f>Data_Warmte[[#This Row],[Fractie]]/MAX(Data_Warmte[Fractie])</f>
        <v>0.62966642578972731</v>
      </c>
    </row>
    <row r="899" spans="1:4" x14ac:dyDescent="0.25">
      <c r="A899" s="10">
        <v>43868.666666666664</v>
      </c>
      <c r="B899" s="10">
        <f>DATE(1904,MONTH(Data_Warmte[[#This Row],[Datumtijd]]),DAY(Data_Warmte[[#This Row],[Datumtijd]]))+TIME(HOUR(Data_Warmte[[#This Row],[Datumtijd]]),MINUTE(Data_Warmte[[#This Row],[Datumtijd]]),SECOND(Data_Warmte[[#This Row],[Datumtijd]]))</f>
        <v>1499.6666666666667</v>
      </c>
      <c r="C899" s="11">
        <v>2.7886122999999999E-4</v>
      </c>
      <c r="D899" s="7">
        <f>Data_Warmte[[#This Row],[Fractie]]/MAX(Data_Warmte[Fractie])</f>
        <v>0.67513306982132171</v>
      </c>
    </row>
    <row r="900" spans="1:4" x14ac:dyDescent="0.25">
      <c r="A900" s="10">
        <v>43868.708333333336</v>
      </c>
      <c r="B900" s="10">
        <f>DATE(1904,MONTH(Data_Warmte[[#This Row],[Datumtijd]]),DAY(Data_Warmte[[#This Row],[Datumtijd]]))+TIME(HOUR(Data_Warmte[[#This Row],[Datumtijd]]),MINUTE(Data_Warmte[[#This Row],[Datumtijd]]),SECOND(Data_Warmte[[#This Row],[Datumtijd]]))</f>
        <v>1499.7083333333333</v>
      </c>
      <c r="C900" s="11">
        <v>3.163005E-4</v>
      </c>
      <c r="D900" s="7">
        <f>Data_Warmte[[#This Row],[Fractie]]/MAX(Data_Warmte[Fractie])</f>
        <v>0.76577488936349802</v>
      </c>
    </row>
    <row r="901" spans="1:4" x14ac:dyDescent="0.25">
      <c r="A901" s="10">
        <v>43868.75</v>
      </c>
      <c r="B901" s="10">
        <f>DATE(1904,MONTH(Data_Warmte[[#This Row],[Datumtijd]]),DAY(Data_Warmte[[#This Row],[Datumtijd]]))+TIME(HOUR(Data_Warmte[[#This Row],[Datumtijd]]),MINUTE(Data_Warmte[[#This Row],[Datumtijd]]),SECOND(Data_Warmte[[#This Row],[Datumtijd]]))</f>
        <v>1499.75</v>
      </c>
      <c r="C901" s="11">
        <v>3.4397302E-4</v>
      </c>
      <c r="D901" s="7">
        <f>Data_Warmte[[#This Row],[Fractie]]/MAX(Data_Warmte[Fractie])</f>
        <v>0.83277105579829402</v>
      </c>
    </row>
    <row r="902" spans="1:4" x14ac:dyDescent="0.25">
      <c r="A902" s="10">
        <v>43868.791666666664</v>
      </c>
      <c r="B902" s="10">
        <f>DATE(1904,MONTH(Data_Warmte[[#This Row],[Datumtijd]]),DAY(Data_Warmte[[#This Row],[Datumtijd]]))+TIME(HOUR(Data_Warmte[[#This Row],[Datumtijd]]),MINUTE(Data_Warmte[[#This Row],[Datumtijd]]),SECOND(Data_Warmte[[#This Row],[Datumtijd]]))</f>
        <v>1499.7916666666667</v>
      </c>
      <c r="C902" s="11">
        <v>3.3030240000000001E-4</v>
      </c>
      <c r="D902" s="7">
        <f>Data_Warmte[[#This Row],[Fractie]]/MAX(Data_Warmte[Fractie])</f>
        <v>0.79967399297977049</v>
      </c>
    </row>
    <row r="903" spans="1:4" x14ac:dyDescent="0.25">
      <c r="A903" s="10">
        <v>43868.833333333336</v>
      </c>
      <c r="B903" s="10">
        <f>DATE(1904,MONTH(Data_Warmte[[#This Row],[Datumtijd]]),DAY(Data_Warmte[[#This Row],[Datumtijd]]))+TIME(HOUR(Data_Warmte[[#This Row],[Datumtijd]]),MINUTE(Data_Warmte[[#This Row],[Datumtijd]]),SECOND(Data_Warmte[[#This Row],[Datumtijd]]))</f>
        <v>1499.8333333333333</v>
      </c>
      <c r="C903" s="11">
        <v>3.1896277999999997E-4</v>
      </c>
      <c r="D903" s="7">
        <f>Data_Warmte[[#This Row],[Fractie]]/MAX(Data_Warmte[Fractie])</f>
        <v>0.77222036501862545</v>
      </c>
    </row>
    <row r="904" spans="1:4" x14ac:dyDescent="0.25">
      <c r="A904" s="10">
        <v>43868.875</v>
      </c>
      <c r="B904" s="10">
        <f>DATE(1904,MONTH(Data_Warmte[[#This Row],[Datumtijd]]),DAY(Data_Warmte[[#This Row],[Datumtijd]]))+TIME(HOUR(Data_Warmte[[#This Row],[Datumtijd]]),MINUTE(Data_Warmte[[#This Row],[Datumtijd]]),SECOND(Data_Warmte[[#This Row],[Datumtijd]]))</f>
        <v>1499.875</v>
      </c>
      <c r="C904" s="11">
        <v>2.8610199999999999E-4</v>
      </c>
      <c r="D904" s="7">
        <f>Data_Warmte[[#This Row],[Fractie]]/MAX(Data_Warmte[Fractie])</f>
        <v>0.69266323447694678</v>
      </c>
    </row>
    <row r="905" spans="1:4" x14ac:dyDescent="0.25">
      <c r="A905" s="10">
        <v>43868.916666666664</v>
      </c>
      <c r="B905" s="10">
        <f>DATE(1904,MONTH(Data_Warmte[[#This Row],[Datumtijd]]),DAY(Data_Warmte[[#This Row],[Datumtijd]]))+TIME(HOUR(Data_Warmte[[#This Row],[Datumtijd]]),MINUTE(Data_Warmte[[#This Row],[Datumtijd]]),SECOND(Data_Warmte[[#This Row],[Datumtijd]]))</f>
        <v>1499.9166666666667</v>
      </c>
      <c r="C905" s="11">
        <v>2.4369257999999998E-4</v>
      </c>
      <c r="D905" s="7">
        <f>Data_Warmte[[#This Row],[Fractie]]/MAX(Data_Warmte[Fractie])</f>
        <v>0.58998850298436256</v>
      </c>
    </row>
    <row r="906" spans="1:4" x14ac:dyDescent="0.25">
      <c r="A906" s="10">
        <v>43868.958333333336</v>
      </c>
      <c r="B906" s="10">
        <f>DATE(1904,MONTH(Data_Warmte[[#This Row],[Datumtijd]]),DAY(Data_Warmte[[#This Row],[Datumtijd]]))+TIME(HOUR(Data_Warmte[[#This Row],[Datumtijd]]),MINUTE(Data_Warmte[[#This Row],[Datumtijd]]),SECOND(Data_Warmte[[#This Row],[Datumtijd]]))</f>
        <v>1499.9583333333333</v>
      </c>
      <c r="C906" s="11">
        <v>1.7411957999999999E-4</v>
      </c>
      <c r="D906" s="7">
        <f>Data_Warmte[[#This Row],[Fractie]]/MAX(Data_Warmte[Fractie])</f>
        <v>0.42154976710602332</v>
      </c>
    </row>
    <row r="907" spans="1:4" x14ac:dyDescent="0.25">
      <c r="A907" s="10">
        <v>43869</v>
      </c>
      <c r="B907" s="10">
        <f>DATE(1904,MONTH(Data_Warmte[[#This Row],[Datumtijd]]),DAY(Data_Warmte[[#This Row],[Datumtijd]]))+TIME(HOUR(Data_Warmte[[#This Row],[Datumtijd]]),MINUTE(Data_Warmte[[#This Row],[Datumtijd]]),SECOND(Data_Warmte[[#This Row],[Datumtijd]]))</f>
        <v>1500</v>
      </c>
      <c r="C907" s="11">
        <v>1.0496596000000001E-4</v>
      </c>
      <c r="D907" s="7">
        <f>Data_Warmte[[#This Row],[Fractie]]/MAX(Data_Warmte[Fractie])</f>
        <v>0.2541263652948173</v>
      </c>
    </row>
    <row r="908" spans="1:4" x14ac:dyDescent="0.25">
      <c r="A908" s="10">
        <v>43869.041666666664</v>
      </c>
      <c r="B908" s="10">
        <f>DATE(1904,MONTH(Data_Warmte[[#This Row],[Datumtijd]]),DAY(Data_Warmte[[#This Row],[Datumtijd]]))+TIME(HOUR(Data_Warmte[[#This Row],[Datumtijd]]),MINUTE(Data_Warmte[[#This Row],[Datumtijd]]),SECOND(Data_Warmte[[#This Row],[Datumtijd]]))</f>
        <v>1500.0416666666667</v>
      </c>
      <c r="C908" s="11">
        <v>9.4366640000000015E-5</v>
      </c>
      <c r="D908" s="7">
        <f>Data_Warmte[[#This Row],[Fractie]]/MAX(Data_Warmte[Fractie])</f>
        <v>0.22846503026585496</v>
      </c>
    </row>
    <row r="909" spans="1:4" x14ac:dyDescent="0.25">
      <c r="A909" s="10">
        <v>43869.083333333336</v>
      </c>
      <c r="B909" s="10">
        <f>DATE(1904,MONTH(Data_Warmte[[#This Row],[Datumtijd]]),DAY(Data_Warmte[[#This Row],[Datumtijd]]))+TIME(HOUR(Data_Warmte[[#This Row],[Datumtijd]]),MINUTE(Data_Warmte[[#This Row],[Datumtijd]]),SECOND(Data_Warmte[[#This Row],[Datumtijd]]))</f>
        <v>1500.0833333333333</v>
      </c>
      <c r="C909" s="11">
        <v>8.9725480000000005E-5</v>
      </c>
      <c r="D909" s="7">
        <f>Data_Warmte[[#This Row],[Fractie]]/MAX(Data_Warmte[Fractie])</f>
        <v>0.21722861494081344</v>
      </c>
    </row>
    <row r="910" spans="1:4" x14ac:dyDescent="0.25">
      <c r="A910" s="10">
        <v>43869.125</v>
      </c>
      <c r="B910" s="10">
        <f>DATE(1904,MONTH(Data_Warmte[[#This Row],[Datumtijd]]),DAY(Data_Warmte[[#This Row],[Datumtijd]]))+TIME(HOUR(Data_Warmte[[#This Row],[Datumtijd]]),MINUTE(Data_Warmte[[#This Row],[Datumtijd]]),SECOND(Data_Warmte[[#This Row],[Datumtijd]]))</f>
        <v>1500.125</v>
      </c>
      <c r="C910" s="11">
        <v>9.6144699999999988E-5</v>
      </c>
      <c r="D910" s="7">
        <f>Data_Warmte[[#This Row],[Fractie]]/MAX(Data_Warmte[Fractie])</f>
        <v>0.23276977749129926</v>
      </c>
    </row>
    <row r="911" spans="1:4" x14ac:dyDescent="0.25">
      <c r="A911" s="10">
        <v>43869.166666666664</v>
      </c>
      <c r="B911" s="10">
        <f>DATE(1904,MONTH(Data_Warmte[[#This Row],[Datumtijd]]),DAY(Data_Warmte[[#This Row],[Datumtijd]]))+TIME(HOUR(Data_Warmte[[#This Row],[Datumtijd]]),MINUTE(Data_Warmte[[#This Row],[Datumtijd]]),SECOND(Data_Warmte[[#This Row],[Datumtijd]]))</f>
        <v>1500.1666666666667</v>
      </c>
      <c r="C911" s="11">
        <v>1.0653716E-4</v>
      </c>
      <c r="D911" s="7">
        <f>Data_Warmte[[#This Row],[Fractie]]/MAX(Data_Warmte[Fractie])</f>
        <v>0.2579302970185039</v>
      </c>
    </row>
    <row r="912" spans="1:4" x14ac:dyDescent="0.25">
      <c r="A912" s="10">
        <v>43869.208333333336</v>
      </c>
      <c r="B912" s="10">
        <f>DATE(1904,MONTH(Data_Warmte[[#This Row],[Datumtijd]]),DAY(Data_Warmte[[#This Row],[Datumtijd]]))+TIME(HOUR(Data_Warmte[[#This Row],[Datumtijd]]),MINUTE(Data_Warmte[[#This Row],[Datumtijd]]),SECOND(Data_Warmte[[#This Row],[Datumtijd]]))</f>
        <v>1500.2083333333333</v>
      </c>
      <c r="C912" s="11">
        <v>1.2082379999999999E-4</v>
      </c>
      <c r="D912" s="7">
        <f>Data_Warmte[[#This Row],[Fractie]]/MAX(Data_Warmte[Fractie])</f>
        <v>0.29251876641825547</v>
      </c>
    </row>
    <row r="913" spans="1:4" x14ac:dyDescent="0.25">
      <c r="A913" s="10">
        <v>43869.25</v>
      </c>
      <c r="B913" s="10">
        <f>DATE(1904,MONTH(Data_Warmte[[#This Row],[Datumtijd]]),DAY(Data_Warmte[[#This Row],[Datumtijd]]))+TIME(HOUR(Data_Warmte[[#This Row],[Datumtijd]]),MINUTE(Data_Warmte[[#This Row],[Datumtijd]]),SECOND(Data_Warmte[[#This Row],[Datumtijd]]))</f>
        <v>1500.25</v>
      </c>
      <c r="C913" s="11">
        <v>1.533142E-4</v>
      </c>
      <c r="D913" s="7">
        <f>Data_Warmte[[#This Row],[Fractie]]/MAX(Data_Warmte[Fractie])</f>
        <v>0.37117919365556873</v>
      </c>
    </row>
    <row r="914" spans="1:4" x14ac:dyDescent="0.25">
      <c r="A914" s="10">
        <v>43869.291666666664</v>
      </c>
      <c r="B914" s="10">
        <f>DATE(1904,MONTH(Data_Warmte[[#This Row],[Datumtijd]]),DAY(Data_Warmte[[#This Row],[Datumtijd]]))+TIME(HOUR(Data_Warmte[[#This Row],[Datumtijd]]),MINUTE(Data_Warmte[[#This Row],[Datumtijd]]),SECOND(Data_Warmte[[#This Row],[Datumtijd]]))</f>
        <v>1500.2916666666667</v>
      </c>
      <c r="C914" s="11">
        <v>2.2202959999999999E-4</v>
      </c>
      <c r="D914" s="7">
        <f>Data_Warmte[[#This Row],[Fractie]]/MAX(Data_Warmte[Fractie])</f>
        <v>0.53754164908187529</v>
      </c>
    </row>
    <row r="915" spans="1:4" x14ac:dyDescent="0.25">
      <c r="A915" s="10">
        <v>43869.333333333336</v>
      </c>
      <c r="B915" s="10">
        <f>DATE(1904,MONTH(Data_Warmte[[#This Row],[Datumtijd]]),DAY(Data_Warmte[[#This Row],[Datumtijd]]))+TIME(HOUR(Data_Warmte[[#This Row],[Datumtijd]]),MINUTE(Data_Warmte[[#This Row],[Datumtijd]]),SECOND(Data_Warmte[[#This Row],[Datumtijd]]))</f>
        <v>1500.3333333333333</v>
      </c>
      <c r="C915" s="11">
        <v>3.1457753000000002E-4</v>
      </c>
      <c r="D915" s="7">
        <f>Data_Warmte[[#This Row],[Fractie]]/MAX(Data_Warmte[Fractie])</f>
        <v>0.76160351700990825</v>
      </c>
    </row>
    <row r="916" spans="1:4" x14ac:dyDescent="0.25">
      <c r="A916" s="10">
        <v>43869.375</v>
      </c>
      <c r="B916" s="10">
        <f>DATE(1904,MONTH(Data_Warmte[[#This Row],[Datumtijd]]),DAY(Data_Warmte[[#This Row],[Datumtijd]]))+TIME(HOUR(Data_Warmte[[#This Row],[Datumtijd]]),MINUTE(Data_Warmte[[#This Row],[Datumtijd]]),SECOND(Data_Warmte[[#This Row],[Datumtijd]]))</f>
        <v>1500.375</v>
      </c>
      <c r="C916" s="11">
        <v>3.7857461999999997E-4</v>
      </c>
      <c r="D916" s="7">
        <f>Data_Warmte[[#This Row],[Fractie]]/MAX(Data_Warmte[Fractie])</f>
        <v>0.9165427741857135</v>
      </c>
    </row>
    <row r="917" spans="1:4" x14ac:dyDescent="0.25">
      <c r="A917" s="10">
        <v>43869.416666666664</v>
      </c>
      <c r="B917" s="10">
        <f>DATE(1904,MONTH(Data_Warmte[[#This Row],[Datumtijd]]),DAY(Data_Warmte[[#This Row],[Datumtijd]]))+TIME(HOUR(Data_Warmte[[#This Row],[Datumtijd]]),MINUTE(Data_Warmte[[#This Row],[Datumtijd]]),SECOND(Data_Warmte[[#This Row],[Datumtijd]]))</f>
        <v>1500.4166666666667</v>
      </c>
      <c r="C917" s="11">
        <v>3.9167664999999999E-4</v>
      </c>
      <c r="D917" s="7">
        <f>Data_Warmte[[#This Row],[Fractie]]/MAX(Data_Warmte[Fractie])</f>
        <v>0.94826326015929641</v>
      </c>
    </row>
    <row r="918" spans="1:4" x14ac:dyDescent="0.25">
      <c r="A918" s="10">
        <v>43869.458333333336</v>
      </c>
      <c r="B918" s="10">
        <f>DATE(1904,MONTH(Data_Warmte[[#This Row],[Datumtijd]]),DAY(Data_Warmte[[#This Row],[Datumtijd]]))+TIME(HOUR(Data_Warmte[[#This Row],[Datumtijd]]),MINUTE(Data_Warmte[[#This Row],[Datumtijd]]),SECOND(Data_Warmte[[#This Row],[Datumtijd]]))</f>
        <v>1500.4583333333333</v>
      </c>
      <c r="C918" s="11">
        <v>3.5450392E-4</v>
      </c>
      <c r="D918" s="7">
        <f>Data_Warmte[[#This Row],[Fractie]]/MAX(Data_Warmte[Fractie])</f>
        <v>0.85826674354585708</v>
      </c>
    </row>
    <row r="919" spans="1:4" x14ac:dyDescent="0.25">
      <c r="A919" s="10">
        <v>43869.5</v>
      </c>
      <c r="B919" s="10">
        <f>DATE(1904,MONTH(Data_Warmte[[#This Row],[Datumtijd]]),DAY(Data_Warmte[[#This Row],[Datumtijd]]))+TIME(HOUR(Data_Warmte[[#This Row],[Datumtijd]]),MINUTE(Data_Warmte[[#This Row],[Datumtijd]]),SECOND(Data_Warmte[[#This Row],[Datumtijd]]))</f>
        <v>1500.5</v>
      </c>
      <c r="C919" s="11">
        <v>3.1528144000000002E-4</v>
      </c>
      <c r="D919" s="7">
        <f>Data_Warmte[[#This Row],[Fractie]]/MAX(Data_Warmte[Fractie])</f>
        <v>0.76330770844296603</v>
      </c>
    </row>
    <row r="920" spans="1:4" x14ac:dyDescent="0.25">
      <c r="A920" s="10">
        <v>43869.541666666664</v>
      </c>
      <c r="B920" s="10">
        <f>DATE(1904,MONTH(Data_Warmte[[#This Row],[Datumtijd]]),DAY(Data_Warmte[[#This Row],[Datumtijd]]))+TIME(HOUR(Data_Warmte[[#This Row],[Datumtijd]]),MINUTE(Data_Warmte[[#This Row],[Datumtijd]]),SECOND(Data_Warmte[[#This Row],[Datumtijd]]))</f>
        <v>1500.5416666666667</v>
      </c>
      <c r="C920" s="11">
        <v>2.8785464999999999E-4</v>
      </c>
      <c r="D920" s="7">
        <f>Data_Warmte[[#This Row],[Fractie]]/MAX(Data_Warmte[Fractie])</f>
        <v>0.69690646317827021</v>
      </c>
    </row>
    <row r="921" spans="1:4" x14ac:dyDescent="0.25">
      <c r="A921" s="10">
        <v>43869.583333333336</v>
      </c>
      <c r="B921" s="10">
        <f>DATE(1904,MONTH(Data_Warmte[[#This Row],[Datumtijd]]),DAY(Data_Warmte[[#This Row],[Datumtijd]]))+TIME(HOUR(Data_Warmte[[#This Row],[Datumtijd]]),MINUTE(Data_Warmte[[#This Row],[Datumtijd]]),SECOND(Data_Warmte[[#This Row],[Datumtijd]]))</f>
        <v>1500.5833333333333</v>
      </c>
      <c r="C921" s="11">
        <v>2.6823084000000006E-4</v>
      </c>
      <c r="D921" s="7">
        <f>Data_Warmte[[#This Row],[Fractie]]/MAX(Data_Warmte[Fractie])</f>
        <v>0.64939651320462088</v>
      </c>
    </row>
    <row r="922" spans="1:4" x14ac:dyDescent="0.25">
      <c r="A922" s="10">
        <v>43869.625</v>
      </c>
      <c r="B922" s="10">
        <f>DATE(1904,MONTH(Data_Warmte[[#This Row],[Datumtijd]]),DAY(Data_Warmte[[#This Row],[Datumtijd]]))+TIME(HOUR(Data_Warmte[[#This Row],[Datumtijd]]),MINUTE(Data_Warmte[[#This Row],[Datumtijd]]),SECOND(Data_Warmte[[#This Row],[Datumtijd]]))</f>
        <v>1500.625</v>
      </c>
      <c r="C922" s="11">
        <v>2.5539416E-4</v>
      </c>
      <c r="D922" s="7">
        <f>Data_Warmte[[#This Row],[Fractie]]/MAX(Data_Warmte[Fractie])</f>
        <v>0.61831844912696476</v>
      </c>
    </row>
    <row r="923" spans="1:4" x14ac:dyDescent="0.25">
      <c r="A923" s="10">
        <v>43869.666666666664</v>
      </c>
      <c r="B923" s="10">
        <f>DATE(1904,MONTH(Data_Warmte[[#This Row],[Datumtijd]]),DAY(Data_Warmte[[#This Row],[Datumtijd]]))+TIME(HOUR(Data_Warmte[[#This Row],[Datumtijd]]),MINUTE(Data_Warmte[[#This Row],[Datumtijd]]),SECOND(Data_Warmte[[#This Row],[Datumtijd]]))</f>
        <v>1500.6666666666667</v>
      </c>
      <c r="C923" s="11">
        <v>2.6165431999999997E-4</v>
      </c>
      <c r="D923" s="7">
        <f>Data_Warmte[[#This Row],[Fractie]]/MAX(Data_Warmte[Fractie])</f>
        <v>0.63347452169529062</v>
      </c>
    </row>
    <row r="924" spans="1:4" x14ac:dyDescent="0.25">
      <c r="A924" s="10">
        <v>43869.708333333336</v>
      </c>
      <c r="B924" s="10">
        <f>DATE(1904,MONTH(Data_Warmte[[#This Row],[Datumtijd]]),DAY(Data_Warmte[[#This Row],[Datumtijd]]))+TIME(HOUR(Data_Warmte[[#This Row],[Datumtijd]]),MINUTE(Data_Warmte[[#This Row],[Datumtijd]]),SECOND(Data_Warmte[[#This Row],[Datumtijd]]))</f>
        <v>1500.7083333333333</v>
      </c>
      <c r="C924" s="11">
        <v>2.9174207999999995E-4</v>
      </c>
      <c r="D924" s="7">
        <f>Data_Warmte[[#This Row],[Fractie]]/MAX(Data_Warmte[Fractie])</f>
        <v>0.70631807105798683</v>
      </c>
    </row>
    <row r="925" spans="1:4" x14ac:dyDescent="0.25">
      <c r="A925" s="10">
        <v>43869.75</v>
      </c>
      <c r="B925" s="10">
        <f>DATE(1904,MONTH(Data_Warmte[[#This Row],[Datumtijd]]),DAY(Data_Warmte[[#This Row],[Datumtijd]]))+TIME(HOUR(Data_Warmte[[#This Row],[Datumtijd]]),MINUTE(Data_Warmte[[#This Row],[Datumtijd]]),SECOND(Data_Warmte[[#This Row],[Datumtijd]]))</f>
        <v>1500.75</v>
      </c>
      <c r="C925" s="11">
        <v>3.1917073999999999E-4</v>
      </c>
      <c r="D925" s="7">
        <f>Data_Warmte[[#This Row],[Fractie]]/MAX(Data_Warmte[Fractie])</f>
        <v>0.77272384365995561</v>
      </c>
    </row>
    <row r="926" spans="1:4" x14ac:dyDescent="0.25">
      <c r="A926" s="10">
        <v>43869.791666666664</v>
      </c>
      <c r="B926" s="10">
        <f>DATE(1904,MONTH(Data_Warmte[[#This Row],[Datumtijd]]),DAY(Data_Warmte[[#This Row],[Datumtijd]]))+TIME(HOUR(Data_Warmte[[#This Row],[Datumtijd]]),MINUTE(Data_Warmte[[#This Row],[Datumtijd]]),SECOND(Data_Warmte[[#This Row],[Datumtijd]]))</f>
        <v>1500.7916666666667</v>
      </c>
      <c r="C926" s="11">
        <v>3.1762288E-4</v>
      </c>
      <c r="D926" s="7">
        <f>Data_Warmte[[#This Row],[Fractie]]/MAX(Data_Warmte[Fractie])</f>
        <v>0.76897641891592206</v>
      </c>
    </row>
    <row r="927" spans="1:4" x14ac:dyDescent="0.25">
      <c r="A927" s="10">
        <v>43869.833333333336</v>
      </c>
      <c r="B927" s="10">
        <f>DATE(1904,MONTH(Data_Warmte[[#This Row],[Datumtijd]]),DAY(Data_Warmte[[#This Row],[Datumtijd]]))+TIME(HOUR(Data_Warmte[[#This Row],[Datumtijd]]),MINUTE(Data_Warmte[[#This Row],[Datumtijd]]),SECOND(Data_Warmte[[#This Row],[Datumtijd]]))</f>
        <v>1500.8333333333333</v>
      </c>
      <c r="C927" s="11">
        <v>3.0532480000000005E-4</v>
      </c>
      <c r="D927" s="7">
        <f>Data_Warmte[[#This Row],[Fractie]]/MAX(Data_Warmte[Fractie])</f>
        <v>0.73920232481432124</v>
      </c>
    </row>
    <row r="928" spans="1:4" x14ac:dyDescent="0.25">
      <c r="A928" s="10">
        <v>43869.875</v>
      </c>
      <c r="B928" s="10">
        <f>DATE(1904,MONTH(Data_Warmte[[#This Row],[Datumtijd]]),DAY(Data_Warmte[[#This Row],[Datumtijd]]))+TIME(HOUR(Data_Warmte[[#This Row],[Datumtijd]]),MINUTE(Data_Warmte[[#This Row],[Datumtijd]]),SECOND(Data_Warmte[[#This Row],[Datumtijd]]))</f>
        <v>1500.875</v>
      </c>
      <c r="C928" s="11">
        <v>2.8209790000000002E-4</v>
      </c>
      <c r="D928" s="7">
        <f>Data_Warmte[[#This Row],[Fractie]]/MAX(Data_Warmte[Fractie])</f>
        <v>0.68296916433004418</v>
      </c>
    </row>
    <row r="929" spans="1:4" x14ac:dyDescent="0.25">
      <c r="A929" s="10">
        <v>43869.916666666664</v>
      </c>
      <c r="B929" s="10">
        <f>DATE(1904,MONTH(Data_Warmte[[#This Row],[Datumtijd]]),DAY(Data_Warmte[[#This Row],[Datumtijd]]))+TIME(HOUR(Data_Warmte[[#This Row],[Datumtijd]]),MINUTE(Data_Warmte[[#This Row],[Datumtijd]]),SECOND(Data_Warmte[[#This Row],[Datumtijd]]))</f>
        <v>1500.9166666666667</v>
      </c>
      <c r="C929" s="11">
        <v>2.5352339999999999E-4</v>
      </c>
      <c r="D929" s="7">
        <f>Data_Warmte[[#This Row],[Fractie]]/MAX(Data_Warmte[Fractie])</f>
        <v>0.61378927186665166</v>
      </c>
    </row>
    <row r="930" spans="1:4" x14ac:dyDescent="0.25">
      <c r="A930" s="10">
        <v>43869.958333333336</v>
      </c>
      <c r="B930" s="10">
        <f>DATE(1904,MONTH(Data_Warmte[[#This Row],[Datumtijd]]),DAY(Data_Warmte[[#This Row],[Datumtijd]]))+TIME(HOUR(Data_Warmte[[#This Row],[Datumtijd]]),MINUTE(Data_Warmte[[#This Row],[Datumtijd]]),SECOND(Data_Warmte[[#This Row],[Datumtijd]]))</f>
        <v>1500.9583333333333</v>
      </c>
      <c r="C930" s="11">
        <v>2.0604485E-4</v>
      </c>
      <c r="D930" s="7">
        <f>Data_Warmte[[#This Row],[Fractie]]/MAX(Data_Warmte[Fractie])</f>
        <v>0.49884199428286879</v>
      </c>
    </row>
    <row r="931" spans="1:4" x14ac:dyDescent="0.25">
      <c r="A931" s="10">
        <v>43870</v>
      </c>
      <c r="B931" s="10">
        <f>DATE(1904,MONTH(Data_Warmte[[#This Row],[Datumtijd]]),DAY(Data_Warmte[[#This Row],[Datumtijd]]))+TIME(HOUR(Data_Warmte[[#This Row],[Datumtijd]]),MINUTE(Data_Warmte[[#This Row],[Datumtijd]]),SECOND(Data_Warmte[[#This Row],[Datumtijd]]))</f>
        <v>1501</v>
      </c>
      <c r="C931" s="11">
        <v>1.3741164000000001E-4</v>
      </c>
      <c r="D931" s="7">
        <f>Data_Warmte[[#This Row],[Fractie]]/MAX(Data_Warmte[Fractie])</f>
        <v>0.33267852380333518</v>
      </c>
    </row>
    <row r="932" spans="1:4" x14ac:dyDescent="0.25">
      <c r="A932" s="10">
        <v>43870.041666666664</v>
      </c>
      <c r="B932" s="10">
        <f>DATE(1904,MONTH(Data_Warmte[[#This Row],[Datumtijd]]),DAY(Data_Warmte[[#This Row],[Datumtijd]]))+TIME(HOUR(Data_Warmte[[#This Row],[Datumtijd]]),MINUTE(Data_Warmte[[#This Row],[Datumtijd]]),SECOND(Data_Warmte[[#This Row],[Datumtijd]]))</f>
        <v>1501.0416666666667</v>
      </c>
      <c r="C932" s="11">
        <v>1.0706465000000001E-4</v>
      </c>
      <c r="D932" s="7">
        <f>Data_Warmte[[#This Row],[Fractie]]/MAX(Data_Warmte[Fractie])</f>
        <v>0.25920736928487831</v>
      </c>
    </row>
    <row r="933" spans="1:4" x14ac:dyDescent="0.25">
      <c r="A933" s="10">
        <v>43870.083333333336</v>
      </c>
      <c r="B933" s="10">
        <f>DATE(1904,MONTH(Data_Warmte[[#This Row],[Datumtijd]]),DAY(Data_Warmte[[#This Row],[Datumtijd]]))+TIME(HOUR(Data_Warmte[[#This Row],[Datumtijd]]),MINUTE(Data_Warmte[[#This Row],[Datumtijd]]),SECOND(Data_Warmte[[#This Row],[Datumtijd]]))</f>
        <v>1501.0833333333333</v>
      </c>
      <c r="C933" s="11">
        <v>1.0137049999999999E-4</v>
      </c>
      <c r="D933" s="7">
        <f>Data_Warmte[[#This Row],[Fractie]]/MAX(Data_Warmte[Fractie])</f>
        <v>0.24542162728867792</v>
      </c>
    </row>
    <row r="934" spans="1:4" x14ac:dyDescent="0.25">
      <c r="A934" s="10">
        <v>43870.125</v>
      </c>
      <c r="B934" s="10">
        <f>DATE(1904,MONTH(Data_Warmte[[#This Row],[Datumtijd]]),DAY(Data_Warmte[[#This Row],[Datumtijd]]))+TIME(HOUR(Data_Warmte[[#This Row],[Datumtijd]]),MINUTE(Data_Warmte[[#This Row],[Datumtijd]]),SECOND(Data_Warmte[[#This Row],[Datumtijd]]))</f>
        <v>1501.125</v>
      </c>
      <c r="C934" s="11">
        <v>1.0820982E-4</v>
      </c>
      <c r="D934" s="7">
        <f>Data_Warmte[[#This Row],[Fractie]]/MAX(Data_Warmte[Fractie])</f>
        <v>0.26197986705219889</v>
      </c>
    </row>
    <row r="935" spans="1:4" x14ac:dyDescent="0.25">
      <c r="A935" s="10">
        <v>43870.166666666664</v>
      </c>
      <c r="B935" s="10">
        <f>DATE(1904,MONTH(Data_Warmte[[#This Row],[Datumtijd]]),DAY(Data_Warmte[[#This Row],[Datumtijd]]))+TIME(HOUR(Data_Warmte[[#This Row],[Datumtijd]]),MINUTE(Data_Warmte[[#This Row],[Datumtijd]]),SECOND(Data_Warmte[[#This Row],[Datumtijd]]))</f>
        <v>1501.1666666666667</v>
      </c>
      <c r="C935" s="11">
        <v>1.1915735E-4</v>
      </c>
      <c r="D935" s="7">
        <f>Data_Warmte[[#This Row],[Fractie]]/MAX(Data_Warmte[Fractie])</f>
        <v>0.28848423101796428</v>
      </c>
    </row>
    <row r="936" spans="1:4" x14ac:dyDescent="0.25">
      <c r="A936" s="10">
        <v>43870.208333333336</v>
      </c>
      <c r="B936" s="10">
        <f>DATE(1904,MONTH(Data_Warmte[[#This Row],[Datumtijd]]),DAY(Data_Warmte[[#This Row],[Datumtijd]]))+TIME(HOUR(Data_Warmte[[#This Row],[Datumtijd]]),MINUTE(Data_Warmte[[#This Row],[Datumtijd]]),SECOND(Data_Warmte[[#This Row],[Datumtijd]]))</f>
        <v>1501.2083333333333</v>
      </c>
      <c r="C936" s="11">
        <v>1.3111022E-4</v>
      </c>
      <c r="D936" s="7">
        <f>Data_Warmte[[#This Row],[Fractie]]/MAX(Data_Warmte[Fractie])</f>
        <v>0.3174225592906868</v>
      </c>
    </row>
    <row r="937" spans="1:4" x14ac:dyDescent="0.25">
      <c r="A937" s="10">
        <v>43870.25</v>
      </c>
      <c r="B937" s="10">
        <f>DATE(1904,MONTH(Data_Warmte[[#This Row],[Datumtijd]]),DAY(Data_Warmte[[#This Row],[Datumtijd]]))+TIME(HOUR(Data_Warmte[[#This Row],[Datumtijd]]),MINUTE(Data_Warmte[[#This Row],[Datumtijd]]),SECOND(Data_Warmte[[#This Row],[Datumtijd]]))</f>
        <v>1501.25</v>
      </c>
      <c r="C937" s="11">
        <v>1.6227960000000002E-4</v>
      </c>
      <c r="D937" s="7">
        <f>Data_Warmte[[#This Row],[Fractie]]/MAX(Data_Warmte[Fractie])</f>
        <v>0.39288474958450187</v>
      </c>
    </row>
    <row r="938" spans="1:4" x14ac:dyDescent="0.25">
      <c r="A938" s="10">
        <v>43870.291666666664</v>
      </c>
      <c r="B938" s="10">
        <f>DATE(1904,MONTH(Data_Warmte[[#This Row],[Datumtijd]]),DAY(Data_Warmte[[#This Row],[Datumtijd]]))+TIME(HOUR(Data_Warmte[[#This Row],[Datumtijd]]),MINUTE(Data_Warmte[[#This Row],[Datumtijd]]),SECOND(Data_Warmte[[#This Row],[Datumtijd]]))</f>
        <v>1501.2916666666667</v>
      </c>
      <c r="C938" s="11">
        <v>2.1924660999999998E-4</v>
      </c>
      <c r="D938" s="7">
        <f>Data_Warmte[[#This Row],[Fractie]]/MAX(Data_Warmte[Fractie])</f>
        <v>0.53080393017422356</v>
      </c>
    </row>
    <row r="939" spans="1:4" x14ac:dyDescent="0.25">
      <c r="A939" s="10">
        <v>43870.333333333336</v>
      </c>
      <c r="B939" s="10">
        <f>DATE(1904,MONTH(Data_Warmte[[#This Row],[Datumtijd]]),DAY(Data_Warmte[[#This Row],[Datumtijd]]))+TIME(HOUR(Data_Warmte[[#This Row],[Datumtijd]]),MINUTE(Data_Warmte[[#This Row],[Datumtijd]]),SECOND(Data_Warmte[[#This Row],[Datumtijd]]))</f>
        <v>1501.3333333333333</v>
      </c>
      <c r="C939" s="11">
        <v>3.0702667999999995E-4</v>
      </c>
      <c r="D939" s="7">
        <f>Data_Warmte[[#This Row],[Fractie]]/MAX(Data_Warmte[Fractie])</f>
        <v>0.74332263751920113</v>
      </c>
    </row>
    <row r="940" spans="1:4" x14ac:dyDescent="0.25">
      <c r="A940" s="10">
        <v>43870.375</v>
      </c>
      <c r="B940" s="10">
        <f>DATE(1904,MONTH(Data_Warmte[[#This Row],[Datumtijd]]),DAY(Data_Warmte[[#This Row],[Datumtijd]]))+TIME(HOUR(Data_Warmte[[#This Row],[Datumtijd]]),MINUTE(Data_Warmte[[#This Row],[Datumtijd]]),SECOND(Data_Warmte[[#This Row],[Datumtijd]]))</f>
        <v>1501.375</v>
      </c>
      <c r="C940" s="11">
        <v>3.7498150000000004E-4</v>
      </c>
      <c r="D940" s="7">
        <f>Data_Warmte[[#This Row],[Fractie]]/MAX(Data_Warmte[Fractie])</f>
        <v>0.90784370140375548</v>
      </c>
    </row>
    <row r="941" spans="1:4" x14ac:dyDescent="0.25">
      <c r="A941" s="10">
        <v>43870.416666666664</v>
      </c>
      <c r="B941" s="10">
        <f>DATE(1904,MONTH(Data_Warmte[[#This Row],[Datumtijd]]),DAY(Data_Warmte[[#This Row],[Datumtijd]]))+TIME(HOUR(Data_Warmte[[#This Row],[Datumtijd]]),MINUTE(Data_Warmte[[#This Row],[Datumtijd]]),SECOND(Data_Warmte[[#This Row],[Datumtijd]]))</f>
        <v>1501.4166666666667</v>
      </c>
      <c r="C941" s="11">
        <v>3.9518143999999996E-4</v>
      </c>
      <c r="D941" s="7">
        <f>Data_Warmte[[#This Row],[Fractie]]/MAX(Data_Warmte[Fractie])</f>
        <v>0.95674848283359593</v>
      </c>
    </row>
    <row r="942" spans="1:4" x14ac:dyDescent="0.25">
      <c r="A942" s="10">
        <v>43870.458333333336</v>
      </c>
      <c r="B942" s="10">
        <f>DATE(1904,MONTH(Data_Warmte[[#This Row],[Datumtijd]]),DAY(Data_Warmte[[#This Row],[Datumtijd]]))+TIME(HOUR(Data_Warmte[[#This Row],[Datumtijd]]),MINUTE(Data_Warmte[[#This Row],[Datumtijd]]),SECOND(Data_Warmte[[#This Row],[Datumtijd]]))</f>
        <v>1501.4583333333333</v>
      </c>
      <c r="C942" s="11">
        <v>3.6698332E-4</v>
      </c>
      <c r="D942" s="7">
        <f>Data_Warmte[[#This Row],[Fractie]]/MAX(Data_Warmte[Fractie])</f>
        <v>0.88847981989041813</v>
      </c>
    </row>
    <row r="943" spans="1:4" x14ac:dyDescent="0.25">
      <c r="A943" s="10">
        <v>43870.5</v>
      </c>
      <c r="B943" s="10">
        <f>DATE(1904,MONTH(Data_Warmte[[#This Row],[Datumtijd]]),DAY(Data_Warmte[[#This Row],[Datumtijd]]))+TIME(HOUR(Data_Warmte[[#This Row],[Datumtijd]]),MINUTE(Data_Warmte[[#This Row],[Datumtijd]]),SECOND(Data_Warmte[[#This Row],[Datumtijd]]))</f>
        <v>1501.5</v>
      </c>
      <c r="C943" s="11">
        <v>3.2667936000000005E-4</v>
      </c>
      <c r="D943" s="7">
        <f>Data_Warmte[[#This Row],[Fractie]]/MAX(Data_Warmte[Fractie])</f>
        <v>0.79090248280144471</v>
      </c>
    </row>
    <row r="944" spans="1:4" x14ac:dyDescent="0.25">
      <c r="A944" s="10">
        <v>43870.541666666664</v>
      </c>
      <c r="B944" s="10">
        <f>DATE(1904,MONTH(Data_Warmte[[#This Row],[Datumtijd]]),DAY(Data_Warmte[[#This Row],[Datumtijd]]))+TIME(HOUR(Data_Warmte[[#This Row],[Datumtijd]]),MINUTE(Data_Warmte[[#This Row],[Datumtijd]]),SECOND(Data_Warmte[[#This Row],[Datumtijd]]))</f>
        <v>1501.5416666666667</v>
      </c>
      <c r="C944" s="11">
        <v>2.8733249E-4</v>
      </c>
      <c r="D944" s="7">
        <f>Data_Warmte[[#This Row],[Fractie]]/MAX(Data_Warmte[Fractie])</f>
        <v>0.69564229503364172</v>
      </c>
    </row>
    <row r="945" spans="1:4" x14ac:dyDescent="0.25">
      <c r="A945" s="10">
        <v>43870.583333333336</v>
      </c>
      <c r="B945" s="10">
        <f>DATE(1904,MONTH(Data_Warmte[[#This Row],[Datumtijd]]),DAY(Data_Warmte[[#This Row],[Datumtijd]]))+TIME(HOUR(Data_Warmte[[#This Row],[Datumtijd]]),MINUTE(Data_Warmte[[#This Row],[Datumtijd]]),SECOND(Data_Warmte[[#This Row],[Datumtijd]]))</f>
        <v>1501.5833333333333</v>
      </c>
      <c r="C945" s="11">
        <v>2.5817570000000005E-4</v>
      </c>
      <c r="D945" s="7">
        <f>Data_Warmte[[#This Row],[Fractie]]/MAX(Data_Warmte[Fractie])</f>
        <v>0.62505265753245309</v>
      </c>
    </row>
    <row r="946" spans="1:4" x14ac:dyDescent="0.25">
      <c r="A946" s="10">
        <v>43870.625</v>
      </c>
      <c r="B946" s="10">
        <f>DATE(1904,MONTH(Data_Warmte[[#This Row],[Datumtijd]]),DAY(Data_Warmte[[#This Row],[Datumtijd]]))+TIME(HOUR(Data_Warmte[[#This Row],[Datumtijd]]),MINUTE(Data_Warmte[[#This Row],[Datumtijd]]),SECOND(Data_Warmte[[#This Row],[Datumtijd]]))</f>
        <v>1501.625</v>
      </c>
      <c r="C946" s="11">
        <v>2.4514143999999997E-4</v>
      </c>
      <c r="D946" s="7">
        <f>Data_Warmte[[#This Row],[Fractie]]/MAX(Data_Warmte[Fractie])</f>
        <v>0.59349624516688582</v>
      </c>
    </row>
    <row r="947" spans="1:4" x14ac:dyDescent="0.25">
      <c r="A947" s="10">
        <v>43870.666666666664</v>
      </c>
      <c r="B947" s="10">
        <f>DATE(1904,MONTH(Data_Warmte[[#This Row],[Datumtijd]]),DAY(Data_Warmte[[#This Row],[Datumtijd]]))+TIME(HOUR(Data_Warmte[[#This Row],[Datumtijd]]),MINUTE(Data_Warmte[[#This Row],[Datumtijd]]),SECOND(Data_Warmte[[#This Row],[Datumtijd]]))</f>
        <v>1501.6666666666667</v>
      </c>
      <c r="C947" s="11">
        <v>2.4807513000000002E-4</v>
      </c>
      <c r="D947" s="7">
        <f>Data_Warmte[[#This Row],[Fractie]]/MAX(Data_Warmte[Fractie])</f>
        <v>0.60059881419594785</v>
      </c>
    </row>
    <row r="948" spans="1:4" x14ac:dyDescent="0.25">
      <c r="A948" s="10">
        <v>43870.708333333336</v>
      </c>
      <c r="B948" s="10">
        <f>DATE(1904,MONTH(Data_Warmte[[#This Row],[Datumtijd]]),DAY(Data_Warmte[[#This Row],[Datumtijd]]))+TIME(HOUR(Data_Warmte[[#This Row],[Datumtijd]]),MINUTE(Data_Warmte[[#This Row],[Datumtijd]]),SECOND(Data_Warmte[[#This Row],[Datumtijd]]))</f>
        <v>1501.7083333333333</v>
      </c>
      <c r="C948" s="11">
        <v>2.772475E-4</v>
      </c>
      <c r="D948" s="7">
        <f>Data_Warmte[[#This Row],[Fractie]]/MAX(Data_Warmte[Fractie])</f>
        <v>0.67122617143762475</v>
      </c>
    </row>
    <row r="949" spans="1:4" x14ac:dyDescent="0.25">
      <c r="A949" s="10">
        <v>43870.75</v>
      </c>
      <c r="B949" s="10">
        <f>DATE(1904,MONTH(Data_Warmte[[#This Row],[Datumtijd]]),DAY(Data_Warmte[[#This Row],[Datumtijd]]))+TIME(HOUR(Data_Warmte[[#This Row],[Datumtijd]]),MINUTE(Data_Warmte[[#This Row],[Datumtijd]]),SECOND(Data_Warmte[[#This Row],[Datumtijd]]))</f>
        <v>1501.75</v>
      </c>
      <c r="C949" s="11">
        <v>2.9893765999999995E-4</v>
      </c>
      <c r="D949" s="7">
        <f>Data_Warmte[[#This Row],[Fractie]]/MAX(Data_Warmte[Fractie])</f>
        <v>0.72373882909790832</v>
      </c>
    </row>
    <row r="950" spans="1:4" x14ac:dyDescent="0.25">
      <c r="A950" s="10">
        <v>43870.791666666664</v>
      </c>
      <c r="B950" s="10">
        <f>DATE(1904,MONTH(Data_Warmte[[#This Row],[Datumtijd]]),DAY(Data_Warmte[[#This Row],[Datumtijd]]))+TIME(HOUR(Data_Warmte[[#This Row],[Datumtijd]]),MINUTE(Data_Warmte[[#This Row],[Datumtijd]]),SECOND(Data_Warmte[[#This Row],[Datumtijd]]))</f>
        <v>1501.7916666666667</v>
      </c>
      <c r="C950" s="11">
        <v>2.9741503999999999E-4</v>
      </c>
      <c r="D950" s="7">
        <f>Data_Warmte[[#This Row],[Fractie]]/MAX(Data_Warmte[Fractie])</f>
        <v>0.72005251130188008</v>
      </c>
    </row>
    <row r="951" spans="1:4" x14ac:dyDescent="0.25">
      <c r="A951" s="10">
        <v>43870.833333333336</v>
      </c>
      <c r="B951" s="10">
        <f>DATE(1904,MONTH(Data_Warmte[[#This Row],[Datumtijd]]),DAY(Data_Warmte[[#This Row],[Datumtijd]]))+TIME(HOUR(Data_Warmte[[#This Row],[Datumtijd]]),MINUTE(Data_Warmte[[#This Row],[Datumtijd]]),SECOND(Data_Warmte[[#This Row],[Datumtijd]]))</f>
        <v>1501.8333333333333</v>
      </c>
      <c r="C951" s="11">
        <v>2.8725148000000001E-4</v>
      </c>
      <c r="D951" s="7">
        <f>Data_Warmte[[#This Row],[Fractie]]/MAX(Data_Warmte[Fractie])</f>
        <v>0.69544616690931904</v>
      </c>
    </row>
    <row r="952" spans="1:4" x14ac:dyDescent="0.25">
      <c r="A952" s="10">
        <v>43870.875</v>
      </c>
      <c r="B952" s="10">
        <f>DATE(1904,MONTH(Data_Warmte[[#This Row],[Datumtijd]]),DAY(Data_Warmte[[#This Row],[Datumtijd]]))+TIME(HOUR(Data_Warmte[[#This Row],[Datumtijd]]),MINUTE(Data_Warmte[[#This Row],[Datumtijd]]),SECOND(Data_Warmte[[#This Row],[Datumtijd]]))</f>
        <v>1501.875</v>
      </c>
      <c r="C952" s="11">
        <v>2.6661466000000005E-4</v>
      </c>
      <c r="D952" s="7">
        <f>Data_Warmte[[#This Row],[Fractie]]/MAX(Data_Warmte[Fractie])</f>
        <v>0.64548368328278549</v>
      </c>
    </row>
    <row r="953" spans="1:4" x14ac:dyDescent="0.25">
      <c r="A953" s="10">
        <v>43870.916666666664</v>
      </c>
      <c r="B953" s="10">
        <f>DATE(1904,MONTH(Data_Warmte[[#This Row],[Datumtijd]]),DAY(Data_Warmte[[#This Row],[Datumtijd]]))+TIME(HOUR(Data_Warmte[[#This Row],[Datumtijd]]),MINUTE(Data_Warmte[[#This Row],[Datumtijd]]),SECOND(Data_Warmte[[#This Row],[Datumtijd]]))</f>
        <v>1501.9166666666667</v>
      </c>
      <c r="C953" s="11">
        <v>2.2744585000000002E-4</v>
      </c>
      <c r="D953" s="7">
        <f>Data_Warmte[[#This Row],[Fractie]]/MAX(Data_Warmte[Fractie])</f>
        <v>0.55065458518066457</v>
      </c>
    </row>
    <row r="954" spans="1:4" x14ac:dyDescent="0.25">
      <c r="A954" s="10">
        <v>43870.958333333336</v>
      </c>
      <c r="B954" s="10">
        <f>DATE(1904,MONTH(Data_Warmte[[#This Row],[Datumtijd]]),DAY(Data_Warmte[[#This Row],[Datumtijd]]))+TIME(HOUR(Data_Warmte[[#This Row],[Datumtijd]]),MINUTE(Data_Warmte[[#This Row],[Datumtijd]]),SECOND(Data_Warmte[[#This Row],[Datumtijd]]))</f>
        <v>1501.9583333333333</v>
      </c>
      <c r="C954" s="11">
        <v>1.6750564000000002E-4</v>
      </c>
      <c r="D954" s="7">
        <f>Data_Warmte[[#This Row],[Fractie]]/MAX(Data_Warmte[Fractie])</f>
        <v>0.40553718043051445</v>
      </c>
    </row>
    <row r="955" spans="1:4" x14ac:dyDescent="0.25">
      <c r="A955" s="10">
        <v>43871</v>
      </c>
      <c r="B955" s="10">
        <f>DATE(1904,MONTH(Data_Warmte[[#This Row],[Datumtijd]]),DAY(Data_Warmte[[#This Row],[Datumtijd]]))+TIME(HOUR(Data_Warmte[[#This Row],[Datumtijd]]),MINUTE(Data_Warmte[[#This Row],[Datumtijd]]),SECOND(Data_Warmte[[#This Row],[Datumtijd]]))</f>
        <v>1502</v>
      </c>
      <c r="C955" s="11">
        <v>1.0182980000000001E-4</v>
      </c>
      <c r="D955" s="7">
        <f>Data_Warmte[[#This Row],[Fractie]]/MAX(Data_Warmte[Fractie])</f>
        <v>0.24653360911192723</v>
      </c>
    </row>
    <row r="956" spans="1:4" x14ac:dyDescent="0.25">
      <c r="A956" s="10">
        <v>43871.041666666664</v>
      </c>
      <c r="B956" s="10">
        <f>DATE(1904,MONTH(Data_Warmte[[#This Row],[Datumtijd]]),DAY(Data_Warmte[[#This Row],[Datumtijd]]))+TIME(HOUR(Data_Warmte[[#This Row],[Datumtijd]]),MINUTE(Data_Warmte[[#This Row],[Datumtijd]]),SECOND(Data_Warmte[[#This Row],[Datumtijd]]))</f>
        <v>1502.0416666666667</v>
      </c>
      <c r="C956" s="11">
        <v>8.7429839999999997E-5</v>
      </c>
      <c r="D956" s="7">
        <f>Data_Warmte[[#This Row],[Fractie]]/MAX(Data_Warmte[Fractie])</f>
        <v>0.21167078791550545</v>
      </c>
    </row>
    <row r="957" spans="1:4" x14ac:dyDescent="0.25">
      <c r="A957" s="10">
        <v>43871.083333333336</v>
      </c>
      <c r="B957" s="10">
        <f>DATE(1904,MONTH(Data_Warmte[[#This Row],[Datumtijd]]),DAY(Data_Warmte[[#This Row],[Datumtijd]]))+TIME(HOUR(Data_Warmte[[#This Row],[Datumtijd]]),MINUTE(Data_Warmte[[#This Row],[Datumtijd]]),SECOND(Data_Warmte[[#This Row],[Datumtijd]]))</f>
        <v>1502.0833333333333</v>
      </c>
      <c r="C957" s="11">
        <v>9.19661E-5</v>
      </c>
      <c r="D957" s="7">
        <f>Data_Warmte[[#This Row],[Fractie]]/MAX(Data_Warmte[Fractie])</f>
        <v>0.22265323656678507</v>
      </c>
    </row>
    <row r="958" spans="1:4" x14ac:dyDescent="0.25">
      <c r="A958" s="10">
        <v>43871.125</v>
      </c>
      <c r="B958" s="10">
        <f>DATE(1904,MONTH(Data_Warmte[[#This Row],[Datumtijd]]),DAY(Data_Warmte[[#This Row],[Datumtijd]]))+TIME(HOUR(Data_Warmte[[#This Row],[Datumtijd]]),MINUTE(Data_Warmte[[#This Row],[Datumtijd]]),SECOND(Data_Warmte[[#This Row],[Datumtijd]]))</f>
        <v>1502.125</v>
      </c>
      <c r="C958" s="11">
        <v>1.0248334E-4</v>
      </c>
      <c r="D958" s="7">
        <f>Data_Warmte[[#This Row],[Fractie]]/MAX(Data_Warmte[Fractie])</f>
        <v>0.24811585296293162</v>
      </c>
    </row>
    <row r="959" spans="1:4" x14ac:dyDescent="0.25">
      <c r="A959" s="10">
        <v>43871.166666666664</v>
      </c>
      <c r="B959" s="10">
        <f>DATE(1904,MONTH(Data_Warmte[[#This Row],[Datumtijd]]),DAY(Data_Warmte[[#This Row],[Datumtijd]]))+TIME(HOUR(Data_Warmte[[#This Row],[Datumtijd]]),MINUTE(Data_Warmte[[#This Row],[Datumtijd]]),SECOND(Data_Warmte[[#This Row],[Datumtijd]]))</f>
        <v>1502.1666666666667</v>
      </c>
      <c r="C959" s="11">
        <v>1.1679713E-4</v>
      </c>
      <c r="D959" s="7">
        <f>Data_Warmte[[#This Row],[Fractie]]/MAX(Data_Warmte[Fractie])</f>
        <v>0.28277005348940043</v>
      </c>
    </row>
    <row r="960" spans="1:4" x14ac:dyDescent="0.25">
      <c r="A960" s="10">
        <v>43871.208333333336</v>
      </c>
      <c r="B960" s="10">
        <f>DATE(1904,MONTH(Data_Warmte[[#This Row],[Datumtijd]]),DAY(Data_Warmte[[#This Row],[Datumtijd]]))+TIME(HOUR(Data_Warmte[[#This Row],[Datumtijd]]),MINUTE(Data_Warmte[[#This Row],[Datumtijd]]),SECOND(Data_Warmte[[#This Row],[Datumtijd]]))</f>
        <v>1502.2083333333333</v>
      </c>
      <c r="C960" s="11">
        <v>1.4355436E-4</v>
      </c>
      <c r="D960" s="7">
        <f>Data_Warmte[[#This Row],[Fractie]]/MAX(Data_Warmte[Fractie])</f>
        <v>0.34755026990677462</v>
      </c>
    </row>
    <row r="961" spans="1:4" x14ac:dyDescent="0.25">
      <c r="A961" s="10">
        <v>43871.25</v>
      </c>
      <c r="B961" s="10">
        <f>DATE(1904,MONTH(Data_Warmte[[#This Row],[Datumtijd]]),DAY(Data_Warmte[[#This Row],[Datumtijd]]))+TIME(HOUR(Data_Warmte[[#This Row],[Datumtijd]]),MINUTE(Data_Warmte[[#This Row],[Datumtijd]]),SECOND(Data_Warmte[[#This Row],[Datumtijd]]))</f>
        <v>1502.25</v>
      </c>
      <c r="C961" s="11">
        <v>2.050981E-4</v>
      </c>
      <c r="D961" s="7">
        <f>Data_Warmte[[#This Row],[Fractie]]/MAX(Data_Warmte[Fractie])</f>
        <v>0.49654987847367821</v>
      </c>
    </row>
    <row r="962" spans="1:4" x14ac:dyDescent="0.25">
      <c r="A962" s="10">
        <v>43871.291666666664</v>
      </c>
      <c r="B962" s="10">
        <f>DATE(1904,MONTH(Data_Warmte[[#This Row],[Datumtijd]]),DAY(Data_Warmte[[#This Row],[Datumtijd]]))+TIME(HOUR(Data_Warmte[[#This Row],[Datumtijd]]),MINUTE(Data_Warmte[[#This Row],[Datumtijd]]),SECOND(Data_Warmte[[#This Row],[Datumtijd]]))</f>
        <v>1502.2916666666667</v>
      </c>
      <c r="C962" s="11">
        <v>2.8803684999999994E-4</v>
      </c>
      <c r="D962" s="7">
        <f>Data_Warmte[[#This Row],[Fractie]]/MAX(Data_Warmte[Fractie])</f>
        <v>0.69734757593288799</v>
      </c>
    </row>
    <row r="963" spans="1:4" x14ac:dyDescent="0.25">
      <c r="A963" s="10">
        <v>43871.333333333336</v>
      </c>
      <c r="B963" s="10">
        <f>DATE(1904,MONTH(Data_Warmte[[#This Row],[Datumtijd]]),DAY(Data_Warmte[[#This Row],[Datumtijd]]))+TIME(HOUR(Data_Warmte[[#This Row],[Datumtijd]]),MINUTE(Data_Warmte[[#This Row],[Datumtijd]]),SECOND(Data_Warmte[[#This Row],[Datumtijd]]))</f>
        <v>1502.3333333333333</v>
      </c>
      <c r="C963" s="11">
        <v>3.4984129999999998E-4</v>
      </c>
      <c r="D963" s="7">
        <f>Data_Warmte[[#This Row],[Fractie]]/MAX(Data_Warmte[Fractie])</f>
        <v>0.84697837278879518</v>
      </c>
    </row>
    <row r="964" spans="1:4" x14ac:dyDescent="0.25">
      <c r="A964" s="10">
        <v>43871.375</v>
      </c>
      <c r="B964" s="10">
        <f>DATE(1904,MONTH(Data_Warmte[[#This Row],[Datumtijd]]),DAY(Data_Warmte[[#This Row],[Datumtijd]]))+TIME(HOUR(Data_Warmte[[#This Row],[Datumtijd]]),MINUTE(Data_Warmte[[#This Row],[Datumtijd]]),SECOND(Data_Warmte[[#This Row],[Datumtijd]]))</f>
        <v>1502.375</v>
      </c>
      <c r="C964" s="11">
        <v>3.6917432999999998E-4</v>
      </c>
      <c r="D964" s="7">
        <f>Data_Warmte[[#This Row],[Fractie]]/MAX(Data_Warmte[Fractie])</f>
        <v>0.89378433392167733</v>
      </c>
    </row>
    <row r="965" spans="1:4" x14ac:dyDescent="0.25">
      <c r="A965" s="10">
        <v>43871.416666666664</v>
      </c>
      <c r="B965" s="10">
        <f>DATE(1904,MONTH(Data_Warmte[[#This Row],[Datumtijd]]),DAY(Data_Warmte[[#This Row],[Datumtijd]]))+TIME(HOUR(Data_Warmte[[#This Row],[Datumtijd]]),MINUTE(Data_Warmte[[#This Row],[Datumtijd]]),SECOND(Data_Warmte[[#This Row],[Datumtijd]]))</f>
        <v>1502.4166666666667</v>
      </c>
      <c r="C965" s="11">
        <v>3.5408154000000002E-4</v>
      </c>
      <c r="D965" s="7">
        <f>Data_Warmte[[#This Row],[Fractie]]/MAX(Data_Warmte[Fractie])</f>
        <v>0.85724414637079938</v>
      </c>
    </row>
    <row r="966" spans="1:4" x14ac:dyDescent="0.25">
      <c r="A966" s="10">
        <v>43871.458333333336</v>
      </c>
      <c r="B966" s="10">
        <f>DATE(1904,MONTH(Data_Warmte[[#This Row],[Datumtijd]]),DAY(Data_Warmte[[#This Row],[Datumtijd]]))+TIME(HOUR(Data_Warmte[[#This Row],[Datumtijd]]),MINUTE(Data_Warmte[[#This Row],[Datumtijd]]),SECOND(Data_Warmte[[#This Row],[Datumtijd]]))</f>
        <v>1502.4583333333333</v>
      </c>
      <c r="C966" s="11">
        <v>3.1343123999999999E-4</v>
      </c>
      <c r="D966" s="7">
        <f>Data_Warmte[[#This Row],[Fractie]]/MAX(Data_Warmte[Fractie])</f>
        <v>0.75882830768229581</v>
      </c>
    </row>
    <row r="967" spans="1:4" x14ac:dyDescent="0.25">
      <c r="A967" s="10">
        <v>43871.5</v>
      </c>
      <c r="B967" s="10">
        <f>DATE(1904,MONTH(Data_Warmte[[#This Row],[Datumtijd]]),DAY(Data_Warmte[[#This Row],[Datumtijd]]))+TIME(HOUR(Data_Warmte[[#This Row],[Datumtijd]]),MINUTE(Data_Warmte[[#This Row],[Datumtijd]]),SECOND(Data_Warmte[[#This Row],[Datumtijd]]))</f>
        <v>1502.5</v>
      </c>
      <c r="C967" s="11">
        <v>2.8374239000000004E-4</v>
      </c>
      <c r="D967" s="7">
        <f>Data_Warmte[[#This Row],[Fractie]]/MAX(Data_Warmte[Fractie])</f>
        <v>0.68695053378032767</v>
      </c>
    </row>
    <row r="968" spans="1:4" x14ac:dyDescent="0.25">
      <c r="A968" s="10">
        <v>43871.541666666664</v>
      </c>
      <c r="B968" s="10">
        <f>DATE(1904,MONTH(Data_Warmte[[#This Row],[Datumtijd]]),DAY(Data_Warmte[[#This Row],[Datumtijd]]))+TIME(HOUR(Data_Warmte[[#This Row],[Datumtijd]]),MINUTE(Data_Warmte[[#This Row],[Datumtijd]]),SECOND(Data_Warmte[[#This Row],[Datumtijd]]))</f>
        <v>1502.5416666666667</v>
      </c>
      <c r="C968" s="11">
        <v>2.6788670000000002E-4</v>
      </c>
      <c r="D968" s="7">
        <f>Data_Warmte[[#This Row],[Fractie]]/MAX(Data_Warmte[Fractie])</f>
        <v>0.64856333788423537</v>
      </c>
    </row>
    <row r="969" spans="1:4" x14ac:dyDescent="0.25">
      <c r="A969" s="10">
        <v>43871.583333333336</v>
      </c>
      <c r="B969" s="10">
        <f>DATE(1904,MONTH(Data_Warmte[[#This Row],[Datumtijd]]),DAY(Data_Warmte[[#This Row],[Datumtijd]]))+TIME(HOUR(Data_Warmte[[#This Row],[Datumtijd]]),MINUTE(Data_Warmte[[#This Row],[Datumtijd]]),SECOND(Data_Warmte[[#This Row],[Datumtijd]]))</f>
        <v>1502.5833333333333</v>
      </c>
      <c r="C969" s="11">
        <v>2.6053373999999994E-4</v>
      </c>
      <c r="D969" s="7">
        <f>Data_Warmte[[#This Row],[Fractie]]/MAX(Data_Warmte[Fractie])</f>
        <v>0.63076155720259153</v>
      </c>
    </row>
    <row r="970" spans="1:4" x14ac:dyDescent="0.25">
      <c r="A970" s="10">
        <v>43871.625</v>
      </c>
      <c r="B970" s="10">
        <f>DATE(1904,MONTH(Data_Warmte[[#This Row],[Datumtijd]]),DAY(Data_Warmte[[#This Row],[Datumtijd]]))+TIME(HOUR(Data_Warmte[[#This Row],[Datumtijd]]),MINUTE(Data_Warmte[[#This Row],[Datumtijd]]),SECOND(Data_Warmte[[#This Row],[Datumtijd]]))</f>
        <v>1502.625</v>
      </c>
      <c r="C970" s="11">
        <v>2.6634574E-4</v>
      </c>
      <c r="D970" s="7">
        <f>Data_Warmte[[#This Row],[Fractie]]/MAX(Data_Warmte[Fractie])</f>
        <v>0.64483261828842831</v>
      </c>
    </row>
    <row r="971" spans="1:4" x14ac:dyDescent="0.25">
      <c r="A971" s="10">
        <v>43871.666666666664</v>
      </c>
      <c r="B971" s="10">
        <f>DATE(1904,MONTH(Data_Warmte[[#This Row],[Datumtijd]]),DAY(Data_Warmte[[#This Row],[Datumtijd]]))+TIME(HOUR(Data_Warmte[[#This Row],[Datumtijd]]),MINUTE(Data_Warmte[[#This Row],[Datumtijd]]),SECOND(Data_Warmte[[#This Row],[Datumtijd]]))</f>
        <v>1502.6666666666667</v>
      </c>
      <c r="C971" s="11">
        <v>2.8510638999999999E-4</v>
      </c>
      <c r="D971" s="7">
        <f>Data_Warmte[[#This Row],[Fractie]]/MAX(Data_Warmte[Fractie])</f>
        <v>0.69025282685002498</v>
      </c>
    </row>
    <row r="972" spans="1:4" x14ac:dyDescent="0.25">
      <c r="A972" s="10">
        <v>43871.708333333336</v>
      </c>
      <c r="B972" s="10">
        <f>DATE(1904,MONTH(Data_Warmte[[#This Row],[Datumtijd]]),DAY(Data_Warmte[[#This Row],[Datumtijd]]))+TIME(HOUR(Data_Warmte[[#This Row],[Datumtijd]]),MINUTE(Data_Warmte[[#This Row],[Datumtijd]]),SECOND(Data_Warmte[[#This Row],[Datumtijd]]))</f>
        <v>1502.7083333333333</v>
      </c>
      <c r="C972" s="11">
        <v>3.2436655E-4</v>
      </c>
      <c r="D972" s="7">
        <f>Data_Warmte[[#This Row],[Fractie]]/MAX(Data_Warmte[Fractie])</f>
        <v>0.7853030865884485</v>
      </c>
    </row>
    <row r="973" spans="1:4" x14ac:dyDescent="0.25">
      <c r="A973" s="10">
        <v>43871.75</v>
      </c>
      <c r="B973" s="10">
        <f>DATE(1904,MONTH(Data_Warmte[[#This Row],[Datumtijd]]),DAY(Data_Warmte[[#This Row],[Datumtijd]]))+TIME(HOUR(Data_Warmte[[#This Row],[Datumtijd]]),MINUTE(Data_Warmte[[#This Row],[Datumtijd]]),SECOND(Data_Warmte[[#This Row],[Datumtijd]]))</f>
        <v>1502.75</v>
      </c>
      <c r="C973" s="11">
        <v>3.5364118000000001E-4</v>
      </c>
      <c r="D973" s="7">
        <f>Data_Warmte[[#This Row],[Fractie]]/MAX(Data_Warmte[Fractie])</f>
        <v>0.85617801896891377</v>
      </c>
    </row>
    <row r="974" spans="1:4" x14ac:dyDescent="0.25">
      <c r="A974" s="10">
        <v>43871.791666666664</v>
      </c>
      <c r="B974" s="10">
        <f>DATE(1904,MONTH(Data_Warmte[[#This Row],[Datumtijd]]),DAY(Data_Warmte[[#This Row],[Datumtijd]]))+TIME(HOUR(Data_Warmte[[#This Row],[Datumtijd]]),MINUTE(Data_Warmte[[#This Row],[Datumtijd]]),SECOND(Data_Warmte[[#This Row],[Datumtijd]]))</f>
        <v>1502.7916666666667</v>
      </c>
      <c r="C974" s="11">
        <v>3.4142304000000004E-4</v>
      </c>
      <c r="D974" s="7">
        <f>Data_Warmte[[#This Row],[Fractie]]/MAX(Data_Warmte[Fractie])</f>
        <v>0.82659746248314248</v>
      </c>
    </row>
    <row r="975" spans="1:4" x14ac:dyDescent="0.25">
      <c r="A975" s="10">
        <v>43871.833333333336</v>
      </c>
      <c r="B975" s="10">
        <f>DATE(1904,MONTH(Data_Warmte[[#This Row],[Datumtijd]]),DAY(Data_Warmte[[#This Row],[Datumtijd]]))+TIME(HOUR(Data_Warmte[[#This Row],[Datumtijd]]),MINUTE(Data_Warmte[[#This Row],[Datumtijd]]),SECOND(Data_Warmte[[#This Row],[Datumtijd]]))</f>
        <v>1502.8333333333333</v>
      </c>
      <c r="C975" s="11">
        <v>3.2979777999999997E-4</v>
      </c>
      <c r="D975" s="7">
        <f>Data_Warmte[[#This Row],[Fractie]]/MAX(Data_Warmte[Fractie])</f>
        <v>0.7984522898061408</v>
      </c>
    </row>
    <row r="976" spans="1:4" x14ac:dyDescent="0.25">
      <c r="A976" s="10">
        <v>43871.875</v>
      </c>
      <c r="B976" s="10">
        <f>DATE(1904,MONTH(Data_Warmte[[#This Row],[Datumtijd]]),DAY(Data_Warmte[[#This Row],[Datumtijd]]))+TIME(HOUR(Data_Warmte[[#This Row],[Datumtijd]]),MINUTE(Data_Warmte[[#This Row],[Datumtijd]]),SECOND(Data_Warmte[[#This Row],[Datumtijd]]))</f>
        <v>1502.875</v>
      </c>
      <c r="C976" s="11">
        <v>2.97037E-4</v>
      </c>
      <c r="D976" s="7">
        <f>Data_Warmte[[#This Row],[Fractie]]/MAX(Data_Warmte[Fractie])</f>
        <v>0.71913726286194735</v>
      </c>
    </row>
    <row r="977" spans="1:4" x14ac:dyDescent="0.25">
      <c r="A977" s="10">
        <v>43871.916666666664</v>
      </c>
      <c r="B977" s="10">
        <f>DATE(1904,MONTH(Data_Warmte[[#This Row],[Datumtijd]]),DAY(Data_Warmte[[#This Row],[Datumtijd]]))+TIME(HOUR(Data_Warmte[[#This Row],[Datumtijd]]),MINUTE(Data_Warmte[[#This Row],[Datumtijd]]),SECOND(Data_Warmte[[#This Row],[Datumtijd]]))</f>
        <v>1502.9166666666667</v>
      </c>
      <c r="C977" s="11">
        <v>2.5339394999999998E-4</v>
      </c>
      <c r="D977" s="7">
        <f>Data_Warmte[[#This Row],[Fractie]]/MAX(Data_Warmte[Fractie])</f>
        <v>0.61347586875970705</v>
      </c>
    </row>
    <row r="978" spans="1:4" x14ac:dyDescent="0.25">
      <c r="A978" s="10">
        <v>43871.958333333336</v>
      </c>
      <c r="B978" s="10">
        <f>DATE(1904,MONTH(Data_Warmte[[#This Row],[Datumtijd]]),DAY(Data_Warmte[[#This Row],[Datumtijd]]))+TIME(HOUR(Data_Warmte[[#This Row],[Datumtijd]]),MINUTE(Data_Warmte[[#This Row],[Datumtijd]]),SECOND(Data_Warmte[[#This Row],[Datumtijd]]))</f>
        <v>1502.9583333333333</v>
      </c>
      <c r="C978" s="11">
        <v>1.8121042000000001E-4</v>
      </c>
      <c r="D978" s="7">
        <f>Data_Warmte[[#This Row],[Fractie]]/MAX(Data_Warmte[Fractie])</f>
        <v>0.43871694583793897</v>
      </c>
    </row>
    <row r="979" spans="1:4" x14ac:dyDescent="0.25">
      <c r="A979" s="10">
        <v>43872</v>
      </c>
      <c r="B979" s="10">
        <f>DATE(1904,MONTH(Data_Warmte[[#This Row],[Datumtijd]]),DAY(Data_Warmte[[#This Row],[Datumtijd]]))+TIME(HOUR(Data_Warmte[[#This Row],[Datumtijd]]),MINUTE(Data_Warmte[[#This Row],[Datumtijd]]),SECOND(Data_Warmte[[#This Row],[Datumtijd]]))</f>
        <v>1503</v>
      </c>
      <c r="C979" s="11">
        <v>1.0855892E-4</v>
      </c>
      <c r="D979" s="7">
        <f>Data_Warmte[[#This Row],[Fractie]]/MAX(Data_Warmte[Fractie])</f>
        <v>0.26282505071101953</v>
      </c>
    </row>
    <row r="980" spans="1:4" x14ac:dyDescent="0.25">
      <c r="A980" s="10">
        <v>43872.041666666664</v>
      </c>
      <c r="B980" s="10">
        <f>DATE(1904,MONTH(Data_Warmte[[#This Row],[Datumtijd]]),DAY(Data_Warmte[[#This Row],[Datumtijd]]))+TIME(HOUR(Data_Warmte[[#This Row],[Datumtijd]]),MINUTE(Data_Warmte[[#This Row],[Datumtijd]]),SECOND(Data_Warmte[[#This Row],[Datumtijd]]))</f>
        <v>1503.0416666666667</v>
      </c>
      <c r="C980" s="11">
        <v>8.5229759999999992E-5</v>
      </c>
      <c r="D980" s="7">
        <f>Data_Warmte[[#This Row],[Fractie]]/MAX(Data_Warmte[Fractie])</f>
        <v>0.20634431508795428</v>
      </c>
    </row>
    <row r="981" spans="1:4" x14ac:dyDescent="0.25">
      <c r="A981" s="10">
        <v>43872.083333333336</v>
      </c>
      <c r="B981" s="10">
        <f>DATE(1904,MONTH(Data_Warmte[[#This Row],[Datumtijd]]),DAY(Data_Warmte[[#This Row],[Datumtijd]]))+TIME(HOUR(Data_Warmte[[#This Row],[Datumtijd]]),MINUTE(Data_Warmte[[#This Row],[Datumtijd]]),SECOND(Data_Warmte[[#This Row],[Datumtijd]]))</f>
        <v>1503.0833333333333</v>
      </c>
      <c r="C981" s="11">
        <v>8.8895100000000002E-5</v>
      </c>
      <c r="D981" s="7">
        <f>Data_Warmte[[#This Row],[Fractie]]/MAX(Data_Warmte[Fractie])</f>
        <v>0.2152182350880163</v>
      </c>
    </row>
    <row r="982" spans="1:4" x14ac:dyDescent="0.25">
      <c r="A982" s="10">
        <v>43872.125</v>
      </c>
      <c r="B982" s="10">
        <f>DATE(1904,MONTH(Data_Warmte[[#This Row],[Datumtijd]]),DAY(Data_Warmte[[#This Row],[Datumtijd]]))+TIME(HOUR(Data_Warmte[[#This Row],[Datumtijd]]),MINUTE(Data_Warmte[[#This Row],[Datumtijd]]),SECOND(Data_Warmte[[#This Row],[Datumtijd]]))</f>
        <v>1503.125</v>
      </c>
      <c r="C982" s="11">
        <v>9.8298460000000005E-5</v>
      </c>
      <c r="D982" s="7">
        <f>Data_Warmte[[#This Row],[Fractie]]/MAX(Data_Warmte[Fractie])</f>
        <v>0.23798410793249533</v>
      </c>
    </row>
    <row r="983" spans="1:4" x14ac:dyDescent="0.25">
      <c r="A983" s="10">
        <v>43872.166666666664</v>
      </c>
      <c r="B983" s="10">
        <f>DATE(1904,MONTH(Data_Warmte[[#This Row],[Datumtijd]]),DAY(Data_Warmte[[#This Row],[Datumtijd]]))+TIME(HOUR(Data_Warmte[[#This Row],[Datumtijd]]),MINUTE(Data_Warmte[[#This Row],[Datumtijd]]),SECOND(Data_Warmte[[#This Row],[Datumtijd]]))</f>
        <v>1503.1666666666667</v>
      </c>
      <c r="C983" s="11">
        <v>1.1206652E-4</v>
      </c>
      <c r="D983" s="7">
        <f>Data_Warmte[[#This Row],[Fractie]]/MAX(Data_Warmte[Fractie])</f>
        <v>0.27131707649640846</v>
      </c>
    </row>
    <row r="984" spans="1:4" x14ac:dyDescent="0.25">
      <c r="A984" s="10">
        <v>43872.208333333336</v>
      </c>
      <c r="B984" s="10">
        <f>DATE(1904,MONTH(Data_Warmte[[#This Row],[Datumtijd]]),DAY(Data_Warmte[[#This Row],[Datumtijd]]))+TIME(HOUR(Data_Warmte[[#This Row],[Datumtijd]]),MINUTE(Data_Warmte[[#This Row],[Datumtijd]]),SECOND(Data_Warmte[[#This Row],[Datumtijd]]))</f>
        <v>1503.2083333333333</v>
      </c>
      <c r="C984" s="11">
        <v>1.3779728000000002E-4</v>
      </c>
      <c r="D984" s="7">
        <f>Data_Warmte[[#This Row],[Fractie]]/MAX(Data_Warmte[Fractie])</f>
        <v>0.33361217211667693</v>
      </c>
    </row>
    <row r="985" spans="1:4" x14ac:dyDescent="0.25">
      <c r="A985" s="10">
        <v>43872.25</v>
      </c>
      <c r="B985" s="10">
        <f>DATE(1904,MONTH(Data_Warmte[[#This Row],[Datumtijd]]),DAY(Data_Warmte[[#This Row],[Datumtijd]]))+TIME(HOUR(Data_Warmte[[#This Row],[Datumtijd]]),MINUTE(Data_Warmte[[#This Row],[Datumtijd]]),SECOND(Data_Warmte[[#This Row],[Datumtijd]]))</f>
        <v>1503.25</v>
      </c>
      <c r="C985" s="11">
        <v>1.9612413999999998E-4</v>
      </c>
      <c r="D985" s="7">
        <f>Data_Warmte[[#This Row],[Fractie]]/MAX(Data_Warmte[Fractie])</f>
        <v>0.47482359847680033</v>
      </c>
    </row>
    <row r="986" spans="1:4" x14ac:dyDescent="0.25">
      <c r="A986" s="10">
        <v>43872.291666666664</v>
      </c>
      <c r="B986" s="10">
        <f>DATE(1904,MONTH(Data_Warmte[[#This Row],[Datumtijd]]),DAY(Data_Warmte[[#This Row],[Datumtijd]]))+TIME(HOUR(Data_Warmte[[#This Row],[Datumtijd]]),MINUTE(Data_Warmte[[#This Row],[Datumtijd]]),SECOND(Data_Warmte[[#This Row],[Datumtijd]]))</f>
        <v>1503.2916666666667</v>
      </c>
      <c r="C986" s="11">
        <v>2.7779139999999997E-4</v>
      </c>
      <c r="D986" s="7">
        <f>Data_Warmte[[#This Row],[Fractie]]/MAX(Data_Warmte[Fractie])</f>
        <v>0.67254297290434639</v>
      </c>
    </row>
    <row r="987" spans="1:4" x14ac:dyDescent="0.25">
      <c r="A987" s="10">
        <v>43872.333333333336</v>
      </c>
      <c r="B987" s="10">
        <f>DATE(1904,MONTH(Data_Warmte[[#This Row],[Datumtijd]]),DAY(Data_Warmte[[#This Row],[Datumtijd]]))+TIME(HOUR(Data_Warmte[[#This Row],[Datumtijd]]),MINUTE(Data_Warmte[[#This Row],[Datumtijd]]),SECOND(Data_Warmte[[#This Row],[Datumtijd]]))</f>
        <v>1503.3333333333333</v>
      </c>
      <c r="C987" s="11">
        <v>3.3697460000000002E-4</v>
      </c>
      <c r="D987" s="7">
        <f>Data_Warmte[[#This Row],[Fractie]]/MAX(Data_Warmte[Fractie])</f>
        <v>0.81582762921117424</v>
      </c>
    </row>
    <row r="988" spans="1:4" x14ac:dyDescent="0.25">
      <c r="A988" s="10">
        <v>43872.375</v>
      </c>
      <c r="B988" s="10">
        <f>DATE(1904,MONTH(Data_Warmte[[#This Row],[Datumtijd]]),DAY(Data_Warmte[[#This Row],[Datumtijd]]))+TIME(HOUR(Data_Warmte[[#This Row],[Datumtijd]]),MINUTE(Data_Warmte[[#This Row],[Datumtijd]]),SECOND(Data_Warmte[[#This Row],[Datumtijd]]))</f>
        <v>1503.375</v>
      </c>
      <c r="C988" s="11">
        <v>3.5457714999999996E-4</v>
      </c>
      <c r="D988" s="7">
        <f>Data_Warmte[[#This Row],[Fractie]]/MAX(Data_Warmte[Fractie])</f>
        <v>0.85844403601029529</v>
      </c>
    </row>
    <row r="989" spans="1:4" x14ac:dyDescent="0.25">
      <c r="A989" s="10">
        <v>43872.416666666664</v>
      </c>
      <c r="B989" s="10">
        <f>DATE(1904,MONTH(Data_Warmte[[#This Row],[Datumtijd]]),DAY(Data_Warmte[[#This Row],[Datumtijd]]))+TIME(HOUR(Data_Warmte[[#This Row],[Datumtijd]]),MINUTE(Data_Warmte[[#This Row],[Datumtijd]]),SECOND(Data_Warmte[[#This Row],[Datumtijd]]))</f>
        <v>1503.4166666666667</v>
      </c>
      <c r="C989" s="11">
        <v>3.4093776000000003E-4</v>
      </c>
      <c r="D989" s="7">
        <f>Data_Warmte[[#This Row],[Fractie]]/MAX(Data_Warmte[Fractie])</f>
        <v>0.82542258214526654</v>
      </c>
    </row>
    <row r="990" spans="1:4" x14ac:dyDescent="0.25">
      <c r="A990" s="10">
        <v>43872.458333333336</v>
      </c>
      <c r="B990" s="10">
        <f>DATE(1904,MONTH(Data_Warmte[[#This Row],[Datumtijd]]),DAY(Data_Warmte[[#This Row],[Datumtijd]]))+TIME(HOUR(Data_Warmte[[#This Row],[Datumtijd]]),MINUTE(Data_Warmte[[#This Row],[Datumtijd]]),SECOND(Data_Warmte[[#This Row],[Datumtijd]]))</f>
        <v>1503.4583333333333</v>
      </c>
      <c r="C990" s="11">
        <v>3.0348103999999998E-4</v>
      </c>
      <c r="D990" s="7">
        <f>Data_Warmte[[#This Row],[Fractie]]/MAX(Data_Warmte[Fractie])</f>
        <v>0.73473851552532898</v>
      </c>
    </row>
    <row r="991" spans="1:4" x14ac:dyDescent="0.25">
      <c r="A991" s="10">
        <v>43872.5</v>
      </c>
      <c r="B991" s="10">
        <f>DATE(1904,MONTH(Data_Warmte[[#This Row],[Datumtijd]]),DAY(Data_Warmte[[#This Row],[Datumtijd]]))+TIME(HOUR(Data_Warmte[[#This Row],[Datumtijd]]),MINUTE(Data_Warmte[[#This Row],[Datumtijd]]),SECOND(Data_Warmte[[#This Row],[Datumtijd]]))</f>
        <v>1503.5</v>
      </c>
      <c r="C991" s="11">
        <v>2.7573802999999997E-4</v>
      </c>
      <c r="D991" s="7">
        <f>Data_Warmte[[#This Row],[Fractie]]/MAX(Data_Warmte[Fractie])</f>
        <v>0.66757169026466567</v>
      </c>
    </row>
    <row r="992" spans="1:4" x14ac:dyDescent="0.25">
      <c r="A992" s="10">
        <v>43872.541666666664</v>
      </c>
      <c r="B992" s="10">
        <f>DATE(1904,MONTH(Data_Warmte[[#This Row],[Datumtijd]]),DAY(Data_Warmte[[#This Row],[Datumtijd]]))+TIME(HOUR(Data_Warmte[[#This Row],[Datumtijd]]),MINUTE(Data_Warmte[[#This Row],[Datumtijd]]),SECOND(Data_Warmte[[#This Row],[Datumtijd]]))</f>
        <v>1503.5416666666667</v>
      </c>
      <c r="C992" s="11">
        <v>2.5940075E-4</v>
      </c>
      <c r="D992" s="7">
        <f>Data_Warmte[[#This Row],[Fractie]]/MAX(Data_Warmte[Fractie])</f>
        <v>0.62801854765344478</v>
      </c>
    </row>
    <row r="993" spans="1:4" x14ac:dyDescent="0.25">
      <c r="A993" s="10">
        <v>43872.583333333336</v>
      </c>
      <c r="B993" s="10">
        <f>DATE(1904,MONTH(Data_Warmte[[#This Row],[Datumtijd]]),DAY(Data_Warmte[[#This Row],[Datumtijd]]))+TIME(HOUR(Data_Warmte[[#This Row],[Datumtijd]]),MINUTE(Data_Warmte[[#This Row],[Datumtijd]]),SECOND(Data_Warmte[[#This Row],[Datumtijd]]))</f>
        <v>1503.5833333333333</v>
      </c>
      <c r="C993" s="11">
        <v>2.5162341000000001E-4</v>
      </c>
      <c r="D993" s="7">
        <f>Data_Warmte[[#This Row],[Fractie]]/MAX(Data_Warmte[Fractie])</f>
        <v>0.60918932772479373</v>
      </c>
    </row>
    <row r="994" spans="1:4" x14ac:dyDescent="0.25">
      <c r="A994" s="10">
        <v>43872.625</v>
      </c>
      <c r="B994" s="10">
        <f>DATE(1904,MONTH(Data_Warmte[[#This Row],[Datumtijd]]),DAY(Data_Warmte[[#This Row],[Datumtijd]]))+TIME(HOUR(Data_Warmte[[#This Row],[Datumtijd]]),MINUTE(Data_Warmte[[#This Row],[Datumtijd]]),SECOND(Data_Warmte[[#This Row],[Datumtijd]]))</f>
        <v>1503.625</v>
      </c>
      <c r="C994" s="11">
        <v>2.5653231999999998E-4</v>
      </c>
      <c r="D994" s="7">
        <f>Data_Warmte[[#This Row],[Fractie]]/MAX(Data_Warmte[Fractie])</f>
        <v>0.62107397543210163</v>
      </c>
    </row>
    <row r="995" spans="1:4" x14ac:dyDescent="0.25">
      <c r="A995" s="10">
        <v>43872.666666666664</v>
      </c>
      <c r="B995" s="10">
        <f>DATE(1904,MONTH(Data_Warmte[[#This Row],[Datumtijd]]),DAY(Data_Warmte[[#This Row],[Datumtijd]]))+TIME(HOUR(Data_Warmte[[#This Row],[Datumtijd]]),MINUTE(Data_Warmte[[#This Row],[Datumtijd]]),SECOND(Data_Warmte[[#This Row],[Datumtijd]]))</f>
        <v>1503.6666666666667</v>
      </c>
      <c r="C995" s="11">
        <v>2.7573864999999999E-4</v>
      </c>
      <c r="D995" s="7">
        <f>Data_Warmte[[#This Row],[Fractie]]/MAX(Data_Warmte[Fractie])</f>
        <v>0.66757319130697013</v>
      </c>
    </row>
    <row r="996" spans="1:4" x14ac:dyDescent="0.25">
      <c r="A996" s="10">
        <v>43872.708333333336</v>
      </c>
      <c r="B996" s="10">
        <f>DATE(1904,MONTH(Data_Warmte[[#This Row],[Datumtijd]]),DAY(Data_Warmte[[#This Row],[Datumtijd]]))+TIME(HOUR(Data_Warmte[[#This Row],[Datumtijd]]),MINUTE(Data_Warmte[[#This Row],[Datumtijd]]),SECOND(Data_Warmte[[#This Row],[Datumtijd]]))</f>
        <v>1503.7083333333333</v>
      </c>
      <c r="C996" s="11">
        <v>3.1575210000000002E-4</v>
      </c>
      <c r="D996" s="7">
        <f>Data_Warmte[[#This Row],[Fractie]]/MAX(Data_Warmte[Fractie])</f>
        <v>0.76444719323488952</v>
      </c>
    </row>
    <row r="997" spans="1:4" x14ac:dyDescent="0.25">
      <c r="A997" s="10">
        <v>43872.75</v>
      </c>
      <c r="B997" s="10">
        <f>DATE(1904,MONTH(Data_Warmte[[#This Row],[Datumtijd]]),DAY(Data_Warmte[[#This Row],[Datumtijd]]))+TIME(HOUR(Data_Warmte[[#This Row],[Datumtijd]]),MINUTE(Data_Warmte[[#This Row],[Datumtijd]]),SECOND(Data_Warmte[[#This Row],[Datumtijd]]))</f>
        <v>1503.75</v>
      </c>
      <c r="C997" s="11">
        <v>3.4587532000000001E-4</v>
      </c>
      <c r="D997" s="7">
        <f>Data_Warmte[[#This Row],[Fractie]]/MAX(Data_Warmte[Fractie])</f>
        <v>0.83737659253325392</v>
      </c>
    </row>
    <row r="998" spans="1:4" x14ac:dyDescent="0.25">
      <c r="A998" s="10">
        <v>43872.791666666664</v>
      </c>
      <c r="B998" s="10">
        <f>DATE(1904,MONTH(Data_Warmte[[#This Row],[Datumtijd]]),DAY(Data_Warmte[[#This Row],[Datumtijd]]))+TIME(HOUR(Data_Warmte[[#This Row],[Datumtijd]]),MINUTE(Data_Warmte[[#This Row],[Datumtijd]]),SECOND(Data_Warmte[[#This Row],[Datumtijd]]))</f>
        <v>1503.7916666666667</v>
      </c>
      <c r="C998" s="11">
        <v>3.3382104000000004E-4</v>
      </c>
      <c r="D998" s="7">
        <f>Data_Warmte[[#This Row],[Fractie]]/MAX(Data_Warmte[Fractie])</f>
        <v>0.8081927470023218</v>
      </c>
    </row>
    <row r="999" spans="1:4" x14ac:dyDescent="0.25">
      <c r="A999" s="10">
        <v>43872.833333333336</v>
      </c>
      <c r="B999" s="10">
        <f>DATE(1904,MONTH(Data_Warmte[[#This Row],[Datumtijd]]),DAY(Data_Warmte[[#This Row],[Datumtijd]]))+TIME(HOUR(Data_Warmte[[#This Row],[Datumtijd]]),MINUTE(Data_Warmte[[#This Row],[Datumtijd]]),SECOND(Data_Warmte[[#This Row],[Datumtijd]]))</f>
        <v>1503.8333333333333</v>
      </c>
      <c r="C999" s="11">
        <v>3.2318842999999999E-4</v>
      </c>
      <c r="D999" s="7">
        <f>Data_Warmte[[#This Row],[Fractie]]/MAX(Data_Warmte[Fractie])</f>
        <v>0.78245081568575647</v>
      </c>
    </row>
    <row r="1000" spans="1:4" x14ac:dyDescent="0.25">
      <c r="A1000" s="10">
        <v>43872.875</v>
      </c>
      <c r="B1000" s="10">
        <f>DATE(1904,MONTH(Data_Warmte[[#This Row],[Datumtijd]]),DAY(Data_Warmte[[#This Row],[Datumtijd]]))+TIME(HOUR(Data_Warmte[[#This Row],[Datumtijd]]),MINUTE(Data_Warmte[[#This Row],[Datumtijd]]),SECOND(Data_Warmte[[#This Row],[Datumtijd]]))</f>
        <v>1503.875</v>
      </c>
      <c r="C1000" s="11">
        <v>2.9177200000000004E-4</v>
      </c>
      <c r="D1000" s="7">
        <f>Data_Warmte[[#This Row],[Fractie]]/MAX(Data_Warmte[Fractie])</f>
        <v>0.70639050845435458</v>
      </c>
    </row>
    <row r="1001" spans="1:4" x14ac:dyDescent="0.25">
      <c r="A1001" s="10">
        <v>43872.916666666664</v>
      </c>
      <c r="B1001" s="10">
        <f>DATE(1904,MONTH(Data_Warmte[[#This Row],[Datumtijd]]),DAY(Data_Warmte[[#This Row],[Datumtijd]]))+TIME(HOUR(Data_Warmte[[#This Row],[Datumtijd]]),MINUTE(Data_Warmte[[#This Row],[Datumtijd]]),SECOND(Data_Warmte[[#This Row],[Datumtijd]]))</f>
        <v>1503.9166666666667</v>
      </c>
      <c r="C1001" s="11">
        <v>2.4937454999999999E-4</v>
      </c>
      <c r="D1001" s="7">
        <f>Data_Warmte[[#This Row],[Fractie]]/MAX(Data_Warmte[Fractie])</f>
        <v>0.60374475676238926</v>
      </c>
    </row>
    <row r="1002" spans="1:4" x14ac:dyDescent="0.25">
      <c r="A1002" s="10">
        <v>43872.958333333336</v>
      </c>
      <c r="B1002" s="10">
        <f>DATE(1904,MONTH(Data_Warmte[[#This Row],[Datumtijd]]),DAY(Data_Warmte[[#This Row],[Datumtijd]]))+TIME(HOUR(Data_Warmte[[#This Row],[Datumtijd]]),MINUTE(Data_Warmte[[#This Row],[Datumtijd]]),SECOND(Data_Warmte[[#This Row],[Datumtijd]]))</f>
        <v>1503.9583333333333</v>
      </c>
      <c r="C1002" s="11">
        <v>1.7856124E-4</v>
      </c>
      <c r="D1002" s="7">
        <f>Data_Warmte[[#This Row],[Fractie]]/MAX(Data_Warmte[Fractie])</f>
        <v>0.432303185754082</v>
      </c>
    </row>
    <row r="1003" spans="1:4" x14ac:dyDescent="0.25">
      <c r="A1003" s="10">
        <v>43873</v>
      </c>
      <c r="B1003" s="10">
        <f>DATE(1904,MONTH(Data_Warmte[[#This Row],[Datumtijd]]),DAY(Data_Warmte[[#This Row],[Datumtijd]]))+TIME(HOUR(Data_Warmte[[#This Row],[Datumtijd]]),MINUTE(Data_Warmte[[#This Row],[Datumtijd]]),SECOND(Data_Warmte[[#This Row],[Datumtijd]]))</f>
        <v>1504</v>
      </c>
      <c r="C1003" s="11">
        <v>1.0763662E-4</v>
      </c>
      <c r="D1003" s="7">
        <f>Data_Warmte[[#This Row],[Fractie]]/MAX(Data_Warmte[Fractie])</f>
        <v>0.26059212923141406</v>
      </c>
    </row>
    <row r="1004" spans="1:4" x14ac:dyDescent="0.25">
      <c r="A1004" s="10">
        <v>43873.041666666664</v>
      </c>
      <c r="B1004" s="10">
        <f>DATE(1904,MONTH(Data_Warmte[[#This Row],[Datumtijd]]),DAY(Data_Warmte[[#This Row],[Datumtijd]]))+TIME(HOUR(Data_Warmte[[#This Row],[Datumtijd]]),MINUTE(Data_Warmte[[#This Row],[Datumtijd]]),SECOND(Data_Warmte[[#This Row],[Datumtijd]]))</f>
        <v>1504.0416666666667</v>
      </c>
      <c r="C1004" s="11">
        <v>8.3364319999999992E-5</v>
      </c>
      <c r="D1004" s="7">
        <f>Data_Warmte[[#This Row],[Fractie]]/MAX(Data_Warmte[Fractie])</f>
        <v>0.20182801773902742</v>
      </c>
    </row>
    <row r="1005" spans="1:4" x14ac:dyDescent="0.25">
      <c r="A1005" s="10">
        <v>43873.083333333336</v>
      </c>
      <c r="B1005" s="10">
        <f>DATE(1904,MONTH(Data_Warmte[[#This Row],[Datumtijd]]),DAY(Data_Warmte[[#This Row],[Datumtijd]]))+TIME(HOUR(Data_Warmte[[#This Row],[Datumtijd]]),MINUTE(Data_Warmte[[#This Row],[Datumtijd]]),SECOND(Data_Warmte[[#This Row],[Datumtijd]]))</f>
        <v>1504.0833333333333</v>
      </c>
      <c r="C1005" s="11">
        <v>8.8239399999999994E-5</v>
      </c>
      <c r="D1005" s="7">
        <f>Data_Warmte[[#This Row],[Fractie]]/MAX(Data_Warmte[Fractie])</f>
        <v>0.21363076179930618</v>
      </c>
    </row>
    <row r="1006" spans="1:4" x14ac:dyDescent="0.25">
      <c r="A1006" s="10">
        <v>43873.125</v>
      </c>
      <c r="B1006" s="10">
        <f>DATE(1904,MONTH(Data_Warmte[[#This Row],[Datumtijd]]),DAY(Data_Warmte[[#This Row],[Datumtijd]]))+TIME(HOUR(Data_Warmte[[#This Row],[Datumtijd]]),MINUTE(Data_Warmte[[#This Row],[Datumtijd]]),SECOND(Data_Warmte[[#This Row],[Datumtijd]]))</f>
        <v>1504.125</v>
      </c>
      <c r="C1006" s="11">
        <v>9.7726000000000019E-5</v>
      </c>
      <c r="D1006" s="7">
        <f>Data_Warmte[[#This Row],[Fractie]]/MAX(Data_Warmte[Fractie])</f>
        <v>0.23659816167833192</v>
      </c>
    </row>
    <row r="1007" spans="1:4" x14ac:dyDescent="0.25">
      <c r="A1007" s="10">
        <v>43873.166666666664</v>
      </c>
      <c r="B1007" s="10">
        <f>DATE(1904,MONTH(Data_Warmte[[#This Row],[Datumtijd]]),DAY(Data_Warmte[[#This Row],[Datumtijd]]))+TIME(HOUR(Data_Warmte[[#This Row],[Datumtijd]]),MINUTE(Data_Warmte[[#This Row],[Datumtijd]]),SECOND(Data_Warmte[[#This Row],[Datumtijd]]))</f>
        <v>1504.1666666666667</v>
      </c>
      <c r="C1007" s="11">
        <v>1.1103062000000002E-4</v>
      </c>
      <c r="D1007" s="7">
        <f>Data_Warmte[[#This Row],[Fractie]]/MAX(Data_Warmte[Fractie])</f>
        <v>0.26880912533005985</v>
      </c>
    </row>
    <row r="1008" spans="1:4" x14ac:dyDescent="0.25">
      <c r="A1008" s="10">
        <v>43873.208333333336</v>
      </c>
      <c r="B1008" s="10">
        <f>DATE(1904,MONTH(Data_Warmte[[#This Row],[Datumtijd]]),DAY(Data_Warmte[[#This Row],[Datumtijd]]))+TIME(HOUR(Data_Warmte[[#This Row],[Datumtijd]]),MINUTE(Data_Warmte[[#This Row],[Datumtijd]]),SECOND(Data_Warmte[[#This Row],[Datumtijd]]))</f>
        <v>1504.2083333333333</v>
      </c>
      <c r="C1008" s="11">
        <v>1.3620912000000002E-4</v>
      </c>
      <c r="D1008" s="7">
        <f>Data_Warmte[[#This Row],[Fractie]]/MAX(Data_Warmte[Fractie])</f>
        <v>0.3297671796228569</v>
      </c>
    </row>
    <row r="1009" spans="1:4" x14ac:dyDescent="0.25">
      <c r="A1009" s="10">
        <v>43873.25</v>
      </c>
      <c r="B1009" s="10">
        <f>DATE(1904,MONTH(Data_Warmte[[#This Row],[Datumtijd]]),DAY(Data_Warmte[[#This Row],[Datumtijd]]))+TIME(HOUR(Data_Warmte[[#This Row],[Datumtijd]]),MINUTE(Data_Warmte[[#This Row],[Datumtijd]]),SECOND(Data_Warmte[[#This Row],[Datumtijd]]))</f>
        <v>1504.25</v>
      </c>
      <c r="C1009" s="11">
        <v>1.9452035999999997E-4</v>
      </c>
      <c r="D1009" s="7">
        <f>Data_Warmte[[#This Row],[Fractie]]/MAX(Data_Warmte[Fractie])</f>
        <v>0.47094078940105305</v>
      </c>
    </row>
    <row r="1010" spans="1:4" x14ac:dyDescent="0.25">
      <c r="A1010" s="10">
        <v>43873.291666666664</v>
      </c>
      <c r="B1010" s="10">
        <f>DATE(1904,MONTH(Data_Warmte[[#This Row],[Datumtijd]]),DAY(Data_Warmte[[#This Row],[Datumtijd]]))+TIME(HOUR(Data_Warmte[[#This Row],[Datumtijd]]),MINUTE(Data_Warmte[[#This Row],[Datumtijd]]),SECOND(Data_Warmte[[#This Row],[Datumtijd]]))</f>
        <v>1504.2916666666667</v>
      </c>
      <c r="C1010" s="11">
        <v>2.7525559999999995E-4</v>
      </c>
      <c r="D1010" s="7">
        <f>Data_Warmte[[#This Row],[Fractie]]/MAX(Data_Warmte[Fractie])</f>
        <v>0.66640370987931807</v>
      </c>
    </row>
    <row r="1011" spans="1:4" x14ac:dyDescent="0.25">
      <c r="A1011" s="10">
        <v>43873.333333333336</v>
      </c>
      <c r="B1011" s="10">
        <f>DATE(1904,MONTH(Data_Warmte[[#This Row],[Datumtijd]]),DAY(Data_Warmte[[#This Row],[Datumtijd]]))+TIME(HOUR(Data_Warmte[[#This Row],[Datumtijd]]),MINUTE(Data_Warmte[[#This Row],[Datumtijd]]),SECOND(Data_Warmte[[#This Row],[Datumtijd]]))</f>
        <v>1504.3333333333333</v>
      </c>
      <c r="C1011" s="11">
        <v>3.3565789999999998E-4</v>
      </c>
      <c r="D1011" s="7">
        <f>Data_Warmte[[#This Row],[Fractie]]/MAX(Data_Warmte[Fractie])</f>
        <v>0.81263985114308723</v>
      </c>
    </row>
    <row r="1012" spans="1:4" x14ac:dyDescent="0.25">
      <c r="A1012" s="10">
        <v>43873.375</v>
      </c>
      <c r="B1012" s="10">
        <f>DATE(1904,MONTH(Data_Warmte[[#This Row],[Datumtijd]]),DAY(Data_Warmte[[#This Row],[Datumtijd]]))+TIME(HOUR(Data_Warmte[[#This Row],[Datumtijd]]),MINUTE(Data_Warmte[[#This Row],[Datumtijd]]),SECOND(Data_Warmte[[#This Row],[Datumtijd]]))</f>
        <v>1504.375</v>
      </c>
      <c r="C1012" s="11">
        <v>3.5179440999999999E-4</v>
      </c>
      <c r="D1012" s="7">
        <f>Data_Warmte[[#This Row],[Fractie]]/MAX(Data_Warmte[Fractie])</f>
        <v>0.85170692236163725</v>
      </c>
    </row>
    <row r="1013" spans="1:4" x14ac:dyDescent="0.25">
      <c r="A1013" s="10">
        <v>43873.416666666664</v>
      </c>
      <c r="B1013" s="10">
        <f>DATE(1904,MONTH(Data_Warmte[[#This Row],[Datumtijd]]),DAY(Data_Warmte[[#This Row],[Datumtijd]]))+TIME(HOUR(Data_Warmte[[#This Row],[Datumtijd]]),MINUTE(Data_Warmte[[#This Row],[Datumtijd]]),SECOND(Data_Warmte[[#This Row],[Datumtijd]]))</f>
        <v>1504.4166666666667</v>
      </c>
      <c r="C1013" s="11">
        <v>3.3807720000000006E-4</v>
      </c>
      <c r="D1013" s="7">
        <f>Data_Warmte[[#This Row],[Fractie]]/MAX(Data_Warmte[Fractie])</f>
        <v>0.81849706347704554</v>
      </c>
    </row>
    <row r="1014" spans="1:4" x14ac:dyDescent="0.25">
      <c r="A1014" s="10">
        <v>43873.458333333336</v>
      </c>
      <c r="B1014" s="10">
        <f>DATE(1904,MONTH(Data_Warmte[[#This Row],[Datumtijd]]),DAY(Data_Warmte[[#This Row],[Datumtijd]]))+TIME(HOUR(Data_Warmte[[#This Row],[Datumtijd]]),MINUTE(Data_Warmte[[#This Row],[Datumtijd]]),SECOND(Data_Warmte[[#This Row],[Datumtijd]]))</f>
        <v>1504.4583333333333</v>
      </c>
      <c r="C1014" s="11">
        <v>2.9873733999999998E-4</v>
      </c>
      <c r="D1014" s="7">
        <f>Data_Warmte[[#This Row],[Fractie]]/MAX(Data_Warmte[Fractie])</f>
        <v>0.72325384717142616</v>
      </c>
    </row>
    <row r="1015" spans="1:4" x14ac:dyDescent="0.25">
      <c r="A1015" s="10">
        <v>43873.5</v>
      </c>
      <c r="B1015" s="10">
        <f>DATE(1904,MONTH(Data_Warmte[[#This Row],[Datumtijd]]),DAY(Data_Warmte[[#This Row],[Datumtijd]]))+TIME(HOUR(Data_Warmte[[#This Row],[Datumtijd]]),MINUTE(Data_Warmte[[#This Row],[Datumtijd]]),SECOND(Data_Warmte[[#This Row],[Datumtijd]]))</f>
        <v>1504.5</v>
      </c>
      <c r="C1015" s="11">
        <v>2.7175784000000003E-4</v>
      </c>
      <c r="D1015" s="7">
        <f>Data_Warmte[[#This Row],[Fractie]]/MAX(Data_Warmte[Fractie])</f>
        <v>0.65793550708792181</v>
      </c>
    </row>
    <row r="1016" spans="1:4" x14ac:dyDescent="0.25">
      <c r="A1016" s="10">
        <v>43873.541666666664</v>
      </c>
      <c r="B1016" s="10">
        <f>DATE(1904,MONTH(Data_Warmte[[#This Row],[Datumtijd]]),DAY(Data_Warmte[[#This Row],[Datumtijd]]))+TIME(HOUR(Data_Warmte[[#This Row],[Datumtijd]]),MINUTE(Data_Warmte[[#This Row],[Datumtijd]]),SECOND(Data_Warmte[[#This Row],[Datumtijd]]))</f>
        <v>1504.5416666666667</v>
      </c>
      <c r="C1016" s="11">
        <v>2.5810805000000002E-4</v>
      </c>
      <c r="D1016" s="7">
        <f>Data_Warmte[[#This Row],[Fractie]]/MAX(Data_Warmte[Fractie])</f>
        <v>0.62488887444875441</v>
      </c>
    </row>
    <row r="1017" spans="1:4" x14ac:dyDescent="0.25">
      <c r="A1017" s="10">
        <v>43873.583333333336</v>
      </c>
      <c r="B1017" s="10">
        <f>DATE(1904,MONTH(Data_Warmte[[#This Row],[Datumtijd]]),DAY(Data_Warmte[[#This Row],[Datumtijd]]))+TIME(HOUR(Data_Warmte[[#This Row],[Datumtijd]]),MINUTE(Data_Warmte[[#This Row],[Datumtijd]]),SECOND(Data_Warmte[[#This Row],[Datumtijd]]))</f>
        <v>1504.5833333333333</v>
      </c>
      <c r="C1017" s="11">
        <v>2.4917255E-4</v>
      </c>
      <c r="D1017" s="7">
        <f>Data_Warmte[[#This Row],[Fractie]]/MAX(Data_Warmte[Fractie])</f>
        <v>0.60325570749546931</v>
      </c>
    </row>
    <row r="1018" spans="1:4" x14ac:dyDescent="0.25">
      <c r="A1018" s="10">
        <v>43873.625</v>
      </c>
      <c r="B1018" s="10">
        <f>DATE(1904,MONTH(Data_Warmte[[#This Row],[Datumtijd]]),DAY(Data_Warmte[[#This Row],[Datumtijd]]))+TIME(HOUR(Data_Warmte[[#This Row],[Datumtijd]]),MINUTE(Data_Warmte[[#This Row],[Datumtijd]]),SECOND(Data_Warmte[[#This Row],[Datumtijd]]))</f>
        <v>1504.625</v>
      </c>
      <c r="C1018" s="11">
        <v>2.5454398000000002E-4</v>
      </c>
      <c r="D1018" s="7">
        <f>Data_Warmte[[#This Row],[Fractie]]/MAX(Data_Warmte[Fractie])</f>
        <v>0.61626013276186564</v>
      </c>
    </row>
    <row r="1019" spans="1:4" x14ac:dyDescent="0.25">
      <c r="A1019" s="10">
        <v>43873.666666666664</v>
      </c>
      <c r="B1019" s="10">
        <f>DATE(1904,MONTH(Data_Warmte[[#This Row],[Datumtijd]]),DAY(Data_Warmte[[#This Row],[Datumtijd]]))+TIME(HOUR(Data_Warmte[[#This Row],[Datumtijd]]),MINUTE(Data_Warmte[[#This Row],[Datumtijd]]),SECOND(Data_Warmte[[#This Row],[Datumtijd]]))</f>
        <v>1504.6666666666667</v>
      </c>
      <c r="C1019" s="11">
        <v>2.7367158999999999E-4</v>
      </c>
      <c r="D1019" s="7">
        <f>Data_Warmte[[#This Row],[Fractie]]/MAX(Data_Warmte[Fractie])</f>
        <v>0.66256876468479364</v>
      </c>
    </row>
    <row r="1020" spans="1:4" x14ac:dyDescent="0.25">
      <c r="A1020" s="10">
        <v>43873.708333333336</v>
      </c>
      <c r="B1020" s="10">
        <f>DATE(1904,MONTH(Data_Warmte[[#This Row],[Datumtijd]]),DAY(Data_Warmte[[#This Row],[Datumtijd]]))+TIME(HOUR(Data_Warmte[[#This Row],[Datumtijd]]),MINUTE(Data_Warmte[[#This Row],[Datumtijd]]),SECOND(Data_Warmte[[#This Row],[Datumtijd]]))</f>
        <v>1504.7083333333333</v>
      </c>
      <c r="C1020" s="11">
        <v>3.1317005E-4</v>
      </c>
      <c r="D1020" s="7">
        <f>Data_Warmte[[#This Row],[Fractie]]/MAX(Data_Warmte[Fractie])</f>
        <v>0.75819595729602429</v>
      </c>
    </row>
    <row r="1021" spans="1:4" x14ac:dyDescent="0.25">
      <c r="A1021" s="10">
        <v>43873.75</v>
      </c>
      <c r="B1021" s="10">
        <f>DATE(1904,MONTH(Data_Warmte[[#This Row],[Datumtijd]]),DAY(Data_Warmte[[#This Row],[Datumtijd]]))+TIME(HOUR(Data_Warmte[[#This Row],[Datumtijd]]),MINUTE(Data_Warmte[[#This Row],[Datumtijd]]),SECOND(Data_Warmte[[#This Row],[Datumtijd]]))</f>
        <v>1504.75</v>
      </c>
      <c r="C1021" s="11">
        <v>3.4160073999999998E-4</v>
      </c>
      <c r="D1021" s="7">
        <f>Data_Warmte[[#This Row],[Fractie]]/MAX(Data_Warmte[Fractie])</f>
        <v>0.82702768057587339</v>
      </c>
    </row>
    <row r="1022" spans="1:4" x14ac:dyDescent="0.25">
      <c r="A1022" s="10">
        <v>43873.791666666664</v>
      </c>
      <c r="B1022" s="10">
        <f>DATE(1904,MONTH(Data_Warmte[[#This Row],[Datumtijd]]),DAY(Data_Warmte[[#This Row],[Datumtijd]]))+TIME(HOUR(Data_Warmte[[#This Row],[Datumtijd]]),MINUTE(Data_Warmte[[#This Row],[Datumtijd]]),SECOND(Data_Warmte[[#This Row],[Datumtijd]]))</f>
        <v>1504.7916666666667</v>
      </c>
      <c r="C1022" s="11">
        <v>3.3002003999999994E-4</v>
      </c>
      <c r="D1022" s="7">
        <f>Data_Warmte[[#This Row],[Fractie]]/MAX(Data_Warmte[Fractie])</f>
        <v>0.79899038926191124</v>
      </c>
    </row>
    <row r="1023" spans="1:4" x14ac:dyDescent="0.25">
      <c r="A1023" s="10">
        <v>43873.833333333336</v>
      </c>
      <c r="B1023" s="10">
        <f>DATE(1904,MONTH(Data_Warmte[[#This Row],[Datumtijd]]),DAY(Data_Warmte[[#This Row],[Datumtijd]]))+TIME(HOUR(Data_Warmte[[#This Row],[Datumtijd]]),MINUTE(Data_Warmte[[#This Row],[Datumtijd]]),SECOND(Data_Warmte[[#This Row],[Datumtijd]]))</f>
        <v>1504.8333333333333</v>
      </c>
      <c r="C1023" s="11">
        <v>3.1926615999999997E-4</v>
      </c>
      <c r="D1023" s="7">
        <f>Data_Warmte[[#This Row],[Fractie]]/MAX(Data_Warmte[Fractie])</f>
        <v>0.7729548589126759</v>
      </c>
    </row>
    <row r="1024" spans="1:4" x14ac:dyDescent="0.25">
      <c r="A1024" s="10">
        <v>43873.875</v>
      </c>
      <c r="B1024" s="10">
        <f>DATE(1904,MONTH(Data_Warmte[[#This Row],[Datumtijd]]),DAY(Data_Warmte[[#This Row],[Datumtijd]]))+TIME(HOUR(Data_Warmte[[#This Row],[Datumtijd]]),MINUTE(Data_Warmte[[#This Row],[Datumtijd]]),SECOND(Data_Warmte[[#This Row],[Datumtijd]]))</f>
        <v>1504.875</v>
      </c>
      <c r="C1024" s="11">
        <v>2.8713475000000002E-4</v>
      </c>
      <c r="D1024" s="7">
        <f>Data_Warmte[[#This Row],[Fractie]]/MAX(Data_Warmte[Fractie])</f>
        <v>0.69516355937997465</v>
      </c>
    </row>
    <row r="1025" spans="1:4" x14ac:dyDescent="0.25">
      <c r="A1025" s="10">
        <v>43873.916666666664</v>
      </c>
      <c r="B1025" s="10">
        <f>DATE(1904,MONTH(Data_Warmte[[#This Row],[Datumtijd]]),DAY(Data_Warmte[[#This Row],[Datumtijd]]))+TIME(HOUR(Data_Warmte[[#This Row],[Datumtijd]]),MINUTE(Data_Warmte[[#This Row],[Datumtijd]]),SECOND(Data_Warmte[[#This Row],[Datumtijd]]))</f>
        <v>1504.9166666666667</v>
      </c>
      <c r="C1025" s="11">
        <v>2.4566574000000002E-4</v>
      </c>
      <c r="D1025" s="7">
        <f>Data_Warmte[[#This Row],[Fractie]]/MAX(Data_Warmte[Fractie])</f>
        <v>0.59476559432850051</v>
      </c>
    </row>
    <row r="1026" spans="1:4" x14ac:dyDescent="0.25">
      <c r="A1026" s="10">
        <v>43873.958333333336</v>
      </c>
      <c r="B1026" s="10">
        <f>DATE(1904,MONTH(Data_Warmte[[#This Row],[Datumtijd]]),DAY(Data_Warmte[[#This Row],[Datumtijd]]))+TIME(HOUR(Data_Warmte[[#This Row],[Datumtijd]]),MINUTE(Data_Warmte[[#This Row],[Datumtijd]]),SECOND(Data_Warmte[[#This Row],[Datumtijd]]))</f>
        <v>1504.9583333333333</v>
      </c>
      <c r="C1026" s="11">
        <v>1.7628110000000001E-4</v>
      </c>
      <c r="D1026" s="7">
        <f>Data_Warmte[[#This Row],[Fractie]]/MAX(Data_Warmte[Fractie])</f>
        <v>0.42678288478638426</v>
      </c>
    </row>
    <row r="1027" spans="1:4" x14ac:dyDescent="0.25">
      <c r="A1027" s="10">
        <v>43874</v>
      </c>
      <c r="B1027" s="10">
        <f>DATE(1904,MONTH(Data_Warmte[[#This Row],[Datumtijd]]),DAY(Data_Warmte[[#This Row],[Datumtijd]]))+TIME(HOUR(Data_Warmte[[#This Row],[Datumtijd]]),MINUTE(Data_Warmte[[#This Row],[Datumtijd]]),SECOND(Data_Warmte[[#This Row],[Datumtijd]]))</f>
        <v>1505</v>
      </c>
      <c r="C1027" s="11">
        <v>1.0561558E-4</v>
      </c>
      <c r="D1027" s="7">
        <f>Data_Warmte[[#This Row],[Fractie]]/MAX(Data_Warmte[Fractie])</f>
        <v>0.25569911868480028</v>
      </c>
    </row>
    <row r="1028" spans="1:4" x14ac:dyDescent="0.25">
      <c r="A1028" s="10">
        <v>43874.041666666664</v>
      </c>
      <c r="B1028" s="10">
        <f>DATE(1904,MONTH(Data_Warmte[[#This Row],[Datumtijd]]),DAY(Data_Warmte[[#This Row],[Datumtijd]]))+TIME(HOUR(Data_Warmte[[#This Row],[Datumtijd]]),MINUTE(Data_Warmte[[#This Row],[Datumtijd]]),SECOND(Data_Warmte[[#This Row],[Datumtijd]]))</f>
        <v>1505.0416666666667</v>
      </c>
      <c r="C1028" s="11">
        <v>8.3058160000000001E-5</v>
      </c>
      <c r="D1028" s="7">
        <f>Data_Warmte[[#This Row],[Fractie]]/MAX(Data_Warmte[Fractie])</f>
        <v>0.2010867933649669</v>
      </c>
    </row>
    <row r="1029" spans="1:4" x14ac:dyDescent="0.25">
      <c r="A1029" s="10">
        <v>43874.083333333336</v>
      </c>
      <c r="B1029" s="10">
        <f>DATE(1904,MONTH(Data_Warmte[[#This Row],[Datumtijd]]),DAY(Data_Warmte[[#This Row],[Datumtijd]]))+TIME(HOUR(Data_Warmte[[#This Row],[Datumtijd]]),MINUTE(Data_Warmte[[#This Row],[Datumtijd]]),SECOND(Data_Warmte[[#This Row],[Datumtijd]]))</f>
        <v>1505.0833333333333</v>
      </c>
      <c r="C1029" s="11">
        <v>8.7052500000000014E-5</v>
      </c>
      <c r="D1029" s="7">
        <f>Data_Warmte[[#This Row],[Fractie]]/MAX(Data_Warmte[Fractie])</f>
        <v>0.21075723420075504</v>
      </c>
    </row>
    <row r="1030" spans="1:4" x14ac:dyDescent="0.25">
      <c r="A1030" s="10">
        <v>43874.125</v>
      </c>
      <c r="B1030" s="10">
        <f>DATE(1904,MONTH(Data_Warmte[[#This Row],[Datumtijd]]),DAY(Data_Warmte[[#This Row],[Datumtijd]]))+TIME(HOUR(Data_Warmte[[#This Row],[Datumtijd]]),MINUTE(Data_Warmte[[#This Row],[Datumtijd]]),SECOND(Data_Warmte[[#This Row],[Datumtijd]]))</f>
        <v>1505.125</v>
      </c>
      <c r="C1030" s="11">
        <v>9.7518730000000007E-5</v>
      </c>
      <c r="D1030" s="7">
        <f>Data_Warmte[[#This Row],[Fractie]]/MAX(Data_Warmte[Fractie])</f>
        <v>0.23609635355182443</v>
      </c>
    </row>
    <row r="1031" spans="1:4" x14ac:dyDescent="0.25">
      <c r="A1031" s="10">
        <v>43874.166666666664</v>
      </c>
      <c r="B1031" s="10">
        <f>DATE(1904,MONTH(Data_Warmte[[#This Row],[Datumtijd]]),DAY(Data_Warmte[[#This Row],[Datumtijd]]))+TIME(HOUR(Data_Warmte[[#This Row],[Datumtijd]]),MINUTE(Data_Warmte[[#This Row],[Datumtijd]]),SECOND(Data_Warmte[[#This Row],[Datumtijd]]))</f>
        <v>1505.1666666666667</v>
      </c>
      <c r="C1031" s="11">
        <v>1.1025945000000001E-4</v>
      </c>
      <c r="D1031" s="7">
        <f>Data_Warmte[[#This Row],[Fractie]]/MAX(Data_Warmte[Fractie])</f>
        <v>0.26694209501733368</v>
      </c>
    </row>
    <row r="1032" spans="1:4" x14ac:dyDescent="0.25">
      <c r="A1032" s="10">
        <v>43874.208333333336</v>
      </c>
      <c r="B1032" s="10">
        <f>DATE(1904,MONTH(Data_Warmte[[#This Row],[Datumtijd]]),DAY(Data_Warmte[[#This Row],[Datumtijd]]))+TIME(HOUR(Data_Warmte[[#This Row],[Datumtijd]]),MINUTE(Data_Warmte[[#This Row],[Datumtijd]]),SECOND(Data_Warmte[[#This Row],[Datumtijd]]))</f>
        <v>1505.2083333333333</v>
      </c>
      <c r="C1032" s="11">
        <v>1.3637928E-4</v>
      </c>
      <c r="D1032" s="7">
        <f>Data_Warmte[[#This Row],[Fractie]]/MAX(Data_Warmte[Fractie])</f>
        <v>0.33017914310433755</v>
      </c>
    </row>
    <row r="1033" spans="1:4" x14ac:dyDescent="0.25">
      <c r="A1033" s="10">
        <v>43874.25</v>
      </c>
      <c r="B1033" s="10">
        <f>DATE(1904,MONTH(Data_Warmte[[#This Row],[Datumtijd]]),DAY(Data_Warmte[[#This Row],[Datumtijd]]))+TIME(HOUR(Data_Warmte[[#This Row],[Datumtijd]]),MINUTE(Data_Warmte[[#This Row],[Datumtijd]]),SECOND(Data_Warmte[[#This Row],[Datumtijd]]))</f>
        <v>1505.25</v>
      </c>
      <c r="C1033" s="11">
        <v>1.9693504000000003E-4</v>
      </c>
      <c r="D1033" s="7">
        <f>Data_Warmte[[#This Row],[Fractie]]/MAX(Data_Warmte[Fractie])</f>
        <v>0.4767868165488075</v>
      </c>
    </row>
    <row r="1034" spans="1:4" x14ac:dyDescent="0.25">
      <c r="A1034" s="10">
        <v>43874.291666666664</v>
      </c>
      <c r="B1034" s="10">
        <f>DATE(1904,MONTH(Data_Warmte[[#This Row],[Datumtijd]]),DAY(Data_Warmte[[#This Row],[Datumtijd]]))+TIME(HOUR(Data_Warmte[[#This Row],[Datumtijd]]),MINUTE(Data_Warmte[[#This Row],[Datumtijd]]),SECOND(Data_Warmte[[#This Row],[Datumtijd]]))</f>
        <v>1505.2916666666667</v>
      </c>
      <c r="C1034" s="11">
        <v>2.7932514999999997E-4</v>
      </c>
      <c r="D1034" s="7">
        <f>Data_Warmte[[#This Row],[Fractie]]/MAX(Data_Warmte[Fractie])</f>
        <v>0.67625623683077474</v>
      </c>
    </row>
    <row r="1035" spans="1:4" x14ac:dyDescent="0.25">
      <c r="A1035" s="10">
        <v>43874.333333333336</v>
      </c>
      <c r="B1035" s="10">
        <f>DATE(1904,MONTH(Data_Warmte[[#This Row],[Datumtijd]]),DAY(Data_Warmte[[#This Row],[Datumtijd]]))+TIME(HOUR(Data_Warmte[[#This Row],[Datumtijd]]),MINUTE(Data_Warmte[[#This Row],[Datumtijd]]),SECOND(Data_Warmte[[#This Row],[Datumtijd]]))</f>
        <v>1505.3333333333333</v>
      </c>
      <c r="C1035" s="11">
        <v>3.3801409999999996E-4</v>
      </c>
      <c r="D1035" s="7">
        <f>Data_Warmte[[#This Row],[Fractie]]/MAX(Data_Warmte[Fractie])</f>
        <v>0.81834429610703219</v>
      </c>
    </row>
    <row r="1036" spans="1:4" x14ac:dyDescent="0.25">
      <c r="A1036" s="10">
        <v>43874.375</v>
      </c>
      <c r="B1036" s="10">
        <f>DATE(1904,MONTH(Data_Warmte[[#This Row],[Datumtijd]]),DAY(Data_Warmte[[#This Row],[Datumtijd]]))+TIME(HOUR(Data_Warmte[[#This Row],[Datumtijd]]),MINUTE(Data_Warmte[[#This Row],[Datumtijd]]),SECOND(Data_Warmte[[#This Row],[Datumtijd]]))</f>
        <v>1505.375</v>
      </c>
      <c r="C1036" s="11">
        <v>3.5540708999999999E-4</v>
      </c>
      <c r="D1036" s="7">
        <f>Data_Warmte[[#This Row],[Fractie]]/MAX(Data_Warmte[Fractie])</f>
        <v>0.86045335060726358</v>
      </c>
    </row>
    <row r="1037" spans="1:4" x14ac:dyDescent="0.25">
      <c r="A1037" s="10">
        <v>43874.416666666664</v>
      </c>
      <c r="B1037" s="10">
        <f>DATE(1904,MONTH(Data_Warmte[[#This Row],[Datumtijd]]),DAY(Data_Warmte[[#This Row],[Datumtijd]]))+TIME(HOUR(Data_Warmte[[#This Row],[Datumtijd]]),MINUTE(Data_Warmte[[#This Row],[Datumtijd]]),SECOND(Data_Warmte[[#This Row],[Datumtijd]]))</f>
        <v>1505.4166666666667</v>
      </c>
      <c r="C1037" s="11">
        <v>3.4032126000000003E-4</v>
      </c>
      <c r="D1037" s="7">
        <f>Data_Warmte[[#This Row],[Fractie]]/MAX(Data_Warmte[Fractie])</f>
        <v>0.82393001346677053</v>
      </c>
    </row>
    <row r="1038" spans="1:4" x14ac:dyDescent="0.25">
      <c r="A1038" s="10">
        <v>43874.458333333336</v>
      </c>
      <c r="B1038" s="10">
        <f>DATE(1904,MONTH(Data_Warmte[[#This Row],[Datumtijd]]),DAY(Data_Warmte[[#This Row],[Datumtijd]]))+TIME(HOUR(Data_Warmte[[#This Row],[Datumtijd]]),MINUTE(Data_Warmte[[#This Row],[Datumtijd]]),SECOND(Data_Warmte[[#This Row],[Datumtijd]]))</f>
        <v>1505.4583333333333</v>
      </c>
      <c r="C1038" s="11">
        <v>2.9943153999999997E-4</v>
      </c>
      <c r="D1038" s="7">
        <f>Data_Warmte[[#This Row],[Fractie]]/MAX(Data_Warmte[Fractie])</f>
        <v>0.72493453034516797</v>
      </c>
    </row>
    <row r="1039" spans="1:4" x14ac:dyDescent="0.25">
      <c r="A1039" s="10">
        <v>43874.5</v>
      </c>
      <c r="B1039" s="10">
        <f>DATE(1904,MONTH(Data_Warmte[[#This Row],[Datumtijd]]),DAY(Data_Warmte[[#This Row],[Datumtijd]]))+TIME(HOUR(Data_Warmte[[#This Row],[Datumtijd]]),MINUTE(Data_Warmte[[#This Row],[Datumtijd]]),SECOND(Data_Warmte[[#This Row],[Datumtijd]]))</f>
        <v>1505.5</v>
      </c>
      <c r="C1039" s="11">
        <v>2.7182381000000005E-4</v>
      </c>
      <c r="D1039" s="7">
        <f>Data_Warmte[[#This Row],[Fractie]]/MAX(Data_Warmte[Fractie])</f>
        <v>0.65809522283118282</v>
      </c>
    </row>
    <row r="1040" spans="1:4" x14ac:dyDescent="0.25">
      <c r="A1040" s="10">
        <v>43874.541666666664</v>
      </c>
      <c r="B1040" s="10">
        <f>DATE(1904,MONTH(Data_Warmte[[#This Row],[Datumtijd]]),DAY(Data_Warmte[[#This Row],[Datumtijd]]))+TIME(HOUR(Data_Warmte[[#This Row],[Datumtijd]]),MINUTE(Data_Warmte[[#This Row],[Datumtijd]]),SECOND(Data_Warmte[[#This Row],[Datumtijd]]))</f>
        <v>1505.5416666666667</v>
      </c>
      <c r="C1040" s="11">
        <v>2.5623155000000002E-4</v>
      </c>
      <c r="D1040" s="7">
        <f>Data_Warmte[[#This Row],[Fractie]]/MAX(Data_Warmte[Fractie])</f>
        <v>0.62034580044194565</v>
      </c>
    </row>
    <row r="1041" spans="1:4" x14ac:dyDescent="0.25">
      <c r="A1041" s="10">
        <v>43874.583333333336</v>
      </c>
      <c r="B1041" s="10">
        <f>DATE(1904,MONTH(Data_Warmte[[#This Row],[Datumtijd]]),DAY(Data_Warmte[[#This Row],[Datumtijd]]))+TIME(HOUR(Data_Warmte[[#This Row],[Datumtijd]]),MINUTE(Data_Warmte[[#This Row],[Datumtijd]]),SECOND(Data_Warmte[[#This Row],[Datumtijd]]))</f>
        <v>1505.5833333333333</v>
      </c>
      <c r="C1041" s="11">
        <v>2.4962949000000001E-4</v>
      </c>
      <c r="D1041" s="7">
        <f>Data_Warmte[[#This Row],[Fractie]]/MAX(Data_Warmte[Fractie])</f>
        <v>0.60436197567381789</v>
      </c>
    </row>
    <row r="1042" spans="1:4" x14ac:dyDescent="0.25">
      <c r="A1042" s="10">
        <v>43874.625</v>
      </c>
      <c r="B1042" s="10">
        <f>DATE(1904,MONTH(Data_Warmte[[#This Row],[Datumtijd]]),DAY(Data_Warmte[[#This Row],[Datumtijd]]))+TIME(HOUR(Data_Warmte[[#This Row],[Datumtijd]]),MINUTE(Data_Warmte[[#This Row],[Datumtijd]]),SECOND(Data_Warmte[[#This Row],[Datumtijd]]))</f>
        <v>1505.625</v>
      </c>
      <c r="C1042" s="11">
        <v>2.5315428000000003E-4</v>
      </c>
      <c r="D1042" s="7">
        <f>Data_Warmte[[#This Row],[Fractie]]/MAX(Data_Warmte[Fractie])</f>
        <v>0.61289561906761458</v>
      </c>
    </row>
    <row r="1043" spans="1:4" x14ac:dyDescent="0.25">
      <c r="A1043" s="10">
        <v>43874.666666666664</v>
      </c>
      <c r="B1043" s="10">
        <f>DATE(1904,MONTH(Data_Warmte[[#This Row],[Datumtijd]]),DAY(Data_Warmte[[#This Row],[Datumtijd]]))+TIME(HOUR(Data_Warmte[[#This Row],[Datumtijd]]),MINUTE(Data_Warmte[[#This Row],[Datumtijd]]),SECOND(Data_Warmte[[#This Row],[Datumtijd]]))</f>
        <v>1505.6666666666667</v>
      </c>
      <c r="C1043" s="11">
        <v>2.7470511999999999E-4</v>
      </c>
      <c r="D1043" s="7">
        <f>Data_Warmte[[#This Row],[Fractie]]/MAX(Data_Warmte[Fractie])</f>
        <v>0.66507097799588188</v>
      </c>
    </row>
    <row r="1044" spans="1:4" x14ac:dyDescent="0.25">
      <c r="A1044" s="10">
        <v>43874.708333333336</v>
      </c>
      <c r="B1044" s="10">
        <f>DATE(1904,MONTH(Data_Warmte[[#This Row],[Datumtijd]]),DAY(Data_Warmte[[#This Row],[Datumtijd]]))+TIME(HOUR(Data_Warmte[[#This Row],[Datumtijd]]),MINUTE(Data_Warmte[[#This Row],[Datumtijd]]),SECOND(Data_Warmte[[#This Row],[Datumtijd]]))</f>
        <v>1505.7083333333333</v>
      </c>
      <c r="C1044" s="11">
        <v>3.162091E-4</v>
      </c>
      <c r="D1044" s="7">
        <f>Data_Warmte[[#This Row],[Fractie]]/MAX(Data_Warmte[Fractie])</f>
        <v>0.76555360667539663</v>
      </c>
    </row>
    <row r="1045" spans="1:4" x14ac:dyDescent="0.25">
      <c r="A1045" s="10">
        <v>43874.75</v>
      </c>
      <c r="B1045" s="10">
        <f>DATE(1904,MONTH(Data_Warmte[[#This Row],[Datumtijd]]),DAY(Data_Warmte[[#This Row],[Datumtijd]]))+TIME(HOUR(Data_Warmte[[#This Row],[Datumtijd]]),MINUTE(Data_Warmte[[#This Row],[Datumtijd]]),SECOND(Data_Warmte[[#This Row],[Datumtijd]]))</f>
        <v>1505.75</v>
      </c>
      <c r="C1045" s="11">
        <v>3.4762095999999999E-4</v>
      </c>
      <c r="D1045" s="7">
        <f>Data_Warmte[[#This Row],[Fractie]]/MAX(Data_Warmte[Fractie])</f>
        <v>0.84160284977239352</v>
      </c>
    </row>
    <row r="1046" spans="1:4" x14ac:dyDescent="0.25">
      <c r="A1046" s="10">
        <v>43874.791666666664</v>
      </c>
      <c r="B1046" s="10">
        <f>DATE(1904,MONTH(Data_Warmte[[#This Row],[Datumtijd]]),DAY(Data_Warmte[[#This Row],[Datumtijd]]))+TIME(HOUR(Data_Warmte[[#This Row],[Datumtijd]]),MINUTE(Data_Warmte[[#This Row],[Datumtijd]]),SECOND(Data_Warmte[[#This Row],[Datumtijd]]))</f>
        <v>1505.7916666666667</v>
      </c>
      <c r="C1046" s="11">
        <v>3.3729623999999997E-4</v>
      </c>
      <c r="D1046" s="7">
        <f>Data_Warmte[[#This Row],[Fractie]]/MAX(Data_Warmte[Fractie])</f>
        <v>0.81660633122212534</v>
      </c>
    </row>
    <row r="1047" spans="1:4" x14ac:dyDescent="0.25">
      <c r="A1047" s="10">
        <v>43874.833333333336</v>
      </c>
      <c r="B1047" s="10">
        <f>DATE(1904,MONTH(Data_Warmte[[#This Row],[Datumtijd]]),DAY(Data_Warmte[[#This Row],[Datumtijd]]))+TIME(HOUR(Data_Warmte[[#This Row],[Datumtijd]]),MINUTE(Data_Warmte[[#This Row],[Datumtijd]]),SECOND(Data_Warmte[[#This Row],[Datumtijd]]))</f>
        <v>1505.8333333333333</v>
      </c>
      <c r="C1047" s="11">
        <v>3.2695901E-4</v>
      </c>
      <c r="D1047" s="7">
        <f>Data_Warmte[[#This Row],[Fractie]]/MAX(Data_Warmte[Fractie])</f>
        <v>0.79157952551181188</v>
      </c>
    </row>
    <row r="1048" spans="1:4" x14ac:dyDescent="0.25">
      <c r="A1048" s="10">
        <v>43874.875</v>
      </c>
      <c r="B1048" s="10">
        <f>DATE(1904,MONTH(Data_Warmte[[#This Row],[Datumtijd]]),DAY(Data_Warmte[[#This Row],[Datumtijd]]))+TIME(HOUR(Data_Warmte[[#This Row],[Datumtijd]]),MINUTE(Data_Warmte[[#This Row],[Datumtijd]]),SECOND(Data_Warmte[[#This Row],[Datumtijd]]))</f>
        <v>1505.875</v>
      </c>
      <c r="C1048" s="11">
        <v>2.9337174999999999E-4</v>
      </c>
      <c r="D1048" s="7">
        <f>Data_Warmte[[#This Row],[Fractie]]/MAX(Data_Warmte[Fractie])</f>
        <v>0.71026356075512309</v>
      </c>
    </row>
    <row r="1049" spans="1:4" x14ac:dyDescent="0.25">
      <c r="A1049" s="10">
        <v>43874.916666666664</v>
      </c>
      <c r="B1049" s="10">
        <f>DATE(1904,MONTH(Data_Warmte[[#This Row],[Datumtijd]]),DAY(Data_Warmte[[#This Row],[Datumtijd]]))+TIME(HOUR(Data_Warmte[[#This Row],[Datumtijd]]),MINUTE(Data_Warmte[[#This Row],[Datumtijd]]),SECOND(Data_Warmte[[#This Row],[Datumtijd]]))</f>
        <v>1505.9166666666667</v>
      </c>
      <c r="C1049" s="11">
        <v>2.5142079000000002E-4</v>
      </c>
      <c r="D1049" s="7">
        <f>Data_Warmte[[#This Row],[Fractie]]/MAX(Data_Warmte[Fractie])</f>
        <v>0.60869877741556933</v>
      </c>
    </row>
    <row r="1050" spans="1:4" x14ac:dyDescent="0.25">
      <c r="A1050" s="10">
        <v>43874.958333333336</v>
      </c>
      <c r="B1050" s="10">
        <f>DATE(1904,MONTH(Data_Warmte[[#This Row],[Datumtijd]]),DAY(Data_Warmte[[#This Row],[Datumtijd]]))+TIME(HOUR(Data_Warmte[[#This Row],[Datumtijd]]),MINUTE(Data_Warmte[[#This Row],[Datumtijd]]),SECOND(Data_Warmte[[#This Row],[Datumtijd]]))</f>
        <v>1505.9583333333333</v>
      </c>
      <c r="C1050" s="11">
        <v>1.8124995999999998E-4</v>
      </c>
      <c r="D1050" s="7">
        <f>Data_Warmte[[#This Row],[Fractie]]/MAX(Data_Warmte[Fractie])</f>
        <v>0.43881267360038456</v>
      </c>
    </row>
    <row r="1051" spans="1:4" x14ac:dyDescent="0.25">
      <c r="A1051" s="10">
        <v>43875</v>
      </c>
      <c r="B1051" s="10">
        <f>DATE(1904,MONTH(Data_Warmte[[#This Row],[Datumtijd]]),DAY(Data_Warmte[[#This Row],[Datumtijd]]))+TIME(HOUR(Data_Warmte[[#This Row],[Datumtijd]]),MINUTE(Data_Warmte[[#This Row],[Datumtijd]]),SECOND(Data_Warmte[[#This Row],[Datumtijd]]))</f>
        <v>1506</v>
      </c>
      <c r="C1051" s="11">
        <v>1.0905616000000001E-4</v>
      </c>
      <c r="D1051" s="7">
        <f>Data_Warmte[[#This Row],[Fractie]]/MAX(Data_Warmte[Fractie])</f>
        <v>0.26402888663915469</v>
      </c>
    </row>
    <row r="1052" spans="1:4" x14ac:dyDescent="0.25">
      <c r="A1052" s="10">
        <v>43875.041666666664</v>
      </c>
      <c r="B1052" s="10">
        <f>DATE(1904,MONTH(Data_Warmte[[#This Row],[Datumtijd]]),DAY(Data_Warmte[[#This Row],[Datumtijd]]))+TIME(HOUR(Data_Warmte[[#This Row],[Datumtijd]]),MINUTE(Data_Warmte[[#This Row],[Datumtijd]]),SECOND(Data_Warmte[[#This Row],[Datumtijd]]))</f>
        <v>1506.0416666666667</v>
      </c>
      <c r="C1052" s="11">
        <v>8.6546959999999994E-5</v>
      </c>
      <c r="D1052" s="7">
        <f>Data_Warmte[[#This Row],[Fractie]]/MAX(Data_Warmte[Fractie])</f>
        <v>0.20953330367402861</v>
      </c>
    </row>
    <row r="1053" spans="1:4" x14ac:dyDescent="0.25">
      <c r="A1053" s="10">
        <v>43875.083333333336</v>
      </c>
      <c r="B1053" s="10">
        <f>DATE(1904,MONTH(Data_Warmte[[#This Row],[Datumtijd]]),DAY(Data_Warmte[[#This Row],[Datumtijd]]))+TIME(HOUR(Data_Warmte[[#This Row],[Datumtijd]]),MINUTE(Data_Warmte[[#This Row],[Datumtijd]]),SECOND(Data_Warmte[[#This Row],[Datumtijd]]))</f>
        <v>1506.0833333333333</v>
      </c>
      <c r="C1053" s="11">
        <v>9.1991000000000007E-5</v>
      </c>
      <c r="D1053" s="7">
        <f>Data_Warmte[[#This Row],[Fractie]]/MAX(Data_Warmte[Fractie])</f>
        <v>0.22271352036255887</v>
      </c>
    </row>
    <row r="1054" spans="1:4" x14ac:dyDescent="0.25">
      <c r="A1054" s="10">
        <v>43875.125</v>
      </c>
      <c r="B1054" s="10">
        <f>DATE(1904,MONTH(Data_Warmte[[#This Row],[Datumtijd]]),DAY(Data_Warmte[[#This Row],[Datumtijd]]))+TIME(HOUR(Data_Warmte[[#This Row],[Datumtijd]]),MINUTE(Data_Warmte[[#This Row],[Datumtijd]]),SECOND(Data_Warmte[[#This Row],[Datumtijd]]))</f>
        <v>1506.125</v>
      </c>
      <c r="C1054" s="11">
        <v>1.0324333E-4</v>
      </c>
      <c r="D1054" s="7">
        <f>Data_Warmte[[#This Row],[Fractie]]/MAX(Data_Warmte[Fractie])</f>
        <v>0.24995581609345896</v>
      </c>
    </row>
    <row r="1055" spans="1:4" x14ac:dyDescent="0.25">
      <c r="A1055" s="10">
        <v>43875.166666666664</v>
      </c>
      <c r="B1055" s="10">
        <f>DATE(1904,MONTH(Data_Warmte[[#This Row],[Datumtijd]]),DAY(Data_Warmte[[#This Row],[Datumtijd]]))+TIME(HOUR(Data_Warmte[[#This Row],[Datumtijd]]),MINUTE(Data_Warmte[[#This Row],[Datumtijd]]),SECOND(Data_Warmte[[#This Row],[Datumtijd]]))</f>
        <v>1506.1666666666667</v>
      </c>
      <c r="C1055" s="11">
        <v>1.179136E-4</v>
      </c>
      <c r="D1055" s="7">
        <f>Data_Warmte[[#This Row],[Fractie]]/MAX(Data_Warmte[Fractie])</f>
        <v>0.28547306752424279</v>
      </c>
    </row>
    <row r="1056" spans="1:4" x14ac:dyDescent="0.25">
      <c r="A1056" s="10">
        <v>43875.208333333336</v>
      </c>
      <c r="B1056" s="10">
        <f>DATE(1904,MONTH(Data_Warmte[[#This Row],[Datumtijd]]),DAY(Data_Warmte[[#This Row],[Datumtijd]]))+TIME(HOUR(Data_Warmte[[#This Row],[Datumtijd]]),MINUTE(Data_Warmte[[#This Row],[Datumtijd]]),SECOND(Data_Warmte[[#This Row],[Datumtijd]]))</f>
        <v>1506.2083333333333</v>
      </c>
      <c r="C1056" s="11">
        <v>1.4508580000000001E-4</v>
      </c>
      <c r="D1056" s="7">
        <f>Data_Warmte[[#This Row],[Fractie]]/MAX(Data_Warmte[Fractie])</f>
        <v>0.35125794124010112</v>
      </c>
    </row>
    <row r="1057" spans="1:4" x14ac:dyDescent="0.25">
      <c r="A1057" s="10">
        <v>43875.25</v>
      </c>
      <c r="B1057" s="10">
        <f>DATE(1904,MONTH(Data_Warmte[[#This Row],[Datumtijd]]),DAY(Data_Warmte[[#This Row],[Datumtijd]]))+TIME(HOUR(Data_Warmte[[#This Row],[Datumtijd]]),MINUTE(Data_Warmte[[#This Row],[Datumtijd]]),SECOND(Data_Warmte[[#This Row],[Datumtijd]]))</f>
        <v>1506.25</v>
      </c>
      <c r="C1057" s="11">
        <v>2.0852189999999996E-4</v>
      </c>
      <c r="D1057" s="7">
        <f>Data_Warmte[[#This Row],[Fractie]]/MAX(Data_Warmte[Fractie])</f>
        <v>0.50483902144437443</v>
      </c>
    </row>
    <row r="1058" spans="1:4" x14ac:dyDescent="0.25">
      <c r="A1058" s="10">
        <v>43875.291666666664</v>
      </c>
      <c r="B1058" s="10">
        <f>DATE(1904,MONTH(Data_Warmte[[#This Row],[Datumtijd]]),DAY(Data_Warmte[[#This Row],[Datumtijd]]))+TIME(HOUR(Data_Warmte[[#This Row],[Datumtijd]]),MINUTE(Data_Warmte[[#This Row],[Datumtijd]]),SECOND(Data_Warmte[[#This Row],[Datumtijd]]))</f>
        <v>1506.2916666666667</v>
      </c>
      <c r="C1058" s="11">
        <v>2.9202459999999998E-4</v>
      </c>
      <c r="D1058" s="7">
        <f>Data_Warmte[[#This Row],[Fractie]]/MAX(Data_Warmte[Fractie])</f>
        <v>0.70700206214160188</v>
      </c>
    </row>
    <row r="1059" spans="1:4" x14ac:dyDescent="0.25">
      <c r="A1059" s="10">
        <v>43875.333333333336</v>
      </c>
      <c r="B1059" s="10">
        <f>DATE(1904,MONTH(Data_Warmte[[#This Row],[Datumtijd]]),DAY(Data_Warmte[[#This Row],[Datumtijd]]))+TIME(HOUR(Data_Warmte[[#This Row],[Datumtijd]]),MINUTE(Data_Warmte[[#This Row],[Datumtijd]]),SECOND(Data_Warmte[[#This Row],[Datumtijd]]))</f>
        <v>1506.3333333333333</v>
      </c>
      <c r="C1059" s="11">
        <v>3.546461E-4</v>
      </c>
      <c r="D1059" s="7">
        <f>Data_Warmte[[#This Row],[Fractie]]/MAX(Data_Warmte[Fractie])</f>
        <v>0.8586109664407614</v>
      </c>
    </row>
    <row r="1060" spans="1:4" x14ac:dyDescent="0.25">
      <c r="A1060" s="10">
        <v>43875.375</v>
      </c>
      <c r="B1060" s="10">
        <f>DATE(1904,MONTH(Data_Warmte[[#This Row],[Datumtijd]]),DAY(Data_Warmte[[#This Row],[Datumtijd]]))+TIME(HOUR(Data_Warmte[[#This Row],[Datumtijd]]),MINUTE(Data_Warmte[[#This Row],[Datumtijd]]),SECOND(Data_Warmte[[#This Row],[Datumtijd]]))</f>
        <v>1506.375</v>
      </c>
      <c r="C1060" s="11">
        <v>3.6997985999999997E-4</v>
      </c>
      <c r="D1060" s="7">
        <f>Data_Warmte[[#This Row],[Fractie]]/MAX(Data_Warmte[Fractie])</f>
        <v>0.89573455103049937</v>
      </c>
    </row>
    <row r="1061" spans="1:4" x14ac:dyDescent="0.25">
      <c r="A1061" s="10">
        <v>43875.416666666664</v>
      </c>
      <c r="B1061" s="10">
        <f>DATE(1904,MONTH(Data_Warmte[[#This Row],[Datumtijd]]),DAY(Data_Warmte[[#This Row],[Datumtijd]]))+TIME(HOUR(Data_Warmte[[#This Row],[Datumtijd]]),MINUTE(Data_Warmte[[#This Row],[Datumtijd]]),SECOND(Data_Warmte[[#This Row],[Datumtijd]]))</f>
        <v>1506.4166666666667</v>
      </c>
      <c r="C1061" s="11">
        <v>3.5282388E-4</v>
      </c>
      <c r="D1061" s="7">
        <f>Data_Warmte[[#This Row],[Fractie]]/MAX(Data_Warmte[Fractie])</f>
        <v>0.85419930626666762</v>
      </c>
    </row>
    <row r="1062" spans="1:4" x14ac:dyDescent="0.25">
      <c r="A1062" s="10">
        <v>43875.458333333336</v>
      </c>
      <c r="B1062" s="10">
        <f>DATE(1904,MONTH(Data_Warmte[[#This Row],[Datumtijd]]),DAY(Data_Warmte[[#This Row],[Datumtijd]]))+TIME(HOUR(Data_Warmte[[#This Row],[Datumtijd]]),MINUTE(Data_Warmte[[#This Row],[Datumtijd]]),SECOND(Data_Warmte[[#This Row],[Datumtijd]]))</f>
        <v>1506.4583333333333</v>
      </c>
      <c r="C1062" s="11">
        <v>3.0887265999999999E-4</v>
      </c>
      <c r="D1062" s="7">
        <f>Data_Warmte[[#This Row],[Fractie]]/MAX(Data_Warmte[Fractie])</f>
        <v>0.74779182150805745</v>
      </c>
    </row>
    <row r="1063" spans="1:4" x14ac:dyDescent="0.25">
      <c r="A1063" s="10">
        <v>43875.5</v>
      </c>
      <c r="B1063" s="10">
        <f>DATE(1904,MONTH(Data_Warmte[[#This Row],[Datumtijd]]),DAY(Data_Warmte[[#This Row],[Datumtijd]]))+TIME(HOUR(Data_Warmte[[#This Row],[Datumtijd]]),MINUTE(Data_Warmte[[#This Row],[Datumtijd]]),SECOND(Data_Warmte[[#This Row],[Datumtijd]]))</f>
        <v>1506.5</v>
      </c>
      <c r="C1063" s="11">
        <v>2.7745325000000002E-4</v>
      </c>
      <c r="D1063" s="7">
        <f>Data_Warmte[[#This Row],[Fractie]]/MAX(Data_Warmte[Fractie])</f>
        <v>0.67172429958945046</v>
      </c>
    </row>
    <row r="1064" spans="1:4" x14ac:dyDescent="0.25">
      <c r="A1064" s="10">
        <v>43875.541666666664</v>
      </c>
      <c r="B1064" s="10">
        <f>DATE(1904,MONTH(Data_Warmte[[#This Row],[Datumtijd]]),DAY(Data_Warmte[[#This Row],[Datumtijd]]))+TIME(HOUR(Data_Warmte[[#This Row],[Datumtijd]]),MINUTE(Data_Warmte[[#This Row],[Datumtijd]]),SECOND(Data_Warmte[[#This Row],[Datumtijd]]))</f>
        <v>1506.5416666666667</v>
      </c>
      <c r="C1064" s="11">
        <v>2.6038070000000002E-4</v>
      </c>
      <c r="D1064" s="7">
        <f>Data_Warmte[[#This Row],[Fractie]]/MAX(Data_Warmte[Fractie])</f>
        <v>0.63039104185700046</v>
      </c>
    </row>
    <row r="1065" spans="1:4" x14ac:dyDescent="0.25">
      <c r="A1065" s="10">
        <v>43875.583333333336</v>
      </c>
      <c r="B1065" s="10">
        <f>DATE(1904,MONTH(Data_Warmte[[#This Row],[Datumtijd]]),DAY(Data_Warmte[[#This Row],[Datumtijd]]))+TIME(HOUR(Data_Warmte[[#This Row],[Datumtijd]]),MINUTE(Data_Warmte[[#This Row],[Datumtijd]]),SECOND(Data_Warmte[[#This Row],[Datumtijd]]))</f>
        <v>1506.5833333333333</v>
      </c>
      <c r="C1065" s="11">
        <v>2.5048106000000002E-4</v>
      </c>
      <c r="D1065" s="7">
        <f>Data_Warmte[[#This Row],[Fractie]]/MAX(Data_Warmte[Fractie])</f>
        <v>0.60642365727892222</v>
      </c>
    </row>
    <row r="1066" spans="1:4" x14ac:dyDescent="0.25">
      <c r="A1066" s="10">
        <v>43875.625</v>
      </c>
      <c r="B1066" s="10">
        <f>DATE(1904,MONTH(Data_Warmte[[#This Row],[Datumtijd]]),DAY(Data_Warmte[[#This Row],[Datumtijd]]))+TIME(HOUR(Data_Warmte[[#This Row],[Datumtijd]]),MINUTE(Data_Warmte[[#This Row],[Datumtijd]]),SECOND(Data_Warmte[[#This Row],[Datumtijd]]))</f>
        <v>1506.625</v>
      </c>
      <c r="C1066" s="11">
        <v>2.5345359999999999E-4</v>
      </c>
      <c r="D1066" s="7">
        <f>Data_Warmte[[#This Row],[Fractie]]/MAX(Data_Warmte[Fractie])</f>
        <v>0.61362028355560705</v>
      </c>
    </row>
    <row r="1067" spans="1:4" x14ac:dyDescent="0.25">
      <c r="A1067" s="10">
        <v>43875.666666666664</v>
      </c>
      <c r="B1067" s="10">
        <f>DATE(1904,MONTH(Data_Warmte[[#This Row],[Datumtijd]]),DAY(Data_Warmte[[#This Row],[Datumtijd]]))+TIME(HOUR(Data_Warmte[[#This Row],[Datumtijd]]),MINUTE(Data_Warmte[[#This Row],[Datumtijd]]),SECOND(Data_Warmte[[#This Row],[Datumtijd]]))</f>
        <v>1506.6666666666667</v>
      </c>
      <c r="C1067" s="11">
        <v>2.7391348000000001E-4</v>
      </c>
      <c r="D1067" s="7">
        <f>Data_Warmte[[#This Row],[Fractie]]/MAX(Data_Warmte[Fractie])</f>
        <v>0.66315438907675051</v>
      </c>
    </row>
    <row r="1068" spans="1:4" x14ac:dyDescent="0.25">
      <c r="A1068" s="10">
        <v>43875.708333333336</v>
      </c>
      <c r="B1068" s="10">
        <f>DATE(1904,MONTH(Data_Warmte[[#This Row],[Datumtijd]]),DAY(Data_Warmte[[#This Row],[Datumtijd]]))+TIME(HOUR(Data_Warmte[[#This Row],[Datumtijd]]),MINUTE(Data_Warmte[[#This Row],[Datumtijd]]),SECOND(Data_Warmte[[#This Row],[Datumtijd]]))</f>
        <v>1506.7083333333333</v>
      </c>
      <c r="C1068" s="11">
        <v>3.1508945E-4</v>
      </c>
      <c r="D1068" s="7">
        <f>Data_Warmte[[#This Row],[Fractie]]/MAX(Data_Warmte[Fractie])</f>
        <v>0.76284289374615422</v>
      </c>
    </row>
    <row r="1069" spans="1:4" x14ac:dyDescent="0.25">
      <c r="A1069" s="10">
        <v>43875.75</v>
      </c>
      <c r="B1069" s="10">
        <f>DATE(1904,MONTH(Data_Warmte[[#This Row],[Datumtijd]]),DAY(Data_Warmte[[#This Row],[Datumtijd]]))+TIME(HOUR(Data_Warmte[[#This Row],[Datumtijd]]),MINUTE(Data_Warmte[[#This Row],[Datumtijd]]),SECOND(Data_Warmte[[#This Row],[Datumtijd]]))</f>
        <v>1506.75</v>
      </c>
      <c r="C1069" s="11">
        <v>3.4710622000000001E-4</v>
      </c>
      <c r="D1069" s="7">
        <f>Data_Warmte[[#This Row],[Fractie]]/MAX(Data_Warmte[Fractie])</f>
        <v>0.84035664571469859</v>
      </c>
    </row>
    <row r="1070" spans="1:4" x14ac:dyDescent="0.25">
      <c r="A1070" s="10">
        <v>43875.791666666664</v>
      </c>
      <c r="B1070" s="10">
        <f>DATE(1904,MONTH(Data_Warmte[[#This Row],[Datumtijd]]),DAY(Data_Warmte[[#This Row],[Datumtijd]]))+TIME(HOUR(Data_Warmte[[#This Row],[Datumtijd]]),MINUTE(Data_Warmte[[#This Row],[Datumtijd]]),SECOND(Data_Warmte[[#This Row],[Datumtijd]]))</f>
        <v>1506.7916666666667</v>
      </c>
      <c r="C1070" s="11">
        <v>3.3653603999999997E-4</v>
      </c>
      <c r="D1070" s="7">
        <f>Data_Warmte[[#This Row],[Fractie]]/MAX(Data_Warmte[Fractie])</f>
        <v>0.81476585967404325</v>
      </c>
    </row>
    <row r="1071" spans="1:4" x14ac:dyDescent="0.25">
      <c r="A1071" s="10">
        <v>43875.833333333336</v>
      </c>
      <c r="B1071" s="10">
        <f>DATE(1904,MONTH(Data_Warmte[[#This Row],[Datumtijd]]),DAY(Data_Warmte[[#This Row],[Datumtijd]]))+TIME(HOUR(Data_Warmte[[#This Row],[Datumtijd]]),MINUTE(Data_Warmte[[#This Row],[Datumtijd]]),SECOND(Data_Warmte[[#This Row],[Datumtijd]]))</f>
        <v>1506.8333333333333</v>
      </c>
      <c r="C1071" s="11">
        <v>3.2561546999999998E-4</v>
      </c>
      <c r="D1071" s="7">
        <f>Data_Warmte[[#This Row],[Fractie]]/MAX(Data_Warmte[Fractie])</f>
        <v>0.78832676683815994</v>
      </c>
    </row>
    <row r="1072" spans="1:4" x14ac:dyDescent="0.25">
      <c r="A1072" s="10">
        <v>43875.875</v>
      </c>
      <c r="B1072" s="10">
        <f>DATE(1904,MONTH(Data_Warmte[[#This Row],[Datumtijd]]),DAY(Data_Warmte[[#This Row],[Datumtijd]]))+TIME(HOUR(Data_Warmte[[#This Row],[Datumtijd]]),MINUTE(Data_Warmte[[#This Row],[Datumtijd]]),SECOND(Data_Warmte[[#This Row],[Datumtijd]]))</f>
        <v>1506.875</v>
      </c>
      <c r="C1072" s="11">
        <v>2.9209599999999999E-4</v>
      </c>
      <c r="D1072" s="7">
        <f>Data_Warmte[[#This Row],[Fractie]]/MAX(Data_Warmte[Fractie])</f>
        <v>0.70717492411020633</v>
      </c>
    </row>
    <row r="1073" spans="1:4" x14ac:dyDescent="0.25">
      <c r="A1073" s="10">
        <v>43875.916666666664</v>
      </c>
      <c r="B1073" s="10">
        <f>DATE(1904,MONTH(Data_Warmte[[#This Row],[Datumtijd]]),DAY(Data_Warmte[[#This Row],[Datumtijd]]))+TIME(HOUR(Data_Warmte[[#This Row],[Datumtijd]]),MINUTE(Data_Warmte[[#This Row],[Datumtijd]]),SECOND(Data_Warmte[[#This Row],[Datumtijd]]))</f>
        <v>1506.9166666666667</v>
      </c>
      <c r="C1073" s="11">
        <v>2.5207851E-4</v>
      </c>
      <c r="D1073" s="7">
        <f>Data_Warmte[[#This Row],[Fractie]]/MAX(Data_Warmte[Fractie])</f>
        <v>0.61029114119694861</v>
      </c>
    </row>
    <row r="1074" spans="1:4" x14ac:dyDescent="0.25">
      <c r="A1074" s="10">
        <v>43875.958333333336</v>
      </c>
      <c r="B1074" s="10">
        <f>DATE(1904,MONTH(Data_Warmte[[#This Row],[Datumtijd]]),DAY(Data_Warmte[[#This Row],[Datumtijd]]))+TIME(HOUR(Data_Warmte[[#This Row],[Datumtijd]]),MINUTE(Data_Warmte[[#This Row],[Datumtijd]]),SECOND(Data_Warmte[[#This Row],[Datumtijd]]))</f>
        <v>1506.9583333333333</v>
      </c>
      <c r="C1074" s="11">
        <v>1.7944430000000001E-4</v>
      </c>
      <c r="D1074" s="7">
        <f>Data_Warmte[[#This Row],[Fractie]]/MAX(Data_Warmte[Fractie])</f>
        <v>0.43444110578203432</v>
      </c>
    </row>
    <row r="1075" spans="1:4" x14ac:dyDescent="0.25">
      <c r="A1075" s="10">
        <v>43876</v>
      </c>
      <c r="B1075" s="10">
        <f>DATE(1904,MONTH(Data_Warmte[[#This Row],[Datumtijd]]),DAY(Data_Warmte[[#This Row],[Datumtijd]]))+TIME(HOUR(Data_Warmte[[#This Row],[Datumtijd]]),MINUTE(Data_Warmte[[#This Row],[Datumtijd]]),SECOND(Data_Warmte[[#This Row],[Datumtijd]]))</f>
        <v>1507</v>
      </c>
      <c r="C1075" s="11">
        <v>1.0775692E-4</v>
      </c>
      <c r="D1075" s="7">
        <f>Data_Warmte[[#This Row],[Fractie]]/MAX(Data_Warmte[Fractie])</f>
        <v>0.26088337985918869</v>
      </c>
    </row>
    <row r="1076" spans="1:4" x14ac:dyDescent="0.25">
      <c r="A1076" s="10">
        <v>43876.041666666664</v>
      </c>
      <c r="B1076" s="10">
        <f>DATE(1904,MONTH(Data_Warmte[[#This Row],[Datumtijd]]),DAY(Data_Warmte[[#This Row],[Datumtijd]]))+TIME(HOUR(Data_Warmte[[#This Row],[Datumtijd]]),MINUTE(Data_Warmte[[#This Row],[Datumtijd]]),SECOND(Data_Warmte[[#This Row],[Datumtijd]]))</f>
        <v>1507.0416666666667</v>
      </c>
      <c r="C1076" s="11">
        <v>9.6539279999999998E-5</v>
      </c>
      <c r="D1076" s="7">
        <f>Data_Warmte[[#This Row],[Fractie]]/MAX(Data_Warmte[Fractie])</f>
        <v>0.23372506986625616</v>
      </c>
    </row>
    <row r="1077" spans="1:4" x14ac:dyDescent="0.25">
      <c r="A1077" s="10">
        <v>43876.083333333336</v>
      </c>
      <c r="B1077" s="10">
        <f>DATE(1904,MONTH(Data_Warmte[[#This Row],[Datumtijd]]),DAY(Data_Warmte[[#This Row],[Datumtijd]]))+TIME(HOUR(Data_Warmte[[#This Row],[Datumtijd]]),MINUTE(Data_Warmte[[#This Row],[Datumtijd]]),SECOND(Data_Warmte[[#This Row],[Datumtijd]]))</f>
        <v>1507.0833333333333</v>
      </c>
      <c r="C1077" s="11">
        <v>9.179368E-5</v>
      </c>
      <c r="D1077" s="7">
        <f>Data_Warmte[[#This Row],[Fractie]]/MAX(Data_Warmte[Fractie])</f>
        <v>0.22223580154400116</v>
      </c>
    </row>
    <row r="1078" spans="1:4" x14ac:dyDescent="0.25">
      <c r="A1078" s="10">
        <v>43876.125</v>
      </c>
      <c r="B1078" s="10">
        <f>DATE(1904,MONTH(Data_Warmte[[#This Row],[Datumtijd]]),DAY(Data_Warmte[[#This Row],[Datumtijd]]))+TIME(HOUR(Data_Warmte[[#This Row],[Datumtijd]]),MINUTE(Data_Warmte[[#This Row],[Datumtijd]]),SECOND(Data_Warmte[[#This Row],[Datumtijd]]))</f>
        <v>1507.125</v>
      </c>
      <c r="C1078" s="11">
        <v>9.8692219999999998E-5</v>
      </c>
      <c r="D1078" s="7">
        <f>Data_Warmte[[#This Row],[Fractie]]/MAX(Data_Warmte[Fractie])</f>
        <v>0.23893741505795282</v>
      </c>
    </row>
    <row r="1079" spans="1:4" x14ac:dyDescent="0.25">
      <c r="A1079" s="10">
        <v>43876.166666666664</v>
      </c>
      <c r="B1079" s="10">
        <f>DATE(1904,MONTH(Data_Warmte[[#This Row],[Datumtijd]]),DAY(Data_Warmte[[#This Row],[Datumtijd]]))+TIME(HOUR(Data_Warmte[[#This Row],[Datumtijd]]),MINUTE(Data_Warmte[[#This Row],[Datumtijd]]),SECOND(Data_Warmte[[#This Row],[Datumtijd]]))</f>
        <v>1507.1666666666667</v>
      </c>
      <c r="C1079" s="11">
        <v>1.0855519999999999E-4</v>
      </c>
      <c r="D1079" s="7">
        <f>Data_Warmte[[#This Row],[Fractie]]/MAX(Data_Warmte[Fractie])</f>
        <v>0.26281604445719309</v>
      </c>
    </row>
    <row r="1080" spans="1:4" x14ac:dyDescent="0.25">
      <c r="A1080" s="10">
        <v>43876.208333333336</v>
      </c>
      <c r="B1080" s="10">
        <f>DATE(1904,MONTH(Data_Warmte[[#This Row],[Datumtijd]]),DAY(Data_Warmte[[#This Row],[Datumtijd]]))+TIME(HOUR(Data_Warmte[[#This Row],[Datumtijd]]),MINUTE(Data_Warmte[[#This Row],[Datumtijd]]),SECOND(Data_Warmte[[#This Row],[Datumtijd]]))</f>
        <v>1507.2083333333333</v>
      </c>
      <c r="C1080" s="11">
        <v>1.2297904999999999E-4</v>
      </c>
      <c r="D1080" s="7">
        <f>Data_Warmte[[#This Row],[Fractie]]/MAX(Data_Warmte[Fractie])</f>
        <v>0.29773670420305404</v>
      </c>
    </row>
    <row r="1081" spans="1:4" x14ac:dyDescent="0.25">
      <c r="A1081" s="10">
        <v>43876.25</v>
      </c>
      <c r="B1081" s="10">
        <f>DATE(1904,MONTH(Data_Warmte[[#This Row],[Datumtijd]]),DAY(Data_Warmte[[#This Row],[Datumtijd]]))+TIME(HOUR(Data_Warmte[[#This Row],[Datumtijd]]),MINUTE(Data_Warmte[[#This Row],[Datumtijd]]),SECOND(Data_Warmte[[#This Row],[Datumtijd]]))</f>
        <v>1507.25</v>
      </c>
      <c r="C1081" s="11">
        <v>1.5540945000000001E-4</v>
      </c>
      <c r="D1081" s="7">
        <f>Data_Warmte[[#This Row],[Fractie]]/MAX(Data_Warmte[Fractie])</f>
        <v>0.37625186928187621</v>
      </c>
    </row>
    <row r="1082" spans="1:4" x14ac:dyDescent="0.25">
      <c r="A1082" s="10">
        <v>43876.291666666664</v>
      </c>
      <c r="B1082" s="10">
        <f>DATE(1904,MONTH(Data_Warmte[[#This Row],[Datumtijd]]),DAY(Data_Warmte[[#This Row],[Datumtijd]]))+TIME(HOUR(Data_Warmte[[#This Row],[Datumtijd]]),MINUTE(Data_Warmte[[#This Row],[Datumtijd]]),SECOND(Data_Warmte[[#This Row],[Datumtijd]]))</f>
        <v>1507.2916666666667</v>
      </c>
      <c r="C1082" s="11">
        <v>2.239028E-4</v>
      </c>
      <c r="D1082" s="7">
        <f>Data_Warmte[[#This Row],[Fractie]]/MAX(Data_Warmte[Fractie])</f>
        <v>0.54207673366996711</v>
      </c>
    </row>
    <row r="1083" spans="1:4" x14ac:dyDescent="0.25">
      <c r="A1083" s="10">
        <v>43876.333333333336</v>
      </c>
      <c r="B1083" s="10">
        <f>DATE(1904,MONTH(Data_Warmte[[#This Row],[Datumtijd]]),DAY(Data_Warmte[[#This Row],[Datumtijd]]))+TIME(HOUR(Data_Warmte[[#This Row],[Datumtijd]]),MINUTE(Data_Warmte[[#This Row],[Datumtijd]]),SECOND(Data_Warmte[[#This Row],[Datumtijd]]))</f>
        <v>1507.3333333333333</v>
      </c>
      <c r="C1083" s="11">
        <v>3.1519523000000005E-4</v>
      </c>
      <c r="D1083" s="7">
        <f>Data_Warmte[[#This Row],[Fractie]]/MAX(Data_Warmte[Fractie])</f>
        <v>0.76309899093157407</v>
      </c>
    </row>
    <row r="1084" spans="1:4" x14ac:dyDescent="0.25">
      <c r="A1084" s="10">
        <v>43876.375</v>
      </c>
      <c r="B1084" s="10">
        <f>DATE(1904,MONTH(Data_Warmte[[#This Row],[Datumtijd]]),DAY(Data_Warmte[[#This Row],[Datumtijd]]))+TIME(HOUR(Data_Warmte[[#This Row],[Datumtijd]]),MINUTE(Data_Warmte[[#This Row],[Datumtijd]]),SECOND(Data_Warmte[[#This Row],[Datumtijd]]))</f>
        <v>1507.375</v>
      </c>
      <c r="C1084" s="11">
        <v>3.7674239999999998E-4</v>
      </c>
      <c r="D1084" s="7">
        <f>Data_Warmte[[#This Row],[Fractie]]/MAX(Data_Warmte[Fractie])</f>
        <v>0.9121069036518713</v>
      </c>
    </row>
    <row r="1085" spans="1:4" x14ac:dyDescent="0.25">
      <c r="A1085" s="10">
        <v>43876.416666666664</v>
      </c>
      <c r="B1085" s="10">
        <f>DATE(1904,MONTH(Data_Warmte[[#This Row],[Datumtijd]]),DAY(Data_Warmte[[#This Row],[Datumtijd]]))+TIME(HOUR(Data_Warmte[[#This Row],[Datumtijd]]),MINUTE(Data_Warmte[[#This Row],[Datumtijd]]),SECOND(Data_Warmte[[#This Row],[Datumtijd]]))</f>
        <v>1507.4166666666667</v>
      </c>
      <c r="C1085" s="11">
        <v>3.8636230000000001E-4</v>
      </c>
      <c r="D1085" s="7">
        <f>Data_Warmte[[#This Row],[Fractie]]/MAX(Data_Warmte[Fractie])</f>
        <v>0.93539702762634469</v>
      </c>
    </row>
    <row r="1086" spans="1:4" x14ac:dyDescent="0.25">
      <c r="A1086" s="10">
        <v>43876.458333333336</v>
      </c>
      <c r="B1086" s="10">
        <f>DATE(1904,MONTH(Data_Warmte[[#This Row],[Datumtijd]]),DAY(Data_Warmte[[#This Row],[Datumtijd]]))+TIME(HOUR(Data_Warmte[[#This Row],[Datumtijd]]),MINUTE(Data_Warmte[[#This Row],[Datumtijd]]),SECOND(Data_Warmte[[#This Row],[Datumtijd]]))</f>
        <v>1507.4583333333333</v>
      </c>
      <c r="C1086" s="11">
        <v>3.4838627000000001E-4</v>
      </c>
      <c r="D1086" s="7">
        <f>Data_Warmte[[#This Row],[Fractie]]/MAX(Data_Warmte[Fractie])</f>
        <v>0.84345569281430721</v>
      </c>
    </row>
    <row r="1087" spans="1:4" x14ac:dyDescent="0.25">
      <c r="A1087" s="10">
        <v>43876.5</v>
      </c>
      <c r="B1087" s="10">
        <f>DATE(1904,MONTH(Data_Warmte[[#This Row],[Datumtijd]]),DAY(Data_Warmte[[#This Row],[Datumtijd]]))+TIME(HOUR(Data_Warmte[[#This Row],[Datumtijd]]),MINUTE(Data_Warmte[[#This Row],[Datumtijd]]),SECOND(Data_Warmte[[#This Row],[Datumtijd]]))</f>
        <v>1507.5</v>
      </c>
      <c r="C1087" s="11">
        <v>3.1182544000000003E-4</v>
      </c>
      <c r="D1087" s="7">
        <f>Data_Warmte[[#This Row],[Fractie]]/MAX(Data_Warmte[Fractie])</f>
        <v>0.75494060811387942</v>
      </c>
    </row>
    <row r="1088" spans="1:4" x14ac:dyDescent="0.25">
      <c r="A1088" s="10">
        <v>43876.541666666664</v>
      </c>
      <c r="B1088" s="10">
        <f>DATE(1904,MONTH(Data_Warmte[[#This Row],[Datumtijd]]),DAY(Data_Warmte[[#This Row],[Datumtijd]]))+TIME(HOUR(Data_Warmte[[#This Row],[Datumtijd]]),MINUTE(Data_Warmte[[#This Row],[Datumtijd]]),SECOND(Data_Warmte[[#This Row],[Datumtijd]]))</f>
        <v>1507.5416666666667</v>
      </c>
      <c r="C1088" s="11">
        <v>2.8204484999999998E-4</v>
      </c>
      <c r="D1088" s="7">
        <f>Data_Warmte[[#This Row],[Fractie]]/MAX(Data_Warmte[Fractie])</f>
        <v>0.68284072837157828</v>
      </c>
    </row>
    <row r="1089" spans="1:4" x14ac:dyDescent="0.25">
      <c r="A1089" s="10">
        <v>43876.583333333336</v>
      </c>
      <c r="B1089" s="10">
        <f>DATE(1904,MONTH(Data_Warmte[[#This Row],[Datumtijd]]),DAY(Data_Warmte[[#This Row],[Datumtijd]]))+TIME(HOUR(Data_Warmte[[#This Row],[Datumtijd]]),MINUTE(Data_Warmte[[#This Row],[Datumtijd]]),SECOND(Data_Warmte[[#This Row],[Datumtijd]]))</f>
        <v>1507.5833333333333</v>
      </c>
      <c r="C1089" s="11">
        <v>2.6023236000000002E-4</v>
      </c>
      <c r="D1089" s="7">
        <f>Data_Warmte[[#This Row],[Fractie]]/MAX(Data_Warmte[Fractie])</f>
        <v>0.63003190538049103</v>
      </c>
    </row>
    <row r="1090" spans="1:4" x14ac:dyDescent="0.25">
      <c r="A1090" s="10">
        <v>43876.625</v>
      </c>
      <c r="B1090" s="10">
        <f>DATE(1904,MONTH(Data_Warmte[[#This Row],[Datumtijd]]),DAY(Data_Warmte[[#This Row],[Datumtijd]]))+TIME(HOUR(Data_Warmte[[#This Row],[Datumtijd]]),MINUTE(Data_Warmte[[#This Row],[Datumtijd]]),SECOND(Data_Warmte[[#This Row],[Datumtijd]]))</f>
        <v>1507.625</v>
      </c>
      <c r="C1090" s="11">
        <v>2.4840632000000003E-4</v>
      </c>
      <c r="D1090" s="7">
        <f>Data_Warmte[[#This Row],[Fractie]]/MAX(Data_Warmte[Fractie])</f>
        <v>0.60140063710045888</v>
      </c>
    </row>
    <row r="1091" spans="1:4" x14ac:dyDescent="0.25">
      <c r="A1091" s="10">
        <v>43876.666666666664</v>
      </c>
      <c r="B1091" s="10">
        <f>DATE(1904,MONTH(Data_Warmte[[#This Row],[Datumtijd]]),DAY(Data_Warmte[[#This Row],[Datumtijd]]))+TIME(HOUR(Data_Warmte[[#This Row],[Datumtijd]]),MINUTE(Data_Warmte[[#This Row],[Datumtijd]]),SECOND(Data_Warmte[[#This Row],[Datumtijd]]))</f>
        <v>1507.6666666666667</v>
      </c>
      <c r="C1091" s="11">
        <v>2.5516009999999997E-4</v>
      </c>
      <c r="D1091" s="7">
        <f>Data_Warmte[[#This Row],[Fractie]]/MAX(Data_Warmte[Fractie])</f>
        <v>0.61775178144669096</v>
      </c>
    </row>
    <row r="1092" spans="1:4" x14ac:dyDescent="0.25">
      <c r="A1092" s="10">
        <v>43876.708333333336</v>
      </c>
      <c r="B1092" s="10">
        <f>DATE(1904,MONTH(Data_Warmte[[#This Row],[Datumtijd]]),DAY(Data_Warmte[[#This Row],[Datumtijd]]))+TIME(HOUR(Data_Warmte[[#This Row],[Datumtijd]]),MINUTE(Data_Warmte[[#This Row],[Datumtijd]]),SECOND(Data_Warmte[[#This Row],[Datumtijd]]))</f>
        <v>1507.7083333333333</v>
      </c>
      <c r="C1092" s="11">
        <v>2.8570042000000001E-4</v>
      </c>
      <c r="D1092" s="7">
        <f>Data_Warmte[[#This Row],[Fractie]]/MAX(Data_Warmte[Fractie])</f>
        <v>0.69169099485016594</v>
      </c>
    </row>
    <row r="1093" spans="1:4" x14ac:dyDescent="0.25">
      <c r="A1093" s="10">
        <v>43876.75</v>
      </c>
      <c r="B1093" s="10">
        <f>DATE(1904,MONTH(Data_Warmte[[#This Row],[Datumtijd]]),DAY(Data_Warmte[[#This Row],[Datumtijd]]))+TIME(HOUR(Data_Warmte[[#This Row],[Datumtijd]]),MINUTE(Data_Warmte[[#This Row],[Datumtijd]]),SECOND(Data_Warmte[[#This Row],[Datumtijd]]))</f>
        <v>1507.75</v>
      </c>
      <c r="C1093" s="11">
        <v>3.1253989999999995E-4</v>
      </c>
      <c r="D1093" s="7">
        <f>Data_Warmte[[#This Row],[Fractie]]/MAX(Data_Warmte[Fractie])</f>
        <v>0.75667034147647161</v>
      </c>
    </row>
    <row r="1094" spans="1:4" x14ac:dyDescent="0.25">
      <c r="A1094" s="10">
        <v>43876.791666666664</v>
      </c>
      <c r="B1094" s="10">
        <f>DATE(1904,MONTH(Data_Warmte[[#This Row],[Datumtijd]]),DAY(Data_Warmte[[#This Row],[Datumtijd]]))+TIME(HOUR(Data_Warmte[[#This Row],[Datumtijd]]),MINUTE(Data_Warmte[[#This Row],[Datumtijd]]),SECOND(Data_Warmte[[#This Row],[Datumtijd]]))</f>
        <v>1507.7916666666667</v>
      </c>
      <c r="C1094" s="11">
        <v>3.1061103999999997E-4</v>
      </c>
      <c r="D1094" s="7">
        <f>Data_Warmte[[#This Row],[Fractie]]/MAX(Data_Warmte[Fractie])</f>
        <v>0.75200050202601965</v>
      </c>
    </row>
    <row r="1095" spans="1:4" x14ac:dyDescent="0.25">
      <c r="A1095" s="10">
        <v>43876.833333333336</v>
      </c>
      <c r="B1095" s="10">
        <f>DATE(1904,MONTH(Data_Warmte[[#This Row],[Datumtijd]]),DAY(Data_Warmte[[#This Row],[Datumtijd]]))+TIME(HOUR(Data_Warmte[[#This Row],[Datumtijd]]),MINUTE(Data_Warmte[[#This Row],[Datumtijd]]),SECOND(Data_Warmte[[#This Row],[Datumtijd]]))</f>
        <v>1507.8333333333333</v>
      </c>
      <c r="C1095" s="11">
        <v>2.9618740000000003E-4</v>
      </c>
      <c r="D1095" s="7">
        <f>Data_Warmte[[#This Row],[Fractie]]/MAX(Data_Warmte[Fractie])</f>
        <v>0.71708035069771359</v>
      </c>
    </row>
    <row r="1096" spans="1:4" x14ac:dyDescent="0.25">
      <c r="A1096" s="10">
        <v>43876.875</v>
      </c>
      <c r="B1096" s="10">
        <f>DATE(1904,MONTH(Data_Warmte[[#This Row],[Datumtijd]]),DAY(Data_Warmte[[#This Row],[Datumtijd]]))+TIME(HOUR(Data_Warmte[[#This Row],[Datumtijd]]),MINUTE(Data_Warmte[[#This Row],[Datumtijd]]),SECOND(Data_Warmte[[#This Row],[Datumtijd]]))</f>
        <v>1507.875</v>
      </c>
      <c r="C1096" s="11">
        <v>2.7137415E-4</v>
      </c>
      <c r="D1096" s="7">
        <f>Data_Warmte[[#This Row],[Fractie]]/MAX(Data_Warmte[Fractie])</f>
        <v>0.65700657979473098</v>
      </c>
    </row>
    <row r="1097" spans="1:4" x14ac:dyDescent="0.25">
      <c r="A1097" s="10">
        <v>43876.916666666664</v>
      </c>
      <c r="B1097" s="10">
        <f>DATE(1904,MONTH(Data_Warmte[[#This Row],[Datumtijd]]),DAY(Data_Warmte[[#This Row],[Datumtijd]]))+TIME(HOUR(Data_Warmte[[#This Row],[Datumtijd]]),MINUTE(Data_Warmte[[#This Row],[Datumtijd]]),SECOND(Data_Warmte[[#This Row],[Datumtijd]]))</f>
        <v>1507.9166666666667</v>
      </c>
      <c r="C1097" s="11">
        <v>2.4271596E-4</v>
      </c>
      <c r="D1097" s="7">
        <f>Data_Warmte[[#This Row],[Fractie]]/MAX(Data_Warmte[Fractie])</f>
        <v>0.5876240708306032</v>
      </c>
    </row>
    <row r="1098" spans="1:4" x14ac:dyDescent="0.25">
      <c r="A1098" s="10">
        <v>43876.958333333336</v>
      </c>
      <c r="B1098" s="10">
        <f>DATE(1904,MONTH(Data_Warmte[[#This Row],[Datumtijd]]),DAY(Data_Warmte[[#This Row],[Datumtijd]]))+TIME(HOUR(Data_Warmte[[#This Row],[Datumtijd]]),MINUTE(Data_Warmte[[#This Row],[Datumtijd]]),SECOND(Data_Warmte[[#This Row],[Datumtijd]]))</f>
        <v>1507.9583333333333</v>
      </c>
      <c r="C1098" s="11">
        <v>1.964627E-4</v>
      </c>
      <c r="D1098" s="7">
        <f>Data_Warmte[[#This Row],[Fractie]]/MAX(Data_Warmte[Fractie])</f>
        <v>0.47564326441644605</v>
      </c>
    </row>
    <row r="1099" spans="1:4" x14ac:dyDescent="0.25">
      <c r="A1099" s="10">
        <v>43877</v>
      </c>
      <c r="B1099" s="10">
        <f>DATE(1904,MONTH(Data_Warmte[[#This Row],[Datumtijd]]),DAY(Data_Warmte[[#This Row],[Datumtijd]]))+TIME(HOUR(Data_Warmte[[#This Row],[Datumtijd]]),MINUTE(Data_Warmte[[#This Row],[Datumtijd]]),SECOND(Data_Warmte[[#This Row],[Datumtijd]]))</f>
        <v>1508</v>
      </c>
      <c r="C1099" s="11">
        <v>1.3124639999999998E-4</v>
      </c>
      <c r="D1099" s="7">
        <f>Data_Warmte[[#This Row],[Fractie]]/MAX(Data_Warmte[Fractie])</f>
        <v>0.31775225596974205</v>
      </c>
    </row>
    <row r="1100" spans="1:4" x14ac:dyDescent="0.25">
      <c r="A1100" s="10">
        <v>43877.041666666664</v>
      </c>
      <c r="B1100" s="10">
        <f>DATE(1904,MONTH(Data_Warmte[[#This Row],[Datumtijd]]),DAY(Data_Warmte[[#This Row],[Datumtijd]]))+TIME(HOUR(Data_Warmte[[#This Row],[Datumtijd]]),MINUTE(Data_Warmte[[#This Row],[Datumtijd]]),SECOND(Data_Warmte[[#This Row],[Datumtijd]]))</f>
        <v>1508.0416666666667</v>
      </c>
      <c r="C1100" s="11">
        <v>9.929315000000001E-5</v>
      </c>
      <c r="D1100" s="7">
        <f>Data_Warmte[[#This Row],[Fractie]]/MAX(Data_Warmte[Fractie])</f>
        <v>0.24039228820632033</v>
      </c>
    </row>
    <row r="1101" spans="1:4" x14ac:dyDescent="0.25">
      <c r="A1101" s="10">
        <v>43877.083333333336</v>
      </c>
      <c r="B1101" s="10">
        <f>DATE(1904,MONTH(Data_Warmte[[#This Row],[Datumtijd]]),DAY(Data_Warmte[[#This Row],[Datumtijd]]))+TIME(HOUR(Data_Warmte[[#This Row],[Datumtijd]]),MINUTE(Data_Warmte[[#This Row],[Datumtijd]]),SECOND(Data_Warmte[[#This Row],[Datumtijd]]))</f>
        <v>1508.0833333333333</v>
      </c>
      <c r="C1101" s="11">
        <v>9.4151899999999996E-5</v>
      </c>
      <c r="D1101" s="7">
        <f>Data_Warmte[[#This Row],[Fractie]]/MAX(Data_Warmte[Fractie])</f>
        <v>0.22794513700061533</v>
      </c>
    </row>
    <row r="1102" spans="1:4" x14ac:dyDescent="0.25">
      <c r="A1102" s="10">
        <v>43877.125</v>
      </c>
      <c r="B1102" s="10">
        <f>DATE(1904,MONTH(Data_Warmte[[#This Row],[Datumtijd]]),DAY(Data_Warmte[[#This Row],[Datumtijd]]))+TIME(HOUR(Data_Warmte[[#This Row],[Datumtijd]]),MINUTE(Data_Warmte[[#This Row],[Datumtijd]]),SECOND(Data_Warmte[[#This Row],[Datumtijd]]))</f>
        <v>1508.125</v>
      </c>
      <c r="C1102" s="11">
        <v>9.9175679999999992E-5</v>
      </c>
      <c r="D1102" s="7">
        <f>Data_Warmte[[#This Row],[Fractie]]/MAX(Data_Warmte[Fractie])</f>
        <v>0.24010788911035449</v>
      </c>
    </row>
    <row r="1103" spans="1:4" x14ac:dyDescent="0.25">
      <c r="A1103" s="10">
        <v>43877.166666666664</v>
      </c>
      <c r="B1103" s="10">
        <f>DATE(1904,MONTH(Data_Warmte[[#This Row],[Datumtijd]]),DAY(Data_Warmte[[#This Row],[Datumtijd]]))+TIME(HOUR(Data_Warmte[[#This Row],[Datumtijd]]),MINUTE(Data_Warmte[[#This Row],[Datumtijd]]),SECOND(Data_Warmte[[#This Row],[Datumtijd]]))</f>
        <v>1508.1666666666667</v>
      </c>
      <c r="C1103" s="11">
        <v>1.0843894999999999E-4</v>
      </c>
      <c r="D1103" s="7">
        <f>Data_Warmte[[#This Row],[Fractie]]/MAX(Data_Warmte[Fractie])</f>
        <v>0.26253459902511661</v>
      </c>
    </row>
    <row r="1104" spans="1:4" x14ac:dyDescent="0.25">
      <c r="A1104" s="10">
        <v>43877.208333333336</v>
      </c>
      <c r="B1104" s="10">
        <f>DATE(1904,MONTH(Data_Warmte[[#This Row],[Datumtijd]]),DAY(Data_Warmte[[#This Row],[Datumtijd]]))+TIME(HOUR(Data_Warmte[[#This Row],[Datumtijd]]),MINUTE(Data_Warmte[[#This Row],[Datumtijd]]),SECOND(Data_Warmte[[#This Row],[Datumtijd]]))</f>
        <v>1508.2083333333333</v>
      </c>
      <c r="C1104" s="11">
        <v>1.1974284000000001E-4</v>
      </c>
      <c r="D1104" s="7">
        <f>Data_Warmte[[#This Row],[Fractie]]/MAX(Data_Warmte[Fractie])</f>
        <v>0.2899017233708801</v>
      </c>
    </row>
    <row r="1105" spans="1:4" x14ac:dyDescent="0.25">
      <c r="A1105" s="10">
        <v>43877.25</v>
      </c>
      <c r="B1105" s="10">
        <f>DATE(1904,MONTH(Data_Warmte[[#This Row],[Datumtijd]]),DAY(Data_Warmte[[#This Row],[Datumtijd]]))+TIME(HOUR(Data_Warmte[[#This Row],[Datumtijd]]),MINUTE(Data_Warmte[[#This Row],[Datumtijd]]),SECOND(Data_Warmte[[#This Row],[Datumtijd]]))</f>
        <v>1508.25</v>
      </c>
      <c r="C1105" s="11">
        <v>1.4812080000000001E-4</v>
      </c>
      <c r="D1105" s="7">
        <f>Data_Warmte[[#This Row],[Fractie]]/MAX(Data_Warmte[Fractie])</f>
        <v>0.35860578542377525</v>
      </c>
    </row>
    <row r="1106" spans="1:4" x14ac:dyDescent="0.25">
      <c r="A1106" s="10">
        <v>43877.291666666664</v>
      </c>
      <c r="B1106" s="10">
        <f>DATE(1904,MONTH(Data_Warmte[[#This Row],[Datumtijd]]),DAY(Data_Warmte[[#This Row],[Datumtijd]]))+TIME(HOUR(Data_Warmte[[#This Row],[Datumtijd]]),MINUTE(Data_Warmte[[#This Row],[Datumtijd]]),SECOND(Data_Warmte[[#This Row],[Datumtijd]]))</f>
        <v>1508.2916666666667</v>
      </c>
      <c r="C1106" s="11">
        <v>2.0510742E-4</v>
      </c>
      <c r="D1106" s="7">
        <f>Data_Warmte[[#This Row],[Fractie]]/MAX(Data_Warmte[Fractie])</f>
        <v>0.49657244252896382</v>
      </c>
    </row>
    <row r="1107" spans="1:4" x14ac:dyDescent="0.25">
      <c r="A1107" s="10">
        <v>43877.333333333336</v>
      </c>
      <c r="B1107" s="10">
        <f>DATE(1904,MONTH(Data_Warmte[[#This Row],[Datumtijd]]),DAY(Data_Warmte[[#This Row],[Datumtijd]]))+TIME(HOUR(Data_Warmte[[#This Row],[Datumtijd]]),MINUTE(Data_Warmte[[#This Row],[Datumtijd]]),SECOND(Data_Warmte[[#This Row],[Datumtijd]]))</f>
        <v>1508.3333333333333</v>
      </c>
      <c r="C1107" s="11">
        <v>2.8938663999999992E-4</v>
      </c>
      <c r="D1107" s="7">
        <f>Data_Warmte[[#This Row],[Fractie]]/MAX(Data_Warmte[Fractie])</f>
        <v>0.7006154660813827</v>
      </c>
    </row>
    <row r="1108" spans="1:4" x14ac:dyDescent="0.25">
      <c r="A1108" s="10">
        <v>43877.375</v>
      </c>
      <c r="B1108" s="10">
        <f>DATE(1904,MONTH(Data_Warmte[[#This Row],[Datumtijd]]),DAY(Data_Warmte[[#This Row],[Datumtijd]]))+TIME(HOUR(Data_Warmte[[#This Row],[Datumtijd]]),MINUTE(Data_Warmte[[#This Row],[Datumtijd]]),SECOND(Data_Warmte[[#This Row],[Datumtijd]]))</f>
        <v>1508.375</v>
      </c>
      <c r="C1108" s="11">
        <v>3.523369E-4</v>
      </c>
      <c r="D1108" s="7">
        <f>Data_Warmte[[#This Row],[Fractie]]/MAX(Data_Warmte[Fractie])</f>
        <v>0.85302031016763447</v>
      </c>
    </row>
    <row r="1109" spans="1:4" x14ac:dyDescent="0.25">
      <c r="A1109" s="10">
        <v>43877.416666666664</v>
      </c>
      <c r="B1109" s="10">
        <f>DATE(1904,MONTH(Data_Warmte[[#This Row],[Datumtijd]]),DAY(Data_Warmte[[#This Row],[Datumtijd]]))+TIME(HOUR(Data_Warmte[[#This Row],[Datumtijd]]),MINUTE(Data_Warmte[[#This Row],[Datumtijd]]),SECOND(Data_Warmte[[#This Row],[Datumtijd]]))</f>
        <v>1508.4166666666667</v>
      </c>
      <c r="C1109" s="11">
        <v>3.6330583999999992E-4</v>
      </c>
      <c r="D1109" s="7">
        <f>Data_Warmte[[#This Row],[Fractie]]/MAX(Data_Warmte[Fractie])</f>
        <v>0.87957650851362124</v>
      </c>
    </row>
    <row r="1110" spans="1:4" x14ac:dyDescent="0.25">
      <c r="A1110" s="10">
        <v>43877.458333333336</v>
      </c>
      <c r="B1110" s="10">
        <f>DATE(1904,MONTH(Data_Warmte[[#This Row],[Datumtijd]]),DAY(Data_Warmte[[#This Row],[Datumtijd]]))+TIME(HOUR(Data_Warmte[[#This Row],[Datumtijd]]),MINUTE(Data_Warmte[[#This Row],[Datumtijd]]),SECOND(Data_Warmte[[#This Row],[Datumtijd]]))</f>
        <v>1508.4583333333333</v>
      </c>
      <c r="C1110" s="11">
        <v>3.3036804999999995E-4</v>
      </c>
      <c r="D1110" s="7">
        <f>Data_Warmte[[#This Row],[Fractie]]/MAX(Data_Warmte[Fractie])</f>
        <v>0.79983293399151933</v>
      </c>
    </row>
    <row r="1111" spans="1:4" x14ac:dyDescent="0.25">
      <c r="A1111" s="10">
        <v>43877.5</v>
      </c>
      <c r="B1111" s="10">
        <f>DATE(1904,MONTH(Data_Warmte[[#This Row],[Datumtijd]]),DAY(Data_Warmte[[#This Row],[Datumtijd]]))+TIME(HOUR(Data_Warmte[[#This Row],[Datumtijd]]),MINUTE(Data_Warmte[[#This Row],[Datumtijd]]),SECOND(Data_Warmte[[#This Row],[Datumtijd]]))</f>
        <v>1508.5</v>
      </c>
      <c r="C1111" s="11">
        <v>2.9403103999999999E-4</v>
      </c>
      <c r="D1111" s="7">
        <f>Data_Warmte[[#This Row],[Fractie]]/MAX(Data_Warmte[Fractie])</f>
        <v>0.71185972556298283</v>
      </c>
    </row>
    <row r="1112" spans="1:4" x14ac:dyDescent="0.25">
      <c r="A1112" s="10">
        <v>43877.541666666664</v>
      </c>
      <c r="B1112" s="10">
        <f>DATE(1904,MONTH(Data_Warmte[[#This Row],[Datumtijd]]),DAY(Data_Warmte[[#This Row],[Datumtijd]]))+TIME(HOUR(Data_Warmte[[#This Row],[Datumtijd]]),MINUTE(Data_Warmte[[#This Row],[Datumtijd]]),SECOND(Data_Warmte[[#This Row],[Datumtijd]]))</f>
        <v>1508.5416666666667</v>
      </c>
      <c r="C1112" s="11">
        <v>2.5856254000000001E-4</v>
      </c>
      <c r="D1112" s="7">
        <f>Data_Warmte[[#This Row],[Fractie]]/MAX(Data_Warmte[Fractie])</f>
        <v>0.62598921108896455</v>
      </c>
    </row>
    <row r="1113" spans="1:4" x14ac:dyDescent="0.25">
      <c r="A1113" s="10">
        <v>43877.583333333336</v>
      </c>
      <c r="B1113" s="10">
        <f>DATE(1904,MONTH(Data_Warmte[[#This Row],[Datumtijd]]),DAY(Data_Warmte[[#This Row],[Datumtijd]]))+TIME(HOUR(Data_Warmte[[#This Row],[Datumtijd]]),MINUTE(Data_Warmte[[#This Row],[Datumtijd]]),SECOND(Data_Warmte[[#This Row],[Datumtijd]]))</f>
        <v>1508.5833333333333</v>
      </c>
      <c r="C1113" s="11">
        <v>2.3109780000000004E-4</v>
      </c>
      <c r="D1113" s="7">
        <f>Data_Warmte[[#This Row],[Fractie]]/MAX(Data_Warmte[Fractie])</f>
        <v>0.55949608750902335</v>
      </c>
    </row>
    <row r="1114" spans="1:4" x14ac:dyDescent="0.25">
      <c r="A1114" s="10">
        <v>43877.625</v>
      </c>
      <c r="B1114" s="10">
        <f>DATE(1904,MONTH(Data_Warmte[[#This Row],[Datumtijd]]),DAY(Data_Warmte[[#This Row],[Datumtijd]]))+TIME(HOUR(Data_Warmte[[#This Row],[Datumtijd]]),MINUTE(Data_Warmte[[#This Row],[Datumtijd]]),SECOND(Data_Warmte[[#This Row],[Datumtijd]]))</f>
        <v>1508.625</v>
      </c>
      <c r="C1114" s="11">
        <v>2.2396079999999999E-4</v>
      </c>
      <c r="D1114" s="7">
        <f>Data_Warmte[[#This Row],[Fractie]]/MAX(Data_Warmte[Fractie])</f>
        <v>0.54221715375650847</v>
      </c>
    </row>
    <row r="1115" spans="1:4" x14ac:dyDescent="0.25">
      <c r="A1115" s="10">
        <v>43877.666666666664</v>
      </c>
      <c r="B1115" s="10">
        <f>DATE(1904,MONTH(Data_Warmte[[#This Row],[Datumtijd]]),DAY(Data_Warmte[[#This Row],[Datumtijd]]))+TIME(HOUR(Data_Warmte[[#This Row],[Datumtijd]]),MINUTE(Data_Warmte[[#This Row],[Datumtijd]]),SECOND(Data_Warmte[[#This Row],[Datumtijd]]))</f>
        <v>1508.6666666666667</v>
      </c>
      <c r="C1115" s="11">
        <v>2.2788573E-4</v>
      </c>
      <c r="D1115" s="7">
        <f>Data_Warmte[[#This Row],[Fractie]]/MAX(Data_Warmte[Fractie])</f>
        <v>0.5517195504852821</v>
      </c>
    </row>
    <row r="1116" spans="1:4" x14ac:dyDescent="0.25">
      <c r="A1116" s="10">
        <v>43877.708333333336</v>
      </c>
      <c r="B1116" s="10">
        <f>DATE(1904,MONTH(Data_Warmte[[#This Row],[Datumtijd]]),DAY(Data_Warmte[[#This Row],[Datumtijd]]))+TIME(HOUR(Data_Warmte[[#This Row],[Datumtijd]]),MINUTE(Data_Warmte[[#This Row],[Datumtijd]]),SECOND(Data_Warmte[[#This Row],[Datumtijd]]))</f>
        <v>1508.7083333333333</v>
      </c>
      <c r="C1116" s="11">
        <v>2.5885454E-4</v>
      </c>
      <c r="D1116" s="7">
        <f>Data_Warmte[[#This Row],[Fractie]]/MAX(Data_Warmte[Fractie])</f>
        <v>0.62669615359362119</v>
      </c>
    </row>
    <row r="1117" spans="1:4" x14ac:dyDescent="0.25">
      <c r="A1117" s="10">
        <v>43877.75</v>
      </c>
      <c r="B1117" s="10">
        <f>DATE(1904,MONTH(Data_Warmte[[#This Row],[Datumtijd]]),DAY(Data_Warmte[[#This Row],[Datumtijd]]))+TIME(HOUR(Data_Warmte[[#This Row],[Datumtijd]]),MINUTE(Data_Warmte[[#This Row],[Datumtijd]]),SECOND(Data_Warmte[[#This Row],[Datumtijd]]))</f>
        <v>1508.75</v>
      </c>
      <c r="C1117" s="11">
        <v>2.8536179000000002E-4</v>
      </c>
      <c r="D1117" s="7">
        <f>Data_Warmte[[#This Row],[Fractie]]/MAX(Data_Warmte[Fractie])</f>
        <v>0.69087115943800204</v>
      </c>
    </row>
    <row r="1118" spans="1:4" x14ac:dyDescent="0.25">
      <c r="A1118" s="10">
        <v>43877.791666666664</v>
      </c>
      <c r="B1118" s="10">
        <f>DATE(1904,MONTH(Data_Warmte[[#This Row],[Datumtijd]]),DAY(Data_Warmte[[#This Row],[Datumtijd]]))+TIME(HOUR(Data_Warmte[[#This Row],[Datumtijd]]),MINUTE(Data_Warmte[[#This Row],[Datumtijd]]),SECOND(Data_Warmte[[#This Row],[Datumtijd]]))</f>
        <v>1508.7916666666667</v>
      </c>
      <c r="C1118" s="11">
        <v>2.8783075999999999E-4</v>
      </c>
      <c r="D1118" s="7">
        <f>Data_Warmte[[#This Row],[Fractie]]/MAX(Data_Warmte[Fractie])</f>
        <v>0.6968486246288309</v>
      </c>
    </row>
    <row r="1119" spans="1:4" x14ac:dyDescent="0.25">
      <c r="A1119" s="10">
        <v>43877.833333333336</v>
      </c>
      <c r="B1119" s="10">
        <f>DATE(1904,MONTH(Data_Warmte[[#This Row],[Datumtijd]]),DAY(Data_Warmte[[#This Row],[Datumtijd]]))+TIME(HOUR(Data_Warmte[[#This Row],[Datumtijd]]),MINUTE(Data_Warmte[[#This Row],[Datumtijd]]),SECOND(Data_Warmte[[#This Row],[Datumtijd]]))</f>
        <v>1508.8333333333333</v>
      </c>
      <c r="C1119" s="11">
        <v>2.8008088E-4</v>
      </c>
      <c r="D1119" s="7">
        <f>Data_Warmte[[#This Row],[Fractie]]/MAX(Data_Warmte[Fractie])</f>
        <v>0.67808588634804934</v>
      </c>
    </row>
    <row r="1120" spans="1:4" x14ac:dyDescent="0.25">
      <c r="A1120" s="10">
        <v>43877.875</v>
      </c>
      <c r="B1120" s="10">
        <f>DATE(1904,MONTH(Data_Warmte[[#This Row],[Datumtijd]]),DAY(Data_Warmte[[#This Row],[Datumtijd]]))+TIME(HOUR(Data_Warmte[[#This Row],[Datumtijd]]),MINUTE(Data_Warmte[[#This Row],[Datumtijd]]),SECOND(Data_Warmte[[#This Row],[Datumtijd]]))</f>
        <v>1508.875</v>
      </c>
      <c r="C1120" s="11">
        <v>2.6077771E-4</v>
      </c>
      <c r="D1120" s="7">
        <f>Data_Warmte[[#This Row],[Fractie]]/MAX(Data_Warmte[Fractie])</f>
        <v>0.63135221734937619</v>
      </c>
    </row>
    <row r="1121" spans="1:4" x14ac:dyDescent="0.25">
      <c r="A1121" s="10">
        <v>43877.916666666664</v>
      </c>
      <c r="B1121" s="10">
        <f>DATE(1904,MONTH(Data_Warmte[[#This Row],[Datumtijd]]),DAY(Data_Warmte[[#This Row],[Datumtijd]]))+TIME(HOUR(Data_Warmte[[#This Row],[Datumtijd]]),MINUTE(Data_Warmte[[#This Row],[Datumtijd]]),SECOND(Data_Warmte[[#This Row],[Datumtijd]]))</f>
        <v>1508.9166666666667</v>
      </c>
      <c r="C1121" s="11">
        <v>2.2476772999999999E-4</v>
      </c>
      <c r="D1121" s="7">
        <f>Data_Warmte[[#This Row],[Fractie]]/MAX(Data_Warmte[Fractie])</f>
        <v>0.54417076031569533</v>
      </c>
    </row>
    <row r="1122" spans="1:4" x14ac:dyDescent="0.25">
      <c r="A1122" s="10">
        <v>43877.958333333336</v>
      </c>
      <c r="B1122" s="10">
        <f>DATE(1904,MONTH(Data_Warmte[[#This Row],[Datumtijd]]),DAY(Data_Warmte[[#This Row],[Datumtijd]]))+TIME(HOUR(Data_Warmte[[#This Row],[Datumtijd]]),MINUTE(Data_Warmte[[#This Row],[Datumtijd]]),SECOND(Data_Warmte[[#This Row],[Datumtijd]]))</f>
        <v>1508.9583333333333</v>
      </c>
      <c r="C1122" s="11">
        <v>1.6578678000000002E-4</v>
      </c>
      <c r="D1122" s="7">
        <f>Data_Warmte[[#This Row],[Fractie]]/MAX(Data_Warmte[Fractie])</f>
        <v>0.4013757585347813</v>
      </c>
    </row>
    <row r="1123" spans="1:4" x14ac:dyDescent="0.25">
      <c r="A1123" s="10">
        <v>43878</v>
      </c>
      <c r="B1123" s="10">
        <f>DATE(1904,MONTH(Data_Warmte[[#This Row],[Datumtijd]]),DAY(Data_Warmte[[#This Row],[Datumtijd]]))+TIME(HOUR(Data_Warmte[[#This Row],[Datumtijd]]),MINUTE(Data_Warmte[[#This Row],[Datumtijd]]),SECOND(Data_Warmte[[#This Row],[Datumtijd]]))</f>
        <v>1509</v>
      </c>
      <c r="C1123" s="11">
        <v>1.005608E-4</v>
      </c>
      <c r="D1123" s="7">
        <f>Data_Warmte[[#This Row],[Fractie]]/MAX(Data_Warmte[Fractie])</f>
        <v>0.24346131445984073</v>
      </c>
    </row>
    <row r="1124" spans="1:4" x14ac:dyDescent="0.25">
      <c r="A1124" s="10">
        <v>43878.041666666664</v>
      </c>
      <c r="B1124" s="10">
        <f>DATE(1904,MONTH(Data_Warmte[[#This Row],[Datumtijd]]),DAY(Data_Warmte[[#This Row],[Datumtijd]]))+TIME(HOUR(Data_Warmte[[#This Row],[Datumtijd]]),MINUTE(Data_Warmte[[#This Row],[Datumtijd]]),SECOND(Data_Warmte[[#This Row],[Datumtijd]]))</f>
        <v>1509.0416666666667</v>
      </c>
      <c r="C1124" s="11">
        <v>8.4802559999999991E-5</v>
      </c>
      <c r="D1124" s="7">
        <f>Data_Warmte[[#This Row],[Fractie]]/MAX(Data_Warmte[Fractie])</f>
        <v>0.20531004851949775</v>
      </c>
    </row>
    <row r="1125" spans="1:4" x14ac:dyDescent="0.25">
      <c r="A1125" s="10">
        <v>43878.083333333336</v>
      </c>
      <c r="B1125" s="10">
        <f>DATE(1904,MONTH(Data_Warmte[[#This Row],[Datumtijd]]),DAY(Data_Warmte[[#This Row],[Datumtijd]]))+TIME(HOUR(Data_Warmte[[#This Row],[Datumtijd]]),MINUTE(Data_Warmte[[#This Row],[Datumtijd]]),SECOND(Data_Warmte[[#This Row],[Datumtijd]]))</f>
        <v>1509.0833333333333</v>
      </c>
      <c r="C1125" s="11">
        <v>8.9691900000000014E-5</v>
      </c>
      <c r="D1125" s="7">
        <f>Data_Warmte[[#This Row],[Fractie]]/MAX(Data_Warmte[Fractie])</f>
        <v>0.21714731655277794</v>
      </c>
    </row>
    <row r="1126" spans="1:4" x14ac:dyDescent="0.25">
      <c r="A1126" s="10">
        <v>43878.125</v>
      </c>
      <c r="B1126" s="10">
        <f>DATE(1904,MONTH(Data_Warmte[[#This Row],[Datumtijd]]),DAY(Data_Warmte[[#This Row],[Datumtijd]]))+TIME(HOUR(Data_Warmte[[#This Row],[Datumtijd]]),MINUTE(Data_Warmte[[#This Row],[Datumtijd]]),SECOND(Data_Warmte[[#This Row],[Datumtijd]]))</f>
        <v>1509.125</v>
      </c>
      <c r="C1126" s="11">
        <v>1.0047973000000001E-4</v>
      </c>
      <c r="D1126" s="7">
        <f>Data_Warmte[[#This Row],[Fractie]]/MAX(Data_Warmte[Fractie])</f>
        <v>0.24326504107335956</v>
      </c>
    </row>
    <row r="1127" spans="1:4" x14ac:dyDescent="0.25">
      <c r="A1127" s="10">
        <v>43878.166666666664</v>
      </c>
      <c r="B1127" s="10">
        <f>DATE(1904,MONTH(Data_Warmte[[#This Row],[Datumtijd]]),DAY(Data_Warmte[[#This Row],[Datumtijd]]))+TIME(HOUR(Data_Warmte[[#This Row],[Datumtijd]]),MINUTE(Data_Warmte[[#This Row],[Datumtijd]]),SECOND(Data_Warmte[[#This Row],[Datumtijd]]))</f>
        <v>1509.1666666666667</v>
      </c>
      <c r="C1127" s="11">
        <v>1.1288373000000001E-4</v>
      </c>
      <c r="D1127" s="7">
        <f>Data_Warmte[[#This Row],[Fractie]]/MAX(Data_Warmte[Fractie])</f>
        <v>0.27329557130541682</v>
      </c>
    </row>
    <row r="1128" spans="1:4" x14ac:dyDescent="0.25">
      <c r="A1128" s="10">
        <v>43878.208333333336</v>
      </c>
      <c r="B1128" s="10">
        <f>DATE(1904,MONTH(Data_Warmte[[#This Row],[Datumtijd]]),DAY(Data_Warmte[[#This Row],[Datumtijd]]))+TIME(HOUR(Data_Warmte[[#This Row],[Datumtijd]]),MINUTE(Data_Warmte[[#This Row],[Datumtijd]]),SECOND(Data_Warmte[[#This Row],[Datumtijd]]))</f>
        <v>1509.2083333333333</v>
      </c>
      <c r="C1128" s="11">
        <v>1.3947052E-4</v>
      </c>
      <c r="D1128" s="7">
        <f>Data_Warmte[[#This Row],[Fractie]]/MAX(Data_Warmte[Fractie])</f>
        <v>0.33766314635123734</v>
      </c>
    </row>
    <row r="1129" spans="1:4" x14ac:dyDescent="0.25">
      <c r="A1129" s="10">
        <v>43878.25</v>
      </c>
      <c r="B1129" s="10">
        <f>DATE(1904,MONTH(Data_Warmte[[#This Row],[Datumtijd]]),DAY(Data_Warmte[[#This Row],[Datumtijd]]))+TIME(HOUR(Data_Warmte[[#This Row],[Datumtijd]]),MINUTE(Data_Warmte[[#This Row],[Datumtijd]]),SECOND(Data_Warmte[[#This Row],[Datumtijd]]))</f>
        <v>1509.25</v>
      </c>
      <c r="C1129" s="11">
        <v>2.0016062000000002E-4</v>
      </c>
      <c r="D1129" s="7">
        <f>Data_Warmte[[#This Row],[Fractie]]/MAX(Data_Warmte[Fractie])</f>
        <v>0.48459606176856879</v>
      </c>
    </row>
    <row r="1130" spans="1:4" x14ac:dyDescent="0.25">
      <c r="A1130" s="10">
        <v>43878.291666666664</v>
      </c>
      <c r="B1130" s="10">
        <f>DATE(1904,MONTH(Data_Warmte[[#This Row],[Datumtijd]]),DAY(Data_Warmte[[#This Row],[Datumtijd]]))+TIME(HOUR(Data_Warmte[[#This Row],[Datumtijd]]),MINUTE(Data_Warmte[[#This Row],[Datumtijd]]),SECOND(Data_Warmte[[#This Row],[Datumtijd]]))</f>
        <v>1509.2916666666667</v>
      </c>
      <c r="C1130" s="11">
        <v>2.8171779999999996E-4</v>
      </c>
      <c r="D1130" s="7">
        <f>Data_Warmte[[#This Row],[Fractie]]/MAX(Data_Warmte[Fractie])</f>
        <v>0.68204892855600308</v>
      </c>
    </row>
    <row r="1131" spans="1:4" x14ac:dyDescent="0.25">
      <c r="A1131" s="10">
        <v>43878.333333333336</v>
      </c>
      <c r="B1131" s="10">
        <f>DATE(1904,MONTH(Data_Warmte[[#This Row],[Datumtijd]]),DAY(Data_Warmte[[#This Row],[Datumtijd]]))+TIME(HOUR(Data_Warmte[[#This Row],[Datumtijd]]),MINUTE(Data_Warmte[[#This Row],[Datumtijd]]),SECOND(Data_Warmte[[#This Row],[Datumtijd]]))</f>
        <v>1509.3333333333333</v>
      </c>
      <c r="C1131" s="11">
        <v>3.4164079999999999E-4</v>
      </c>
      <c r="D1131" s="7">
        <f>Data_Warmte[[#This Row],[Fractie]]/MAX(Data_Warmte[Fractie])</f>
        <v>0.82712466727702594</v>
      </c>
    </row>
    <row r="1132" spans="1:4" x14ac:dyDescent="0.25">
      <c r="A1132" s="10">
        <v>43878.375</v>
      </c>
      <c r="B1132" s="10">
        <f>DATE(1904,MONTH(Data_Warmte[[#This Row],[Datumtijd]]),DAY(Data_Warmte[[#This Row],[Datumtijd]]))+TIME(HOUR(Data_Warmte[[#This Row],[Datumtijd]]),MINUTE(Data_Warmte[[#This Row],[Datumtijd]]),SECOND(Data_Warmte[[#This Row],[Datumtijd]]))</f>
        <v>1509.375</v>
      </c>
      <c r="C1132" s="11">
        <v>3.5308813999999992E-4</v>
      </c>
      <c r="D1132" s="7">
        <f>Data_Warmte[[#This Row],[Fractie]]/MAX(Data_Warmte[Fractie])</f>
        <v>0.8548390892333817</v>
      </c>
    </row>
    <row r="1133" spans="1:4" x14ac:dyDescent="0.25">
      <c r="A1133" s="10">
        <v>43878.416666666664</v>
      </c>
      <c r="B1133" s="10">
        <f>DATE(1904,MONTH(Data_Warmte[[#This Row],[Datumtijd]]),DAY(Data_Warmte[[#This Row],[Datumtijd]]))+TIME(HOUR(Data_Warmte[[#This Row],[Datumtijd]]),MINUTE(Data_Warmte[[#This Row],[Datumtijd]]),SECOND(Data_Warmte[[#This Row],[Datumtijd]]))</f>
        <v>1509.4166666666667</v>
      </c>
      <c r="C1133" s="11">
        <v>3.3292325999999999E-4</v>
      </c>
      <c r="D1133" s="7">
        <f>Data_Warmte[[#This Row],[Fractie]]/MAX(Data_Warmte[Fractie])</f>
        <v>0.80601918932481953</v>
      </c>
    </row>
    <row r="1134" spans="1:4" x14ac:dyDescent="0.25">
      <c r="A1134" s="10">
        <v>43878.458333333336</v>
      </c>
      <c r="B1134" s="10">
        <f>DATE(1904,MONTH(Data_Warmte[[#This Row],[Datumtijd]]),DAY(Data_Warmte[[#This Row],[Datumtijd]]))+TIME(HOUR(Data_Warmte[[#This Row],[Datumtijd]]),MINUTE(Data_Warmte[[#This Row],[Datumtijd]]),SECOND(Data_Warmte[[#This Row],[Datumtijd]]))</f>
        <v>1509.4583333333333</v>
      </c>
      <c r="C1134" s="11">
        <v>2.8691279999999995E-4</v>
      </c>
      <c r="D1134" s="7">
        <f>Data_Warmte[[#This Row],[Fractie]]/MAX(Data_Warmte[Fractie])</f>
        <v>0.69462621044535622</v>
      </c>
    </row>
    <row r="1135" spans="1:4" x14ac:dyDescent="0.25">
      <c r="A1135" s="10">
        <v>43878.5</v>
      </c>
      <c r="B1135" s="10">
        <f>DATE(1904,MONTH(Data_Warmte[[#This Row],[Datumtijd]]),DAY(Data_Warmte[[#This Row],[Datumtijd]]))+TIME(HOUR(Data_Warmte[[#This Row],[Datumtijd]]),MINUTE(Data_Warmte[[#This Row],[Datumtijd]]),SECOND(Data_Warmte[[#This Row],[Datumtijd]]))</f>
        <v>1509.5</v>
      </c>
      <c r="C1135" s="11">
        <v>2.5623289999999999E-4</v>
      </c>
      <c r="D1135" s="7">
        <f>Data_Warmte[[#This Row],[Fractie]]/MAX(Data_Warmte[Fractie])</f>
        <v>0.62034906884051166</v>
      </c>
    </row>
    <row r="1136" spans="1:4" x14ac:dyDescent="0.25">
      <c r="A1136" s="10">
        <v>43878.541666666664</v>
      </c>
      <c r="B1136" s="10">
        <f>DATE(1904,MONTH(Data_Warmte[[#This Row],[Datumtijd]]),DAY(Data_Warmte[[#This Row],[Datumtijd]]))+TIME(HOUR(Data_Warmte[[#This Row],[Datumtijd]]),MINUTE(Data_Warmte[[#This Row],[Datumtijd]]),SECOND(Data_Warmte[[#This Row],[Datumtijd]]))</f>
        <v>1509.5416666666667</v>
      </c>
      <c r="C1136" s="11">
        <v>2.3900945000000001E-4</v>
      </c>
      <c r="D1136" s="7">
        <f>Data_Warmte[[#This Row],[Fractie]]/MAX(Data_Warmte[Fractie])</f>
        <v>0.57865047677945658</v>
      </c>
    </row>
    <row r="1137" spans="1:4" x14ac:dyDescent="0.25">
      <c r="A1137" s="10">
        <v>43878.583333333336</v>
      </c>
      <c r="B1137" s="10">
        <f>DATE(1904,MONTH(Data_Warmte[[#This Row],[Datumtijd]]),DAY(Data_Warmte[[#This Row],[Datumtijd]]))+TIME(HOUR(Data_Warmte[[#This Row],[Datumtijd]]),MINUTE(Data_Warmte[[#This Row],[Datumtijd]]),SECOND(Data_Warmte[[#This Row],[Datumtijd]]))</f>
        <v>1509.5833333333333</v>
      </c>
      <c r="C1137" s="11">
        <v>2.3012645999999999E-4</v>
      </c>
      <c r="D1137" s="7">
        <f>Data_Warmte[[#This Row],[Fractie]]/MAX(Data_Warmte[Fractie])</f>
        <v>0.557144438425211</v>
      </c>
    </row>
    <row r="1138" spans="1:4" x14ac:dyDescent="0.25">
      <c r="A1138" s="10">
        <v>43878.625</v>
      </c>
      <c r="B1138" s="10">
        <f>DATE(1904,MONTH(Data_Warmte[[#This Row],[Datumtijd]]),DAY(Data_Warmte[[#This Row],[Datumtijd]]))+TIME(HOUR(Data_Warmte[[#This Row],[Datumtijd]]),MINUTE(Data_Warmte[[#This Row],[Datumtijd]]),SECOND(Data_Warmte[[#This Row],[Datumtijd]]))</f>
        <v>1509.625</v>
      </c>
      <c r="C1138" s="11">
        <v>2.3098322E-4</v>
      </c>
      <c r="D1138" s="7">
        <f>Data_Warmte[[#This Row],[Fractie]]/MAX(Data_Warmte[Fractie])</f>
        <v>0.55921868520702467</v>
      </c>
    </row>
    <row r="1139" spans="1:4" x14ac:dyDescent="0.25">
      <c r="A1139" s="10">
        <v>43878.666666666664</v>
      </c>
      <c r="B1139" s="10">
        <f>DATE(1904,MONTH(Data_Warmte[[#This Row],[Datumtijd]]),DAY(Data_Warmte[[#This Row],[Datumtijd]]))+TIME(HOUR(Data_Warmte[[#This Row],[Datumtijd]]),MINUTE(Data_Warmte[[#This Row],[Datumtijd]]),SECOND(Data_Warmte[[#This Row],[Datumtijd]]))</f>
        <v>1509.6666666666667</v>
      </c>
      <c r="C1139" s="11">
        <v>2.5256119E-4</v>
      </c>
      <c r="D1139" s="7">
        <f>Data_Warmte[[#This Row],[Fractie]]/MAX(Data_Warmte[Fractie])</f>
        <v>0.61145972684128991</v>
      </c>
    </row>
    <row r="1140" spans="1:4" x14ac:dyDescent="0.25">
      <c r="A1140" s="10">
        <v>43878.708333333336</v>
      </c>
      <c r="B1140" s="10">
        <f>DATE(1904,MONTH(Data_Warmte[[#This Row],[Datumtijd]]),DAY(Data_Warmte[[#This Row],[Datumtijd]]))+TIME(HOUR(Data_Warmte[[#This Row],[Datumtijd]]),MINUTE(Data_Warmte[[#This Row],[Datumtijd]]),SECOND(Data_Warmte[[#This Row],[Datumtijd]]))</f>
        <v>1509.7083333333333</v>
      </c>
      <c r="C1140" s="11">
        <v>2.9358759999999998E-4</v>
      </c>
      <c r="D1140" s="7">
        <f>Data_Warmte[[#This Row],[Fractie]]/MAX(Data_Warmte[Fractie])</f>
        <v>0.71078614137029472</v>
      </c>
    </row>
    <row r="1141" spans="1:4" x14ac:dyDescent="0.25">
      <c r="A1141" s="10">
        <v>43878.75</v>
      </c>
      <c r="B1141" s="10">
        <f>DATE(1904,MONTH(Data_Warmte[[#This Row],[Datumtijd]]),DAY(Data_Warmte[[#This Row],[Datumtijd]]))+TIME(HOUR(Data_Warmte[[#This Row],[Datumtijd]]),MINUTE(Data_Warmte[[#This Row],[Datumtijd]]),SECOND(Data_Warmte[[#This Row],[Datumtijd]]))</f>
        <v>1509.75</v>
      </c>
      <c r="C1141" s="11">
        <v>3.2978409999999999E-4</v>
      </c>
      <c r="D1141" s="7">
        <f>Data_Warmte[[#This Row],[Fractie]]/MAX(Data_Warmte[Fractie])</f>
        <v>0.79841917003400487</v>
      </c>
    </row>
    <row r="1142" spans="1:4" x14ac:dyDescent="0.25">
      <c r="A1142" s="10">
        <v>43878.791666666664</v>
      </c>
      <c r="B1142" s="10">
        <f>DATE(1904,MONTH(Data_Warmte[[#This Row],[Datumtijd]]),DAY(Data_Warmte[[#This Row],[Datumtijd]]))+TIME(HOUR(Data_Warmte[[#This Row],[Datumtijd]]),MINUTE(Data_Warmte[[#This Row],[Datumtijd]]),SECOND(Data_Warmte[[#This Row],[Datumtijd]]))</f>
        <v>1509.7916666666667</v>
      </c>
      <c r="C1142" s="11">
        <v>3.2243975999999999E-4</v>
      </c>
      <c r="D1142" s="7">
        <f>Data_Warmte[[#This Row],[Fractie]]/MAX(Data_Warmte[Fractie])</f>
        <v>0.7806382586824645</v>
      </c>
    </row>
    <row r="1143" spans="1:4" x14ac:dyDescent="0.25">
      <c r="A1143" s="10">
        <v>43878.833333333336</v>
      </c>
      <c r="B1143" s="10">
        <f>DATE(1904,MONTH(Data_Warmte[[#This Row],[Datumtijd]]),DAY(Data_Warmte[[#This Row],[Datumtijd]]))+TIME(HOUR(Data_Warmte[[#This Row],[Datumtijd]]),MINUTE(Data_Warmte[[#This Row],[Datumtijd]]),SECOND(Data_Warmte[[#This Row],[Datumtijd]]))</f>
        <v>1509.8333333333333</v>
      </c>
      <c r="C1143" s="11">
        <v>3.1313354999999997E-4</v>
      </c>
      <c r="D1143" s="7">
        <f>Data_Warmte[[#This Row],[Fractie]]/MAX(Data_Warmte[Fractie])</f>
        <v>0.75810758948294221</v>
      </c>
    </row>
    <row r="1144" spans="1:4" x14ac:dyDescent="0.25">
      <c r="A1144" s="10">
        <v>43878.875</v>
      </c>
      <c r="B1144" s="10">
        <f>DATE(1904,MONTH(Data_Warmte[[#This Row],[Datumtijd]]),DAY(Data_Warmte[[#This Row],[Datumtijd]]))+TIME(HOUR(Data_Warmte[[#This Row],[Datumtijd]]),MINUTE(Data_Warmte[[#This Row],[Datumtijd]]),SECOND(Data_Warmte[[#This Row],[Datumtijd]]))</f>
        <v>1509.875</v>
      </c>
      <c r="C1144" s="11">
        <v>2.8369225000000002E-4</v>
      </c>
      <c r="D1144" s="7">
        <f>Data_Warmte[[#This Row],[Fractie]]/MAX(Data_Warmte[Fractie])</f>
        <v>0.68682914303654863</v>
      </c>
    </row>
    <row r="1145" spans="1:4" x14ac:dyDescent="0.25">
      <c r="A1145" s="10">
        <v>43878.916666666664</v>
      </c>
      <c r="B1145" s="10">
        <f>DATE(1904,MONTH(Data_Warmte[[#This Row],[Datumtijd]]),DAY(Data_Warmte[[#This Row],[Datumtijd]]))+TIME(HOUR(Data_Warmte[[#This Row],[Datumtijd]]),MINUTE(Data_Warmte[[#This Row],[Datumtijd]]),SECOND(Data_Warmte[[#This Row],[Datumtijd]]))</f>
        <v>1509.9166666666667</v>
      </c>
      <c r="C1145" s="11">
        <v>2.4308967E-4</v>
      </c>
      <c r="D1145" s="7">
        <f>Data_Warmte[[#This Row],[Fractie]]/MAX(Data_Warmte[Fractie])</f>
        <v>0.58852883618476493</v>
      </c>
    </row>
    <row r="1146" spans="1:4" x14ac:dyDescent="0.25">
      <c r="A1146" s="10">
        <v>43878.958333333336</v>
      </c>
      <c r="B1146" s="10">
        <f>DATE(1904,MONTH(Data_Warmte[[#This Row],[Datumtijd]]),DAY(Data_Warmte[[#This Row],[Datumtijd]]))+TIME(HOUR(Data_Warmte[[#This Row],[Datumtijd]]),MINUTE(Data_Warmte[[#This Row],[Datumtijd]]),SECOND(Data_Warmte[[#This Row],[Datumtijd]]))</f>
        <v>1509.9583333333333</v>
      </c>
      <c r="C1146" s="11">
        <v>1.7431727999999997E-4</v>
      </c>
      <c r="D1146" s="7">
        <f>Data_Warmte[[#This Row],[Fractie]]/MAX(Data_Warmte[Fractie])</f>
        <v>0.42202840591825141</v>
      </c>
    </row>
    <row r="1147" spans="1:4" x14ac:dyDescent="0.25">
      <c r="A1147" s="10">
        <v>43879</v>
      </c>
      <c r="B1147" s="10">
        <f>DATE(1904,MONTH(Data_Warmte[[#This Row],[Datumtijd]]),DAY(Data_Warmte[[#This Row],[Datumtijd]]))+TIME(HOUR(Data_Warmte[[#This Row],[Datumtijd]]),MINUTE(Data_Warmte[[#This Row],[Datumtijd]]),SECOND(Data_Warmte[[#This Row],[Datumtijd]]))</f>
        <v>1510</v>
      </c>
      <c r="C1147" s="11">
        <v>1.0490982000000001E-4</v>
      </c>
      <c r="D1147" s="7">
        <f>Data_Warmte[[#This Row],[Fractie]]/MAX(Data_Warmte[Fractie])</f>
        <v>0.25399044833518919</v>
      </c>
    </row>
    <row r="1148" spans="1:4" x14ac:dyDescent="0.25">
      <c r="A1148" s="10">
        <v>43879.041666666664</v>
      </c>
      <c r="B1148" s="10">
        <f>DATE(1904,MONTH(Data_Warmte[[#This Row],[Datumtijd]]),DAY(Data_Warmte[[#This Row],[Datumtijd]]))+TIME(HOUR(Data_Warmte[[#This Row],[Datumtijd]]),MINUTE(Data_Warmte[[#This Row],[Datumtijd]]),SECOND(Data_Warmte[[#This Row],[Datumtijd]]))</f>
        <v>1510.0416666666667</v>
      </c>
      <c r="C1148" s="11">
        <v>8.2096959999999994E-5</v>
      </c>
      <c r="D1148" s="7">
        <f>Data_Warmte[[#This Row],[Fractie]]/MAX(Data_Warmte[Fractie])</f>
        <v>0.1987596935859397</v>
      </c>
    </row>
    <row r="1149" spans="1:4" x14ac:dyDescent="0.25">
      <c r="A1149" s="10">
        <v>43879.083333333336</v>
      </c>
      <c r="B1149" s="10">
        <f>DATE(1904,MONTH(Data_Warmte[[#This Row],[Datumtijd]]),DAY(Data_Warmte[[#This Row],[Datumtijd]]))+TIME(HOUR(Data_Warmte[[#This Row],[Datumtijd]]),MINUTE(Data_Warmte[[#This Row],[Datumtijd]]),SECOND(Data_Warmte[[#This Row],[Datumtijd]]))</f>
        <v>1510.0833333333333</v>
      </c>
      <c r="C1149" s="11">
        <v>8.5981800000000004E-5</v>
      </c>
      <c r="D1149" s="7">
        <f>Data_Warmte[[#This Row],[Fractie]]/MAX(Data_Warmte[Fractie])</f>
        <v>0.2081650309824816</v>
      </c>
    </row>
    <row r="1150" spans="1:4" x14ac:dyDescent="0.25">
      <c r="A1150" s="10">
        <v>43879.125</v>
      </c>
      <c r="B1150" s="10">
        <f>DATE(1904,MONTH(Data_Warmte[[#This Row],[Datumtijd]]),DAY(Data_Warmte[[#This Row],[Datumtijd]]))+TIME(HOUR(Data_Warmte[[#This Row],[Datumtijd]]),MINUTE(Data_Warmte[[#This Row],[Datumtijd]]),SECOND(Data_Warmte[[#This Row],[Datumtijd]]))</f>
        <v>1510.125</v>
      </c>
      <c r="C1150" s="11">
        <v>9.6452770000000004E-5</v>
      </c>
      <c r="D1150" s="7">
        <f>Data_Warmte[[#This Row],[Fractie]]/MAX(Data_Warmte[Fractie])</f>
        <v>0.23351562604407178</v>
      </c>
    </row>
    <row r="1151" spans="1:4" x14ac:dyDescent="0.25">
      <c r="A1151" s="10">
        <v>43879.166666666664</v>
      </c>
      <c r="B1151" s="10">
        <f>DATE(1904,MONTH(Data_Warmte[[#This Row],[Datumtijd]]),DAY(Data_Warmte[[#This Row],[Datumtijd]]))+TIME(HOUR(Data_Warmte[[#This Row],[Datumtijd]]),MINUTE(Data_Warmte[[#This Row],[Datumtijd]]),SECOND(Data_Warmte[[#This Row],[Datumtijd]]))</f>
        <v>1510.1666666666667</v>
      </c>
      <c r="C1151" s="11">
        <v>1.0902788000000001E-4</v>
      </c>
      <c r="D1151" s="7">
        <f>Data_Warmte[[#This Row],[Fractie]]/MAX(Data_Warmte[Fractie])</f>
        <v>0.26396041974178586</v>
      </c>
    </row>
    <row r="1152" spans="1:4" x14ac:dyDescent="0.25">
      <c r="A1152" s="10">
        <v>43879.208333333336</v>
      </c>
      <c r="B1152" s="10">
        <f>DATE(1904,MONTH(Data_Warmte[[#This Row],[Datumtijd]]),DAY(Data_Warmte[[#This Row],[Datumtijd]]))+TIME(HOUR(Data_Warmte[[#This Row],[Datumtijd]]),MINUTE(Data_Warmte[[#This Row],[Datumtijd]]),SECOND(Data_Warmte[[#This Row],[Datumtijd]]))</f>
        <v>1510.2083333333333</v>
      </c>
      <c r="C1152" s="11">
        <v>1.3325968000000001E-4</v>
      </c>
      <c r="D1152" s="7">
        <f>Data_Warmte[[#This Row],[Fractie]]/MAX(Data_Warmte[Fractie])</f>
        <v>0.32262647927719101</v>
      </c>
    </row>
    <row r="1153" spans="1:4" x14ac:dyDescent="0.25">
      <c r="A1153" s="10">
        <v>43879.25</v>
      </c>
      <c r="B1153" s="10">
        <f>DATE(1904,MONTH(Data_Warmte[[#This Row],[Datumtijd]]),DAY(Data_Warmte[[#This Row],[Datumtijd]]))+TIME(HOUR(Data_Warmte[[#This Row],[Datumtijd]]),MINUTE(Data_Warmte[[#This Row],[Datumtijd]]),SECOND(Data_Warmte[[#This Row],[Datumtijd]]))</f>
        <v>1510.25</v>
      </c>
      <c r="C1153" s="11">
        <v>1.925742E-4</v>
      </c>
      <c r="D1153" s="7">
        <f>Data_Warmte[[#This Row],[Fractie]]/MAX(Data_Warmte[Fractie])</f>
        <v>0.46622906602823627</v>
      </c>
    </row>
    <row r="1154" spans="1:4" x14ac:dyDescent="0.25">
      <c r="A1154" s="10">
        <v>43879.291666666664</v>
      </c>
      <c r="B1154" s="10">
        <f>DATE(1904,MONTH(Data_Warmte[[#This Row],[Datumtijd]]),DAY(Data_Warmte[[#This Row],[Datumtijd]]))+TIME(HOUR(Data_Warmte[[#This Row],[Datumtijd]]),MINUTE(Data_Warmte[[#This Row],[Datumtijd]]),SECOND(Data_Warmte[[#This Row],[Datumtijd]]))</f>
        <v>1510.2916666666667</v>
      </c>
      <c r="C1154" s="11">
        <v>2.7310834999999994E-4</v>
      </c>
      <c r="D1154" s="7">
        <f>Data_Warmte[[#This Row],[Fractie]]/MAX(Data_Warmte[Fractie])</f>
        <v>0.66120514038231826</v>
      </c>
    </row>
    <row r="1155" spans="1:4" x14ac:dyDescent="0.25">
      <c r="A1155" s="10">
        <v>43879.333333333336</v>
      </c>
      <c r="B1155" s="10">
        <f>DATE(1904,MONTH(Data_Warmte[[#This Row],[Datumtijd]]),DAY(Data_Warmte[[#This Row],[Datumtijd]]))+TIME(HOUR(Data_Warmte[[#This Row],[Datumtijd]]),MINUTE(Data_Warmte[[#This Row],[Datumtijd]]),SECOND(Data_Warmte[[#This Row],[Datumtijd]]))</f>
        <v>1510.3333333333333</v>
      </c>
      <c r="C1155" s="11">
        <v>3.3131509999999997E-4</v>
      </c>
      <c r="D1155" s="7">
        <f>Data_Warmte[[#This Row],[Fractie]]/MAX(Data_Warmte[Fractie])</f>
        <v>0.80212577611150238</v>
      </c>
    </row>
    <row r="1156" spans="1:4" x14ac:dyDescent="0.25">
      <c r="A1156" s="10">
        <v>43879.375</v>
      </c>
      <c r="B1156" s="10">
        <f>DATE(1904,MONTH(Data_Warmte[[#This Row],[Datumtijd]]),DAY(Data_Warmte[[#This Row],[Datumtijd]]))+TIME(HOUR(Data_Warmte[[#This Row],[Datumtijd]]),MINUTE(Data_Warmte[[#This Row],[Datumtijd]]),SECOND(Data_Warmte[[#This Row],[Datumtijd]]))</f>
        <v>1510.375</v>
      </c>
      <c r="C1156" s="11">
        <v>3.4290916999999999E-4</v>
      </c>
      <c r="D1156" s="7">
        <f>Data_Warmte[[#This Row],[Fractie]]/MAX(Data_Warmte[Fractie])</f>
        <v>0.83019543667644824</v>
      </c>
    </row>
    <row r="1157" spans="1:4" x14ac:dyDescent="0.25">
      <c r="A1157" s="10">
        <v>43879.416666666664</v>
      </c>
      <c r="B1157" s="10">
        <f>DATE(1904,MONTH(Data_Warmte[[#This Row],[Datumtijd]]),DAY(Data_Warmte[[#This Row],[Datumtijd]]))+TIME(HOUR(Data_Warmte[[#This Row],[Datumtijd]]),MINUTE(Data_Warmte[[#This Row],[Datumtijd]]),SECOND(Data_Warmte[[#This Row],[Datumtijd]]))</f>
        <v>1510.4166666666667</v>
      </c>
      <c r="C1157" s="11">
        <v>3.2325654000000007E-4</v>
      </c>
      <c r="D1157" s="7">
        <f>Data_Warmte[[#This Row],[Fractie]]/MAX(Data_Warmte[Fractie])</f>
        <v>0.78261571244600381</v>
      </c>
    </row>
    <row r="1158" spans="1:4" x14ac:dyDescent="0.25">
      <c r="A1158" s="10">
        <v>43879.458333333336</v>
      </c>
      <c r="B1158" s="10">
        <f>DATE(1904,MONTH(Data_Warmte[[#This Row],[Datumtijd]]),DAY(Data_Warmte[[#This Row],[Datumtijd]]))+TIME(HOUR(Data_Warmte[[#This Row],[Datumtijd]]),MINUTE(Data_Warmte[[#This Row],[Datumtijd]]),SECOND(Data_Warmte[[#This Row],[Datumtijd]]))</f>
        <v>1510.4583333333333</v>
      </c>
      <c r="C1158" s="11">
        <v>2.8557067999999996E-4</v>
      </c>
      <c r="D1158" s="7">
        <f>Data_Warmte[[#This Row],[Fractie]]/MAX(Data_Warmte[Fractie])</f>
        <v>0.69137688964278865</v>
      </c>
    </row>
    <row r="1159" spans="1:4" x14ac:dyDescent="0.25">
      <c r="A1159" s="10">
        <v>43879.5</v>
      </c>
      <c r="B1159" s="10">
        <f>DATE(1904,MONTH(Data_Warmte[[#This Row],[Datumtijd]]),DAY(Data_Warmte[[#This Row],[Datumtijd]]))+TIME(HOUR(Data_Warmte[[#This Row],[Datumtijd]]),MINUTE(Data_Warmte[[#This Row],[Datumtijd]]),SECOND(Data_Warmte[[#This Row],[Datumtijd]]))</f>
        <v>1510.5</v>
      </c>
      <c r="C1159" s="11">
        <v>2.5596902000000002E-4</v>
      </c>
      <c r="D1159" s="7">
        <f>Data_Warmte[[#This Row],[Fractie]]/MAX(Data_Warmte[Fractie])</f>
        <v>0.61971020586746783</v>
      </c>
    </row>
    <row r="1160" spans="1:4" x14ac:dyDescent="0.25">
      <c r="A1160" s="10">
        <v>43879.541666666664</v>
      </c>
      <c r="B1160" s="10">
        <f>DATE(1904,MONTH(Data_Warmte[[#This Row],[Datumtijd]]),DAY(Data_Warmte[[#This Row],[Datumtijd]]))+TIME(HOUR(Data_Warmte[[#This Row],[Datumtijd]]),MINUTE(Data_Warmte[[#This Row],[Datumtijd]]),SECOND(Data_Warmte[[#This Row],[Datumtijd]]))</f>
        <v>1510.5416666666667</v>
      </c>
      <c r="C1160" s="11">
        <v>2.3955155000000001E-4</v>
      </c>
      <c r="D1160" s="7">
        <f>Data_Warmte[[#This Row],[Fractie]]/MAX(Data_Warmte[Fractie])</f>
        <v>0.57996292038142361</v>
      </c>
    </row>
    <row r="1161" spans="1:4" x14ac:dyDescent="0.25">
      <c r="A1161" s="10">
        <v>43879.583333333336</v>
      </c>
      <c r="B1161" s="10">
        <f>DATE(1904,MONTH(Data_Warmte[[#This Row],[Datumtijd]]),DAY(Data_Warmte[[#This Row],[Datumtijd]]))+TIME(HOUR(Data_Warmte[[#This Row],[Datumtijd]]),MINUTE(Data_Warmte[[#This Row],[Datumtijd]]),SECOND(Data_Warmte[[#This Row],[Datumtijd]]))</f>
        <v>1510.5833333333333</v>
      </c>
      <c r="C1161" s="11">
        <v>2.3191267999999999E-4</v>
      </c>
      <c r="D1161" s="7">
        <f>Data_Warmte[[#This Row],[Fractie]]/MAX(Data_Warmte[Fractie])</f>
        <v>0.5614689413042101</v>
      </c>
    </row>
    <row r="1162" spans="1:4" x14ac:dyDescent="0.25">
      <c r="A1162" s="10">
        <v>43879.625</v>
      </c>
      <c r="B1162" s="10">
        <f>DATE(1904,MONTH(Data_Warmte[[#This Row],[Datumtijd]]),DAY(Data_Warmte[[#This Row],[Datumtijd]]))+TIME(HOUR(Data_Warmte[[#This Row],[Datumtijd]]),MINUTE(Data_Warmte[[#This Row],[Datumtijd]]),SECOND(Data_Warmte[[#This Row],[Datumtijd]]))</f>
        <v>1510.625</v>
      </c>
      <c r="C1162" s="11">
        <v>2.3292880000000003E-4</v>
      </c>
      <c r="D1162" s="7">
        <f>Data_Warmte[[#This Row],[Fractie]]/MAX(Data_Warmte[Fractie])</f>
        <v>0.56392900437897631</v>
      </c>
    </row>
    <row r="1163" spans="1:4" x14ac:dyDescent="0.25">
      <c r="A1163" s="10">
        <v>43879.666666666664</v>
      </c>
      <c r="B1163" s="10">
        <f>DATE(1904,MONTH(Data_Warmte[[#This Row],[Datumtijd]]),DAY(Data_Warmte[[#This Row],[Datumtijd]]))+TIME(HOUR(Data_Warmte[[#This Row],[Datumtijd]]),MINUTE(Data_Warmte[[#This Row],[Datumtijd]]),SECOND(Data_Warmte[[#This Row],[Datumtijd]]))</f>
        <v>1510.6666666666667</v>
      </c>
      <c r="C1163" s="11">
        <v>2.5333084000000002E-4</v>
      </c>
      <c r="D1163" s="7">
        <f>Data_Warmte[[#This Row],[Fractie]]/MAX(Data_Warmte[Fractie])</f>
        <v>0.61332307717933432</v>
      </c>
    </row>
    <row r="1164" spans="1:4" x14ac:dyDescent="0.25">
      <c r="A1164" s="10">
        <v>43879.708333333336</v>
      </c>
      <c r="B1164" s="10">
        <f>DATE(1904,MONTH(Data_Warmte[[#This Row],[Datumtijd]]),DAY(Data_Warmte[[#This Row],[Datumtijd]]))+TIME(HOUR(Data_Warmte[[#This Row],[Datumtijd]]),MINUTE(Data_Warmte[[#This Row],[Datumtijd]]),SECOND(Data_Warmte[[#This Row],[Datumtijd]]))</f>
        <v>1510.7083333333333</v>
      </c>
      <c r="C1164" s="11">
        <v>2.9425025E-4</v>
      </c>
      <c r="D1164" s="7">
        <f>Data_Warmte[[#This Row],[Fractie]]/MAX(Data_Warmte[Fractie])</f>
        <v>0.71239044085903003</v>
      </c>
    </row>
    <row r="1165" spans="1:4" x14ac:dyDescent="0.25">
      <c r="A1165" s="10">
        <v>43879.75</v>
      </c>
      <c r="B1165" s="10">
        <f>DATE(1904,MONTH(Data_Warmte[[#This Row],[Datumtijd]]),DAY(Data_Warmte[[#This Row],[Datumtijd]]))+TIME(HOUR(Data_Warmte[[#This Row],[Datumtijd]]),MINUTE(Data_Warmte[[#This Row],[Datumtijd]]),SECOND(Data_Warmte[[#This Row],[Datumtijd]]))</f>
        <v>1510.75</v>
      </c>
      <c r="C1165" s="11">
        <v>3.2750134E-4</v>
      </c>
      <c r="D1165" s="7">
        <f>Data_Warmte[[#This Row],[Fractie]]/MAX(Data_Warmte[Fractie])</f>
        <v>0.79289252595205306</v>
      </c>
    </row>
    <row r="1166" spans="1:4" x14ac:dyDescent="0.25">
      <c r="A1166" s="10">
        <v>43879.791666666664</v>
      </c>
      <c r="B1166" s="10">
        <f>DATE(1904,MONTH(Data_Warmte[[#This Row],[Datumtijd]]),DAY(Data_Warmte[[#This Row],[Datumtijd]]))+TIME(HOUR(Data_Warmte[[#This Row],[Datumtijd]]),MINUTE(Data_Warmte[[#This Row],[Datumtijd]]),SECOND(Data_Warmte[[#This Row],[Datumtijd]]))</f>
        <v>1510.7916666666667</v>
      </c>
      <c r="C1166" s="11">
        <v>3.2118000000000001E-4</v>
      </c>
      <c r="D1166" s="7">
        <f>Data_Warmte[[#This Row],[Fractie]]/MAX(Data_Warmte[Fractie])</f>
        <v>0.77758833440278563</v>
      </c>
    </row>
    <row r="1167" spans="1:4" x14ac:dyDescent="0.25">
      <c r="A1167" s="10">
        <v>43879.833333333336</v>
      </c>
      <c r="B1167" s="10">
        <f>DATE(1904,MONTH(Data_Warmte[[#This Row],[Datumtijd]]),DAY(Data_Warmte[[#This Row],[Datumtijd]]))+TIME(HOUR(Data_Warmte[[#This Row],[Datumtijd]]),MINUTE(Data_Warmte[[#This Row],[Datumtijd]]),SECOND(Data_Warmte[[#This Row],[Datumtijd]]))</f>
        <v>1510.8333333333333</v>
      </c>
      <c r="C1167" s="11">
        <v>3.1192002999999997E-4</v>
      </c>
      <c r="D1167" s="7">
        <f>Data_Warmte[[#This Row],[Fractie]]/MAX(Data_Warmte[Fractie])</f>
        <v>0.75516961390674042</v>
      </c>
    </row>
    <row r="1168" spans="1:4" x14ac:dyDescent="0.25">
      <c r="A1168" s="10">
        <v>43879.875</v>
      </c>
      <c r="B1168" s="10">
        <f>DATE(1904,MONTH(Data_Warmte[[#This Row],[Datumtijd]]),DAY(Data_Warmte[[#This Row],[Datumtijd]]))+TIME(HOUR(Data_Warmte[[#This Row],[Datumtijd]]),MINUTE(Data_Warmte[[#This Row],[Datumtijd]]),SECOND(Data_Warmte[[#This Row],[Datumtijd]]))</f>
        <v>1510.875</v>
      </c>
      <c r="C1168" s="11">
        <v>2.7964225000000006E-4</v>
      </c>
      <c r="D1168" s="7">
        <f>Data_Warmte[[#This Row],[Fractie]]/MAX(Data_Warmte[Fractie])</f>
        <v>0.67702394733840032</v>
      </c>
    </row>
    <row r="1169" spans="1:4" x14ac:dyDescent="0.25">
      <c r="A1169" s="10">
        <v>43879.916666666664</v>
      </c>
      <c r="B1169" s="10">
        <f>DATE(1904,MONTH(Data_Warmte[[#This Row],[Datumtijd]]),DAY(Data_Warmte[[#This Row],[Datumtijd]]))+TIME(HOUR(Data_Warmte[[#This Row],[Datumtijd]]),MINUTE(Data_Warmte[[#This Row],[Datumtijd]]),SECOND(Data_Warmte[[#This Row],[Datumtijd]]))</f>
        <v>1510.9166666666667</v>
      </c>
      <c r="C1169" s="11">
        <v>2.3894237999999999E-4</v>
      </c>
      <c r="D1169" s="7">
        <f>Data_Warmte[[#This Row],[Fractie]]/MAX(Data_Warmte[Fractie])</f>
        <v>0.57848809789662325</v>
      </c>
    </row>
    <row r="1170" spans="1:4" x14ac:dyDescent="0.25">
      <c r="A1170" s="10">
        <v>43879.958333333336</v>
      </c>
      <c r="B1170" s="10">
        <f>DATE(1904,MONTH(Data_Warmte[[#This Row],[Datumtijd]]),DAY(Data_Warmte[[#This Row],[Datumtijd]]))+TIME(HOUR(Data_Warmte[[#This Row],[Datumtijd]]),MINUTE(Data_Warmte[[#This Row],[Datumtijd]]),SECOND(Data_Warmte[[#This Row],[Datumtijd]]))</f>
        <v>1510.9583333333333</v>
      </c>
      <c r="C1170" s="11">
        <v>1.7224801999999998E-4</v>
      </c>
      <c r="D1170" s="7">
        <f>Data_Warmte[[#This Row],[Fractie]]/MAX(Data_Warmte[Fractie])</f>
        <v>0.41701865301693036</v>
      </c>
    </row>
    <row r="1171" spans="1:4" x14ac:dyDescent="0.25">
      <c r="A1171" s="10">
        <v>43880</v>
      </c>
      <c r="B1171" s="10">
        <f>DATE(1904,MONTH(Data_Warmte[[#This Row],[Datumtijd]]),DAY(Data_Warmte[[#This Row],[Datumtijd]]))+TIME(HOUR(Data_Warmte[[#This Row],[Datumtijd]]),MINUTE(Data_Warmte[[#This Row],[Datumtijd]]),SECOND(Data_Warmte[[#This Row],[Datumtijd]]))</f>
        <v>1511</v>
      </c>
      <c r="C1171" s="11">
        <v>1.0339404000000001E-4</v>
      </c>
      <c r="D1171" s="7">
        <f>Data_Warmte[[#This Row],[Fractie]]/MAX(Data_Warmte[Fractie])</f>
        <v>0.25032069042522886</v>
      </c>
    </row>
    <row r="1172" spans="1:4" x14ac:dyDescent="0.25">
      <c r="A1172" s="10">
        <v>43880.041666666664</v>
      </c>
      <c r="B1172" s="10">
        <f>DATE(1904,MONTH(Data_Warmte[[#This Row],[Datumtijd]]),DAY(Data_Warmte[[#This Row],[Datumtijd]]))+TIME(HOUR(Data_Warmte[[#This Row],[Datumtijd]]),MINUTE(Data_Warmte[[#This Row],[Datumtijd]]),SECOND(Data_Warmte[[#This Row],[Datumtijd]]))</f>
        <v>1511.0416666666667</v>
      </c>
      <c r="C1172" s="11">
        <v>7.9932479999999999E-5</v>
      </c>
      <c r="D1172" s="7">
        <f>Data_Warmte[[#This Row],[Fractie]]/MAX(Data_Warmte[Fractie])</f>
        <v>0.19351940963909325</v>
      </c>
    </row>
    <row r="1173" spans="1:4" x14ac:dyDescent="0.25">
      <c r="A1173" s="10">
        <v>43880.083333333336</v>
      </c>
      <c r="B1173" s="10">
        <f>DATE(1904,MONTH(Data_Warmte[[#This Row],[Datumtijd]]),DAY(Data_Warmte[[#This Row],[Datumtijd]]))+TIME(HOUR(Data_Warmte[[#This Row],[Datumtijd]]),MINUTE(Data_Warmte[[#This Row],[Datumtijd]]),SECOND(Data_Warmte[[#This Row],[Datumtijd]]))</f>
        <v>1511.0833333333333</v>
      </c>
      <c r="C1173" s="11">
        <v>8.4180699999999992E-5</v>
      </c>
      <c r="D1173" s="7">
        <f>Data_Warmte[[#This Row],[Fractie]]/MAX(Data_Warmte[Fractie])</f>
        <v>0.20380450308817663</v>
      </c>
    </row>
    <row r="1174" spans="1:4" x14ac:dyDescent="0.25">
      <c r="A1174" s="10">
        <v>43880.125</v>
      </c>
      <c r="B1174" s="10">
        <f>DATE(1904,MONTH(Data_Warmte[[#This Row],[Datumtijd]]),DAY(Data_Warmte[[#This Row],[Datumtijd]]))+TIME(HOUR(Data_Warmte[[#This Row],[Datumtijd]]),MINUTE(Data_Warmte[[#This Row],[Datumtijd]]),SECOND(Data_Warmte[[#This Row],[Datumtijd]]))</f>
        <v>1511.125</v>
      </c>
      <c r="C1174" s="11">
        <v>9.3353590000000013E-5</v>
      </c>
      <c r="D1174" s="7">
        <f>Data_Warmte[[#This Row],[Fractie]]/MAX(Data_Warmte[Fractie])</f>
        <v>0.2260123997715317</v>
      </c>
    </row>
    <row r="1175" spans="1:4" x14ac:dyDescent="0.25">
      <c r="A1175" s="10">
        <v>43880.166666666664</v>
      </c>
      <c r="B1175" s="10">
        <f>DATE(1904,MONTH(Data_Warmte[[#This Row],[Datumtijd]]),DAY(Data_Warmte[[#This Row],[Datumtijd]]))+TIME(HOUR(Data_Warmte[[#This Row],[Datumtijd]]),MINUTE(Data_Warmte[[#This Row],[Datumtijd]]),SECOND(Data_Warmte[[#This Row],[Datumtijd]]))</f>
        <v>1511.1666666666667</v>
      </c>
      <c r="C1175" s="11">
        <v>1.0632303000000001E-4</v>
      </c>
      <c r="D1175" s="7">
        <f>Data_Warmte[[#This Row],[Fractie]]/MAX(Data_Warmte[Fractie])</f>
        <v>0.25741188058520897</v>
      </c>
    </row>
    <row r="1176" spans="1:4" x14ac:dyDescent="0.25">
      <c r="A1176" s="10">
        <v>43880.208333333336</v>
      </c>
      <c r="B1176" s="10">
        <f>DATE(1904,MONTH(Data_Warmte[[#This Row],[Datumtijd]]),DAY(Data_Warmte[[#This Row],[Datumtijd]]))+TIME(HOUR(Data_Warmte[[#This Row],[Datumtijd]]),MINUTE(Data_Warmte[[#This Row],[Datumtijd]]),SECOND(Data_Warmte[[#This Row],[Datumtijd]]))</f>
        <v>1511.2083333333333</v>
      </c>
      <c r="C1176" s="11">
        <v>1.3038114000000001E-4</v>
      </c>
      <c r="D1176" s="7">
        <f>Data_Warmte[[#This Row],[Fractie]]/MAX(Data_Warmte[Fractie])</f>
        <v>0.31565743038214217</v>
      </c>
    </row>
    <row r="1177" spans="1:4" x14ac:dyDescent="0.25">
      <c r="A1177" s="10">
        <v>43880.25</v>
      </c>
      <c r="B1177" s="10">
        <f>DATE(1904,MONTH(Data_Warmte[[#This Row],[Datumtijd]]),DAY(Data_Warmte[[#This Row],[Datumtijd]]))+TIME(HOUR(Data_Warmte[[#This Row],[Datumtijd]]),MINUTE(Data_Warmte[[#This Row],[Datumtijd]]),SECOND(Data_Warmte[[#This Row],[Datumtijd]]))</f>
        <v>1511.25</v>
      </c>
      <c r="C1177" s="11">
        <v>1.8878999999999999E-4</v>
      </c>
      <c r="D1177" s="7">
        <f>Data_Warmte[[#This Row],[Fractie]]/MAX(Data_Warmte[Fractie])</f>
        <v>0.4570673816922034</v>
      </c>
    </row>
    <row r="1178" spans="1:4" x14ac:dyDescent="0.25">
      <c r="A1178" s="10">
        <v>43880.291666666664</v>
      </c>
      <c r="B1178" s="10">
        <f>DATE(1904,MONTH(Data_Warmte[[#This Row],[Datumtijd]]),DAY(Data_Warmte[[#This Row],[Datumtijd]]))+TIME(HOUR(Data_Warmte[[#This Row],[Datumtijd]]),MINUTE(Data_Warmte[[#This Row],[Datumtijd]]),SECOND(Data_Warmte[[#This Row],[Datumtijd]]))</f>
        <v>1511.2916666666667</v>
      </c>
      <c r="C1178" s="11">
        <v>2.6946825000000001E-4</v>
      </c>
      <c r="D1178" s="7">
        <f>Data_Warmte[[#This Row],[Fractie]]/MAX(Data_Warmte[Fractie])</f>
        <v>0.65239232733026165</v>
      </c>
    </row>
    <row r="1179" spans="1:4" x14ac:dyDescent="0.25">
      <c r="A1179" s="10">
        <v>43880.333333333336</v>
      </c>
      <c r="B1179" s="10">
        <f>DATE(1904,MONTH(Data_Warmte[[#This Row],[Datumtijd]]),DAY(Data_Warmte[[#This Row],[Datumtijd]]))+TIME(HOUR(Data_Warmte[[#This Row],[Datumtijd]]),MINUTE(Data_Warmte[[#This Row],[Datumtijd]]),SECOND(Data_Warmte[[#This Row],[Datumtijd]]))</f>
        <v>1511.3333333333333</v>
      </c>
      <c r="C1179" s="11">
        <v>3.2974429999999997E-4</v>
      </c>
      <c r="D1179" s="7">
        <f>Data_Warmte[[#This Row],[Fractie]]/MAX(Data_Warmte[Fractie])</f>
        <v>0.79832281280220574</v>
      </c>
    </row>
    <row r="1180" spans="1:4" x14ac:dyDescent="0.25">
      <c r="A1180" s="10">
        <v>43880.375</v>
      </c>
      <c r="B1180" s="10">
        <f>DATE(1904,MONTH(Data_Warmte[[#This Row],[Datumtijd]]),DAY(Data_Warmte[[#This Row],[Datumtijd]]))+TIME(HOUR(Data_Warmte[[#This Row],[Datumtijd]]),MINUTE(Data_Warmte[[#This Row],[Datumtijd]]),SECOND(Data_Warmte[[#This Row],[Datumtijd]]))</f>
        <v>1511.375</v>
      </c>
      <c r="C1180" s="11">
        <v>3.4393438999999996E-4</v>
      </c>
      <c r="D1180" s="7">
        <f>Data_Warmte[[#This Row],[Fractie]]/MAX(Data_Warmte[Fractie])</f>
        <v>0.83267753117858545</v>
      </c>
    </row>
    <row r="1181" spans="1:4" x14ac:dyDescent="0.25">
      <c r="A1181" s="10">
        <v>43880.416666666664</v>
      </c>
      <c r="B1181" s="10">
        <f>DATE(1904,MONTH(Data_Warmte[[#This Row],[Datumtijd]]),DAY(Data_Warmte[[#This Row],[Datumtijd]]))+TIME(HOUR(Data_Warmte[[#This Row],[Datumtijd]]),MINUTE(Data_Warmte[[#This Row],[Datumtijd]]),SECOND(Data_Warmte[[#This Row],[Datumtijd]]))</f>
        <v>1511.4166666666667</v>
      </c>
      <c r="C1181" s="11">
        <v>3.2952018000000007E-4</v>
      </c>
      <c r="D1181" s="7">
        <f>Data_Warmte[[#This Row],[Fractie]]/MAX(Data_Warmte[Fractie])</f>
        <v>0.79778021021952228</v>
      </c>
    </row>
    <row r="1182" spans="1:4" x14ac:dyDescent="0.25">
      <c r="A1182" s="10">
        <v>43880.458333333336</v>
      </c>
      <c r="B1182" s="10">
        <f>DATE(1904,MONTH(Data_Warmte[[#This Row],[Datumtijd]]),DAY(Data_Warmte[[#This Row],[Datumtijd]]))+TIME(HOUR(Data_Warmte[[#This Row],[Datumtijd]]),MINUTE(Data_Warmte[[#This Row],[Datumtijd]]),SECOND(Data_Warmte[[#This Row],[Datumtijd]]))</f>
        <v>1511.4583333333333</v>
      </c>
      <c r="C1182" s="11">
        <v>2.9010612E-4</v>
      </c>
      <c r="D1182" s="7">
        <f>Data_Warmte[[#This Row],[Fractie]]/MAX(Data_Warmte[Fractie])</f>
        <v>0.70235735304456892</v>
      </c>
    </row>
    <row r="1183" spans="1:4" x14ac:dyDescent="0.25">
      <c r="A1183" s="10">
        <v>43880.5</v>
      </c>
      <c r="B1183" s="10">
        <f>DATE(1904,MONTH(Data_Warmte[[#This Row],[Datumtijd]]),DAY(Data_Warmte[[#This Row],[Datumtijd]]))+TIME(HOUR(Data_Warmte[[#This Row],[Datumtijd]]),MINUTE(Data_Warmte[[#This Row],[Datumtijd]]),SECOND(Data_Warmte[[#This Row],[Datumtijd]]))</f>
        <v>1511.5</v>
      </c>
      <c r="C1183" s="11">
        <v>2.6012513000000002E-4</v>
      </c>
      <c r="D1183" s="7">
        <f>Data_Warmte[[#This Row],[Fractie]]/MAX(Data_Warmte[Fractie])</f>
        <v>0.62977229769290766</v>
      </c>
    </row>
    <row r="1184" spans="1:4" x14ac:dyDescent="0.25">
      <c r="A1184" s="10">
        <v>43880.541666666664</v>
      </c>
      <c r="B1184" s="10">
        <f>DATE(1904,MONTH(Data_Warmte[[#This Row],[Datumtijd]]),DAY(Data_Warmte[[#This Row],[Datumtijd]]))+TIME(HOUR(Data_Warmte[[#This Row],[Datumtijd]]),MINUTE(Data_Warmte[[#This Row],[Datumtijd]]),SECOND(Data_Warmte[[#This Row],[Datumtijd]]))</f>
        <v>1511.5416666666667</v>
      </c>
      <c r="C1184" s="11">
        <v>2.4224119999999999E-4</v>
      </c>
      <c r="D1184" s="7">
        <f>Data_Warmte[[#This Row],[Fractie]]/MAX(Data_Warmte[Fractie])</f>
        <v>0.58647465979118274</v>
      </c>
    </row>
    <row r="1185" spans="1:4" x14ac:dyDescent="0.25">
      <c r="A1185" s="10">
        <v>43880.583333333336</v>
      </c>
      <c r="B1185" s="10">
        <f>DATE(1904,MONTH(Data_Warmte[[#This Row],[Datumtijd]]),DAY(Data_Warmte[[#This Row],[Datumtijd]]))+TIME(HOUR(Data_Warmte[[#This Row],[Datumtijd]]),MINUTE(Data_Warmte[[#This Row],[Datumtijd]]),SECOND(Data_Warmte[[#This Row],[Datumtijd]]))</f>
        <v>1511.5833333333333</v>
      </c>
      <c r="C1185" s="11">
        <v>2.3374043999999997E-4</v>
      </c>
      <c r="D1185" s="7">
        <f>Data_Warmte[[#This Row],[Fractie]]/MAX(Data_Warmte[Fractie])</f>
        <v>0.56589401401760453</v>
      </c>
    </row>
    <row r="1186" spans="1:4" x14ac:dyDescent="0.25">
      <c r="A1186" s="10">
        <v>43880.625</v>
      </c>
      <c r="B1186" s="10">
        <f>DATE(1904,MONTH(Data_Warmte[[#This Row],[Datumtijd]]),DAY(Data_Warmte[[#This Row],[Datumtijd]]))+TIME(HOUR(Data_Warmte[[#This Row],[Datumtijd]]),MINUTE(Data_Warmte[[#This Row],[Datumtijd]]),SECOND(Data_Warmte[[#This Row],[Datumtijd]]))</f>
        <v>1511.625</v>
      </c>
      <c r="C1186" s="11">
        <v>2.4028352000000003E-4</v>
      </c>
      <c r="D1186" s="7">
        <f>Data_Warmte[[#This Row],[Fractie]]/MAX(Data_Warmte[Fractie])</f>
        <v>0.58173504608393567</v>
      </c>
    </row>
    <row r="1187" spans="1:4" x14ac:dyDescent="0.25">
      <c r="A1187" s="10">
        <v>43880.666666666664</v>
      </c>
      <c r="B1187" s="10">
        <f>DATE(1904,MONTH(Data_Warmte[[#This Row],[Datumtijd]]),DAY(Data_Warmte[[#This Row],[Datumtijd]]))+TIME(HOUR(Data_Warmte[[#This Row],[Datumtijd]]),MINUTE(Data_Warmte[[#This Row],[Datumtijd]]),SECOND(Data_Warmte[[#This Row],[Datumtijd]]))</f>
        <v>1511.6666666666667</v>
      </c>
      <c r="C1187" s="11">
        <v>2.5992784000000002E-4</v>
      </c>
      <c r="D1187" s="7">
        <f>Data_Warmte[[#This Row],[Fractie]]/MAX(Data_Warmte[Fractie])</f>
        <v>0.62929465150542929</v>
      </c>
    </row>
    <row r="1188" spans="1:4" x14ac:dyDescent="0.25">
      <c r="A1188" s="10">
        <v>43880.708333333336</v>
      </c>
      <c r="B1188" s="10">
        <f>DATE(1904,MONTH(Data_Warmte[[#This Row],[Datumtijd]]),DAY(Data_Warmte[[#This Row],[Datumtijd]]))+TIME(HOUR(Data_Warmte[[#This Row],[Datumtijd]]),MINUTE(Data_Warmte[[#This Row],[Datumtijd]]),SECOND(Data_Warmte[[#This Row],[Datumtijd]]))</f>
        <v>1511.7083333333333</v>
      </c>
      <c r="C1188" s="11">
        <v>3.0131090000000004E-4</v>
      </c>
      <c r="D1188" s="7">
        <f>Data_Warmte[[#This Row],[Fractie]]/MAX(Data_Warmte[Fractie])</f>
        <v>0.729484528514865</v>
      </c>
    </row>
    <row r="1189" spans="1:4" x14ac:dyDescent="0.25">
      <c r="A1189" s="10">
        <v>43880.75</v>
      </c>
      <c r="B1189" s="10">
        <f>DATE(1904,MONTH(Data_Warmte[[#This Row],[Datumtijd]]),DAY(Data_Warmte[[#This Row],[Datumtijd]]))+TIME(HOUR(Data_Warmte[[#This Row],[Datumtijd]]),MINUTE(Data_Warmte[[#This Row],[Datumtijd]]),SECOND(Data_Warmte[[#This Row],[Datumtijd]]))</f>
        <v>1511.75</v>
      </c>
      <c r="C1189" s="11">
        <v>3.3470770000000003E-4</v>
      </c>
      <c r="D1189" s="7">
        <f>Data_Warmte[[#This Row],[Fractie]]/MAX(Data_Warmte[Fractie])</f>
        <v>0.81033938275978357</v>
      </c>
    </row>
    <row r="1190" spans="1:4" x14ac:dyDescent="0.25">
      <c r="A1190" s="10">
        <v>43880.791666666664</v>
      </c>
      <c r="B1190" s="10">
        <f>DATE(1904,MONTH(Data_Warmte[[#This Row],[Datumtijd]]),DAY(Data_Warmte[[#This Row],[Datumtijd]]))+TIME(HOUR(Data_Warmte[[#This Row],[Datumtijd]]),MINUTE(Data_Warmte[[#This Row],[Datumtijd]]),SECOND(Data_Warmte[[#This Row],[Datumtijd]]))</f>
        <v>1511.7916666666667</v>
      </c>
      <c r="C1190" s="11">
        <v>3.2508959999999996E-4</v>
      </c>
      <c r="D1190" s="7">
        <f>Data_Warmte[[#This Row],[Fractie]]/MAX(Data_Warmte[Fractie])</f>
        <v>0.78705361665006468</v>
      </c>
    </row>
    <row r="1191" spans="1:4" x14ac:dyDescent="0.25">
      <c r="A1191" s="10">
        <v>43880.833333333336</v>
      </c>
      <c r="B1191" s="10">
        <f>DATE(1904,MONTH(Data_Warmte[[#This Row],[Datumtijd]]),DAY(Data_Warmte[[#This Row],[Datumtijd]]))+TIME(HOUR(Data_Warmte[[#This Row],[Datumtijd]]),MINUTE(Data_Warmte[[#This Row],[Datumtijd]]),SECOND(Data_Warmte[[#This Row],[Datumtijd]]))</f>
        <v>1511.8333333333333</v>
      </c>
      <c r="C1191" s="11">
        <v>3.1354528E-4</v>
      </c>
      <c r="D1191" s="7">
        <f>Data_Warmte[[#This Row],[Fractie]]/MAX(Data_Warmte[Fractie])</f>
        <v>0.75910440262486789</v>
      </c>
    </row>
    <row r="1192" spans="1:4" x14ac:dyDescent="0.25">
      <c r="A1192" s="10">
        <v>43880.875</v>
      </c>
      <c r="B1192" s="10">
        <f>DATE(1904,MONTH(Data_Warmte[[#This Row],[Datumtijd]]),DAY(Data_Warmte[[#This Row],[Datumtijd]]))+TIME(HOUR(Data_Warmte[[#This Row],[Datumtijd]]),MINUTE(Data_Warmte[[#This Row],[Datumtijd]]),SECOND(Data_Warmte[[#This Row],[Datumtijd]]))</f>
        <v>1511.875</v>
      </c>
      <c r="C1192" s="11">
        <v>2.8288225000000006E-4</v>
      </c>
      <c r="D1192" s="7">
        <f>Data_Warmte[[#This Row],[Fractie]]/MAX(Data_Warmte[Fractie])</f>
        <v>0.68486810389691899</v>
      </c>
    </row>
    <row r="1193" spans="1:4" x14ac:dyDescent="0.25">
      <c r="A1193" s="10">
        <v>43880.916666666664</v>
      </c>
      <c r="B1193" s="10">
        <f>DATE(1904,MONTH(Data_Warmte[[#This Row],[Datumtijd]]),DAY(Data_Warmte[[#This Row],[Datumtijd]]))+TIME(HOUR(Data_Warmte[[#This Row],[Datumtijd]]),MINUTE(Data_Warmte[[#This Row],[Datumtijd]]),SECOND(Data_Warmte[[#This Row],[Datumtijd]]))</f>
        <v>1511.9166666666667</v>
      </c>
      <c r="C1193" s="11">
        <v>2.4036744000000001E-4</v>
      </c>
      <c r="D1193" s="7">
        <f>Data_Warmte[[#This Row],[Fractie]]/MAX(Data_Warmte[Fractie])</f>
        <v>0.5819382194229451</v>
      </c>
    </row>
    <row r="1194" spans="1:4" x14ac:dyDescent="0.25">
      <c r="A1194" s="10">
        <v>43880.958333333336</v>
      </c>
      <c r="B1194" s="10">
        <f>DATE(1904,MONTH(Data_Warmte[[#This Row],[Datumtijd]]),DAY(Data_Warmte[[#This Row],[Datumtijd]]))+TIME(HOUR(Data_Warmte[[#This Row],[Datumtijd]]),MINUTE(Data_Warmte[[#This Row],[Datumtijd]]),SECOND(Data_Warmte[[#This Row],[Datumtijd]]))</f>
        <v>1511.9583333333333</v>
      </c>
      <c r="C1194" s="11">
        <v>1.7305199999999998E-4</v>
      </c>
      <c r="D1194" s="7">
        <f>Data_Warmte[[#This Row],[Fractie]]/MAX(Data_Warmte[Fractie])</f>
        <v>0.41896511751999144</v>
      </c>
    </row>
    <row r="1195" spans="1:4" x14ac:dyDescent="0.25">
      <c r="A1195" s="10">
        <v>43881</v>
      </c>
      <c r="B1195" s="10">
        <f>DATE(1904,MONTH(Data_Warmte[[#This Row],[Datumtijd]]),DAY(Data_Warmte[[#This Row],[Datumtijd]]))+TIME(HOUR(Data_Warmte[[#This Row],[Datumtijd]]),MINUTE(Data_Warmte[[#This Row],[Datumtijd]]),SECOND(Data_Warmte[[#This Row],[Datumtijd]]))</f>
        <v>1512</v>
      </c>
      <c r="C1195" s="11">
        <v>1.0439654000000001E-4</v>
      </c>
      <c r="D1195" s="7">
        <f>Data_Warmte[[#This Row],[Fractie]]/MAX(Data_Warmte[Fractie])</f>
        <v>0.25274777899001738</v>
      </c>
    </row>
    <row r="1196" spans="1:4" x14ac:dyDescent="0.25">
      <c r="A1196" s="10">
        <v>43881.041666666664</v>
      </c>
      <c r="B1196" s="10">
        <f>DATE(1904,MONTH(Data_Warmte[[#This Row],[Datumtijd]]),DAY(Data_Warmte[[#This Row],[Datumtijd]]))+TIME(HOUR(Data_Warmte[[#This Row],[Datumtijd]]),MINUTE(Data_Warmte[[#This Row],[Datumtijd]]),SECOND(Data_Warmte[[#This Row],[Datumtijd]]))</f>
        <v>1512.0416666666667</v>
      </c>
      <c r="C1196" s="11">
        <v>8.2075600000000004E-5</v>
      </c>
      <c r="D1196" s="7">
        <f>Data_Warmte[[#This Row],[Fractie]]/MAX(Data_Warmte[Fractie])</f>
        <v>0.1987079802575169</v>
      </c>
    </row>
    <row r="1197" spans="1:4" x14ac:dyDescent="0.25">
      <c r="A1197" s="10">
        <v>43881.083333333336</v>
      </c>
      <c r="B1197" s="10">
        <f>DATE(1904,MONTH(Data_Warmte[[#This Row],[Datumtijd]]),DAY(Data_Warmte[[#This Row],[Datumtijd]]))+TIME(HOUR(Data_Warmte[[#This Row],[Datumtijd]]),MINUTE(Data_Warmte[[#This Row],[Datumtijd]]),SECOND(Data_Warmte[[#This Row],[Datumtijd]]))</f>
        <v>1512.0833333333333</v>
      </c>
      <c r="C1197" s="11">
        <v>8.6712200000000006E-5</v>
      </c>
      <c r="D1197" s="7">
        <f>Data_Warmte[[#This Row],[Fractie]]/MAX(Data_Warmte[Fractie])</f>
        <v>0.20993335565851309</v>
      </c>
    </row>
    <row r="1198" spans="1:4" x14ac:dyDescent="0.25">
      <c r="A1198" s="10">
        <v>43881.125</v>
      </c>
      <c r="B1198" s="10">
        <f>DATE(1904,MONTH(Data_Warmte[[#This Row],[Datumtijd]]),DAY(Data_Warmte[[#This Row],[Datumtijd]]))+TIME(HOUR(Data_Warmte[[#This Row],[Datumtijd]]),MINUTE(Data_Warmte[[#This Row],[Datumtijd]]),SECOND(Data_Warmte[[#This Row],[Datumtijd]]))</f>
        <v>1512.125</v>
      </c>
      <c r="C1198" s="11">
        <v>9.6541599999999997E-5</v>
      </c>
      <c r="D1198" s="7">
        <f>Data_Warmte[[#This Row],[Fractie]]/MAX(Data_Warmte[Fractie])</f>
        <v>0.2337306866697178</v>
      </c>
    </row>
    <row r="1199" spans="1:4" x14ac:dyDescent="0.25">
      <c r="A1199" s="10">
        <v>43881.166666666664</v>
      </c>
      <c r="B1199" s="10">
        <f>DATE(1904,MONTH(Data_Warmte[[#This Row],[Datumtijd]]),DAY(Data_Warmte[[#This Row],[Datumtijd]]))+TIME(HOUR(Data_Warmte[[#This Row],[Datumtijd]]),MINUTE(Data_Warmte[[#This Row],[Datumtijd]]),SECOND(Data_Warmte[[#This Row],[Datumtijd]]))</f>
        <v>1512.1666666666667</v>
      </c>
      <c r="C1199" s="11">
        <v>1.0967244000000001E-4</v>
      </c>
      <c r="D1199" s="7">
        <f>Data_Warmte[[#This Row],[Fractie]]/MAX(Data_Warmte[Fractie])</f>
        <v>0.26552092268973615</v>
      </c>
    </row>
    <row r="1200" spans="1:4" x14ac:dyDescent="0.25">
      <c r="A1200" s="10">
        <v>43881.208333333336</v>
      </c>
      <c r="B1200" s="10">
        <f>DATE(1904,MONTH(Data_Warmte[[#This Row],[Datumtijd]]),DAY(Data_Warmte[[#This Row],[Datumtijd]]))+TIME(HOUR(Data_Warmte[[#This Row],[Datumtijd]]),MINUTE(Data_Warmte[[#This Row],[Datumtijd]]),SECOND(Data_Warmte[[#This Row],[Datumtijd]]))</f>
        <v>1512.2083333333333</v>
      </c>
      <c r="C1200" s="11">
        <v>1.3487619999999999E-4</v>
      </c>
      <c r="D1200" s="7">
        <f>Data_Warmte[[#This Row],[Fractie]]/MAX(Data_Warmte[Fractie])</f>
        <v>0.32654013235125784</v>
      </c>
    </row>
    <row r="1201" spans="1:4" x14ac:dyDescent="0.25">
      <c r="A1201" s="10">
        <v>43881.25</v>
      </c>
      <c r="B1201" s="10">
        <f>DATE(1904,MONTH(Data_Warmte[[#This Row],[Datumtijd]]),DAY(Data_Warmte[[#This Row],[Datumtijd]]))+TIME(HOUR(Data_Warmte[[#This Row],[Datumtijd]]),MINUTE(Data_Warmte[[#This Row],[Datumtijd]]),SECOND(Data_Warmte[[#This Row],[Datumtijd]]))</f>
        <v>1512.25</v>
      </c>
      <c r="C1201" s="11">
        <v>1.9291657999999997E-4</v>
      </c>
      <c r="D1201" s="7">
        <f>Data_Warmte[[#This Row],[Fractie]]/MAX(Data_Warmte[Fractie])</f>
        <v>0.46705798032530582</v>
      </c>
    </row>
    <row r="1202" spans="1:4" x14ac:dyDescent="0.25">
      <c r="A1202" s="10">
        <v>43881.291666666664</v>
      </c>
      <c r="B1202" s="10">
        <f>DATE(1904,MONTH(Data_Warmte[[#This Row],[Datumtijd]]),DAY(Data_Warmte[[#This Row],[Datumtijd]]))+TIME(HOUR(Data_Warmte[[#This Row],[Datumtijd]]),MINUTE(Data_Warmte[[#This Row],[Datumtijd]]),SECOND(Data_Warmte[[#This Row],[Datumtijd]]))</f>
        <v>1512.2916666666667</v>
      </c>
      <c r="C1202" s="11">
        <v>2.7316969999999999E-4</v>
      </c>
      <c r="D1202" s="7">
        <f>Data_Warmte[[#This Row],[Fractie]]/MAX(Data_Warmte[Fractie])</f>
        <v>0.66135367093937547</v>
      </c>
    </row>
    <row r="1203" spans="1:4" x14ac:dyDescent="0.25">
      <c r="A1203" s="10">
        <v>43881.333333333336</v>
      </c>
      <c r="B1203" s="10">
        <f>DATE(1904,MONTH(Data_Warmte[[#This Row],[Datumtijd]]),DAY(Data_Warmte[[#This Row],[Datumtijd]]))+TIME(HOUR(Data_Warmte[[#This Row],[Datumtijd]]),MINUTE(Data_Warmte[[#This Row],[Datumtijd]]),SECOND(Data_Warmte[[#This Row],[Datumtijd]]))</f>
        <v>1512.3333333333333</v>
      </c>
      <c r="C1203" s="11">
        <v>3.2995220000000002E-4</v>
      </c>
      <c r="D1203" s="7">
        <f>Data_Warmte[[#This Row],[Fractie]]/MAX(Data_Warmte[Fractie])</f>
        <v>0.79882614618137748</v>
      </c>
    </row>
    <row r="1204" spans="1:4" x14ac:dyDescent="0.25">
      <c r="A1204" s="10">
        <v>43881.375</v>
      </c>
      <c r="B1204" s="10">
        <f>DATE(1904,MONTH(Data_Warmte[[#This Row],[Datumtijd]]),DAY(Data_Warmte[[#This Row],[Datumtijd]]))+TIME(HOUR(Data_Warmte[[#This Row],[Datumtijd]]),MINUTE(Data_Warmte[[#This Row],[Datumtijd]]),SECOND(Data_Warmte[[#This Row],[Datumtijd]]))</f>
        <v>1512.375</v>
      </c>
      <c r="C1204" s="11">
        <v>3.4037052999999999E-4</v>
      </c>
      <c r="D1204" s="7">
        <f>Data_Warmte[[#This Row],[Fractie]]/MAX(Data_Warmte[Fractie])</f>
        <v>0.82404929790925141</v>
      </c>
    </row>
    <row r="1205" spans="1:4" x14ac:dyDescent="0.25">
      <c r="A1205" s="10">
        <v>43881.416666666664</v>
      </c>
      <c r="B1205" s="10">
        <f>DATE(1904,MONTH(Data_Warmte[[#This Row],[Datumtijd]]),DAY(Data_Warmte[[#This Row],[Datumtijd]]))+TIME(HOUR(Data_Warmte[[#This Row],[Datumtijd]]),MINUTE(Data_Warmte[[#This Row],[Datumtijd]]),SECOND(Data_Warmte[[#This Row],[Datumtijd]]))</f>
        <v>1512.4166666666667</v>
      </c>
      <c r="C1205" s="11">
        <v>3.1973016000000007E-4</v>
      </c>
      <c r="D1205" s="7">
        <f>Data_Warmte[[#This Row],[Fractie]]/MAX(Data_Warmte[Fractie])</f>
        <v>0.77407821960500722</v>
      </c>
    </row>
    <row r="1206" spans="1:4" x14ac:dyDescent="0.25">
      <c r="A1206" s="10">
        <v>43881.458333333336</v>
      </c>
      <c r="B1206" s="10">
        <f>DATE(1904,MONTH(Data_Warmte[[#This Row],[Datumtijd]]),DAY(Data_Warmte[[#This Row],[Datumtijd]]))+TIME(HOUR(Data_Warmte[[#This Row],[Datumtijd]]),MINUTE(Data_Warmte[[#This Row],[Datumtijd]]),SECOND(Data_Warmte[[#This Row],[Datumtijd]]))</f>
        <v>1512.4583333333333</v>
      </c>
      <c r="C1206" s="11">
        <v>2.7839728000000002E-4</v>
      </c>
      <c r="D1206" s="7">
        <f>Data_Warmte[[#This Row],[Fractie]]/MAX(Data_Warmte[Fractie])</f>
        <v>0.67400983018078942</v>
      </c>
    </row>
    <row r="1207" spans="1:4" x14ac:dyDescent="0.25">
      <c r="A1207" s="10">
        <v>43881.5</v>
      </c>
      <c r="B1207" s="10">
        <f>DATE(1904,MONTH(Data_Warmte[[#This Row],[Datumtijd]]),DAY(Data_Warmte[[#This Row],[Datumtijd]]))+TIME(HOUR(Data_Warmte[[#This Row],[Datumtijd]]),MINUTE(Data_Warmte[[#This Row],[Datumtijd]]),SECOND(Data_Warmte[[#This Row],[Datumtijd]]))</f>
        <v>1512.5</v>
      </c>
      <c r="C1207" s="11">
        <v>2.5240663999999999E-4</v>
      </c>
      <c r="D1207" s="7">
        <f>Data_Warmte[[#This Row],[Fractie]]/MAX(Data_Warmte[Fractie])</f>
        <v>0.61108555573137657</v>
      </c>
    </row>
    <row r="1208" spans="1:4" x14ac:dyDescent="0.25">
      <c r="A1208" s="10">
        <v>43881.541666666664</v>
      </c>
      <c r="B1208" s="10">
        <f>DATE(1904,MONTH(Data_Warmte[[#This Row],[Datumtijd]]),DAY(Data_Warmte[[#This Row],[Datumtijd]]))+TIME(HOUR(Data_Warmte[[#This Row],[Datumtijd]]),MINUTE(Data_Warmte[[#This Row],[Datumtijd]]),SECOND(Data_Warmte[[#This Row],[Datumtijd]]))</f>
        <v>1512.5416666666667</v>
      </c>
      <c r="C1208" s="11">
        <v>2.3950984999999999E-4</v>
      </c>
      <c r="D1208" s="7">
        <f>Data_Warmte[[#This Row],[Fractie]]/MAX(Data_Warmte[Fractie])</f>
        <v>0.57986196318127226</v>
      </c>
    </row>
    <row r="1209" spans="1:4" x14ac:dyDescent="0.25">
      <c r="A1209" s="10">
        <v>43881.583333333336</v>
      </c>
      <c r="B1209" s="10">
        <f>DATE(1904,MONTH(Data_Warmte[[#This Row],[Datumtijd]]),DAY(Data_Warmte[[#This Row],[Datumtijd]]))+TIME(HOUR(Data_Warmte[[#This Row],[Datumtijd]]),MINUTE(Data_Warmte[[#This Row],[Datumtijd]]),SECOND(Data_Warmte[[#This Row],[Datumtijd]]))</f>
        <v>1512.5833333333333</v>
      </c>
      <c r="C1209" s="11">
        <v>2.3176728999999994E-4</v>
      </c>
      <c r="D1209" s="7">
        <f>Data_Warmte[[#This Row],[Fractie]]/MAX(Data_Warmte[Fractie])</f>
        <v>0.56111694688382641</v>
      </c>
    </row>
    <row r="1210" spans="1:4" x14ac:dyDescent="0.25">
      <c r="A1210" s="10">
        <v>43881.625</v>
      </c>
      <c r="B1210" s="10">
        <f>DATE(1904,MONTH(Data_Warmte[[#This Row],[Datumtijd]]),DAY(Data_Warmte[[#This Row],[Datumtijd]]))+TIME(HOUR(Data_Warmte[[#This Row],[Datumtijd]]),MINUTE(Data_Warmte[[#This Row],[Datumtijd]]),SECOND(Data_Warmte[[#This Row],[Datumtijd]]))</f>
        <v>1512.625</v>
      </c>
      <c r="C1210" s="11">
        <v>2.3414746000000001E-4</v>
      </c>
      <c r="D1210" s="7">
        <f>Data_Warmte[[#This Row],[Fractie]]/MAX(Data_Warmte[Fractie])</f>
        <v>0.56687942408008862</v>
      </c>
    </row>
    <row r="1211" spans="1:4" x14ac:dyDescent="0.25">
      <c r="A1211" s="10">
        <v>43881.666666666664</v>
      </c>
      <c r="B1211" s="10">
        <f>DATE(1904,MONTH(Data_Warmte[[#This Row],[Datumtijd]]),DAY(Data_Warmte[[#This Row],[Datumtijd]]))+TIME(HOUR(Data_Warmte[[#This Row],[Datumtijd]]),MINUTE(Data_Warmte[[#This Row],[Datumtijd]]),SECOND(Data_Warmte[[#This Row],[Datumtijd]]))</f>
        <v>1512.6666666666667</v>
      </c>
      <c r="C1211" s="11">
        <v>2.5596963999999998E-4</v>
      </c>
      <c r="D1211" s="7">
        <f>Data_Warmte[[#This Row],[Fractie]]/MAX(Data_Warmte[Fractie])</f>
        <v>0.61971170690977218</v>
      </c>
    </row>
    <row r="1212" spans="1:4" x14ac:dyDescent="0.25">
      <c r="A1212" s="10">
        <v>43881.708333333336</v>
      </c>
      <c r="B1212" s="10">
        <f>DATE(1904,MONTH(Data_Warmte[[#This Row],[Datumtijd]]),DAY(Data_Warmte[[#This Row],[Datumtijd]]))+TIME(HOUR(Data_Warmte[[#This Row],[Datumtijd]]),MINUTE(Data_Warmte[[#This Row],[Datumtijd]]),SECOND(Data_Warmte[[#This Row],[Datumtijd]]))</f>
        <v>1512.7083333333333</v>
      </c>
      <c r="C1212" s="11">
        <v>2.9724359999999997E-4</v>
      </c>
      <c r="D1212" s="7">
        <f>Data_Warmte[[#This Row],[Fractie]]/MAX(Data_Warmte[Fractie])</f>
        <v>0.71963744889435155</v>
      </c>
    </row>
    <row r="1213" spans="1:4" x14ac:dyDescent="0.25">
      <c r="A1213" s="10">
        <v>43881.75</v>
      </c>
      <c r="B1213" s="10">
        <f>DATE(1904,MONTH(Data_Warmte[[#This Row],[Datumtijd]]),DAY(Data_Warmte[[#This Row],[Datumtijd]]))+TIME(HOUR(Data_Warmte[[#This Row],[Datumtijd]]),MINUTE(Data_Warmte[[#This Row],[Datumtijd]]),SECOND(Data_Warmte[[#This Row],[Datumtijd]]))</f>
        <v>1512.75</v>
      </c>
      <c r="C1213" s="11">
        <v>3.3056740000000001E-4</v>
      </c>
      <c r="D1213" s="7">
        <f>Data_Warmte[[#This Row],[Fractie]]/MAX(Data_Warmte[Fractie])</f>
        <v>0.80031556751310606</v>
      </c>
    </row>
    <row r="1214" spans="1:4" x14ac:dyDescent="0.25">
      <c r="A1214" s="10">
        <v>43881.791666666664</v>
      </c>
      <c r="B1214" s="10">
        <f>DATE(1904,MONTH(Data_Warmte[[#This Row],[Datumtijd]]),DAY(Data_Warmte[[#This Row],[Datumtijd]]))+TIME(HOUR(Data_Warmte[[#This Row],[Datumtijd]]),MINUTE(Data_Warmte[[#This Row],[Datumtijd]]),SECOND(Data_Warmte[[#This Row],[Datumtijd]]))</f>
        <v>1512.7916666666667</v>
      </c>
      <c r="C1214" s="11">
        <v>3.2176644E-4</v>
      </c>
      <c r="D1214" s="7">
        <f>Data_Warmte[[#This Row],[Fractie]]/MAX(Data_Warmte[Fractie])</f>
        <v>0.77900812673987752</v>
      </c>
    </row>
    <row r="1215" spans="1:4" x14ac:dyDescent="0.25">
      <c r="A1215" s="10">
        <v>43881.833333333336</v>
      </c>
      <c r="B1215" s="10">
        <f>DATE(1904,MONTH(Data_Warmte[[#This Row],[Datumtijd]]),DAY(Data_Warmte[[#This Row],[Datumtijd]]))+TIME(HOUR(Data_Warmte[[#This Row],[Datumtijd]]),MINUTE(Data_Warmte[[#This Row],[Datumtijd]]),SECOND(Data_Warmte[[#This Row],[Datumtijd]]))</f>
        <v>1512.8333333333333</v>
      </c>
      <c r="C1215" s="11">
        <v>3.1192002999999997E-4</v>
      </c>
      <c r="D1215" s="7">
        <f>Data_Warmte[[#This Row],[Fractie]]/MAX(Data_Warmte[Fractie])</f>
        <v>0.75516961390674042</v>
      </c>
    </row>
    <row r="1216" spans="1:4" x14ac:dyDescent="0.25">
      <c r="A1216" s="10">
        <v>43881.875</v>
      </c>
      <c r="B1216" s="10">
        <f>DATE(1904,MONTH(Data_Warmte[[#This Row],[Datumtijd]]),DAY(Data_Warmte[[#This Row],[Datumtijd]]))+TIME(HOUR(Data_Warmte[[#This Row],[Datumtijd]]),MINUTE(Data_Warmte[[#This Row],[Datumtijd]]),SECOND(Data_Warmte[[#This Row],[Datumtijd]]))</f>
        <v>1512.875</v>
      </c>
      <c r="C1216" s="11">
        <v>2.8122175000000005E-4</v>
      </c>
      <c r="D1216" s="7">
        <f>Data_Warmte[[#This Row],[Fractie]]/MAX(Data_Warmte[Fractie])</f>
        <v>0.68084797366067817</v>
      </c>
    </row>
    <row r="1217" spans="1:4" x14ac:dyDescent="0.25">
      <c r="A1217" s="10">
        <v>43881.916666666664</v>
      </c>
      <c r="B1217" s="10">
        <f>DATE(1904,MONTH(Data_Warmte[[#This Row],[Datumtijd]]),DAY(Data_Warmte[[#This Row],[Datumtijd]]))+TIME(HOUR(Data_Warmte[[#This Row],[Datumtijd]]),MINUTE(Data_Warmte[[#This Row],[Datumtijd]]),SECOND(Data_Warmte[[#This Row],[Datumtijd]]))</f>
        <v>1512.9166666666667</v>
      </c>
      <c r="C1217" s="11">
        <v>2.4065975999999997E-4</v>
      </c>
      <c r="D1217" s="7">
        <f>Data_Warmte[[#This Row],[Fractie]]/MAX(Data_Warmte[Fractie])</f>
        <v>0.58264593665911357</v>
      </c>
    </row>
    <row r="1218" spans="1:4" x14ac:dyDescent="0.25">
      <c r="A1218" s="10">
        <v>43881.958333333336</v>
      </c>
      <c r="B1218" s="10">
        <f>DATE(1904,MONTH(Data_Warmte[[#This Row],[Datumtijd]]),DAY(Data_Warmte[[#This Row],[Datumtijd]]))+TIME(HOUR(Data_Warmte[[#This Row],[Datumtijd]]),MINUTE(Data_Warmte[[#This Row],[Datumtijd]]),SECOND(Data_Warmte[[#This Row],[Datumtijd]]))</f>
        <v>1512.9583333333333</v>
      </c>
      <c r="C1218" s="11">
        <v>1.7259069999999999E-4</v>
      </c>
      <c r="D1218" s="7">
        <f>Data_Warmte[[#This Row],[Fractie]]/MAX(Data_Warmte[Fractie])</f>
        <v>0.41784829362479248</v>
      </c>
    </row>
    <row r="1219" spans="1:4" x14ac:dyDescent="0.25">
      <c r="A1219" s="10">
        <v>43882</v>
      </c>
      <c r="B1219" s="10">
        <f>DATE(1904,MONTH(Data_Warmte[[#This Row],[Datumtijd]]),DAY(Data_Warmte[[#This Row],[Datumtijd]]))+TIME(HOUR(Data_Warmte[[#This Row],[Datumtijd]]),MINUTE(Data_Warmte[[#This Row],[Datumtijd]]),SECOND(Data_Warmte[[#This Row],[Datumtijd]]))</f>
        <v>1513</v>
      </c>
      <c r="C1219" s="11">
        <v>1.0434842E-4</v>
      </c>
      <c r="D1219" s="7">
        <f>Data_Warmte[[#This Row],[Fractie]]/MAX(Data_Warmte[Fractie])</f>
        <v>0.25263127873890756</v>
      </c>
    </row>
    <row r="1220" spans="1:4" x14ac:dyDescent="0.25">
      <c r="A1220" s="10">
        <v>43882.041666666664</v>
      </c>
      <c r="B1220" s="10">
        <f>DATE(1904,MONTH(Data_Warmte[[#This Row],[Datumtijd]]),DAY(Data_Warmte[[#This Row],[Datumtijd]]))+TIME(HOUR(Data_Warmte[[#This Row],[Datumtijd]]),MINUTE(Data_Warmte[[#This Row],[Datumtijd]]),SECOND(Data_Warmte[[#This Row],[Datumtijd]]))</f>
        <v>1513.0416666666667</v>
      </c>
      <c r="C1220" s="11">
        <v>8.1570079999999999E-5</v>
      </c>
      <c r="D1220" s="7">
        <f>Data_Warmte[[#This Row],[Fractie]]/MAX(Data_Warmte[Fractie])</f>
        <v>0.19748409815150997</v>
      </c>
    </row>
    <row r="1221" spans="1:4" x14ac:dyDescent="0.25">
      <c r="A1221" s="10">
        <v>43882.083333333336</v>
      </c>
      <c r="B1221" s="10">
        <f>DATE(1904,MONTH(Data_Warmte[[#This Row],[Datumtijd]]),DAY(Data_Warmte[[#This Row],[Datumtijd]]))+TIME(HOUR(Data_Warmte[[#This Row],[Datumtijd]]),MINUTE(Data_Warmte[[#This Row],[Datumtijd]]),SECOND(Data_Warmte[[#This Row],[Datumtijd]]))</f>
        <v>1513.0833333333333</v>
      </c>
      <c r="C1221" s="11">
        <v>8.6521300000000015E-5</v>
      </c>
      <c r="D1221" s="7">
        <f>Data_Warmte[[#This Row],[Fractie]]/MAX(Data_Warmte[Fractie])</f>
        <v>0.20947117989091396</v>
      </c>
    </row>
    <row r="1222" spans="1:4" x14ac:dyDescent="0.25">
      <c r="A1222" s="10">
        <v>43882.125</v>
      </c>
      <c r="B1222" s="10">
        <f>DATE(1904,MONTH(Data_Warmte[[#This Row],[Datumtijd]]),DAY(Data_Warmte[[#This Row],[Datumtijd]]))+TIME(HOUR(Data_Warmte[[#This Row],[Datumtijd]]),MINUTE(Data_Warmte[[#This Row],[Datumtijd]]),SECOND(Data_Warmte[[#This Row],[Datumtijd]]))</f>
        <v>1513.125</v>
      </c>
      <c r="C1222" s="11">
        <v>9.6018490000000008E-5</v>
      </c>
      <c r="D1222" s="7">
        <f>Data_Warmte[[#This Row],[Fractie]]/MAX(Data_Warmte[Fractie])</f>
        <v>0.23246421854091331</v>
      </c>
    </row>
    <row r="1223" spans="1:4" x14ac:dyDescent="0.25">
      <c r="A1223" s="10">
        <v>43882.166666666664</v>
      </c>
      <c r="B1223" s="10">
        <f>DATE(1904,MONTH(Data_Warmte[[#This Row],[Datumtijd]]),DAY(Data_Warmte[[#This Row],[Datumtijd]]))+TIME(HOUR(Data_Warmte[[#This Row],[Datumtijd]]),MINUTE(Data_Warmte[[#This Row],[Datumtijd]]),SECOND(Data_Warmte[[#This Row],[Datumtijd]]))</f>
        <v>1513.1666666666667</v>
      </c>
      <c r="C1223" s="11">
        <v>1.0856748E-4</v>
      </c>
      <c r="D1223" s="7">
        <f>Data_Warmte[[#This Row],[Fractie]]/MAX(Data_Warmte[Fractie])</f>
        <v>0.26284577477896426</v>
      </c>
    </row>
    <row r="1224" spans="1:4" x14ac:dyDescent="0.25">
      <c r="A1224" s="10">
        <v>43882.208333333336</v>
      </c>
      <c r="B1224" s="10">
        <f>DATE(1904,MONTH(Data_Warmte[[#This Row],[Datumtijd]]),DAY(Data_Warmte[[#This Row],[Datumtijd]]))+TIME(HOUR(Data_Warmte[[#This Row],[Datumtijd]]),MINUTE(Data_Warmte[[#This Row],[Datumtijd]]),SECOND(Data_Warmte[[#This Row],[Datumtijd]]))</f>
        <v>1513.2083333333333</v>
      </c>
      <c r="C1224" s="11">
        <v>1.3425228000000001E-4</v>
      </c>
      <c r="D1224" s="7">
        <f>Data_Warmte[[#This Row],[Fractie]]/MAX(Data_Warmte[Fractie])</f>
        <v>0.32502959958582855</v>
      </c>
    </row>
    <row r="1225" spans="1:4" x14ac:dyDescent="0.25">
      <c r="A1225" s="10">
        <v>43882.25</v>
      </c>
      <c r="B1225" s="10">
        <f>DATE(1904,MONTH(Data_Warmte[[#This Row],[Datumtijd]]),DAY(Data_Warmte[[#This Row],[Datumtijd]]))+TIME(HOUR(Data_Warmte[[#This Row],[Datumtijd]]),MINUTE(Data_Warmte[[#This Row],[Datumtijd]]),SECOND(Data_Warmte[[#This Row],[Datumtijd]]))</f>
        <v>1513.25</v>
      </c>
      <c r="C1225" s="11">
        <v>1.9311479999999998E-4</v>
      </c>
      <c r="D1225" s="7">
        <f>Data_Warmte[[#This Row],[Fractie]]/MAX(Data_Warmte[Fractie])</f>
        <v>0.46753787807624092</v>
      </c>
    </row>
    <row r="1226" spans="1:4" x14ac:dyDescent="0.25">
      <c r="A1226" s="10">
        <v>43882.291666666664</v>
      </c>
      <c r="B1226" s="10">
        <f>DATE(1904,MONTH(Data_Warmte[[#This Row],[Datumtijd]]),DAY(Data_Warmte[[#This Row],[Datumtijd]]))+TIME(HOUR(Data_Warmte[[#This Row],[Datumtijd]]),MINUTE(Data_Warmte[[#This Row],[Datumtijd]]),SECOND(Data_Warmte[[#This Row],[Datumtijd]]))</f>
        <v>1513.2916666666667</v>
      </c>
      <c r="C1226" s="11">
        <v>2.7417175000000001E-4</v>
      </c>
      <c r="D1226" s="7">
        <f>Data_Warmte[[#This Row],[Fractie]]/MAX(Data_Warmte[Fractie])</f>
        <v>0.66377967003797544</v>
      </c>
    </row>
    <row r="1227" spans="1:4" x14ac:dyDescent="0.25">
      <c r="A1227" s="10">
        <v>43882.333333333336</v>
      </c>
      <c r="B1227" s="10">
        <f>DATE(1904,MONTH(Data_Warmte[[#This Row],[Datumtijd]]),DAY(Data_Warmte[[#This Row],[Datumtijd]]))+TIME(HOUR(Data_Warmte[[#This Row],[Datumtijd]]),MINUTE(Data_Warmte[[#This Row],[Datumtijd]]),SECOND(Data_Warmte[[#This Row],[Datumtijd]]))</f>
        <v>1513.3333333333333</v>
      </c>
      <c r="C1227" s="11">
        <v>3.3297829999999999E-4</v>
      </c>
      <c r="D1227" s="7">
        <f>Data_Warmte[[#This Row],[Fractie]]/MAX(Data_Warmte[Fractie])</f>
        <v>0.80615244314487533</v>
      </c>
    </row>
    <row r="1228" spans="1:4" x14ac:dyDescent="0.25">
      <c r="A1228" s="10">
        <v>43882.375</v>
      </c>
      <c r="B1228" s="10">
        <f>DATE(1904,MONTH(Data_Warmte[[#This Row],[Datumtijd]]),DAY(Data_Warmte[[#This Row],[Datumtijd]]))+TIME(HOUR(Data_Warmte[[#This Row],[Datumtijd]]),MINUTE(Data_Warmte[[#This Row],[Datumtijd]]),SECOND(Data_Warmte[[#This Row],[Datumtijd]]))</f>
        <v>1513.375</v>
      </c>
      <c r="C1228" s="11">
        <v>3.4339736999999999E-4</v>
      </c>
      <c r="D1228" s="7">
        <f>Data_Warmte[[#This Row],[Fractie]]/MAX(Data_Warmte[Fractie])</f>
        <v>0.83137738643937076</v>
      </c>
    </row>
    <row r="1229" spans="1:4" x14ac:dyDescent="0.25">
      <c r="A1229" s="10">
        <v>43882.416666666664</v>
      </c>
      <c r="B1229" s="10">
        <f>DATE(1904,MONTH(Data_Warmte[[#This Row],[Datumtijd]]),DAY(Data_Warmte[[#This Row],[Datumtijd]]))+TIME(HOUR(Data_Warmte[[#This Row],[Datumtijd]]),MINUTE(Data_Warmte[[#This Row],[Datumtijd]]),SECOND(Data_Warmte[[#This Row],[Datumtijd]]))</f>
        <v>1513.4166666666667</v>
      </c>
      <c r="C1229" s="11">
        <v>3.2554992000000007E-4</v>
      </c>
      <c r="D1229" s="7">
        <f>Data_Warmte[[#This Row],[Fractie]]/MAX(Data_Warmte[Fractie])</f>
        <v>0.7881680679300086</v>
      </c>
    </row>
    <row r="1230" spans="1:4" x14ac:dyDescent="0.25">
      <c r="A1230" s="10">
        <v>43882.458333333336</v>
      </c>
      <c r="B1230" s="10">
        <f>DATE(1904,MONTH(Data_Warmte[[#This Row],[Datumtijd]]),DAY(Data_Warmte[[#This Row],[Datumtijd]]))+TIME(HOUR(Data_Warmte[[#This Row],[Datumtijd]]),MINUTE(Data_Warmte[[#This Row],[Datumtijd]]),SECOND(Data_Warmte[[#This Row],[Datumtijd]]))</f>
        <v>1513.4583333333333</v>
      </c>
      <c r="C1230" s="11">
        <v>2.851773E-4</v>
      </c>
      <c r="D1230" s="7">
        <f>Data_Warmte[[#This Row],[Fractie]]/MAX(Data_Warmte[Fractie])</f>
        <v>0.69042450251100174</v>
      </c>
    </row>
    <row r="1231" spans="1:4" x14ac:dyDescent="0.25">
      <c r="A1231" s="10">
        <v>43882.5</v>
      </c>
      <c r="B1231" s="10">
        <f>DATE(1904,MONTH(Data_Warmte[[#This Row],[Datumtijd]]),DAY(Data_Warmte[[#This Row],[Datumtijd]]))+TIME(HOUR(Data_Warmte[[#This Row],[Datumtijd]]),MINUTE(Data_Warmte[[#This Row],[Datumtijd]]),SECOND(Data_Warmte[[#This Row],[Datumtijd]]))</f>
        <v>1513.5</v>
      </c>
      <c r="C1231" s="11">
        <v>2.6159846000000004E-4</v>
      </c>
      <c r="D1231" s="7">
        <f>Data_Warmte[[#This Row],[Fractie]]/MAX(Data_Warmte[Fractie])</f>
        <v>0.63333928262573569</v>
      </c>
    </row>
    <row r="1232" spans="1:4" x14ac:dyDescent="0.25">
      <c r="A1232" s="10">
        <v>43882.541666666664</v>
      </c>
      <c r="B1232" s="10">
        <f>DATE(1904,MONTH(Data_Warmte[[#This Row],[Datumtijd]]),DAY(Data_Warmte[[#This Row],[Datumtijd]]))+TIME(HOUR(Data_Warmte[[#This Row],[Datumtijd]]),MINUTE(Data_Warmte[[#This Row],[Datumtijd]]),SECOND(Data_Warmte[[#This Row],[Datumtijd]]))</f>
        <v>1513.5416666666667</v>
      </c>
      <c r="C1232" s="11">
        <v>2.4522275E-4</v>
      </c>
      <c r="D1232" s="7">
        <f>Data_Warmte[[#This Row],[Fractie]]/MAX(Data_Warmte[Fractie])</f>
        <v>0.59369309960200112</v>
      </c>
    </row>
    <row r="1233" spans="1:4" x14ac:dyDescent="0.25">
      <c r="A1233" s="10">
        <v>43882.583333333336</v>
      </c>
      <c r="B1233" s="10">
        <f>DATE(1904,MONTH(Data_Warmte[[#This Row],[Datumtijd]]),DAY(Data_Warmte[[#This Row],[Datumtijd]]))+TIME(HOUR(Data_Warmte[[#This Row],[Datumtijd]]),MINUTE(Data_Warmte[[#This Row],[Datumtijd]]),SECOND(Data_Warmte[[#This Row],[Datumtijd]]))</f>
        <v>1513.5833333333333</v>
      </c>
      <c r="C1233" s="11">
        <v>2.3889139999999995E-4</v>
      </c>
      <c r="D1233" s="7">
        <f>Data_Warmte[[#This Row],[Fractie]]/MAX(Data_Warmte[Fractie])</f>
        <v>0.57836467348262521</v>
      </c>
    </row>
    <row r="1234" spans="1:4" x14ac:dyDescent="0.25">
      <c r="A1234" s="10">
        <v>43882.625</v>
      </c>
      <c r="B1234" s="10">
        <f>DATE(1904,MONTH(Data_Warmte[[#This Row],[Datumtijd]]),DAY(Data_Warmte[[#This Row],[Datumtijd]]))+TIME(HOUR(Data_Warmte[[#This Row],[Datumtijd]]),MINUTE(Data_Warmte[[#This Row],[Datumtijd]]),SECOND(Data_Warmte[[#This Row],[Datumtijd]]))</f>
        <v>1513.625</v>
      </c>
      <c r="C1234" s="11">
        <v>2.4145942000000002E-4</v>
      </c>
      <c r="D1234" s="7">
        <f>Data_Warmte[[#This Row],[Fractie]]/MAX(Data_Warmte[Fractie])</f>
        <v>0.58458194228676341</v>
      </c>
    </row>
    <row r="1235" spans="1:4" x14ac:dyDescent="0.25">
      <c r="A1235" s="10">
        <v>43882.666666666664</v>
      </c>
      <c r="B1235" s="10">
        <f>DATE(1904,MONTH(Data_Warmte[[#This Row],[Datumtijd]]),DAY(Data_Warmte[[#This Row],[Datumtijd]]))+TIME(HOUR(Data_Warmte[[#This Row],[Datumtijd]]),MINUTE(Data_Warmte[[#This Row],[Datumtijd]]),SECOND(Data_Warmte[[#This Row],[Datumtijd]]))</f>
        <v>1513.6666666666667</v>
      </c>
      <c r="C1235" s="11">
        <v>2.5937809000000002E-4</v>
      </c>
      <c r="D1235" s="7">
        <f>Data_Warmte[[#This Row],[Fractie]]/MAX(Data_Warmte[Fractie])</f>
        <v>0.62796368697825466</v>
      </c>
    </row>
    <row r="1236" spans="1:4" x14ac:dyDescent="0.25">
      <c r="A1236" s="10">
        <v>43882.708333333336</v>
      </c>
      <c r="B1236" s="10">
        <f>DATE(1904,MONTH(Data_Warmte[[#This Row],[Datumtijd]]),DAY(Data_Warmte[[#This Row],[Datumtijd]]))+TIME(HOUR(Data_Warmte[[#This Row],[Datumtijd]]),MINUTE(Data_Warmte[[#This Row],[Datumtijd]]),SECOND(Data_Warmte[[#This Row],[Datumtijd]]))</f>
        <v>1513.7083333333333</v>
      </c>
      <c r="C1236" s="11">
        <v>3.0149369999999998E-4</v>
      </c>
      <c r="D1236" s="7">
        <f>Data_Warmte[[#This Row],[Fractie]]/MAX(Data_Warmte[Fractie])</f>
        <v>0.72992709389106769</v>
      </c>
    </row>
    <row r="1237" spans="1:4" x14ac:dyDescent="0.25">
      <c r="A1237" s="10">
        <v>43882.75</v>
      </c>
      <c r="B1237" s="10">
        <f>DATE(1904,MONTH(Data_Warmte[[#This Row],[Datumtijd]]),DAY(Data_Warmte[[#This Row],[Datumtijd]]))+TIME(HOUR(Data_Warmte[[#This Row],[Datumtijd]]),MINUTE(Data_Warmte[[#This Row],[Datumtijd]]),SECOND(Data_Warmte[[#This Row],[Datumtijd]]))</f>
        <v>1513.75</v>
      </c>
      <c r="C1237" s="11">
        <v>3.3607287999999998E-4</v>
      </c>
      <c r="D1237" s="7">
        <f>Data_Warmte[[#This Row],[Fractie]]/MAX(Data_Warmte[Fractie])</f>
        <v>0.81364453265193115</v>
      </c>
    </row>
    <row r="1238" spans="1:4" x14ac:dyDescent="0.25">
      <c r="A1238" s="10">
        <v>43882.791666666664</v>
      </c>
      <c r="B1238" s="10">
        <f>DATE(1904,MONTH(Data_Warmte[[#This Row],[Datumtijd]]),DAY(Data_Warmte[[#This Row],[Datumtijd]]))+TIME(HOUR(Data_Warmte[[#This Row],[Datumtijd]]),MINUTE(Data_Warmte[[#This Row],[Datumtijd]]),SECOND(Data_Warmte[[#This Row],[Datumtijd]]))</f>
        <v>1513.7916666666667</v>
      </c>
      <c r="C1238" s="11">
        <v>3.2763083999999998E-4</v>
      </c>
      <c r="D1238" s="7">
        <f>Data_Warmte[[#This Row],[Fractie]]/MAX(Data_Warmte[Fractie])</f>
        <v>0.79320605011079626</v>
      </c>
    </row>
    <row r="1239" spans="1:4" x14ac:dyDescent="0.25">
      <c r="A1239" s="10">
        <v>43882.833333333336</v>
      </c>
      <c r="B1239" s="10">
        <f>DATE(1904,MONTH(Data_Warmte[[#This Row],[Datumtijd]]),DAY(Data_Warmte[[#This Row],[Datumtijd]]))+TIME(HOUR(Data_Warmte[[#This Row],[Datumtijd]]),MINUTE(Data_Warmte[[#This Row],[Datumtijd]]),SECOND(Data_Warmte[[#This Row],[Datumtijd]]))</f>
        <v>1513.8333333333333</v>
      </c>
      <c r="C1239" s="11">
        <v>3.1699080999999997E-4</v>
      </c>
      <c r="D1239" s="7">
        <f>Data_Warmte[[#This Row],[Fractie]]/MAX(Data_Warmte[Fractie])</f>
        <v>0.76744615470729771</v>
      </c>
    </row>
    <row r="1240" spans="1:4" x14ac:dyDescent="0.25">
      <c r="A1240" s="10">
        <v>43882.875</v>
      </c>
      <c r="B1240" s="10">
        <f>DATE(1904,MONTH(Data_Warmte[[#This Row],[Datumtijd]]),DAY(Data_Warmte[[#This Row],[Datumtijd]]))+TIME(HOUR(Data_Warmte[[#This Row],[Datumtijd]]),MINUTE(Data_Warmte[[#This Row],[Datumtijd]]),SECOND(Data_Warmte[[#This Row],[Datumtijd]]))</f>
        <v>1513.875</v>
      </c>
      <c r="C1240" s="11">
        <v>2.8575775000000002E-4</v>
      </c>
      <c r="D1240" s="7">
        <f>Data_Warmte[[#This Row],[Fractie]]/MAX(Data_Warmte[Fractie])</f>
        <v>0.69182979284260426</v>
      </c>
    </row>
    <row r="1241" spans="1:4" x14ac:dyDescent="0.25">
      <c r="A1241" s="10">
        <v>43882.916666666664</v>
      </c>
      <c r="B1241" s="10">
        <f>DATE(1904,MONTH(Data_Warmte[[#This Row],[Datumtijd]]),DAY(Data_Warmte[[#This Row],[Datumtijd]]))+TIME(HOUR(Data_Warmte[[#This Row],[Datumtijd]]),MINUTE(Data_Warmte[[#This Row],[Datumtijd]]),SECOND(Data_Warmte[[#This Row],[Datumtijd]]))</f>
        <v>1513.9166666666667</v>
      </c>
      <c r="C1241" s="11">
        <v>2.4480705000000001E-4</v>
      </c>
      <c r="D1241" s="7">
        <f>Data_Warmte[[#This Row],[Fractie]]/MAX(Data_Warmte[Fractie])</f>
        <v>0.59268667494725535</v>
      </c>
    </row>
    <row r="1242" spans="1:4" x14ac:dyDescent="0.25">
      <c r="A1242" s="10">
        <v>43882.958333333336</v>
      </c>
      <c r="B1242" s="10">
        <f>DATE(1904,MONTH(Data_Warmte[[#This Row],[Datumtijd]]),DAY(Data_Warmte[[#This Row],[Datumtijd]]))+TIME(HOUR(Data_Warmte[[#This Row],[Datumtijd]]),MINUTE(Data_Warmte[[#This Row],[Datumtijd]]),SECOND(Data_Warmte[[#This Row],[Datumtijd]]))</f>
        <v>1513.9583333333333</v>
      </c>
      <c r="C1242" s="11">
        <v>1.7646562000000001E-4</v>
      </c>
      <c r="D1242" s="7">
        <f>Data_Warmte[[#This Row],[Fractie]]/MAX(Data_Warmte[Fractie])</f>
        <v>0.42722961434446388</v>
      </c>
    </row>
    <row r="1243" spans="1:4" x14ac:dyDescent="0.25">
      <c r="A1243" s="10">
        <v>43883</v>
      </c>
      <c r="B1243" s="10">
        <f>DATE(1904,MONTH(Data_Warmte[[#This Row],[Datumtijd]]),DAY(Data_Warmte[[#This Row],[Datumtijd]]))+TIME(HOUR(Data_Warmte[[#This Row],[Datumtijd]]),MINUTE(Data_Warmte[[#This Row],[Datumtijd]]),SECOND(Data_Warmte[[#This Row],[Datumtijd]]))</f>
        <v>1514</v>
      </c>
      <c r="C1243" s="11">
        <v>1.0569578E-4</v>
      </c>
      <c r="D1243" s="7">
        <f>Data_Warmte[[#This Row],[Fractie]]/MAX(Data_Warmte[Fractie])</f>
        <v>0.25589328576998338</v>
      </c>
    </row>
    <row r="1244" spans="1:4" x14ac:dyDescent="0.25">
      <c r="A1244" s="10">
        <v>43883.041666666664</v>
      </c>
      <c r="B1244" s="10">
        <f>DATE(1904,MONTH(Data_Warmte[[#This Row],[Datumtijd]]),DAY(Data_Warmte[[#This Row],[Datumtijd]]))+TIME(HOUR(Data_Warmte[[#This Row],[Datumtijd]]),MINUTE(Data_Warmte[[#This Row],[Datumtijd]]),SECOND(Data_Warmte[[#This Row],[Datumtijd]]))</f>
        <v>1514.0416666666667</v>
      </c>
      <c r="C1244" s="11">
        <v>9.4249199999999999E-5</v>
      </c>
      <c r="D1244" s="7">
        <f>Data_Warmte[[#This Row],[Fractie]]/MAX(Data_Warmte[Fractie])</f>
        <v>0.22818070380096839</v>
      </c>
    </row>
    <row r="1245" spans="1:4" x14ac:dyDescent="0.25">
      <c r="A1245" s="10">
        <v>43883.083333333336</v>
      </c>
      <c r="B1245" s="10">
        <f>DATE(1904,MONTH(Data_Warmte[[#This Row],[Datumtijd]]),DAY(Data_Warmte[[#This Row],[Datumtijd]]))+TIME(HOUR(Data_Warmte[[#This Row],[Datumtijd]]),MINUTE(Data_Warmte[[#This Row],[Datumtijd]]),SECOND(Data_Warmte[[#This Row],[Datumtijd]]))</f>
        <v>1514.0833333333333</v>
      </c>
      <c r="C1245" s="11">
        <v>9.0223379999999979E-5</v>
      </c>
      <c r="D1245" s="7">
        <f>Data_Warmte[[#This Row],[Fractie]]/MAX(Data_Warmte[Fractie])</f>
        <v>0.2184340487526919</v>
      </c>
    </row>
    <row r="1246" spans="1:4" x14ac:dyDescent="0.25">
      <c r="A1246" s="10">
        <v>43883.125</v>
      </c>
      <c r="B1246" s="10">
        <f>DATE(1904,MONTH(Data_Warmte[[#This Row],[Datumtijd]]),DAY(Data_Warmte[[#This Row],[Datumtijd]]))+TIME(HOUR(Data_Warmte[[#This Row],[Datumtijd]]),MINUTE(Data_Warmte[[#This Row],[Datumtijd]]),SECOND(Data_Warmte[[#This Row],[Datumtijd]]))</f>
        <v>1514.125</v>
      </c>
      <c r="C1246" s="11">
        <v>9.717543999999998E-5</v>
      </c>
      <c r="D1246" s="7">
        <f>Data_Warmte[[#This Row],[Fractie]]/MAX(Data_Warmte[Fractie])</f>
        <v>0.23526523611201761</v>
      </c>
    </row>
    <row r="1247" spans="1:4" x14ac:dyDescent="0.25">
      <c r="A1247" s="10">
        <v>43883.166666666664</v>
      </c>
      <c r="B1247" s="10">
        <f>DATE(1904,MONTH(Data_Warmte[[#This Row],[Datumtijd]]),DAY(Data_Warmte[[#This Row],[Datumtijd]]))+TIME(HOUR(Data_Warmte[[#This Row],[Datumtijd]]),MINUTE(Data_Warmte[[#This Row],[Datumtijd]]),SECOND(Data_Warmte[[#This Row],[Datumtijd]]))</f>
        <v>1514.1666666666667</v>
      </c>
      <c r="C1247" s="11">
        <v>1.0713955999999999E-4</v>
      </c>
      <c r="D1247" s="7">
        <f>Data_Warmte[[#This Row],[Fractie]]/MAX(Data_Warmte[Fractie])</f>
        <v>0.25938872908975436</v>
      </c>
    </row>
    <row r="1248" spans="1:4" x14ac:dyDescent="0.25">
      <c r="A1248" s="10">
        <v>43883.208333333336</v>
      </c>
      <c r="B1248" s="10">
        <f>DATE(1904,MONTH(Data_Warmte[[#This Row],[Datumtijd]]),DAY(Data_Warmte[[#This Row],[Datumtijd]]))+TIME(HOUR(Data_Warmte[[#This Row],[Datumtijd]]),MINUTE(Data_Warmte[[#This Row],[Datumtijd]]),SECOND(Data_Warmte[[#This Row],[Datumtijd]]))</f>
        <v>1514.2083333333333</v>
      </c>
      <c r="C1248" s="11">
        <v>1.2149949999999999E-4</v>
      </c>
      <c r="D1248" s="7">
        <f>Data_Warmte[[#This Row],[Fractie]]/MAX(Data_Warmte[Fractie])</f>
        <v>0.29415466042646254</v>
      </c>
    </row>
    <row r="1249" spans="1:4" x14ac:dyDescent="0.25">
      <c r="A1249" s="10">
        <v>43883.25</v>
      </c>
      <c r="B1249" s="10">
        <f>DATE(1904,MONTH(Data_Warmte[[#This Row],[Datumtijd]]),DAY(Data_Warmte[[#This Row],[Datumtijd]]))+TIME(HOUR(Data_Warmte[[#This Row],[Datumtijd]]),MINUTE(Data_Warmte[[#This Row],[Datumtijd]]),SECOND(Data_Warmte[[#This Row],[Datumtijd]]))</f>
        <v>1514.25</v>
      </c>
      <c r="C1249" s="11">
        <v>1.541523E-4</v>
      </c>
      <c r="D1249" s="7">
        <f>Data_Warmte[[#This Row],[Fractie]]/MAX(Data_Warmte[Fractie])</f>
        <v>0.37320826390609169</v>
      </c>
    </row>
    <row r="1250" spans="1:4" x14ac:dyDescent="0.25">
      <c r="A1250" s="10">
        <v>43883.291666666664</v>
      </c>
      <c r="B1250" s="10">
        <f>DATE(1904,MONTH(Data_Warmte[[#This Row],[Datumtijd]]),DAY(Data_Warmte[[#This Row],[Datumtijd]]))+TIME(HOUR(Data_Warmte[[#This Row],[Datumtijd]]),MINUTE(Data_Warmte[[#This Row],[Datumtijd]]),SECOND(Data_Warmte[[#This Row],[Datumtijd]]))</f>
        <v>1514.2916666666667</v>
      </c>
      <c r="C1250" s="11">
        <v>2.2252911999999999E-4</v>
      </c>
      <c r="D1250" s="7">
        <f>Data_Warmte[[#This Row],[Fractie]]/MAX(Data_Warmte[Fractie])</f>
        <v>0.5387510049720331</v>
      </c>
    </row>
    <row r="1251" spans="1:4" x14ac:dyDescent="0.25">
      <c r="A1251" s="10">
        <v>43883.333333333336</v>
      </c>
      <c r="B1251" s="10">
        <f>DATE(1904,MONTH(Data_Warmte[[#This Row],[Datumtijd]]),DAY(Data_Warmte[[#This Row],[Datumtijd]]))+TIME(HOUR(Data_Warmte[[#This Row],[Datumtijd]]),MINUTE(Data_Warmte[[#This Row],[Datumtijd]]),SECOND(Data_Warmte[[#This Row],[Datumtijd]]))</f>
        <v>1514.3333333333333</v>
      </c>
      <c r="C1251" s="11">
        <v>3.1136549000000002E-4</v>
      </c>
      <c r="D1251" s="7">
        <f>Data_Warmte[[#This Row],[Fractie]]/MAX(Data_Warmte[Fractie])</f>
        <v>0.75382705261724647</v>
      </c>
    </row>
    <row r="1252" spans="1:4" x14ac:dyDescent="0.25">
      <c r="A1252" s="10">
        <v>43883.375</v>
      </c>
      <c r="B1252" s="10">
        <f>DATE(1904,MONTH(Data_Warmte[[#This Row],[Datumtijd]]),DAY(Data_Warmte[[#This Row],[Datumtijd]]))+TIME(HOUR(Data_Warmte[[#This Row],[Datumtijd]]),MINUTE(Data_Warmte[[#This Row],[Datumtijd]]),SECOND(Data_Warmte[[#This Row],[Datumtijd]]))</f>
        <v>1514.375</v>
      </c>
      <c r="C1252" s="11">
        <v>3.6556811999999999E-4</v>
      </c>
      <c r="D1252" s="7">
        <f>Data_Warmte[[#This Row],[Fractie]]/MAX(Data_Warmte[Fractie])</f>
        <v>0.88505356977880834</v>
      </c>
    </row>
    <row r="1253" spans="1:4" x14ac:dyDescent="0.25">
      <c r="A1253" s="10">
        <v>43883.416666666664</v>
      </c>
      <c r="B1253" s="10">
        <f>DATE(1904,MONTH(Data_Warmte[[#This Row],[Datumtijd]]),DAY(Data_Warmte[[#This Row],[Datumtijd]]))+TIME(HOUR(Data_Warmte[[#This Row],[Datumtijd]]),MINUTE(Data_Warmte[[#This Row],[Datumtijd]]),SECOND(Data_Warmte[[#This Row],[Datumtijd]]))</f>
        <v>1514.4166666666667</v>
      </c>
      <c r="C1253" s="11">
        <v>3.7131745000000001E-4</v>
      </c>
      <c r="D1253" s="7">
        <f>Data_Warmte[[#This Row],[Fractie]]/MAX(Data_Warmte[Fractie])</f>
        <v>0.89897290454010104</v>
      </c>
    </row>
    <row r="1254" spans="1:4" x14ac:dyDescent="0.25">
      <c r="A1254" s="10">
        <v>43883.458333333336</v>
      </c>
      <c r="B1254" s="10">
        <f>DATE(1904,MONTH(Data_Warmte[[#This Row],[Datumtijd]]),DAY(Data_Warmte[[#This Row],[Datumtijd]]))+TIME(HOUR(Data_Warmte[[#This Row],[Datumtijd]]),MINUTE(Data_Warmte[[#This Row],[Datumtijd]]),SECOND(Data_Warmte[[#This Row],[Datumtijd]]))</f>
        <v>1514.4583333333333</v>
      </c>
      <c r="C1254" s="11">
        <v>3.3148158000000002E-4</v>
      </c>
      <c r="D1254" s="7">
        <f>Data_Warmte[[#This Row],[Fractie]]/MAX(Data_Warmte[Fractie])</f>
        <v>0.80252883018059573</v>
      </c>
    </row>
    <row r="1255" spans="1:4" x14ac:dyDescent="0.25">
      <c r="A1255" s="10">
        <v>43883.5</v>
      </c>
      <c r="B1255" s="10">
        <f>DATE(1904,MONTH(Data_Warmte[[#This Row],[Datumtijd]]),DAY(Data_Warmte[[#This Row],[Datumtijd]]))+TIME(HOUR(Data_Warmte[[#This Row],[Datumtijd]]),MINUTE(Data_Warmte[[#This Row],[Datumtijd]]),SECOND(Data_Warmte[[#This Row],[Datumtijd]]))</f>
        <v>1514.5</v>
      </c>
      <c r="C1255" s="11">
        <v>2.9574351999999999E-4</v>
      </c>
      <c r="D1255" s="7">
        <f>Data_Warmte[[#This Row],[Fractie]]/MAX(Data_Warmte[Fractie])</f>
        <v>0.71600570124919638</v>
      </c>
    </row>
    <row r="1256" spans="1:4" x14ac:dyDescent="0.25">
      <c r="A1256" s="10">
        <v>43883.541666666664</v>
      </c>
      <c r="B1256" s="10">
        <f>DATE(1904,MONTH(Data_Warmte[[#This Row],[Datumtijd]]),DAY(Data_Warmte[[#This Row],[Datumtijd]]))+TIME(HOUR(Data_Warmte[[#This Row],[Datumtijd]]),MINUTE(Data_Warmte[[#This Row],[Datumtijd]]),SECOND(Data_Warmte[[#This Row],[Datumtijd]]))</f>
        <v>1514.5416666666667</v>
      </c>
      <c r="C1256" s="11">
        <v>2.6998320000000002E-4</v>
      </c>
      <c r="D1256" s="7">
        <f>Data_Warmte[[#This Row],[Fractie]]/MAX(Data_Warmte[Fractie])</f>
        <v>0.65363903980551141</v>
      </c>
    </row>
    <row r="1257" spans="1:4" x14ac:dyDescent="0.25">
      <c r="A1257" s="10">
        <v>43883.583333333336</v>
      </c>
      <c r="B1257" s="10">
        <f>DATE(1904,MONTH(Data_Warmte[[#This Row],[Datumtijd]]),DAY(Data_Warmte[[#This Row],[Datumtijd]]))+TIME(HOUR(Data_Warmte[[#This Row],[Datumtijd]]),MINUTE(Data_Warmte[[#This Row],[Datumtijd]]),SECOND(Data_Warmte[[#This Row],[Datumtijd]]))</f>
        <v>1514.5833333333333</v>
      </c>
      <c r="C1257" s="11">
        <v>2.5320724000000005E-4</v>
      </c>
      <c r="D1257" s="7">
        <f>Data_Warmte[[#This Row],[Fractie]]/MAX(Data_Warmte[Fractie])</f>
        <v>0.6130238371328427</v>
      </c>
    </row>
    <row r="1258" spans="1:4" x14ac:dyDescent="0.25">
      <c r="A1258" s="10">
        <v>43883.625</v>
      </c>
      <c r="B1258" s="10">
        <f>DATE(1904,MONTH(Data_Warmte[[#This Row],[Datumtijd]]),DAY(Data_Warmte[[#This Row],[Datumtijd]]))+TIME(HOUR(Data_Warmte[[#This Row],[Datumtijd]]),MINUTE(Data_Warmte[[#This Row],[Datumtijd]]),SECOND(Data_Warmte[[#This Row],[Datumtijd]]))</f>
        <v>1514.625</v>
      </c>
      <c r="C1258" s="11">
        <v>2.4342648000000002E-4</v>
      </c>
      <c r="D1258" s="7">
        <f>Data_Warmte[[#This Row],[Fractie]]/MAX(Data_Warmte[Fractie])</f>
        <v>0.58934426531145467</v>
      </c>
    </row>
    <row r="1259" spans="1:4" x14ac:dyDescent="0.25">
      <c r="A1259" s="10">
        <v>43883.666666666664</v>
      </c>
      <c r="B1259" s="10">
        <f>DATE(1904,MONTH(Data_Warmte[[#This Row],[Datumtijd]]),DAY(Data_Warmte[[#This Row],[Datumtijd]]))+TIME(HOUR(Data_Warmte[[#This Row],[Datumtijd]]),MINUTE(Data_Warmte[[#This Row],[Datumtijd]]),SECOND(Data_Warmte[[#This Row],[Datumtijd]]))</f>
        <v>1514.6666666666667</v>
      </c>
      <c r="C1259" s="11">
        <v>2.4929371999999998E-4</v>
      </c>
      <c r="D1259" s="7">
        <f>Data_Warmte[[#This Row],[Fractie]]/MAX(Data_Warmte[Fractie])</f>
        <v>0.60354906442454204</v>
      </c>
    </row>
    <row r="1260" spans="1:4" x14ac:dyDescent="0.25">
      <c r="A1260" s="10">
        <v>43883.708333333336</v>
      </c>
      <c r="B1260" s="10">
        <f>DATE(1904,MONTH(Data_Warmte[[#This Row],[Datumtijd]]),DAY(Data_Warmte[[#This Row],[Datumtijd]]))+TIME(HOUR(Data_Warmte[[#This Row],[Datumtijd]]),MINUTE(Data_Warmte[[#This Row],[Datumtijd]]),SECOND(Data_Warmte[[#This Row],[Datumtijd]]))</f>
        <v>1514.7083333333333</v>
      </c>
      <c r="C1260" s="11">
        <v>2.7881333999999999E-4</v>
      </c>
      <c r="D1260" s="7">
        <f>Data_Warmte[[#This Row],[Fractie]]/MAX(Data_Warmte[Fractie])</f>
        <v>0.6750171264084861</v>
      </c>
    </row>
    <row r="1261" spans="1:4" x14ac:dyDescent="0.25">
      <c r="A1261" s="10">
        <v>43883.75</v>
      </c>
      <c r="B1261" s="10">
        <f>DATE(1904,MONTH(Data_Warmte[[#This Row],[Datumtijd]]),DAY(Data_Warmte[[#This Row],[Datumtijd]]))+TIME(HOUR(Data_Warmte[[#This Row],[Datumtijd]]),MINUTE(Data_Warmte[[#This Row],[Datumtijd]]),SECOND(Data_Warmte[[#This Row],[Datumtijd]]))</f>
        <v>1514.75</v>
      </c>
      <c r="C1261" s="11">
        <v>3.0780067999999999E-4</v>
      </c>
      <c r="D1261" s="7">
        <f>Data_Warmte[[#This Row],[Fractie]]/MAX(Data_Warmte[Fractie])</f>
        <v>0.74519651936373621</v>
      </c>
    </row>
    <row r="1262" spans="1:4" x14ac:dyDescent="0.25">
      <c r="A1262" s="10">
        <v>43883.791666666664</v>
      </c>
      <c r="B1262" s="10">
        <f>DATE(1904,MONTH(Data_Warmte[[#This Row],[Datumtijd]]),DAY(Data_Warmte[[#This Row],[Datumtijd]]))+TIME(HOUR(Data_Warmte[[#This Row],[Datumtijd]]),MINUTE(Data_Warmte[[#This Row],[Datumtijd]]),SECOND(Data_Warmte[[#This Row],[Datumtijd]]))</f>
        <v>1514.7916666666667</v>
      </c>
      <c r="C1262" s="11">
        <v>3.0756327999999997E-4</v>
      </c>
      <c r="D1262" s="7">
        <f>Data_Warmte[[#This Row],[Fractie]]/MAX(Data_Warmte[Fractie])</f>
        <v>0.74462176542330649</v>
      </c>
    </row>
    <row r="1263" spans="1:4" x14ac:dyDescent="0.25">
      <c r="A1263" s="10">
        <v>43883.833333333336</v>
      </c>
      <c r="B1263" s="10">
        <f>DATE(1904,MONTH(Data_Warmte[[#This Row],[Datumtijd]]),DAY(Data_Warmte[[#This Row],[Datumtijd]]))+TIME(HOUR(Data_Warmte[[#This Row],[Datumtijd]]),MINUTE(Data_Warmte[[#This Row],[Datumtijd]]),SECOND(Data_Warmte[[#This Row],[Datumtijd]]))</f>
        <v>1514.8333333333333</v>
      </c>
      <c r="C1263" s="11">
        <v>2.9508160000000003E-4</v>
      </c>
      <c r="D1263" s="7">
        <f>Data_Warmte[[#This Row],[Fractie]]/MAX(Data_Warmte[Fractie])</f>
        <v>0.71440316911672286</v>
      </c>
    </row>
    <row r="1264" spans="1:4" x14ac:dyDescent="0.25">
      <c r="A1264" s="10">
        <v>43883.875</v>
      </c>
      <c r="B1264" s="10">
        <f>DATE(1904,MONTH(Data_Warmte[[#This Row],[Datumtijd]]),DAY(Data_Warmte[[#This Row],[Datumtijd]]))+TIME(HOUR(Data_Warmte[[#This Row],[Datumtijd]]),MINUTE(Data_Warmte[[#This Row],[Datumtijd]]),SECOND(Data_Warmte[[#This Row],[Datumtijd]]))</f>
        <v>1514.875</v>
      </c>
      <c r="C1264" s="11">
        <v>2.7047894999999999E-4</v>
      </c>
      <c r="D1264" s="7">
        <f>Data_Warmte[[#This Row],[Fractie]]/MAX(Data_Warmte[Fractie])</f>
        <v>0.65483926839004403</v>
      </c>
    </row>
    <row r="1265" spans="1:4" x14ac:dyDescent="0.25">
      <c r="A1265" s="10">
        <v>43883.916666666664</v>
      </c>
      <c r="B1265" s="10">
        <f>DATE(1904,MONTH(Data_Warmte[[#This Row],[Datumtijd]]),DAY(Data_Warmte[[#This Row],[Datumtijd]]))+TIME(HOUR(Data_Warmte[[#This Row],[Datumtijd]]),MINUTE(Data_Warmte[[#This Row],[Datumtijd]]),SECOND(Data_Warmte[[#This Row],[Datumtijd]]))</f>
        <v>1514.9166666666667</v>
      </c>
      <c r="C1265" s="11">
        <v>2.4260567999999998E-4</v>
      </c>
      <c r="D1265" s="7">
        <f>Data_Warmte[[#This Row],[Fractie]]/MAX(Data_Warmte[Fractie])</f>
        <v>0.58735707898329659</v>
      </c>
    </row>
    <row r="1266" spans="1:4" x14ac:dyDescent="0.25">
      <c r="A1266" s="10">
        <v>43883.958333333336</v>
      </c>
      <c r="B1266" s="10">
        <f>DATE(1904,MONTH(Data_Warmte[[#This Row],[Datumtijd]]),DAY(Data_Warmte[[#This Row],[Datumtijd]]))+TIME(HOUR(Data_Warmte[[#This Row],[Datumtijd]]),MINUTE(Data_Warmte[[#This Row],[Datumtijd]]),SECOND(Data_Warmte[[#This Row],[Datumtijd]]))</f>
        <v>1514.9583333333333</v>
      </c>
      <c r="C1266" s="11">
        <v>1.9703612E-4</v>
      </c>
      <c r="D1266" s="7">
        <f>Data_Warmte[[#This Row],[Fractie]]/MAX(Data_Warmte[Fractie])</f>
        <v>0.47703153486514538</v>
      </c>
    </row>
    <row r="1267" spans="1:4" x14ac:dyDescent="0.25">
      <c r="A1267" s="10">
        <v>43884</v>
      </c>
      <c r="B1267" s="10">
        <f>DATE(1904,MONTH(Data_Warmte[[#This Row],[Datumtijd]]),DAY(Data_Warmte[[#This Row],[Datumtijd]]))+TIME(HOUR(Data_Warmte[[#This Row],[Datumtijd]]),MINUTE(Data_Warmte[[#This Row],[Datumtijd]]),SECOND(Data_Warmte[[#This Row],[Datumtijd]]))</f>
        <v>1515</v>
      </c>
      <c r="C1267" s="11">
        <v>1.3178424000000001E-4</v>
      </c>
      <c r="D1267" s="7">
        <f>Data_Warmte[[#This Row],[Fractie]]/MAX(Data_Warmte[Fractie])</f>
        <v>0.3190543859584562</v>
      </c>
    </row>
    <row r="1268" spans="1:4" x14ac:dyDescent="0.25">
      <c r="A1268" s="10">
        <v>43884.041666666664</v>
      </c>
      <c r="B1268" s="10">
        <f>DATE(1904,MONTH(Data_Warmte[[#This Row],[Datumtijd]]),DAY(Data_Warmte[[#This Row],[Datumtijd]]))+TIME(HOUR(Data_Warmte[[#This Row],[Datumtijd]]),MINUTE(Data_Warmte[[#This Row],[Datumtijd]]),SECOND(Data_Warmte[[#This Row],[Datumtijd]]))</f>
        <v>1515.0416666666667</v>
      </c>
      <c r="C1268" s="11">
        <v>1.0163245000000001E-4</v>
      </c>
      <c r="D1268" s="7">
        <f>Data_Warmte[[#This Row],[Fractie]]/MAX(Data_Warmte[Fractie])</f>
        <v>0.24605581766229029</v>
      </c>
    </row>
    <row r="1269" spans="1:4" x14ac:dyDescent="0.25">
      <c r="A1269" s="10">
        <v>43884.083333333336</v>
      </c>
      <c r="B1269" s="10">
        <f>DATE(1904,MONTH(Data_Warmte[[#This Row],[Datumtijd]]),DAY(Data_Warmte[[#This Row],[Datumtijd]]))+TIME(HOUR(Data_Warmte[[#This Row],[Datumtijd]]),MINUTE(Data_Warmte[[#This Row],[Datumtijd]]),SECOND(Data_Warmte[[#This Row],[Datumtijd]]))</f>
        <v>1515.0833333333333</v>
      </c>
      <c r="C1269" s="11">
        <v>9.6473300000000003E-5</v>
      </c>
      <c r="D1269" s="7">
        <f>Data_Warmte[[#This Row],[Fractie]]/MAX(Data_Warmte[Fractie])</f>
        <v>0.23356532991263548</v>
      </c>
    </row>
    <row r="1270" spans="1:4" x14ac:dyDescent="0.25">
      <c r="A1270" s="10">
        <v>43884.125</v>
      </c>
      <c r="B1270" s="10">
        <f>DATE(1904,MONTH(Data_Warmte[[#This Row],[Datumtijd]]),DAY(Data_Warmte[[#This Row],[Datumtijd]]))+TIME(HOUR(Data_Warmte[[#This Row],[Datumtijd]]),MINUTE(Data_Warmte[[#This Row],[Datumtijd]]),SECOND(Data_Warmte[[#This Row],[Datumtijd]]))</f>
        <v>1515.125</v>
      </c>
      <c r="C1270" s="11">
        <v>1.0184319999999999E-4</v>
      </c>
      <c r="D1270" s="7">
        <f>Data_Warmte[[#This Row],[Fractie]]/MAX(Data_Warmte[Fractie])</f>
        <v>0.2465660509939902</v>
      </c>
    </row>
    <row r="1271" spans="1:4" x14ac:dyDescent="0.25">
      <c r="A1271" s="10">
        <v>43884.166666666664</v>
      </c>
      <c r="B1271" s="10">
        <f>DATE(1904,MONTH(Data_Warmte[[#This Row],[Datumtijd]]),DAY(Data_Warmte[[#This Row],[Datumtijd]]))+TIME(HOUR(Data_Warmte[[#This Row],[Datumtijd]]),MINUTE(Data_Warmte[[#This Row],[Datumtijd]]),SECOND(Data_Warmte[[#This Row],[Datumtijd]]))</f>
        <v>1515.1666666666667</v>
      </c>
      <c r="C1271" s="11">
        <v>1.1162675E-4</v>
      </c>
      <c r="D1271" s="7">
        <f>Data_Warmte[[#This Row],[Fractie]]/MAX(Data_Warmte[Fractie])</f>
        <v>0.27025237750574804</v>
      </c>
    </row>
    <row r="1272" spans="1:4" x14ac:dyDescent="0.25">
      <c r="A1272" s="10">
        <v>43884.208333333336</v>
      </c>
      <c r="B1272" s="10">
        <f>DATE(1904,MONTH(Data_Warmte[[#This Row],[Datumtijd]]),DAY(Data_Warmte[[#This Row],[Datumtijd]]))+TIME(HOUR(Data_Warmte[[#This Row],[Datumtijd]]),MINUTE(Data_Warmte[[#This Row],[Datumtijd]]),SECOND(Data_Warmte[[#This Row],[Datumtijd]]))</f>
        <v>1515.2083333333333</v>
      </c>
      <c r="C1272" s="11">
        <v>1.2214205000000001E-4</v>
      </c>
      <c r="D1272" s="7">
        <f>Data_Warmte[[#This Row],[Fractie]]/MAX(Data_Warmte[Fractie])</f>
        <v>0.29571029709210339</v>
      </c>
    </row>
    <row r="1273" spans="1:4" x14ac:dyDescent="0.25">
      <c r="A1273" s="10">
        <v>43884.25</v>
      </c>
      <c r="B1273" s="10">
        <f>DATE(1904,MONTH(Data_Warmte[[#This Row],[Datumtijd]]),DAY(Data_Warmte[[#This Row],[Datumtijd]]))+TIME(HOUR(Data_Warmte[[#This Row],[Datumtijd]]),MINUTE(Data_Warmte[[#This Row],[Datumtijd]]),SECOND(Data_Warmte[[#This Row],[Datumtijd]]))</f>
        <v>1515.25</v>
      </c>
      <c r="C1273" s="11">
        <v>1.5100440000000002E-4</v>
      </c>
      <c r="D1273" s="7">
        <f>Data_Warmte[[#This Row],[Fractie]]/MAX(Data_Warmte[Fractie])</f>
        <v>0.36558708476085688</v>
      </c>
    </row>
    <row r="1274" spans="1:4" x14ac:dyDescent="0.25">
      <c r="A1274" s="10">
        <v>43884.291666666664</v>
      </c>
      <c r="B1274" s="10">
        <f>DATE(1904,MONTH(Data_Warmte[[#This Row],[Datumtijd]]),DAY(Data_Warmte[[#This Row],[Datumtijd]]))+TIME(HOUR(Data_Warmte[[#This Row],[Datumtijd]]),MINUTE(Data_Warmte[[#This Row],[Datumtijd]]),SECOND(Data_Warmte[[#This Row],[Datumtijd]]))</f>
        <v>1515.2916666666667</v>
      </c>
      <c r="C1274" s="11">
        <v>2.0751447000000003E-4</v>
      </c>
      <c r="D1274" s="7">
        <f>Data_Warmte[[#This Row],[Fractie]]/MAX(Data_Warmte[Fractie])</f>
        <v>0.50239999717223005</v>
      </c>
    </row>
    <row r="1275" spans="1:4" x14ac:dyDescent="0.25">
      <c r="A1275" s="10">
        <v>43884.333333333336</v>
      </c>
      <c r="B1275" s="10">
        <f>DATE(1904,MONTH(Data_Warmte[[#This Row],[Datumtijd]]),DAY(Data_Warmte[[#This Row],[Datumtijd]]))+TIME(HOUR(Data_Warmte[[#This Row],[Datumtijd]]),MINUTE(Data_Warmte[[#This Row],[Datumtijd]]),SECOND(Data_Warmte[[#This Row],[Datumtijd]]))</f>
        <v>1515.3333333333333</v>
      </c>
      <c r="C1275" s="11">
        <v>2.9226115999999994E-4</v>
      </c>
      <c r="D1275" s="7">
        <f>Data_Warmte[[#This Row],[Fractie]]/MAX(Data_Warmte[Fractie])</f>
        <v>0.70757478241181271</v>
      </c>
    </row>
    <row r="1276" spans="1:4" x14ac:dyDescent="0.25">
      <c r="A1276" s="10">
        <v>43884.375</v>
      </c>
      <c r="B1276" s="10">
        <f>DATE(1904,MONTH(Data_Warmte[[#This Row],[Datumtijd]]),DAY(Data_Warmte[[#This Row],[Datumtijd]]))+TIME(HOUR(Data_Warmte[[#This Row],[Datumtijd]]),MINUTE(Data_Warmte[[#This Row],[Datumtijd]]),SECOND(Data_Warmte[[#This Row],[Datumtijd]]))</f>
        <v>1515.375</v>
      </c>
      <c r="C1276" s="11">
        <v>3.5354140000000005E-4</v>
      </c>
      <c r="D1276" s="7">
        <f>Data_Warmte[[#This Row],[Fractie]]/MAX(Data_Warmte[Fractie])</f>
        <v>0.85593644799934321</v>
      </c>
    </row>
    <row r="1277" spans="1:4" x14ac:dyDescent="0.25">
      <c r="A1277" s="10">
        <v>43884.416666666664</v>
      </c>
      <c r="B1277" s="10">
        <f>DATE(1904,MONTH(Data_Warmte[[#This Row],[Datumtijd]]),DAY(Data_Warmte[[#This Row],[Datumtijd]]))+TIME(HOUR(Data_Warmte[[#This Row],[Datumtijd]]),MINUTE(Data_Warmte[[#This Row],[Datumtijd]]),SECOND(Data_Warmte[[#This Row],[Datumtijd]]))</f>
        <v>1515.4166666666667</v>
      </c>
      <c r="C1277" s="11">
        <v>3.6560863999999995E-4</v>
      </c>
      <c r="D1277" s="7">
        <f>Data_Warmte[[#This Row],[Fractie]]/MAX(Data_Warmte[Fractie])</f>
        <v>0.8851516701565092</v>
      </c>
    </row>
    <row r="1278" spans="1:4" x14ac:dyDescent="0.25">
      <c r="A1278" s="10">
        <v>43884.458333333336</v>
      </c>
      <c r="B1278" s="10">
        <f>DATE(1904,MONTH(Data_Warmte[[#This Row],[Datumtijd]]),DAY(Data_Warmte[[#This Row],[Datumtijd]]))+TIME(HOUR(Data_Warmte[[#This Row],[Datumtijd]]),MINUTE(Data_Warmte[[#This Row],[Datumtijd]]),SECOND(Data_Warmte[[#This Row],[Datumtijd]]))</f>
        <v>1515.4583333333333</v>
      </c>
      <c r="C1278" s="11">
        <v>3.3451596999999999E-4</v>
      </c>
      <c r="D1278" s="7">
        <f>Data_Warmte[[#This Row],[Fractie]]/MAX(Data_Warmte[Fractie])</f>
        <v>0.80987519753232518</v>
      </c>
    </row>
    <row r="1279" spans="1:4" x14ac:dyDescent="0.25">
      <c r="A1279" s="10">
        <v>43884.5</v>
      </c>
      <c r="B1279" s="10">
        <f>DATE(1904,MONTH(Data_Warmte[[#This Row],[Datumtijd]]),DAY(Data_Warmte[[#This Row],[Datumtijd]]))+TIME(HOUR(Data_Warmte[[#This Row],[Datumtijd]]),MINUTE(Data_Warmte[[#This Row],[Datumtijd]]),SECOND(Data_Warmte[[#This Row],[Datumtijd]]))</f>
        <v>1515.5</v>
      </c>
      <c r="C1279" s="11">
        <v>2.9387536000000005E-4</v>
      </c>
      <c r="D1279" s="7">
        <f>Data_Warmte[[#This Row],[Fractie]]/MAX(Data_Warmte[Fractie])</f>
        <v>0.71148281868241814</v>
      </c>
    </row>
    <row r="1280" spans="1:4" x14ac:dyDescent="0.25">
      <c r="A1280" s="10">
        <v>43884.541666666664</v>
      </c>
      <c r="B1280" s="10">
        <f>DATE(1904,MONTH(Data_Warmte[[#This Row],[Datumtijd]]),DAY(Data_Warmte[[#This Row],[Datumtijd]]))+TIME(HOUR(Data_Warmte[[#This Row],[Datumtijd]]),MINUTE(Data_Warmte[[#This Row],[Datumtijd]]),SECOND(Data_Warmte[[#This Row],[Datumtijd]]))</f>
        <v>1515.5416666666667</v>
      </c>
      <c r="C1280" s="11">
        <v>2.5663127000000001E-4</v>
      </c>
      <c r="D1280" s="7">
        <f>Data_Warmte[[#This Row],[Fractie]]/MAX(Data_Warmte[Fractie])</f>
        <v>0.62131353694181324</v>
      </c>
    </row>
    <row r="1281" spans="1:4" x14ac:dyDescent="0.25">
      <c r="A1281" s="10">
        <v>43884.583333333336</v>
      </c>
      <c r="B1281" s="10">
        <f>DATE(1904,MONTH(Data_Warmte[[#This Row],[Datumtijd]]),DAY(Data_Warmte[[#This Row],[Datumtijd]]))+TIME(HOUR(Data_Warmte[[#This Row],[Datumtijd]]),MINUTE(Data_Warmte[[#This Row],[Datumtijd]]),SECOND(Data_Warmte[[#This Row],[Datumtijd]]))</f>
        <v>1515.5833333333333</v>
      </c>
      <c r="C1281" s="11">
        <v>2.300363E-4</v>
      </c>
      <c r="D1281" s="7">
        <f>Data_Warmte[[#This Row],[Fractie]]/MAX(Data_Warmte[Fractie])</f>
        <v>0.55692615782171839</v>
      </c>
    </row>
    <row r="1282" spans="1:4" x14ac:dyDescent="0.25">
      <c r="A1282" s="10">
        <v>43884.625</v>
      </c>
      <c r="B1282" s="10">
        <f>DATE(1904,MONTH(Data_Warmte[[#This Row],[Datumtijd]]),DAY(Data_Warmte[[#This Row],[Datumtijd]]))+TIME(HOUR(Data_Warmte[[#This Row],[Datumtijd]]),MINUTE(Data_Warmte[[#This Row],[Datumtijd]]),SECOND(Data_Warmte[[#This Row],[Datumtijd]]))</f>
        <v>1515.625</v>
      </c>
      <c r="C1282" s="11">
        <v>2.1915183999999995E-4</v>
      </c>
      <c r="D1282" s="7">
        <f>Data_Warmte[[#This Row],[Fractie]]/MAX(Data_Warmte[Fractie])</f>
        <v>0.53057448859488676</v>
      </c>
    </row>
    <row r="1283" spans="1:4" x14ac:dyDescent="0.25">
      <c r="A1283" s="10">
        <v>43884.666666666664</v>
      </c>
      <c r="B1283" s="10">
        <f>DATE(1904,MONTH(Data_Warmte[[#This Row],[Datumtijd]]),DAY(Data_Warmte[[#This Row],[Datumtijd]]))+TIME(HOUR(Data_Warmte[[#This Row],[Datumtijd]]),MINUTE(Data_Warmte[[#This Row],[Datumtijd]]),SECOND(Data_Warmte[[#This Row],[Datumtijd]]))</f>
        <v>1515.6666666666667</v>
      </c>
      <c r="C1283" s="11">
        <v>2.2577824000000001E-4</v>
      </c>
      <c r="D1283" s="7">
        <f>Data_Warmte[[#This Row],[Fractie]]/MAX(Data_Warmte[Fractie])</f>
        <v>0.54661724137864254</v>
      </c>
    </row>
    <row r="1284" spans="1:4" x14ac:dyDescent="0.25">
      <c r="A1284" s="10">
        <v>43884.708333333336</v>
      </c>
      <c r="B1284" s="10">
        <f>DATE(1904,MONTH(Data_Warmte[[#This Row],[Datumtijd]]),DAY(Data_Warmte[[#This Row],[Datumtijd]]))+TIME(HOUR(Data_Warmte[[#This Row],[Datumtijd]]),MINUTE(Data_Warmte[[#This Row],[Datumtijd]]),SECOND(Data_Warmte[[#This Row],[Datumtijd]]))</f>
        <v>1515.7083333333333</v>
      </c>
      <c r="C1284" s="11">
        <v>2.5566351999999998E-4</v>
      </c>
      <c r="D1284" s="7">
        <f>Data_Warmte[[#This Row],[Fractie]]/MAX(Data_Warmte[Fractie])</f>
        <v>0.61897057937715072</v>
      </c>
    </row>
    <row r="1285" spans="1:4" x14ac:dyDescent="0.25">
      <c r="A1285" s="10">
        <v>43884.75</v>
      </c>
      <c r="B1285" s="10">
        <f>DATE(1904,MONTH(Data_Warmte[[#This Row],[Datumtijd]]),DAY(Data_Warmte[[#This Row],[Datumtijd]]))+TIME(HOUR(Data_Warmte[[#This Row],[Datumtijd]]),MINUTE(Data_Warmte[[#This Row],[Datumtijd]]),SECOND(Data_Warmte[[#This Row],[Datumtijd]]))</f>
        <v>1515.75</v>
      </c>
      <c r="C1285" s="11">
        <v>2.8071895999999996E-4</v>
      </c>
      <c r="D1285" s="7">
        <f>Data_Warmte[[#This Row],[Fractie]]/MAX(Data_Warmte[Fractie])</f>
        <v>0.67963070098288236</v>
      </c>
    </row>
    <row r="1286" spans="1:4" x14ac:dyDescent="0.25">
      <c r="A1286" s="10">
        <v>43884.791666666664</v>
      </c>
      <c r="B1286" s="10">
        <f>DATE(1904,MONTH(Data_Warmte[[#This Row],[Datumtijd]]),DAY(Data_Warmte[[#This Row],[Datumtijd]]))+TIME(HOUR(Data_Warmte[[#This Row],[Datumtijd]]),MINUTE(Data_Warmte[[#This Row],[Datumtijd]]),SECOND(Data_Warmte[[#This Row],[Datumtijd]]))</f>
        <v>1515.7916666666667</v>
      </c>
      <c r="C1286" s="11">
        <v>2.8366543999999998E-4</v>
      </c>
      <c r="D1286" s="7">
        <f>Data_Warmte[[#This Row],[Fractie]]/MAX(Data_Warmte[Fractie])</f>
        <v>0.68676423506206274</v>
      </c>
    </row>
    <row r="1287" spans="1:4" x14ac:dyDescent="0.25">
      <c r="A1287" s="10">
        <v>43884.833333333336</v>
      </c>
      <c r="B1287" s="10">
        <f>DATE(1904,MONTH(Data_Warmte[[#This Row],[Datumtijd]]),DAY(Data_Warmte[[#This Row],[Datumtijd]]))+TIME(HOUR(Data_Warmte[[#This Row],[Datumtijd]]),MINUTE(Data_Warmte[[#This Row],[Datumtijd]]),SECOND(Data_Warmte[[#This Row],[Datumtijd]]))</f>
        <v>1515.8333333333333</v>
      </c>
      <c r="C1287" s="11">
        <v>2.7391804E-4</v>
      </c>
      <c r="D1287" s="7">
        <f>Data_Warmte[[#This Row],[Fractie]]/MAX(Data_Warmte[Fractie])</f>
        <v>0.66316542900079589</v>
      </c>
    </row>
    <row r="1288" spans="1:4" x14ac:dyDescent="0.25">
      <c r="A1288" s="10">
        <v>43884.875</v>
      </c>
      <c r="B1288" s="10">
        <f>DATE(1904,MONTH(Data_Warmte[[#This Row],[Datumtijd]]),DAY(Data_Warmte[[#This Row],[Datumtijd]]))+TIME(HOUR(Data_Warmte[[#This Row],[Datumtijd]]),MINUTE(Data_Warmte[[#This Row],[Datumtijd]]),SECOND(Data_Warmte[[#This Row],[Datumtijd]]))</f>
        <v>1515.875</v>
      </c>
      <c r="C1288" s="11">
        <v>2.5412543999999999E-4</v>
      </c>
      <c r="D1288" s="7">
        <f>Data_Warmte[[#This Row],[Fractie]]/MAX(Data_Warmte[Fractie])</f>
        <v>0.61524683236495115</v>
      </c>
    </row>
    <row r="1289" spans="1:4" x14ac:dyDescent="0.25">
      <c r="A1289" s="10">
        <v>43884.916666666664</v>
      </c>
      <c r="B1289" s="10">
        <f>DATE(1904,MONTH(Data_Warmte[[#This Row],[Datumtijd]]),DAY(Data_Warmte[[#This Row],[Datumtijd]]))+TIME(HOUR(Data_Warmte[[#This Row],[Datumtijd]]),MINUTE(Data_Warmte[[#This Row],[Datumtijd]]),SECOND(Data_Warmte[[#This Row],[Datumtijd]]))</f>
        <v>1515.9166666666667</v>
      </c>
      <c r="C1289" s="11">
        <v>2.1650475E-4</v>
      </c>
      <c r="D1289" s="7">
        <f>Data_Warmte[[#This Row],[Fractie]]/MAX(Data_Warmte[Fractie])</f>
        <v>0.52416578847621742</v>
      </c>
    </row>
    <row r="1290" spans="1:4" x14ac:dyDescent="0.25">
      <c r="A1290" s="10">
        <v>43884.958333333336</v>
      </c>
      <c r="B1290" s="10">
        <f>DATE(1904,MONTH(Data_Warmte[[#This Row],[Datumtijd]]),DAY(Data_Warmte[[#This Row],[Datumtijd]]))+TIME(HOUR(Data_Warmte[[#This Row],[Datumtijd]]),MINUTE(Data_Warmte[[#This Row],[Datumtijd]]),SECOND(Data_Warmte[[#This Row],[Datumtijd]]))</f>
        <v>1515.9583333333333</v>
      </c>
      <c r="C1290" s="11">
        <v>1.5958446E-4</v>
      </c>
      <c r="D1290" s="7">
        <f>Data_Warmte[[#This Row],[Fractie]]/MAX(Data_Warmte[Fractie])</f>
        <v>0.38635971868724067</v>
      </c>
    </row>
    <row r="1291" spans="1:4" x14ac:dyDescent="0.25">
      <c r="A1291" s="10">
        <v>43885</v>
      </c>
      <c r="B1291" s="10">
        <f>DATE(1904,MONTH(Data_Warmte[[#This Row],[Datumtijd]]),DAY(Data_Warmte[[#This Row],[Datumtijd]]))+TIME(HOUR(Data_Warmte[[#This Row],[Datumtijd]]),MINUTE(Data_Warmte[[#This Row],[Datumtijd]]),SECOND(Data_Warmte[[#This Row],[Datumtijd]]))</f>
        <v>1516</v>
      </c>
      <c r="C1291" s="11">
        <v>9.6887749999999994E-5</v>
      </c>
      <c r="D1291" s="7">
        <f>Data_Warmte[[#This Row],[Fractie]]/MAX(Data_Warmte[Fractie])</f>
        <v>0.23456872827241262</v>
      </c>
    </row>
    <row r="1292" spans="1:4" x14ac:dyDescent="0.25">
      <c r="A1292" s="10">
        <v>43885.041666666664</v>
      </c>
      <c r="B1292" s="10">
        <f>DATE(1904,MONTH(Data_Warmte[[#This Row],[Datumtijd]]),DAY(Data_Warmte[[#This Row],[Datumtijd]]))+TIME(HOUR(Data_Warmte[[#This Row],[Datumtijd]]),MINUTE(Data_Warmte[[#This Row],[Datumtijd]]),SECOND(Data_Warmte[[#This Row],[Datumtijd]]))</f>
        <v>1516.0416666666667</v>
      </c>
      <c r="C1292" s="11">
        <v>8.0786879999999989E-5</v>
      </c>
      <c r="D1292" s="7">
        <f>Data_Warmte[[#This Row],[Fractie]]/MAX(Data_Warmte[Fractie])</f>
        <v>0.1955879427760063</v>
      </c>
    </row>
    <row r="1293" spans="1:4" x14ac:dyDescent="0.25">
      <c r="A1293" s="10">
        <v>43885.083333333336</v>
      </c>
      <c r="B1293" s="10">
        <f>DATE(1904,MONTH(Data_Warmte[[#This Row],[Datumtijd]]),DAY(Data_Warmte[[#This Row],[Datumtijd]]))+TIME(HOUR(Data_Warmte[[#This Row],[Datumtijd]]),MINUTE(Data_Warmte[[#This Row],[Datumtijd]]),SECOND(Data_Warmte[[#This Row],[Datumtijd]]))</f>
        <v>1516.0833333333333</v>
      </c>
      <c r="C1293" s="11">
        <v>8.5201599999999987E-5</v>
      </c>
      <c r="D1293" s="7">
        <f>Data_Warmte[[#This Row],[Fractie]]/MAX(Data_Warmte[Fractie])</f>
        <v>0.20627613871490244</v>
      </c>
    </row>
    <row r="1294" spans="1:4" x14ac:dyDescent="0.25">
      <c r="A1294" s="10">
        <v>43885.125</v>
      </c>
      <c r="B1294" s="10">
        <f>DATE(1904,MONTH(Data_Warmte[[#This Row],[Datumtijd]]),DAY(Data_Warmte[[#This Row],[Datumtijd]]))+TIME(HOUR(Data_Warmte[[#This Row],[Datumtijd]]),MINUTE(Data_Warmte[[#This Row],[Datumtijd]]),SECOND(Data_Warmte[[#This Row],[Datumtijd]]))</f>
        <v>1516.125</v>
      </c>
      <c r="C1294" s="11">
        <v>9.4774870000000018E-5</v>
      </c>
      <c r="D1294" s="7">
        <f>Data_Warmte[[#This Row],[Fractie]]/MAX(Data_Warmte[Fractie])</f>
        <v>0.22945336978186859</v>
      </c>
    </row>
    <row r="1295" spans="1:4" x14ac:dyDescent="0.25">
      <c r="A1295" s="10">
        <v>43885.166666666664</v>
      </c>
      <c r="B1295" s="10">
        <f>DATE(1904,MONTH(Data_Warmte[[#This Row],[Datumtijd]]),DAY(Data_Warmte[[#This Row],[Datumtijd]]))+TIME(HOUR(Data_Warmte[[#This Row],[Datumtijd]]),MINUTE(Data_Warmte[[#This Row],[Datumtijd]]),SECOND(Data_Warmte[[#This Row],[Datumtijd]]))</f>
        <v>1516.1666666666667</v>
      </c>
      <c r="C1295" s="11">
        <v>1.0608132000000001E-4</v>
      </c>
      <c r="D1295" s="7">
        <f>Data_Warmte[[#This Row],[Fractie]]/MAX(Data_Warmte[Fractie])</f>
        <v>0.25682669197972763</v>
      </c>
    </row>
    <row r="1296" spans="1:4" x14ac:dyDescent="0.25">
      <c r="A1296" s="10">
        <v>43885.208333333336</v>
      </c>
      <c r="B1296" s="10">
        <f>DATE(1904,MONTH(Data_Warmte[[#This Row],[Datumtijd]]),DAY(Data_Warmte[[#This Row],[Datumtijd]]))+TIME(HOUR(Data_Warmte[[#This Row],[Datumtijd]]),MINUTE(Data_Warmte[[#This Row],[Datumtijd]]),SECOND(Data_Warmte[[#This Row],[Datumtijd]]))</f>
        <v>1516.2083333333333</v>
      </c>
      <c r="C1296" s="11">
        <v>1.3074982000000002E-4</v>
      </c>
      <c r="D1296" s="7">
        <f>Data_Warmte[[#This Row],[Fractie]]/MAX(Data_Warmte[Fractie])</f>
        <v>0.31655001792535042</v>
      </c>
    </row>
    <row r="1297" spans="1:4" x14ac:dyDescent="0.25">
      <c r="A1297" s="10">
        <v>43885.25</v>
      </c>
      <c r="B1297" s="10">
        <f>DATE(1904,MONTH(Data_Warmte[[#This Row],[Datumtijd]]),DAY(Data_Warmte[[#This Row],[Datumtijd]]))+TIME(HOUR(Data_Warmte[[#This Row],[Datumtijd]]),MINUTE(Data_Warmte[[#This Row],[Datumtijd]]),SECOND(Data_Warmte[[#This Row],[Datumtijd]]))</f>
        <v>1516.25</v>
      </c>
      <c r="C1297" s="11">
        <v>1.8846564000000001E-4</v>
      </c>
      <c r="D1297" s="7">
        <f>Data_Warmte[[#This Row],[Fractie]]/MAX(Data_Warmte[Fractie])</f>
        <v>0.45628209446340062</v>
      </c>
    </row>
    <row r="1298" spans="1:4" x14ac:dyDescent="0.25">
      <c r="A1298" s="10">
        <v>43885.291666666664</v>
      </c>
      <c r="B1298" s="10">
        <f>DATE(1904,MONTH(Data_Warmte[[#This Row],[Datumtijd]]),DAY(Data_Warmte[[#This Row],[Datumtijd]]))+TIME(HOUR(Data_Warmte[[#This Row],[Datumtijd]]),MINUTE(Data_Warmte[[#This Row],[Datumtijd]]),SECOND(Data_Warmte[[#This Row],[Datumtijd]]))</f>
        <v>1516.2916666666667</v>
      </c>
      <c r="C1298" s="11">
        <v>2.6899790000000002E-4</v>
      </c>
      <c r="D1298" s="7">
        <f>Data_Warmte[[#This Row],[Fractie]]/MAX(Data_Warmte[Fractie])</f>
        <v>0.65125359305949038</v>
      </c>
    </row>
    <row r="1299" spans="1:4" x14ac:dyDescent="0.25">
      <c r="A1299" s="10">
        <v>43885.333333333336</v>
      </c>
      <c r="B1299" s="10">
        <f>DATE(1904,MONTH(Data_Warmte[[#This Row],[Datumtijd]]),DAY(Data_Warmte[[#This Row],[Datumtijd]]))+TIME(HOUR(Data_Warmte[[#This Row],[Datumtijd]]),MINUTE(Data_Warmte[[#This Row],[Datumtijd]]),SECOND(Data_Warmte[[#This Row],[Datumtijd]]))</f>
        <v>1516.3333333333333</v>
      </c>
      <c r="C1299" s="11">
        <v>3.2542460000000004E-4</v>
      </c>
      <c r="D1299" s="7">
        <f>Data_Warmte[[#This Row],[Fractie]]/MAX(Data_Warmte[Fractie])</f>
        <v>0.7878646637016401</v>
      </c>
    </row>
    <row r="1300" spans="1:4" x14ac:dyDescent="0.25">
      <c r="A1300" s="10">
        <v>43885.375</v>
      </c>
      <c r="B1300" s="10">
        <f>DATE(1904,MONTH(Data_Warmte[[#This Row],[Datumtijd]]),DAY(Data_Warmte[[#This Row],[Datumtijd]]))+TIME(HOUR(Data_Warmte[[#This Row],[Datumtijd]]),MINUTE(Data_Warmte[[#This Row],[Datumtijd]]),SECOND(Data_Warmte[[#This Row],[Datumtijd]]))</f>
        <v>1516.375</v>
      </c>
      <c r="C1300" s="11">
        <v>3.3390187999999995E-4</v>
      </c>
      <c r="D1300" s="7">
        <f>Data_Warmte[[#This Row],[Fractie]]/MAX(Data_Warmte[Fractie])</f>
        <v>0.80838846355052851</v>
      </c>
    </row>
    <row r="1301" spans="1:4" x14ac:dyDescent="0.25">
      <c r="A1301" s="10">
        <v>43885.416666666664</v>
      </c>
      <c r="B1301" s="10">
        <f>DATE(1904,MONTH(Data_Warmte[[#This Row],[Datumtijd]]),DAY(Data_Warmte[[#This Row],[Datumtijd]]))+TIME(HOUR(Data_Warmte[[#This Row],[Datumtijd]]),MINUTE(Data_Warmte[[#This Row],[Datumtijd]]),SECOND(Data_Warmte[[#This Row],[Datumtijd]]))</f>
        <v>1516.4166666666667</v>
      </c>
      <c r="C1301" s="11">
        <v>3.1208555999999996E-4</v>
      </c>
      <c r="D1301" s="7">
        <f>Data_Warmte[[#This Row],[Fractie]]/MAX(Data_Warmte[Fractie])</f>
        <v>0.75557036799165755</v>
      </c>
    </row>
    <row r="1302" spans="1:4" x14ac:dyDescent="0.25">
      <c r="A1302" s="10">
        <v>43885.458333333336</v>
      </c>
      <c r="B1302" s="10">
        <f>DATE(1904,MONTH(Data_Warmte[[#This Row],[Datumtijd]]),DAY(Data_Warmte[[#This Row],[Datumtijd]]))+TIME(HOUR(Data_Warmte[[#This Row],[Datumtijd]]),MINUTE(Data_Warmte[[#This Row],[Datumtijd]]),SECOND(Data_Warmte[[#This Row],[Datumtijd]]))</f>
        <v>1516.4583333333333</v>
      </c>
      <c r="C1302" s="11">
        <v>2.6992803999999996E-4</v>
      </c>
      <c r="D1302" s="7">
        <f>Data_Warmte[[#This Row],[Fractie]]/MAX(Data_Warmte[Fractie])</f>
        <v>0.65350549546113845</v>
      </c>
    </row>
    <row r="1303" spans="1:4" x14ac:dyDescent="0.25">
      <c r="A1303" s="10">
        <v>43885.5</v>
      </c>
      <c r="B1303" s="10">
        <f>DATE(1904,MONTH(Data_Warmte[[#This Row],[Datumtijd]]),DAY(Data_Warmte[[#This Row],[Datumtijd]]))+TIME(HOUR(Data_Warmte[[#This Row],[Datumtijd]]),MINUTE(Data_Warmte[[#This Row],[Datumtijd]]),SECOND(Data_Warmte[[#This Row],[Datumtijd]]))</f>
        <v>1516.5</v>
      </c>
      <c r="C1303" s="11">
        <v>2.4044407999999998E-4</v>
      </c>
      <c r="D1303" s="7">
        <f>Data_Warmte[[#This Row],[Fractie]]/MAX(Data_Warmte[Fractie])</f>
        <v>0.58212376762005769</v>
      </c>
    </row>
    <row r="1304" spans="1:4" x14ac:dyDescent="0.25">
      <c r="A1304" s="10">
        <v>43885.541666666664</v>
      </c>
      <c r="B1304" s="10">
        <f>DATE(1904,MONTH(Data_Warmte[[#This Row],[Datumtijd]]),DAY(Data_Warmte[[#This Row],[Datumtijd]]))+TIME(HOUR(Data_Warmte[[#This Row],[Datumtijd]]),MINUTE(Data_Warmte[[#This Row],[Datumtijd]]),SECOND(Data_Warmte[[#This Row],[Datumtijd]]))</f>
        <v>1516.5416666666667</v>
      </c>
      <c r="C1304" s="11">
        <v>2.2408084999999997E-4</v>
      </c>
      <c r="D1304" s="7">
        <f>Data_Warmte[[#This Row],[Fractie]]/MAX(Data_Warmte[Fractie])</f>
        <v>0.54250779912528935</v>
      </c>
    </row>
    <row r="1305" spans="1:4" x14ac:dyDescent="0.25">
      <c r="A1305" s="10">
        <v>43885.583333333336</v>
      </c>
      <c r="B1305" s="10">
        <f>DATE(1904,MONTH(Data_Warmte[[#This Row],[Datumtijd]]),DAY(Data_Warmte[[#This Row],[Datumtijd]]))+TIME(HOUR(Data_Warmte[[#This Row],[Datumtijd]]),MINUTE(Data_Warmte[[#This Row],[Datumtijd]]),SECOND(Data_Warmte[[#This Row],[Datumtijd]]))</f>
        <v>1516.5833333333333</v>
      </c>
      <c r="C1305" s="11">
        <v>2.1739444999999998E-4</v>
      </c>
      <c r="D1305" s="7">
        <f>Data_Warmte[[#This Row],[Fractie]]/MAX(Data_Warmte[Fractie])</f>
        <v>0.5263197841830427</v>
      </c>
    </row>
    <row r="1306" spans="1:4" x14ac:dyDescent="0.25">
      <c r="A1306" s="10">
        <v>43885.625</v>
      </c>
      <c r="B1306" s="10">
        <f>DATE(1904,MONTH(Data_Warmte[[#This Row],[Datumtijd]]),DAY(Data_Warmte[[#This Row],[Datumtijd]]))+TIME(HOUR(Data_Warmte[[#This Row],[Datumtijd]]),MINUTE(Data_Warmte[[#This Row],[Datumtijd]]),SECOND(Data_Warmte[[#This Row],[Datumtijd]]))</f>
        <v>1516.625</v>
      </c>
      <c r="C1306" s="11">
        <v>2.1890352000000001E-4</v>
      </c>
      <c r="D1306" s="7">
        <f>Data_Warmte[[#This Row],[Fractie]]/MAX(Data_Warmte[Fractie])</f>
        <v>0.52997329694161177</v>
      </c>
    </row>
    <row r="1307" spans="1:4" x14ac:dyDescent="0.25">
      <c r="A1307" s="10">
        <v>43885.666666666664</v>
      </c>
      <c r="B1307" s="10">
        <f>DATE(1904,MONTH(Data_Warmte[[#This Row],[Datumtijd]]),DAY(Data_Warmte[[#This Row],[Datumtijd]]))+TIME(HOUR(Data_Warmte[[#This Row],[Datumtijd]]),MINUTE(Data_Warmte[[#This Row],[Datumtijd]]),SECOND(Data_Warmte[[#This Row],[Datumtijd]]))</f>
        <v>1516.6666666666667</v>
      </c>
      <c r="C1307" s="11">
        <v>2.4068659000000002E-4</v>
      </c>
      <c r="D1307" s="7">
        <f>Data_Warmte[[#This Row],[Fractie]]/MAX(Data_Warmte[Fractie])</f>
        <v>0.582710893054319</v>
      </c>
    </row>
    <row r="1308" spans="1:4" x14ac:dyDescent="0.25">
      <c r="A1308" s="10">
        <v>43885.708333333336</v>
      </c>
      <c r="B1308" s="10">
        <f>DATE(1904,MONTH(Data_Warmte[[#This Row],[Datumtijd]]),DAY(Data_Warmte[[#This Row],[Datumtijd]]))+TIME(HOUR(Data_Warmte[[#This Row],[Datumtijd]]),MINUTE(Data_Warmte[[#This Row],[Datumtijd]]),SECOND(Data_Warmte[[#This Row],[Datumtijd]]))</f>
        <v>1516.7083333333333</v>
      </c>
      <c r="C1308" s="11">
        <v>2.8076874999999996E-4</v>
      </c>
      <c r="D1308" s="7">
        <f>Data_Warmte[[#This Row],[Fractie]]/MAX(Data_Warmte[Fractie])</f>
        <v>0.67975124436407031</v>
      </c>
    </row>
    <row r="1309" spans="1:4" x14ac:dyDescent="0.25">
      <c r="A1309" s="10">
        <v>43885.75</v>
      </c>
      <c r="B1309" s="10">
        <f>DATE(1904,MONTH(Data_Warmte[[#This Row],[Datumtijd]]),DAY(Data_Warmte[[#This Row],[Datumtijd]]))+TIME(HOUR(Data_Warmte[[#This Row],[Datumtijd]]),MINUTE(Data_Warmte[[#This Row],[Datumtijd]]),SECOND(Data_Warmte[[#This Row],[Datumtijd]]))</f>
        <v>1516.75</v>
      </c>
      <c r="C1309" s="11">
        <v>3.1499091999999997E-4</v>
      </c>
      <c r="D1309" s="7">
        <f>Data_Warmte[[#This Row],[Fractie]]/MAX(Data_Warmte[Fractie])</f>
        <v>0.76260434907155206</v>
      </c>
    </row>
    <row r="1310" spans="1:4" x14ac:dyDescent="0.25">
      <c r="A1310" s="10">
        <v>43885.791666666664</v>
      </c>
      <c r="B1310" s="10">
        <f>DATE(1904,MONTH(Data_Warmte[[#This Row],[Datumtijd]]),DAY(Data_Warmte[[#This Row],[Datumtijd]]))+TIME(HOUR(Data_Warmte[[#This Row],[Datumtijd]]),MINUTE(Data_Warmte[[#This Row],[Datumtijd]]),SECOND(Data_Warmte[[#This Row],[Datumtijd]]))</f>
        <v>1516.7916666666667</v>
      </c>
      <c r="C1310" s="11">
        <v>3.0986388000000002E-4</v>
      </c>
      <c r="D1310" s="7">
        <f>Data_Warmte[[#This Row],[Fractie]]/MAX(Data_Warmte[Fractie])</f>
        <v>0.75019160078704983</v>
      </c>
    </row>
    <row r="1311" spans="1:4" x14ac:dyDescent="0.25">
      <c r="A1311" s="10">
        <v>43885.833333333336</v>
      </c>
      <c r="B1311" s="10">
        <f>DATE(1904,MONTH(Data_Warmte[[#This Row],[Datumtijd]]),DAY(Data_Warmte[[#This Row],[Datumtijd]]))+TIME(HOUR(Data_Warmte[[#This Row],[Datumtijd]]),MINUTE(Data_Warmte[[#This Row],[Datumtijd]]),SECOND(Data_Warmte[[#This Row],[Datumtijd]]))</f>
        <v>1516.8333333333333</v>
      </c>
      <c r="C1311" s="11">
        <v>2.9961146999999999E-4</v>
      </c>
      <c r="D1311" s="7">
        <f>Data_Warmte[[#This Row],[Fractie]]/MAX(Data_Warmte[Fractie])</f>
        <v>0.72537014734812311</v>
      </c>
    </row>
    <row r="1312" spans="1:4" x14ac:dyDescent="0.25">
      <c r="A1312" s="10">
        <v>43885.875</v>
      </c>
      <c r="B1312" s="10">
        <f>DATE(1904,MONTH(Data_Warmte[[#This Row],[Datumtijd]]),DAY(Data_Warmte[[#This Row],[Datumtijd]]))+TIME(HOUR(Data_Warmte[[#This Row],[Datumtijd]]),MINUTE(Data_Warmte[[#This Row],[Datumtijd]]),SECOND(Data_Warmte[[#This Row],[Datumtijd]]))</f>
        <v>1516.875</v>
      </c>
      <c r="C1312" s="11">
        <v>2.7194725000000001E-4</v>
      </c>
      <c r="D1312" s="7">
        <f>Data_Warmte[[#This Row],[Fractie]]/MAX(Data_Warmte[Fractie])</f>
        <v>0.65839407551191842</v>
      </c>
    </row>
    <row r="1313" spans="1:4" x14ac:dyDescent="0.25">
      <c r="A1313" s="10">
        <v>43885.916666666664</v>
      </c>
      <c r="B1313" s="10">
        <f>DATE(1904,MONTH(Data_Warmte[[#This Row],[Datumtijd]]),DAY(Data_Warmte[[#This Row],[Datumtijd]]))+TIME(HOUR(Data_Warmte[[#This Row],[Datumtijd]]),MINUTE(Data_Warmte[[#This Row],[Datumtijd]]),SECOND(Data_Warmte[[#This Row],[Datumtijd]]))</f>
        <v>1516.9166666666667</v>
      </c>
      <c r="C1313" s="11">
        <v>2.3148822000000001E-4</v>
      </c>
      <c r="D1313" s="7">
        <f>Data_Warmte[[#This Row],[Fractie]]/MAX(Data_Warmte[Fractie])</f>
        <v>0.56044130837432471</v>
      </c>
    </row>
    <row r="1314" spans="1:4" x14ac:dyDescent="0.25">
      <c r="A1314" s="10">
        <v>43885.958333333336</v>
      </c>
      <c r="B1314" s="10">
        <f>DATE(1904,MONTH(Data_Warmte[[#This Row],[Datumtijd]]),DAY(Data_Warmte[[#This Row],[Datumtijd]]))+TIME(HOUR(Data_Warmte[[#This Row],[Datumtijd]]),MINUTE(Data_Warmte[[#This Row],[Datumtijd]]),SECOND(Data_Warmte[[#This Row],[Datumtijd]]))</f>
        <v>1516.9583333333333</v>
      </c>
      <c r="C1314" s="11">
        <v>1.6615886E-4</v>
      </c>
      <c r="D1314" s="7">
        <f>Data_Warmte[[#This Row],[Fractie]]/MAX(Data_Warmte[Fractie])</f>
        <v>0.402276577600304</v>
      </c>
    </row>
    <row r="1315" spans="1:4" x14ac:dyDescent="0.25">
      <c r="A1315" s="10">
        <v>43886</v>
      </c>
      <c r="B1315" s="10">
        <f>DATE(1904,MONTH(Data_Warmte[[#This Row],[Datumtijd]]),DAY(Data_Warmte[[#This Row],[Datumtijd]]))+TIME(HOUR(Data_Warmte[[#This Row],[Datumtijd]]),MINUTE(Data_Warmte[[#This Row],[Datumtijd]]),SECOND(Data_Warmte[[#This Row],[Datumtijd]]))</f>
        <v>1517</v>
      </c>
      <c r="C1315" s="11">
        <v>1.000096E-4</v>
      </c>
      <c r="D1315" s="7">
        <f>Data_Warmte[[#This Row],[Fractie]]/MAX(Data_Warmte[Fractie])</f>
        <v>0.24212683943050262</v>
      </c>
    </row>
    <row r="1316" spans="1:4" x14ac:dyDescent="0.25">
      <c r="A1316" s="10">
        <v>43886.041666666664</v>
      </c>
      <c r="B1316" s="10">
        <f>DATE(1904,MONTH(Data_Warmte[[#This Row],[Datumtijd]]),DAY(Data_Warmte[[#This Row],[Datumtijd]]))+TIME(HOUR(Data_Warmte[[#This Row],[Datumtijd]]),MINUTE(Data_Warmte[[#This Row],[Datumtijd]]),SECOND(Data_Warmte[[#This Row],[Datumtijd]]))</f>
        <v>1517.0416666666667</v>
      </c>
      <c r="C1316" s="11">
        <v>7.6251440000000003E-5</v>
      </c>
      <c r="D1316" s="7">
        <f>Data_Warmte[[#This Row],[Fractie]]/MAX(Data_Warmte[Fractie])</f>
        <v>0.18460747937422611</v>
      </c>
    </row>
    <row r="1317" spans="1:4" x14ac:dyDescent="0.25">
      <c r="A1317" s="10">
        <v>43886.083333333336</v>
      </c>
      <c r="B1317" s="10">
        <f>DATE(1904,MONTH(Data_Warmte[[#This Row],[Datumtijd]]),DAY(Data_Warmte[[#This Row],[Datumtijd]]))+TIME(HOUR(Data_Warmte[[#This Row],[Datumtijd]]),MINUTE(Data_Warmte[[#This Row],[Datumtijd]]),SECOND(Data_Warmte[[#This Row],[Datumtijd]]))</f>
        <v>1517.0833333333333</v>
      </c>
      <c r="C1317" s="11">
        <v>7.9806599999999989E-5</v>
      </c>
      <c r="D1317" s="7">
        <f>Data_Warmte[[#This Row],[Fractie]]/MAX(Data_Warmte[Fractie])</f>
        <v>0.19321464963057894</v>
      </c>
    </row>
    <row r="1318" spans="1:4" x14ac:dyDescent="0.25">
      <c r="A1318" s="10">
        <v>43886.125</v>
      </c>
      <c r="B1318" s="10">
        <f>DATE(1904,MONTH(Data_Warmte[[#This Row],[Datumtijd]]),DAY(Data_Warmte[[#This Row],[Datumtijd]]))+TIME(HOUR(Data_Warmte[[#This Row],[Datumtijd]]),MINUTE(Data_Warmte[[#This Row],[Datumtijd]]),SECOND(Data_Warmte[[#This Row],[Datumtijd]]))</f>
        <v>1517.125</v>
      </c>
      <c r="C1318" s="11">
        <v>8.7974439999999999E-5</v>
      </c>
      <c r="D1318" s="7">
        <f>Data_Warmte[[#This Row],[Fractie]]/MAX(Data_Warmte[Fractie])</f>
        <v>0.21298928410740955</v>
      </c>
    </row>
    <row r="1319" spans="1:4" x14ac:dyDescent="0.25">
      <c r="A1319" s="10">
        <v>43886.166666666664</v>
      </c>
      <c r="B1319" s="10">
        <f>DATE(1904,MONTH(Data_Warmte[[#This Row],[Datumtijd]]),DAY(Data_Warmte[[#This Row],[Datumtijd]]))+TIME(HOUR(Data_Warmte[[#This Row],[Datumtijd]]),MINUTE(Data_Warmte[[#This Row],[Datumtijd]]),SECOND(Data_Warmte[[#This Row],[Datumtijd]]))</f>
        <v>1517.1666666666667</v>
      </c>
      <c r="C1319" s="11">
        <v>1.0017669000000002E-4</v>
      </c>
      <c r="D1319" s="7">
        <f>Data_Warmte[[#This Row],[Fractie]]/MAX(Data_Warmte[Fractie])</f>
        <v>0.2425313703315406</v>
      </c>
    </row>
    <row r="1320" spans="1:4" x14ac:dyDescent="0.25">
      <c r="A1320" s="10">
        <v>43886.208333333336</v>
      </c>
      <c r="B1320" s="10">
        <f>DATE(1904,MONTH(Data_Warmte[[#This Row],[Datumtijd]]),DAY(Data_Warmte[[#This Row],[Datumtijd]]))+TIME(HOUR(Data_Warmte[[#This Row],[Datumtijd]]),MINUTE(Data_Warmte[[#This Row],[Datumtijd]]),SECOND(Data_Warmte[[#This Row],[Datumtijd]]))</f>
        <v>1517.2083333333333</v>
      </c>
      <c r="C1320" s="11">
        <v>1.2309262000000001E-4</v>
      </c>
      <c r="D1320" s="7">
        <f>Data_Warmte[[#This Row],[Fractie]]/MAX(Data_Warmte[Fractie])</f>
        <v>0.29801166125871792</v>
      </c>
    </row>
    <row r="1321" spans="1:4" x14ac:dyDescent="0.25">
      <c r="A1321" s="10">
        <v>43886.25</v>
      </c>
      <c r="B1321" s="10">
        <f>DATE(1904,MONTH(Data_Warmte[[#This Row],[Datumtijd]]),DAY(Data_Warmte[[#This Row],[Datumtijd]]))+TIME(HOUR(Data_Warmte[[#This Row],[Datumtijd]]),MINUTE(Data_Warmte[[#This Row],[Datumtijd]]),SECOND(Data_Warmte[[#This Row],[Datumtijd]]))</f>
        <v>1517.25</v>
      </c>
      <c r="C1321" s="11">
        <v>1.8028456E-4</v>
      </c>
      <c r="D1321" s="7">
        <f>Data_Warmte[[#This Row],[Fractie]]/MAX(Data_Warmte[Fractie])</f>
        <v>0.43647540547026298</v>
      </c>
    </row>
    <row r="1322" spans="1:4" x14ac:dyDescent="0.25">
      <c r="A1322" s="10">
        <v>43886.291666666664</v>
      </c>
      <c r="B1322" s="10">
        <f>DATE(1904,MONTH(Data_Warmte[[#This Row],[Datumtijd]]),DAY(Data_Warmte[[#This Row],[Datumtijd]]))+TIME(HOUR(Data_Warmte[[#This Row],[Datumtijd]]),MINUTE(Data_Warmte[[#This Row],[Datumtijd]]),SECOND(Data_Warmte[[#This Row],[Datumtijd]]))</f>
        <v>1517.2916666666667</v>
      </c>
      <c r="C1322" s="11">
        <v>2.6092014999999999E-4</v>
      </c>
      <c r="D1322" s="7">
        <f>Data_Warmte[[#This Row],[Fractie]]/MAX(Data_Warmte[Fractie])</f>
        <v>0.63169706971363404</v>
      </c>
    </row>
    <row r="1323" spans="1:4" x14ac:dyDescent="0.25">
      <c r="A1323" s="10">
        <v>43886.333333333336</v>
      </c>
      <c r="B1323" s="10">
        <f>DATE(1904,MONTH(Data_Warmte[[#This Row],[Datumtijd]]),DAY(Data_Warmte[[#This Row],[Datumtijd]]))+TIME(HOUR(Data_Warmte[[#This Row],[Datumtijd]]),MINUTE(Data_Warmte[[#This Row],[Datumtijd]]),SECOND(Data_Warmte[[#This Row],[Datumtijd]]))</f>
        <v>1517.3333333333333</v>
      </c>
      <c r="C1323" s="11">
        <v>3.1706239999999998E-4</v>
      </c>
      <c r="D1323" s="7">
        <f>Data_Warmte[[#This Row],[Fractie]]/MAX(Data_Warmte[Fractie])</f>
        <v>0.76761947667273733</v>
      </c>
    </row>
    <row r="1324" spans="1:4" x14ac:dyDescent="0.25">
      <c r="A1324" s="10">
        <v>43886.375</v>
      </c>
      <c r="B1324" s="10">
        <f>DATE(1904,MONTH(Data_Warmte[[#This Row],[Datumtijd]]),DAY(Data_Warmte[[#This Row],[Datumtijd]]))+TIME(HOUR(Data_Warmte[[#This Row],[Datumtijd]]),MINUTE(Data_Warmte[[#This Row],[Datumtijd]]),SECOND(Data_Warmte[[#This Row],[Datumtijd]]))</f>
        <v>1517.375</v>
      </c>
      <c r="C1324" s="11">
        <v>3.2230712999999994E-4</v>
      </c>
      <c r="D1324" s="7">
        <f>Data_Warmte[[#This Row],[Fractie]]/MAX(Data_Warmte[Fractie])</f>
        <v>0.78031715668111978</v>
      </c>
    </row>
    <row r="1325" spans="1:4" x14ac:dyDescent="0.25">
      <c r="A1325" s="10">
        <v>43886.416666666664</v>
      </c>
      <c r="B1325" s="10">
        <f>DATE(1904,MONTH(Data_Warmte[[#This Row],[Datumtijd]]),DAY(Data_Warmte[[#This Row],[Datumtijd]]))+TIME(HOUR(Data_Warmte[[#This Row],[Datumtijd]]),MINUTE(Data_Warmte[[#This Row],[Datumtijd]]),SECOND(Data_Warmte[[#This Row],[Datumtijd]]))</f>
        <v>1517.4166666666667</v>
      </c>
      <c r="C1325" s="11">
        <v>3.0419436000000001E-4</v>
      </c>
      <c r="D1325" s="7">
        <f>Data_Warmte[[#This Row],[Fractie]]/MAX(Data_Warmte[Fractie])</f>
        <v>0.73646548890690999</v>
      </c>
    </row>
    <row r="1326" spans="1:4" x14ac:dyDescent="0.25">
      <c r="A1326" s="10">
        <v>43886.458333333336</v>
      </c>
      <c r="B1326" s="10">
        <f>DATE(1904,MONTH(Data_Warmte[[#This Row],[Datumtijd]]),DAY(Data_Warmte[[#This Row],[Datumtijd]]))+TIME(HOUR(Data_Warmte[[#This Row],[Datumtijd]]),MINUTE(Data_Warmte[[#This Row],[Datumtijd]]),SECOND(Data_Warmte[[#This Row],[Datumtijd]]))</f>
        <v>1517.4583333333333</v>
      </c>
      <c r="C1326" s="11">
        <v>2.6624877999999999E-4</v>
      </c>
      <c r="D1326" s="7">
        <f>Data_Warmte[[#This Row],[Fractie]]/MAX(Data_Warmte[Fractie])</f>
        <v>0.64459787464030671</v>
      </c>
    </row>
    <row r="1327" spans="1:4" x14ac:dyDescent="0.25">
      <c r="A1327" s="10">
        <v>43886.5</v>
      </c>
      <c r="B1327" s="10">
        <f>DATE(1904,MONTH(Data_Warmte[[#This Row],[Datumtijd]]),DAY(Data_Warmte[[#This Row],[Datumtijd]]))+TIME(HOUR(Data_Warmte[[#This Row],[Datumtijd]]),MINUTE(Data_Warmte[[#This Row],[Datumtijd]]),SECOND(Data_Warmte[[#This Row],[Datumtijd]]))</f>
        <v>1517.5</v>
      </c>
      <c r="C1327" s="11">
        <v>2.3883881000000002E-4</v>
      </c>
      <c r="D1327" s="7">
        <f>Data_Warmte[[#This Row],[Fractie]]/MAX(Data_Warmte[Fractie])</f>
        <v>0.57823735120070796</v>
      </c>
    </row>
    <row r="1328" spans="1:4" x14ac:dyDescent="0.25">
      <c r="A1328" s="10">
        <v>43886.541666666664</v>
      </c>
      <c r="B1328" s="10">
        <f>DATE(1904,MONTH(Data_Warmte[[#This Row],[Datumtijd]]),DAY(Data_Warmte[[#This Row],[Datumtijd]]))+TIME(HOUR(Data_Warmte[[#This Row],[Datumtijd]]),MINUTE(Data_Warmte[[#This Row],[Datumtijd]]),SECOND(Data_Warmte[[#This Row],[Datumtijd]]))</f>
        <v>1517.5416666666667</v>
      </c>
      <c r="C1328" s="11">
        <v>2.2512334999999999E-4</v>
      </c>
      <c r="D1328" s="7">
        <f>Data_Warmte[[#This Row],[Fractie]]/MAX(Data_Warmte[Fractie])</f>
        <v>0.54503172912907194</v>
      </c>
    </row>
    <row r="1329" spans="1:4" x14ac:dyDescent="0.25">
      <c r="A1329" s="10">
        <v>43886.583333333336</v>
      </c>
      <c r="B1329" s="10">
        <f>DATE(1904,MONTH(Data_Warmte[[#This Row],[Datumtijd]]),DAY(Data_Warmte[[#This Row],[Datumtijd]]))+TIME(HOUR(Data_Warmte[[#This Row],[Datumtijd]]),MINUTE(Data_Warmte[[#This Row],[Datumtijd]]),SECOND(Data_Warmte[[#This Row],[Datumtijd]]))</f>
        <v>1517.5833333333333</v>
      </c>
      <c r="C1329" s="11">
        <v>2.1843294999999996E-4</v>
      </c>
      <c r="D1329" s="7">
        <f>Data_Warmte[[#This Row],[Fractie]]/MAX(Data_Warmte[Fractie])</f>
        <v>0.52883403004292584</v>
      </c>
    </row>
    <row r="1330" spans="1:4" x14ac:dyDescent="0.25">
      <c r="A1330" s="10">
        <v>43886.625</v>
      </c>
      <c r="B1330" s="10">
        <f>DATE(1904,MONTH(Data_Warmte[[#This Row],[Datumtijd]]),DAY(Data_Warmte[[#This Row],[Datumtijd]]))+TIME(HOUR(Data_Warmte[[#This Row],[Datumtijd]]),MINUTE(Data_Warmte[[#This Row],[Datumtijd]]),SECOND(Data_Warmte[[#This Row],[Datumtijd]]))</f>
        <v>1517.625</v>
      </c>
      <c r="C1330" s="11">
        <v>2.2123394000000003E-4</v>
      </c>
      <c r="D1330" s="7">
        <f>Data_Warmte[[#This Row],[Fractie]]/MAX(Data_Warmte[Fractie])</f>
        <v>0.53561532759812513</v>
      </c>
    </row>
    <row r="1331" spans="1:4" x14ac:dyDescent="0.25">
      <c r="A1331" s="10">
        <v>43886.666666666664</v>
      </c>
      <c r="B1331" s="10">
        <f>DATE(1904,MONTH(Data_Warmte[[#This Row],[Datumtijd]]),DAY(Data_Warmte[[#This Row],[Datumtijd]]))+TIME(HOUR(Data_Warmte[[#This Row],[Datumtijd]]),MINUTE(Data_Warmte[[#This Row],[Datumtijd]]),SECOND(Data_Warmte[[#This Row],[Datumtijd]]))</f>
        <v>1517.6666666666667</v>
      </c>
      <c r="C1331" s="11">
        <v>2.3921326000000002E-4</v>
      </c>
      <c r="D1331" s="7">
        <f>Data_Warmte[[#This Row],[Fractie]]/MAX(Data_Warmte[Fractie])</f>
        <v>0.57914390812149108</v>
      </c>
    </row>
    <row r="1332" spans="1:4" x14ac:dyDescent="0.25">
      <c r="A1332" s="10">
        <v>43886.708333333336</v>
      </c>
      <c r="B1332" s="10">
        <f>DATE(1904,MONTH(Data_Warmte[[#This Row],[Datumtijd]]),DAY(Data_Warmte[[#This Row],[Datumtijd]]))+TIME(HOUR(Data_Warmte[[#This Row],[Datumtijd]]),MINUTE(Data_Warmte[[#This Row],[Datumtijd]]),SECOND(Data_Warmte[[#This Row],[Datumtijd]]))</f>
        <v>1517.7083333333333</v>
      </c>
      <c r="C1332" s="11">
        <v>2.8092869999999997E-4</v>
      </c>
      <c r="D1332" s="7">
        <f>Data_Warmte[[#This Row],[Fractie]]/MAX(Data_Warmte[Fractie])</f>
        <v>0.68013848906824781</v>
      </c>
    </row>
    <row r="1333" spans="1:4" x14ac:dyDescent="0.25">
      <c r="A1333" s="10">
        <v>43886.75</v>
      </c>
      <c r="B1333" s="10">
        <f>DATE(1904,MONTH(Data_Warmte[[#This Row],[Datumtijd]]),DAY(Data_Warmte[[#This Row],[Datumtijd]]))+TIME(HOUR(Data_Warmte[[#This Row],[Datumtijd]]),MINUTE(Data_Warmte[[#This Row],[Datumtijd]]),SECOND(Data_Warmte[[#This Row],[Datumtijd]]))</f>
        <v>1517.75</v>
      </c>
      <c r="C1333" s="11">
        <v>3.1235007999999998E-4</v>
      </c>
      <c r="D1333" s="7">
        <f>Data_Warmte[[#This Row],[Fractie]]/MAX(Data_Warmte[Fractie])</f>
        <v>0.75621078042772538</v>
      </c>
    </row>
    <row r="1334" spans="1:4" x14ac:dyDescent="0.25">
      <c r="A1334" s="10">
        <v>43886.791666666664</v>
      </c>
      <c r="B1334" s="10">
        <f>DATE(1904,MONTH(Data_Warmte[[#This Row],[Datumtijd]]),DAY(Data_Warmte[[#This Row],[Datumtijd]]))+TIME(HOUR(Data_Warmte[[#This Row],[Datumtijd]]),MINUTE(Data_Warmte[[#This Row],[Datumtijd]]),SECOND(Data_Warmte[[#This Row],[Datumtijd]]))</f>
        <v>1517.7916666666667</v>
      </c>
      <c r="C1334" s="11">
        <v>3.0612803999999997E-4</v>
      </c>
      <c r="D1334" s="7">
        <f>Data_Warmte[[#This Row],[Fractie]]/MAX(Data_Warmte[Fractie])</f>
        <v>0.74114699775076065</v>
      </c>
    </row>
    <row r="1335" spans="1:4" x14ac:dyDescent="0.25">
      <c r="A1335" s="10">
        <v>43886.833333333336</v>
      </c>
      <c r="B1335" s="10">
        <f>DATE(1904,MONTH(Data_Warmte[[#This Row],[Datumtijd]]),DAY(Data_Warmte[[#This Row],[Datumtijd]]))+TIME(HOUR(Data_Warmte[[#This Row],[Datumtijd]]),MINUTE(Data_Warmte[[#This Row],[Datumtijd]]),SECOND(Data_Warmte[[#This Row],[Datumtijd]]))</f>
        <v>1517.8333333333333</v>
      </c>
      <c r="C1335" s="11">
        <v>2.9614426999999998E-4</v>
      </c>
      <c r="D1335" s="7">
        <f>Data_Warmte[[#This Row],[Fractie]]/MAX(Data_Warmte[Fractie])</f>
        <v>0.71697593141611815</v>
      </c>
    </row>
    <row r="1336" spans="1:4" x14ac:dyDescent="0.25">
      <c r="A1336" s="10">
        <v>43886.875</v>
      </c>
      <c r="B1336" s="10">
        <f>DATE(1904,MONTH(Data_Warmte[[#This Row],[Datumtijd]]),DAY(Data_Warmte[[#This Row],[Datumtijd]]))+TIME(HOUR(Data_Warmte[[#This Row],[Datumtijd]]),MINUTE(Data_Warmte[[#This Row],[Datumtijd]]),SECOND(Data_Warmte[[#This Row],[Datumtijd]]))</f>
        <v>1517.875</v>
      </c>
      <c r="C1336" s="11">
        <v>2.6615575000000005E-4</v>
      </c>
      <c r="D1336" s="7">
        <f>Data_Warmte[[#This Row],[Fractie]]/MAX(Data_Warmte[Fractie])</f>
        <v>0.64437264566356645</v>
      </c>
    </row>
    <row r="1337" spans="1:4" x14ac:dyDescent="0.25">
      <c r="A1337" s="10">
        <v>43886.916666666664</v>
      </c>
      <c r="B1337" s="10">
        <f>DATE(1904,MONTH(Data_Warmte[[#This Row],[Datumtijd]]),DAY(Data_Warmte[[#This Row],[Datumtijd]]))+TIME(HOUR(Data_Warmte[[#This Row],[Datumtijd]]),MINUTE(Data_Warmte[[#This Row],[Datumtijd]]),SECOND(Data_Warmte[[#This Row],[Datumtijd]]))</f>
        <v>1517.9166666666667</v>
      </c>
      <c r="C1337" s="11">
        <v>2.2598894999999999E-4</v>
      </c>
      <c r="D1337" s="7">
        <f>Data_Warmte[[#This Row],[Fractie]]/MAX(Data_Warmte[Fractie])</f>
        <v>0.54712737786890342</v>
      </c>
    </row>
    <row r="1338" spans="1:4" x14ac:dyDescent="0.25">
      <c r="A1338" s="10">
        <v>43886.958333333336</v>
      </c>
      <c r="B1338" s="10">
        <f>DATE(1904,MONTH(Data_Warmte[[#This Row],[Datumtijd]]),DAY(Data_Warmte[[#This Row],[Datumtijd]]))+TIME(HOUR(Data_Warmte[[#This Row],[Datumtijd]]),MINUTE(Data_Warmte[[#This Row],[Datumtijd]]),SECOND(Data_Warmte[[#This Row],[Datumtijd]]))</f>
        <v>1517.9583333333333</v>
      </c>
      <c r="C1338" s="11">
        <v>1.6184899999999999E-4</v>
      </c>
      <c r="D1338" s="7">
        <f>Data_Warmte[[#This Row],[Fractie]]/MAX(Data_Warmte[Fractie])</f>
        <v>0.39184225149373075</v>
      </c>
    </row>
    <row r="1339" spans="1:4" x14ac:dyDescent="0.25">
      <c r="A1339" s="10">
        <v>43887</v>
      </c>
      <c r="B1339" s="10">
        <f>DATE(1904,MONTH(Data_Warmte[[#This Row],[Datumtijd]]),DAY(Data_Warmte[[#This Row],[Datumtijd]]))+TIME(HOUR(Data_Warmte[[#This Row],[Datumtijd]]),MINUTE(Data_Warmte[[#This Row],[Datumtijd]]),SECOND(Data_Warmte[[#This Row],[Datumtijd]]))</f>
        <v>1518</v>
      </c>
      <c r="C1339" s="11">
        <v>9.7154480000000005E-5</v>
      </c>
      <c r="D1339" s="7">
        <f>Data_Warmte[[#This Row],[Fractie]]/MAX(Data_Warmte[Fractie])</f>
        <v>0.23521449119798479</v>
      </c>
    </row>
    <row r="1340" spans="1:4" x14ac:dyDescent="0.25">
      <c r="A1340" s="10">
        <v>43887.041666666664</v>
      </c>
      <c r="B1340" s="10">
        <f>DATE(1904,MONTH(Data_Warmte[[#This Row],[Datumtijd]]),DAY(Data_Warmte[[#This Row],[Datumtijd]]))+TIME(HOUR(Data_Warmte[[#This Row],[Datumtijd]]),MINUTE(Data_Warmte[[#This Row],[Datumtijd]]),SECOND(Data_Warmte[[#This Row],[Datumtijd]]))</f>
        <v>1518.0416666666667</v>
      </c>
      <c r="C1340" s="11">
        <v>7.4165279999999998E-5</v>
      </c>
      <c r="D1340" s="7">
        <f>Data_Warmte[[#This Row],[Fractie]]/MAX(Data_Warmte[Fractie])</f>
        <v>0.17955681096493004</v>
      </c>
    </row>
    <row r="1341" spans="1:4" x14ac:dyDescent="0.25">
      <c r="A1341" s="10">
        <v>43887.083333333336</v>
      </c>
      <c r="B1341" s="10">
        <f>DATE(1904,MONTH(Data_Warmte[[#This Row],[Datumtijd]]),DAY(Data_Warmte[[#This Row],[Datumtijd]]))+TIME(HOUR(Data_Warmte[[#This Row],[Datumtijd]]),MINUTE(Data_Warmte[[#This Row],[Datumtijd]]),SECOND(Data_Warmte[[#This Row],[Datumtijd]]))</f>
        <v>1518.0833333333333</v>
      </c>
      <c r="C1341" s="11">
        <v>7.64368E-5</v>
      </c>
      <c r="D1341" s="7">
        <f>Data_Warmte[[#This Row],[Fractie]]/MAX(Data_Warmte[Fractie])</f>
        <v>0.18505624260252457</v>
      </c>
    </row>
    <row r="1342" spans="1:4" x14ac:dyDescent="0.25">
      <c r="A1342" s="10">
        <v>43887.125</v>
      </c>
      <c r="B1342" s="10">
        <f>DATE(1904,MONTH(Data_Warmte[[#This Row],[Datumtijd]]),DAY(Data_Warmte[[#This Row],[Datumtijd]]))+TIME(HOUR(Data_Warmte[[#This Row],[Datumtijd]]),MINUTE(Data_Warmte[[#This Row],[Datumtijd]]),SECOND(Data_Warmte[[#This Row],[Datumtijd]]))</f>
        <v>1518.125</v>
      </c>
      <c r="C1342" s="11">
        <v>8.4273189999999997E-5</v>
      </c>
      <c r="D1342" s="7">
        <f>Data_Warmte[[#This Row],[Fractie]]/MAX(Data_Warmte[Fractie])</f>
        <v>0.20402842470549065</v>
      </c>
    </row>
    <row r="1343" spans="1:4" x14ac:dyDescent="0.25">
      <c r="A1343" s="10">
        <v>43887.166666666664</v>
      </c>
      <c r="B1343" s="10">
        <f>DATE(1904,MONTH(Data_Warmte[[#This Row],[Datumtijd]]),DAY(Data_Warmte[[#This Row],[Datumtijd]]))+TIME(HOUR(Data_Warmte[[#This Row],[Datumtijd]]),MINUTE(Data_Warmte[[#This Row],[Datumtijd]]),SECOND(Data_Warmte[[#This Row],[Datumtijd]]))</f>
        <v>1518.1666666666667</v>
      </c>
      <c r="C1343" s="11">
        <v>9.4905110000000008E-5</v>
      </c>
      <c r="D1343" s="7">
        <f>Data_Warmte[[#This Row],[Fractie]]/MAX(Data_Warmte[Fractie])</f>
        <v>0.2297686855072332</v>
      </c>
    </row>
    <row r="1344" spans="1:4" x14ac:dyDescent="0.25">
      <c r="A1344" s="10">
        <v>43887.208333333336</v>
      </c>
      <c r="B1344" s="10">
        <f>DATE(1904,MONTH(Data_Warmte[[#This Row],[Datumtijd]]),DAY(Data_Warmte[[#This Row],[Datumtijd]]))+TIME(HOUR(Data_Warmte[[#This Row],[Datumtijd]]),MINUTE(Data_Warmte[[#This Row],[Datumtijd]]),SECOND(Data_Warmte[[#This Row],[Datumtijd]]))</f>
        <v>1518.2083333333333</v>
      </c>
      <c r="C1344" s="11">
        <v>1.1795946000000001E-4</v>
      </c>
      <c r="D1344" s="7">
        <f>Data_Warmte[[#This Row],[Fractie]]/MAX(Data_Warmte[Fractie])</f>
        <v>0.28558409623404951</v>
      </c>
    </row>
    <row r="1345" spans="1:4" x14ac:dyDescent="0.25">
      <c r="A1345" s="10">
        <v>43887.25</v>
      </c>
      <c r="B1345" s="10">
        <f>DATE(1904,MONTH(Data_Warmte[[#This Row],[Datumtijd]]),DAY(Data_Warmte[[#This Row],[Datumtijd]]))+TIME(HOUR(Data_Warmte[[#This Row],[Datumtijd]]),MINUTE(Data_Warmte[[#This Row],[Datumtijd]]),SECOND(Data_Warmte[[#This Row],[Datumtijd]]))</f>
        <v>1518.25</v>
      </c>
      <c r="C1345" s="11">
        <v>1.7313062000000003E-4</v>
      </c>
      <c r="D1345" s="7">
        <f>Data_Warmte[[#This Row],[Fractie]]/MAX(Data_Warmte[Fractie])</f>
        <v>0.41915545936833437</v>
      </c>
    </row>
    <row r="1346" spans="1:4" x14ac:dyDescent="0.25">
      <c r="A1346" s="10">
        <v>43887.291666666664</v>
      </c>
      <c r="B1346" s="10">
        <f>DATE(1904,MONTH(Data_Warmte[[#This Row],[Datumtijd]]),DAY(Data_Warmte[[#This Row],[Datumtijd]]))+TIME(HOUR(Data_Warmte[[#This Row],[Datumtijd]]),MINUTE(Data_Warmte[[#This Row],[Datumtijd]]),SECOND(Data_Warmte[[#This Row],[Datumtijd]]))</f>
        <v>1518.2916666666667</v>
      </c>
      <c r="C1346" s="11">
        <v>2.5175855000000001E-4</v>
      </c>
      <c r="D1346" s="7">
        <f>Data_Warmte[[#This Row],[Fractie]]/MAX(Data_Warmte[Fractie])</f>
        <v>0.60951650652643508</v>
      </c>
    </row>
    <row r="1347" spans="1:4" x14ac:dyDescent="0.25">
      <c r="A1347" s="10">
        <v>43887.333333333336</v>
      </c>
      <c r="B1347" s="10">
        <f>DATE(1904,MONTH(Data_Warmte[[#This Row],[Datumtijd]]),DAY(Data_Warmte[[#This Row],[Datumtijd]]))+TIME(HOUR(Data_Warmte[[#This Row],[Datumtijd]]),MINUTE(Data_Warmte[[#This Row],[Datumtijd]]),SECOND(Data_Warmte[[#This Row],[Datumtijd]]))</f>
        <v>1518.3333333333333</v>
      </c>
      <c r="C1347" s="11">
        <v>3.0729109999999999E-4</v>
      </c>
      <c r="D1347" s="7">
        <f>Data_Warmte[[#This Row],[Fractie]]/MAX(Data_Warmte[Fractie])</f>
        <v>0.74396280785167146</v>
      </c>
    </row>
    <row r="1348" spans="1:4" x14ac:dyDescent="0.25">
      <c r="A1348" s="10">
        <v>43887.375</v>
      </c>
      <c r="B1348" s="10">
        <f>DATE(1904,MONTH(Data_Warmte[[#This Row],[Datumtijd]]),DAY(Data_Warmte[[#This Row],[Datumtijd]]))+TIME(HOUR(Data_Warmte[[#This Row],[Datumtijd]]),MINUTE(Data_Warmte[[#This Row],[Datumtijd]]),SECOND(Data_Warmte[[#This Row],[Datumtijd]]))</f>
        <v>1518.375</v>
      </c>
      <c r="C1348" s="11">
        <v>3.1701016000000001E-4</v>
      </c>
      <c r="D1348" s="7">
        <f>Data_Warmte[[#This Row],[Fractie]]/MAX(Data_Warmte[Fractie])</f>
        <v>0.76749300175341117</v>
      </c>
    </row>
    <row r="1349" spans="1:4" x14ac:dyDescent="0.25">
      <c r="A1349" s="10">
        <v>43887.416666666664</v>
      </c>
      <c r="B1349" s="10">
        <f>DATE(1904,MONTH(Data_Warmte[[#This Row],[Datumtijd]]),DAY(Data_Warmte[[#This Row],[Datumtijd]]))+TIME(HOUR(Data_Warmte[[#This Row],[Datumtijd]]),MINUTE(Data_Warmte[[#This Row],[Datumtijd]]),SECOND(Data_Warmte[[#This Row],[Datumtijd]]))</f>
        <v>1518.4166666666667</v>
      </c>
      <c r="C1349" s="11">
        <v>3.0165438000000005E-4</v>
      </c>
      <c r="D1349" s="7">
        <f>Data_Warmte[[#This Row],[Fractie]]/MAX(Data_Warmte[Fractie])</f>
        <v>0.73031610595150698</v>
      </c>
    </row>
    <row r="1350" spans="1:4" x14ac:dyDescent="0.25">
      <c r="A1350" s="10">
        <v>43887.458333333336</v>
      </c>
      <c r="B1350" s="10">
        <f>DATE(1904,MONTH(Data_Warmte[[#This Row],[Datumtijd]]),DAY(Data_Warmte[[#This Row],[Datumtijd]]))+TIME(HOUR(Data_Warmte[[#This Row],[Datumtijd]]),MINUTE(Data_Warmte[[#This Row],[Datumtijd]]),SECOND(Data_Warmte[[#This Row],[Datumtijd]]))</f>
        <v>1518.4583333333333</v>
      </c>
      <c r="C1350" s="11">
        <v>2.6543888000000001E-4</v>
      </c>
      <c r="D1350" s="7">
        <f>Data_Warmte[[#This Row],[Fractie]]/MAX(Data_Warmte[Fractie])</f>
        <v>0.64263707760427458</v>
      </c>
    </row>
    <row r="1351" spans="1:4" x14ac:dyDescent="0.25">
      <c r="A1351" s="10">
        <v>43887.5</v>
      </c>
      <c r="B1351" s="10">
        <f>DATE(1904,MONTH(Data_Warmte[[#This Row],[Datumtijd]]),DAY(Data_Warmte[[#This Row],[Datumtijd]]))+TIME(HOUR(Data_Warmte[[#This Row],[Datumtijd]]),MINUTE(Data_Warmte[[#This Row],[Datumtijd]]),SECOND(Data_Warmte[[#This Row],[Datumtijd]]))</f>
        <v>1518.5</v>
      </c>
      <c r="C1351" s="11">
        <v>2.3881681999999999E-4</v>
      </c>
      <c r="D1351" s="7">
        <f>Data_Warmte[[#This Row],[Fractie]]/MAX(Data_Warmte[Fractie])</f>
        <v>0.57818411261962099</v>
      </c>
    </row>
    <row r="1352" spans="1:4" x14ac:dyDescent="0.25">
      <c r="A1352" s="10">
        <v>43887.541666666664</v>
      </c>
      <c r="B1352" s="10">
        <f>DATE(1904,MONTH(Data_Warmte[[#This Row],[Datumtijd]]),DAY(Data_Warmte[[#This Row],[Datumtijd]]))+TIME(HOUR(Data_Warmte[[#This Row],[Datumtijd]]),MINUTE(Data_Warmte[[#This Row],[Datumtijd]]),SECOND(Data_Warmte[[#This Row],[Datumtijd]]))</f>
        <v>1518.5416666666667</v>
      </c>
      <c r="C1352" s="11">
        <v>2.2735429999999997E-4</v>
      </c>
      <c r="D1352" s="7">
        <f>Data_Warmte[[#This Row],[Fractie]]/MAX(Data_Warmte[Fractie])</f>
        <v>0.55043293933716675</v>
      </c>
    </row>
    <row r="1353" spans="1:4" x14ac:dyDescent="0.25">
      <c r="A1353" s="10">
        <v>43887.583333333336</v>
      </c>
      <c r="B1353" s="10">
        <f>DATE(1904,MONTH(Data_Warmte[[#This Row],[Datumtijd]]),DAY(Data_Warmte[[#This Row],[Datumtijd]]))+TIME(HOUR(Data_Warmte[[#This Row],[Datumtijd]]),MINUTE(Data_Warmte[[#This Row],[Datumtijd]]),SECOND(Data_Warmte[[#This Row],[Datumtijd]]))</f>
        <v>1518.5833333333333</v>
      </c>
      <c r="C1353" s="11">
        <v>2.2098765999999995E-4</v>
      </c>
      <c r="D1353" s="7">
        <f>Data_Warmte[[#This Row],[Fractie]]/MAX(Data_Warmte[Fractie])</f>
        <v>0.53501907485823852</v>
      </c>
    </row>
    <row r="1354" spans="1:4" x14ac:dyDescent="0.25">
      <c r="A1354" s="10">
        <v>43887.625</v>
      </c>
      <c r="B1354" s="10">
        <f>DATE(1904,MONTH(Data_Warmte[[#This Row],[Datumtijd]]),DAY(Data_Warmte[[#This Row],[Datumtijd]]))+TIME(HOUR(Data_Warmte[[#This Row],[Datumtijd]]),MINUTE(Data_Warmte[[#This Row],[Datumtijd]]),SECOND(Data_Warmte[[#This Row],[Datumtijd]]))</f>
        <v>1518.625</v>
      </c>
      <c r="C1354" s="11">
        <v>2.2249536000000002E-4</v>
      </c>
      <c r="D1354" s="7">
        <f>Data_Warmte[[#This Row],[Fractie]]/MAX(Data_Warmte[Fractie])</f>
        <v>0.53866927079752225</v>
      </c>
    </row>
    <row r="1355" spans="1:4" x14ac:dyDescent="0.25">
      <c r="A1355" s="10">
        <v>43887.666666666664</v>
      </c>
      <c r="B1355" s="10">
        <f>DATE(1904,MONTH(Data_Warmte[[#This Row],[Datumtijd]]),DAY(Data_Warmte[[#This Row],[Datumtijd]]))+TIME(HOUR(Data_Warmte[[#This Row],[Datumtijd]]),MINUTE(Data_Warmte[[#This Row],[Datumtijd]]),SECOND(Data_Warmte[[#This Row],[Datumtijd]]))</f>
        <v>1518.6666666666667</v>
      </c>
      <c r="C1355" s="11">
        <v>2.4163216000000002E-4</v>
      </c>
      <c r="D1355" s="7">
        <f>Data_Warmte[[#This Row],[Fractie]]/MAX(Data_Warmte[Fractie])</f>
        <v>0.58500015204105926</v>
      </c>
    </row>
    <row r="1356" spans="1:4" x14ac:dyDescent="0.25">
      <c r="A1356" s="10">
        <v>43887.708333333336</v>
      </c>
      <c r="B1356" s="10">
        <f>DATE(1904,MONTH(Data_Warmte[[#This Row],[Datumtijd]]),DAY(Data_Warmte[[#This Row],[Datumtijd]]))+TIME(HOUR(Data_Warmte[[#This Row],[Datumtijd]]),MINUTE(Data_Warmte[[#This Row],[Datumtijd]]),SECOND(Data_Warmte[[#This Row],[Datumtijd]]))</f>
        <v>1518.7083333333333</v>
      </c>
      <c r="C1356" s="11">
        <v>2.7976335E-4</v>
      </c>
      <c r="D1356" s="7">
        <f>Data_Warmte[[#This Row],[Fractie]]/MAX(Data_Warmte[Fractie])</f>
        <v>0.6773171347949547</v>
      </c>
    </row>
    <row r="1357" spans="1:4" x14ac:dyDescent="0.25">
      <c r="A1357" s="10">
        <v>43887.75</v>
      </c>
      <c r="B1357" s="10">
        <f>DATE(1904,MONTH(Data_Warmte[[#This Row],[Datumtijd]]),DAY(Data_Warmte[[#This Row],[Datumtijd]]))+TIME(HOUR(Data_Warmte[[#This Row],[Datumtijd]]),MINUTE(Data_Warmte[[#This Row],[Datumtijd]]),SECOND(Data_Warmte[[#This Row],[Datumtijd]]))</f>
        <v>1518.75</v>
      </c>
      <c r="C1357" s="11">
        <v>3.1243960000000001E-4</v>
      </c>
      <c r="D1357" s="7">
        <f>Data_Warmte[[#This Row],[Fractie]]/MAX(Data_Warmte[Fractie])</f>
        <v>0.7564275115681941</v>
      </c>
    </row>
    <row r="1358" spans="1:4" x14ac:dyDescent="0.25">
      <c r="A1358" s="10">
        <v>43887.791666666664</v>
      </c>
      <c r="B1358" s="10">
        <f>DATE(1904,MONTH(Data_Warmte[[#This Row],[Datumtijd]]),DAY(Data_Warmte[[#This Row],[Datumtijd]]))+TIME(HOUR(Data_Warmte[[#This Row],[Datumtijd]]),MINUTE(Data_Warmte[[#This Row],[Datumtijd]]),SECOND(Data_Warmte[[#This Row],[Datumtijd]]))</f>
        <v>1518.7916666666667</v>
      </c>
      <c r="C1358" s="11">
        <v>3.0806112000000005E-4</v>
      </c>
      <c r="D1358" s="7">
        <f>Data_Warmte[[#This Row],[Fractie]]/MAX(Data_Warmte[Fractie])</f>
        <v>0.74582705397302673</v>
      </c>
    </row>
    <row r="1359" spans="1:4" x14ac:dyDescent="0.25">
      <c r="A1359" s="10">
        <v>43887.833333333336</v>
      </c>
      <c r="B1359" s="10">
        <f>DATE(1904,MONTH(Data_Warmte[[#This Row],[Datumtijd]]),DAY(Data_Warmte[[#This Row],[Datumtijd]]))+TIME(HOUR(Data_Warmte[[#This Row],[Datumtijd]]),MINUTE(Data_Warmte[[#This Row],[Datumtijd]]),SECOND(Data_Warmte[[#This Row],[Datumtijd]]))</f>
        <v>1518.8333333333333</v>
      </c>
      <c r="C1359" s="11">
        <v>2.9776952000000001E-4</v>
      </c>
      <c r="D1359" s="7">
        <f>Data_Warmte[[#This Row],[Fractie]]/MAX(Data_Warmte[Fractie])</f>
        <v>0.72091072013424551</v>
      </c>
    </row>
    <row r="1360" spans="1:4" x14ac:dyDescent="0.25">
      <c r="A1360" s="10">
        <v>43887.875</v>
      </c>
      <c r="B1360" s="10">
        <f>DATE(1904,MONTH(Data_Warmte[[#This Row],[Datumtijd]]),DAY(Data_Warmte[[#This Row],[Datumtijd]]))+TIME(HOUR(Data_Warmte[[#This Row],[Datumtijd]]),MINUTE(Data_Warmte[[#This Row],[Datumtijd]]),SECOND(Data_Warmte[[#This Row],[Datumtijd]]))</f>
        <v>1518.875</v>
      </c>
      <c r="C1360" s="11">
        <v>2.6832250000000005E-4</v>
      </c>
      <c r="D1360" s="7">
        <f>Data_Warmte[[#This Row],[Fractie]]/MAX(Data_Warmte[Fractie])</f>
        <v>0.6496184253620757</v>
      </c>
    </row>
    <row r="1361" spans="1:4" x14ac:dyDescent="0.25">
      <c r="A1361" s="10">
        <v>43887.916666666664</v>
      </c>
      <c r="B1361" s="10">
        <f>DATE(1904,MONTH(Data_Warmte[[#This Row],[Datumtijd]]),DAY(Data_Warmte[[#This Row],[Datumtijd]]))+TIME(HOUR(Data_Warmte[[#This Row],[Datumtijd]]),MINUTE(Data_Warmte[[#This Row],[Datumtijd]]),SECOND(Data_Warmte[[#This Row],[Datumtijd]]))</f>
        <v>1518.9166666666667</v>
      </c>
      <c r="C1361" s="11">
        <v>2.2869290999999998E-4</v>
      </c>
      <c r="D1361" s="7">
        <f>Data_Warmte[[#This Row],[Fractie]]/MAX(Data_Warmte[Fractie])</f>
        <v>0.55367376230346266</v>
      </c>
    </row>
    <row r="1362" spans="1:4" x14ac:dyDescent="0.25">
      <c r="A1362" s="10">
        <v>43887.958333333336</v>
      </c>
      <c r="B1362" s="10">
        <f>DATE(1904,MONTH(Data_Warmte[[#This Row],[Datumtijd]]),DAY(Data_Warmte[[#This Row],[Datumtijd]]))+TIME(HOUR(Data_Warmte[[#This Row],[Datumtijd]]),MINUTE(Data_Warmte[[#This Row],[Datumtijd]]),SECOND(Data_Warmte[[#This Row],[Datumtijd]]))</f>
        <v>1518.9583333333333</v>
      </c>
      <c r="C1362" s="11">
        <v>1.6584253999999999E-4</v>
      </c>
      <c r="D1362" s="7">
        <f>Data_Warmte[[#This Row],[Fractie]]/MAX(Data_Warmte[Fractie])</f>
        <v>0.40151075550073895</v>
      </c>
    </row>
    <row r="1363" spans="1:4" x14ac:dyDescent="0.25">
      <c r="A1363" s="10">
        <v>43888</v>
      </c>
      <c r="B1363" s="10">
        <f>DATE(1904,MONTH(Data_Warmte[[#This Row],[Datumtijd]]),DAY(Data_Warmte[[#This Row],[Datumtijd]]))+TIME(HOUR(Data_Warmte[[#This Row],[Datumtijd]]),MINUTE(Data_Warmte[[#This Row],[Datumtijd]]),SECOND(Data_Warmte[[#This Row],[Datumtijd]]))</f>
        <v>1519</v>
      </c>
      <c r="C1363" s="11">
        <v>9.9640680000000008E-5</v>
      </c>
      <c r="D1363" s="7">
        <f>Data_Warmte[[#This Row],[Fractie]]/MAX(Data_Warmte[Fractie])</f>
        <v>0.24123367083866043</v>
      </c>
    </row>
    <row r="1364" spans="1:4" x14ac:dyDescent="0.25">
      <c r="A1364" s="10">
        <v>43888.041666666664</v>
      </c>
      <c r="B1364" s="10">
        <f>DATE(1904,MONTH(Data_Warmte[[#This Row],[Datumtijd]]),DAY(Data_Warmte[[#This Row],[Datumtijd]]))+TIME(HOUR(Data_Warmte[[#This Row],[Datumtijd]]),MINUTE(Data_Warmte[[#This Row],[Datumtijd]]),SECOND(Data_Warmte[[#This Row],[Datumtijd]]))</f>
        <v>1519.0416666666667</v>
      </c>
      <c r="C1364" s="11">
        <v>7.7419119999999993E-5</v>
      </c>
      <c r="D1364" s="7">
        <f>Data_Warmte[[#This Row],[Fractie]]/MAX(Data_Warmte[Fractie])</f>
        <v>0.18743447466134064</v>
      </c>
    </row>
    <row r="1365" spans="1:4" x14ac:dyDescent="0.25">
      <c r="A1365" s="10">
        <v>43888.083333333336</v>
      </c>
      <c r="B1365" s="10">
        <f>DATE(1904,MONTH(Data_Warmte[[#This Row],[Datumtijd]]),DAY(Data_Warmte[[#This Row],[Datumtijd]]))+TIME(HOUR(Data_Warmte[[#This Row],[Datumtijd]]),MINUTE(Data_Warmte[[#This Row],[Datumtijd]]),SECOND(Data_Warmte[[#This Row],[Datumtijd]]))</f>
        <v>1519.0833333333333</v>
      </c>
      <c r="C1365" s="11">
        <v>8.043739999999999E-5</v>
      </c>
      <c r="D1365" s="7">
        <f>Data_Warmte[[#This Row],[Fractie]]/MAX(Data_Warmte[Fractie])</f>
        <v>0.19474183912351523</v>
      </c>
    </row>
    <row r="1366" spans="1:4" x14ac:dyDescent="0.25">
      <c r="A1366" s="10">
        <v>43888.125</v>
      </c>
      <c r="B1366" s="10">
        <f>DATE(1904,MONTH(Data_Warmte[[#This Row],[Datumtijd]]),DAY(Data_Warmte[[#This Row],[Datumtijd]]))+TIME(HOUR(Data_Warmte[[#This Row],[Datumtijd]]),MINUTE(Data_Warmte[[#This Row],[Datumtijd]]),SECOND(Data_Warmte[[#This Row],[Datumtijd]]))</f>
        <v>1519.125</v>
      </c>
      <c r="C1366" s="11">
        <v>8.9484549999999997E-5</v>
      </c>
      <c r="D1366" s="7">
        <f>Data_Warmte[[#This Row],[Fractie]]/MAX(Data_Warmte[Fractie])</f>
        <v>0.21664531474339246</v>
      </c>
    </row>
    <row r="1367" spans="1:4" x14ac:dyDescent="0.25">
      <c r="A1367" s="10">
        <v>43888.166666666664</v>
      </c>
      <c r="B1367" s="10">
        <f>DATE(1904,MONTH(Data_Warmte[[#This Row],[Datumtijd]]),DAY(Data_Warmte[[#This Row],[Datumtijd]]))+TIME(HOUR(Data_Warmte[[#This Row],[Datumtijd]]),MINUTE(Data_Warmte[[#This Row],[Datumtijd]]),SECOND(Data_Warmte[[#This Row],[Datumtijd]]))</f>
        <v>1519.1666666666667</v>
      </c>
      <c r="C1367" s="11">
        <v>1.0200678E-4</v>
      </c>
      <c r="D1367" s="7">
        <f>Data_Warmte[[#This Row],[Fractie]]/MAX(Data_Warmte[Fractie])</f>
        <v>0.24696208405875641</v>
      </c>
    </row>
    <row r="1368" spans="1:4" x14ac:dyDescent="0.25">
      <c r="A1368" s="10">
        <v>43888.208333333336</v>
      </c>
      <c r="B1368" s="10">
        <f>DATE(1904,MONTH(Data_Warmte[[#This Row],[Datumtijd]]),DAY(Data_Warmte[[#This Row],[Datumtijd]]))+TIME(HOUR(Data_Warmte[[#This Row],[Datumtijd]]),MINUTE(Data_Warmte[[#This Row],[Datumtijd]]),SECOND(Data_Warmte[[#This Row],[Datumtijd]]))</f>
        <v>1519.2083333333333</v>
      </c>
      <c r="C1368" s="11">
        <v>1.2512035999999999E-4</v>
      </c>
      <c r="D1368" s="7">
        <f>Data_Warmte[[#This Row],[Fractie]]/MAX(Data_Warmte[Fractie])</f>
        <v>0.30292089274636314</v>
      </c>
    </row>
    <row r="1369" spans="1:4" x14ac:dyDescent="0.25">
      <c r="A1369" s="10">
        <v>43888.25</v>
      </c>
      <c r="B1369" s="10">
        <f>DATE(1904,MONTH(Data_Warmte[[#This Row],[Datumtijd]]),DAY(Data_Warmte[[#This Row],[Datumtijd]]))+TIME(HOUR(Data_Warmte[[#This Row],[Datumtijd]]),MINUTE(Data_Warmte[[#This Row],[Datumtijd]]),SECOND(Data_Warmte[[#This Row],[Datumtijd]]))</f>
        <v>1519.25</v>
      </c>
      <c r="C1369" s="11">
        <v>1.8196042E-4</v>
      </c>
      <c r="D1369" s="7">
        <f>Data_Warmte[[#This Row],[Fractie]]/MAX(Data_Warmte[Fractie])</f>
        <v>0.44053272281907752</v>
      </c>
    </row>
    <row r="1370" spans="1:4" x14ac:dyDescent="0.25">
      <c r="A1370" s="10">
        <v>43888.291666666664</v>
      </c>
      <c r="B1370" s="10">
        <f>DATE(1904,MONTH(Data_Warmte[[#This Row],[Datumtijd]]),DAY(Data_Warmte[[#This Row],[Datumtijd]]))+TIME(HOUR(Data_Warmte[[#This Row],[Datumtijd]]),MINUTE(Data_Warmte[[#This Row],[Datumtijd]]),SECOND(Data_Warmte[[#This Row],[Datumtijd]]))</f>
        <v>1519.2916666666667</v>
      </c>
      <c r="C1370" s="11">
        <v>2.6349685000000002E-4</v>
      </c>
      <c r="D1370" s="7">
        <f>Data_Warmte[[#This Row],[Fractie]]/MAX(Data_Warmte[Fractie])</f>
        <v>0.6379353531100338</v>
      </c>
    </row>
    <row r="1371" spans="1:4" x14ac:dyDescent="0.25">
      <c r="A1371" s="10">
        <v>43888.333333333336</v>
      </c>
      <c r="B1371" s="10">
        <f>DATE(1904,MONTH(Data_Warmte[[#This Row],[Datumtijd]]),DAY(Data_Warmte[[#This Row],[Datumtijd]]))+TIME(HOUR(Data_Warmte[[#This Row],[Datumtijd]]),MINUTE(Data_Warmte[[#This Row],[Datumtijd]]),SECOND(Data_Warmte[[#This Row],[Datumtijd]]))</f>
        <v>1519.3333333333333</v>
      </c>
      <c r="C1371" s="11">
        <v>3.1851770000000001E-4</v>
      </c>
      <c r="D1371" s="7">
        <f>Data_Warmte[[#This Row],[Fractie]]/MAX(Data_Warmte[Fractie])</f>
        <v>0.77114281032693865</v>
      </c>
    </row>
    <row r="1372" spans="1:4" x14ac:dyDescent="0.25">
      <c r="A1372" s="10">
        <v>43888.375</v>
      </c>
      <c r="B1372" s="10">
        <f>DATE(1904,MONTH(Data_Warmte[[#This Row],[Datumtijd]]),DAY(Data_Warmte[[#This Row],[Datumtijd]]))+TIME(HOUR(Data_Warmte[[#This Row],[Datumtijd]]),MINUTE(Data_Warmte[[#This Row],[Datumtijd]]),SECOND(Data_Warmte[[#This Row],[Datumtijd]]))</f>
        <v>1519.375</v>
      </c>
      <c r="C1372" s="11">
        <v>3.2504104999999994E-4</v>
      </c>
      <c r="D1372" s="7">
        <f>Data_Warmte[[#This Row],[Fractie]]/MAX(Data_Warmte[Fractie])</f>
        <v>0.78693607535348564</v>
      </c>
    </row>
    <row r="1373" spans="1:4" x14ac:dyDescent="0.25">
      <c r="A1373" s="10">
        <v>43888.416666666664</v>
      </c>
      <c r="B1373" s="10">
        <f>DATE(1904,MONTH(Data_Warmte[[#This Row],[Datumtijd]]),DAY(Data_Warmte[[#This Row],[Datumtijd]]))+TIME(HOUR(Data_Warmte[[#This Row],[Datumtijd]]),MINUTE(Data_Warmte[[#This Row],[Datumtijd]]),SECOND(Data_Warmte[[#This Row],[Datumtijd]]))</f>
        <v>1519.4166666666667</v>
      </c>
      <c r="C1373" s="11">
        <v>3.0651240000000002E-4</v>
      </c>
      <c r="D1373" s="7">
        <f>Data_Warmte[[#This Row],[Fractie]]/MAX(Data_Warmte[Fractie])</f>
        <v>0.74207754713805474</v>
      </c>
    </row>
    <row r="1374" spans="1:4" x14ac:dyDescent="0.25">
      <c r="A1374" s="10">
        <v>43888.458333333336</v>
      </c>
      <c r="B1374" s="10">
        <f>DATE(1904,MONTH(Data_Warmte[[#This Row],[Datumtijd]]),DAY(Data_Warmte[[#This Row],[Datumtijd]]))+TIME(HOUR(Data_Warmte[[#This Row],[Datumtijd]]),MINUTE(Data_Warmte[[#This Row],[Datumtijd]]),SECOND(Data_Warmte[[#This Row],[Datumtijd]]))</f>
        <v>1519.4583333333333</v>
      </c>
      <c r="C1374" s="11">
        <v>2.6895616E-4</v>
      </c>
      <c r="D1374" s="7">
        <f>Data_Warmte[[#This Row],[Fractie]]/MAX(Data_Warmte[Fractie])</f>
        <v>0.65115253901789993</v>
      </c>
    </row>
    <row r="1375" spans="1:4" x14ac:dyDescent="0.25">
      <c r="A1375" s="10">
        <v>43888.5</v>
      </c>
      <c r="B1375" s="10">
        <f>DATE(1904,MONTH(Data_Warmte[[#This Row],[Datumtijd]]),DAY(Data_Warmte[[#This Row],[Datumtijd]]))+TIME(HOUR(Data_Warmte[[#This Row],[Datumtijd]]),MINUTE(Data_Warmte[[#This Row],[Datumtijd]]),SECOND(Data_Warmte[[#This Row],[Datumtijd]]))</f>
        <v>1519.5</v>
      </c>
      <c r="C1375" s="11">
        <v>2.4204935E-4</v>
      </c>
      <c r="D1375" s="7">
        <f>Data_Warmte[[#This Row],[Fractie]]/MAX(Data_Warmte[Fractie])</f>
        <v>0.58601018403940752</v>
      </c>
    </row>
    <row r="1376" spans="1:4" x14ac:dyDescent="0.25">
      <c r="A1376" s="10">
        <v>43888.541666666664</v>
      </c>
      <c r="B1376" s="10">
        <f>DATE(1904,MONTH(Data_Warmte[[#This Row],[Datumtijd]]),DAY(Data_Warmte[[#This Row],[Datumtijd]]))+TIME(HOUR(Data_Warmte[[#This Row],[Datumtijd]]),MINUTE(Data_Warmte[[#This Row],[Datumtijd]]),SECOND(Data_Warmte[[#This Row],[Datumtijd]]))</f>
        <v>1519.5416666666667</v>
      </c>
      <c r="C1376" s="11">
        <v>2.2923079999999997E-4</v>
      </c>
      <c r="D1376" s="7">
        <f>Data_Warmte[[#This Row],[Fractie]]/MAX(Data_Warmte[Fractie])</f>
        <v>0.5549760133439755</v>
      </c>
    </row>
    <row r="1377" spans="1:4" x14ac:dyDescent="0.25">
      <c r="A1377" s="10">
        <v>43888.583333333336</v>
      </c>
      <c r="B1377" s="10">
        <f>DATE(1904,MONTH(Data_Warmte[[#This Row],[Datumtijd]]),DAY(Data_Warmte[[#This Row],[Datumtijd]]))+TIME(HOUR(Data_Warmte[[#This Row],[Datumtijd]]),MINUTE(Data_Warmte[[#This Row],[Datumtijd]]),SECOND(Data_Warmte[[#This Row],[Datumtijd]]))</f>
        <v>1519.5833333333333</v>
      </c>
      <c r="C1377" s="11">
        <v>2.2146536999999999E-4</v>
      </c>
      <c r="D1377" s="7">
        <f>Data_Warmte[[#This Row],[Fractie]]/MAX(Data_Warmte[Fractie])</f>
        <v>0.53617562795378493</v>
      </c>
    </row>
    <row r="1378" spans="1:4" x14ac:dyDescent="0.25">
      <c r="A1378" s="10">
        <v>43888.625</v>
      </c>
      <c r="B1378" s="10">
        <f>DATE(1904,MONTH(Data_Warmte[[#This Row],[Datumtijd]]),DAY(Data_Warmte[[#This Row],[Datumtijd]]))+TIME(HOUR(Data_Warmte[[#This Row],[Datumtijd]]),MINUTE(Data_Warmte[[#This Row],[Datumtijd]]),SECOND(Data_Warmte[[#This Row],[Datumtijd]]))</f>
        <v>1519.625</v>
      </c>
      <c r="C1378" s="11">
        <v>2.2298710000000005E-4</v>
      </c>
      <c r="D1378" s="7">
        <f>Data_Warmte[[#This Row],[Fractie]]/MAX(Data_Warmte[Fractie])</f>
        <v>0.53985979102779569</v>
      </c>
    </row>
    <row r="1379" spans="1:4" x14ac:dyDescent="0.25">
      <c r="A1379" s="10">
        <v>43888.666666666664</v>
      </c>
      <c r="B1379" s="10">
        <f>DATE(1904,MONTH(Data_Warmte[[#This Row],[Datumtijd]]),DAY(Data_Warmte[[#This Row],[Datumtijd]]))+TIME(HOUR(Data_Warmte[[#This Row],[Datumtijd]]),MINUTE(Data_Warmte[[#This Row],[Datumtijd]]),SECOND(Data_Warmte[[#This Row],[Datumtijd]]))</f>
        <v>1519.6666666666667</v>
      </c>
      <c r="C1379" s="11">
        <v>2.4440289999999999E-4</v>
      </c>
      <c r="D1379" s="7">
        <f>Data_Warmte[[#This Row],[Fractie]]/MAX(Data_Warmte[Fractie])</f>
        <v>0.59170821325801903</v>
      </c>
    </row>
    <row r="1380" spans="1:4" x14ac:dyDescent="0.25">
      <c r="A1380" s="10">
        <v>43888.708333333336</v>
      </c>
      <c r="B1380" s="10">
        <f>DATE(1904,MONTH(Data_Warmte[[#This Row],[Datumtijd]]),DAY(Data_Warmte[[#This Row],[Datumtijd]]))+TIME(HOUR(Data_Warmte[[#This Row],[Datumtijd]]),MINUTE(Data_Warmte[[#This Row],[Datumtijd]]),SECOND(Data_Warmte[[#This Row],[Datumtijd]]))</f>
        <v>1519.7083333333333</v>
      </c>
      <c r="C1380" s="11">
        <v>2.8545300000000002E-4</v>
      </c>
      <c r="D1380" s="7">
        <f>Data_Warmte[[#This Row],[Fractie]]/MAX(Data_Warmte[Fractie])</f>
        <v>0.69109198212926826</v>
      </c>
    </row>
    <row r="1381" spans="1:4" x14ac:dyDescent="0.25">
      <c r="A1381" s="10">
        <v>43888.75</v>
      </c>
      <c r="B1381" s="10">
        <f>DATE(1904,MONTH(Data_Warmte[[#This Row],[Datumtijd]]),DAY(Data_Warmte[[#This Row],[Datumtijd]]))+TIME(HOUR(Data_Warmte[[#This Row],[Datumtijd]]),MINUTE(Data_Warmte[[#This Row],[Datumtijd]]),SECOND(Data_Warmte[[#This Row],[Datumtijd]]))</f>
        <v>1519.75</v>
      </c>
      <c r="C1381" s="11">
        <v>3.1798984000000003E-4</v>
      </c>
      <c r="D1381" s="7">
        <f>Data_Warmte[[#This Row],[Fractie]]/MAX(Data_Warmte[Fractie])</f>
        <v>0.7698648422772536</v>
      </c>
    </row>
    <row r="1382" spans="1:4" x14ac:dyDescent="0.25">
      <c r="A1382" s="10">
        <v>43888.791666666664</v>
      </c>
      <c r="B1382" s="10">
        <f>DATE(1904,MONTH(Data_Warmte[[#This Row],[Datumtijd]]),DAY(Data_Warmte[[#This Row],[Datumtijd]]))+TIME(HOUR(Data_Warmte[[#This Row],[Datumtijd]]),MINUTE(Data_Warmte[[#This Row],[Datumtijd]]),SECOND(Data_Warmte[[#This Row],[Datumtijd]]))</f>
        <v>1519.7916666666667</v>
      </c>
      <c r="C1382" s="11">
        <v>3.1092816000000004E-4</v>
      </c>
      <c r="D1382" s="7">
        <f>Data_Warmte[[#This Row],[Fractie]]/MAX(Data_Warmte[Fractie])</f>
        <v>0.75276826095436478</v>
      </c>
    </row>
    <row r="1383" spans="1:4" x14ac:dyDescent="0.25">
      <c r="A1383" s="10">
        <v>43888.833333333336</v>
      </c>
      <c r="B1383" s="10">
        <f>DATE(1904,MONTH(Data_Warmte[[#This Row],[Datumtijd]]),DAY(Data_Warmte[[#This Row],[Datumtijd]]))+TIME(HOUR(Data_Warmte[[#This Row],[Datumtijd]]),MINUTE(Data_Warmte[[#This Row],[Datumtijd]]),SECOND(Data_Warmte[[#This Row],[Datumtijd]]))</f>
        <v>1519.8333333333333</v>
      </c>
      <c r="C1383" s="11">
        <v>3.0125839000000001E-4</v>
      </c>
      <c r="D1383" s="7">
        <f>Data_Warmte[[#This Row],[Fractie]]/MAX(Data_Warmte[Fractie])</f>
        <v>0.72935739991582549</v>
      </c>
    </row>
    <row r="1384" spans="1:4" x14ac:dyDescent="0.25">
      <c r="A1384" s="10">
        <v>43888.875</v>
      </c>
      <c r="B1384" s="10">
        <f>DATE(1904,MONTH(Data_Warmte[[#This Row],[Datumtijd]]),DAY(Data_Warmte[[#This Row],[Datumtijd]]))+TIME(HOUR(Data_Warmte[[#This Row],[Datumtijd]]),MINUTE(Data_Warmte[[#This Row],[Datumtijd]]),SECOND(Data_Warmte[[#This Row],[Datumtijd]]))</f>
        <v>1519.875</v>
      </c>
      <c r="C1384" s="11">
        <v>2.7085375000000003E-4</v>
      </c>
      <c r="D1384" s="7">
        <f>Data_Warmte[[#This Row],[Fractie]]/MAX(Data_Warmte[Fractie])</f>
        <v>0.65574667267341835</v>
      </c>
    </row>
    <row r="1385" spans="1:4" x14ac:dyDescent="0.25">
      <c r="A1385" s="10">
        <v>43888.916666666664</v>
      </c>
      <c r="B1385" s="10">
        <f>DATE(1904,MONTH(Data_Warmte[[#This Row],[Datumtijd]]),DAY(Data_Warmte[[#This Row],[Datumtijd]]))+TIME(HOUR(Data_Warmte[[#This Row],[Datumtijd]]),MINUTE(Data_Warmte[[#This Row],[Datumtijd]]),SECOND(Data_Warmte[[#This Row],[Datumtijd]]))</f>
        <v>1519.9166666666667</v>
      </c>
      <c r="C1385" s="11">
        <v>2.2995354000000001E-4</v>
      </c>
      <c r="D1385" s="7">
        <f>Data_Warmte[[#This Row],[Fractie]]/MAX(Data_Warmte[Fractie])</f>
        <v>0.55672579288443969</v>
      </c>
    </row>
    <row r="1386" spans="1:4" x14ac:dyDescent="0.25">
      <c r="A1386" s="10">
        <v>43888.958333333336</v>
      </c>
      <c r="B1386" s="10">
        <f>DATE(1904,MONTH(Data_Warmte[[#This Row],[Datumtijd]]),DAY(Data_Warmte[[#This Row],[Datumtijd]]))+TIME(HOUR(Data_Warmte[[#This Row],[Datumtijd]]),MINUTE(Data_Warmte[[#This Row],[Datumtijd]]),SECOND(Data_Warmte[[#This Row],[Datumtijd]]))</f>
        <v>1519.9583333333333</v>
      </c>
      <c r="C1386" s="11">
        <v>1.6596116000000002E-4</v>
      </c>
      <c r="D1386" s="7">
        <f>Data_Warmte[[#This Row],[Fractie]]/MAX(Data_Warmte[Fractie])</f>
        <v>0.4017979387880759</v>
      </c>
    </row>
    <row r="1387" spans="1:4" x14ac:dyDescent="0.25">
      <c r="A1387" s="10">
        <v>43889</v>
      </c>
      <c r="B1387" s="10">
        <f>DATE(1904,MONTH(Data_Warmte[[#This Row],[Datumtijd]]),DAY(Data_Warmte[[#This Row],[Datumtijd]]))+TIME(HOUR(Data_Warmte[[#This Row],[Datumtijd]]),MINUTE(Data_Warmte[[#This Row],[Datumtijd]]),SECOND(Data_Warmte[[#This Row],[Datumtijd]]))</f>
        <v>1520</v>
      </c>
      <c r="C1387" s="11">
        <v>9.9768999999999986E-5</v>
      </c>
      <c r="D1387" s="7">
        <f>Data_Warmte[[#This Row],[Fractie]]/MAX(Data_Warmte[Fractie])</f>
        <v>0.24154433817495333</v>
      </c>
    </row>
    <row r="1388" spans="1:4" x14ac:dyDescent="0.25">
      <c r="A1388" s="10">
        <v>43889.041666666664</v>
      </c>
      <c r="B1388" s="10">
        <f>DATE(1904,MONTH(Data_Warmte[[#This Row],[Datumtijd]]),DAY(Data_Warmte[[#This Row],[Datumtijd]]))+TIME(HOUR(Data_Warmte[[#This Row],[Datumtijd]]),MINUTE(Data_Warmte[[#This Row],[Datumtijd]]),SECOND(Data_Warmte[[#This Row],[Datumtijd]]))</f>
        <v>1520.0416666666667</v>
      </c>
      <c r="C1388" s="11">
        <v>7.8828879999999992E-5</v>
      </c>
      <c r="D1388" s="7">
        <f>Data_Warmte[[#This Row],[Fractie]]/MAX(Data_Warmte[Fractie])</f>
        <v>0.1908475543372472</v>
      </c>
    </row>
    <row r="1389" spans="1:4" x14ac:dyDescent="0.25">
      <c r="A1389" s="10">
        <v>43889.083333333336</v>
      </c>
      <c r="B1389" s="10">
        <f>DATE(1904,MONTH(Data_Warmte[[#This Row],[Datumtijd]]),DAY(Data_Warmte[[#This Row],[Datumtijd]]))+TIME(HOUR(Data_Warmte[[#This Row],[Datumtijd]]),MINUTE(Data_Warmte[[#This Row],[Datumtijd]]),SECOND(Data_Warmte[[#This Row],[Datumtijd]]))</f>
        <v>1520.0833333333333</v>
      </c>
      <c r="C1389" s="11">
        <v>8.2628599999999997E-5</v>
      </c>
      <c r="D1389" s="7">
        <f>Data_Warmte[[#This Row],[Fractie]]/MAX(Data_Warmte[Fractie])</f>
        <v>0.20004681315160971</v>
      </c>
    </row>
    <row r="1390" spans="1:4" x14ac:dyDescent="0.25">
      <c r="A1390" s="10">
        <v>43889.125</v>
      </c>
      <c r="B1390" s="10">
        <f>DATE(1904,MONTH(Data_Warmte[[#This Row],[Datumtijd]]),DAY(Data_Warmte[[#This Row],[Datumtijd]]))+TIME(HOUR(Data_Warmte[[#This Row],[Datumtijd]]),MINUTE(Data_Warmte[[#This Row],[Datumtijd]]),SECOND(Data_Warmte[[#This Row],[Datumtijd]]))</f>
        <v>1520.125</v>
      </c>
      <c r="C1390" s="11">
        <v>9.1952050000000007E-5</v>
      </c>
      <c r="D1390" s="7">
        <f>Data_Warmte[[#This Row],[Fractie]]/MAX(Data_Warmte[Fractie])</f>
        <v>0.22261922101133841</v>
      </c>
    </row>
    <row r="1391" spans="1:4" x14ac:dyDescent="0.25">
      <c r="A1391" s="10">
        <v>43889.166666666664</v>
      </c>
      <c r="B1391" s="10">
        <f>DATE(1904,MONTH(Data_Warmte[[#This Row],[Datumtijd]]),DAY(Data_Warmte[[#This Row],[Datumtijd]]))+TIME(HOUR(Data_Warmte[[#This Row],[Datumtijd]]),MINUTE(Data_Warmte[[#This Row],[Datumtijd]]),SECOND(Data_Warmte[[#This Row],[Datumtijd]]))</f>
        <v>1520.1666666666667</v>
      </c>
      <c r="C1391" s="11">
        <v>1.0399801E-4</v>
      </c>
      <c r="D1391" s="7">
        <f>Data_Warmte[[#This Row],[Fractie]]/MAX(Data_Warmte[Fractie])</f>
        <v>0.25178292352295983</v>
      </c>
    </row>
    <row r="1392" spans="1:4" x14ac:dyDescent="0.25">
      <c r="A1392" s="10">
        <v>43889.208333333336</v>
      </c>
      <c r="B1392" s="10">
        <f>DATE(1904,MONTH(Data_Warmte[[#This Row],[Datumtijd]]),DAY(Data_Warmte[[#This Row],[Datumtijd]]))+TIME(HOUR(Data_Warmte[[#This Row],[Datumtijd]]),MINUTE(Data_Warmte[[#This Row],[Datumtijd]]),SECOND(Data_Warmte[[#This Row],[Datumtijd]]))</f>
        <v>1520.2083333333333</v>
      </c>
      <c r="C1392" s="11">
        <v>1.2846683999999999E-4</v>
      </c>
      <c r="D1392" s="7">
        <f>Data_Warmte[[#This Row],[Fractie]]/MAX(Data_Warmte[Fractie])</f>
        <v>0.31102284121548401</v>
      </c>
    </row>
    <row r="1393" spans="1:4" x14ac:dyDescent="0.25">
      <c r="A1393" s="10">
        <v>43889.25</v>
      </c>
      <c r="B1393" s="10">
        <f>DATE(1904,MONTH(Data_Warmte[[#This Row],[Datumtijd]]),DAY(Data_Warmte[[#This Row],[Datumtijd]]))+TIME(HOUR(Data_Warmte[[#This Row],[Datumtijd]]),MINUTE(Data_Warmte[[#This Row],[Datumtijd]]),SECOND(Data_Warmte[[#This Row],[Datumtijd]]))</f>
        <v>1520.25</v>
      </c>
      <c r="C1393" s="11">
        <v>1.8648344000000001E-4</v>
      </c>
      <c r="D1393" s="7">
        <f>Data_Warmte[[#This Row],[Fractie]]/MAX(Data_Warmte[Fractie])</f>
        <v>0.45148311695405013</v>
      </c>
    </row>
    <row r="1394" spans="1:4" x14ac:dyDescent="0.25">
      <c r="A1394" s="10">
        <v>43889.291666666664</v>
      </c>
      <c r="B1394" s="10">
        <f>DATE(1904,MONTH(Data_Warmte[[#This Row],[Datumtijd]]),DAY(Data_Warmte[[#This Row],[Datumtijd]]))+TIME(HOUR(Data_Warmte[[#This Row],[Datumtijd]]),MINUTE(Data_Warmte[[#This Row],[Datumtijd]]),SECOND(Data_Warmte[[#This Row],[Datumtijd]]))</f>
        <v>1520.2916666666667</v>
      </c>
      <c r="C1394" s="11">
        <v>2.6709605E-4</v>
      </c>
      <c r="D1394" s="7">
        <f>Data_Warmte[[#This Row],[Fractie]]/MAX(Data_Warmte[Fractie])</f>
        <v>0.64664914579071908</v>
      </c>
    </row>
    <row r="1395" spans="1:4" x14ac:dyDescent="0.25">
      <c r="A1395" s="10">
        <v>43889.333333333336</v>
      </c>
      <c r="B1395" s="10">
        <f>DATE(1904,MONTH(Data_Warmte[[#This Row],[Datumtijd]]),DAY(Data_Warmte[[#This Row],[Datumtijd]]))+TIME(HOUR(Data_Warmte[[#This Row],[Datumtijd]]),MINUTE(Data_Warmte[[#This Row],[Datumtijd]]),SECOND(Data_Warmte[[#This Row],[Datumtijd]]))</f>
        <v>1520.3333333333333</v>
      </c>
      <c r="C1395" s="11">
        <v>3.237383E-4</v>
      </c>
      <c r="D1395" s="7">
        <f>Data_Warmte[[#This Row],[Fractie]]/MAX(Data_Warmte[Fractie])</f>
        <v>0.78378207073724804</v>
      </c>
    </row>
    <row r="1396" spans="1:4" x14ac:dyDescent="0.25">
      <c r="A1396" s="10">
        <v>43889.375</v>
      </c>
      <c r="B1396" s="10">
        <f>DATE(1904,MONTH(Data_Warmte[[#This Row],[Datumtijd]]),DAY(Data_Warmte[[#This Row],[Datumtijd]]))+TIME(HOUR(Data_Warmte[[#This Row],[Datumtijd]]),MINUTE(Data_Warmte[[#This Row],[Datumtijd]]),SECOND(Data_Warmte[[#This Row],[Datumtijd]]))</f>
        <v>1520.375</v>
      </c>
      <c r="C1396" s="11">
        <v>3.2943484999999994E-4</v>
      </c>
      <c r="D1396" s="7">
        <f>Data_Warmte[[#This Row],[Fractie]]/MAX(Data_Warmte[Fractie])</f>
        <v>0.79757362321978786</v>
      </c>
    </row>
    <row r="1397" spans="1:4" x14ac:dyDescent="0.25">
      <c r="A1397" s="10">
        <v>43889.416666666664</v>
      </c>
      <c r="B1397" s="10">
        <f>DATE(1904,MONTH(Data_Warmte[[#This Row],[Datumtijd]]),DAY(Data_Warmte[[#This Row],[Datumtijd]]))+TIME(HOUR(Data_Warmte[[#This Row],[Datumtijd]]),MINUTE(Data_Warmte[[#This Row],[Datumtijd]]),SECOND(Data_Warmte[[#This Row],[Datumtijd]]))</f>
        <v>1520.4166666666667</v>
      </c>
      <c r="C1397" s="11">
        <v>3.1122246E-4</v>
      </c>
      <c r="D1397" s="7">
        <f>Data_Warmte[[#This Row],[Fractie]]/MAX(Data_Warmte[Fractie])</f>
        <v>0.75348077184176343</v>
      </c>
    </row>
    <row r="1398" spans="1:4" x14ac:dyDescent="0.25">
      <c r="A1398" s="10">
        <v>43889.458333333336</v>
      </c>
      <c r="B1398" s="10">
        <f>DATE(1904,MONTH(Data_Warmte[[#This Row],[Datumtijd]]),DAY(Data_Warmte[[#This Row],[Datumtijd]]))+TIME(HOUR(Data_Warmte[[#This Row],[Datumtijd]]),MINUTE(Data_Warmte[[#This Row],[Datumtijd]]),SECOND(Data_Warmte[[#This Row],[Datumtijd]]))</f>
        <v>1520.4583333333333</v>
      </c>
      <c r="C1398" s="11">
        <v>2.7157097999999999E-4</v>
      </c>
      <c r="D1398" s="7">
        <f>Data_Warmte[[#This Row],[Fractie]]/MAX(Data_Warmte[Fractie])</f>
        <v>0.65748311230566103</v>
      </c>
    </row>
    <row r="1399" spans="1:4" x14ac:dyDescent="0.25">
      <c r="A1399" s="10">
        <v>43889.5</v>
      </c>
      <c r="B1399" s="10">
        <f>DATE(1904,MONTH(Data_Warmte[[#This Row],[Datumtijd]]),DAY(Data_Warmte[[#This Row],[Datumtijd]]))+TIME(HOUR(Data_Warmte[[#This Row],[Datumtijd]]),MINUTE(Data_Warmte[[#This Row],[Datumtijd]]),SECOND(Data_Warmte[[#This Row],[Datumtijd]]))</f>
        <v>1520.5</v>
      </c>
      <c r="C1399" s="11">
        <v>2.4319283E-4</v>
      </c>
      <c r="D1399" s="7">
        <f>Data_Warmte[[#This Row],[Fractie]]/MAX(Data_Warmte[Fractie])</f>
        <v>0.5887785902559306</v>
      </c>
    </row>
    <row r="1400" spans="1:4" x14ac:dyDescent="0.25">
      <c r="A1400" s="10">
        <v>43889.541666666664</v>
      </c>
      <c r="B1400" s="10">
        <f>DATE(1904,MONTH(Data_Warmte[[#This Row],[Datumtijd]]),DAY(Data_Warmte[[#This Row],[Datumtijd]]))+TIME(HOUR(Data_Warmte[[#This Row],[Datumtijd]]),MINUTE(Data_Warmte[[#This Row],[Datumtijd]]),SECOND(Data_Warmte[[#This Row],[Datumtijd]]))</f>
        <v>1520.5416666666667</v>
      </c>
      <c r="C1400" s="11">
        <v>2.2658285000000001E-4</v>
      </c>
      <c r="D1400" s="7">
        <f>Data_Warmte[[#This Row],[Fractie]]/MAX(Data_Warmte[Fractie])</f>
        <v>0.54856523113436773</v>
      </c>
    </row>
    <row r="1401" spans="1:4" x14ac:dyDescent="0.25">
      <c r="A1401" s="10">
        <v>43889.583333333336</v>
      </c>
      <c r="B1401" s="10">
        <f>DATE(1904,MONTH(Data_Warmte[[#This Row],[Datumtijd]]),DAY(Data_Warmte[[#This Row],[Datumtijd]]))+TIME(HOUR(Data_Warmte[[#This Row],[Datumtijd]]),MINUTE(Data_Warmte[[#This Row],[Datumtijd]]),SECOND(Data_Warmte[[#This Row],[Datumtijd]]))</f>
        <v>1520.5833333333333</v>
      </c>
      <c r="C1401" s="11">
        <v>2.1841217999999998E-4</v>
      </c>
      <c r="D1401" s="7">
        <f>Data_Warmte[[#This Row],[Fractie]]/MAX(Data_Warmte[Fractie])</f>
        <v>0.52878374512572823</v>
      </c>
    </row>
    <row r="1402" spans="1:4" x14ac:dyDescent="0.25">
      <c r="A1402" s="10">
        <v>43889.625</v>
      </c>
      <c r="B1402" s="10">
        <f>DATE(1904,MONTH(Data_Warmte[[#This Row],[Datumtijd]]),DAY(Data_Warmte[[#This Row],[Datumtijd]]))+TIME(HOUR(Data_Warmte[[#This Row],[Datumtijd]]),MINUTE(Data_Warmte[[#This Row],[Datumtijd]]),SECOND(Data_Warmte[[#This Row],[Datumtijd]]))</f>
        <v>1520.625</v>
      </c>
      <c r="C1402" s="11">
        <v>2.2313676000000003E-4</v>
      </c>
      <c r="D1402" s="7">
        <f>Data_Warmte[[#This Row],[Fractie]]/MAX(Data_Warmte[Fractie])</f>
        <v>0.54022212327179198</v>
      </c>
    </row>
    <row r="1403" spans="1:4" x14ac:dyDescent="0.25">
      <c r="A1403" s="10">
        <v>43889.666666666664</v>
      </c>
      <c r="B1403" s="10">
        <f>DATE(1904,MONTH(Data_Warmte[[#This Row],[Datumtijd]]),DAY(Data_Warmte[[#This Row],[Datumtijd]]))+TIME(HOUR(Data_Warmte[[#This Row],[Datumtijd]]),MINUTE(Data_Warmte[[#This Row],[Datumtijd]]),SECOND(Data_Warmte[[#This Row],[Datumtijd]]))</f>
        <v>1520.6666666666667</v>
      </c>
      <c r="C1403" s="11">
        <v>2.4042271000000002E-4</v>
      </c>
      <c r="D1403" s="7">
        <f>Data_Warmte[[#This Row],[Fractie]]/MAX(Data_Warmte[Fractie])</f>
        <v>0.58207203008127517</v>
      </c>
    </row>
    <row r="1404" spans="1:4" x14ac:dyDescent="0.25">
      <c r="A1404" s="10">
        <v>43889.708333333336</v>
      </c>
      <c r="B1404" s="10">
        <f>DATE(1904,MONTH(Data_Warmte[[#This Row],[Datumtijd]]),DAY(Data_Warmte[[#This Row],[Datumtijd]]))+TIME(HOUR(Data_Warmte[[#This Row],[Datumtijd]]),MINUTE(Data_Warmte[[#This Row],[Datumtijd]]),SECOND(Data_Warmte[[#This Row],[Datumtijd]]))</f>
        <v>1520.7083333333333</v>
      </c>
      <c r="C1404" s="11">
        <v>2.8129429999999996E-4</v>
      </c>
      <c r="D1404" s="7">
        <f>Data_Warmte[[#This Row],[Fractie]]/MAX(Data_Warmte[Fractie])</f>
        <v>0.6810236198206534</v>
      </c>
    </row>
    <row r="1405" spans="1:4" x14ac:dyDescent="0.25">
      <c r="A1405" s="10">
        <v>43889.75</v>
      </c>
      <c r="B1405" s="10">
        <f>DATE(1904,MONTH(Data_Warmte[[#This Row],[Datumtijd]]),DAY(Data_Warmte[[#This Row],[Datumtijd]]))+TIME(HOUR(Data_Warmte[[#This Row],[Datumtijd]]),MINUTE(Data_Warmte[[#This Row],[Datumtijd]]),SECOND(Data_Warmte[[#This Row],[Datumtijd]]))</f>
        <v>1520.75</v>
      </c>
      <c r="C1405" s="11">
        <v>3.1675894000000003E-4</v>
      </c>
      <c r="D1405" s="7">
        <f>Data_Warmte[[#This Row],[Fractie]]/MAX(Data_Warmte[Fractie])</f>
        <v>0.76688478909580904</v>
      </c>
    </row>
    <row r="1406" spans="1:4" x14ac:dyDescent="0.25">
      <c r="A1406" s="10">
        <v>43889.791666666664</v>
      </c>
      <c r="B1406" s="10">
        <f>DATE(1904,MONTH(Data_Warmte[[#This Row],[Datumtijd]]),DAY(Data_Warmte[[#This Row],[Datumtijd]]))+TIME(HOUR(Data_Warmte[[#This Row],[Datumtijd]]),MINUTE(Data_Warmte[[#This Row],[Datumtijd]]),SECOND(Data_Warmte[[#This Row],[Datumtijd]]))</f>
        <v>1520.7916666666667</v>
      </c>
      <c r="C1406" s="11">
        <v>3.1201416000000001E-4</v>
      </c>
      <c r="D1406" s="7">
        <f>Data_Warmte[[#This Row],[Fractie]]/MAX(Data_Warmte[Fractie])</f>
        <v>0.75539750602305333</v>
      </c>
    </row>
    <row r="1407" spans="1:4" x14ac:dyDescent="0.25">
      <c r="A1407" s="10">
        <v>43889.833333333336</v>
      </c>
      <c r="B1407" s="10">
        <f>DATE(1904,MONTH(Data_Warmte[[#This Row],[Datumtijd]]),DAY(Data_Warmte[[#This Row],[Datumtijd]]))+TIME(HOUR(Data_Warmte[[#This Row],[Datumtijd]]),MINUTE(Data_Warmte[[#This Row],[Datumtijd]]),SECOND(Data_Warmte[[#This Row],[Datumtijd]]))</f>
        <v>1520.8333333333333</v>
      </c>
      <c r="C1407" s="11">
        <v>3.0121504999999999E-4</v>
      </c>
      <c r="D1407" s="7">
        <f>Data_Warmte[[#This Row],[Fractie]]/MAX(Data_Warmte[Fractie])</f>
        <v>0.72925247221667533</v>
      </c>
    </row>
    <row r="1408" spans="1:4" x14ac:dyDescent="0.25">
      <c r="A1408" s="10">
        <v>43889.875</v>
      </c>
      <c r="B1408" s="10">
        <f>DATE(1904,MONTH(Data_Warmte[[#This Row],[Datumtijd]]),DAY(Data_Warmte[[#This Row],[Datumtijd]]))+TIME(HOUR(Data_Warmte[[#This Row],[Datumtijd]]),MINUTE(Data_Warmte[[#This Row],[Datumtijd]]),SECOND(Data_Warmte[[#This Row],[Datumtijd]]))</f>
        <v>1520.875</v>
      </c>
      <c r="C1408" s="11">
        <v>2.7233200000000002E-4</v>
      </c>
      <c r="D1408" s="7">
        <f>Data_Warmte[[#This Row],[Fractie]]/MAX(Data_Warmte[Fractie])</f>
        <v>0.65932556910324247</v>
      </c>
    </row>
    <row r="1409" spans="1:4" x14ac:dyDescent="0.25">
      <c r="A1409" s="10">
        <v>43889.916666666664</v>
      </c>
      <c r="B1409" s="10">
        <f>DATE(1904,MONTH(Data_Warmte[[#This Row],[Datumtijd]]),DAY(Data_Warmte[[#This Row],[Datumtijd]]))+TIME(HOUR(Data_Warmte[[#This Row],[Datumtijd]]),MINUTE(Data_Warmte[[#This Row],[Datumtijd]]),SECOND(Data_Warmte[[#This Row],[Datumtijd]]))</f>
        <v>1520.9166666666667</v>
      </c>
      <c r="C1409" s="11">
        <v>2.3114108999999999E-4</v>
      </c>
      <c r="D1409" s="7">
        <f>Data_Warmte[[#This Row],[Fractie]]/MAX(Data_Warmte[Fractie])</f>
        <v>0.55960089415637448</v>
      </c>
    </row>
    <row r="1410" spans="1:4" x14ac:dyDescent="0.25">
      <c r="A1410" s="10">
        <v>43889.958333333336</v>
      </c>
      <c r="B1410" s="10">
        <f>DATE(1904,MONTH(Data_Warmte[[#This Row],[Datumtijd]]),DAY(Data_Warmte[[#This Row],[Datumtijd]]))+TIME(HOUR(Data_Warmte[[#This Row],[Datumtijd]]),MINUTE(Data_Warmte[[#This Row],[Datumtijd]]),SECOND(Data_Warmte[[#This Row],[Datumtijd]]))</f>
        <v>1520.9583333333333</v>
      </c>
      <c r="C1410" s="11">
        <v>1.6549985999999997E-4</v>
      </c>
      <c r="D1410" s="7">
        <f>Data_Warmte[[#This Row],[Fractie]]/MAX(Data_Warmte[Fractie])</f>
        <v>0.40068111489287683</v>
      </c>
    </row>
    <row r="1411" spans="1:4" x14ac:dyDescent="0.25">
      <c r="A1411" s="10">
        <v>43890</v>
      </c>
      <c r="B1411" s="10">
        <f>DATE(1904,MONTH(Data_Warmte[[#This Row],[Datumtijd]]),DAY(Data_Warmte[[#This Row],[Datumtijd]]))+TIME(HOUR(Data_Warmte[[#This Row],[Datumtijd]]),MINUTE(Data_Warmte[[#This Row],[Datumtijd]]),SECOND(Data_Warmte[[#This Row],[Datumtijd]]))</f>
        <v>1521</v>
      </c>
      <c r="C1411" s="11">
        <v>1.0016198000000001E-4</v>
      </c>
      <c r="D1411" s="7">
        <f>Data_Warmte[[#This Row],[Fractie]]/MAX(Data_Warmte[Fractie])</f>
        <v>0.24249575689235048</v>
      </c>
    </row>
    <row r="1412" spans="1:4" x14ac:dyDescent="0.25">
      <c r="A1412" s="10">
        <v>43890.041666666664</v>
      </c>
      <c r="B1412" s="10">
        <f>DATE(1904,MONTH(Data_Warmte[[#This Row],[Datumtijd]]),DAY(Data_Warmte[[#This Row],[Datumtijd]]))+TIME(HOUR(Data_Warmte[[#This Row],[Datumtijd]]),MINUTE(Data_Warmte[[#This Row],[Datumtijd]]),SECOND(Data_Warmte[[#This Row],[Datumtijd]]))</f>
        <v>1521.0416666666667</v>
      </c>
      <c r="C1412" s="11">
        <v>8.9147900000000001E-5</v>
      </c>
      <c r="D1412" s="7">
        <f>Data_Warmte[[#This Row],[Fractie]]/MAX(Data_Warmte[Fractie])</f>
        <v>0.21583027298245872</v>
      </c>
    </row>
    <row r="1413" spans="1:4" x14ac:dyDescent="0.25">
      <c r="A1413" s="10">
        <v>43890.083333333336</v>
      </c>
      <c r="B1413" s="10">
        <f>DATE(1904,MONTH(Data_Warmte[[#This Row],[Datumtijd]]),DAY(Data_Warmte[[#This Row],[Datumtijd]]))+TIME(HOUR(Data_Warmte[[#This Row],[Datumtijd]]),MINUTE(Data_Warmte[[#This Row],[Datumtijd]]),SECOND(Data_Warmte[[#This Row],[Datumtijd]]))</f>
        <v>1521.0833333333333</v>
      </c>
      <c r="C1413" s="11">
        <v>8.4784779999999994E-5</v>
      </c>
      <c r="D1413" s="7">
        <f>Data_Warmte[[#This Row],[Fractie]]/MAX(Data_Warmte[Fractie])</f>
        <v>0.2052670024998649</v>
      </c>
    </row>
    <row r="1414" spans="1:4" x14ac:dyDescent="0.25">
      <c r="A1414" s="10">
        <v>43890.125</v>
      </c>
      <c r="B1414" s="10">
        <f>DATE(1904,MONTH(Data_Warmte[[#This Row],[Datumtijd]]),DAY(Data_Warmte[[#This Row],[Datumtijd]]))+TIME(HOUR(Data_Warmte[[#This Row],[Datumtijd]]),MINUTE(Data_Warmte[[#This Row],[Datumtijd]]),SECOND(Data_Warmte[[#This Row],[Datumtijd]]))</f>
        <v>1521.125</v>
      </c>
      <c r="C1414" s="11">
        <v>9.0429539999999995E-5</v>
      </c>
      <c r="D1414" s="7">
        <f>Data_Warmte[[#This Row],[Fractie]]/MAX(Data_Warmte[Fractie])</f>
        <v>0.21893316952926731</v>
      </c>
    </row>
    <row r="1415" spans="1:4" x14ac:dyDescent="0.25">
      <c r="A1415" s="10">
        <v>43890.166666666664</v>
      </c>
      <c r="B1415" s="10">
        <f>DATE(1904,MONTH(Data_Warmte[[#This Row],[Datumtijd]]),DAY(Data_Warmte[[#This Row],[Datumtijd]]))+TIME(HOUR(Data_Warmte[[#This Row],[Datumtijd]]),MINUTE(Data_Warmte[[#This Row],[Datumtijd]]),SECOND(Data_Warmte[[#This Row],[Datumtijd]]))</f>
        <v>1521.1666666666667</v>
      </c>
      <c r="C1415" s="11">
        <v>9.9960959999999998E-5</v>
      </c>
      <c r="D1415" s="7">
        <f>Data_Warmte[[#This Row],[Fractie]]/MAX(Data_Warmte[Fractie])</f>
        <v>0.24200908024068585</v>
      </c>
    </row>
    <row r="1416" spans="1:4" x14ac:dyDescent="0.25">
      <c r="A1416" s="10">
        <v>43890.208333333336</v>
      </c>
      <c r="B1416" s="10">
        <f>DATE(1904,MONTH(Data_Warmte[[#This Row],[Datumtijd]]),DAY(Data_Warmte[[#This Row],[Datumtijd]]))+TIME(HOUR(Data_Warmte[[#This Row],[Datumtijd]]),MINUTE(Data_Warmte[[#This Row],[Datumtijd]]),SECOND(Data_Warmte[[#This Row],[Datumtijd]]))</f>
        <v>1521.2083333333333</v>
      </c>
      <c r="C1416" s="11">
        <v>1.128552E-4</v>
      </c>
      <c r="D1416" s="7">
        <f>Data_Warmte[[#This Row],[Fractie]]/MAX(Data_Warmte[Fractie])</f>
        <v>0.27322649914905428</v>
      </c>
    </row>
    <row r="1417" spans="1:4" x14ac:dyDescent="0.25">
      <c r="A1417" s="10">
        <v>43890.25</v>
      </c>
      <c r="B1417" s="10">
        <f>DATE(1904,MONTH(Data_Warmte[[#This Row],[Datumtijd]]),DAY(Data_Warmte[[#This Row],[Datumtijd]]))+TIME(HOUR(Data_Warmte[[#This Row],[Datumtijd]]),MINUTE(Data_Warmte[[#This Row],[Datumtijd]]),SECOND(Data_Warmte[[#This Row],[Datumtijd]]))</f>
        <v>1521.25</v>
      </c>
      <c r="C1417" s="11">
        <v>1.4257785000000003E-4</v>
      </c>
      <c r="D1417" s="7">
        <f>Data_Warmte[[#This Row],[Fractie]]/MAX(Data_Warmte[Fractie])</f>
        <v>0.34518610406697253</v>
      </c>
    </row>
    <row r="1418" spans="1:4" x14ac:dyDescent="0.25">
      <c r="A1418" s="10">
        <v>43890.291666666664</v>
      </c>
      <c r="B1418" s="10">
        <f>DATE(1904,MONTH(Data_Warmte[[#This Row],[Datumtijd]]),DAY(Data_Warmte[[#This Row],[Datumtijd]]))+TIME(HOUR(Data_Warmte[[#This Row],[Datumtijd]]),MINUTE(Data_Warmte[[#This Row],[Datumtijd]]),SECOND(Data_Warmte[[#This Row],[Datumtijd]]))</f>
        <v>1521.2916666666667</v>
      </c>
      <c r="C1418" s="11">
        <v>2.0861392E-4</v>
      </c>
      <c r="D1418" s="7">
        <f>Data_Warmte[[#This Row],[Fractie]]/MAX(Data_Warmte[Fractie])</f>
        <v>0.50506180517478039</v>
      </c>
    </row>
    <row r="1419" spans="1:4" x14ac:dyDescent="0.25">
      <c r="A1419" s="10">
        <v>43890.333333333336</v>
      </c>
      <c r="B1419" s="10">
        <f>DATE(1904,MONTH(Data_Warmte[[#This Row],[Datumtijd]]),DAY(Data_Warmte[[#This Row],[Datumtijd]]))+TIME(HOUR(Data_Warmte[[#This Row],[Datumtijd]]),MINUTE(Data_Warmte[[#This Row],[Datumtijd]]),SECOND(Data_Warmte[[#This Row],[Datumtijd]]))</f>
        <v>1521.3333333333333</v>
      </c>
      <c r="C1419" s="11">
        <v>2.9518175000000003E-4</v>
      </c>
      <c r="D1419" s="7">
        <f>Data_Warmte[[#This Row],[Fractie]]/MAX(Data_Warmte[Fractie])</f>
        <v>0.71464563586960428</v>
      </c>
    </row>
    <row r="1420" spans="1:4" x14ac:dyDescent="0.25">
      <c r="A1420" s="10">
        <v>43890.375</v>
      </c>
      <c r="B1420" s="10">
        <f>DATE(1904,MONTH(Data_Warmte[[#This Row],[Datumtijd]]),DAY(Data_Warmte[[#This Row],[Datumtijd]]))+TIME(HOUR(Data_Warmte[[#This Row],[Datumtijd]]),MINUTE(Data_Warmte[[#This Row],[Datumtijd]]),SECOND(Data_Warmte[[#This Row],[Datumtijd]]))</f>
        <v>1521.375</v>
      </c>
      <c r="C1420" s="11">
        <v>3.4919123999999996E-4</v>
      </c>
      <c r="D1420" s="7">
        <f>Data_Warmte[[#This Row],[Fractie]]/MAX(Data_Warmte[Fractie])</f>
        <v>0.84540455414298321</v>
      </c>
    </row>
    <row r="1421" spans="1:4" x14ac:dyDescent="0.25">
      <c r="A1421" s="10">
        <v>43890.416666666664</v>
      </c>
      <c r="B1421" s="10">
        <f>DATE(1904,MONTH(Data_Warmte[[#This Row],[Datumtijd]]),DAY(Data_Warmte[[#This Row],[Datumtijd]]))+TIME(HOUR(Data_Warmte[[#This Row],[Datumtijd]]),MINUTE(Data_Warmte[[#This Row],[Datumtijd]]),SECOND(Data_Warmte[[#This Row],[Datumtijd]]))</f>
        <v>1521.4166666666667</v>
      </c>
      <c r="C1421" s="11">
        <v>3.5410195E-4</v>
      </c>
      <c r="D1421" s="7">
        <f>Data_Warmte[[#This Row],[Fractie]]/MAX(Data_Warmte[Fractie])</f>
        <v>0.85729355971504606</v>
      </c>
    </row>
    <row r="1422" spans="1:4" x14ac:dyDescent="0.25">
      <c r="A1422" s="10">
        <v>43890.458333333336</v>
      </c>
      <c r="B1422" s="10">
        <f>DATE(1904,MONTH(Data_Warmte[[#This Row],[Datumtijd]]),DAY(Data_Warmte[[#This Row],[Datumtijd]]))+TIME(HOUR(Data_Warmte[[#This Row],[Datumtijd]]),MINUTE(Data_Warmte[[#This Row],[Datumtijd]]),SECOND(Data_Warmte[[#This Row],[Datumtijd]]))</f>
        <v>1521.4583333333333</v>
      </c>
      <c r="C1422" s="11">
        <v>3.1672430999999995E-4</v>
      </c>
      <c r="D1422" s="7">
        <f>Data_Warmte[[#This Row],[Fractie]]/MAX(Data_Warmte[Fractie])</f>
        <v>0.7668009486199997</v>
      </c>
    </row>
    <row r="1423" spans="1:4" x14ac:dyDescent="0.25">
      <c r="A1423" s="10">
        <v>43890.5</v>
      </c>
      <c r="B1423" s="10">
        <f>DATE(1904,MONTH(Data_Warmte[[#This Row],[Datumtijd]]),DAY(Data_Warmte[[#This Row],[Datumtijd]]))+TIME(HOUR(Data_Warmte[[#This Row],[Datumtijd]]),MINUTE(Data_Warmte[[#This Row],[Datumtijd]]),SECOND(Data_Warmte[[#This Row],[Datumtijd]]))</f>
        <v>1521.5</v>
      </c>
      <c r="C1423" s="11">
        <v>2.8689616000000004E-4</v>
      </c>
      <c r="D1423" s="7">
        <f>Data_Warmte[[#This Row],[Fractie]]/MAX(Data_Warmte[Fractie])</f>
        <v>0.69458592440673494</v>
      </c>
    </row>
    <row r="1424" spans="1:4" x14ac:dyDescent="0.25">
      <c r="A1424" s="10">
        <v>43890.541666666664</v>
      </c>
      <c r="B1424" s="10">
        <f>DATE(1904,MONTH(Data_Warmte[[#This Row],[Datumtijd]]),DAY(Data_Warmte[[#This Row],[Datumtijd]]))+TIME(HOUR(Data_Warmte[[#This Row],[Datumtijd]]),MINUTE(Data_Warmte[[#This Row],[Datumtijd]]),SECOND(Data_Warmte[[#This Row],[Datumtijd]]))</f>
        <v>1521.5416666666667</v>
      </c>
      <c r="C1424" s="11">
        <v>2.5872145000000005E-4</v>
      </c>
      <c r="D1424" s="7">
        <f>Data_Warmte[[#This Row],[Fractie]]/MAX(Data_Warmte[Fractie])</f>
        <v>0.62637393791572826</v>
      </c>
    </row>
    <row r="1425" spans="1:4" x14ac:dyDescent="0.25">
      <c r="A1425" s="10">
        <v>43890.583333333336</v>
      </c>
      <c r="B1425" s="10">
        <f>DATE(1904,MONTH(Data_Warmte[[#This Row],[Datumtijd]]),DAY(Data_Warmte[[#This Row],[Datumtijd]]))+TIME(HOUR(Data_Warmte[[#This Row],[Datumtijd]]),MINUTE(Data_Warmte[[#This Row],[Datumtijd]]),SECOND(Data_Warmte[[#This Row],[Datumtijd]]))</f>
        <v>1521.5833333333333</v>
      </c>
      <c r="C1425" s="11">
        <v>2.4019384000000001E-4</v>
      </c>
      <c r="D1425" s="7">
        <f>Data_Warmte[[#This Row],[Fractie]]/MAX(Data_Warmte[Fractie])</f>
        <v>0.58151792757771092</v>
      </c>
    </row>
    <row r="1426" spans="1:4" x14ac:dyDescent="0.25">
      <c r="A1426" s="10">
        <v>43890.625</v>
      </c>
      <c r="B1426" s="10">
        <f>DATE(1904,MONTH(Data_Warmte[[#This Row],[Datumtijd]]),DAY(Data_Warmte[[#This Row],[Datumtijd]]))+TIME(HOUR(Data_Warmte[[#This Row],[Datumtijd]]),MINUTE(Data_Warmte[[#This Row],[Datumtijd]]),SECOND(Data_Warmte[[#This Row],[Datumtijd]]))</f>
        <v>1521.625</v>
      </c>
      <c r="C1426" s="11">
        <v>2.3147888000000003E-4</v>
      </c>
      <c r="D1426" s="7">
        <f>Data_Warmte[[#This Row],[Fractie]]/MAX(Data_Warmte[Fractie])</f>
        <v>0.56041869589831961</v>
      </c>
    </row>
    <row r="1427" spans="1:4" x14ac:dyDescent="0.25">
      <c r="A1427" s="10">
        <v>43890.666666666664</v>
      </c>
      <c r="B1427" s="10">
        <f>DATE(1904,MONTH(Data_Warmte[[#This Row],[Datumtijd]]),DAY(Data_Warmte[[#This Row],[Datumtijd]]))+TIME(HOUR(Data_Warmte[[#This Row],[Datumtijd]]),MINUTE(Data_Warmte[[#This Row],[Datumtijd]]),SECOND(Data_Warmte[[#This Row],[Datumtijd]]))</f>
        <v>1521.6666666666667</v>
      </c>
      <c r="C1427" s="11">
        <v>2.3966030000000001E-4</v>
      </c>
      <c r="D1427" s="7">
        <f>Data_Warmte[[#This Row],[Fractie]]/MAX(Data_Warmte[Fractie])</f>
        <v>0.58022620804368874</v>
      </c>
    </row>
    <row r="1428" spans="1:4" x14ac:dyDescent="0.25">
      <c r="A1428" s="10">
        <v>43890.708333333336</v>
      </c>
      <c r="B1428" s="10">
        <f>DATE(1904,MONTH(Data_Warmte[[#This Row],[Datumtijd]]),DAY(Data_Warmte[[#This Row],[Datumtijd]]))+TIME(HOUR(Data_Warmte[[#This Row],[Datumtijd]]),MINUTE(Data_Warmte[[#This Row],[Datumtijd]]),SECOND(Data_Warmte[[#This Row],[Datumtijd]]))</f>
        <v>1521.7083333333333</v>
      </c>
      <c r="C1428" s="11">
        <v>2.6673001999999999E-4</v>
      </c>
      <c r="D1428" s="7">
        <f>Data_Warmte[[#This Row],[Fractie]]/MAX(Data_Warmte[Fractie])</f>
        <v>0.64576297399284421</v>
      </c>
    </row>
    <row r="1429" spans="1:4" x14ac:dyDescent="0.25">
      <c r="A1429" s="10">
        <v>43890.75</v>
      </c>
      <c r="B1429" s="10">
        <f>DATE(1904,MONTH(Data_Warmte[[#This Row],[Datumtijd]]),DAY(Data_Warmte[[#This Row],[Datumtijd]]))+TIME(HOUR(Data_Warmte[[#This Row],[Datumtijd]]),MINUTE(Data_Warmte[[#This Row],[Datumtijd]]),SECOND(Data_Warmte[[#This Row],[Datumtijd]]))</f>
        <v>1521.75</v>
      </c>
      <c r="C1429" s="11">
        <v>2.9405083999999997E-4</v>
      </c>
      <c r="D1429" s="7">
        <f>Data_Warmte[[#This Row],[Fractie]]/MAX(Data_Warmte[Fractie])</f>
        <v>0.71190766207528489</v>
      </c>
    </row>
    <row r="1430" spans="1:4" x14ac:dyDescent="0.25">
      <c r="A1430" s="10">
        <v>43890.791666666664</v>
      </c>
      <c r="B1430" s="10">
        <f>DATE(1904,MONTH(Data_Warmte[[#This Row],[Datumtijd]]),DAY(Data_Warmte[[#This Row],[Datumtijd]]))+TIME(HOUR(Data_Warmte[[#This Row],[Datumtijd]]),MINUTE(Data_Warmte[[#This Row],[Datumtijd]]),SECOND(Data_Warmte[[#This Row],[Datumtijd]]))</f>
        <v>1521.7916666666667</v>
      </c>
      <c r="C1430" s="11">
        <v>2.9340015999999999E-4</v>
      </c>
      <c r="D1430" s="7">
        <f>Data_Warmte[[#This Row],[Fractie]]/MAX(Data_Warmte[Fractie])</f>
        <v>0.71033234238716858</v>
      </c>
    </row>
    <row r="1431" spans="1:4" x14ac:dyDescent="0.25">
      <c r="A1431" s="10">
        <v>43890.833333333336</v>
      </c>
      <c r="B1431" s="10">
        <f>DATE(1904,MONTH(Data_Warmte[[#This Row],[Datumtijd]]),DAY(Data_Warmte[[#This Row],[Datumtijd]]))+TIME(HOUR(Data_Warmte[[#This Row],[Datumtijd]]),MINUTE(Data_Warmte[[#This Row],[Datumtijd]]),SECOND(Data_Warmte[[#This Row],[Datumtijd]]))</f>
        <v>1521.8333333333333</v>
      </c>
      <c r="C1431" s="11">
        <v>2.8167620000000003E-4</v>
      </c>
      <c r="D1431" s="7">
        <f>Data_Warmte[[#This Row],[Fractie]]/MAX(Data_Warmte[Fractie])</f>
        <v>0.68194821345944934</v>
      </c>
    </row>
    <row r="1432" spans="1:4" x14ac:dyDescent="0.25">
      <c r="A1432" s="10">
        <v>43890.875</v>
      </c>
      <c r="B1432" s="10">
        <f>DATE(1904,MONTH(Data_Warmte[[#This Row],[Datumtijd]]),DAY(Data_Warmte[[#This Row],[Datumtijd]]))+TIME(HOUR(Data_Warmte[[#This Row],[Datumtijd]]),MINUTE(Data_Warmte[[#This Row],[Datumtijd]]),SECOND(Data_Warmte[[#This Row],[Datumtijd]]))</f>
        <v>1521.875</v>
      </c>
      <c r="C1432" s="11">
        <v>2.5712554999999995E-4</v>
      </c>
      <c r="D1432" s="7">
        <f>Data_Warmte[[#This Row],[Fractie]]/MAX(Data_Warmte[Fractie])</f>
        <v>0.62251020660346268</v>
      </c>
    </row>
    <row r="1433" spans="1:4" x14ac:dyDescent="0.25">
      <c r="A1433" s="10">
        <v>43890.916666666664</v>
      </c>
      <c r="B1433" s="10">
        <f>DATE(1904,MONTH(Data_Warmte[[#This Row],[Datumtijd]]),DAY(Data_Warmte[[#This Row],[Datumtijd]]))+TIME(HOUR(Data_Warmte[[#This Row],[Datumtijd]]),MINUTE(Data_Warmte[[#This Row],[Datumtijd]]),SECOND(Data_Warmte[[#This Row],[Datumtijd]]))</f>
        <v>1521.9166666666667</v>
      </c>
      <c r="C1433" s="11">
        <v>2.2823251999999999E-4</v>
      </c>
      <c r="D1433" s="7">
        <f>Data_Warmte[[#This Row],[Fractie]]/MAX(Data_Warmte[Fractie])</f>
        <v>0.55255914155100083</v>
      </c>
    </row>
    <row r="1434" spans="1:4" x14ac:dyDescent="0.25">
      <c r="A1434" s="10">
        <v>43890.958333333336</v>
      </c>
      <c r="B1434" s="10">
        <f>DATE(1904,MONTH(Data_Warmte[[#This Row],[Datumtijd]]),DAY(Data_Warmte[[#This Row],[Datumtijd]]))+TIME(HOUR(Data_Warmte[[#This Row],[Datumtijd]]),MINUTE(Data_Warmte[[#This Row],[Datumtijd]]),SECOND(Data_Warmte[[#This Row],[Datumtijd]]))</f>
        <v>1521.9583333333333</v>
      </c>
      <c r="C1434" s="11">
        <v>1.8600532999999997E-4</v>
      </c>
      <c r="D1434" s="7">
        <f>Data_Warmte[[#This Row],[Fractie]]/MAX(Data_Warmte[Fractie])</f>
        <v>0.45032559544411382</v>
      </c>
    </row>
    <row r="1435" spans="1:4" x14ac:dyDescent="0.25">
      <c r="A1435" s="10">
        <v>43891</v>
      </c>
      <c r="B1435" s="10">
        <f>DATE(1904,MONTH(Data_Warmte[[#This Row],[Datumtijd]]),DAY(Data_Warmte[[#This Row],[Datumtijd]]))+TIME(HOUR(Data_Warmte[[#This Row],[Datumtijd]]),MINUTE(Data_Warmte[[#This Row],[Datumtijd]]),SECOND(Data_Warmte[[#This Row],[Datumtijd]]))</f>
        <v>1522</v>
      </c>
      <c r="C1435" s="11">
        <v>1.2456324E-4</v>
      </c>
      <c r="D1435" s="7">
        <f>Data_Warmte[[#This Row],[Fractie]]/MAX(Data_Warmte[Fractie])</f>
        <v>0.30157208518405393</v>
      </c>
    </row>
    <row r="1436" spans="1:4" x14ac:dyDescent="0.25">
      <c r="A1436" s="10">
        <v>43891.041666666664</v>
      </c>
      <c r="B1436" s="10">
        <f>DATE(1904,MONTH(Data_Warmte[[#This Row],[Datumtijd]]),DAY(Data_Warmte[[#This Row],[Datumtijd]]))+TIME(HOUR(Data_Warmte[[#This Row],[Datumtijd]]),MINUTE(Data_Warmte[[#This Row],[Datumtijd]]),SECOND(Data_Warmte[[#This Row],[Datumtijd]]))</f>
        <v>1522.0416666666667</v>
      </c>
      <c r="C1436" s="11">
        <v>9.5956899999999996E-5</v>
      </c>
      <c r="D1436" s="7">
        <f>Data_Warmte[[#This Row],[Fractie]]/MAX(Data_Warmte[Fractie])</f>
        <v>0.23231510693522217</v>
      </c>
    </row>
    <row r="1437" spans="1:4" x14ac:dyDescent="0.25">
      <c r="A1437" s="10">
        <v>43891.083333333336</v>
      </c>
      <c r="B1437" s="10">
        <f>DATE(1904,MONTH(Data_Warmte[[#This Row],[Datumtijd]]),DAY(Data_Warmte[[#This Row],[Datumtijd]]))+TIME(HOUR(Data_Warmte[[#This Row],[Datumtijd]]),MINUTE(Data_Warmte[[#This Row],[Datumtijd]]),SECOND(Data_Warmte[[#This Row],[Datumtijd]]))</f>
        <v>1522.0833333333333</v>
      </c>
      <c r="C1437" s="11">
        <v>9.0502849999999987E-5</v>
      </c>
      <c r="D1437" s="7">
        <f>Data_Warmte[[#This Row],[Fractie]]/MAX(Data_Warmte[Fractie])</f>
        <v>0.21911065567658364</v>
      </c>
    </row>
    <row r="1438" spans="1:4" x14ac:dyDescent="0.25">
      <c r="A1438" s="10">
        <v>43891.125</v>
      </c>
      <c r="B1438" s="10">
        <f>DATE(1904,MONTH(Data_Warmte[[#This Row],[Datumtijd]]),DAY(Data_Warmte[[#This Row],[Datumtijd]]))+TIME(HOUR(Data_Warmte[[#This Row],[Datumtijd]]),MINUTE(Data_Warmte[[#This Row],[Datumtijd]]),SECOND(Data_Warmte[[#This Row],[Datumtijd]]))</f>
        <v>1522.125</v>
      </c>
      <c r="C1438" s="11">
        <v>9.3871900000000005E-5</v>
      </c>
      <c r="D1438" s="7">
        <f>Data_Warmte[[#This Row],[Fractie]]/MAX(Data_Warmte[Fractie])</f>
        <v>0.22726724692765693</v>
      </c>
    </row>
    <row r="1439" spans="1:4" x14ac:dyDescent="0.25">
      <c r="A1439" s="10">
        <v>43891.166666666664</v>
      </c>
      <c r="B1439" s="10">
        <f>DATE(1904,MONTH(Data_Warmte[[#This Row],[Datumtijd]]),DAY(Data_Warmte[[#This Row],[Datumtijd]]))+TIME(HOUR(Data_Warmte[[#This Row],[Datumtijd]]),MINUTE(Data_Warmte[[#This Row],[Datumtijd]]),SECOND(Data_Warmte[[#This Row],[Datumtijd]]))</f>
        <v>1522.1666666666667</v>
      </c>
      <c r="C1439" s="11">
        <v>1.0363415E-4</v>
      </c>
      <c r="D1439" s="7">
        <f>Data_Warmte[[#This Row],[Fractie]]/MAX(Data_Warmte[Fractie])</f>
        <v>0.25090200537315038</v>
      </c>
    </row>
    <row r="1440" spans="1:4" x14ac:dyDescent="0.25">
      <c r="A1440" s="10">
        <v>43891.208333333336</v>
      </c>
      <c r="B1440" s="10">
        <f>DATE(1904,MONTH(Data_Warmte[[#This Row],[Datumtijd]]),DAY(Data_Warmte[[#This Row],[Datumtijd]]))+TIME(HOUR(Data_Warmte[[#This Row],[Datumtijd]]),MINUTE(Data_Warmte[[#This Row],[Datumtijd]]),SECOND(Data_Warmte[[#This Row],[Datumtijd]]))</f>
        <v>1522.2083333333333</v>
      </c>
      <c r="C1440" s="11">
        <v>1.136101E-4</v>
      </c>
      <c r="D1440" s="7">
        <f>Data_Warmte[[#This Row],[Fractie]]/MAX(Data_Warmte[Fractie])</f>
        <v>0.27505413920646965</v>
      </c>
    </row>
    <row r="1441" spans="1:4" x14ac:dyDescent="0.25">
      <c r="A1441" s="10">
        <v>43891.25</v>
      </c>
      <c r="B1441" s="10">
        <f>DATE(1904,MONTH(Data_Warmte[[#This Row],[Datumtijd]]),DAY(Data_Warmte[[#This Row],[Datumtijd]]))+TIME(HOUR(Data_Warmte[[#This Row],[Datumtijd]]),MINUTE(Data_Warmte[[#This Row],[Datumtijd]]),SECOND(Data_Warmte[[#This Row],[Datumtijd]]))</f>
        <v>1522.25</v>
      </c>
      <c r="C1441" s="11">
        <v>1.3984260000000001E-4</v>
      </c>
      <c r="D1441" s="7">
        <f>Data_Warmte[[#This Row],[Fractie]]/MAX(Data_Warmte[Fractie])</f>
        <v>0.33856396541676004</v>
      </c>
    </row>
    <row r="1442" spans="1:4" x14ac:dyDescent="0.25">
      <c r="A1442" s="10">
        <v>43891.291666666664</v>
      </c>
      <c r="B1442" s="10">
        <f>DATE(1904,MONTH(Data_Warmte[[#This Row],[Datumtijd]]),DAY(Data_Warmte[[#This Row],[Datumtijd]]))+TIME(HOUR(Data_Warmte[[#This Row],[Datumtijd]]),MINUTE(Data_Warmte[[#This Row],[Datumtijd]]),SECOND(Data_Warmte[[#This Row],[Datumtijd]]))</f>
        <v>1522.2916666666667</v>
      </c>
      <c r="C1442" s="11">
        <v>1.9544356000000002E-4</v>
      </c>
      <c r="D1442" s="7">
        <f>Data_Warmte[[#This Row],[Fractie]]/MAX(Data_Warmte[Fractie])</f>
        <v>0.47317588981303604</v>
      </c>
    </row>
    <row r="1443" spans="1:4" x14ac:dyDescent="0.25">
      <c r="A1443" s="10">
        <v>43891.333333333336</v>
      </c>
      <c r="B1443" s="10">
        <f>DATE(1904,MONTH(Data_Warmte[[#This Row],[Datumtijd]]),DAY(Data_Warmte[[#This Row],[Datumtijd]]))+TIME(HOUR(Data_Warmte[[#This Row],[Datumtijd]]),MINUTE(Data_Warmte[[#This Row],[Datumtijd]]),SECOND(Data_Warmte[[#This Row],[Datumtijd]]))</f>
        <v>1522.3333333333333</v>
      </c>
      <c r="C1443" s="11">
        <v>2.7699931999999991E-4</v>
      </c>
      <c r="D1443" s="7">
        <f>Data_Warmte[[#This Row],[Fractie]]/MAX(Data_Warmte[Fractie])</f>
        <v>0.67062531872938591</v>
      </c>
    </row>
    <row r="1444" spans="1:4" x14ac:dyDescent="0.25">
      <c r="A1444" s="10">
        <v>43891.375</v>
      </c>
      <c r="B1444" s="10">
        <f>DATE(1904,MONTH(Data_Warmte[[#This Row],[Datumtijd]]),DAY(Data_Warmte[[#This Row],[Datumtijd]]))+TIME(HOUR(Data_Warmte[[#This Row],[Datumtijd]]),MINUTE(Data_Warmte[[#This Row],[Datumtijd]]),SECOND(Data_Warmte[[#This Row],[Datumtijd]]))</f>
        <v>1522.375</v>
      </c>
      <c r="C1444" s="11">
        <v>3.3748870000000001E-4</v>
      </c>
      <c r="D1444" s="7">
        <f>Data_Warmte[[#This Row],[Fractie]]/MAX(Data_Warmte[Fractie])</f>
        <v>0.8170722838058454</v>
      </c>
    </row>
    <row r="1445" spans="1:4" x14ac:dyDescent="0.25">
      <c r="A1445" s="10">
        <v>43891.416666666664</v>
      </c>
      <c r="B1445" s="10">
        <f>DATE(1904,MONTH(Data_Warmte[[#This Row],[Datumtijd]]),DAY(Data_Warmte[[#This Row],[Datumtijd]]))+TIME(HOUR(Data_Warmte[[#This Row],[Datumtijd]]),MINUTE(Data_Warmte[[#This Row],[Datumtijd]]),SECOND(Data_Warmte[[#This Row],[Datumtijd]]))</f>
        <v>1522.4166666666667</v>
      </c>
      <c r="C1445" s="11">
        <v>3.5116159999999994E-4</v>
      </c>
      <c r="D1445" s="7">
        <f>Data_Warmte[[#This Row],[Fractie]]/MAX(Data_Warmte[Fractie])</f>
        <v>0.85017486658639141</v>
      </c>
    </row>
    <row r="1446" spans="1:4" x14ac:dyDescent="0.25">
      <c r="A1446" s="10">
        <v>43891.458333333336</v>
      </c>
      <c r="B1446" s="10">
        <f>DATE(1904,MONTH(Data_Warmte[[#This Row],[Datumtijd]]),DAY(Data_Warmte[[#This Row],[Datumtijd]]))+TIME(HOUR(Data_Warmte[[#This Row],[Datumtijd]]),MINUTE(Data_Warmte[[#This Row],[Datumtijd]]),SECOND(Data_Warmte[[#This Row],[Datumtijd]]))</f>
        <v>1522.4583333333333</v>
      </c>
      <c r="C1446" s="11">
        <v>3.2133150999999997E-4</v>
      </c>
      <c r="D1446" s="7">
        <f>Data_Warmte[[#This Row],[Fractie]]/MAX(Data_Warmte[Fractie])</f>
        <v>0.77795514556333534</v>
      </c>
    </row>
    <row r="1447" spans="1:4" x14ac:dyDescent="0.25">
      <c r="A1447" s="10">
        <v>43891.5</v>
      </c>
      <c r="B1447" s="10">
        <f>DATE(1904,MONTH(Data_Warmte[[#This Row],[Datumtijd]]),DAY(Data_Warmte[[#This Row],[Datumtijd]]))+TIME(HOUR(Data_Warmte[[#This Row],[Datumtijd]]),MINUTE(Data_Warmte[[#This Row],[Datumtijd]]),SECOND(Data_Warmte[[#This Row],[Datumtijd]]))</f>
        <v>1522.5</v>
      </c>
      <c r="C1447" s="11">
        <v>2.9025024000000005E-4</v>
      </c>
      <c r="D1447" s="7">
        <f>Data_Warmte[[#This Row],[Fractie]]/MAX(Data_Warmte[Fractie])</f>
        <v>0.70270627274926467</v>
      </c>
    </row>
    <row r="1448" spans="1:4" x14ac:dyDescent="0.25">
      <c r="A1448" s="10">
        <v>43891.541666666664</v>
      </c>
      <c r="B1448" s="10">
        <f>DATE(1904,MONTH(Data_Warmte[[#This Row],[Datumtijd]]),DAY(Data_Warmte[[#This Row],[Datumtijd]]))+TIME(HOUR(Data_Warmte[[#This Row],[Datumtijd]]),MINUTE(Data_Warmte[[#This Row],[Datumtijd]]),SECOND(Data_Warmte[[#This Row],[Datumtijd]]))</f>
        <v>1522.5416666666667</v>
      </c>
      <c r="C1448" s="11">
        <v>2.5404297000000003E-4</v>
      </c>
      <c r="D1448" s="7">
        <f>Data_Warmte[[#This Row],[Fractie]]/MAX(Data_Warmte[Fractie])</f>
        <v>0.61504716952810534</v>
      </c>
    </row>
    <row r="1449" spans="1:4" x14ac:dyDescent="0.25">
      <c r="A1449" s="10">
        <v>43891.583333333336</v>
      </c>
      <c r="B1449" s="10">
        <f>DATE(1904,MONTH(Data_Warmte[[#This Row],[Datumtijd]]),DAY(Data_Warmte[[#This Row],[Datumtijd]]))+TIME(HOUR(Data_Warmte[[#This Row],[Datumtijd]]),MINUTE(Data_Warmte[[#This Row],[Datumtijd]]),SECOND(Data_Warmte[[#This Row],[Datumtijd]]))</f>
        <v>1522.5833333333333</v>
      </c>
      <c r="C1449" s="11">
        <v>2.2982400000000003E-4</v>
      </c>
      <c r="D1449" s="7">
        <f>Data_Warmte[[#This Row],[Fractie]]/MAX(Data_Warmte[Fractie])</f>
        <v>0.55641217188425751</v>
      </c>
    </row>
    <row r="1450" spans="1:4" x14ac:dyDescent="0.25">
      <c r="A1450" s="10">
        <v>43891.625</v>
      </c>
      <c r="B1450" s="10">
        <f>DATE(1904,MONTH(Data_Warmte[[#This Row],[Datumtijd]]),DAY(Data_Warmte[[#This Row],[Datumtijd]]))+TIME(HOUR(Data_Warmte[[#This Row],[Datumtijd]]),MINUTE(Data_Warmte[[#This Row],[Datumtijd]]),SECOND(Data_Warmte[[#This Row],[Datumtijd]]))</f>
        <v>1522.625</v>
      </c>
      <c r="C1450" s="11">
        <v>2.1962920000000001E-4</v>
      </c>
      <c r="D1450" s="7">
        <f>Data_Warmte[[#This Row],[Fractie]]/MAX(Data_Warmte[Fractie])</f>
        <v>0.53173019432784197</v>
      </c>
    </row>
    <row r="1451" spans="1:4" x14ac:dyDescent="0.25">
      <c r="A1451" s="10">
        <v>43891.666666666664</v>
      </c>
      <c r="B1451" s="10">
        <f>DATE(1904,MONTH(Data_Warmte[[#This Row],[Datumtijd]]),DAY(Data_Warmte[[#This Row],[Datumtijd]]))+TIME(HOUR(Data_Warmte[[#This Row],[Datumtijd]]),MINUTE(Data_Warmte[[#This Row],[Datumtijd]]),SECOND(Data_Warmte[[#This Row],[Datumtijd]]))</f>
        <v>1522.6666666666667</v>
      </c>
      <c r="C1451" s="11">
        <v>2.2393640000000002E-4</v>
      </c>
      <c r="D1451" s="7">
        <f>Data_Warmte[[#This Row],[Fractie]]/MAX(Data_Warmte[Fractie])</f>
        <v>0.54215808047872216</v>
      </c>
    </row>
    <row r="1452" spans="1:4" x14ac:dyDescent="0.25">
      <c r="A1452" s="10">
        <v>43891.708333333336</v>
      </c>
      <c r="B1452" s="10">
        <f>DATE(1904,MONTH(Data_Warmte[[#This Row],[Datumtijd]]),DAY(Data_Warmte[[#This Row],[Datumtijd]]))+TIME(HOUR(Data_Warmte[[#This Row],[Datumtijd]]),MINUTE(Data_Warmte[[#This Row],[Datumtijd]]),SECOND(Data_Warmte[[#This Row],[Datumtijd]]))</f>
        <v>1522.7083333333333</v>
      </c>
      <c r="C1452" s="11">
        <v>2.4949949999999999E-4</v>
      </c>
      <c r="D1452" s="7">
        <f>Data_Warmte[[#This Row],[Fractie]]/MAX(Data_Warmte[Fractie])</f>
        <v>0.60404726520744689</v>
      </c>
    </row>
    <row r="1453" spans="1:4" x14ac:dyDescent="0.25">
      <c r="A1453" s="10">
        <v>43891.75</v>
      </c>
      <c r="B1453" s="10">
        <f>DATE(1904,MONTH(Data_Warmte[[#This Row],[Datumtijd]]),DAY(Data_Warmte[[#This Row],[Datumtijd]]))+TIME(HOUR(Data_Warmte[[#This Row],[Datumtijd]]),MINUTE(Data_Warmte[[#This Row],[Datumtijd]]),SECOND(Data_Warmte[[#This Row],[Datumtijd]]))</f>
        <v>1522.75</v>
      </c>
      <c r="C1453" s="11">
        <v>2.7329435E-4</v>
      </c>
      <c r="D1453" s="7">
        <f>Data_Warmte[[#This Row],[Fractie]]/MAX(Data_Warmte[Fractie])</f>
        <v>0.66165545307364071</v>
      </c>
    </row>
    <row r="1454" spans="1:4" x14ac:dyDescent="0.25">
      <c r="A1454" s="10">
        <v>43891.791666666664</v>
      </c>
      <c r="B1454" s="10">
        <f>DATE(1904,MONTH(Data_Warmte[[#This Row],[Datumtijd]]),DAY(Data_Warmte[[#This Row],[Datumtijd]]))+TIME(HOUR(Data_Warmte[[#This Row],[Datumtijd]]),MINUTE(Data_Warmte[[#This Row],[Datumtijd]]),SECOND(Data_Warmte[[#This Row],[Datumtijd]]))</f>
        <v>1522.7916666666667</v>
      </c>
      <c r="C1454" s="11">
        <v>2.7420247999999995E-4</v>
      </c>
      <c r="D1454" s="7">
        <f>Data_Warmte[[#This Row],[Fractie]]/MAX(Data_Warmte[Fractie])</f>
        <v>0.66385406847348249</v>
      </c>
    </row>
    <row r="1455" spans="1:4" x14ac:dyDescent="0.25">
      <c r="A1455" s="10">
        <v>43891.833333333336</v>
      </c>
      <c r="B1455" s="10">
        <f>DATE(1904,MONTH(Data_Warmte[[#This Row],[Datumtijd]]),DAY(Data_Warmte[[#This Row],[Datumtijd]]))+TIME(HOUR(Data_Warmte[[#This Row],[Datumtijd]]),MINUTE(Data_Warmte[[#This Row],[Datumtijd]]),SECOND(Data_Warmte[[#This Row],[Datumtijd]]))</f>
        <v>1522.8333333333333</v>
      </c>
      <c r="C1455" s="11">
        <v>2.661079E-4</v>
      </c>
      <c r="D1455" s="7">
        <f>Data_Warmte[[#This Row],[Fractie]]/MAX(Data_Warmte[Fractie])</f>
        <v>0.6442567990921696</v>
      </c>
    </row>
    <row r="1456" spans="1:4" x14ac:dyDescent="0.25">
      <c r="A1456" s="10">
        <v>43891.875</v>
      </c>
      <c r="B1456" s="10">
        <f>DATE(1904,MONTH(Data_Warmte[[#This Row],[Datumtijd]]),DAY(Data_Warmte[[#This Row],[Datumtijd]]))+TIME(HOUR(Data_Warmte[[#This Row],[Datumtijd]]),MINUTE(Data_Warmte[[#This Row],[Datumtijd]]),SECOND(Data_Warmte[[#This Row],[Datumtijd]]))</f>
        <v>1522.875</v>
      </c>
      <c r="C1456" s="11">
        <v>2.4541633999999998E-4</v>
      </c>
      <c r="D1456" s="7">
        <f>Data_Warmte[[#This Row],[Fractie]]/MAX(Data_Warmte[Fractie])</f>
        <v>0.59416178795637253</v>
      </c>
    </row>
    <row r="1457" spans="1:4" x14ac:dyDescent="0.25">
      <c r="A1457" s="10">
        <v>43891.916666666664</v>
      </c>
      <c r="B1457" s="10">
        <f>DATE(1904,MONTH(Data_Warmte[[#This Row],[Datumtijd]]),DAY(Data_Warmte[[#This Row],[Datumtijd]]))+TIME(HOUR(Data_Warmte[[#This Row],[Datumtijd]]),MINUTE(Data_Warmte[[#This Row],[Datumtijd]]),SECOND(Data_Warmte[[#This Row],[Datumtijd]]))</f>
        <v>1522.9166666666667</v>
      </c>
      <c r="C1457" s="11">
        <v>2.0829076E-4</v>
      </c>
      <c r="D1457" s="7">
        <f>Data_Warmte[[#This Row],[Fractie]]/MAX(Data_Warmte[Fractie])</f>
        <v>0.50427942318914742</v>
      </c>
    </row>
    <row r="1458" spans="1:4" x14ac:dyDescent="0.25">
      <c r="A1458" s="10">
        <v>43891.958333333336</v>
      </c>
      <c r="B1458" s="10">
        <f>DATE(1904,MONTH(Data_Warmte[[#This Row],[Datumtijd]]),DAY(Data_Warmte[[#This Row],[Datumtijd]]))+TIME(HOUR(Data_Warmte[[#This Row],[Datumtijd]]),MINUTE(Data_Warmte[[#This Row],[Datumtijd]]),SECOND(Data_Warmte[[#This Row],[Datumtijd]]))</f>
        <v>1522.9583333333333</v>
      </c>
      <c r="C1458" s="11">
        <v>1.5419950000000003E-4</v>
      </c>
      <c r="D1458" s="7">
        <f>Data_Warmte[[#This Row],[Fractie]]/MAX(Data_Warmte[Fractie])</f>
        <v>0.37332253680410477</v>
      </c>
    </row>
    <row r="1459" spans="1:4" x14ac:dyDescent="0.25">
      <c r="A1459" s="10">
        <v>43892</v>
      </c>
      <c r="B1459" s="10">
        <f>DATE(1904,MONTH(Data_Warmte[[#This Row],[Datumtijd]]),DAY(Data_Warmte[[#This Row],[Datumtijd]]))+TIME(HOUR(Data_Warmte[[#This Row],[Datumtijd]]),MINUTE(Data_Warmte[[#This Row],[Datumtijd]]),SECOND(Data_Warmte[[#This Row],[Datumtijd]]))</f>
        <v>1523</v>
      </c>
      <c r="C1459" s="11">
        <v>9.38633E-5</v>
      </c>
      <c r="D1459" s="7">
        <f>Data_Warmte[[#This Row],[Fractie]]/MAX(Data_Warmte[Fractie])</f>
        <v>0.22724642601827322</v>
      </c>
    </row>
    <row r="1460" spans="1:4" x14ac:dyDescent="0.25">
      <c r="A1460" s="10">
        <v>43892.041666666664</v>
      </c>
      <c r="B1460" s="10">
        <f>DATE(1904,MONTH(Data_Warmte[[#This Row],[Datumtijd]]),DAY(Data_Warmte[[#This Row],[Datumtijd]]))+TIME(HOUR(Data_Warmte[[#This Row],[Datumtijd]]),MINUTE(Data_Warmte[[#This Row],[Datumtijd]]),SECOND(Data_Warmte[[#This Row],[Datumtijd]]))</f>
        <v>1523.0416666666667</v>
      </c>
      <c r="C1460" s="11">
        <v>7.8658000000000005E-5</v>
      </c>
      <c r="D1460" s="7">
        <f>Data_Warmte[[#This Row],[Fractie]]/MAX(Data_Warmte[Fractie])</f>
        <v>0.1904338477098646</v>
      </c>
    </row>
    <row r="1461" spans="1:4" x14ac:dyDescent="0.25">
      <c r="A1461" s="10">
        <v>43892.083333333336</v>
      </c>
      <c r="B1461" s="10">
        <f>DATE(1904,MONTH(Data_Warmte[[#This Row],[Datumtijd]]),DAY(Data_Warmte[[#This Row],[Datumtijd]]))+TIME(HOUR(Data_Warmte[[#This Row],[Datumtijd]]),MINUTE(Data_Warmte[[#This Row],[Datumtijd]]),SECOND(Data_Warmte[[#This Row],[Datumtijd]]))</f>
        <v>1523.0833333333333</v>
      </c>
      <c r="C1461" s="11">
        <v>8.2313199999999997E-5</v>
      </c>
      <c r="D1461" s="7">
        <f>Data_Warmte[[#This Row],[Fractie]]/MAX(Data_Warmte[Fractie])</f>
        <v>0.19928321840514157</v>
      </c>
    </row>
    <row r="1462" spans="1:4" x14ac:dyDescent="0.25">
      <c r="A1462" s="10">
        <v>43892.125</v>
      </c>
      <c r="B1462" s="10">
        <f>DATE(1904,MONTH(Data_Warmte[[#This Row],[Datumtijd]]),DAY(Data_Warmte[[#This Row],[Datumtijd]]))+TIME(HOUR(Data_Warmte[[#This Row],[Datumtijd]]),MINUTE(Data_Warmte[[#This Row],[Datumtijd]]),SECOND(Data_Warmte[[#This Row],[Datumtijd]]))</f>
        <v>1523.125</v>
      </c>
      <c r="C1462" s="11">
        <v>9.1211800000000007E-5</v>
      </c>
      <c r="D1462" s="7">
        <f>Data_Warmte[[#This Row],[Fractie]]/MAX(Data_Warmte[Fractie])</f>
        <v>0.22082704913095463</v>
      </c>
    </row>
    <row r="1463" spans="1:4" x14ac:dyDescent="0.25">
      <c r="A1463" s="10">
        <v>43892.166666666664</v>
      </c>
      <c r="B1463" s="10">
        <f>DATE(1904,MONTH(Data_Warmte[[#This Row],[Datumtijd]]),DAY(Data_Warmte[[#This Row],[Datumtijd]]))+TIME(HOUR(Data_Warmte[[#This Row],[Datumtijd]]),MINUTE(Data_Warmte[[#This Row],[Datumtijd]]),SECOND(Data_Warmte[[#This Row],[Datumtijd]]))</f>
        <v>1523.1666666666667</v>
      </c>
      <c r="C1463" s="11">
        <v>1.0414763999999999E-4</v>
      </c>
      <c r="D1463" s="7">
        <f>Data_Warmte[[#This Row],[Fractie]]/MAX(Data_Warmte[Fractie])</f>
        <v>0.25214518313587686</v>
      </c>
    </row>
    <row r="1464" spans="1:4" x14ac:dyDescent="0.25">
      <c r="A1464" s="10">
        <v>43892.208333333336</v>
      </c>
      <c r="B1464" s="10">
        <f>DATE(1904,MONTH(Data_Warmte[[#This Row],[Datumtijd]]),DAY(Data_Warmte[[#This Row],[Datumtijd]]))+TIME(HOUR(Data_Warmte[[#This Row],[Datumtijd]]),MINUTE(Data_Warmte[[#This Row],[Datumtijd]]),SECOND(Data_Warmte[[#This Row],[Datumtijd]]))</f>
        <v>1523.2083333333333</v>
      </c>
      <c r="C1464" s="11">
        <v>1.2726154000000002E-4</v>
      </c>
      <c r="D1464" s="7">
        <f>Data_Warmte[[#This Row],[Fractie]]/MAX(Data_Warmte[Fractie])</f>
        <v>0.30810476655499563</v>
      </c>
    </row>
    <row r="1465" spans="1:4" x14ac:dyDescent="0.25">
      <c r="A1465" s="10">
        <v>43892.25</v>
      </c>
      <c r="B1465" s="10">
        <f>DATE(1904,MONTH(Data_Warmte[[#This Row],[Datumtijd]]),DAY(Data_Warmte[[#This Row],[Datumtijd]]))+TIME(HOUR(Data_Warmte[[#This Row],[Datumtijd]]),MINUTE(Data_Warmte[[#This Row],[Datumtijd]]),SECOND(Data_Warmte[[#This Row],[Datumtijd]]))</f>
        <v>1523.25</v>
      </c>
      <c r="C1465" s="11">
        <v>1.8691592000000002E-4</v>
      </c>
      <c r="D1465" s="7">
        <f>Data_Warmte[[#This Row],[Fractie]]/MAX(Data_Warmte[Fractie])</f>
        <v>0.45253016659245388</v>
      </c>
    </row>
    <row r="1466" spans="1:4" x14ac:dyDescent="0.25">
      <c r="A1466" s="10">
        <v>43892.291666666664</v>
      </c>
      <c r="B1466" s="10">
        <f>DATE(1904,MONTH(Data_Warmte[[#This Row],[Datumtijd]]),DAY(Data_Warmte[[#This Row],[Datumtijd]]))+TIME(HOUR(Data_Warmte[[#This Row],[Datumtijd]]),MINUTE(Data_Warmte[[#This Row],[Datumtijd]]),SECOND(Data_Warmte[[#This Row],[Datumtijd]]))</f>
        <v>1523.2916666666667</v>
      </c>
      <c r="C1466" s="11">
        <v>2.6899790000000002E-4</v>
      </c>
      <c r="D1466" s="7">
        <f>Data_Warmte[[#This Row],[Fractie]]/MAX(Data_Warmte[Fractie])</f>
        <v>0.65125359305949038</v>
      </c>
    </row>
    <row r="1467" spans="1:4" x14ac:dyDescent="0.25">
      <c r="A1467" s="10">
        <v>43892.333333333336</v>
      </c>
      <c r="B1467" s="10">
        <f>DATE(1904,MONTH(Data_Warmte[[#This Row],[Datumtijd]]),DAY(Data_Warmte[[#This Row],[Datumtijd]]))+TIME(HOUR(Data_Warmte[[#This Row],[Datumtijd]]),MINUTE(Data_Warmte[[#This Row],[Datumtijd]]),SECOND(Data_Warmte[[#This Row],[Datumtijd]]))</f>
        <v>1523.3333333333333</v>
      </c>
      <c r="C1467" s="11">
        <v>3.241772E-4</v>
      </c>
      <c r="D1467" s="7">
        <f>Data_Warmte[[#This Row],[Fractie]]/MAX(Data_Warmte[Fractie])</f>
        <v>0.78484466342661041</v>
      </c>
    </row>
    <row r="1468" spans="1:4" x14ac:dyDescent="0.25">
      <c r="A1468" s="10">
        <v>43892.375</v>
      </c>
      <c r="B1468" s="10">
        <f>DATE(1904,MONTH(Data_Warmte[[#This Row],[Datumtijd]]),DAY(Data_Warmte[[#This Row],[Datumtijd]]))+TIME(HOUR(Data_Warmte[[#This Row],[Datumtijd]]),MINUTE(Data_Warmte[[#This Row],[Datumtijd]]),SECOND(Data_Warmte[[#This Row],[Datumtijd]]))</f>
        <v>1523.375</v>
      </c>
      <c r="C1468" s="11">
        <v>3.3131441999999998E-4</v>
      </c>
      <c r="D1468" s="7">
        <f>Data_Warmte[[#This Row],[Fractie]]/MAX(Data_Warmte[Fractie])</f>
        <v>0.80212412980703951</v>
      </c>
    </row>
    <row r="1469" spans="1:4" x14ac:dyDescent="0.25">
      <c r="A1469" s="10">
        <v>43892.416666666664</v>
      </c>
      <c r="B1469" s="10">
        <f>DATE(1904,MONTH(Data_Warmte[[#This Row],[Datumtijd]]),DAY(Data_Warmte[[#This Row],[Datumtijd]]))+TIME(HOUR(Data_Warmte[[#This Row],[Datumtijd]]),MINUTE(Data_Warmte[[#This Row],[Datumtijd]]),SECOND(Data_Warmte[[#This Row],[Datumtijd]]))</f>
        <v>1523.4166666666667</v>
      </c>
      <c r="C1469" s="11">
        <v>3.1100052000000006E-4</v>
      </c>
      <c r="D1469" s="7">
        <f>Data_Warmte[[#This Row],[Fractie]]/MAX(Data_Warmte[Fractie])</f>
        <v>0.75294344711750505</v>
      </c>
    </row>
    <row r="1470" spans="1:4" x14ac:dyDescent="0.25">
      <c r="A1470" s="10">
        <v>43892.458333333336</v>
      </c>
      <c r="B1470" s="10">
        <f>DATE(1904,MONTH(Data_Warmte[[#This Row],[Datumtijd]]),DAY(Data_Warmte[[#This Row],[Datumtijd]]))+TIME(HOUR(Data_Warmte[[#This Row],[Datumtijd]]),MINUTE(Data_Warmte[[#This Row],[Datumtijd]]),SECOND(Data_Warmte[[#This Row],[Datumtijd]]))</f>
        <v>1523.4583333333333</v>
      </c>
      <c r="C1470" s="11">
        <v>2.6962721999999997E-4</v>
      </c>
      <c r="D1470" s="7">
        <f>Data_Warmte[[#This Row],[Fractie]]/MAX(Data_Warmte[Fractie])</f>
        <v>0.65277719941918377</v>
      </c>
    </row>
    <row r="1471" spans="1:4" x14ac:dyDescent="0.25">
      <c r="A1471" s="10">
        <v>43892.5</v>
      </c>
      <c r="B1471" s="10">
        <f>DATE(1904,MONTH(Data_Warmte[[#This Row],[Datumtijd]]),DAY(Data_Warmte[[#This Row],[Datumtijd]]))+TIME(HOUR(Data_Warmte[[#This Row],[Datumtijd]]),MINUTE(Data_Warmte[[#This Row],[Datumtijd]]),SECOND(Data_Warmte[[#This Row],[Datumtijd]]))</f>
        <v>1523.5</v>
      </c>
      <c r="C1471" s="11">
        <v>2.4387452E-4</v>
      </c>
      <c r="D1471" s="7">
        <f>Data_Warmte[[#This Row],[Fractie]]/MAX(Data_Warmte[Fractie])</f>
        <v>0.59042898626962714</v>
      </c>
    </row>
    <row r="1472" spans="1:4" x14ac:dyDescent="0.25">
      <c r="A1472" s="10">
        <v>43892.541666666664</v>
      </c>
      <c r="B1472" s="10">
        <f>DATE(1904,MONTH(Data_Warmte[[#This Row],[Datumtijd]]),DAY(Data_Warmte[[#This Row],[Datumtijd]]))+TIME(HOUR(Data_Warmte[[#This Row],[Datumtijd]]),MINUTE(Data_Warmte[[#This Row],[Datumtijd]]),SECOND(Data_Warmte[[#This Row],[Datumtijd]]))</f>
        <v>1523.5416666666667</v>
      </c>
      <c r="C1472" s="11">
        <v>2.3031500000000001E-4</v>
      </c>
      <c r="D1472" s="7">
        <f>Data_Warmte[[#This Row],[Fractie]]/MAX(Data_Warmte[Fractie])</f>
        <v>0.55760090054790956</v>
      </c>
    </row>
    <row r="1473" spans="1:4" x14ac:dyDescent="0.25">
      <c r="A1473" s="10">
        <v>43892.583333333336</v>
      </c>
      <c r="B1473" s="10">
        <f>DATE(1904,MONTH(Data_Warmte[[#This Row],[Datumtijd]]),DAY(Data_Warmte[[#This Row],[Datumtijd]]))+TIME(HOUR(Data_Warmte[[#This Row],[Datumtijd]]),MINUTE(Data_Warmte[[#This Row],[Datumtijd]]),SECOND(Data_Warmte[[#This Row],[Datumtijd]]))</f>
        <v>1523.5833333333333</v>
      </c>
      <c r="C1473" s="11">
        <v>2.2289849999999997E-4</v>
      </c>
      <c r="D1473" s="7">
        <f>Data_Warmte[[#This Row],[Fractie]]/MAX(Data_Warmte[Fractie])</f>
        <v>0.53964528724042371</v>
      </c>
    </row>
    <row r="1474" spans="1:4" x14ac:dyDescent="0.25">
      <c r="A1474" s="10">
        <v>43892.625</v>
      </c>
      <c r="B1474" s="10">
        <f>DATE(1904,MONTH(Data_Warmte[[#This Row],[Datumtijd]]),DAY(Data_Warmte[[#This Row],[Datumtijd]]))+TIME(HOUR(Data_Warmte[[#This Row],[Datumtijd]]),MINUTE(Data_Warmte[[#This Row],[Datumtijd]]),SECOND(Data_Warmte[[#This Row],[Datumtijd]]))</f>
        <v>1523.625</v>
      </c>
      <c r="C1474" s="11">
        <v>2.2976455999999999E-4</v>
      </c>
      <c r="D1474" s="7">
        <f>Data_Warmte[[#This Row],[Fractie]]/MAX(Data_Warmte[Fractie])</f>
        <v>0.55626826550591224</v>
      </c>
    </row>
    <row r="1475" spans="1:4" x14ac:dyDescent="0.25">
      <c r="A1475" s="10">
        <v>43892.666666666664</v>
      </c>
      <c r="B1475" s="10">
        <f>DATE(1904,MONTH(Data_Warmte[[#This Row],[Datumtijd]]),DAY(Data_Warmte[[#This Row],[Datumtijd]]))+TIME(HOUR(Data_Warmte[[#This Row],[Datumtijd]]),MINUTE(Data_Warmte[[#This Row],[Datumtijd]]),SECOND(Data_Warmte[[#This Row],[Datumtijd]]))</f>
        <v>1523.6666666666667</v>
      </c>
      <c r="C1475" s="11">
        <v>2.5130775999999998E-4</v>
      </c>
      <c r="D1475" s="7">
        <f>Data_Warmte[[#This Row],[Fractie]]/MAX(Data_Warmte[Fractie])</f>
        <v>0.60842512771933177</v>
      </c>
    </row>
    <row r="1476" spans="1:4" x14ac:dyDescent="0.25">
      <c r="A1476" s="10">
        <v>43892.708333333336</v>
      </c>
      <c r="B1476" s="10">
        <f>DATE(1904,MONTH(Data_Warmte[[#This Row],[Datumtijd]]),DAY(Data_Warmte[[#This Row],[Datumtijd]]))+TIME(HOUR(Data_Warmte[[#This Row],[Datumtijd]]),MINUTE(Data_Warmte[[#This Row],[Datumtijd]]),SECOND(Data_Warmte[[#This Row],[Datumtijd]]))</f>
        <v>1523.7083333333333</v>
      </c>
      <c r="C1476" s="11">
        <v>2.9006870000000001E-4</v>
      </c>
      <c r="D1476" s="7">
        <f>Data_Warmte[[#This Row],[Fractie]]/MAX(Data_Warmte[Fractie])</f>
        <v>0.70226675787838999</v>
      </c>
    </row>
    <row r="1477" spans="1:4" x14ac:dyDescent="0.25">
      <c r="A1477" s="10">
        <v>43892.75</v>
      </c>
      <c r="B1477" s="10">
        <f>DATE(1904,MONTH(Data_Warmte[[#This Row],[Datumtijd]]),DAY(Data_Warmte[[#This Row],[Datumtijd]]))+TIME(HOUR(Data_Warmte[[#This Row],[Datumtijd]]),MINUTE(Data_Warmte[[#This Row],[Datumtijd]]),SECOND(Data_Warmte[[#This Row],[Datumtijd]]))</f>
        <v>1523.75</v>
      </c>
      <c r="C1477" s="11">
        <v>3.2553189999999998E-4</v>
      </c>
      <c r="D1477" s="7">
        <f>Data_Warmte[[#This Row],[Fractie]]/MAX(Data_Warmte[Fractie])</f>
        <v>0.7881244408617416</v>
      </c>
    </row>
    <row r="1478" spans="1:4" x14ac:dyDescent="0.25">
      <c r="A1478" s="10">
        <v>43892.791666666664</v>
      </c>
      <c r="B1478" s="10">
        <f>DATE(1904,MONTH(Data_Warmte[[#This Row],[Datumtijd]]),DAY(Data_Warmte[[#This Row],[Datumtijd]]))+TIME(HOUR(Data_Warmte[[#This Row],[Datumtijd]]),MINUTE(Data_Warmte[[#This Row],[Datumtijd]]),SECOND(Data_Warmte[[#This Row],[Datumtijd]]))</f>
        <v>1523.7916666666667</v>
      </c>
      <c r="C1478" s="11">
        <v>3.2022431999999994E-4</v>
      </c>
      <c r="D1478" s="7">
        <f>Data_Warmte[[#This Row],[Fractie]]/MAX(Data_Warmte[Fractie])</f>
        <v>0.7752745987423395</v>
      </c>
    </row>
    <row r="1479" spans="1:4" x14ac:dyDescent="0.25">
      <c r="A1479" s="10">
        <v>43892.833333333336</v>
      </c>
      <c r="B1479" s="10">
        <f>DATE(1904,MONTH(Data_Warmte[[#This Row],[Datumtijd]]),DAY(Data_Warmte[[#This Row],[Datumtijd]]))+TIME(HOUR(Data_Warmte[[#This Row],[Datumtijd]]),MINUTE(Data_Warmte[[#This Row],[Datumtijd]]),SECOND(Data_Warmte[[#This Row],[Datumtijd]]))</f>
        <v>1523.8333333333333</v>
      </c>
      <c r="C1479" s="11">
        <v>3.1031644999999998E-4</v>
      </c>
      <c r="D1479" s="7">
        <f>Data_Warmte[[#This Row],[Fractie]]/MAX(Data_Warmte[Fractie])</f>
        <v>0.7512872890381882</v>
      </c>
    </row>
    <row r="1480" spans="1:4" x14ac:dyDescent="0.25">
      <c r="A1480" s="10">
        <v>43892.875</v>
      </c>
      <c r="B1480" s="10">
        <f>DATE(1904,MONTH(Data_Warmte[[#This Row],[Datumtijd]]),DAY(Data_Warmte[[#This Row],[Datumtijd]]))+TIME(HOUR(Data_Warmte[[#This Row],[Datumtijd]]),MINUTE(Data_Warmte[[#This Row],[Datumtijd]]),SECOND(Data_Warmte[[#This Row],[Datumtijd]]))</f>
        <v>1523.875</v>
      </c>
      <c r="C1480" s="11">
        <v>2.7907525000000002E-4</v>
      </c>
      <c r="D1480" s="7">
        <f>Data_Warmte[[#This Row],[Fractie]]/MAX(Data_Warmte[Fractie])</f>
        <v>0.67565121994065946</v>
      </c>
    </row>
    <row r="1481" spans="1:4" x14ac:dyDescent="0.25">
      <c r="A1481" s="10">
        <v>43892.916666666664</v>
      </c>
      <c r="B1481" s="10">
        <f>DATE(1904,MONTH(Data_Warmte[[#This Row],[Datumtijd]]),DAY(Data_Warmte[[#This Row],[Datumtijd]]))+TIME(HOUR(Data_Warmte[[#This Row],[Datumtijd]]),MINUTE(Data_Warmte[[#This Row],[Datumtijd]]),SECOND(Data_Warmte[[#This Row],[Datumtijd]]))</f>
        <v>1523.9166666666667</v>
      </c>
      <c r="C1481" s="11">
        <v>2.3766347999999997E-4</v>
      </c>
      <c r="D1481" s="7">
        <f>Data_Warmte[[#This Row],[Fractie]]/MAX(Data_Warmte[Fractie])</f>
        <v>0.57539183498838575</v>
      </c>
    </row>
    <row r="1482" spans="1:4" x14ac:dyDescent="0.25">
      <c r="A1482" s="10">
        <v>43892.958333333336</v>
      </c>
      <c r="B1482" s="10">
        <f>DATE(1904,MONTH(Data_Warmte[[#This Row],[Datumtijd]]),DAY(Data_Warmte[[#This Row],[Datumtijd]]))+TIME(HOUR(Data_Warmte[[#This Row],[Datumtijd]]),MINUTE(Data_Warmte[[#This Row],[Datumtijd]]),SECOND(Data_Warmte[[#This Row],[Datumtijd]]))</f>
        <v>1523.9583333333333</v>
      </c>
      <c r="C1482" s="11">
        <v>1.7096956000000002E-4</v>
      </c>
      <c r="D1482" s="7">
        <f>Data_Warmte[[#This Row],[Fractie]]/MAX(Data_Warmte[Fractie])</f>
        <v>0.41392345536452191</v>
      </c>
    </row>
    <row r="1483" spans="1:4" x14ac:dyDescent="0.25">
      <c r="A1483" s="10">
        <v>43893</v>
      </c>
      <c r="B1483" s="10">
        <f>DATE(1904,MONTH(Data_Warmte[[#This Row],[Datumtijd]]),DAY(Data_Warmte[[#This Row],[Datumtijd]]))+TIME(HOUR(Data_Warmte[[#This Row],[Datumtijd]]),MINUTE(Data_Warmte[[#This Row],[Datumtijd]]),SECOND(Data_Warmte[[#This Row],[Datumtijd]]))</f>
        <v>1524</v>
      </c>
      <c r="C1483" s="11">
        <v>1.0250381999999999E-4</v>
      </c>
      <c r="D1483" s="7">
        <f>Data_Warmte[[#This Row],[Fractie]]/MAX(Data_Warmte[Fractie])</f>
        <v>0.24816543577969655</v>
      </c>
    </row>
    <row r="1484" spans="1:4" x14ac:dyDescent="0.25">
      <c r="A1484" s="10">
        <v>43893.041666666664</v>
      </c>
      <c r="B1484" s="10">
        <f>DATE(1904,MONTH(Data_Warmte[[#This Row],[Datumtijd]]),DAY(Data_Warmte[[#This Row],[Datumtijd]]))+TIME(HOUR(Data_Warmte[[#This Row],[Datumtijd]]),MINUTE(Data_Warmte[[#This Row],[Datumtijd]]),SECOND(Data_Warmte[[#This Row],[Datumtijd]]))</f>
        <v>1524.0416666666667</v>
      </c>
      <c r="C1484" s="11">
        <v>8.0616000000000002E-5</v>
      </c>
      <c r="D1484" s="7">
        <f>Data_Warmte[[#This Row],[Fractie]]/MAX(Data_Warmte[Fractie])</f>
        <v>0.19517423614862373</v>
      </c>
    </row>
    <row r="1485" spans="1:4" x14ac:dyDescent="0.25">
      <c r="A1485" s="10">
        <v>43893.083333333336</v>
      </c>
      <c r="B1485" s="10">
        <f>DATE(1904,MONTH(Data_Warmte[[#This Row],[Datumtijd]]),DAY(Data_Warmte[[#This Row],[Datumtijd]]))+TIME(HOUR(Data_Warmte[[#This Row],[Datumtijd]]),MINUTE(Data_Warmte[[#This Row],[Datumtijd]]),SECOND(Data_Warmte[[#This Row],[Datumtijd]]))</f>
        <v>1524.0833333333333</v>
      </c>
      <c r="C1485" s="11">
        <v>8.4595699999999994E-5</v>
      </c>
      <c r="D1485" s="7">
        <f>Data_Warmte[[#This Row],[Fractie]]/MAX(Data_Warmte[Fractie])</f>
        <v>0.20480923301773998</v>
      </c>
    </row>
    <row r="1486" spans="1:4" x14ac:dyDescent="0.25">
      <c r="A1486" s="10">
        <v>43893.125</v>
      </c>
      <c r="B1486" s="10">
        <f>DATE(1904,MONTH(Data_Warmte[[#This Row],[Datumtijd]]),DAY(Data_Warmte[[#This Row],[Datumtijd]]))+TIME(HOUR(Data_Warmte[[#This Row],[Datumtijd]]),MINUTE(Data_Warmte[[#This Row],[Datumtijd]]),SECOND(Data_Warmte[[#This Row],[Datumtijd]]))</f>
        <v>1524.125</v>
      </c>
      <c r="C1486" s="11">
        <v>9.3876700000000002E-5</v>
      </c>
      <c r="D1486" s="7">
        <f>Data_Warmte[[#This Row],[Fractie]]/MAX(Data_Warmte[Fractie])</f>
        <v>0.22727886790033622</v>
      </c>
    </row>
    <row r="1487" spans="1:4" x14ac:dyDescent="0.25">
      <c r="A1487" s="10">
        <v>43893.166666666664</v>
      </c>
      <c r="B1487" s="10">
        <f>DATE(1904,MONTH(Data_Warmte[[#This Row],[Datumtijd]]),DAY(Data_Warmte[[#This Row],[Datumtijd]]))+TIME(HOUR(Data_Warmte[[#This Row],[Datumtijd]]),MINUTE(Data_Warmte[[#This Row],[Datumtijd]]),SECOND(Data_Warmte[[#This Row],[Datumtijd]]))</f>
        <v>1524.1666666666667</v>
      </c>
      <c r="C1487" s="11">
        <v>1.0676041E-4</v>
      </c>
      <c r="D1487" s="7">
        <f>Data_Warmte[[#This Row],[Fractie]]/MAX(Data_Warmte[Fractie])</f>
        <v>0.25847079329988948</v>
      </c>
    </row>
    <row r="1488" spans="1:4" x14ac:dyDescent="0.25">
      <c r="A1488" s="10">
        <v>43893.208333333336</v>
      </c>
      <c r="B1488" s="10">
        <f>DATE(1904,MONTH(Data_Warmte[[#This Row],[Datumtijd]]),DAY(Data_Warmte[[#This Row],[Datumtijd]]))+TIME(HOUR(Data_Warmte[[#This Row],[Datumtijd]]),MINUTE(Data_Warmte[[#This Row],[Datumtijd]]),SECOND(Data_Warmte[[#This Row],[Datumtijd]]))</f>
        <v>1524.2083333333333</v>
      </c>
      <c r="C1488" s="11">
        <v>1.3194094000000003E-4</v>
      </c>
      <c r="D1488" s="7">
        <f>Data_Warmte[[#This Row],[Fractie]]/MAX(Data_Warmte[Fractie])</f>
        <v>0.31943376229571546</v>
      </c>
    </row>
    <row r="1489" spans="1:4" x14ac:dyDescent="0.25">
      <c r="A1489" s="10">
        <v>43893.25</v>
      </c>
      <c r="B1489" s="10">
        <f>DATE(1904,MONTH(Data_Warmte[[#This Row],[Datumtijd]]),DAY(Data_Warmte[[#This Row],[Datumtijd]]))+TIME(HOUR(Data_Warmte[[#This Row],[Datumtijd]]),MINUTE(Data_Warmte[[#This Row],[Datumtijd]]),SECOND(Data_Warmte[[#This Row],[Datumtijd]]))</f>
        <v>1524.25</v>
      </c>
      <c r="C1489" s="11">
        <v>1.9116864000000001E-4</v>
      </c>
      <c r="D1489" s="7">
        <f>Data_Warmte[[#This Row],[Fractie]]/MAX(Data_Warmte[Fractie])</f>
        <v>0.46282615470342409</v>
      </c>
    </row>
    <row r="1490" spans="1:4" x14ac:dyDescent="0.25">
      <c r="A1490" s="10">
        <v>43893.291666666664</v>
      </c>
      <c r="B1490" s="10">
        <f>DATE(1904,MONTH(Data_Warmte[[#This Row],[Datumtijd]]),DAY(Data_Warmte[[#This Row],[Datumtijd]]))+TIME(HOUR(Data_Warmte[[#This Row],[Datumtijd]]),MINUTE(Data_Warmte[[#This Row],[Datumtijd]]),SECOND(Data_Warmte[[#This Row],[Datumtijd]]))</f>
        <v>1524.2916666666667</v>
      </c>
      <c r="C1490" s="11">
        <v>2.7368094999999999E-4</v>
      </c>
      <c r="D1490" s="7">
        <f>Data_Warmte[[#This Row],[Fractie]]/MAX(Data_Warmte[Fractie])</f>
        <v>0.66259142558151829</v>
      </c>
    </row>
    <row r="1491" spans="1:4" x14ac:dyDescent="0.25">
      <c r="A1491" s="10">
        <v>43893.333333333336</v>
      </c>
      <c r="B1491" s="10">
        <f>DATE(1904,MONTH(Data_Warmte[[#This Row],[Datumtijd]]),DAY(Data_Warmte[[#This Row],[Datumtijd]]))+TIME(HOUR(Data_Warmte[[#This Row],[Datumtijd]]),MINUTE(Data_Warmte[[#This Row],[Datumtijd]]),SECOND(Data_Warmte[[#This Row],[Datumtijd]]))</f>
        <v>1524.3333333333333</v>
      </c>
      <c r="C1491" s="11">
        <v>3.2893579999999998E-4</v>
      </c>
      <c r="D1491" s="7">
        <f>Data_Warmte[[#This Row],[Fractie]]/MAX(Data_Warmte[Fractie])</f>
        <v>0.79636540521653842</v>
      </c>
    </row>
    <row r="1492" spans="1:4" x14ac:dyDescent="0.25">
      <c r="A1492" s="10">
        <v>43893.375</v>
      </c>
      <c r="B1492" s="10">
        <f>DATE(1904,MONTH(Data_Warmte[[#This Row],[Datumtijd]]),DAY(Data_Warmte[[#This Row],[Datumtijd]]))+TIME(HOUR(Data_Warmte[[#This Row],[Datumtijd]]),MINUTE(Data_Warmte[[#This Row],[Datumtijd]]),SECOND(Data_Warmte[[#This Row],[Datumtijd]]))</f>
        <v>1524.375</v>
      </c>
      <c r="C1492" s="11">
        <v>3.3241286999999997E-4</v>
      </c>
      <c r="D1492" s="7">
        <f>Data_Warmte[[#This Row],[Fractie]]/MAX(Data_Warmte[Fractie])</f>
        <v>0.80478351677361504</v>
      </c>
    </row>
    <row r="1493" spans="1:4" x14ac:dyDescent="0.25">
      <c r="A1493" s="10">
        <v>43893.416666666664</v>
      </c>
      <c r="B1493" s="10">
        <f>DATE(1904,MONTH(Data_Warmte[[#This Row],[Datumtijd]]),DAY(Data_Warmte[[#This Row],[Datumtijd]]))+TIME(HOUR(Data_Warmte[[#This Row],[Datumtijd]]),MINUTE(Data_Warmte[[#This Row],[Datumtijd]]),SECOND(Data_Warmte[[#This Row],[Datumtijd]]))</f>
        <v>1524.4166666666667</v>
      </c>
      <c r="C1493" s="11">
        <v>3.1211021999999998E-4</v>
      </c>
      <c r="D1493" s="7">
        <f>Data_Warmte[[#This Row],[Fractie]]/MAX(Data_Warmte[Fractie])</f>
        <v>0.75563007073879751</v>
      </c>
    </row>
    <row r="1494" spans="1:4" x14ac:dyDescent="0.25">
      <c r="A1494" s="10">
        <v>43893.458333333336</v>
      </c>
      <c r="B1494" s="10">
        <f>DATE(1904,MONTH(Data_Warmte[[#This Row],[Datumtijd]]),DAY(Data_Warmte[[#This Row],[Datumtijd]]))+TIME(HOUR(Data_Warmte[[#This Row],[Datumtijd]]),MINUTE(Data_Warmte[[#This Row],[Datumtijd]]),SECOND(Data_Warmte[[#This Row],[Datumtijd]]))</f>
        <v>1524.4583333333333</v>
      </c>
      <c r="C1494" s="11">
        <v>2.7450975999999998E-4</v>
      </c>
      <c r="D1494" s="7">
        <f>Data_Warmte[[#This Row],[Fractie]]/MAX(Data_Warmte[Fractie])</f>
        <v>0.6645980044078349</v>
      </c>
    </row>
    <row r="1495" spans="1:4" x14ac:dyDescent="0.25">
      <c r="A1495" s="10">
        <v>43893.5</v>
      </c>
      <c r="B1495" s="10">
        <f>DATE(1904,MONTH(Data_Warmte[[#This Row],[Datumtijd]]),DAY(Data_Warmte[[#This Row],[Datumtijd]]))+TIME(HOUR(Data_Warmte[[#This Row],[Datumtijd]]),MINUTE(Data_Warmte[[#This Row],[Datumtijd]]),SECOND(Data_Warmte[[#This Row],[Datumtijd]]))</f>
        <v>1524.5</v>
      </c>
      <c r="C1495" s="11">
        <v>2.4721699999999999E-4</v>
      </c>
      <c r="D1495" s="7">
        <f>Data_Warmte[[#This Row],[Fractie]]/MAX(Data_Warmte[Fractie])</f>
        <v>0.59852125059484851</v>
      </c>
    </row>
    <row r="1496" spans="1:4" x14ac:dyDescent="0.25">
      <c r="A1496" s="10">
        <v>43893.541666666664</v>
      </c>
      <c r="B1496" s="10">
        <f>DATE(1904,MONTH(Data_Warmte[[#This Row],[Datumtijd]]),DAY(Data_Warmte[[#This Row],[Datumtijd]]))+TIME(HOUR(Data_Warmte[[#This Row],[Datumtijd]]),MINUTE(Data_Warmte[[#This Row],[Datumtijd]]),SECOND(Data_Warmte[[#This Row],[Datumtijd]]))</f>
        <v>1524.5416666666667</v>
      </c>
      <c r="C1496" s="11">
        <v>2.3060689999999999E-4</v>
      </c>
      <c r="D1496" s="7">
        <f>Data_Warmte[[#This Row],[Fractie]]/MAX(Data_Warmte[Fractie])</f>
        <v>0.55830760094896859</v>
      </c>
    </row>
    <row r="1497" spans="1:4" x14ac:dyDescent="0.25">
      <c r="A1497" s="10">
        <v>43893.583333333336</v>
      </c>
      <c r="B1497" s="10">
        <f>DATE(1904,MONTH(Data_Warmte[[#This Row],[Datumtijd]]),DAY(Data_Warmte[[#This Row],[Datumtijd]]))+TIME(HOUR(Data_Warmte[[#This Row],[Datumtijd]]),MINUTE(Data_Warmte[[#This Row],[Datumtijd]]),SECOND(Data_Warmte[[#This Row],[Datumtijd]]))</f>
        <v>1524.5833333333333</v>
      </c>
      <c r="C1497" s="11">
        <v>2.1901450999999998E-4</v>
      </c>
      <c r="D1497" s="7">
        <f>Data_Warmte[[#This Row],[Fractie]]/MAX(Data_Warmte[Fractie])</f>
        <v>0.53024200772446051</v>
      </c>
    </row>
    <row r="1498" spans="1:4" x14ac:dyDescent="0.25">
      <c r="A1498" s="10">
        <v>43893.625</v>
      </c>
      <c r="B1498" s="10">
        <f>DATE(1904,MONTH(Data_Warmte[[#This Row],[Datumtijd]]),DAY(Data_Warmte[[#This Row],[Datumtijd]]))+TIME(HOUR(Data_Warmte[[#This Row],[Datumtijd]]),MINUTE(Data_Warmte[[#This Row],[Datumtijd]]),SECOND(Data_Warmte[[#This Row],[Datumtijd]]))</f>
        <v>1524.625</v>
      </c>
      <c r="C1498" s="11">
        <v>2.2102014000000003E-4</v>
      </c>
      <c r="D1498" s="7">
        <f>Data_Warmte[[#This Row],[Fractie]]/MAX(Data_Warmte[Fractie])</f>
        <v>0.53509771010670193</v>
      </c>
    </row>
    <row r="1499" spans="1:4" x14ac:dyDescent="0.25">
      <c r="A1499" s="10">
        <v>43893.666666666664</v>
      </c>
      <c r="B1499" s="10">
        <f>DATE(1904,MONTH(Data_Warmte[[#This Row],[Datumtijd]]),DAY(Data_Warmte[[#This Row],[Datumtijd]]))+TIME(HOUR(Data_Warmte[[#This Row],[Datumtijd]]),MINUTE(Data_Warmte[[#This Row],[Datumtijd]]),SECOND(Data_Warmte[[#This Row],[Datumtijd]]))</f>
        <v>1524.6666666666667</v>
      </c>
      <c r="C1499" s="11">
        <v>2.3815774000000001E-4</v>
      </c>
      <c r="D1499" s="7">
        <f>Data_Warmte[[#This Row],[Fractie]]/MAX(Data_Warmte[Fractie])</f>
        <v>0.57658845622931587</v>
      </c>
    </row>
    <row r="1500" spans="1:4" x14ac:dyDescent="0.25">
      <c r="A1500" s="10">
        <v>43893.708333333336</v>
      </c>
      <c r="B1500" s="10">
        <f>DATE(1904,MONTH(Data_Warmte[[#This Row],[Datumtijd]]),DAY(Data_Warmte[[#This Row],[Datumtijd]]))+TIME(HOUR(Data_Warmte[[#This Row],[Datumtijd]]),MINUTE(Data_Warmte[[#This Row],[Datumtijd]]),SECOND(Data_Warmte[[#This Row],[Datumtijd]]))</f>
        <v>1524.7083333333333</v>
      </c>
      <c r="C1500" s="11">
        <v>2.774098E-4</v>
      </c>
      <c r="D1500" s="7">
        <f>Data_Warmte[[#This Row],[Fractie]]/MAX(Data_Warmte[Fractie])</f>
        <v>0.67161910557634308</v>
      </c>
    </row>
    <row r="1501" spans="1:4" x14ac:dyDescent="0.25">
      <c r="A1501" s="10">
        <v>43893.75</v>
      </c>
      <c r="B1501" s="10">
        <f>DATE(1904,MONTH(Data_Warmte[[#This Row],[Datumtijd]]),DAY(Data_Warmte[[#This Row],[Datumtijd]]))+TIME(HOUR(Data_Warmte[[#This Row],[Datumtijd]]),MINUTE(Data_Warmte[[#This Row],[Datumtijd]]),SECOND(Data_Warmte[[#This Row],[Datumtijd]]))</f>
        <v>1524.75</v>
      </c>
      <c r="C1501" s="11">
        <v>3.1335717999999999E-4</v>
      </c>
      <c r="D1501" s="7">
        <f>Data_Warmte[[#This Row],[Fractie]]/MAX(Data_Warmte[Fractie])</f>
        <v>0.75864900575799821</v>
      </c>
    </row>
    <row r="1502" spans="1:4" x14ac:dyDescent="0.25">
      <c r="A1502" s="10">
        <v>43893.791666666664</v>
      </c>
      <c r="B1502" s="10">
        <f>DATE(1904,MONTH(Data_Warmte[[#This Row],[Datumtijd]]),DAY(Data_Warmte[[#This Row],[Datumtijd]]))+TIME(HOUR(Data_Warmte[[#This Row],[Datumtijd]]),MINUTE(Data_Warmte[[#This Row],[Datumtijd]]),SECOND(Data_Warmte[[#This Row],[Datumtijd]]))</f>
        <v>1524.7916666666667</v>
      </c>
      <c r="C1502" s="11">
        <v>3.1045032000000001E-4</v>
      </c>
      <c r="D1502" s="7">
        <f>Data_Warmte[[#This Row],[Fractie]]/MAX(Data_Warmte[Fractie])</f>
        <v>0.7516113931241416</v>
      </c>
    </row>
    <row r="1503" spans="1:4" x14ac:dyDescent="0.25">
      <c r="A1503" s="10">
        <v>43893.833333333336</v>
      </c>
      <c r="B1503" s="10">
        <f>DATE(1904,MONTH(Data_Warmte[[#This Row],[Datumtijd]]),DAY(Data_Warmte[[#This Row],[Datumtijd]]))+TIME(HOUR(Data_Warmte[[#This Row],[Datumtijd]]),MINUTE(Data_Warmte[[#This Row],[Datumtijd]]),SECOND(Data_Warmte[[#This Row],[Datumtijd]]))</f>
        <v>1524.8333333333333</v>
      </c>
      <c r="C1503" s="11">
        <v>3.0277529000000001E-4</v>
      </c>
      <c r="D1503" s="7">
        <f>Data_Warmte[[#This Row],[Fractie]]/MAX(Data_Warmte[Fractie])</f>
        <v>0.73302986938607761</v>
      </c>
    </row>
    <row r="1504" spans="1:4" x14ac:dyDescent="0.25">
      <c r="A1504" s="10">
        <v>43893.875</v>
      </c>
      <c r="B1504" s="10">
        <f>DATE(1904,MONTH(Data_Warmte[[#This Row],[Datumtijd]]),DAY(Data_Warmte[[#This Row],[Datumtijd]]))+TIME(HOUR(Data_Warmte[[#This Row],[Datumtijd]]),MINUTE(Data_Warmte[[#This Row],[Datumtijd]]),SECOND(Data_Warmte[[#This Row],[Datumtijd]]))</f>
        <v>1524.875</v>
      </c>
      <c r="C1504" s="11">
        <v>2.7492400000000001E-4</v>
      </c>
      <c r="D1504" s="7">
        <f>Data_Warmte[[#This Row],[Fractie]]/MAX(Data_Warmte[Fractie])</f>
        <v>0.66560089435005743</v>
      </c>
    </row>
    <row r="1505" spans="1:4" x14ac:dyDescent="0.25">
      <c r="A1505" s="10">
        <v>43893.916666666664</v>
      </c>
      <c r="B1505" s="10">
        <f>DATE(1904,MONTH(Data_Warmte[[#This Row],[Datumtijd]]),DAY(Data_Warmte[[#This Row],[Datumtijd]]))+TIME(HOUR(Data_Warmte[[#This Row],[Datumtijd]]),MINUTE(Data_Warmte[[#This Row],[Datumtijd]]),SECOND(Data_Warmte[[#This Row],[Datumtijd]]))</f>
        <v>1524.9166666666667</v>
      </c>
      <c r="C1505" s="11">
        <v>2.3552588999999999E-4</v>
      </c>
      <c r="D1505" s="7">
        <f>Data_Warmte[[#This Row],[Fractie]]/MAX(Data_Warmte[Fractie])</f>
        <v>0.57021665269890309</v>
      </c>
    </row>
    <row r="1506" spans="1:4" x14ac:dyDescent="0.25">
      <c r="A1506" s="10">
        <v>43893.958333333336</v>
      </c>
      <c r="B1506" s="10">
        <f>DATE(1904,MONTH(Data_Warmte[[#This Row],[Datumtijd]]),DAY(Data_Warmte[[#This Row],[Datumtijd]]))+TIME(HOUR(Data_Warmte[[#This Row],[Datumtijd]]),MINUTE(Data_Warmte[[#This Row],[Datumtijd]]),SECOND(Data_Warmte[[#This Row],[Datumtijd]]))</f>
        <v>1524.9583333333333</v>
      </c>
      <c r="C1506" s="11">
        <v>1.6930887999999997E-4</v>
      </c>
      <c r="D1506" s="7">
        <f>Data_Warmte[[#This Row],[Fractie]]/MAX(Data_Warmte[Fractie])</f>
        <v>0.40990288934180547</v>
      </c>
    </row>
    <row r="1507" spans="1:4" x14ac:dyDescent="0.25">
      <c r="A1507" s="10">
        <v>43894</v>
      </c>
      <c r="B1507" s="10">
        <f>DATE(1904,MONTH(Data_Warmte[[#This Row],[Datumtijd]]),DAY(Data_Warmte[[#This Row],[Datumtijd]]))+TIME(HOUR(Data_Warmte[[#This Row],[Datumtijd]]),MINUTE(Data_Warmte[[#This Row],[Datumtijd]]),SECOND(Data_Warmte[[#This Row],[Datumtijd]]))</f>
        <v>1525</v>
      </c>
      <c r="C1507" s="11">
        <v>1.0263214E-4</v>
      </c>
      <c r="D1507" s="7">
        <f>Data_Warmte[[#This Row],[Fractie]]/MAX(Data_Warmte[Fractie])</f>
        <v>0.2484761031159895</v>
      </c>
    </row>
    <row r="1508" spans="1:4" x14ac:dyDescent="0.25">
      <c r="A1508" s="10">
        <v>43894.041666666664</v>
      </c>
      <c r="B1508" s="10">
        <f>DATE(1904,MONTH(Data_Warmte[[#This Row],[Datumtijd]]),DAY(Data_Warmte[[#This Row],[Datumtijd]]))+TIME(HOUR(Data_Warmte[[#This Row],[Datumtijd]]),MINUTE(Data_Warmte[[#This Row],[Datumtijd]]),SECOND(Data_Warmte[[#This Row],[Datumtijd]]))</f>
        <v>1525.0416666666667</v>
      </c>
      <c r="C1508" s="11">
        <v>8.0138959999999997E-5</v>
      </c>
      <c r="D1508" s="7">
        <f>Data_Warmte[[#This Row],[Fractie]]/MAX(Data_Warmte[Fractie])</f>
        <v>0.19401930514718058</v>
      </c>
    </row>
    <row r="1509" spans="1:4" x14ac:dyDescent="0.25">
      <c r="A1509" s="10">
        <v>43894.083333333336</v>
      </c>
      <c r="B1509" s="10">
        <f>DATE(1904,MONTH(Data_Warmte[[#This Row],[Datumtijd]]),DAY(Data_Warmte[[#This Row],[Datumtijd]]))+TIME(HOUR(Data_Warmte[[#This Row],[Datumtijd]]),MINUTE(Data_Warmte[[#This Row],[Datumtijd]]),SECOND(Data_Warmte[[#This Row],[Datumtijd]]))</f>
        <v>1525.0833333333333</v>
      </c>
      <c r="C1509" s="11">
        <v>8.4529300000000011E-5</v>
      </c>
      <c r="D1509" s="7">
        <f>Data_Warmte[[#This Row],[Fractie]]/MAX(Data_Warmte[Fractie])</f>
        <v>0.20464847622900989</v>
      </c>
    </row>
    <row r="1510" spans="1:4" x14ac:dyDescent="0.25">
      <c r="A1510" s="10">
        <v>43894.125</v>
      </c>
      <c r="B1510" s="10">
        <f>DATE(1904,MONTH(Data_Warmte[[#This Row],[Datumtijd]]),DAY(Data_Warmte[[#This Row],[Datumtijd]]))+TIME(HOUR(Data_Warmte[[#This Row],[Datumtijd]]),MINUTE(Data_Warmte[[#This Row],[Datumtijd]]),SECOND(Data_Warmte[[#This Row],[Datumtijd]]))</f>
        <v>1525.125</v>
      </c>
      <c r="C1510" s="11">
        <v>9.4222150000000004E-5</v>
      </c>
      <c r="D1510" s="7">
        <f>Data_Warmte[[#This Row],[Fractie]]/MAX(Data_Warmte[Fractie])</f>
        <v>0.22811521477784866</v>
      </c>
    </row>
    <row r="1511" spans="1:4" x14ac:dyDescent="0.25">
      <c r="A1511" s="10">
        <v>43894.166666666664</v>
      </c>
      <c r="B1511" s="10">
        <f>DATE(1904,MONTH(Data_Warmte[[#This Row],[Datumtijd]]),DAY(Data_Warmte[[#This Row],[Datumtijd]]))+TIME(HOUR(Data_Warmte[[#This Row],[Datumtijd]]),MINUTE(Data_Warmte[[#This Row],[Datumtijd]]),SECOND(Data_Warmte[[#This Row],[Datumtijd]]))</f>
        <v>1525.1666666666667</v>
      </c>
      <c r="C1511" s="11">
        <v>1.0700212000000001E-4</v>
      </c>
      <c r="D1511" s="7">
        <f>Data_Warmte[[#This Row],[Fractie]]/MAX(Data_Warmte[Fractie])</f>
        <v>0.25905598190537082</v>
      </c>
    </row>
    <row r="1512" spans="1:4" x14ac:dyDescent="0.25">
      <c r="A1512" s="10">
        <v>43894.208333333336</v>
      </c>
      <c r="B1512" s="10">
        <f>DATE(1904,MONTH(Data_Warmte[[#This Row],[Datumtijd]]),DAY(Data_Warmte[[#This Row],[Datumtijd]]))+TIME(HOUR(Data_Warmte[[#This Row],[Datumtijd]]),MINUTE(Data_Warmte[[#This Row],[Datumtijd]]),SECOND(Data_Warmte[[#This Row],[Datumtijd]]))</f>
        <v>1525.2083333333333</v>
      </c>
      <c r="C1512" s="11">
        <v>1.3215364E-4</v>
      </c>
      <c r="D1512" s="7">
        <f>Data_Warmte[[#This Row],[Fractie]]/MAX(Data_Warmte[Fractie])</f>
        <v>0.3199487166475663</v>
      </c>
    </row>
    <row r="1513" spans="1:4" x14ac:dyDescent="0.25">
      <c r="A1513" s="10">
        <v>43894.25</v>
      </c>
      <c r="B1513" s="10">
        <f>DATE(1904,MONTH(Data_Warmte[[#This Row],[Datumtijd]]),DAY(Data_Warmte[[#This Row],[Datumtijd]]))+TIME(HOUR(Data_Warmte[[#This Row],[Datumtijd]]),MINUTE(Data_Warmte[[#This Row],[Datumtijd]]),SECOND(Data_Warmte[[#This Row],[Datumtijd]]))</f>
        <v>1525.25</v>
      </c>
      <c r="C1513" s="11">
        <v>1.9017753999999999E-4</v>
      </c>
      <c r="D1513" s="7">
        <f>Data_Warmte[[#This Row],[Fractie]]/MAX(Data_Warmte[Fractie])</f>
        <v>0.46042666594874876</v>
      </c>
    </row>
    <row r="1514" spans="1:4" x14ac:dyDescent="0.25">
      <c r="A1514" s="10">
        <v>43894.291666666664</v>
      </c>
      <c r="B1514" s="10">
        <f>DATE(1904,MONTH(Data_Warmte[[#This Row],[Datumtijd]]),DAY(Data_Warmte[[#This Row],[Datumtijd]]))+TIME(HOUR(Data_Warmte[[#This Row],[Datumtijd]]),MINUTE(Data_Warmte[[#This Row],[Datumtijd]]),SECOND(Data_Warmte[[#This Row],[Datumtijd]]))</f>
        <v>1525.2916666666667</v>
      </c>
      <c r="C1514" s="11">
        <v>2.7108379999999998E-4</v>
      </c>
      <c r="D1514" s="7">
        <f>Data_Warmte[[#This Row],[Fractie]]/MAX(Data_Warmte[Fractie])</f>
        <v>0.65630363199943287</v>
      </c>
    </row>
    <row r="1515" spans="1:4" x14ac:dyDescent="0.25">
      <c r="A1515" s="10">
        <v>43894.333333333336</v>
      </c>
      <c r="B1515" s="10">
        <f>DATE(1904,MONTH(Data_Warmte[[#This Row],[Datumtijd]]),DAY(Data_Warmte[[#This Row],[Datumtijd]]))+TIME(HOUR(Data_Warmte[[#This Row],[Datumtijd]]),MINUTE(Data_Warmte[[#This Row],[Datumtijd]]),SECOND(Data_Warmte[[#This Row],[Datumtijd]]))</f>
        <v>1525.3333333333333</v>
      </c>
      <c r="C1515" s="11">
        <v>3.2406169999999997E-4</v>
      </c>
      <c r="D1515" s="7">
        <f>Data_Warmte[[#This Row],[Fractie]]/MAX(Data_Warmte[Fractie])</f>
        <v>0.78456503377151499</v>
      </c>
    </row>
    <row r="1516" spans="1:4" x14ac:dyDescent="0.25">
      <c r="A1516" s="10">
        <v>43894.375</v>
      </c>
      <c r="B1516" s="10">
        <f>DATE(1904,MONTH(Data_Warmte[[#This Row],[Datumtijd]]),DAY(Data_Warmte[[#This Row],[Datumtijd]]))+TIME(HOUR(Data_Warmte[[#This Row],[Datumtijd]]),MINUTE(Data_Warmte[[#This Row],[Datumtijd]]),SECOND(Data_Warmte[[#This Row],[Datumtijd]]))</f>
        <v>1525.375</v>
      </c>
      <c r="C1516" s="11">
        <v>3.2472371999999996E-4</v>
      </c>
      <c r="D1516" s="7">
        <f>Data_Warmte[[#This Row],[Fractie]]/MAX(Data_Warmte[Fractie])</f>
        <v>0.78616780800758612</v>
      </c>
    </row>
    <row r="1517" spans="1:4" x14ac:dyDescent="0.25">
      <c r="A1517" s="10">
        <v>43894.416666666664</v>
      </c>
      <c r="B1517" s="10">
        <f>DATE(1904,MONTH(Data_Warmte[[#This Row],[Datumtijd]]),DAY(Data_Warmte[[#This Row],[Datumtijd]]))+TIME(HOUR(Data_Warmte[[#This Row],[Datumtijd]]),MINUTE(Data_Warmte[[#This Row],[Datumtijd]]),SECOND(Data_Warmte[[#This Row],[Datumtijd]]))</f>
        <v>1525.4166666666667</v>
      </c>
      <c r="C1517" s="11">
        <v>2.9933634000000003E-4</v>
      </c>
      <c r="D1517" s="7">
        <f>Data_Warmte[[#This Row],[Fractie]]/MAX(Data_Warmte[Fractie])</f>
        <v>0.72470404772036234</v>
      </c>
    </row>
    <row r="1518" spans="1:4" x14ac:dyDescent="0.25">
      <c r="A1518" s="10">
        <v>43894.458333333336</v>
      </c>
      <c r="B1518" s="10">
        <f>DATE(1904,MONTH(Data_Warmte[[#This Row],[Datumtijd]]),DAY(Data_Warmte[[#This Row],[Datumtijd]]))+TIME(HOUR(Data_Warmte[[#This Row],[Datumtijd]]),MINUTE(Data_Warmte[[#This Row],[Datumtijd]]),SECOND(Data_Warmte[[#This Row],[Datumtijd]]))</f>
        <v>1525.4583333333333</v>
      </c>
      <c r="C1518" s="11">
        <v>2.5692335999999996E-4</v>
      </c>
      <c r="D1518" s="7">
        <f>Data_Warmte[[#This Row],[Fractie]]/MAX(Data_Warmte[Fractie])</f>
        <v>0.62202069733970744</v>
      </c>
    </row>
    <row r="1519" spans="1:4" x14ac:dyDescent="0.25">
      <c r="A1519" s="10">
        <v>43894.5</v>
      </c>
      <c r="B1519" s="10">
        <f>DATE(1904,MONTH(Data_Warmte[[#This Row],[Datumtijd]]),DAY(Data_Warmte[[#This Row],[Datumtijd]]))+TIME(HOUR(Data_Warmte[[#This Row],[Datumtijd]]),MINUTE(Data_Warmte[[#This Row],[Datumtijd]]),SECOND(Data_Warmte[[#This Row],[Datumtijd]]))</f>
        <v>1525.5</v>
      </c>
      <c r="C1519" s="11">
        <v>2.2907525E-4</v>
      </c>
      <c r="D1519" s="7">
        <f>Data_Warmte[[#This Row],[Fractie]]/MAX(Data_Warmte[Fractie])</f>
        <v>0.55459942119808747</v>
      </c>
    </row>
    <row r="1520" spans="1:4" x14ac:dyDescent="0.25">
      <c r="A1520" s="10">
        <v>43894.541666666664</v>
      </c>
      <c r="B1520" s="10">
        <f>DATE(1904,MONTH(Data_Warmte[[#This Row],[Datumtijd]]),DAY(Data_Warmte[[#This Row],[Datumtijd]]))+TIME(HOUR(Data_Warmte[[#This Row],[Datumtijd]]),MINUTE(Data_Warmte[[#This Row],[Datumtijd]]),SECOND(Data_Warmte[[#This Row],[Datumtijd]]))</f>
        <v>1525.5416666666667</v>
      </c>
      <c r="C1520" s="11">
        <v>2.1376009999999999E-4</v>
      </c>
      <c r="D1520" s="7">
        <f>Data_Warmte[[#This Row],[Fractie]]/MAX(Data_Warmte[Fractie])</f>
        <v>0.51752089208784136</v>
      </c>
    </row>
    <row r="1521" spans="1:4" x14ac:dyDescent="0.25">
      <c r="A1521" s="10">
        <v>43894.583333333336</v>
      </c>
      <c r="B1521" s="10">
        <f>DATE(1904,MONTH(Data_Warmte[[#This Row],[Datumtijd]]),DAY(Data_Warmte[[#This Row],[Datumtijd]]))+TIME(HOUR(Data_Warmte[[#This Row],[Datumtijd]]),MINUTE(Data_Warmte[[#This Row],[Datumtijd]]),SECOND(Data_Warmte[[#This Row],[Datumtijd]]))</f>
        <v>1525.5833333333333</v>
      </c>
      <c r="C1521" s="11">
        <v>2.0266851999999996E-4</v>
      </c>
      <c r="D1521" s="7">
        <f>Data_Warmte[[#This Row],[Fractie]]/MAX(Data_Warmte[Fractie])</f>
        <v>0.49066777788989857</v>
      </c>
    </row>
    <row r="1522" spans="1:4" x14ac:dyDescent="0.25">
      <c r="A1522" s="10">
        <v>43894.625</v>
      </c>
      <c r="B1522" s="10">
        <f>DATE(1904,MONTH(Data_Warmte[[#This Row],[Datumtijd]]),DAY(Data_Warmte[[#This Row],[Datumtijd]]))+TIME(HOUR(Data_Warmte[[#This Row],[Datumtijd]]),MINUTE(Data_Warmte[[#This Row],[Datumtijd]]),SECOND(Data_Warmte[[#This Row],[Datumtijd]]))</f>
        <v>1525.625</v>
      </c>
      <c r="C1522" s="11">
        <v>2.0590448000000001E-4</v>
      </c>
      <c r="D1522" s="7">
        <f>Data_Warmte[[#This Row],[Fractie]]/MAX(Data_Warmte[Fractie])</f>
        <v>0.49850215346307891</v>
      </c>
    </row>
    <row r="1523" spans="1:4" x14ac:dyDescent="0.25">
      <c r="A1523" s="10">
        <v>43894.666666666664</v>
      </c>
      <c r="B1523" s="10">
        <f>DATE(1904,MONTH(Data_Warmte[[#This Row],[Datumtijd]]),DAY(Data_Warmte[[#This Row],[Datumtijd]]))+TIME(HOUR(Data_Warmte[[#This Row],[Datumtijd]]),MINUTE(Data_Warmte[[#This Row],[Datumtijd]]),SECOND(Data_Warmte[[#This Row],[Datumtijd]]))</f>
        <v>1525.6666666666667</v>
      </c>
      <c r="C1523" s="11">
        <v>2.2593129999999998E-4</v>
      </c>
      <c r="D1523" s="7">
        <f>Data_Warmte[[#This Row],[Fractie]]/MAX(Data_Warmte[Fractie])</f>
        <v>0.54698780514495315</v>
      </c>
    </row>
    <row r="1524" spans="1:4" x14ac:dyDescent="0.25">
      <c r="A1524" s="10">
        <v>43894.708333333336</v>
      </c>
      <c r="B1524" s="10">
        <f>DATE(1904,MONTH(Data_Warmte[[#This Row],[Datumtijd]]),DAY(Data_Warmte[[#This Row],[Datumtijd]]))+TIME(HOUR(Data_Warmte[[#This Row],[Datumtijd]]),MINUTE(Data_Warmte[[#This Row],[Datumtijd]]),SECOND(Data_Warmte[[#This Row],[Datumtijd]]))</f>
        <v>1525.7083333333333</v>
      </c>
      <c r="C1524" s="11">
        <v>2.6637325000000001E-4</v>
      </c>
      <c r="D1524" s="7">
        <f>Data_Warmte[[#This Row],[Fractie]]/MAX(Data_Warmte[Fractie])</f>
        <v>0.64489922098809649</v>
      </c>
    </row>
    <row r="1525" spans="1:4" x14ac:dyDescent="0.25">
      <c r="A1525" s="10">
        <v>43894.75</v>
      </c>
      <c r="B1525" s="10">
        <f>DATE(1904,MONTH(Data_Warmte[[#This Row],[Datumtijd]]),DAY(Data_Warmte[[#This Row],[Datumtijd]]))+TIME(HOUR(Data_Warmte[[#This Row],[Datumtijd]]),MINUTE(Data_Warmte[[#This Row],[Datumtijd]]),SECOND(Data_Warmte[[#This Row],[Datumtijd]]))</f>
        <v>1525.75</v>
      </c>
      <c r="C1525" s="11">
        <v>3.0261478000000001E-4</v>
      </c>
      <c r="D1525" s="7">
        <f>Data_Warmte[[#This Row],[Fractie]]/MAX(Data_Warmte[Fractie])</f>
        <v>0.73264126890175418</v>
      </c>
    </row>
    <row r="1526" spans="1:4" x14ac:dyDescent="0.25">
      <c r="A1526" s="10">
        <v>43894.791666666664</v>
      </c>
      <c r="B1526" s="10">
        <f>DATE(1904,MONTH(Data_Warmte[[#This Row],[Datumtijd]]),DAY(Data_Warmte[[#This Row],[Datumtijd]]))+TIME(HOUR(Data_Warmte[[#This Row],[Datumtijd]]),MINUTE(Data_Warmte[[#This Row],[Datumtijd]]),SECOND(Data_Warmte[[#This Row],[Datumtijd]]))</f>
        <v>1525.7916666666667</v>
      </c>
      <c r="C1526" s="11">
        <v>2.9778756000000003E-4</v>
      </c>
      <c r="D1526" s="7">
        <f>Data_Warmte[[#This Row],[Fractie]]/MAX(Data_Warmte[Fractie])</f>
        <v>0.72095439562323183</v>
      </c>
    </row>
    <row r="1527" spans="1:4" x14ac:dyDescent="0.25">
      <c r="A1527" s="10">
        <v>43894.833333333336</v>
      </c>
      <c r="B1527" s="10">
        <f>DATE(1904,MONTH(Data_Warmte[[#This Row],[Datumtijd]]),DAY(Data_Warmte[[#This Row],[Datumtijd]]))+TIME(HOUR(Data_Warmte[[#This Row],[Datumtijd]]),MINUTE(Data_Warmte[[#This Row],[Datumtijd]]),SECOND(Data_Warmte[[#This Row],[Datumtijd]]))</f>
        <v>1525.8333333333333</v>
      </c>
      <c r="C1527" s="11">
        <v>2.8910151999999998E-4</v>
      </c>
      <c r="D1527" s="7">
        <f>Data_Warmte[[#This Row],[Fractie]]/MAX(Data_Warmte[Fractie])</f>
        <v>0.69992518030423312</v>
      </c>
    </row>
    <row r="1528" spans="1:4" x14ac:dyDescent="0.25">
      <c r="A1528" s="10">
        <v>43894.875</v>
      </c>
      <c r="B1528" s="10">
        <f>DATE(1904,MONTH(Data_Warmte[[#This Row],[Datumtijd]]),DAY(Data_Warmte[[#This Row],[Datumtijd]]))+TIME(HOUR(Data_Warmte[[#This Row],[Datumtijd]]),MINUTE(Data_Warmte[[#This Row],[Datumtijd]]),SECOND(Data_Warmte[[#This Row],[Datumtijd]]))</f>
        <v>1525.875</v>
      </c>
      <c r="C1528" s="11">
        <v>2.5878475000000001E-4</v>
      </c>
      <c r="D1528" s="7">
        <f>Data_Warmte[[#This Row],[Fractie]]/MAX(Data_Warmte[Fractie])</f>
        <v>0.62652718949293629</v>
      </c>
    </row>
    <row r="1529" spans="1:4" x14ac:dyDescent="0.25">
      <c r="A1529" s="10">
        <v>43894.916666666664</v>
      </c>
      <c r="B1529" s="10">
        <f>DATE(1904,MONTH(Data_Warmte[[#This Row],[Datumtijd]]),DAY(Data_Warmte[[#This Row],[Datumtijd]]))+TIME(HOUR(Data_Warmte[[#This Row],[Datumtijd]]),MINUTE(Data_Warmte[[#This Row],[Datumtijd]]),SECOND(Data_Warmte[[#This Row],[Datumtijd]]))</f>
        <v>1525.9166666666667</v>
      </c>
      <c r="C1529" s="11">
        <v>2.2228013999999998E-4</v>
      </c>
      <c r="D1529" s="7">
        <f>Data_Warmte[[#This Row],[Fractie]]/MAX(Data_Warmte[Fractie])</f>
        <v>0.53814821543501457</v>
      </c>
    </row>
    <row r="1530" spans="1:4" x14ac:dyDescent="0.25">
      <c r="A1530" s="10">
        <v>43894.958333333336</v>
      </c>
      <c r="B1530" s="10">
        <f>DATE(1904,MONTH(Data_Warmte[[#This Row],[Datumtijd]]),DAY(Data_Warmte[[#This Row],[Datumtijd]]))+TIME(HOUR(Data_Warmte[[#This Row],[Datumtijd]]),MINUTE(Data_Warmte[[#This Row],[Datumtijd]]),SECOND(Data_Warmte[[#This Row],[Datumtijd]]))</f>
        <v>1525.9583333333333</v>
      </c>
      <c r="C1530" s="11">
        <v>1.5858035999999999E-4</v>
      </c>
      <c r="D1530" s="7">
        <f>Data_Warmte[[#This Row],[Fractie]]/MAX(Data_Warmte[Fractie])</f>
        <v>0.38392875646489233</v>
      </c>
    </row>
    <row r="1531" spans="1:4" x14ac:dyDescent="0.25">
      <c r="A1531" s="10">
        <v>43895</v>
      </c>
      <c r="B1531" s="10">
        <f>DATE(1904,MONTH(Data_Warmte[[#This Row],[Datumtijd]]),DAY(Data_Warmte[[#This Row],[Datumtijd]]))+TIME(HOUR(Data_Warmte[[#This Row],[Datumtijd]]),MINUTE(Data_Warmte[[#This Row],[Datumtijd]]),SECOND(Data_Warmte[[#This Row],[Datumtijd]]))</f>
        <v>1526</v>
      </c>
      <c r="C1531" s="11">
        <v>9.5301860000000007E-5</v>
      </c>
      <c r="D1531" s="7">
        <f>Data_Warmte[[#This Row],[Fractie]]/MAX(Data_Warmte[Fractie])</f>
        <v>0.23072923153025551</v>
      </c>
    </row>
    <row r="1532" spans="1:4" x14ac:dyDescent="0.25">
      <c r="A1532" s="10">
        <v>43895.041666666664</v>
      </c>
      <c r="B1532" s="10">
        <f>DATE(1904,MONTH(Data_Warmte[[#This Row],[Datumtijd]]),DAY(Data_Warmte[[#This Row],[Datumtijd]]))+TIME(HOUR(Data_Warmte[[#This Row],[Datumtijd]]),MINUTE(Data_Warmte[[#This Row],[Datumtijd]]),SECOND(Data_Warmte[[#This Row],[Datumtijd]]))</f>
        <v>1526.0416666666667</v>
      </c>
      <c r="C1532" s="11">
        <v>7.2321200000000001E-5</v>
      </c>
      <c r="D1532" s="7">
        <f>Data_Warmte[[#This Row],[Fractie]]/MAX(Data_Warmte[Fractie])</f>
        <v>0.175092226944426</v>
      </c>
    </row>
    <row r="1533" spans="1:4" x14ac:dyDescent="0.25">
      <c r="A1533" s="10">
        <v>43895.083333333336</v>
      </c>
      <c r="B1533" s="10">
        <f>DATE(1904,MONTH(Data_Warmte[[#This Row],[Datumtijd]]),DAY(Data_Warmte[[#This Row],[Datumtijd]]))+TIME(HOUR(Data_Warmte[[#This Row],[Datumtijd]]),MINUTE(Data_Warmte[[#This Row],[Datumtijd]]),SECOND(Data_Warmte[[#This Row],[Datumtijd]]))</f>
        <v>1526.0833333333333</v>
      </c>
      <c r="C1533" s="11">
        <v>7.491790000000001E-5</v>
      </c>
      <c r="D1533" s="7">
        <f>Data_Warmte[[#This Row],[Fractie]]/MAX(Data_Warmte[Fractie])</f>
        <v>0.18137893106032274</v>
      </c>
    </row>
    <row r="1534" spans="1:4" x14ac:dyDescent="0.25">
      <c r="A1534" s="10">
        <v>43895.125</v>
      </c>
      <c r="B1534" s="10">
        <f>DATE(1904,MONTH(Data_Warmte[[#This Row],[Datumtijd]]),DAY(Data_Warmte[[#This Row],[Datumtijd]]))+TIME(HOUR(Data_Warmte[[#This Row],[Datumtijd]]),MINUTE(Data_Warmte[[#This Row],[Datumtijd]]),SECOND(Data_Warmte[[#This Row],[Datumtijd]]))</f>
        <v>1526.125</v>
      </c>
      <c r="C1534" s="11">
        <v>8.3394760000000007E-5</v>
      </c>
      <c r="D1534" s="7">
        <f>Data_Warmte[[#This Row],[Fractie]]/MAX(Data_Warmte[Fractie])</f>
        <v>0.20190171407410193</v>
      </c>
    </row>
    <row r="1535" spans="1:4" x14ac:dyDescent="0.25">
      <c r="A1535" s="10">
        <v>43895.166666666664</v>
      </c>
      <c r="B1535" s="10">
        <f>DATE(1904,MONTH(Data_Warmte[[#This Row],[Datumtijd]]),DAY(Data_Warmte[[#This Row],[Datumtijd]]))+TIME(HOUR(Data_Warmte[[#This Row],[Datumtijd]]),MINUTE(Data_Warmte[[#This Row],[Datumtijd]]),SECOND(Data_Warmte[[#This Row],[Datumtijd]]))</f>
        <v>1526.1666666666667</v>
      </c>
      <c r="C1535" s="11">
        <v>9.4179980000000008E-5</v>
      </c>
      <c r="D1535" s="7">
        <f>Data_Warmte[[#This Row],[Fractie]]/MAX(Data_Warmte[Fractie])</f>
        <v>0.22801311969078919</v>
      </c>
    </row>
    <row r="1536" spans="1:4" x14ac:dyDescent="0.25">
      <c r="A1536" s="10">
        <v>43895.208333333336</v>
      </c>
      <c r="B1536" s="10">
        <f>DATE(1904,MONTH(Data_Warmte[[#This Row],[Datumtijd]]),DAY(Data_Warmte[[#This Row],[Datumtijd]]))+TIME(HOUR(Data_Warmte[[#This Row],[Datumtijd]]),MINUTE(Data_Warmte[[#This Row],[Datumtijd]]),SECOND(Data_Warmte[[#This Row],[Datumtijd]]))</f>
        <v>1526.2083333333333</v>
      </c>
      <c r="C1536" s="11">
        <v>1.1686760000000001E-4</v>
      </c>
      <c r="D1536" s="7">
        <f>Data_Warmte[[#This Row],[Fractie]]/MAX(Data_Warmte[Fractie])</f>
        <v>0.28294066389454819</v>
      </c>
    </row>
    <row r="1537" spans="1:4" x14ac:dyDescent="0.25">
      <c r="A1537" s="10">
        <v>43895.25</v>
      </c>
      <c r="B1537" s="10">
        <f>DATE(1904,MONTH(Data_Warmte[[#This Row],[Datumtijd]]),DAY(Data_Warmte[[#This Row],[Datumtijd]]))+TIME(HOUR(Data_Warmte[[#This Row],[Datumtijd]]),MINUTE(Data_Warmte[[#This Row],[Datumtijd]]),SECOND(Data_Warmte[[#This Row],[Datumtijd]]))</f>
        <v>1526.25</v>
      </c>
      <c r="C1537" s="11">
        <v>1.7165297999999999E-4</v>
      </c>
      <c r="D1537" s="7">
        <f>Data_Warmte[[#This Row],[Fractie]]/MAX(Data_Warmte[Fractie])</f>
        <v>0.41557803977045477</v>
      </c>
    </row>
    <row r="1538" spans="1:4" x14ac:dyDescent="0.25">
      <c r="A1538" s="10">
        <v>43895.291666666664</v>
      </c>
      <c r="B1538" s="10">
        <f>DATE(1904,MONTH(Data_Warmte[[#This Row],[Datumtijd]]),DAY(Data_Warmte[[#This Row],[Datumtijd]]))+TIME(HOUR(Data_Warmte[[#This Row],[Datumtijd]]),MINUTE(Data_Warmte[[#This Row],[Datumtijd]]),SECOND(Data_Warmte[[#This Row],[Datumtijd]]))</f>
        <v>1526.2916666666667</v>
      </c>
      <c r="C1538" s="11">
        <v>2.4979534999999999E-4</v>
      </c>
      <c r="D1538" s="7">
        <f>Data_Warmte[[#This Row],[Fractie]]/MAX(Data_Warmte[Fractie])</f>
        <v>0.60476352870060668</v>
      </c>
    </row>
    <row r="1539" spans="1:4" x14ac:dyDescent="0.25">
      <c r="A1539" s="10">
        <v>43895.333333333336</v>
      </c>
      <c r="B1539" s="10">
        <f>DATE(1904,MONTH(Data_Warmte[[#This Row],[Datumtijd]]),DAY(Data_Warmte[[#This Row],[Datumtijd]]))+TIME(HOUR(Data_Warmte[[#This Row],[Datumtijd]]),MINUTE(Data_Warmte[[#This Row],[Datumtijd]]),SECOND(Data_Warmte[[#This Row],[Datumtijd]]))</f>
        <v>1526.3333333333333</v>
      </c>
      <c r="C1539" s="11">
        <v>3.0234769999999998E-4</v>
      </c>
      <c r="D1539" s="7">
        <f>Data_Warmte[[#This Row],[Fractie]]/MAX(Data_Warmte[Fractie])</f>
        <v>0.73199465861359081</v>
      </c>
    </row>
    <row r="1540" spans="1:4" x14ac:dyDescent="0.25">
      <c r="A1540" s="10">
        <v>43895.375</v>
      </c>
      <c r="B1540" s="10">
        <f>DATE(1904,MONTH(Data_Warmte[[#This Row],[Datumtijd]]),DAY(Data_Warmte[[#This Row],[Datumtijd]]))+TIME(HOUR(Data_Warmte[[#This Row],[Datumtijd]]),MINUTE(Data_Warmte[[#This Row],[Datumtijd]]),SECOND(Data_Warmte[[#This Row],[Datumtijd]]))</f>
        <v>1526.375</v>
      </c>
      <c r="C1540" s="11">
        <v>3.0277912999999995E-4</v>
      </c>
      <c r="D1540" s="7">
        <f>Data_Warmte[[#This Row],[Fractie]]/MAX(Data_Warmte[Fractie])</f>
        <v>0.73303916616422093</v>
      </c>
    </row>
    <row r="1541" spans="1:4" x14ac:dyDescent="0.25">
      <c r="A1541" s="10">
        <v>43895.416666666664</v>
      </c>
      <c r="B1541" s="10">
        <f>DATE(1904,MONTH(Data_Warmte[[#This Row],[Datumtijd]]),DAY(Data_Warmte[[#This Row],[Datumtijd]]))+TIME(HOUR(Data_Warmte[[#This Row],[Datumtijd]]),MINUTE(Data_Warmte[[#This Row],[Datumtijd]]),SECOND(Data_Warmte[[#This Row],[Datumtijd]]))</f>
        <v>1526.4166666666667</v>
      </c>
      <c r="C1541" s="11">
        <v>2.7965766000000001E-4</v>
      </c>
      <c r="D1541" s="7">
        <f>Data_Warmte[[#This Row],[Fractie]]/MAX(Data_Warmte[Fractie])</f>
        <v>0.67706125550277274</v>
      </c>
    </row>
    <row r="1542" spans="1:4" x14ac:dyDescent="0.25">
      <c r="A1542" s="10">
        <v>43895.458333333336</v>
      </c>
      <c r="B1542" s="10">
        <f>DATE(1904,MONTH(Data_Warmte[[#This Row],[Datumtijd]]),DAY(Data_Warmte[[#This Row],[Datumtijd]]))+TIME(HOUR(Data_Warmte[[#This Row],[Datumtijd]]),MINUTE(Data_Warmte[[#This Row],[Datumtijd]]),SECOND(Data_Warmte[[#This Row],[Datumtijd]]))</f>
        <v>1526.4583333333333</v>
      </c>
      <c r="C1542" s="11">
        <v>2.4051710000000002E-4</v>
      </c>
      <c r="D1542" s="7">
        <f>Data_Warmte[[#This Row],[Fractie]]/MAX(Data_Warmte[Fractie])</f>
        <v>0.58230055166694139</v>
      </c>
    </row>
    <row r="1543" spans="1:4" x14ac:dyDescent="0.25">
      <c r="A1543" s="10">
        <v>43895.5</v>
      </c>
      <c r="B1543" s="10">
        <f>DATE(1904,MONTH(Data_Warmte[[#This Row],[Datumtijd]]),DAY(Data_Warmte[[#This Row],[Datumtijd]]))+TIME(HOUR(Data_Warmte[[#This Row],[Datumtijd]]),MINUTE(Data_Warmte[[#This Row],[Datumtijd]]),SECOND(Data_Warmte[[#This Row],[Datumtijd]]))</f>
        <v>1526.5</v>
      </c>
      <c r="C1543" s="11">
        <v>2.1275867000000002E-4</v>
      </c>
      <c r="D1543" s="7">
        <f>Data_Warmte[[#This Row],[Fractie]]/MAX(Data_Warmte[Fractie])</f>
        <v>0.51509639403154595</v>
      </c>
    </row>
    <row r="1544" spans="1:4" x14ac:dyDescent="0.25">
      <c r="A1544" s="10">
        <v>43895.541666666664</v>
      </c>
      <c r="B1544" s="10">
        <f>DATE(1904,MONTH(Data_Warmte[[#This Row],[Datumtijd]]),DAY(Data_Warmte[[#This Row],[Datumtijd]]))+TIME(HOUR(Data_Warmte[[#This Row],[Datumtijd]]),MINUTE(Data_Warmte[[#This Row],[Datumtijd]]),SECOND(Data_Warmte[[#This Row],[Datumtijd]]))</f>
        <v>1526.5416666666667</v>
      </c>
      <c r="C1544" s="11">
        <v>1.9901914999999998E-4</v>
      </c>
      <c r="D1544" s="7">
        <f>Data_Warmte[[#This Row],[Fractie]]/MAX(Data_Warmte[Fractie])</f>
        <v>0.48183252183435499</v>
      </c>
    </row>
    <row r="1545" spans="1:4" x14ac:dyDescent="0.25">
      <c r="A1545" s="10">
        <v>43895.583333333336</v>
      </c>
      <c r="B1545" s="10">
        <f>DATE(1904,MONTH(Data_Warmte[[#This Row],[Datumtijd]]),DAY(Data_Warmte[[#This Row],[Datumtijd]]))+TIME(HOUR(Data_Warmte[[#This Row],[Datumtijd]]),MINUTE(Data_Warmte[[#This Row],[Datumtijd]]),SECOND(Data_Warmte[[#This Row],[Datumtijd]]))</f>
        <v>1526.5833333333333</v>
      </c>
      <c r="C1545" s="11">
        <v>1.9481745999999997E-4</v>
      </c>
      <c r="D1545" s="7">
        <f>Data_Warmte[[#This Row],[Fractie]]/MAX(Data_Warmte[Fractie])</f>
        <v>0.4716600791891814</v>
      </c>
    </row>
    <row r="1546" spans="1:4" x14ac:dyDescent="0.25">
      <c r="A1546" s="10">
        <v>43895.625</v>
      </c>
      <c r="B1546" s="10">
        <f>DATE(1904,MONTH(Data_Warmte[[#This Row],[Datumtijd]]),DAY(Data_Warmte[[#This Row],[Datumtijd]]))+TIME(HOUR(Data_Warmte[[#This Row],[Datumtijd]]),MINUTE(Data_Warmte[[#This Row],[Datumtijd]]),SECOND(Data_Warmte[[#This Row],[Datumtijd]]))</f>
        <v>1526.625</v>
      </c>
      <c r="C1546" s="11">
        <v>1.9914840000000001E-4</v>
      </c>
      <c r="D1546" s="7">
        <f>Data_Warmte[[#This Row],[Fractie]]/MAX(Data_Warmte[Fractie])</f>
        <v>0.48214544073410465</v>
      </c>
    </row>
    <row r="1547" spans="1:4" x14ac:dyDescent="0.25">
      <c r="A1547" s="10">
        <v>43895.666666666664</v>
      </c>
      <c r="B1547" s="10">
        <f>DATE(1904,MONTH(Data_Warmte[[#This Row],[Datumtijd]]),DAY(Data_Warmte[[#This Row],[Datumtijd]]))+TIME(HOUR(Data_Warmte[[#This Row],[Datumtijd]]),MINUTE(Data_Warmte[[#This Row],[Datumtijd]]),SECOND(Data_Warmte[[#This Row],[Datumtijd]]))</f>
        <v>1526.6666666666667</v>
      </c>
      <c r="C1547" s="11">
        <v>2.1559599999999997E-4</v>
      </c>
      <c r="D1547" s="7">
        <f>Data_Warmte[[#This Row],[Fractie]]/MAX(Data_Warmte[Fractie])</f>
        <v>0.52196567203407107</v>
      </c>
    </row>
    <row r="1548" spans="1:4" x14ac:dyDescent="0.25">
      <c r="A1548" s="10">
        <v>43895.708333333336</v>
      </c>
      <c r="B1548" s="10">
        <f>DATE(1904,MONTH(Data_Warmte[[#This Row],[Datumtijd]]),DAY(Data_Warmte[[#This Row],[Datumtijd]]))+TIME(HOUR(Data_Warmte[[#This Row],[Datumtijd]]),MINUTE(Data_Warmte[[#This Row],[Datumtijd]]),SECOND(Data_Warmte[[#This Row],[Datumtijd]]))</f>
        <v>1526.7083333333333</v>
      </c>
      <c r="C1548" s="11">
        <v>2.5426274999999998E-4</v>
      </c>
      <c r="D1548" s="7">
        <f>Data_Warmte[[#This Row],[Fractie]]/MAX(Data_Warmte[Fractie])</f>
        <v>0.61557926481465808</v>
      </c>
    </row>
    <row r="1549" spans="1:4" x14ac:dyDescent="0.25">
      <c r="A1549" s="10">
        <v>43895.75</v>
      </c>
      <c r="B1549" s="10">
        <f>DATE(1904,MONTH(Data_Warmte[[#This Row],[Datumtijd]]),DAY(Data_Warmte[[#This Row],[Datumtijd]]))+TIME(HOUR(Data_Warmte[[#This Row],[Datumtijd]]),MINUTE(Data_Warmte[[#This Row],[Datumtijd]]),SECOND(Data_Warmte[[#This Row],[Datumtijd]]))</f>
        <v>1526.75</v>
      </c>
      <c r="C1549" s="11">
        <v>2.8961200000000002E-4</v>
      </c>
      <c r="D1549" s="7">
        <f>Data_Warmte[[#This Row],[Fractie]]/MAX(Data_Warmte[Fractie])</f>
        <v>0.7011610707486754</v>
      </c>
    </row>
    <row r="1550" spans="1:4" x14ac:dyDescent="0.25">
      <c r="A1550" s="10">
        <v>43895.791666666664</v>
      </c>
      <c r="B1550" s="10">
        <f>DATE(1904,MONTH(Data_Warmte[[#This Row],[Datumtijd]]),DAY(Data_Warmte[[#This Row],[Datumtijd]]))+TIME(HOUR(Data_Warmte[[#This Row],[Datumtijd]]),MINUTE(Data_Warmte[[#This Row],[Datumtijd]]),SECOND(Data_Warmte[[#This Row],[Datumtijd]]))</f>
        <v>1526.7916666666667</v>
      </c>
      <c r="C1550" s="11">
        <v>2.8912128E-4</v>
      </c>
      <c r="D1550" s="7">
        <f>Data_Warmte[[#This Row],[Fractie]]/MAX(Data_Warmte[Fractie])</f>
        <v>0.69997301997509631</v>
      </c>
    </row>
    <row r="1551" spans="1:4" x14ac:dyDescent="0.25">
      <c r="A1551" s="10">
        <v>43895.833333333336</v>
      </c>
      <c r="B1551" s="10">
        <f>DATE(1904,MONTH(Data_Warmte[[#This Row],[Datumtijd]]),DAY(Data_Warmte[[#This Row],[Datumtijd]]))+TIME(HOUR(Data_Warmte[[#This Row],[Datumtijd]]),MINUTE(Data_Warmte[[#This Row],[Datumtijd]]),SECOND(Data_Warmte[[#This Row],[Datumtijd]]))</f>
        <v>1526.8333333333333</v>
      </c>
      <c r="C1551" s="11">
        <v>2.8344564999999996E-4</v>
      </c>
      <c r="D1551" s="7">
        <f>Data_Warmte[[#This Row],[Fractie]]/MAX(Data_Warmte[Fractie])</f>
        <v>0.68623211556515007</v>
      </c>
    </row>
    <row r="1552" spans="1:4" x14ac:dyDescent="0.25">
      <c r="A1552" s="10">
        <v>43895.875</v>
      </c>
      <c r="B1552" s="10">
        <f>DATE(1904,MONTH(Data_Warmte[[#This Row],[Datumtijd]]),DAY(Data_Warmte[[#This Row],[Datumtijd]]))+TIME(HOUR(Data_Warmte[[#This Row],[Datumtijd]]),MINUTE(Data_Warmte[[#This Row],[Datumtijd]]),SECOND(Data_Warmte[[#This Row],[Datumtijd]]))</f>
        <v>1526.875</v>
      </c>
      <c r="C1552" s="11">
        <v>2.5416775000000001E-4</v>
      </c>
      <c r="D1552" s="7">
        <f>Data_Warmte[[#This Row],[Fractie]]/MAX(Data_Warmte[Fractie])</f>
        <v>0.61534926639704723</v>
      </c>
    </row>
    <row r="1553" spans="1:4" x14ac:dyDescent="0.25">
      <c r="A1553" s="10">
        <v>43895.916666666664</v>
      </c>
      <c r="B1553" s="10">
        <f>DATE(1904,MONTH(Data_Warmte[[#This Row],[Datumtijd]]),DAY(Data_Warmte[[#This Row],[Datumtijd]]))+TIME(HOUR(Data_Warmte[[#This Row],[Datumtijd]]),MINUTE(Data_Warmte[[#This Row],[Datumtijd]]),SECOND(Data_Warmte[[#This Row],[Datumtijd]]))</f>
        <v>1526.9166666666667</v>
      </c>
      <c r="C1553" s="11">
        <v>2.1707319E-4</v>
      </c>
      <c r="D1553" s="7">
        <f>Data_Warmte[[#This Row],[Fractie]]/MAX(Data_Warmte[Fractie])</f>
        <v>0.52554200216576197</v>
      </c>
    </row>
    <row r="1554" spans="1:4" x14ac:dyDescent="0.25">
      <c r="A1554" s="10">
        <v>43895.958333333336</v>
      </c>
      <c r="B1554" s="10">
        <f>DATE(1904,MONTH(Data_Warmte[[#This Row],[Datumtijd]]),DAY(Data_Warmte[[#This Row],[Datumtijd]]))+TIME(HOUR(Data_Warmte[[#This Row],[Datumtijd]]),MINUTE(Data_Warmte[[#This Row],[Datumtijd]]),SECOND(Data_Warmte[[#This Row],[Datumtijd]]))</f>
        <v>1526.9583333333333</v>
      </c>
      <c r="C1554" s="11">
        <v>1.5668243999999998E-4</v>
      </c>
      <c r="D1554" s="7">
        <f>Data_Warmte[[#This Row],[Fractie]]/MAX(Data_Warmte[Fractie])</f>
        <v>0.37933382386750225</v>
      </c>
    </row>
    <row r="1555" spans="1:4" x14ac:dyDescent="0.25">
      <c r="A1555" s="10">
        <v>43896</v>
      </c>
      <c r="B1555" s="10">
        <f>DATE(1904,MONTH(Data_Warmte[[#This Row],[Datumtijd]]),DAY(Data_Warmte[[#This Row],[Datumtijd]]))+TIME(HOUR(Data_Warmte[[#This Row],[Datumtijd]]),MINUTE(Data_Warmte[[#This Row],[Datumtijd]]),SECOND(Data_Warmte[[#This Row],[Datumtijd]]))</f>
        <v>1527</v>
      </c>
      <c r="C1555" s="11">
        <v>9.4499859999999997E-5</v>
      </c>
      <c r="D1555" s="7">
        <f>Data_Warmte[[#This Row],[Fractie]]/MAX(Data_Warmte[Fractie])</f>
        <v>0.22878756067842462</v>
      </c>
    </row>
    <row r="1556" spans="1:4" x14ac:dyDescent="0.25">
      <c r="A1556" s="10">
        <v>43896.041666666664</v>
      </c>
      <c r="B1556" s="10">
        <f>DATE(1904,MONTH(Data_Warmte[[#This Row],[Datumtijd]]),DAY(Data_Warmte[[#This Row],[Datumtijd]]))+TIME(HOUR(Data_Warmte[[#This Row],[Datumtijd]]),MINUTE(Data_Warmte[[#This Row],[Datumtijd]]),SECOND(Data_Warmte[[#This Row],[Datumtijd]]))</f>
        <v>1527.0416666666667</v>
      </c>
      <c r="C1556" s="11">
        <v>7.0733439999999992E-5</v>
      </c>
      <c r="D1556" s="7">
        <f>Data_Warmte[[#This Row],[Fractie]]/MAX(Data_Warmte[Fractie])</f>
        <v>0.17124820286499584</v>
      </c>
    </row>
    <row r="1557" spans="1:4" x14ac:dyDescent="0.25">
      <c r="A1557" s="10">
        <v>43896.083333333336</v>
      </c>
      <c r="B1557" s="10">
        <f>DATE(1904,MONTH(Data_Warmte[[#This Row],[Datumtijd]]),DAY(Data_Warmte[[#This Row],[Datumtijd]]))+TIME(HOUR(Data_Warmte[[#This Row],[Datumtijd]]),MINUTE(Data_Warmte[[#This Row],[Datumtijd]]),SECOND(Data_Warmte[[#This Row],[Datumtijd]]))</f>
        <v>1527.0833333333333</v>
      </c>
      <c r="C1557" s="11">
        <v>7.3432199999999998E-5</v>
      </c>
      <c r="D1557" s="7">
        <f>Data_Warmte[[#This Row],[Fractie]]/MAX(Data_Warmte[Fractie])</f>
        <v>0.17778199791248595</v>
      </c>
    </row>
    <row r="1558" spans="1:4" x14ac:dyDescent="0.25">
      <c r="A1558" s="10">
        <v>43896.125</v>
      </c>
      <c r="B1558" s="10">
        <f>DATE(1904,MONTH(Data_Warmte[[#This Row],[Datumtijd]]),DAY(Data_Warmte[[#This Row],[Datumtijd]]))+TIME(HOUR(Data_Warmte[[#This Row],[Datumtijd]]),MINUTE(Data_Warmte[[#This Row],[Datumtijd]]),SECOND(Data_Warmte[[#This Row],[Datumtijd]]))</f>
        <v>1527.125</v>
      </c>
      <c r="C1558" s="11">
        <v>8.0216619999999995E-5</v>
      </c>
      <c r="D1558" s="7">
        <f>Data_Warmte[[#This Row],[Fractie]]/MAX(Data_Warmte[Fractie])</f>
        <v>0.19420732280098754</v>
      </c>
    </row>
    <row r="1559" spans="1:4" x14ac:dyDescent="0.25">
      <c r="A1559" s="10">
        <v>43896.166666666664</v>
      </c>
      <c r="B1559" s="10">
        <f>DATE(1904,MONTH(Data_Warmte[[#This Row],[Datumtijd]]),DAY(Data_Warmte[[#This Row],[Datumtijd]]))+TIME(HOUR(Data_Warmte[[#This Row],[Datumtijd]]),MINUTE(Data_Warmte[[#This Row],[Datumtijd]]),SECOND(Data_Warmte[[#This Row],[Datumtijd]]))</f>
        <v>1527.1666666666667</v>
      </c>
      <c r="C1559" s="11">
        <v>9.1187380000000006E-5</v>
      </c>
      <c r="D1559" s="7">
        <f>Data_Warmte[[#This Row],[Fractie]]/MAX(Data_Warmte[Fractie])</f>
        <v>0.22076792743244875</v>
      </c>
    </row>
    <row r="1560" spans="1:4" x14ac:dyDescent="0.25">
      <c r="A1560" s="10">
        <v>43896.208333333336</v>
      </c>
      <c r="B1560" s="10">
        <f>DATE(1904,MONTH(Data_Warmte[[#This Row],[Datumtijd]]),DAY(Data_Warmte[[#This Row],[Datumtijd]]))+TIME(HOUR(Data_Warmte[[#This Row],[Datumtijd]]),MINUTE(Data_Warmte[[#This Row],[Datumtijd]]),SECOND(Data_Warmte[[#This Row],[Datumtijd]]))</f>
        <v>1527.2083333333333</v>
      </c>
      <c r="C1560" s="11">
        <v>1.1176280000000001E-4</v>
      </c>
      <c r="D1560" s="7">
        <f>Data_Warmte[[#This Row],[Fractie]]/MAX(Data_Warmte[Fractie])</f>
        <v>0.27058175945012658</v>
      </c>
    </row>
    <row r="1561" spans="1:4" x14ac:dyDescent="0.25">
      <c r="A1561" s="10">
        <v>43896.25</v>
      </c>
      <c r="B1561" s="10">
        <f>DATE(1904,MONTH(Data_Warmte[[#This Row],[Datumtijd]]),DAY(Data_Warmte[[#This Row],[Datumtijd]]))+TIME(HOUR(Data_Warmte[[#This Row],[Datumtijd]]),MINUTE(Data_Warmte[[#This Row],[Datumtijd]]),SECOND(Data_Warmte[[#This Row],[Datumtijd]]))</f>
        <v>1527.25</v>
      </c>
      <c r="C1561" s="11">
        <v>1.6471527999999998E-4</v>
      </c>
      <c r="D1561" s="7">
        <f>Data_Warmte[[#This Row],[Fractie]]/MAX(Data_Warmte[Fractie])</f>
        <v>0.39878161848772792</v>
      </c>
    </row>
    <row r="1562" spans="1:4" x14ac:dyDescent="0.25">
      <c r="A1562" s="10">
        <v>43896.291666666664</v>
      </c>
      <c r="B1562" s="10">
        <f>DATE(1904,MONTH(Data_Warmte[[#This Row],[Datumtijd]]),DAY(Data_Warmte[[#This Row],[Datumtijd]]))+TIME(HOUR(Data_Warmte[[#This Row],[Datumtijd]]),MINUTE(Data_Warmte[[#This Row],[Datumtijd]]),SECOND(Data_Warmte[[#This Row],[Datumtijd]]))</f>
        <v>1527.2916666666667</v>
      </c>
      <c r="C1562" s="11">
        <v>2.4237199999999998E-4</v>
      </c>
      <c r="D1562" s="7">
        <f>Data_Warmte[[#This Row],[Fractie]]/MAX(Data_Warmte[Fractie])</f>
        <v>0.58679133129669325</v>
      </c>
    </row>
    <row r="1563" spans="1:4" x14ac:dyDescent="0.25">
      <c r="A1563" s="10">
        <v>43896.333333333336</v>
      </c>
      <c r="B1563" s="10">
        <f>DATE(1904,MONTH(Data_Warmte[[#This Row],[Datumtijd]]),DAY(Data_Warmte[[#This Row],[Datumtijd]]))+TIME(HOUR(Data_Warmte[[#This Row],[Datumtijd]]),MINUTE(Data_Warmte[[#This Row],[Datumtijd]]),SECOND(Data_Warmte[[#This Row],[Datumtijd]]))</f>
        <v>1527.3333333333333</v>
      </c>
      <c r="C1563" s="11">
        <v>2.928998E-4</v>
      </c>
      <c r="D1563" s="7">
        <f>Data_Warmte[[#This Row],[Fractie]]/MAX(Data_Warmte[Fractie])</f>
        <v>0.70912095282679188</v>
      </c>
    </row>
    <row r="1564" spans="1:4" x14ac:dyDescent="0.25">
      <c r="A1564" s="10">
        <v>43896.375</v>
      </c>
      <c r="B1564" s="10">
        <f>DATE(1904,MONTH(Data_Warmte[[#This Row],[Datumtijd]]),DAY(Data_Warmte[[#This Row],[Datumtijd]]))+TIME(HOUR(Data_Warmte[[#This Row],[Datumtijd]]),MINUTE(Data_Warmte[[#This Row],[Datumtijd]]),SECOND(Data_Warmte[[#This Row],[Datumtijd]]))</f>
        <v>1527.375</v>
      </c>
      <c r="C1564" s="11">
        <v>2.9496793000000001E-4</v>
      </c>
      <c r="D1564" s="7">
        <f>Data_Warmte[[#This Row],[Fractie]]/MAX(Data_Warmte[Fractie])</f>
        <v>0.71412796995746142</v>
      </c>
    </row>
    <row r="1565" spans="1:4" x14ac:dyDescent="0.25">
      <c r="A1565" s="10">
        <v>43896.416666666664</v>
      </c>
      <c r="B1565" s="10">
        <f>DATE(1904,MONTH(Data_Warmte[[#This Row],[Datumtijd]]),DAY(Data_Warmte[[#This Row],[Datumtijd]]))+TIME(HOUR(Data_Warmte[[#This Row],[Datumtijd]]),MINUTE(Data_Warmte[[#This Row],[Datumtijd]]),SECOND(Data_Warmte[[#This Row],[Datumtijd]]))</f>
        <v>1527.4166666666667</v>
      </c>
      <c r="C1565" s="11">
        <v>2.7304878000000005E-4</v>
      </c>
      <c r="D1565" s="7">
        <f>Data_Warmte[[#This Row],[Fractie]]/MAX(Data_Warmte[Fractie])</f>
        <v>0.66106091926929655</v>
      </c>
    </row>
    <row r="1566" spans="1:4" x14ac:dyDescent="0.25">
      <c r="A1566" s="10">
        <v>43896.458333333336</v>
      </c>
      <c r="B1566" s="10">
        <f>DATE(1904,MONTH(Data_Warmte[[#This Row],[Datumtijd]]),DAY(Data_Warmte[[#This Row],[Datumtijd]]))+TIME(HOUR(Data_Warmte[[#This Row],[Datumtijd]]),MINUTE(Data_Warmte[[#This Row],[Datumtijd]]),SECOND(Data_Warmte[[#This Row],[Datumtijd]]))</f>
        <v>1527.4583333333333</v>
      </c>
      <c r="C1566" s="11">
        <v>2.342693E-4</v>
      </c>
      <c r="D1566" s="7">
        <f>Data_Warmte[[#This Row],[Fractie]]/MAX(Data_Warmte[Fractie])</f>
        <v>0.5671744031032645</v>
      </c>
    </row>
    <row r="1567" spans="1:4" x14ac:dyDescent="0.25">
      <c r="A1567" s="10">
        <v>43896.5</v>
      </c>
      <c r="B1567" s="10">
        <f>DATE(1904,MONTH(Data_Warmte[[#This Row],[Datumtijd]]),DAY(Data_Warmte[[#This Row],[Datumtijd]]))+TIME(HOUR(Data_Warmte[[#This Row],[Datumtijd]]),MINUTE(Data_Warmte[[#This Row],[Datumtijd]]),SECOND(Data_Warmte[[#This Row],[Datumtijd]]))</f>
        <v>1527.5</v>
      </c>
      <c r="C1567" s="11">
        <v>2.0719520000000001E-4</v>
      </c>
      <c r="D1567" s="7">
        <f>Data_Warmte[[#This Row],[Fractie]]/MAX(Data_Warmte[Fractie])</f>
        <v>0.50162703301653921</v>
      </c>
    </row>
    <row r="1568" spans="1:4" x14ac:dyDescent="0.25">
      <c r="A1568" s="10">
        <v>43896.541666666664</v>
      </c>
      <c r="B1568" s="10">
        <f>DATE(1904,MONTH(Data_Warmte[[#This Row],[Datumtijd]]),DAY(Data_Warmte[[#This Row],[Datumtijd]]))+TIME(HOUR(Data_Warmte[[#This Row],[Datumtijd]]),MINUTE(Data_Warmte[[#This Row],[Datumtijd]]),SECOND(Data_Warmte[[#This Row],[Datumtijd]]))</f>
        <v>1527.5416666666667</v>
      </c>
      <c r="C1568" s="11">
        <v>1.9389004999999999E-4</v>
      </c>
      <c r="D1568" s="7">
        <f>Data_Warmte[[#This Row],[Fractie]]/MAX(Data_Warmte[Fractie])</f>
        <v>0.46941478621574451</v>
      </c>
    </row>
    <row r="1569" spans="1:4" x14ac:dyDescent="0.25">
      <c r="A1569" s="10">
        <v>43896.583333333336</v>
      </c>
      <c r="B1569" s="10">
        <f>DATE(1904,MONTH(Data_Warmte[[#This Row],[Datumtijd]]),DAY(Data_Warmte[[#This Row],[Datumtijd]]))+TIME(HOUR(Data_Warmte[[#This Row],[Datumtijd]]),MINUTE(Data_Warmte[[#This Row],[Datumtijd]]),SECOND(Data_Warmte[[#This Row],[Datumtijd]]))</f>
        <v>1527.5833333333333</v>
      </c>
      <c r="C1569" s="11">
        <v>1.8707024999999996E-4</v>
      </c>
      <c r="D1569" s="7">
        <f>Data_Warmte[[#This Row],[Fractie]]/MAX(Data_Warmte[Fractie])</f>
        <v>0.45290380507445255</v>
      </c>
    </row>
    <row r="1570" spans="1:4" x14ac:dyDescent="0.25">
      <c r="A1570" s="10">
        <v>43896.625</v>
      </c>
      <c r="B1570" s="10">
        <f>DATE(1904,MONTH(Data_Warmte[[#This Row],[Datumtijd]]),DAY(Data_Warmte[[#This Row],[Datumtijd]]))+TIME(HOUR(Data_Warmte[[#This Row],[Datumtijd]]),MINUTE(Data_Warmte[[#This Row],[Datumtijd]]),SECOND(Data_Warmte[[#This Row],[Datumtijd]]))</f>
        <v>1527.625</v>
      </c>
      <c r="C1570" s="11">
        <v>1.9100262000000003E-4</v>
      </c>
      <c r="D1570" s="7">
        <f>Data_Warmte[[#This Row],[Fractie]]/MAX(Data_Warmte[Fractie])</f>
        <v>0.46242421431087932</v>
      </c>
    </row>
    <row r="1571" spans="1:4" x14ac:dyDescent="0.25">
      <c r="A1571" s="10">
        <v>43896.666666666664</v>
      </c>
      <c r="B1571" s="10">
        <f>DATE(1904,MONTH(Data_Warmte[[#This Row],[Datumtijd]]),DAY(Data_Warmte[[#This Row],[Datumtijd]]))+TIME(HOUR(Data_Warmte[[#This Row],[Datumtijd]]),MINUTE(Data_Warmte[[#This Row],[Datumtijd]]),SECOND(Data_Warmte[[#This Row],[Datumtijd]]))</f>
        <v>1527.6666666666667</v>
      </c>
      <c r="C1571" s="11">
        <v>2.0770159000000002E-4</v>
      </c>
      <c r="D1571" s="7">
        <f>Data_Warmte[[#This Row],[Fractie]]/MAX(Data_Warmte[Fractie])</f>
        <v>0.50285302142384425</v>
      </c>
    </row>
    <row r="1572" spans="1:4" x14ac:dyDescent="0.25">
      <c r="A1572" s="10">
        <v>43896.708333333336</v>
      </c>
      <c r="B1572" s="10">
        <f>DATE(1904,MONTH(Data_Warmte[[#This Row],[Datumtijd]]),DAY(Data_Warmte[[#This Row],[Datumtijd]]))+TIME(HOUR(Data_Warmte[[#This Row],[Datumtijd]]),MINUTE(Data_Warmte[[#This Row],[Datumtijd]]),SECOND(Data_Warmte[[#This Row],[Datumtijd]]))</f>
        <v>1527.7083333333333</v>
      </c>
      <c r="C1572" s="11">
        <v>2.4770480000000001E-4</v>
      </c>
      <c r="D1572" s="7">
        <f>Data_Warmte[[#This Row],[Fractie]]/MAX(Data_Warmte[Fractie])</f>
        <v>0.59970223194338113</v>
      </c>
    </row>
    <row r="1573" spans="1:4" x14ac:dyDescent="0.25">
      <c r="A1573" s="10">
        <v>43896.75</v>
      </c>
      <c r="B1573" s="10">
        <f>DATE(1904,MONTH(Data_Warmte[[#This Row],[Datumtijd]]),DAY(Data_Warmte[[#This Row],[Datumtijd]]))+TIME(HOUR(Data_Warmte[[#This Row],[Datumtijd]]),MINUTE(Data_Warmte[[#This Row],[Datumtijd]]),SECOND(Data_Warmte[[#This Row],[Datumtijd]]))</f>
        <v>1527.75</v>
      </c>
      <c r="C1573" s="11">
        <v>2.8090618000000002E-4</v>
      </c>
      <c r="D1573" s="7">
        <f>Data_Warmte[[#This Row],[Fractie]]/MAX(Data_Warmte[Fractie])</f>
        <v>0.68008396733809429</v>
      </c>
    </row>
    <row r="1574" spans="1:4" x14ac:dyDescent="0.25">
      <c r="A1574" s="10">
        <v>43896.791666666664</v>
      </c>
      <c r="B1574" s="10">
        <f>DATE(1904,MONTH(Data_Warmte[[#This Row],[Datumtijd]]),DAY(Data_Warmte[[#This Row],[Datumtijd]]))+TIME(HOUR(Data_Warmte[[#This Row],[Datumtijd]]),MINUTE(Data_Warmte[[#This Row],[Datumtijd]]),SECOND(Data_Warmte[[#This Row],[Datumtijd]]))</f>
        <v>1527.7916666666667</v>
      </c>
      <c r="C1574" s="11">
        <v>2.8115003999999998E-4</v>
      </c>
      <c r="D1574" s="7">
        <f>Data_Warmte[[#This Row],[Fractie]]/MAX(Data_Warmte[Fractie])</f>
        <v>0.68067436117092139</v>
      </c>
    </row>
    <row r="1575" spans="1:4" x14ac:dyDescent="0.25">
      <c r="A1575" s="10">
        <v>43896.833333333336</v>
      </c>
      <c r="B1575" s="10">
        <f>DATE(1904,MONTH(Data_Warmte[[#This Row],[Datumtijd]]),DAY(Data_Warmte[[#This Row],[Datumtijd]]))+TIME(HOUR(Data_Warmte[[#This Row],[Datumtijd]]),MINUTE(Data_Warmte[[#This Row],[Datumtijd]]),SECOND(Data_Warmte[[#This Row],[Datumtijd]]))</f>
        <v>1527.8333333333333</v>
      </c>
      <c r="C1575" s="11">
        <v>2.744526E-4</v>
      </c>
      <c r="D1575" s="7">
        <f>Data_Warmte[[#This Row],[Fractie]]/MAX(Data_Warmte[Fractie])</f>
        <v>0.66445961799151243</v>
      </c>
    </row>
    <row r="1576" spans="1:4" x14ac:dyDescent="0.25">
      <c r="A1576" s="10">
        <v>43896.875</v>
      </c>
      <c r="B1576" s="10">
        <f>DATE(1904,MONTH(Data_Warmte[[#This Row],[Datumtijd]]),DAY(Data_Warmte[[#This Row],[Datumtijd]]))+TIME(HOUR(Data_Warmte[[#This Row],[Datumtijd]]),MINUTE(Data_Warmte[[#This Row],[Datumtijd]]),SECOND(Data_Warmte[[#This Row],[Datumtijd]]))</f>
        <v>1527.875</v>
      </c>
      <c r="C1576" s="11">
        <v>2.4689800000000001E-4</v>
      </c>
      <c r="D1576" s="7">
        <f>Data_Warmte[[#This Row],[Fractie]]/MAX(Data_Warmte[Fractie])</f>
        <v>0.59774894011887092</v>
      </c>
    </row>
    <row r="1577" spans="1:4" x14ac:dyDescent="0.25">
      <c r="A1577" s="10">
        <v>43896.916666666664</v>
      </c>
      <c r="B1577" s="10">
        <f>DATE(1904,MONTH(Data_Warmte[[#This Row],[Datumtijd]]),DAY(Data_Warmte[[#This Row],[Datumtijd]]))+TIME(HOUR(Data_Warmte[[#This Row],[Datumtijd]]),MINUTE(Data_Warmte[[#This Row],[Datumtijd]]),SECOND(Data_Warmte[[#This Row],[Datumtijd]]))</f>
        <v>1527.9166666666667</v>
      </c>
      <c r="C1577" s="11">
        <v>2.0908919999999996E-4</v>
      </c>
      <c r="D1577" s="7">
        <f>Data_Warmte[[#This Row],[Fractie]]/MAX(Data_Warmte[Fractie])</f>
        <v>0.50621247515290768</v>
      </c>
    </row>
    <row r="1578" spans="1:4" x14ac:dyDescent="0.25">
      <c r="A1578" s="10">
        <v>43896.958333333336</v>
      </c>
      <c r="B1578" s="10">
        <f>DATE(1904,MONTH(Data_Warmte[[#This Row],[Datumtijd]]),DAY(Data_Warmte[[#This Row],[Datumtijd]]))+TIME(HOUR(Data_Warmte[[#This Row],[Datumtijd]]),MINUTE(Data_Warmte[[#This Row],[Datumtijd]]),SECOND(Data_Warmte[[#This Row],[Datumtijd]]))</f>
        <v>1527.9583333333333</v>
      </c>
      <c r="C1578" s="11">
        <v>1.5100185999999998E-4</v>
      </c>
      <c r="D1578" s="7">
        <f>Data_Warmte[[#This Row],[Fractie]]/MAX(Data_Warmte[Fractie])</f>
        <v>0.36558093532948066</v>
      </c>
    </row>
    <row r="1579" spans="1:4" x14ac:dyDescent="0.25">
      <c r="A1579" s="10">
        <v>43897</v>
      </c>
      <c r="B1579" s="10">
        <f>DATE(1904,MONTH(Data_Warmte[[#This Row],[Datumtijd]]),DAY(Data_Warmte[[#This Row],[Datumtijd]]))+TIME(HOUR(Data_Warmte[[#This Row],[Datumtijd]]),MINUTE(Data_Warmte[[#This Row],[Datumtijd]]),SECOND(Data_Warmte[[#This Row],[Datumtijd]]))</f>
        <v>1528</v>
      </c>
      <c r="C1579" s="11">
        <v>9.0834720000000001E-5</v>
      </c>
      <c r="D1579" s="7">
        <f>Data_Warmte[[#This Row],[Fractie]]/MAX(Data_Warmte[Fractie])</f>
        <v>0.21991412488555764</v>
      </c>
    </row>
    <row r="1580" spans="1:4" x14ac:dyDescent="0.25">
      <c r="A1580" s="10">
        <v>43897.041666666664</v>
      </c>
      <c r="B1580" s="10">
        <f>DATE(1904,MONTH(Data_Warmte[[#This Row],[Datumtijd]]),DAY(Data_Warmte[[#This Row],[Datumtijd]]))+TIME(HOUR(Data_Warmte[[#This Row],[Datumtijd]]),MINUTE(Data_Warmte[[#This Row],[Datumtijd]]),SECOND(Data_Warmte[[#This Row],[Datumtijd]]))</f>
        <v>1528.0416666666667</v>
      </c>
      <c r="C1580" s="11">
        <v>7.9202200000000005E-5</v>
      </c>
      <c r="D1580" s="7">
        <f>Data_Warmte[[#This Row],[Fractie]]/MAX(Data_Warmte[Fractie])</f>
        <v>0.19175137548737878</v>
      </c>
    </row>
    <row r="1581" spans="1:4" x14ac:dyDescent="0.25">
      <c r="A1581" s="10">
        <v>43897.083333333336</v>
      </c>
      <c r="B1581" s="10">
        <f>DATE(1904,MONTH(Data_Warmte[[#This Row],[Datumtijd]]),DAY(Data_Warmte[[#This Row],[Datumtijd]]))+TIME(HOUR(Data_Warmte[[#This Row],[Datumtijd]]),MINUTE(Data_Warmte[[#This Row],[Datumtijd]]),SECOND(Data_Warmte[[#This Row],[Datumtijd]]))</f>
        <v>1528.0833333333333</v>
      </c>
      <c r="C1581" s="11">
        <v>7.4558679999999993E-5</v>
      </c>
      <c r="D1581" s="7">
        <f>Data_Warmte[[#This Row],[Fractie]]/MAX(Data_Warmte[Fractie])</f>
        <v>0.18050924651743658</v>
      </c>
    </row>
    <row r="1582" spans="1:4" x14ac:dyDescent="0.25">
      <c r="A1582" s="10">
        <v>43897.125</v>
      </c>
      <c r="B1582" s="10">
        <f>DATE(1904,MONTH(Data_Warmte[[#This Row],[Datumtijd]]),DAY(Data_Warmte[[#This Row],[Datumtijd]]))+TIME(HOUR(Data_Warmte[[#This Row],[Datumtijd]]),MINUTE(Data_Warmte[[#This Row],[Datumtijd]]),SECOND(Data_Warmte[[#This Row],[Datumtijd]]))</f>
        <v>1528.125</v>
      </c>
      <c r="C1582" s="11">
        <v>7.9527159999999983E-5</v>
      </c>
      <c r="D1582" s="7">
        <f>Data_Warmte[[#This Row],[Fractie]]/MAX(Data_Warmte[Fractie])</f>
        <v>0.19253811533776644</v>
      </c>
    </row>
    <row r="1583" spans="1:4" x14ac:dyDescent="0.25">
      <c r="A1583" s="10">
        <v>43897.166666666664</v>
      </c>
      <c r="B1583" s="10">
        <f>DATE(1904,MONTH(Data_Warmte[[#This Row],[Datumtijd]]),DAY(Data_Warmte[[#This Row],[Datumtijd]]))+TIME(HOUR(Data_Warmte[[#This Row],[Datumtijd]]),MINUTE(Data_Warmte[[#This Row],[Datumtijd]]),SECOND(Data_Warmte[[#This Row],[Datumtijd]]))</f>
        <v>1528.1666666666667</v>
      </c>
      <c r="C1583" s="11">
        <v>8.6517399999999999E-5</v>
      </c>
      <c r="D1583" s="7">
        <f>Data_Warmte[[#This Row],[Fractie]]/MAX(Data_Warmte[Fractie])</f>
        <v>0.20946173785061201</v>
      </c>
    </row>
    <row r="1584" spans="1:4" x14ac:dyDescent="0.25">
      <c r="A1584" s="10">
        <v>43897.208333333336</v>
      </c>
      <c r="B1584" s="10">
        <f>DATE(1904,MONTH(Data_Warmte[[#This Row],[Datumtijd]]),DAY(Data_Warmte[[#This Row],[Datumtijd]]))+TIME(HOUR(Data_Warmte[[#This Row],[Datumtijd]]),MINUTE(Data_Warmte[[#This Row],[Datumtijd]]),SECOND(Data_Warmte[[#This Row],[Datumtijd]]))</f>
        <v>1528.2083333333333</v>
      </c>
      <c r="C1584" s="11">
        <v>9.7174299999999996E-5</v>
      </c>
      <c r="D1584" s="7">
        <f>Data_Warmte[[#This Row],[Fractie]]/MAX(Data_Warmte[Fractie])</f>
        <v>0.23526247613100632</v>
      </c>
    </row>
    <row r="1585" spans="1:4" x14ac:dyDescent="0.25">
      <c r="A1585" s="10">
        <v>43897.25</v>
      </c>
      <c r="B1585" s="10">
        <f>DATE(1904,MONTH(Data_Warmte[[#This Row],[Datumtijd]]),DAY(Data_Warmte[[#This Row],[Datumtijd]]))+TIME(HOUR(Data_Warmte[[#This Row],[Datumtijd]]),MINUTE(Data_Warmte[[#This Row],[Datumtijd]]),SECOND(Data_Warmte[[#This Row],[Datumtijd]]))</f>
        <v>1528.25</v>
      </c>
      <c r="C1585" s="11">
        <v>1.2305590000000002E-4</v>
      </c>
      <c r="D1585" s="7">
        <f>Data_Warmte[[#This Row],[Fractie]]/MAX(Data_Warmte[Fractie])</f>
        <v>0.2979227608177214</v>
      </c>
    </row>
    <row r="1586" spans="1:4" x14ac:dyDescent="0.25">
      <c r="A1586" s="10">
        <v>43897.291666666664</v>
      </c>
      <c r="B1586" s="10">
        <f>DATE(1904,MONTH(Data_Warmte[[#This Row],[Datumtijd]]),DAY(Data_Warmte[[#This Row],[Datumtijd]]))+TIME(HOUR(Data_Warmte[[#This Row],[Datumtijd]]),MINUTE(Data_Warmte[[#This Row],[Datumtijd]]),SECOND(Data_Warmte[[#This Row],[Datumtijd]]))</f>
        <v>1528.2916666666667</v>
      </c>
      <c r="C1586" s="11">
        <v>1.8451207999999999E-4</v>
      </c>
      <c r="D1586" s="7">
        <f>Data_Warmte[[#This Row],[Fractie]]/MAX(Data_Warmte[Fractie])</f>
        <v>0.44671038347466696</v>
      </c>
    </row>
    <row r="1587" spans="1:4" x14ac:dyDescent="0.25">
      <c r="A1587" s="10">
        <v>43897.333333333336</v>
      </c>
      <c r="B1587" s="10">
        <f>DATE(1904,MONTH(Data_Warmte[[#This Row],[Datumtijd]]),DAY(Data_Warmte[[#This Row],[Datumtijd]]))+TIME(HOUR(Data_Warmte[[#This Row],[Datumtijd]]),MINUTE(Data_Warmte[[#This Row],[Datumtijd]]),SECOND(Data_Warmte[[#This Row],[Datumtijd]]))</f>
        <v>1528.3333333333333</v>
      </c>
      <c r="C1587" s="11">
        <v>2.6468796000000001E-4</v>
      </c>
      <c r="D1587" s="7">
        <f>Data_Warmte[[#This Row],[Fractie]]/MAX(Data_Warmte[Fractie])</f>
        <v>0.64081907327003906</v>
      </c>
    </row>
    <row r="1588" spans="1:4" x14ac:dyDescent="0.25">
      <c r="A1588" s="10">
        <v>43897.375</v>
      </c>
      <c r="B1588" s="10">
        <f>DATE(1904,MONTH(Data_Warmte[[#This Row],[Datumtijd]]),DAY(Data_Warmte[[#This Row],[Datumtijd]]))+TIME(HOUR(Data_Warmte[[#This Row],[Datumtijd]]),MINUTE(Data_Warmte[[#This Row],[Datumtijd]]),SECOND(Data_Warmte[[#This Row],[Datumtijd]]))</f>
        <v>1528.375</v>
      </c>
      <c r="C1588" s="11">
        <v>3.0813594E-4</v>
      </c>
      <c r="D1588" s="7">
        <f>Data_Warmte[[#This Row],[Fractie]]/MAX(Data_Warmte[Fractie])</f>
        <v>0.74600819588466494</v>
      </c>
    </row>
    <row r="1589" spans="1:4" x14ac:dyDescent="0.25">
      <c r="A1589" s="10">
        <v>43897.416666666664</v>
      </c>
      <c r="B1589" s="10">
        <f>DATE(1904,MONTH(Data_Warmte[[#This Row],[Datumtijd]]),DAY(Data_Warmte[[#This Row],[Datumtijd]]))+TIME(HOUR(Data_Warmte[[#This Row],[Datumtijd]]),MINUTE(Data_Warmte[[#This Row],[Datumtijd]]),SECOND(Data_Warmte[[#This Row],[Datumtijd]]))</f>
        <v>1528.4166666666667</v>
      </c>
      <c r="C1589" s="11">
        <v>3.0437660000000002E-4</v>
      </c>
      <c r="D1589" s="7">
        <f>Data_Warmte[[#This Row],[Fractie]]/MAX(Data_Warmte[Fractie])</f>
        <v>0.73690669850296697</v>
      </c>
    </row>
    <row r="1590" spans="1:4" x14ac:dyDescent="0.25">
      <c r="A1590" s="10">
        <v>43897.458333333336</v>
      </c>
      <c r="B1590" s="10">
        <f>DATE(1904,MONTH(Data_Warmte[[#This Row],[Datumtijd]]),DAY(Data_Warmte[[#This Row],[Datumtijd]]))+TIME(HOUR(Data_Warmte[[#This Row],[Datumtijd]]),MINUTE(Data_Warmte[[#This Row],[Datumtijd]]),SECOND(Data_Warmte[[#This Row],[Datumtijd]]))</f>
        <v>1528.4583333333333</v>
      </c>
      <c r="C1590" s="11">
        <v>2.6368803000000003E-4</v>
      </c>
      <c r="D1590" s="7">
        <f>Data_Warmte[[#This Row],[Fractie]]/MAX(Data_Warmte[Fractie])</f>
        <v>0.63839820676770598</v>
      </c>
    </row>
    <row r="1591" spans="1:4" x14ac:dyDescent="0.25">
      <c r="A1591" s="10">
        <v>43897.5</v>
      </c>
      <c r="B1591" s="10">
        <f>DATE(1904,MONTH(Data_Warmte[[#This Row],[Datumtijd]]),DAY(Data_Warmte[[#This Row],[Datumtijd]]))+TIME(HOUR(Data_Warmte[[#This Row],[Datumtijd]]),MINUTE(Data_Warmte[[#This Row],[Datumtijd]]),SECOND(Data_Warmte[[#This Row],[Datumtijd]]))</f>
        <v>1528.5</v>
      </c>
      <c r="C1591" s="11">
        <v>2.2814415999999999E-4</v>
      </c>
      <c r="D1591" s="7">
        <f>Data_Warmte[[#This Row],[Fractie]]/MAX(Data_Warmte[Fractie])</f>
        <v>0.55234521881226295</v>
      </c>
    </row>
    <row r="1592" spans="1:4" x14ac:dyDescent="0.25">
      <c r="A1592" s="10">
        <v>43897.541666666664</v>
      </c>
      <c r="B1592" s="10">
        <f>DATE(1904,MONTH(Data_Warmte[[#This Row],[Datumtijd]]),DAY(Data_Warmte[[#This Row],[Datumtijd]]))+TIME(HOUR(Data_Warmte[[#This Row],[Datumtijd]]),MINUTE(Data_Warmte[[#This Row],[Datumtijd]]),SECOND(Data_Warmte[[#This Row],[Datumtijd]]))</f>
        <v>1528.5416666666667</v>
      </c>
      <c r="C1592" s="11">
        <v>2.0514919999999997E-4</v>
      </c>
      <c r="D1592" s="7">
        <f>Data_Warmte[[#This Row],[Fractie]]/MAX(Data_Warmte[Fractie])</f>
        <v>0.49667359341199302</v>
      </c>
    </row>
    <row r="1593" spans="1:4" x14ac:dyDescent="0.25">
      <c r="A1593" s="10">
        <v>43897.583333333336</v>
      </c>
      <c r="B1593" s="10">
        <f>DATE(1904,MONTH(Data_Warmte[[#This Row],[Datumtijd]]),DAY(Data_Warmte[[#This Row],[Datumtijd]]))+TIME(HOUR(Data_Warmte[[#This Row],[Datumtijd]]),MINUTE(Data_Warmte[[#This Row],[Datumtijd]]),SECOND(Data_Warmte[[#This Row],[Datumtijd]]))</f>
        <v>1528.5833333333333</v>
      </c>
      <c r="C1593" s="11">
        <v>1.8830952000000001E-4</v>
      </c>
      <c r="D1593" s="7">
        <f>Data_Warmte[[#This Row],[Fractie]]/MAX(Data_Warmte[Fractie])</f>
        <v>0.45590412232700683</v>
      </c>
    </row>
    <row r="1594" spans="1:4" x14ac:dyDescent="0.25">
      <c r="A1594" s="10">
        <v>43897.625</v>
      </c>
      <c r="B1594" s="10">
        <f>DATE(1904,MONTH(Data_Warmte[[#This Row],[Datumtijd]]),DAY(Data_Warmte[[#This Row],[Datumtijd]]))+TIME(HOUR(Data_Warmte[[#This Row],[Datumtijd]]),MINUTE(Data_Warmte[[#This Row],[Datumtijd]]),SECOND(Data_Warmte[[#This Row],[Datumtijd]]))</f>
        <v>1528.625</v>
      </c>
      <c r="C1594" s="11">
        <v>1.8091744000000003E-4</v>
      </c>
      <c r="D1594" s="7">
        <f>Data_Warmte[[#This Row],[Fractie]]/MAX(Data_Warmte[Fractie])</f>
        <v>0.43800763071802706</v>
      </c>
    </row>
    <row r="1595" spans="1:4" x14ac:dyDescent="0.25">
      <c r="A1595" s="10">
        <v>43897.666666666664</v>
      </c>
      <c r="B1595" s="10">
        <f>DATE(1904,MONTH(Data_Warmte[[#This Row],[Datumtijd]]),DAY(Data_Warmte[[#This Row],[Datumtijd]]))+TIME(HOUR(Data_Warmte[[#This Row],[Datumtijd]]),MINUTE(Data_Warmte[[#This Row],[Datumtijd]]),SECOND(Data_Warmte[[#This Row],[Datumtijd]]))</f>
        <v>1528.6666666666667</v>
      </c>
      <c r="C1595" s="11">
        <v>1.918856E-4</v>
      </c>
      <c r="D1595" s="7">
        <f>Data_Warmte[[#This Row],[Fractie]]/MAX(Data_Warmte[Fractie])</f>
        <v>0.46456194065595352</v>
      </c>
    </row>
    <row r="1596" spans="1:4" x14ac:dyDescent="0.25">
      <c r="A1596" s="10">
        <v>43897.708333333336</v>
      </c>
      <c r="B1596" s="10">
        <f>DATE(1904,MONTH(Data_Warmte[[#This Row],[Datumtijd]]),DAY(Data_Warmte[[#This Row],[Datumtijd]]))+TIME(HOUR(Data_Warmte[[#This Row],[Datumtijd]]),MINUTE(Data_Warmte[[#This Row],[Datumtijd]]),SECOND(Data_Warmte[[#This Row],[Datumtijd]]))</f>
        <v>1528.7083333333333</v>
      </c>
      <c r="C1596" s="11">
        <v>2.1893286E-4</v>
      </c>
      <c r="D1596" s="7">
        <f>Data_Warmte[[#This Row],[Fractie]]/MAX(Data_Warmte[Fractie])</f>
        <v>0.53004433013711394</v>
      </c>
    </row>
    <row r="1597" spans="1:4" x14ac:dyDescent="0.25">
      <c r="A1597" s="10">
        <v>43897.75</v>
      </c>
      <c r="B1597" s="10">
        <f>DATE(1904,MONTH(Data_Warmte[[#This Row],[Datumtijd]]),DAY(Data_Warmte[[#This Row],[Datumtijd]]))+TIME(HOUR(Data_Warmte[[#This Row],[Datumtijd]]),MINUTE(Data_Warmte[[#This Row],[Datumtijd]]),SECOND(Data_Warmte[[#This Row],[Datumtijd]]))</f>
        <v>1528.75</v>
      </c>
      <c r="C1597" s="11">
        <v>2.4771631999999995E-4</v>
      </c>
      <c r="D1597" s="7">
        <f>Data_Warmte[[#This Row],[Fractie]]/MAX(Data_Warmte[Fractie])</f>
        <v>0.5997301222778112</v>
      </c>
    </row>
    <row r="1598" spans="1:4" x14ac:dyDescent="0.25">
      <c r="A1598" s="10">
        <v>43897.791666666664</v>
      </c>
      <c r="B1598" s="10">
        <f>DATE(1904,MONTH(Data_Warmte[[#This Row],[Datumtijd]]),DAY(Data_Warmte[[#This Row],[Datumtijd]]))+TIME(HOUR(Data_Warmte[[#This Row],[Datumtijd]]),MINUTE(Data_Warmte[[#This Row],[Datumtijd]]),SECOND(Data_Warmte[[#This Row],[Datumtijd]]))</f>
        <v>1528.7916666666667</v>
      </c>
      <c r="C1598" s="11">
        <v>2.5399839999999999E-4</v>
      </c>
      <c r="D1598" s="7">
        <f>Data_Warmte[[#This Row],[Fractie]]/MAX(Data_Warmte[Fractie])</f>
        <v>0.61493926395470611</v>
      </c>
    </row>
    <row r="1599" spans="1:4" x14ac:dyDescent="0.25">
      <c r="A1599" s="10">
        <v>43897.833333333336</v>
      </c>
      <c r="B1599" s="10">
        <f>DATE(1904,MONTH(Data_Warmte[[#This Row],[Datumtijd]]),DAY(Data_Warmte[[#This Row],[Datumtijd]]))+TIME(HOUR(Data_Warmte[[#This Row],[Datumtijd]]),MINUTE(Data_Warmte[[#This Row],[Datumtijd]]),SECOND(Data_Warmte[[#This Row],[Datumtijd]]))</f>
        <v>1528.8333333333333</v>
      </c>
      <c r="C1599" s="11">
        <v>2.4466100000000002E-4</v>
      </c>
      <c r="D1599" s="7">
        <f>Data_Warmte[[#This Row],[Fractie]]/MAX(Data_Warmte[Fractie])</f>
        <v>0.59233308264312834</v>
      </c>
    </row>
    <row r="1600" spans="1:4" x14ac:dyDescent="0.25">
      <c r="A1600" s="10">
        <v>43897.875</v>
      </c>
      <c r="B1600" s="10">
        <f>DATE(1904,MONTH(Data_Warmte[[#This Row],[Datumtijd]]),DAY(Data_Warmte[[#This Row],[Datumtijd]]))+TIME(HOUR(Data_Warmte[[#This Row],[Datumtijd]]),MINUTE(Data_Warmte[[#This Row],[Datumtijd]]),SECOND(Data_Warmte[[#This Row],[Datumtijd]]))</f>
        <v>1528.875</v>
      </c>
      <c r="C1600" s="11">
        <v>2.2383529999999999E-4</v>
      </c>
      <c r="D1600" s="7">
        <f>Data_Warmte[[#This Row],[Fractie]]/MAX(Data_Warmte[Fractie])</f>
        <v>0.54191331374166463</v>
      </c>
    </row>
    <row r="1601" spans="1:4" x14ac:dyDescent="0.25">
      <c r="A1601" s="10">
        <v>43897.916666666664</v>
      </c>
      <c r="B1601" s="10">
        <f>DATE(1904,MONTH(Data_Warmte[[#This Row],[Datumtijd]]),DAY(Data_Warmte[[#This Row],[Datumtijd]]))+TIME(HOUR(Data_Warmte[[#This Row],[Datumtijd]]),MINUTE(Data_Warmte[[#This Row],[Datumtijd]]),SECOND(Data_Warmte[[#This Row],[Datumtijd]]))</f>
        <v>1528.9166666666667</v>
      </c>
      <c r="C1601" s="11">
        <v>1.9715193999999999E-4</v>
      </c>
      <c r="D1601" s="7">
        <f>Data_Warmte[[#This Row],[Fractie]]/MAX(Data_Warmte[Fractie])</f>
        <v>0.47731193925175269</v>
      </c>
    </row>
    <row r="1602" spans="1:4" x14ac:dyDescent="0.25">
      <c r="A1602" s="10">
        <v>43897.958333333336</v>
      </c>
      <c r="B1602" s="10">
        <f>DATE(1904,MONTH(Data_Warmte[[#This Row],[Datumtijd]]),DAY(Data_Warmte[[#This Row],[Datumtijd]]))+TIME(HOUR(Data_Warmte[[#This Row],[Datumtijd]]),MINUTE(Data_Warmte[[#This Row],[Datumtijd]]),SECOND(Data_Warmte[[#This Row],[Datumtijd]]))</f>
        <v>1528.9583333333333</v>
      </c>
      <c r="C1602" s="11">
        <v>1.6033724E-4</v>
      </c>
      <c r="D1602" s="7">
        <f>Data_Warmte[[#This Row],[Fractie]]/MAX(Data_Warmte[Fractie])</f>
        <v>0.38818222614838938</v>
      </c>
    </row>
    <row r="1603" spans="1:4" x14ac:dyDescent="0.25">
      <c r="A1603" s="10">
        <v>43898</v>
      </c>
      <c r="B1603" s="10">
        <f>DATE(1904,MONTH(Data_Warmte[[#This Row],[Datumtijd]]),DAY(Data_Warmte[[#This Row],[Datumtijd]]))+TIME(HOUR(Data_Warmte[[#This Row],[Datumtijd]]),MINUTE(Data_Warmte[[#This Row],[Datumtijd]]),SECOND(Data_Warmte[[#This Row],[Datumtijd]]))</f>
        <v>1529</v>
      </c>
      <c r="C1603" s="11">
        <v>1.0835832000000002E-4</v>
      </c>
      <c r="D1603" s="7">
        <f>Data_Warmte[[#This Row],[Fractie]]/MAX(Data_Warmte[Fractie])</f>
        <v>0.2623393908944644</v>
      </c>
    </row>
    <row r="1604" spans="1:4" x14ac:dyDescent="0.25">
      <c r="A1604" s="10">
        <v>43898.041666666664</v>
      </c>
      <c r="B1604" s="10">
        <f>DATE(1904,MONTH(Data_Warmte[[#This Row],[Datumtijd]]),DAY(Data_Warmte[[#This Row],[Datumtijd]]))+TIME(HOUR(Data_Warmte[[#This Row],[Datumtijd]]),MINUTE(Data_Warmte[[#This Row],[Datumtijd]]),SECOND(Data_Warmte[[#This Row],[Datumtijd]]))</f>
        <v>1529.0416666666667</v>
      </c>
      <c r="C1604" s="11">
        <v>8.2423500000000001E-5</v>
      </c>
      <c r="D1604" s="7">
        <f>Data_Warmte[[#This Row],[Fractie]]/MAX(Data_Warmte[Fractie])</f>
        <v>0.1995502586731677</v>
      </c>
    </row>
    <row r="1605" spans="1:4" x14ac:dyDescent="0.25">
      <c r="A1605" s="10">
        <v>43898.083333333336</v>
      </c>
      <c r="B1605" s="10">
        <f>DATE(1904,MONTH(Data_Warmte[[#This Row],[Datumtijd]]),DAY(Data_Warmte[[#This Row],[Datumtijd]]))+TIME(HOUR(Data_Warmte[[#This Row],[Datumtijd]]),MINUTE(Data_Warmte[[#This Row],[Datumtijd]]),SECOND(Data_Warmte[[#This Row],[Datumtijd]]))</f>
        <v>1529.0833333333333</v>
      </c>
      <c r="C1605" s="11">
        <v>7.6932200000000002E-5</v>
      </c>
      <c r="D1605" s="7">
        <f>Data_Warmte[[#This Row],[Fractie]]/MAX(Data_Warmte[Fractie])</f>
        <v>0.18625562382446598</v>
      </c>
    </row>
    <row r="1606" spans="1:4" x14ac:dyDescent="0.25">
      <c r="A1606" s="10">
        <v>43898.125</v>
      </c>
      <c r="B1606" s="10">
        <f>DATE(1904,MONTH(Data_Warmte[[#This Row],[Datumtijd]]),DAY(Data_Warmte[[#This Row],[Datumtijd]]))+TIME(HOUR(Data_Warmte[[#This Row],[Datumtijd]]),MINUTE(Data_Warmte[[#This Row],[Datumtijd]]),SECOND(Data_Warmte[[#This Row],[Datumtijd]]))</f>
        <v>1529.125</v>
      </c>
      <c r="C1606" s="11">
        <v>7.6928980000000007E-5</v>
      </c>
      <c r="D1606" s="7">
        <f>Data_Warmte[[#This Row],[Fractie]]/MAX(Data_Warmte[Fractie])</f>
        <v>0.18624782808862697</v>
      </c>
    </row>
    <row r="1607" spans="1:4" x14ac:dyDescent="0.25">
      <c r="A1607" s="10">
        <v>43898.166666666664</v>
      </c>
      <c r="B1607" s="10">
        <f>DATE(1904,MONTH(Data_Warmte[[#This Row],[Datumtijd]]),DAY(Data_Warmte[[#This Row],[Datumtijd]]))+TIME(HOUR(Data_Warmte[[#This Row],[Datumtijd]]),MINUTE(Data_Warmte[[#This Row],[Datumtijd]]),SECOND(Data_Warmte[[#This Row],[Datumtijd]]))</f>
        <v>1529.1666666666667</v>
      </c>
      <c r="C1607" s="11">
        <v>8.4345649999999998E-5</v>
      </c>
      <c r="D1607" s="7">
        <f>Data_Warmte[[#This Row],[Fractie]]/MAX(Data_Warmte[Fractie])</f>
        <v>0.2042038529722284</v>
      </c>
    </row>
    <row r="1608" spans="1:4" x14ac:dyDescent="0.25">
      <c r="A1608" s="10">
        <v>43898.208333333336</v>
      </c>
      <c r="B1608" s="10">
        <f>DATE(1904,MONTH(Data_Warmte[[#This Row],[Datumtijd]]),DAY(Data_Warmte[[#This Row],[Datumtijd]]))+TIME(HOUR(Data_Warmte[[#This Row],[Datumtijd]]),MINUTE(Data_Warmte[[#This Row],[Datumtijd]]),SECOND(Data_Warmte[[#This Row],[Datumtijd]]))</f>
        <v>1529.2083333333333</v>
      </c>
      <c r="C1608" s="11">
        <v>9.2761349999999999E-5</v>
      </c>
      <c r="D1608" s="7">
        <f>Data_Warmte[[#This Row],[Fractie]]/MAX(Data_Warmte[Fractie])</f>
        <v>0.22457856542578566</v>
      </c>
    </row>
    <row r="1609" spans="1:4" x14ac:dyDescent="0.25">
      <c r="A1609" s="10">
        <v>43898.25</v>
      </c>
      <c r="B1609" s="10">
        <f>DATE(1904,MONTH(Data_Warmte[[#This Row],[Datumtijd]]),DAY(Data_Warmte[[#This Row],[Datumtijd]]))+TIME(HOUR(Data_Warmte[[#This Row],[Datumtijd]]),MINUTE(Data_Warmte[[#This Row],[Datumtijd]]),SECOND(Data_Warmte[[#This Row],[Datumtijd]]))</f>
        <v>1529.25</v>
      </c>
      <c r="C1609" s="11">
        <v>1.145544E-4</v>
      </c>
      <c r="D1609" s="7">
        <f>Data_Warmte[[#This Row],[Fractie]]/MAX(Data_Warmte[Fractie])</f>
        <v>0.27734032347752186</v>
      </c>
    </row>
    <row r="1610" spans="1:4" x14ac:dyDescent="0.25">
      <c r="A1610" s="10">
        <v>43898.291666666664</v>
      </c>
      <c r="B1610" s="10">
        <f>DATE(1904,MONTH(Data_Warmte[[#This Row],[Datumtijd]]),DAY(Data_Warmte[[#This Row],[Datumtijd]]))+TIME(HOUR(Data_Warmte[[#This Row],[Datumtijd]]),MINUTE(Data_Warmte[[#This Row],[Datumtijd]]),SECOND(Data_Warmte[[#This Row],[Datumtijd]]))</f>
        <v>1529.2916666666667</v>
      </c>
      <c r="C1610" s="11">
        <v>1.6782489000000001E-4</v>
      </c>
      <c r="D1610" s="7">
        <f>Data_Warmte[[#This Row],[Fractie]]/MAX(Data_Warmte[Fractie])</f>
        <v>0.40631009616548575</v>
      </c>
    </row>
    <row r="1611" spans="1:4" x14ac:dyDescent="0.25">
      <c r="A1611" s="10">
        <v>43898.333333333336</v>
      </c>
      <c r="B1611" s="10">
        <f>DATE(1904,MONTH(Data_Warmte[[#This Row],[Datumtijd]]),DAY(Data_Warmte[[#This Row],[Datumtijd]]))+TIME(HOUR(Data_Warmte[[#This Row],[Datumtijd]]),MINUTE(Data_Warmte[[#This Row],[Datumtijd]]),SECOND(Data_Warmte[[#This Row],[Datumtijd]]))</f>
        <v>1529.3333333333333</v>
      </c>
      <c r="C1611" s="11">
        <v>2.4155379999999998E-4</v>
      </c>
      <c r="D1611" s="7">
        <f>Data_Warmte[[#This Row],[Fractie]]/MAX(Data_Warmte[Fractie])</f>
        <v>0.5848104396620698</v>
      </c>
    </row>
    <row r="1612" spans="1:4" x14ac:dyDescent="0.25">
      <c r="A1612" s="10">
        <v>43898.375</v>
      </c>
      <c r="B1612" s="10">
        <f>DATE(1904,MONTH(Data_Warmte[[#This Row],[Datumtijd]]),DAY(Data_Warmte[[#This Row],[Datumtijd]]))+TIME(HOUR(Data_Warmte[[#This Row],[Datumtijd]]),MINUTE(Data_Warmte[[#This Row],[Datumtijd]]),SECOND(Data_Warmte[[#This Row],[Datumtijd]]))</f>
        <v>1529.375</v>
      </c>
      <c r="C1612" s="11">
        <v>2.9176150000000004E-4</v>
      </c>
      <c r="D1612" s="7">
        <f>Data_Warmte[[#This Row],[Fractie]]/MAX(Data_Warmte[Fractie])</f>
        <v>0.70636508757661864</v>
      </c>
    </row>
    <row r="1613" spans="1:4" x14ac:dyDescent="0.25">
      <c r="A1613" s="10">
        <v>43898.416666666664</v>
      </c>
      <c r="B1613" s="10">
        <f>DATE(1904,MONTH(Data_Warmte[[#This Row],[Datumtijd]]),DAY(Data_Warmte[[#This Row],[Datumtijd]]))+TIME(HOUR(Data_Warmte[[#This Row],[Datumtijd]]),MINUTE(Data_Warmte[[#This Row],[Datumtijd]]),SECOND(Data_Warmte[[#This Row],[Datumtijd]]))</f>
        <v>1529.4166666666667</v>
      </c>
      <c r="C1613" s="11">
        <v>2.9456119999999995E-4</v>
      </c>
      <c r="D1613" s="7">
        <f>Data_Warmte[[#This Row],[Fractie]]/MAX(Data_Warmte[Fractie])</f>
        <v>0.71314326199541</v>
      </c>
    </row>
    <row r="1614" spans="1:4" x14ac:dyDescent="0.25">
      <c r="A1614" s="10">
        <v>43898.458333333336</v>
      </c>
      <c r="B1614" s="10">
        <f>DATE(1904,MONTH(Data_Warmte[[#This Row],[Datumtijd]]),DAY(Data_Warmte[[#This Row],[Datumtijd]]))+TIME(HOUR(Data_Warmte[[#This Row],[Datumtijd]]),MINUTE(Data_Warmte[[#This Row],[Datumtijd]]),SECOND(Data_Warmte[[#This Row],[Datumtijd]]))</f>
        <v>1529.4583333333333</v>
      </c>
      <c r="C1614" s="11">
        <v>2.6328531999999995E-4</v>
      </c>
      <c r="D1614" s="7">
        <f>Data_Warmte[[#This Row],[Fractie]]/MAX(Data_Warmte[Fractie])</f>
        <v>0.63742323137027335</v>
      </c>
    </row>
    <row r="1615" spans="1:4" x14ac:dyDescent="0.25">
      <c r="A1615" s="10">
        <v>43898.5</v>
      </c>
      <c r="B1615" s="10">
        <f>DATE(1904,MONTH(Data_Warmte[[#This Row],[Datumtijd]]),DAY(Data_Warmte[[#This Row],[Datumtijd]]))+TIME(HOUR(Data_Warmte[[#This Row],[Datumtijd]]),MINUTE(Data_Warmte[[#This Row],[Datumtijd]]),SECOND(Data_Warmte[[#This Row],[Datumtijd]]))</f>
        <v>1529.5</v>
      </c>
      <c r="C1615" s="11">
        <v>2.3224832E-4</v>
      </c>
      <c r="D1615" s="7">
        <f>Data_Warmte[[#This Row],[Fractie]]/MAX(Data_Warmte[Fractie])</f>
        <v>0.5622815378188093</v>
      </c>
    </row>
    <row r="1616" spans="1:4" x14ac:dyDescent="0.25">
      <c r="A1616" s="10">
        <v>43898.541666666664</v>
      </c>
      <c r="B1616" s="10">
        <f>DATE(1904,MONTH(Data_Warmte[[#This Row],[Datumtijd]]),DAY(Data_Warmte[[#This Row],[Datumtijd]]))+TIME(HOUR(Data_Warmte[[#This Row],[Datumtijd]]),MINUTE(Data_Warmte[[#This Row],[Datumtijd]]),SECOND(Data_Warmte[[#This Row],[Datumtijd]]))</f>
        <v>1529.5416666666667</v>
      </c>
      <c r="C1616" s="11">
        <v>2.0201814E-4</v>
      </c>
      <c r="D1616" s="7">
        <f>Data_Warmte[[#This Row],[Fractie]]/MAX(Data_Warmte[Fractie])</f>
        <v>0.48909318451257477</v>
      </c>
    </row>
    <row r="1617" spans="1:4" x14ac:dyDescent="0.25">
      <c r="A1617" s="10">
        <v>43898.583333333336</v>
      </c>
      <c r="B1617" s="10">
        <f>DATE(1904,MONTH(Data_Warmte[[#This Row],[Datumtijd]]),DAY(Data_Warmte[[#This Row],[Datumtijd]]))+TIME(HOUR(Data_Warmte[[#This Row],[Datumtijd]]),MINUTE(Data_Warmte[[#This Row],[Datumtijd]]),SECOND(Data_Warmte[[#This Row],[Datumtijd]]))</f>
        <v>1529.5833333333333</v>
      </c>
      <c r="C1617" s="11">
        <v>1.7891060000000002E-4</v>
      </c>
      <c r="D1617" s="7">
        <f>Data_Warmte[[#This Row],[Fractie]]/MAX(Data_Warmte[Fractie])</f>
        <v>0.43314899888225616</v>
      </c>
    </row>
    <row r="1618" spans="1:4" x14ac:dyDescent="0.25">
      <c r="A1618" s="10">
        <v>43898.625</v>
      </c>
      <c r="B1618" s="10">
        <f>DATE(1904,MONTH(Data_Warmte[[#This Row],[Datumtijd]]),DAY(Data_Warmte[[#This Row],[Datumtijd]]))+TIME(HOUR(Data_Warmte[[#This Row],[Datumtijd]]),MINUTE(Data_Warmte[[#This Row],[Datumtijd]]),SECOND(Data_Warmte[[#This Row],[Datumtijd]]))</f>
        <v>1529.625</v>
      </c>
      <c r="C1618" s="11">
        <v>1.7252967999999998E-4</v>
      </c>
      <c r="D1618" s="7">
        <f>Data_Warmte[[#This Row],[Fractie]]/MAX(Data_Warmte[Fractie])</f>
        <v>0.41770056200960703</v>
      </c>
    </row>
    <row r="1619" spans="1:4" x14ac:dyDescent="0.25">
      <c r="A1619" s="10">
        <v>43898.666666666664</v>
      </c>
      <c r="B1619" s="10">
        <f>DATE(1904,MONTH(Data_Warmte[[#This Row],[Datumtijd]]),DAY(Data_Warmte[[#This Row],[Datumtijd]]))+TIME(HOUR(Data_Warmte[[#This Row],[Datumtijd]]),MINUTE(Data_Warmte[[#This Row],[Datumtijd]]),SECOND(Data_Warmte[[#This Row],[Datumtijd]]))</f>
        <v>1529.6666666666667</v>
      </c>
      <c r="C1619" s="11">
        <v>1.7581832999999999E-4</v>
      </c>
      <c r="D1619" s="7">
        <f>Data_Warmte[[#This Row],[Fractie]]/MAX(Data_Warmte[Fractie])</f>
        <v>0.42566250196830219</v>
      </c>
    </row>
    <row r="1620" spans="1:4" x14ac:dyDescent="0.25">
      <c r="A1620" s="10">
        <v>43898.708333333336</v>
      </c>
      <c r="B1620" s="10">
        <f>DATE(1904,MONTH(Data_Warmte[[#This Row],[Datumtijd]]),DAY(Data_Warmte[[#This Row],[Datumtijd]]))+TIME(HOUR(Data_Warmte[[#This Row],[Datumtijd]]),MINUTE(Data_Warmte[[#This Row],[Datumtijd]]),SECOND(Data_Warmte[[#This Row],[Datumtijd]]))</f>
        <v>1529.7083333333333</v>
      </c>
      <c r="C1620" s="11">
        <v>1.9858191999999998E-4</v>
      </c>
      <c r="D1620" s="7">
        <f>Data_Warmte[[#This Row],[Fractie]]/MAX(Data_Warmte[Fractie])</f>
        <v>0.48077397227507074</v>
      </c>
    </row>
    <row r="1621" spans="1:4" x14ac:dyDescent="0.25">
      <c r="A1621" s="10">
        <v>43898.75</v>
      </c>
      <c r="B1621" s="10">
        <f>DATE(1904,MONTH(Data_Warmte[[#This Row],[Datumtijd]]),DAY(Data_Warmte[[#This Row],[Datumtijd]]))+TIME(HOUR(Data_Warmte[[#This Row],[Datumtijd]]),MINUTE(Data_Warmte[[#This Row],[Datumtijd]]),SECOND(Data_Warmte[[#This Row],[Datumtijd]]))</f>
        <v>1529.75</v>
      </c>
      <c r="C1621" s="11">
        <v>2.2578859999999997E-4</v>
      </c>
      <c r="D1621" s="7">
        <f>Data_Warmte[[#This Row],[Fractie]]/MAX(Data_Warmte[Fractie])</f>
        <v>0.54664232331134188</v>
      </c>
    </row>
    <row r="1622" spans="1:4" x14ac:dyDescent="0.25">
      <c r="A1622" s="10">
        <v>43898.791666666664</v>
      </c>
      <c r="B1622" s="10">
        <f>DATE(1904,MONTH(Data_Warmte[[#This Row],[Datumtijd]]),DAY(Data_Warmte[[#This Row],[Datumtijd]]))+TIME(HOUR(Data_Warmte[[#This Row],[Datumtijd]]),MINUTE(Data_Warmte[[#This Row],[Datumtijd]]),SECOND(Data_Warmte[[#This Row],[Datumtijd]]))</f>
        <v>1529.7916666666667</v>
      </c>
      <c r="C1622" s="11">
        <v>2.3277169999999999E-4</v>
      </c>
      <c r="D1622" s="7">
        <f>Data_Warmte[[#This Row],[Fractie]]/MAX(Data_Warmte[Fractie])</f>
        <v>0.56354865962732703</v>
      </c>
    </row>
    <row r="1623" spans="1:4" x14ac:dyDescent="0.25">
      <c r="A1623" s="10">
        <v>43898.833333333336</v>
      </c>
      <c r="B1623" s="10">
        <f>DATE(1904,MONTH(Data_Warmte[[#This Row],[Datumtijd]]),DAY(Data_Warmte[[#This Row],[Datumtijd]]))+TIME(HOUR(Data_Warmte[[#This Row],[Datumtijd]]),MINUTE(Data_Warmte[[#This Row],[Datumtijd]]),SECOND(Data_Warmte[[#This Row],[Datumtijd]]))</f>
        <v>1529.8333333333333</v>
      </c>
      <c r="C1623" s="11">
        <v>2.2880139999999999E-4</v>
      </c>
      <c r="D1623" s="7">
        <f>Data_Warmte[[#This Row],[Fractie]]/MAX(Data_Warmte[Fractie])</f>
        <v>0.55393642049637437</v>
      </c>
    </row>
    <row r="1624" spans="1:4" x14ac:dyDescent="0.25">
      <c r="A1624" s="10">
        <v>43898.875</v>
      </c>
      <c r="B1624" s="10">
        <f>DATE(1904,MONTH(Data_Warmte[[#This Row],[Datumtijd]]),DAY(Data_Warmte[[#This Row],[Datumtijd]]))+TIME(HOUR(Data_Warmte[[#This Row],[Datumtijd]]),MINUTE(Data_Warmte[[#This Row],[Datumtijd]]),SECOND(Data_Warmte[[#This Row],[Datumtijd]]))</f>
        <v>1529.875</v>
      </c>
      <c r="C1624" s="11">
        <v>2.1230323000000001E-4</v>
      </c>
      <c r="D1624" s="7">
        <f>Data_Warmte[[#This Row],[Fractie]]/MAX(Data_Warmte[Fractie])</f>
        <v>0.51399375740715958</v>
      </c>
    </row>
    <row r="1625" spans="1:4" x14ac:dyDescent="0.25">
      <c r="A1625" s="10">
        <v>43898.916666666664</v>
      </c>
      <c r="B1625" s="10">
        <f>DATE(1904,MONTH(Data_Warmte[[#This Row],[Datumtijd]]),DAY(Data_Warmte[[#This Row],[Datumtijd]]))+TIME(HOUR(Data_Warmte[[#This Row],[Datumtijd]]),MINUTE(Data_Warmte[[#This Row],[Datumtijd]]),SECOND(Data_Warmte[[#This Row],[Datumtijd]]))</f>
        <v>1529.9166666666667</v>
      </c>
      <c r="C1625" s="11">
        <v>1.8221175000000001E-4</v>
      </c>
      <c r="D1625" s="7">
        <f>Data_Warmte[[#This Row],[Fractie]]/MAX(Data_Warmte[Fractie])</f>
        <v>0.44114120179063698</v>
      </c>
    </row>
    <row r="1626" spans="1:4" x14ac:dyDescent="0.25">
      <c r="A1626" s="10">
        <v>43898.958333333336</v>
      </c>
      <c r="B1626" s="10">
        <f>DATE(1904,MONTH(Data_Warmte[[#This Row],[Datumtijd]]),DAY(Data_Warmte[[#This Row],[Datumtijd]]))+TIME(HOUR(Data_Warmte[[#This Row],[Datumtijd]]),MINUTE(Data_Warmte[[#This Row],[Datumtijd]]),SECOND(Data_Warmte[[#This Row],[Datumtijd]]))</f>
        <v>1529.9583333333333</v>
      </c>
      <c r="C1626" s="11">
        <v>1.3416215999999999E-4</v>
      </c>
      <c r="D1626" s="7">
        <f>Data_Warmte[[#This Row],[Fractie]]/MAX(Data_Warmte[Fractie])</f>
        <v>0.32481141582377493</v>
      </c>
    </row>
    <row r="1627" spans="1:4" x14ac:dyDescent="0.25">
      <c r="A1627" s="10">
        <v>43899</v>
      </c>
      <c r="B1627" s="10">
        <f>DATE(1904,MONTH(Data_Warmte[[#This Row],[Datumtijd]]),DAY(Data_Warmte[[#This Row],[Datumtijd]]))+TIME(HOUR(Data_Warmte[[#This Row],[Datumtijd]]),MINUTE(Data_Warmte[[#This Row],[Datumtijd]]),SECOND(Data_Warmte[[#This Row],[Datumtijd]]))</f>
        <v>1530</v>
      </c>
      <c r="C1627" s="11">
        <v>8.2181449999999996E-5</v>
      </c>
      <c r="D1627" s="7">
        <f>Data_Warmte[[#This Row],[Fractie]]/MAX(Data_Warmte[Fractie])</f>
        <v>0.19896424691545489</v>
      </c>
    </row>
    <row r="1628" spans="1:4" x14ac:dyDescent="0.25">
      <c r="A1628" s="10">
        <v>43899.041666666664</v>
      </c>
      <c r="B1628" s="10">
        <f>DATE(1904,MONTH(Data_Warmte[[#This Row],[Datumtijd]]),DAY(Data_Warmte[[#This Row],[Datumtijd]]))+TIME(HOUR(Data_Warmte[[#This Row],[Datumtijd]]),MINUTE(Data_Warmte[[#This Row],[Datumtijd]]),SECOND(Data_Warmte[[#This Row],[Datumtijd]]))</f>
        <v>1530.0416666666667</v>
      </c>
      <c r="C1628" s="11">
        <v>6.5792159999999994E-5</v>
      </c>
      <c r="D1628" s="7">
        <f>Data_Warmte[[#This Row],[Fractie]]/MAX(Data_Warmte[Fractie])</f>
        <v>0.15928518622318194</v>
      </c>
    </row>
    <row r="1629" spans="1:4" x14ac:dyDescent="0.25">
      <c r="A1629" s="10">
        <v>43899.083333333336</v>
      </c>
      <c r="B1629" s="10">
        <f>DATE(1904,MONTH(Data_Warmte[[#This Row],[Datumtijd]]),DAY(Data_Warmte[[#This Row],[Datumtijd]]))+TIME(HOUR(Data_Warmte[[#This Row],[Datumtijd]]),MINUTE(Data_Warmte[[#This Row],[Datumtijd]]),SECOND(Data_Warmte[[#This Row],[Datumtijd]]))</f>
        <v>1530.0833333333333</v>
      </c>
      <c r="C1629" s="11">
        <v>6.76139E-5</v>
      </c>
      <c r="D1629" s="7">
        <f>Data_Warmte[[#This Row],[Fractie]]/MAX(Data_Warmte[Fractie])</f>
        <v>0.1636956843000078</v>
      </c>
    </row>
    <row r="1630" spans="1:4" x14ac:dyDescent="0.25">
      <c r="A1630" s="10">
        <v>43899.125</v>
      </c>
      <c r="B1630" s="10">
        <f>DATE(1904,MONTH(Data_Warmte[[#This Row],[Datumtijd]]),DAY(Data_Warmte[[#This Row],[Datumtijd]]))+TIME(HOUR(Data_Warmte[[#This Row],[Datumtijd]]),MINUTE(Data_Warmte[[#This Row],[Datumtijd]]),SECOND(Data_Warmte[[#This Row],[Datumtijd]]))</f>
        <v>1530.125</v>
      </c>
      <c r="C1630" s="11">
        <v>7.4156440000000003E-5</v>
      </c>
      <c r="D1630" s="7">
        <f>Data_Warmte[[#This Row],[Fractie]]/MAX(Data_Warmte[Fractie])</f>
        <v>0.17953540900691237</v>
      </c>
    </row>
    <row r="1631" spans="1:4" x14ac:dyDescent="0.25">
      <c r="A1631" s="10">
        <v>43899.166666666664</v>
      </c>
      <c r="B1631" s="10">
        <f>DATE(1904,MONTH(Data_Warmte[[#This Row],[Datumtijd]]),DAY(Data_Warmte[[#This Row],[Datumtijd]]))+TIME(HOUR(Data_Warmte[[#This Row],[Datumtijd]]),MINUTE(Data_Warmte[[#This Row],[Datumtijd]]),SECOND(Data_Warmte[[#This Row],[Datumtijd]]))</f>
        <v>1530.1666666666667</v>
      </c>
      <c r="C1631" s="11">
        <v>8.3809470000000002E-5</v>
      </c>
      <c r="D1631" s="7">
        <f>Data_Warmte[[#This Row],[Fractie]]/MAX(Data_Warmte[Fractie])</f>
        <v>0.20290574190323254</v>
      </c>
    </row>
    <row r="1632" spans="1:4" x14ac:dyDescent="0.25">
      <c r="A1632" s="10">
        <v>43899.208333333336</v>
      </c>
      <c r="B1632" s="10">
        <f>DATE(1904,MONTH(Data_Warmte[[#This Row],[Datumtijd]]),DAY(Data_Warmte[[#This Row],[Datumtijd]]))+TIME(HOUR(Data_Warmte[[#This Row],[Datumtijd]]),MINUTE(Data_Warmte[[#This Row],[Datumtijd]]),SECOND(Data_Warmte[[#This Row],[Datumtijd]]))</f>
        <v>1530.2083333333333</v>
      </c>
      <c r="C1632" s="11">
        <v>1.0260252E-4</v>
      </c>
      <c r="D1632" s="7">
        <f>Data_Warmte[[#This Row],[Fractie]]/MAX(Data_Warmte[Fractie])</f>
        <v>0.24840439203041442</v>
      </c>
    </row>
    <row r="1633" spans="1:4" x14ac:dyDescent="0.25">
      <c r="A1633" s="10">
        <v>43899.25</v>
      </c>
      <c r="B1633" s="10">
        <f>DATE(1904,MONTH(Data_Warmte[[#This Row],[Datumtijd]]),DAY(Data_Warmte[[#This Row],[Datumtijd]]))+TIME(HOUR(Data_Warmte[[#This Row],[Datumtijd]]),MINUTE(Data_Warmte[[#This Row],[Datumtijd]]),SECOND(Data_Warmte[[#This Row],[Datumtijd]]))</f>
        <v>1530.25</v>
      </c>
      <c r="C1633" s="11">
        <v>1.5397536000000001E-4</v>
      </c>
      <c r="D1633" s="7">
        <f>Data_Warmte[[#This Row],[Fractie]]/MAX(Data_Warmte[Fractie])</f>
        <v>0.37277988580070154</v>
      </c>
    </row>
    <row r="1634" spans="1:4" x14ac:dyDescent="0.25">
      <c r="A1634" s="10">
        <v>43899.291666666664</v>
      </c>
      <c r="B1634" s="10">
        <f>DATE(1904,MONTH(Data_Warmte[[#This Row],[Datumtijd]]),DAY(Data_Warmte[[#This Row],[Datumtijd]]))+TIME(HOUR(Data_Warmte[[#This Row],[Datumtijd]]),MINUTE(Data_Warmte[[#This Row],[Datumtijd]]),SECOND(Data_Warmte[[#This Row],[Datumtijd]]))</f>
        <v>1530.2916666666667</v>
      </c>
      <c r="C1634" s="11">
        <v>2.3149259999999999E-4</v>
      </c>
      <c r="D1634" s="7">
        <f>Data_Warmte[[#This Row],[Fractie]]/MAX(Data_Warmte[Fractie])</f>
        <v>0.56045191251189452</v>
      </c>
    </row>
    <row r="1635" spans="1:4" x14ac:dyDescent="0.25">
      <c r="A1635" s="10">
        <v>43899.333333333336</v>
      </c>
      <c r="B1635" s="10">
        <f>DATE(1904,MONTH(Data_Warmte[[#This Row],[Datumtijd]]),DAY(Data_Warmte[[#This Row],[Datumtijd]]))+TIME(HOUR(Data_Warmte[[#This Row],[Datumtijd]]),MINUTE(Data_Warmte[[#This Row],[Datumtijd]]),SECOND(Data_Warmte[[#This Row],[Datumtijd]]))</f>
        <v>1530.3333333333333</v>
      </c>
      <c r="C1635" s="11">
        <v>2.792246E-4</v>
      </c>
      <c r="D1635" s="7">
        <f>Data_Warmte[[#This Row],[Fractie]]/MAX(Data_Warmte[Fractie])</f>
        <v>0.67601280166350353</v>
      </c>
    </row>
    <row r="1636" spans="1:4" x14ac:dyDescent="0.25">
      <c r="A1636" s="10">
        <v>43899.375</v>
      </c>
      <c r="B1636" s="10">
        <f>DATE(1904,MONTH(Data_Warmte[[#This Row],[Datumtijd]]),DAY(Data_Warmte[[#This Row],[Datumtijd]]))+TIME(HOUR(Data_Warmte[[#This Row],[Datumtijd]]),MINUTE(Data_Warmte[[#This Row],[Datumtijd]]),SECOND(Data_Warmte[[#This Row],[Datumtijd]]))</f>
        <v>1530.375</v>
      </c>
      <c r="C1636" s="11">
        <v>2.7605017999999995E-4</v>
      </c>
      <c r="D1636" s="7">
        <f>Data_Warmte[[#This Row],[Fractie]]/MAX(Data_Warmte[Fractie])</f>
        <v>0.66832741664421547</v>
      </c>
    </row>
    <row r="1637" spans="1:4" x14ac:dyDescent="0.25">
      <c r="A1637" s="10">
        <v>43899.416666666664</v>
      </c>
      <c r="B1637" s="10">
        <f>DATE(1904,MONTH(Data_Warmte[[#This Row],[Datumtijd]]),DAY(Data_Warmte[[#This Row],[Datumtijd]]))+TIME(HOUR(Data_Warmte[[#This Row],[Datumtijd]]),MINUTE(Data_Warmte[[#This Row],[Datumtijd]]),SECOND(Data_Warmte[[#This Row],[Datumtijd]]))</f>
        <v>1530.4166666666667</v>
      </c>
      <c r="C1637" s="11">
        <v>2.5344408000000003E-4</v>
      </c>
      <c r="D1637" s="7">
        <f>Data_Warmte[[#This Row],[Fractie]]/MAX(Data_Warmte[Fractie])</f>
        <v>0.61359723529312649</v>
      </c>
    </row>
    <row r="1638" spans="1:4" x14ac:dyDescent="0.25">
      <c r="A1638" s="10">
        <v>43899.458333333336</v>
      </c>
      <c r="B1638" s="10">
        <f>DATE(1904,MONTH(Data_Warmte[[#This Row],[Datumtijd]]),DAY(Data_Warmte[[#This Row],[Datumtijd]]))+TIME(HOUR(Data_Warmte[[#This Row],[Datumtijd]]),MINUTE(Data_Warmte[[#This Row],[Datumtijd]]),SECOND(Data_Warmte[[#This Row],[Datumtijd]]))</f>
        <v>1530.4583333333333</v>
      </c>
      <c r="C1638" s="11">
        <v>2.1545647999999997E-4</v>
      </c>
      <c r="D1638" s="7">
        <f>Data_Warmte[[#This Row],[Fractie]]/MAX(Data_Warmte[Fractie])</f>
        <v>0.5216278890948598</v>
      </c>
    </row>
    <row r="1639" spans="1:4" x14ac:dyDescent="0.25">
      <c r="A1639" s="10">
        <v>43899.5</v>
      </c>
      <c r="B1639" s="10">
        <f>DATE(1904,MONTH(Data_Warmte[[#This Row],[Datumtijd]]),DAY(Data_Warmte[[#This Row],[Datumtijd]]))+TIME(HOUR(Data_Warmte[[#This Row],[Datumtijd]]),MINUTE(Data_Warmte[[#This Row],[Datumtijd]]),SECOND(Data_Warmte[[#This Row],[Datumtijd]]))</f>
        <v>1530.5</v>
      </c>
      <c r="C1639" s="11">
        <v>1.8991106000000002E-4</v>
      </c>
      <c r="D1639" s="7">
        <f>Data_Warmte[[#This Row],[Fractie]]/MAX(Data_Warmte[Fractie])</f>
        <v>0.45978150828217046</v>
      </c>
    </row>
    <row r="1640" spans="1:4" x14ac:dyDescent="0.25">
      <c r="A1640" s="10">
        <v>43899.541666666664</v>
      </c>
      <c r="B1640" s="10">
        <f>DATE(1904,MONTH(Data_Warmte[[#This Row],[Datumtijd]]),DAY(Data_Warmte[[#This Row],[Datumtijd]]))+TIME(HOUR(Data_Warmte[[#This Row],[Datumtijd]]),MINUTE(Data_Warmte[[#This Row],[Datumtijd]]),SECOND(Data_Warmte[[#This Row],[Datumtijd]]))</f>
        <v>1530.5416666666667</v>
      </c>
      <c r="C1640" s="11">
        <v>1.783985E-4</v>
      </c>
      <c r="D1640" s="7">
        <f>Data_Warmte[[#This Row],[Fractie]]/MAX(Data_Warmte[Fractie])</f>
        <v>0.43190918635953468</v>
      </c>
    </row>
    <row r="1641" spans="1:4" x14ac:dyDescent="0.25">
      <c r="A1641" s="10">
        <v>43899.583333333336</v>
      </c>
      <c r="B1641" s="10">
        <f>DATE(1904,MONTH(Data_Warmte[[#This Row],[Datumtijd]]),DAY(Data_Warmte[[#This Row],[Datumtijd]]))+TIME(HOUR(Data_Warmte[[#This Row],[Datumtijd]]),MINUTE(Data_Warmte[[#This Row],[Datumtijd]]),SECOND(Data_Warmte[[#This Row],[Datumtijd]]))</f>
        <v>1530.5833333333333</v>
      </c>
      <c r="C1641" s="11">
        <v>1.7178352999999995E-4</v>
      </c>
      <c r="D1641" s="7">
        <f>Data_Warmte[[#This Row],[Fractie]]/MAX(Data_Warmte[Fractie])</f>
        <v>0.41589410601697152</v>
      </c>
    </row>
    <row r="1642" spans="1:4" x14ac:dyDescent="0.25">
      <c r="A1642" s="10">
        <v>43899.625</v>
      </c>
      <c r="B1642" s="10">
        <f>DATE(1904,MONTH(Data_Warmte[[#This Row],[Datumtijd]]),DAY(Data_Warmte[[#This Row],[Datumtijd]]))+TIME(HOUR(Data_Warmte[[#This Row],[Datumtijd]]),MINUTE(Data_Warmte[[#This Row],[Datumtijd]]),SECOND(Data_Warmte[[#This Row],[Datumtijd]]))</f>
        <v>1530.625</v>
      </c>
      <c r="C1642" s="11">
        <v>1.7109784E-4</v>
      </c>
      <c r="D1642" s="7">
        <f>Data_Warmte[[#This Row],[Fractie]]/MAX(Data_Warmte[Fractie])</f>
        <v>0.41423402585937574</v>
      </c>
    </row>
    <row r="1643" spans="1:4" x14ac:dyDescent="0.25">
      <c r="A1643" s="10">
        <v>43899.666666666664</v>
      </c>
      <c r="B1643" s="10">
        <f>DATE(1904,MONTH(Data_Warmte[[#This Row],[Datumtijd]]),DAY(Data_Warmte[[#This Row],[Datumtijd]]))+TIME(HOUR(Data_Warmte[[#This Row],[Datumtijd]]),MINUTE(Data_Warmte[[#This Row],[Datumtijd]]),SECOND(Data_Warmte[[#This Row],[Datumtijd]]))</f>
        <v>1530.6666666666667</v>
      </c>
      <c r="C1643" s="11">
        <v>1.8931795000000002E-4</v>
      </c>
      <c r="D1643" s="7">
        <f>Data_Warmte[[#This Row],[Fractie]]/MAX(Data_Warmte[Fractie])</f>
        <v>0.45834556763512629</v>
      </c>
    </row>
    <row r="1644" spans="1:4" x14ac:dyDescent="0.25">
      <c r="A1644" s="10">
        <v>43899.708333333336</v>
      </c>
      <c r="B1644" s="10">
        <f>DATE(1904,MONTH(Data_Warmte[[#This Row],[Datumtijd]]),DAY(Data_Warmte[[#This Row],[Datumtijd]]))+TIME(HOUR(Data_Warmte[[#This Row],[Datumtijd]]),MINUTE(Data_Warmte[[#This Row],[Datumtijd]]),SECOND(Data_Warmte[[#This Row],[Datumtijd]]))</f>
        <v>1530.7083333333333</v>
      </c>
      <c r="C1644" s="11">
        <v>2.2526609999999999E-4</v>
      </c>
      <c r="D1644" s="7">
        <f>Data_Warmte[[#This Row],[Fractie]]/MAX(Data_Warmte[Fractie])</f>
        <v>0.54537733201448202</v>
      </c>
    </row>
    <row r="1645" spans="1:4" x14ac:dyDescent="0.25">
      <c r="A1645" s="10">
        <v>43899.75</v>
      </c>
      <c r="B1645" s="10">
        <f>DATE(1904,MONTH(Data_Warmte[[#This Row],[Datumtijd]]),DAY(Data_Warmte[[#This Row],[Datumtijd]]))+TIME(HOUR(Data_Warmte[[#This Row],[Datumtijd]]),MINUTE(Data_Warmte[[#This Row],[Datumtijd]]),SECOND(Data_Warmte[[#This Row],[Datumtijd]]))</f>
        <v>1530.75</v>
      </c>
      <c r="C1645" s="11">
        <v>2.6230840000000002E-4</v>
      </c>
      <c r="D1645" s="7">
        <f>Data_Warmte[[#This Row],[Fractie]]/MAX(Data_Warmte[Fractie])</f>
        <v>0.63505807290572158</v>
      </c>
    </row>
    <row r="1646" spans="1:4" x14ac:dyDescent="0.25">
      <c r="A1646" s="10">
        <v>43899.791666666664</v>
      </c>
      <c r="B1646" s="10">
        <f>DATE(1904,MONTH(Data_Warmte[[#This Row],[Datumtijd]]),DAY(Data_Warmte[[#This Row],[Datumtijd]]))+TIME(HOUR(Data_Warmte[[#This Row],[Datumtijd]]),MINUTE(Data_Warmte[[#This Row],[Datumtijd]]),SECOND(Data_Warmte[[#This Row],[Datumtijd]]))</f>
        <v>1530.7916666666667</v>
      </c>
      <c r="C1646" s="11">
        <v>2.6551164E-4</v>
      </c>
      <c r="D1646" s="7">
        <f>Data_Warmte[[#This Row],[Fractie]]/MAX(Data_Warmte[Fractie])</f>
        <v>0.64281323218180475</v>
      </c>
    </row>
    <row r="1647" spans="1:4" x14ac:dyDescent="0.25">
      <c r="A1647" s="10">
        <v>43899.833333333336</v>
      </c>
      <c r="B1647" s="10">
        <f>DATE(1904,MONTH(Data_Warmte[[#This Row],[Datumtijd]]),DAY(Data_Warmte[[#This Row],[Datumtijd]]))+TIME(HOUR(Data_Warmte[[#This Row],[Datumtijd]]),MINUTE(Data_Warmte[[#This Row],[Datumtijd]]),SECOND(Data_Warmte[[#This Row],[Datumtijd]]))</f>
        <v>1530.8333333333333</v>
      </c>
      <c r="C1647" s="11">
        <v>2.605838E-4</v>
      </c>
      <c r="D1647" s="7">
        <f>Data_Warmte[[#This Row],[Fractie]]/MAX(Data_Warmte[Fractie])</f>
        <v>0.63088275426349272</v>
      </c>
    </row>
    <row r="1648" spans="1:4" x14ac:dyDescent="0.25">
      <c r="A1648" s="10">
        <v>43899.875</v>
      </c>
      <c r="B1648" s="10">
        <f>DATE(1904,MONTH(Data_Warmte[[#This Row],[Datumtijd]]),DAY(Data_Warmte[[#This Row],[Datumtijd]]))+TIME(HOUR(Data_Warmte[[#This Row],[Datumtijd]]),MINUTE(Data_Warmte[[#This Row],[Datumtijd]]),SECOND(Data_Warmte[[#This Row],[Datumtijd]]))</f>
        <v>1530.875</v>
      </c>
      <c r="C1648" s="11">
        <v>2.3450500000000001E-4</v>
      </c>
      <c r="D1648" s="7">
        <f>Data_Warmte[[#This Row],[Fractie]]/MAX(Data_Warmte[Fractie])</f>
        <v>0.567745041282537</v>
      </c>
    </row>
    <row r="1649" spans="1:4" x14ac:dyDescent="0.25">
      <c r="A1649" s="10">
        <v>43899.916666666664</v>
      </c>
      <c r="B1649" s="10">
        <f>DATE(1904,MONTH(Data_Warmte[[#This Row],[Datumtijd]]),DAY(Data_Warmte[[#This Row],[Datumtijd]]))+TIME(HOUR(Data_Warmte[[#This Row],[Datumtijd]]),MINUTE(Data_Warmte[[#This Row],[Datumtijd]]),SECOND(Data_Warmte[[#This Row],[Datumtijd]]))</f>
        <v>1530.9166666666667</v>
      </c>
      <c r="C1649" s="11">
        <v>1.9896761999999997E-4</v>
      </c>
      <c r="D1649" s="7">
        <f>Data_Warmte[[#This Row],[Fractie]]/MAX(Data_Warmte[Fractie])</f>
        <v>0.4817077658505709</v>
      </c>
    </row>
    <row r="1650" spans="1:4" x14ac:dyDescent="0.25">
      <c r="A1650" s="10">
        <v>43899.958333333336</v>
      </c>
      <c r="B1650" s="10">
        <f>DATE(1904,MONTH(Data_Warmte[[#This Row],[Datumtijd]]),DAY(Data_Warmte[[#This Row],[Datumtijd]]))+TIME(HOUR(Data_Warmte[[#This Row],[Datumtijd]]),MINUTE(Data_Warmte[[#This Row],[Datumtijd]]),SECOND(Data_Warmte[[#This Row],[Datumtijd]]))</f>
        <v>1530.9583333333333</v>
      </c>
      <c r="C1650" s="11">
        <v>1.4318611999999999E-4</v>
      </c>
      <c r="D1650" s="7">
        <f>Data_Warmte[[#This Row],[Fractie]]/MAX(Data_Warmte[Fractie])</f>
        <v>0.3466587476193953</v>
      </c>
    </row>
    <row r="1651" spans="1:4" x14ac:dyDescent="0.25">
      <c r="A1651" s="10">
        <v>43900</v>
      </c>
      <c r="B1651" s="10">
        <f>DATE(1904,MONTH(Data_Warmte[[#This Row],[Datumtijd]]),DAY(Data_Warmte[[#This Row],[Datumtijd]]))+TIME(HOUR(Data_Warmte[[#This Row],[Datumtijd]]),MINUTE(Data_Warmte[[#This Row],[Datumtijd]]),SECOND(Data_Warmte[[#This Row],[Datumtijd]]))</f>
        <v>1531</v>
      </c>
      <c r="C1651" s="11">
        <v>8.6447779999999994E-5</v>
      </c>
      <c r="D1651" s="7">
        <f>Data_Warmte[[#This Row],[Fractie]]/MAX(Data_Warmte[Fractie])</f>
        <v>0.20929318532604285</v>
      </c>
    </row>
    <row r="1652" spans="1:4" x14ac:dyDescent="0.25">
      <c r="A1652" s="10">
        <v>43900.041666666664</v>
      </c>
      <c r="B1652" s="10">
        <f>DATE(1904,MONTH(Data_Warmte[[#This Row],[Datumtijd]]),DAY(Data_Warmte[[#This Row],[Datumtijd]]))+TIME(HOUR(Data_Warmte[[#This Row],[Datumtijd]]),MINUTE(Data_Warmte[[#This Row],[Datumtijd]]),SECOND(Data_Warmte[[#This Row],[Datumtijd]]))</f>
        <v>1531.0416666666667</v>
      </c>
      <c r="C1652" s="11">
        <v>6.6069839999999998E-5</v>
      </c>
      <c r="D1652" s="7">
        <f>Data_Warmte[[#This Row],[Fractie]]/MAX(Data_Warmte[Fractie])</f>
        <v>0.1599574594926787</v>
      </c>
    </row>
    <row r="1653" spans="1:4" x14ac:dyDescent="0.25">
      <c r="A1653" s="10">
        <v>43900.083333333336</v>
      </c>
      <c r="B1653" s="10">
        <f>DATE(1904,MONTH(Data_Warmte[[#This Row],[Datumtijd]]),DAY(Data_Warmte[[#This Row],[Datumtijd]]))+TIME(HOUR(Data_Warmte[[#This Row],[Datumtijd]]),MINUTE(Data_Warmte[[#This Row],[Datumtijd]]),SECOND(Data_Warmte[[#This Row],[Datumtijd]]))</f>
        <v>1531.0833333333333</v>
      </c>
      <c r="C1653" s="11">
        <v>6.7622199999999998E-5</v>
      </c>
      <c r="D1653" s="7">
        <f>Data_Warmte[[#This Row],[Fractie]]/MAX(Data_Warmte[Fractie])</f>
        <v>0.16371577889859906</v>
      </c>
    </row>
    <row r="1654" spans="1:4" x14ac:dyDescent="0.25">
      <c r="A1654" s="10">
        <v>43900.125</v>
      </c>
      <c r="B1654" s="10">
        <f>DATE(1904,MONTH(Data_Warmte[[#This Row],[Datumtijd]]),DAY(Data_Warmte[[#This Row],[Datumtijd]]))+TIME(HOUR(Data_Warmte[[#This Row],[Datumtijd]]),MINUTE(Data_Warmte[[#This Row],[Datumtijd]]),SECOND(Data_Warmte[[#This Row],[Datumtijd]]))</f>
        <v>1531.125</v>
      </c>
      <c r="C1654" s="11">
        <v>7.4462410000000008E-5</v>
      </c>
      <c r="D1654" s="7">
        <f>Data_Warmte[[#This Row],[Fractie]]/MAX(Data_Warmte[Fractie])</f>
        <v>0.18027617338413765</v>
      </c>
    </row>
    <row r="1655" spans="1:4" x14ac:dyDescent="0.25">
      <c r="A1655" s="10">
        <v>43900.166666666664</v>
      </c>
      <c r="B1655" s="10">
        <f>DATE(1904,MONTH(Data_Warmte[[#This Row],[Datumtijd]]),DAY(Data_Warmte[[#This Row],[Datumtijd]]))+TIME(HOUR(Data_Warmte[[#This Row],[Datumtijd]]),MINUTE(Data_Warmte[[#This Row],[Datumtijd]]),SECOND(Data_Warmte[[#This Row],[Datumtijd]]))</f>
        <v>1531.1666666666667</v>
      </c>
      <c r="C1655" s="11">
        <v>8.4361950000000013E-5</v>
      </c>
      <c r="D1655" s="7">
        <f>Data_Warmte[[#This Row],[Fractie]]/MAX(Data_Warmte[Fractie])</f>
        <v>0.20424331585861852</v>
      </c>
    </row>
    <row r="1656" spans="1:4" x14ac:dyDescent="0.25">
      <c r="A1656" s="10">
        <v>43900.208333333336</v>
      </c>
      <c r="B1656" s="10">
        <f>DATE(1904,MONTH(Data_Warmte[[#This Row],[Datumtijd]]),DAY(Data_Warmte[[#This Row],[Datumtijd]]))+TIME(HOUR(Data_Warmte[[#This Row],[Datumtijd]]),MINUTE(Data_Warmte[[#This Row],[Datumtijd]]),SECOND(Data_Warmte[[#This Row],[Datumtijd]]))</f>
        <v>1531.2083333333333</v>
      </c>
      <c r="C1656" s="11">
        <v>1.0366601999999999E-4</v>
      </c>
      <c r="D1656" s="7">
        <f>Data_Warmte[[#This Row],[Fractie]]/MAX(Data_Warmte[Fractie])</f>
        <v>0.25097916378966889</v>
      </c>
    </row>
    <row r="1657" spans="1:4" x14ac:dyDescent="0.25">
      <c r="A1657" s="10">
        <v>43900.25</v>
      </c>
      <c r="B1657" s="10">
        <f>DATE(1904,MONTH(Data_Warmte[[#This Row],[Datumtijd]]),DAY(Data_Warmte[[#This Row],[Datumtijd]]))+TIME(HOUR(Data_Warmte[[#This Row],[Datumtijd]]),MINUTE(Data_Warmte[[#This Row],[Datumtijd]]),SECOND(Data_Warmte[[#This Row],[Datumtijd]]))</f>
        <v>1531.25</v>
      </c>
      <c r="C1657" s="11">
        <v>1.5520072E-4</v>
      </c>
      <c r="D1657" s="7">
        <f>Data_Warmte[[#This Row],[Fractie]]/MAX(Data_Warmte[Fractie])</f>
        <v>0.37574652644284545</v>
      </c>
    </row>
    <row r="1658" spans="1:4" x14ac:dyDescent="0.25">
      <c r="A1658" s="10">
        <v>43900.291666666664</v>
      </c>
      <c r="B1658" s="10">
        <f>DATE(1904,MONTH(Data_Warmte[[#This Row],[Datumtijd]]),DAY(Data_Warmte[[#This Row],[Datumtijd]]))+TIME(HOUR(Data_Warmte[[#This Row],[Datumtijd]]),MINUTE(Data_Warmte[[#This Row],[Datumtijd]]),SECOND(Data_Warmte[[#This Row],[Datumtijd]]))</f>
        <v>1531.2916666666667</v>
      </c>
      <c r="C1658" s="11">
        <v>2.3413065000000001E-4</v>
      </c>
      <c r="D1658" s="7">
        <f>Data_Warmte[[#This Row],[Fractie]]/MAX(Data_Warmte[Fractie])</f>
        <v>0.56683872646535138</v>
      </c>
    </row>
    <row r="1659" spans="1:4" x14ac:dyDescent="0.25">
      <c r="A1659" s="10">
        <v>43900.333333333336</v>
      </c>
      <c r="B1659" s="10">
        <f>DATE(1904,MONTH(Data_Warmte[[#This Row],[Datumtijd]]),DAY(Data_Warmte[[#This Row],[Datumtijd]]))+TIME(HOUR(Data_Warmte[[#This Row],[Datumtijd]]),MINUTE(Data_Warmte[[#This Row],[Datumtijd]]),SECOND(Data_Warmte[[#This Row],[Datumtijd]]))</f>
        <v>1531.3333333333333</v>
      </c>
      <c r="C1659" s="11">
        <v>2.7931700000000001E-4</v>
      </c>
      <c r="D1659" s="7">
        <f>Data_Warmte[[#This Row],[Fractie]]/MAX(Data_Warmte[Fractie])</f>
        <v>0.67623650538757984</v>
      </c>
    </row>
    <row r="1660" spans="1:4" x14ac:dyDescent="0.25">
      <c r="A1660" s="10">
        <v>43900.375</v>
      </c>
      <c r="B1660" s="10">
        <f>DATE(1904,MONTH(Data_Warmte[[#This Row],[Datumtijd]]),DAY(Data_Warmte[[#This Row],[Datumtijd]]))+TIME(HOUR(Data_Warmte[[#This Row],[Datumtijd]]),MINUTE(Data_Warmte[[#This Row],[Datumtijd]]),SECOND(Data_Warmte[[#This Row],[Datumtijd]]))</f>
        <v>1531.375</v>
      </c>
      <c r="C1660" s="11">
        <v>2.6943506999999999E-4</v>
      </c>
      <c r="D1660" s="7">
        <f>Data_Warmte[[#This Row],[Fractie]]/MAX(Data_Warmte[Fractie])</f>
        <v>0.65231199735661605</v>
      </c>
    </row>
    <row r="1661" spans="1:4" x14ac:dyDescent="0.25">
      <c r="A1661" s="10">
        <v>43900.416666666664</v>
      </c>
      <c r="B1661" s="10">
        <f>DATE(1904,MONTH(Data_Warmte[[#This Row],[Datumtijd]]),DAY(Data_Warmte[[#This Row],[Datumtijd]]))+TIME(HOUR(Data_Warmte[[#This Row],[Datumtijd]]),MINUTE(Data_Warmte[[#This Row],[Datumtijd]]),SECOND(Data_Warmte[[#This Row],[Datumtijd]]))</f>
        <v>1531.4166666666667</v>
      </c>
      <c r="C1661" s="11">
        <v>2.4276629999999999E-4</v>
      </c>
      <c r="D1661" s="7">
        <f>Data_Warmte[[#This Row],[Fractie]]/MAX(Data_Warmte[Fractie])</f>
        <v>0.58774594578157724</v>
      </c>
    </row>
    <row r="1662" spans="1:4" x14ac:dyDescent="0.25">
      <c r="A1662" s="10">
        <v>43900.458333333336</v>
      </c>
      <c r="B1662" s="10">
        <f>DATE(1904,MONTH(Data_Warmte[[#This Row],[Datumtijd]]),DAY(Data_Warmte[[#This Row],[Datumtijd]]))+TIME(HOUR(Data_Warmte[[#This Row],[Datumtijd]]),MINUTE(Data_Warmte[[#This Row],[Datumtijd]]),SECOND(Data_Warmte[[#This Row],[Datumtijd]]))</f>
        <v>1531.4583333333333</v>
      </c>
      <c r="C1662" s="11">
        <v>2.0141050000000002E-4</v>
      </c>
      <c r="D1662" s="7">
        <f>Data_Warmte[[#This Row],[Fractie]]/MAX(Data_Warmte[Fractie])</f>
        <v>0.48762206621281606</v>
      </c>
    </row>
    <row r="1663" spans="1:4" x14ac:dyDescent="0.25">
      <c r="A1663" s="10">
        <v>43900.5</v>
      </c>
      <c r="B1663" s="10">
        <f>DATE(1904,MONTH(Data_Warmte[[#This Row],[Datumtijd]]),DAY(Data_Warmte[[#This Row],[Datumtijd]]))+TIME(HOUR(Data_Warmte[[#This Row],[Datumtijd]]),MINUTE(Data_Warmte[[#This Row],[Datumtijd]]),SECOND(Data_Warmte[[#This Row],[Datumtijd]]))</f>
        <v>1531.5</v>
      </c>
      <c r="C1663" s="11">
        <v>1.7475995E-4</v>
      </c>
      <c r="D1663" s="7">
        <f>Data_Warmte[[#This Row],[Fractie]]/MAX(Data_Warmte[Fractie])</f>
        <v>0.42310012591323898</v>
      </c>
    </row>
    <row r="1664" spans="1:4" x14ac:dyDescent="0.25">
      <c r="A1664" s="10">
        <v>43900.541666666664</v>
      </c>
      <c r="B1664" s="10">
        <f>DATE(1904,MONTH(Data_Warmte[[#This Row],[Datumtijd]]),DAY(Data_Warmte[[#This Row],[Datumtijd]]))+TIME(HOUR(Data_Warmte[[#This Row],[Datumtijd]]),MINUTE(Data_Warmte[[#This Row],[Datumtijd]]),SECOND(Data_Warmte[[#This Row],[Datumtijd]]))</f>
        <v>1531.5416666666667</v>
      </c>
      <c r="C1664" s="11">
        <v>1.631363E-4</v>
      </c>
      <c r="D1664" s="7">
        <f>Data_Warmte[[#This Row],[Fractie]]/MAX(Data_Warmte[Fractie])</f>
        <v>0.39495885110415702</v>
      </c>
    </row>
    <row r="1665" spans="1:4" x14ac:dyDescent="0.25">
      <c r="A1665" s="10">
        <v>43900.583333333336</v>
      </c>
      <c r="B1665" s="10">
        <f>DATE(1904,MONTH(Data_Warmte[[#This Row],[Datumtijd]]),DAY(Data_Warmte[[#This Row],[Datumtijd]]))+TIME(HOUR(Data_Warmte[[#This Row],[Datumtijd]]),MINUTE(Data_Warmte[[#This Row],[Datumtijd]]),SECOND(Data_Warmte[[#This Row],[Datumtijd]]))</f>
        <v>1531.5833333333333</v>
      </c>
      <c r="C1665" s="11">
        <v>1.5888535999999997E-4</v>
      </c>
      <c r="D1665" s="7">
        <f>Data_Warmte[[#This Row],[Fractie]]/MAX(Data_Warmte[Fractie])</f>
        <v>0.38466717243722198</v>
      </c>
    </row>
    <row r="1666" spans="1:4" x14ac:dyDescent="0.25">
      <c r="A1666" s="10">
        <v>43900.625</v>
      </c>
      <c r="B1666" s="10">
        <f>DATE(1904,MONTH(Data_Warmte[[#This Row],[Datumtijd]]),DAY(Data_Warmte[[#This Row],[Datumtijd]]))+TIME(HOUR(Data_Warmte[[#This Row],[Datumtijd]]),MINUTE(Data_Warmte[[#This Row],[Datumtijd]]),SECOND(Data_Warmte[[#This Row],[Datumtijd]]))</f>
        <v>1531.625</v>
      </c>
      <c r="C1666" s="11">
        <v>1.6286654000000002E-4</v>
      </c>
      <c r="D1666" s="7">
        <f>Data_Warmte[[#This Row],[Fractie]]/MAX(Data_Warmte[Fractie])</f>
        <v>0.39430575243958116</v>
      </c>
    </row>
    <row r="1667" spans="1:4" x14ac:dyDescent="0.25">
      <c r="A1667" s="10">
        <v>43900.666666666664</v>
      </c>
      <c r="B1667" s="10">
        <f>DATE(1904,MONTH(Data_Warmte[[#This Row],[Datumtijd]]),DAY(Data_Warmte[[#This Row],[Datumtijd]]))+TIME(HOUR(Data_Warmte[[#This Row],[Datumtijd]]),MINUTE(Data_Warmte[[#This Row],[Datumtijd]]),SECOND(Data_Warmte[[#This Row],[Datumtijd]]))</f>
        <v>1531.6666666666667</v>
      </c>
      <c r="C1667" s="11">
        <v>1.8408433E-4</v>
      </c>
      <c r="D1667" s="7">
        <f>Data_Warmte[[#This Row],[Fractie]]/MAX(Data_Warmte[Fractie])</f>
        <v>0.44567478533642424</v>
      </c>
    </row>
    <row r="1668" spans="1:4" x14ac:dyDescent="0.25">
      <c r="A1668" s="10">
        <v>43900.708333333336</v>
      </c>
      <c r="B1668" s="10">
        <f>DATE(1904,MONTH(Data_Warmte[[#This Row],[Datumtijd]]),DAY(Data_Warmte[[#This Row],[Datumtijd]]))+TIME(HOUR(Data_Warmte[[#This Row],[Datumtijd]]),MINUTE(Data_Warmte[[#This Row],[Datumtijd]]),SECOND(Data_Warmte[[#This Row],[Datumtijd]]))</f>
        <v>1531.7083333333333</v>
      </c>
      <c r="C1668" s="11">
        <v>2.2535749999999998E-4</v>
      </c>
      <c r="D1668" s="7">
        <f>Data_Warmte[[#This Row],[Fractie]]/MAX(Data_Warmte[Fractie])</f>
        <v>0.54559861470258342</v>
      </c>
    </row>
    <row r="1669" spans="1:4" x14ac:dyDescent="0.25">
      <c r="A1669" s="10">
        <v>43900.75</v>
      </c>
      <c r="B1669" s="10">
        <f>DATE(1904,MONTH(Data_Warmte[[#This Row],[Datumtijd]]),DAY(Data_Warmte[[#This Row],[Datumtijd]]))+TIME(HOUR(Data_Warmte[[#This Row],[Datumtijd]]),MINUTE(Data_Warmte[[#This Row],[Datumtijd]]),SECOND(Data_Warmte[[#This Row],[Datumtijd]]))</f>
        <v>1531.75</v>
      </c>
      <c r="C1669" s="11">
        <v>2.6396452000000003E-4</v>
      </c>
      <c r="D1669" s="7">
        <f>Data_Warmte[[#This Row],[Fractie]]/MAX(Data_Warmte[Fractie])</f>
        <v>0.63906759900439258</v>
      </c>
    </row>
    <row r="1670" spans="1:4" x14ac:dyDescent="0.25">
      <c r="A1670" s="10">
        <v>43900.791666666664</v>
      </c>
      <c r="B1670" s="10">
        <f>DATE(1904,MONTH(Data_Warmte[[#This Row],[Datumtijd]]),DAY(Data_Warmte[[#This Row],[Datumtijd]]))+TIME(HOUR(Data_Warmte[[#This Row],[Datumtijd]]),MINUTE(Data_Warmte[[#This Row],[Datumtijd]]),SECOND(Data_Warmte[[#This Row],[Datumtijd]]))</f>
        <v>1531.7916666666667</v>
      </c>
      <c r="C1670" s="11">
        <v>2.6638043999999996E-4</v>
      </c>
      <c r="D1670" s="7">
        <f>Data_Warmte[[#This Row],[Fractie]]/MAX(Data_Warmte[Fractie])</f>
        <v>0.64491662823675555</v>
      </c>
    </row>
    <row r="1671" spans="1:4" x14ac:dyDescent="0.25">
      <c r="A1671" s="10">
        <v>43900.833333333336</v>
      </c>
      <c r="B1671" s="10">
        <f>DATE(1904,MONTH(Data_Warmte[[#This Row],[Datumtijd]]),DAY(Data_Warmte[[#This Row],[Datumtijd]]))+TIME(HOUR(Data_Warmte[[#This Row],[Datumtijd]]),MINUTE(Data_Warmte[[#This Row],[Datumtijd]]),SECOND(Data_Warmte[[#This Row],[Datumtijd]]))</f>
        <v>1531.8333333333333</v>
      </c>
      <c r="C1671" s="11">
        <v>2.5891521E-4</v>
      </c>
      <c r="D1671" s="7">
        <f>Data_Warmte[[#This Row],[Fractie]]/MAX(Data_Warmte[Fractie])</f>
        <v>0.62684303784621542</v>
      </c>
    </row>
    <row r="1672" spans="1:4" x14ac:dyDescent="0.25">
      <c r="A1672" s="10">
        <v>43900.875</v>
      </c>
      <c r="B1672" s="10">
        <f>DATE(1904,MONTH(Data_Warmte[[#This Row],[Datumtijd]]),DAY(Data_Warmte[[#This Row],[Datumtijd]]))+TIME(HOUR(Data_Warmte[[#This Row],[Datumtijd]]),MINUTE(Data_Warmte[[#This Row],[Datumtijd]]),SECOND(Data_Warmte[[#This Row],[Datumtijd]]))</f>
        <v>1531.875</v>
      </c>
      <c r="C1672" s="11">
        <v>2.3304700000000003E-4</v>
      </c>
      <c r="D1672" s="7">
        <f>Data_Warmte[[#This Row],[Fractie]]/MAX(Data_Warmte[Fractie])</f>
        <v>0.56421517083120376</v>
      </c>
    </row>
    <row r="1673" spans="1:4" x14ac:dyDescent="0.25">
      <c r="A1673" s="10">
        <v>43900.916666666664</v>
      </c>
      <c r="B1673" s="10">
        <f>DATE(1904,MONTH(Data_Warmte[[#This Row],[Datumtijd]]),DAY(Data_Warmte[[#This Row],[Datumtijd]]))+TIME(HOUR(Data_Warmte[[#This Row],[Datumtijd]]),MINUTE(Data_Warmte[[#This Row],[Datumtijd]]),SECOND(Data_Warmte[[#This Row],[Datumtijd]]))</f>
        <v>1531.9166666666667</v>
      </c>
      <c r="C1673" s="11">
        <v>1.9717716E-4</v>
      </c>
      <c r="D1673" s="7">
        <f>Data_Warmte[[#This Row],[Fractie]]/MAX(Data_Warmte[Fractie])</f>
        <v>0.47737299777903841</v>
      </c>
    </row>
    <row r="1674" spans="1:4" x14ac:dyDescent="0.25">
      <c r="A1674" s="10">
        <v>43900.958333333336</v>
      </c>
      <c r="B1674" s="10">
        <f>DATE(1904,MONTH(Data_Warmte[[#This Row],[Datumtijd]]),DAY(Data_Warmte[[#This Row],[Datumtijd]]))+TIME(HOUR(Data_Warmte[[#This Row],[Datumtijd]]),MINUTE(Data_Warmte[[#This Row],[Datumtijd]]),SECOND(Data_Warmte[[#This Row],[Datumtijd]]))</f>
        <v>1531.9583333333333</v>
      </c>
      <c r="C1674" s="11">
        <v>1.4271164E-4</v>
      </c>
      <c r="D1674" s="7">
        <f>Data_Warmte[[#This Row],[Fractie]]/MAX(Data_Warmte[Fractie])</f>
        <v>0.34551001447004781</v>
      </c>
    </row>
    <row r="1675" spans="1:4" x14ac:dyDescent="0.25">
      <c r="A1675" s="10">
        <v>43901</v>
      </c>
      <c r="B1675" s="10">
        <f>DATE(1904,MONTH(Data_Warmte[[#This Row],[Datumtijd]]),DAY(Data_Warmte[[#This Row],[Datumtijd]]))+TIME(HOUR(Data_Warmte[[#This Row],[Datumtijd]]),MINUTE(Data_Warmte[[#This Row],[Datumtijd]]),SECOND(Data_Warmte[[#This Row],[Datumtijd]]))</f>
        <v>1532</v>
      </c>
      <c r="C1675" s="11">
        <v>8.6054800000000001E-5</v>
      </c>
      <c r="D1675" s="7">
        <f>Data_Warmte[[#This Row],[Fractie]]/MAX(Data_Warmte[Fractie])</f>
        <v>0.20834176660864573</v>
      </c>
    </row>
    <row r="1676" spans="1:4" x14ac:dyDescent="0.25">
      <c r="A1676" s="10">
        <v>43901.041666666664</v>
      </c>
      <c r="B1676" s="10">
        <f>DATE(1904,MONTH(Data_Warmte[[#This Row],[Datumtijd]]),DAY(Data_Warmte[[#This Row],[Datumtijd]]))+TIME(HOUR(Data_Warmte[[#This Row],[Datumtijd]]),MINUTE(Data_Warmte[[#This Row],[Datumtijd]]),SECOND(Data_Warmte[[#This Row],[Datumtijd]]))</f>
        <v>1532.0416666666667</v>
      </c>
      <c r="C1676" s="11">
        <v>6.5265279999999999E-5</v>
      </c>
      <c r="D1676" s="7">
        <f>Data_Warmte[[#This Row],[Fractie]]/MAX(Data_Warmte[Fractie])</f>
        <v>0.15800959078875221</v>
      </c>
    </row>
    <row r="1677" spans="1:4" x14ac:dyDescent="0.25">
      <c r="A1677" s="10">
        <v>43901.083333333336</v>
      </c>
      <c r="B1677" s="10">
        <f>DATE(1904,MONTH(Data_Warmte[[#This Row],[Datumtijd]]),DAY(Data_Warmte[[#This Row],[Datumtijd]]))+TIME(HOUR(Data_Warmte[[#This Row],[Datumtijd]]),MINUTE(Data_Warmte[[#This Row],[Datumtijd]]),SECOND(Data_Warmte[[#This Row],[Datumtijd]]))</f>
        <v>1532.0833333333333</v>
      </c>
      <c r="C1677" s="11">
        <v>6.7522599999999996E-5</v>
      </c>
      <c r="D1677" s="7">
        <f>Data_Warmte[[#This Row],[Fractie]]/MAX(Data_Warmte[Fractie])</f>
        <v>0.16347464371550385</v>
      </c>
    </row>
    <row r="1678" spans="1:4" x14ac:dyDescent="0.25">
      <c r="A1678" s="10">
        <v>43901.125</v>
      </c>
      <c r="B1678" s="10">
        <f>DATE(1904,MONTH(Data_Warmte[[#This Row],[Datumtijd]]),DAY(Data_Warmte[[#This Row],[Datumtijd]]))+TIME(HOUR(Data_Warmte[[#This Row],[Datumtijd]]),MINUTE(Data_Warmte[[#This Row],[Datumtijd]]),SECOND(Data_Warmte[[#This Row],[Datumtijd]]))</f>
        <v>1532.125</v>
      </c>
      <c r="C1678" s="11">
        <v>7.4343970000000003E-5</v>
      </c>
      <c r="D1678" s="7">
        <f>Data_Warmte[[#This Row],[Fractie]]/MAX(Data_Warmte[Fractie])</f>
        <v>0.17998942588327624</v>
      </c>
    </row>
    <row r="1679" spans="1:4" x14ac:dyDescent="0.25">
      <c r="A1679" s="10">
        <v>43901.166666666664</v>
      </c>
      <c r="B1679" s="10">
        <f>DATE(1904,MONTH(Data_Warmte[[#This Row],[Datumtijd]]),DAY(Data_Warmte[[#This Row],[Datumtijd]]))+TIME(HOUR(Data_Warmte[[#This Row],[Datumtijd]]),MINUTE(Data_Warmte[[#This Row],[Datumtijd]]),SECOND(Data_Warmte[[#This Row],[Datumtijd]]))</f>
        <v>1532.1666666666667</v>
      </c>
      <c r="C1679" s="11">
        <v>8.44195E-5</v>
      </c>
      <c r="D1679" s="7">
        <f>Data_Warmte[[#This Row],[Fractie]]/MAX(Data_Warmte[Fractie])</f>
        <v>0.20438264647897117</v>
      </c>
    </row>
    <row r="1680" spans="1:4" x14ac:dyDescent="0.25">
      <c r="A1680" s="10">
        <v>43901.208333333336</v>
      </c>
      <c r="B1680" s="10">
        <f>DATE(1904,MONTH(Data_Warmte[[#This Row],[Datumtijd]]),DAY(Data_Warmte[[#This Row],[Datumtijd]]))+TIME(HOUR(Data_Warmte[[#This Row],[Datumtijd]]),MINUTE(Data_Warmte[[#This Row],[Datumtijd]]),SECOND(Data_Warmte[[#This Row],[Datumtijd]]))</f>
        <v>1532.2083333333333</v>
      </c>
      <c r="C1680" s="11">
        <v>1.0423322E-4</v>
      </c>
      <c r="D1680" s="7">
        <f>Data_Warmte[[#This Row],[Fractie]]/MAX(Data_Warmte[Fractie])</f>
        <v>0.25235237539460464</v>
      </c>
    </row>
    <row r="1681" spans="1:4" x14ac:dyDescent="0.25">
      <c r="A1681" s="10">
        <v>43901.25</v>
      </c>
      <c r="B1681" s="10">
        <f>DATE(1904,MONTH(Data_Warmte[[#This Row],[Datumtijd]]),DAY(Data_Warmte[[#This Row],[Datumtijd]]))+TIME(HOUR(Data_Warmte[[#This Row],[Datumtijd]]),MINUTE(Data_Warmte[[#This Row],[Datumtijd]]),SECOND(Data_Warmte[[#This Row],[Datumtijd]]))</f>
        <v>1532.25</v>
      </c>
      <c r="C1681" s="11">
        <v>1.5570527999999998E-4</v>
      </c>
      <c r="D1681" s="7">
        <f>Data_Warmte[[#This Row],[Fractie]]/MAX(Data_Warmte[Fractie])</f>
        <v>0.37696808435431645</v>
      </c>
    </row>
    <row r="1682" spans="1:4" x14ac:dyDescent="0.25">
      <c r="A1682" s="10">
        <v>43901.291666666664</v>
      </c>
      <c r="B1682" s="10">
        <f>DATE(1904,MONTH(Data_Warmte[[#This Row],[Datumtijd]]),DAY(Data_Warmte[[#This Row],[Datumtijd]]))+TIME(HOUR(Data_Warmte[[#This Row],[Datumtijd]]),MINUTE(Data_Warmte[[#This Row],[Datumtijd]]),SECOND(Data_Warmte[[#This Row],[Datumtijd]]))</f>
        <v>1532.2916666666667</v>
      </c>
      <c r="C1682" s="11">
        <v>2.332922E-4</v>
      </c>
      <c r="D1682" s="7">
        <f>Data_Warmte[[#This Row],[Fractie]]/MAX(Data_Warmte[Fractie])</f>
        <v>0.56480880885223717</v>
      </c>
    </row>
    <row r="1683" spans="1:4" x14ac:dyDescent="0.25">
      <c r="A1683" s="10">
        <v>43901.333333333336</v>
      </c>
      <c r="B1683" s="10">
        <f>DATE(1904,MONTH(Data_Warmte[[#This Row],[Datumtijd]]),DAY(Data_Warmte[[#This Row],[Datumtijd]]))+TIME(HOUR(Data_Warmte[[#This Row],[Datumtijd]]),MINUTE(Data_Warmte[[#This Row],[Datumtijd]]),SECOND(Data_Warmte[[#This Row],[Datumtijd]]))</f>
        <v>1532.3333333333333</v>
      </c>
      <c r="C1683" s="11">
        <v>2.821352E-4</v>
      </c>
      <c r="D1683" s="7">
        <f>Data_Warmte[[#This Row],[Fractie]]/MAX(Data_Warmte[Fractie])</f>
        <v>0.68305946897190606</v>
      </c>
    </row>
    <row r="1684" spans="1:4" x14ac:dyDescent="0.25">
      <c r="A1684" s="10">
        <v>43901.375</v>
      </c>
      <c r="B1684" s="10">
        <f>DATE(1904,MONTH(Data_Warmte[[#This Row],[Datumtijd]]),DAY(Data_Warmte[[#This Row],[Datumtijd]]))+TIME(HOUR(Data_Warmte[[#This Row],[Datumtijd]]),MINUTE(Data_Warmte[[#This Row],[Datumtijd]]),SECOND(Data_Warmte[[#This Row],[Datumtijd]]))</f>
        <v>1532.375</v>
      </c>
      <c r="C1684" s="11">
        <v>2.8071248999999996E-4</v>
      </c>
      <c r="D1684" s="7">
        <f>Data_Warmte[[#This Row],[Fractie]]/MAX(Data_Warmte[Fractie])</f>
        <v>0.67961503688012515</v>
      </c>
    </row>
    <row r="1685" spans="1:4" x14ac:dyDescent="0.25">
      <c r="A1685" s="10">
        <v>43901.416666666664</v>
      </c>
      <c r="B1685" s="10">
        <f>DATE(1904,MONTH(Data_Warmte[[#This Row],[Datumtijd]]),DAY(Data_Warmte[[#This Row],[Datumtijd]]))+TIME(HOUR(Data_Warmte[[#This Row],[Datumtijd]]),MINUTE(Data_Warmte[[#This Row],[Datumtijd]]),SECOND(Data_Warmte[[#This Row],[Datumtijd]]))</f>
        <v>1532.4166666666667</v>
      </c>
      <c r="C1685" s="11">
        <v>2.5827744000000004E-4</v>
      </c>
      <c r="D1685" s="7">
        <f>Data_Warmte[[#This Row],[Fractie]]/MAX(Data_Warmte[Fractie])</f>
        <v>0.62529897373253451</v>
      </c>
    </row>
    <row r="1686" spans="1:4" x14ac:dyDescent="0.25">
      <c r="A1686" s="10">
        <v>43901.458333333336</v>
      </c>
      <c r="B1686" s="10">
        <f>DATE(1904,MONTH(Data_Warmte[[#This Row],[Datumtijd]]),DAY(Data_Warmte[[#This Row],[Datumtijd]]))+TIME(HOUR(Data_Warmte[[#This Row],[Datumtijd]]),MINUTE(Data_Warmte[[#This Row],[Datumtijd]]),SECOND(Data_Warmte[[#This Row],[Datumtijd]]))</f>
        <v>1532.4583333333333</v>
      </c>
      <c r="C1686" s="11">
        <v>2.1596556000000002E-4</v>
      </c>
      <c r="D1686" s="7">
        <f>Data_Warmte[[#This Row],[Fractie]]/MAX(Data_Warmte[Fractie])</f>
        <v>0.52286039008893725</v>
      </c>
    </row>
    <row r="1687" spans="1:4" x14ac:dyDescent="0.25">
      <c r="A1687" s="10">
        <v>43901.5</v>
      </c>
      <c r="B1687" s="10">
        <f>DATE(1904,MONTH(Data_Warmte[[#This Row],[Datumtijd]]),DAY(Data_Warmte[[#This Row],[Datumtijd]]))+TIME(HOUR(Data_Warmte[[#This Row],[Datumtijd]]),MINUTE(Data_Warmte[[#This Row],[Datumtijd]]),SECOND(Data_Warmte[[#This Row],[Datumtijd]]))</f>
        <v>1532.5</v>
      </c>
      <c r="C1687" s="11">
        <v>1.8551306E-4</v>
      </c>
      <c r="D1687" s="7">
        <f>Data_Warmte[[#This Row],[Fractie]]/MAX(Data_Warmte[Fractie])</f>
        <v>0.44913379206477377</v>
      </c>
    </row>
    <row r="1688" spans="1:4" x14ac:dyDescent="0.25">
      <c r="A1688" s="10">
        <v>43901.541666666664</v>
      </c>
      <c r="B1688" s="10">
        <f>DATE(1904,MONTH(Data_Warmte[[#This Row],[Datumtijd]]),DAY(Data_Warmte[[#This Row],[Datumtijd]]))+TIME(HOUR(Data_Warmte[[#This Row],[Datumtijd]]),MINUTE(Data_Warmte[[#This Row],[Datumtijd]]),SECOND(Data_Warmte[[#This Row],[Datumtijd]]))</f>
        <v>1532.5416666666667</v>
      </c>
      <c r="C1688" s="11">
        <v>1.688909E-4</v>
      </c>
      <c r="D1688" s="7">
        <f>Data_Warmte[[#This Row],[Fractie]]/MAX(Data_Warmte[Fractie])</f>
        <v>0.40889094472503712</v>
      </c>
    </row>
    <row r="1689" spans="1:4" x14ac:dyDescent="0.25">
      <c r="A1689" s="10">
        <v>43901.583333333336</v>
      </c>
      <c r="B1689" s="10">
        <f>DATE(1904,MONTH(Data_Warmte[[#This Row],[Datumtijd]]),DAY(Data_Warmte[[#This Row],[Datumtijd]]))+TIME(HOUR(Data_Warmte[[#This Row],[Datumtijd]]),MINUTE(Data_Warmte[[#This Row],[Datumtijd]]),SECOND(Data_Warmte[[#This Row],[Datumtijd]]))</f>
        <v>1532.5833333333333</v>
      </c>
      <c r="C1689" s="11">
        <v>1.5907228999999996E-4</v>
      </c>
      <c r="D1689" s="7">
        <f>Data_Warmte[[#This Row],[Fractie]]/MAX(Data_Warmte[Fractie])</f>
        <v>0.38511973669200095</v>
      </c>
    </row>
    <row r="1690" spans="1:4" x14ac:dyDescent="0.25">
      <c r="A1690" s="10">
        <v>43901.625</v>
      </c>
      <c r="B1690" s="10">
        <f>DATE(1904,MONTH(Data_Warmte[[#This Row],[Datumtijd]]),DAY(Data_Warmte[[#This Row],[Datumtijd]]))+TIME(HOUR(Data_Warmte[[#This Row],[Datumtijd]]),MINUTE(Data_Warmte[[#This Row],[Datumtijd]]),SECOND(Data_Warmte[[#This Row],[Datumtijd]]))</f>
        <v>1532.625</v>
      </c>
      <c r="C1690" s="11">
        <v>1.5991610000000003E-4</v>
      </c>
      <c r="D1690" s="7">
        <f>Data_Warmte[[#This Row],[Fractie]]/MAX(Data_Warmte[Fractie])</f>
        <v>0.38716263105794047</v>
      </c>
    </row>
    <row r="1691" spans="1:4" x14ac:dyDescent="0.25">
      <c r="A1691" s="10">
        <v>43901.666666666664</v>
      </c>
      <c r="B1691" s="10">
        <f>DATE(1904,MONTH(Data_Warmte[[#This Row],[Datumtijd]]),DAY(Data_Warmte[[#This Row],[Datumtijd]]))+TIME(HOUR(Data_Warmte[[#This Row],[Datumtijd]]),MINUTE(Data_Warmte[[#This Row],[Datumtijd]]),SECOND(Data_Warmte[[#This Row],[Datumtijd]]))</f>
        <v>1532.6666666666667</v>
      </c>
      <c r="C1691" s="11">
        <v>1.8049995999999999E-4</v>
      </c>
      <c r="D1691" s="7">
        <f>Data_Warmte[[#This Row],[Fractie]]/MAX(Data_Warmte[Fractie])</f>
        <v>0.43699689661924596</v>
      </c>
    </row>
    <row r="1692" spans="1:4" x14ac:dyDescent="0.25">
      <c r="A1692" s="10">
        <v>43901.708333333336</v>
      </c>
      <c r="B1692" s="10">
        <f>DATE(1904,MONTH(Data_Warmte[[#This Row],[Datumtijd]]),DAY(Data_Warmte[[#This Row],[Datumtijd]]))+TIME(HOUR(Data_Warmte[[#This Row],[Datumtijd]]),MINUTE(Data_Warmte[[#This Row],[Datumtijd]]),SECOND(Data_Warmte[[#This Row],[Datumtijd]]))</f>
        <v>1532.7083333333333</v>
      </c>
      <c r="C1692" s="11">
        <v>2.2097030000000001E-4</v>
      </c>
      <c r="D1692" s="7">
        <f>Data_Warmte[[#This Row],[Fractie]]/MAX(Data_Warmte[Fractie])</f>
        <v>0.53497704567371529</v>
      </c>
    </row>
    <row r="1693" spans="1:4" x14ac:dyDescent="0.25">
      <c r="A1693" s="10">
        <v>43901.75</v>
      </c>
      <c r="B1693" s="10">
        <f>DATE(1904,MONTH(Data_Warmte[[#This Row],[Datumtijd]]),DAY(Data_Warmte[[#This Row],[Datumtijd]]))+TIME(HOUR(Data_Warmte[[#This Row],[Datumtijd]]),MINUTE(Data_Warmte[[#This Row],[Datumtijd]]),SECOND(Data_Warmte[[#This Row],[Datumtijd]]))</f>
        <v>1532.75</v>
      </c>
      <c r="C1693" s="11">
        <v>2.5883950000000003E-4</v>
      </c>
      <c r="D1693" s="7">
        <f>Data_Warmte[[#This Row],[Fractie]]/MAX(Data_Warmte[Fractie])</f>
        <v>0.62665974121255952</v>
      </c>
    </row>
    <row r="1694" spans="1:4" x14ac:dyDescent="0.25">
      <c r="A1694" s="10">
        <v>43901.791666666664</v>
      </c>
      <c r="B1694" s="10">
        <f>DATE(1904,MONTH(Data_Warmte[[#This Row],[Datumtijd]]),DAY(Data_Warmte[[#This Row],[Datumtijd]]))+TIME(HOUR(Data_Warmte[[#This Row],[Datumtijd]]),MINUTE(Data_Warmte[[#This Row],[Datumtijd]]),SECOND(Data_Warmte[[#This Row],[Datumtijd]]))</f>
        <v>1532.7916666666667</v>
      </c>
      <c r="C1694" s="11">
        <v>2.6336136000000001E-4</v>
      </c>
      <c r="D1694" s="7">
        <f>Data_Warmte[[#This Row],[Fractie]]/MAX(Data_Warmte[Fractie])</f>
        <v>0.63760732694580113</v>
      </c>
    </row>
    <row r="1695" spans="1:4" x14ac:dyDescent="0.25">
      <c r="A1695" s="10">
        <v>43901.833333333336</v>
      </c>
      <c r="B1695" s="10">
        <f>DATE(1904,MONTH(Data_Warmte[[#This Row],[Datumtijd]]),DAY(Data_Warmte[[#This Row],[Datumtijd]]))+TIME(HOUR(Data_Warmte[[#This Row],[Datumtijd]]),MINUTE(Data_Warmte[[#This Row],[Datumtijd]]),SECOND(Data_Warmte[[#This Row],[Datumtijd]]))</f>
        <v>1532.8333333333333</v>
      </c>
      <c r="C1695" s="11">
        <v>2.5841679999999998E-4</v>
      </c>
      <c r="D1695" s="7">
        <f>Data_Warmte[[#This Row],[Fractie]]/MAX(Data_Warmte[Fractie])</f>
        <v>0.62563636930598965</v>
      </c>
    </row>
    <row r="1696" spans="1:4" x14ac:dyDescent="0.25">
      <c r="A1696" s="10">
        <v>43901.875</v>
      </c>
      <c r="B1696" s="10">
        <f>DATE(1904,MONTH(Data_Warmte[[#This Row],[Datumtijd]]),DAY(Data_Warmte[[#This Row],[Datumtijd]]))+TIME(HOUR(Data_Warmte[[#This Row],[Datumtijd]]),MINUTE(Data_Warmte[[#This Row],[Datumtijd]]),SECOND(Data_Warmte[[#This Row],[Datumtijd]]))</f>
        <v>1532.875</v>
      </c>
      <c r="C1696" s="11">
        <v>2.3361400000000002E-4</v>
      </c>
      <c r="D1696" s="7">
        <f>Data_Warmte[[#This Row],[Fractie]]/MAX(Data_Warmte[Fractie])</f>
        <v>0.5655878982289444</v>
      </c>
    </row>
    <row r="1697" spans="1:4" x14ac:dyDescent="0.25">
      <c r="A1697" s="10">
        <v>43901.916666666664</v>
      </c>
      <c r="B1697" s="10">
        <f>DATE(1904,MONTH(Data_Warmte[[#This Row],[Datumtijd]]),DAY(Data_Warmte[[#This Row],[Datumtijd]]))+TIME(HOUR(Data_Warmte[[#This Row],[Datumtijd]]),MINUTE(Data_Warmte[[#This Row],[Datumtijd]]),SECOND(Data_Warmte[[#This Row],[Datumtijd]]))</f>
        <v>1532.9166666666667</v>
      </c>
      <c r="C1697" s="11">
        <v>1.9889453999999998E-4</v>
      </c>
      <c r="D1697" s="7">
        <f>Data_Warmte[[#This Row],[Fractie]]/MAX(Data_Warmte[Fractie])</f>
        <v>0.48153083654152878</v>
      </c>
    </row>
    <row r="1698" spans="1:4" x14ac:dyDescent="0.25">
      <c r="A1698" s="10">
        <v>43901.958333333336</v>
      </c>
      <c r="B1698" s="10">
        <f>DATE(1904,MONTH(Data_Warmte[[#This Row],[Datumtijd]]),DAY(Data_Warmte[[#This Row],[Datumtijd]]))+TIME(HOUR(Data_Warmte[[#This Row],[Datumtijd]]),MINUTE(Data_Warmte[[#This Row],[Datumtijd]]),SECOND(Data_Warmte[[#This Row],[Datumtijd]]))</f>
        <v>1532.9583333333333</v>
      </c>
      <c r="C1698" s="11">
        <v>1.435947E-4</v>
      </c>
      <c r="D1698" s="7">
        <f>Data_Warmte[[#This Row],[Fractie]]/MAX(Data_Warmte[Fractie])</f>
        <v>0.34764793449800013</v>
      </c>
    </row>
    <row r="1699" spans="1:4" x14ac:dyDescent="0.25">
      <c r="A1699" s="10">
        <v>43902</v>
      </c>
      <c r="B1699" s="10">
        <f>DATE(1904,MONTH(Data_Warmte[[#This Row],[Datumtijd]]),DAY(Data_Warmte[[#This Row],[Datumtijd]]))+TIME(HOUR(Data_Warmte[[#This Row],[Datumtijd]]),MINUTE(Data_Warmte[[#This Row],[Datumtijd]]),SECOND(Data_Warmte[[#This Row],[Datumtijd]]))</f>
        <v>1533</v>
      </c>
      <c r="C1699" s="11">
        <v>8.6720460000000001E-5</v>
      </c>
      <c r="D1699" s="7">
        <f>Data_Warmte[[#This Row],[Fractie]]/MAX(Data_Warmte[Fractie])</f>
        <v>0.20995335341566534</v>
      </c>
    </row>
    <row r="1700" spans="1:4" x14ac:dyDescent="0.25">
      <c r="A1700" s="10">
        <v>43902.041666666664</v>
      </c>
      <c r="B1700" s="10">
        <f>DATE(1904,MONTH(Data_Warmte[[#This Row],[Datumtijd]]),DAY(Data_Warmte[[#This Row],[Datumtijd]]))+TIME(HOUR(Data_Warmte[[#This Row],[Datumtijd]]),MINUTE(Data_Warmte[[#This Row],[Datumtijd]]),SECOND(Data_Warmte[[#This Row],[Datumtijd]]))</f>
        <v>1533.0416666666667</v>
      </c>
      <c r="C1700" s="11">
        <v>6.6504159999999997E-5</v>
      </c>
      <c r="D1700" s="7">
        <f>Data_Warmte[[#This Row],[Fractie]]/MAX(Data_Warmte[Fractie])</f>
        <v>0.16100896383727617</v>
      </c>
    </row>
    <row r="1701" spans="1:4" x14ac:dyDescent="0.25">
      <c r="A1701" s="10">
        <v>43902.083333333336</v>
      </c>
      <c r="B1701" s="10">
        <f>DATE(1904,MONTH(Data_Warmte[[#This Row],[Datumtijd]]),DAY(Data_Warmte[[#This Row],[Datumtijd]]))+TIME(HOUR(Data_Warmte[[#This Row],[Datumtijd]]),MINUTE(Data_Warmte[[#This Row],[Datumtijd]]),SECOND(Data_Warmte[[#This Row],[Datumtijd]]))</f>
        <v>1533.0833333333333</v>
      </c>
      <c r="C1701" s="11">
        <v>6.8900399999999995E-5</v>
      </c>
      <c r="D1701" s="7">
        <f>Data_Warmte[[#This Row],[Fractie]]/MAX(Data_Warmte[Fractie])</f>
        <v>0.16681034708165418</v>
      </c>
    </row>
    <row r="1702" spans="1:4" x14ac:dyDescent="0.25">
      <c r="A1702" s="10">
        <v>43902.125</v>
      </c>
      <c r="B1702" s="10">
        <f>DATE(1904,MONTH(Data_Warmte[[#This Row],[Datumtijd]]),DAY(Data_Warmte[[#This Row],[Datumtijd]]))+TIME(HOUR(Data_Warmte[[#This Row],[Datumtijd]]),MINUTE(Data_Warmte[[#This Row],[Datumtijd]]),SECOND(Data_Warmte[[#This Row],[Datumtijd]]))</f>
        <v>1533.125</v>
      </c>
      <c r="C1702" s="11">
        <v>7.6179790000000005E-5</v>
      </c>
      <c r="D1702" s="7">
        <f>Data_Warmte[[#This Row],[Fractie]]/MAX(Data_Warmte[Fractie])</f>
        <v>0.18443401214662802</v>
      </c>
    </row>
    <row r="1703" spans="1:4" x14ac:dyDescent="0.25">
      <c r="A1703" s="10">
        <v>43902.166666666664</v>
      </c>
      <c r="B1703" s="10">
        <f>DATE(1904,MONTH(Data_Warmte[[#This Row],[Datumtijd]]),DAY(Data_Warmte[[#This Row],[Datumtijd]]))+TIME(HOUR(Data_Warmte[[#This Row],[Datumtijd]]),MINUTE(Data_Warmte[[#This Row],[Datumtijd]]),SECOND(Data_Warmte[[#This Row],[Datumtijd]]))</f>
        <v>1533.1666666666667</v>
      </c>
      <c r="C1703" s="11">
        <v>8.665244E-5</v>
      </c>
      <c r="D1703" s="7">
        <f>Data_Warmte[[#This Row],[Fractie]]/MAX(Data_Warmte[Fractie])</f>
        <v>0.20978867454865596</v>
      </c>
    </row>
    <row r="1704" spans="1:4" x14ac:dyDescent="0.25">
      <c r="A1704" s="10">
        <v>43902.208333333336</v>
      </c>
      <c r="B1704" s="10">
        <f>DATE(1904,MONTH(Data_Warmte[[#This Row],[Datumtijd]]),DAY(Data_Warmte[[#This Row],[Datumtijd]]))+TIME(HOUR(Data_Warmte[[#This Row],[Datumtijd]]),MINUTE(Data_Warmte[[#This Row],[Datumtijd]]),SECOND(Data_Warmte[[#This Row],[Datumtijd]]))</f>
        <v>1533.2083333333333</v>
      </c>
      <c r="C1704" s="11">
        <v>1.07367E-4</v>
      </c>
      <c r="D1704" s="7">
        <f>Data_Warmte[[#This Row],[Fractie]]/MAX(Data_Warmte[Fractie])</f>
        <v>0.25993936951187463</v>
      </c>
    </row>
    <row r="1705" spans="1:4" x14ac:dyDescent="0.25">
      <c r="A1705" s="10">
        <v>43902.25</v>
      </c>
      <c r="B1705" s="10">
        <f>DATE(1904,MONTH(Data_Warmte[[#This Row],[Datumtijd]]),DAY(Data_Warmte[[#This Row],[Datumtijd]]))+TIME(HOUR(Data_Warmte[[#This Row],[Datumtijd]]),MINUTE(Data_Warmte[[#This Row],[Datumtijd]]),SECOND(Data_Warmte[[#This Row],[Datumtijd]]))</f>
        <v>1533.25</v>
      </c>
      <c r="C1705" s="11">
        <v>1.5878670000000003E-4</v>
      </c>
      <c r="D1705" s="7">
        <f>Data_Warmte[[#This Row],[Fractie]]/MAX(Data_Warmte[Fractie])</f>
        <v>0.38442831302794328</v>
      </c>
    </row>
    <row r="1706" spans="1:4" x14ac:dyDescent="0.25">
      <c r="A1706" s="10">
        <v>43902.291666666664</v>
      </c>
      <c r="B1706" s="10">
        <f>DATE(1904,MONTH(Data_Warmte[[#This Row],[Datumtijd]]),DAY(Data_Warmte[[#This Row],[Datumtijd]]))+TIME(HOUR(Data_Warmte[[#This Row],[Datumtijd]]),MINUTE(Data_Warmte[[#This Row],[Datumtijd]]),SECOND(Data_Warmte[[#This Row],[Datumtijd]]))</f>
        <v>1533.2916666666667</v>
      </c>
      <c r="C1706" s="11">
        <v>2.3609385000000001E-4</v>
      </c>
      <c r="D1706" s="7">
        <f>Data_Warmte[[#This Row],[Fractie]]/MAX(Data_Warmte[Fractie])</f>
        <v>0.57159170429117978</v>
      </c>
    </row>
    <row r="1707" spans="1:4" x14ac:dyDescent="0.25">
      <c r="A1707" s="10">
        <v>43902.333333333336</v>
      </c>
      <c r="B1707" s="10">
        <f>DATE(1904,MONTH(Data_Warmte[[#This Row],[Datumtijd]]),DAY(Data_Warmte[[#This Row],[Datumtijd]]))+TIME(HOUR(Data_Warmte[[#This Row],[Datumtijd]]),MINUTE(Data_Warmte[[#This Row],[Datumtijd]]),SECOND(Data_Warmte[[#This Row],[Datumtijd]]))</f>
        <v>1533.3333333333333</v>
      </c>
      <c r="C1707" s="11">
        <v>2.7977900000000002E-4</v>
      </c>
      <c r="D1707" s="7">
        <f>Data_Warmte[[#This Row],[Fractie]]/MAX(Data_Warmte[Fractie])</f>
        <v>0.67735502400796122</v>
      </c>
    </row>
    <row r="1708" spans="1:4" x14ac:dyDescent="0.25">
      <c r="A1708" s="10">
        <v>43902.375</v>
      </c>
      <c r="B1708" s="10">
        <f>DATE(1904,MONTH(Data_Warmte[[#This Row],[Datumtijd]]),DAY(Data_Warmte[[#This Row],[Datumtijd]]))+TIME(HOUR(Data_Warmte[[#This Row],[Datumtijd]]),MINUTE(Data_Warmte[[#This Row],[Datumtijd]]),SECOND(Data_Warmte[[#This Row],[Datumtijd]]))</f>
        <v>1533.375</v>
      </c>
      <c r="C1708" s="11">
        <v>2.6882482E-4</v>
      </c>
      <c r="D1708" s="7">
        <f>Data_Warmte[[#This Row],[Fractie]]/MAX(Data_Warmte[Fractie])</f>
        <v>0.65083456015296304</v>
      </c>
    </row>
    <row r="1709" spans="1:4" x14ac:dyDescent="0.25">
      <c r="A1709" s="10">
        <v>43902.416666666664</v>
      </c>
      <c r="B1709" s="10">
        <f>DATE(1904,MONTH(Data_Warmte[[#This Row],[Datumtijd]]),DAY(Data_Warmte[[#This Row],[Datumtijd]]))+TIME(HOUR(Data_Warmte[[#This Row],[Datumtijd]]),MINUTE(Data_Warmte[[#This Row],[Datumtijd]]),SECOND(Data_Warmte[[#This Row],[Datumtijd]]))</f>
        <v>1533.4166666666667</v>
      </c>
      <c r="C1709" s="11">
        <v>2.3766168000000003E-4</v>
      </c>
      <c r="D1709" s="7">
        <f>Data_Warmte[[#This Row],[Fractie]]/MAX(Data_Warmte[Fractie])</f>
        <v>0.57538747712363114</v>
      </c>
    </row>
    <row r="1710" spans="1:4" x14ac:dyDescent="0.25">
      <c r="A1710" s="10">
        <v>43902.458333333336</v>
      </c>
      <c r="B1710" s="10">
        <f>DATE(1904,MONTH(Data_Warmte[[#This Row],[Datumtijd]]),DAY(Data_Warmte[[#This Row],[Datumtijd]]))+TIME(HOUR(Data_Warmte[[#This Row],[Datumtijd]]),MINUTE(Data_Warmte[[#This Row],[Datumtijd]]),SECOND(Data_Warmte[[#This Row],[Datumtijd]]))</f>
        <v>1533.4583333333333</v>
      </c>
      <c r="C1710" s="11">
        <v>1.9456105999999997E-4</v>
      </c>
      <c r="D1710" s="7">
        <f>Data_Warmte[[#This Row],[Fractie]]/MAX(Data_Warmte[Fractie])</f>
        <v>0.47103932556522954</v>
      </c>
    </row>
    <row r="1711" spans="1:4" x14ac:dyDescent="0.25">
      <c r="A1711" s="10">
        <v>43902.5</v>
      </c>
      <c r="B1711" s="10">
        <f>DATE(1904,MONTH(Data_Warmte[[#This Row],[Datumtijd]]),DAY(Data_Warmte[[#This Row],[Datumtijd]]))+TIME(HOUR(Data_Warmte[[#This Row],[Datumtijd]]),MINUTE(Data_Warmte[[#This Row],[Datumtijd]]),SECOND(Data_Warmte[[#This Row],[Datumtijd]]))</f>
        <v>1533.5</v>
      </c>
      <c r="C1711" s="11">
        <v>1.6268743999999999E-4</v>
      </c>
      <c r="D1711" s="7">
        <f>Data_Warmte[[#This Row],[Fractie]]/MAX(Data_Warmte[Fractie])</f>
        <v>0.3938721448964852</v>
      </c>
    </row>
    <row r="1712" spans="1:4" x14ac:dyDescent="0.25">
      <c r="A1712" s="10">
        <v>43902.541666666664</v>
      </c>
      <c r="B1712" s="10">
        <f>DATE(1904,MONTH(Data_Warmte[[#This Row],[Datumtijd]]),DAY(Data_Warmte[[#This Row],[Datumtijd]]))+TIME(HOUR(Data_Warmte[[#This Row],[Datumtijd]]),MINUTE(Data_Warmte[[#This Row],[Datumtijd]]),SECOND(Data_Warmte[[#This Row],[Datumtijd]]))</f>
        <v>1533.5416666666667</v>
      </c>
      <c r="C1712" s="11">
        <v>1.4555975000000001E-4</v>
      </c>
      <c r="D1712" s="7">
        <f>Data_Warmte[[#This Row],[Fractie]]/MAX(Data_Warmte[Fractie])</f>
        <v>0.35240539124038195</v>
      </c>
    </row>
    <row r="1713" spans="1:4" x14ac:dyDescent="0.25">
      <c r="A1713" s="10">
        <v>43902.583333333336</v>
      </c>
      <c r="B1713" s="10">
        <f>DATE(1904,MONTH(Data_Warmte[[#This Row],[Datumtijd]]),DAY(Data_Warmte[[#This Row],[Datumtijd]]))+TIME(HOUR(Data_Warmte[[#This Row],[Datumtijd]]),MINUTE(Data_Warmte[[#This Row],[Datumtijd]]),SECOND(Data_Warmte[[#This Row],[Datumtijd]]))</f>
        <v>1533.5833333333333</v>
      </c>
      <c r="C1713" s="11">
        <v>1.3965233999999998E-4</v>
      </c>
      <c r="D1713" s="7">
        <f>Data_Warmte[[#This Row],[Fractie]]/MAX(Data_Warmte[Fractie])</f>
        <v>0.33810333911218476</v>
      </c>
    </row>
    <row r="1714" spans="1:4" x14ac:dyDescent="0.25">
      <c r="A1714" s="10">
        <v>43902.625</v>
      </c>
      <c r="B1714" s="10">
        <f>DATE(1904,MONTH(Data_Warmte[[#This Row],[Datumtijd]]),DAY(Data_Warmte[[#This Row],[Datumtijd]]))+TIME(HOUR(Data_Warmte[[#This Row],[Datumtijd]]),MINUTE(Data_Warmte[[#This Row],[Datumtijd]]),SECOND(Data_Warmte[[#This Row],[Datumtijd]]))</f>
        <v>1533.625</v>
      </c>
      <c r="C1714" s="11">
        <v>1.3909198E-4</v>
      </c>
      <c r="D1714" s="7">
        <f>Data_Warmte[[#This Row],[Fractie]]/MAX(Data_Warmte[Fractie])</f>
        <v>0.33674668739331703</v>
      </c>
    </row>
    <row r="1715" spans="1:4" x14ac:dyDescent="0.25">
      <c r="A1715" s="10">
        <v>43902.666666666664</v>
      </c>
      <c r="B1715" s="10">
        <f>DATE(1904,MONTH(Data_Warmte[[#This Row],[Datumtijd]]),DAY(Data_Warmte[[#This Row],[Datumtijd]]))+TIME(HOUR(Data_Warmte[[#This Row],[Datumtijd]]),MINUTE(Data_Warmte[[#This Row],[Datumtijd]]),SECOND(Data_Warmte[[#This Row],[Datumtijd]]))</f>
        <v>1533.6666666666667</v>
      </c>
      <c r="C1715" s="11">
        <v>1.6037910999999998E-4</v>
      </c>
      <c r="D1715" s="7">
        <f>Data_Warmte[[#This Row],[Fractie]]/MAX(Data_Warmte[Fractie])</f>
        <v>0.38828359492465636</v>
      </c>
    </row>
    <row r="1716" spans="1:4" x14ac:dyDescent="0.25">
      <c r="A1716" s="10">
        <v>43902.708333333336</v>
      </c>
      <c r="B1716" s="10">
        <f>DATE(1904,MONTH(Data_Warmte[[#This Row],[Datumtijd]]),DAY(Data_Warmte[[#This Row],[Datumtijd]]))+TIME(HOUR(Data_Warmte[[#This Row],[Datumtijd]]),MINUTE(Data_Warmte[[#This Row],[Datumtijd]]),SECOND(Data_Warmte[[#This Row],[Datumtijd]]))</f>
        <v>1533.7083333333333</v>
      </c>
      <c r="C1716" s="11">
        <v>2.0362715E-4</v>
      </c>
      <c r="D1716" s="7">
        <f>Data_Warmte[[#This Row],[Fractie]]/MAX(Data_Warmte[Fractie])</f>
        <v>0.49298865560647048</v>
      </c>
    </row>
    <row r="1717" spans="1:4" x14ac:dyDescent="0.25">
      <c r="A1717" s="10">
        <v>43902.75</v>
      </c>
      <c r="B1717" s="10">
        <f>DATE(1904,MONTH(Data_Warmte[[#This Row],[Datumtijd]]),DAY(Data_Warmte[[#This Row],[Datumtijd]]))+TIME(HOUR(Data_Warmte[[#This Row],[Datumtijd]]),MINUTE(Data_Warmte[[#This Row],[Datumtijd]]),SECOND(Data_Warmte[[#This Row],[Datumtijd]]))</f>
        <v>1533.75</v>
      </c>
      <c r="C1717" s="11">
        <v>2.469781E-4</v>
      </c>
      <c r="D1717" s="7">
        <f>Data_Warmte[[#This Row],[Fractie]]/MAX(Data_Warmte[Fractie])</f>
        <v>0.59794286510045658</v>
      </c>
    </row>
    <row r="1718" spans="1:4" x14ac:dyDescent="0.25">
      <c r="A1718" s="10">
        <v>43902.791666666664</v>
      </c>
      <c r="B1718" s="10">
        <f>DATE(1904,MONTH(Data_Warmte[[#This Row],[Datumtijd]]),DAY(Data_Warmte[[#This Row],[Datumtijd]]))+TIME(HOUR(Data_Warmte[[#This Row],[Datumtijd]]),MINUTE(Data_Warmte[[#This Row],[Datumtijd]]),SECOND(Data_Warmte[[#This Row],[Datumtijd]]))</f>
        <v>1533.7916666666667</v>
      </c>
      <c r="C1718" s="11">
        <v>2.5628064E-4</v>
      </c>
      <c r="D1718" s="7">
        <f>Data_Warmte[[#This Row],[Fractie]]/MAX(Data_Warmte[Fractie])</f>
        <v>0.62046464909795107</v>
      </c>
    </row>
    <row r="1719" spans="1:4" x14ac:dyDescent="0.25">
      <c r="A1719" s="10">
        <v>43902.833333333336</v>
      </c>
      <c r="B1719" s="10">
        <f>DATE(1904,MONTH(Data_Warmte[[#This Row],[Datumtijd]]),DAY(Data_Warmte[[#This Row],[Datumtijd]]))+TIME(HOUR(Data_Warmte[[#This Row],[Datumtijd]]),MINUTE(Data_Warmte[[#This Row],[Datumtijd]]),SECOND(Data_Warmte[[#This Row],[Datumtijd]]))</f>
        <v>1533.8333333333333</v>
      </c>
      <c r="C1719" s="11">
        <v>2.5120068999999999E-4</v>
      </c>
      <c r="D1719" s="7">
        <f>Data_Warmte[[#This Row],[Fractie]]/MAX(Data_Warmte[Fractie])</f>
        <v>0.60816590739750442</v>
      </c>
    </row>
    <row r="1720" spans="1:4" x14ac:dyDescent="0.25">
      <c r="A1720" s="10">
        <v>43902.875</v>
      </c>
      <c r="B1720" s="10">
        <f>DATE(1904,MONTH(Data_Warmte[[#This Row],[Datumtijd]]),DAY(Data_Warmte[[#This Row],[Datumtijd]]))+TIME(HOUR(Data_Warmte[[#This Row],[Datumtijd]]),MINUTE(Data_Warmte[[#This Row],[Datumtijd]]),SECOND(Data_Warmte[[#This Row],[Datumtijd]]))</f>
        <v>1533.875</v>
      </c>
      <c r="C1720" s="11">
        <v>2.2853125000000003E-4</v>
      </c>
      <c r="D1720" s="7">
        <f>Data_Warmte[[#This Row],[Fractie]]/MAX(Data_Warmte[Fractie])</f>
        <v>0.55328237762776833</v>
      </c>
    </row>
    <row r="1721" spans="1:4" x14ac:dyDescent="0.25">
      <c r="A1721" s="10">
        <v>43902.916666666664</v>
      </c>
      <c r="B1721" s="10">
        <f>DATE(1904,MONTH(Data_Warmte[[#This Row],[Datumtijd]]),DAY(Data_Warmte[[#This Row],[Datumtijd]]))+TIME(HOUR(Data_Warmte[[#This Row],[Datumtijd]]),MINUTE(Data_Warmte[[#This Row],[Datumtijd]]),SECOND(Data_Warmte[[#This Row],[Datumtijd]]))</f>
        <v>1533.9166666666667</v>
      </c>
      <c r="C1721" s="11">
        <v>1.9438184999999997E-4</v>
      </c>
      <c r="D1721" s="7">
        <f>Data_Warmte[[#This Row],[Fractie]]/MAX(Data_Warmte[Fractie])</f>
        <v>0.47060545170817641</v>
      </c>
    </row>
    <row r="1722" spans="1:4" x14ac:dyDescent="0.25">
      <c r="A1722" s="10">
        <v>43902.958333333336</v>
      </c>
      <c r="B1722" s="10">
        <f>DATE(1904,MONTH(Data_Warmte[[#This Row],[Datumtijd]]),DAY(Data_Warmte[[#This Row],[Datumtijd]]))+TIME(HOUR(Data_Warmte[[#This Row],[Datumtijd]]),MINUTE(Data_Warmte[[#This Row],[Datumtijd]]),SECOND(Data_Warmte[[#This Row],[Datumtijd]]))</f>
        <v>1533.9583333333333</v>
      </c>
      <c r="C1722" s="11">
        <v>1.4081371999999999E-4</v>
      </c>
      <c r="D1722" s="7">
        <f>Data_Warmte[[#This Row],[Fractie]]/MAX(Data_Warmte[Fractie])</f>
        <v>0.34091508187265773</v>
      </c>
    </row>
    <row r="1723" spans="1:4" x14ac:dyDescent="0.25">
      <c r="A1723" s="10">
        <v>43903</v>
      </c>
      <c r="B1723" s="10">
        <f>DATE(1904,MONTH(Data_Warmte[[#This Row],[Datumtijd]]),DAY(Data_Warmte[[#This Row],[Datumtijd]]))+TIME(HOUR(Data_Warmte[[#This Row],[Datumtijd]]),MINUTE(Data_Warmte[[#This Row],[Datumtijd]]),SECOND(Data_Warmte[[#This Row],[Datumtijd]]))</f>
        <v>1534</v>
      </c>
      <c r="C1723" s="11">
        <v>8.5557560000000006E-5</v>
      </c>
      <c r="D1723" s="7">
        <f>Data_Warmte[[#This Row],[Fractie]]/MAX(Data_Warmte[Fractie])</f>
        <v>0.20713793068051062</v>
      </c>
    </row>
    <row r="1724" spans="1:4" x14ac:dyDescent="0.25">
      <c r="A1724" s="10">
        <v>43903.041666666664</v>
      </c>
      <c r="B1724" s="10">
        <f>DATE(1904,MONTH(Data_Warmte[[#This Row],[Datumtijd]]),DAY(Data_Warmte[[#This Row],[Datumtijd]]))+TIME(HOUR(Data_Warmte[[#This Row],[Datumtijd]]),MINUTE(Data_Warmte[[#This Row],[Datumtijd]]),SECOND(Data_Warmte[[#This Row],[Datumtijd]]))</f>
        <v>1534.0416666666667</v>
      </c>
      <c r="C1724" s="11">
        <v>6.4695679999999997E-5</v>
      </c>
      <c r="D1724" s="7">
        <f>Data_Warmte[[#This Row],[Fractie]]/MAX(Data_Warmte[Fractie])</f>
        <v>0.15663056869747682</v>
      </c>
    </row>
    <row r="1725" spans="1:4" x14ac:dyDescent="0.25">
      <c r="A1725" s="10">
        <v>43903.083333333336</v>
      </c>
      <c r="B1725" s="10">
        <f>DATE(1904,MONTH(Data_Warmte[[#This Row],[Datumtijd]]),DAY(Data_Warmte[[#This Row],[Datumtijd]]))+TIME(HOUR(Data_Warmte[[#This Row],[Datumtijd]]),MINUTE(Data_Warmte[[#This Row],[Datumtijd]]),SECOND(Data_Warmte[[#This Row],[Datumtijd]]))</f>
        <v>1534.0833333333333</v>
      </c>
      <c r="C1725" s="11">
        <v>6.6501700000000001E-5</v>
      </c>
      <c r="D1725" s="7">
        <f>Data_Warmte[[#This Row],[Fractie]]/MAX(Data_Warmte[Fractie])</f>
        <v>0.16100300808877804</v>
      </c>
    </row>
    <row r="1726" spans="1:4" x14ac:dyDescent="0.25">
      <c r="A1726" s="10">
        <v>43903.125</v>
      </c>
      <c r="B1726" s="10">
        <f>DATE(1904,MONTH(Data_Warmte[[#This Row],[Datumtijd]]),DAY(Data_Warmte[[#This Row],[Datumtijd]]))+TIME(HOUR(Data_Warmte[[#This Row],[Datumtijd]]),MINUTE(Data_Warmte[[#This Row],[Datumtijd]]),SECOND(Data_Warmte[[#This Row],[Datumtijd]]))</f>
        <v>1534.125</v>
      </c>
      <c r="C1726" s="11">
        <v>7.3653070000000013E-5</v>
      </c>
      <c r="D1726" s="7">
        <f>Data_Warmte[[#This Row],[Fractie]]/MAX(Data_Warmte[Fractie])</f>
        <v>0.17831673212825142</v>
      </c>
    </row>
    <row r="1727" spans="1:4" x14ac:dyDescent="0.25">
      <c r="A1727" s="10">
        <v>43903.166666666664</v>
      </c>
      <c r="B1727" s="10">
        <f>DATE(1904,MONTH(Data_Warmte[[#This Row],[Datumtijd]]),DAY(Data_Warmte[[#This Row],[Datumtijd]]))+TIME(HOUR(Data_Warmte[[#This Row],[Datumtijd]]),MINUTE(Data_Warmte[[#This Row],[Datumtijd]]),SECOND(Data_Warmte[[#This Row],[Datumtijd]]))</f>
        <v>1534.1666666666667</v>
      </c>
      <c r="C1727" s="11">
        <v>8.4477050000000001E-5</v>
      </c>
      <c r="D1727" s="7">
        <f>Data_Warmte[[#This Row],[Fractie]]/MAX(Data_Warmte[Fractie])</f>
        <v>0.20452197709932388</v>
      </c>
    </row>
    <row r="1728" spans="1:4" x14ac:dyDescent="0.25">
      <c r="A1728" s="10">
        <v>43903.208333333336</v>
      </c>
      <c r="B1728" s="10">
        <f>DATE(1904,MONTH(Data_Warmte[[#This Row],[Datumtijd]]),DAY(Data_Warmte[[#This Row],[Datumtijd]]))+TIME(HOUR(Data_Warmte[[#This Row],[Datumtijd]]),MINUTE(Data_Warmte[[#This Row],[Datumtijd]]),SECOND(Data_Warmte[[#This Row],[Datumtijd]]))</f>
        <v>1534.2083333333333</v>
      </c>
      <c r="C1728" s="11">
        <v>1.048855E-4</v>
      </c>
      <c r="D1728" s="7">
        <f>Data_Warmte[[#This Row],[Fractie]]/MAX(Data_Warmte[Fractie])</f>
        <v>0.25393156874028078</v>
      </c>
    </row>
    <row r="1729" spans="1:4" x14ac:dyDescent="0.25">
      <c r="A1729" s="10">
        <v>43903.25</v>
      </c>
      <c r="B1729" s="10">
        <f>DATE(1904,MONTH(Data_Warmte[[#This Row],[Datumtijd]]),DAY(Data_Warmte[[#This Row],[Datumtijd]]))+TIME(HOUR(Data_Warmte[[#This Row],[Datumtijd]]),MINUTE(Data_Warmte[[#This Row],[Datumtijd]]),SECOND(Data_Warmte[[#This Row],[Datumtijd]]))</f>
        <v>1534.25</v>
      </c>
      <c r="C1729" s="11">
        <v>1.5712886000000001E-4</v>
      </c>
      <c r="D1729" s="7">
        <f>Data_Warmte[[#This Row],[Fractie]]/MAX(Data_Warmte[Fractie])</f>
        <v>0.38041462274739551</v>
      </c>
    </row>
    <row r="1730" spans="1:4" x14ac:dyDescent="0.25">
      <c r="A1730" s="10">
        <v>43903.291666666664</v>
      </c>
      <c r="B1730" s="10">
        <f>DATE(1904,MONTH(Data_Warmte[[#This Row],[Datumtijd]]),DAY(Data_Warmte[[#This Row],[Datumtijd]]))+TIME(HOUR(Data_Warmte[[#This Row],[Datumtijd]]),MINUTE(Data_Warmte[[#This Row],[Datumtijd]]),SECOND(Data_Warmte[[#This Row],[Datumtijd]]))</f>
        <v>1534.2916666666667</v>
      </c>
      <c r="C1730" s="11">
        <v>2.3249465000000001E-4</v>
      </c>
      <c r="D1730" s="7">
        <f>Data_Warmte[[#This Row],[Fractie]]/MAX(Data_Warmte[Fractie])</f>
        <v>0.5628779116104945</v>
      </c>
    </row>
    <row r="1731" spans="1:4" x14ac:dyDescent="0.25">
      <c r="A1731" s="10">
        <v>43903.333333333336</v>
      </c>
      <c r="B1731" s="10">
        <f>DATE(1904,MONTH(Data_Warmte[[#This Row],[Datumtijd]]),DAY(Data_Warmte[[#This Row],[Datumtijd]]))+TIME(HOUR(Data_Warmte[[#This Row],[Datumtijd]]),MINUTE(Data_Warmte[[#This Row],[Datumtijd]]),SECOND(Data_Warmte[[#This Row],[Datumtijd]]))</f>
        <v>1534.3333333333333</v>
      </c>
      <c r="C1731" s="11">
        <v>2.7538999999999998E-4</v>
      </c>
      <c r="D1731" s="7">
        <f>Data_Warmte[[#This Row],[Fractie]]/MAX(Data_Warmte[Fractie])</f>
        <v>0.66672909711433814</v>
      </c>
    </row>
    <row r="1732" spans="1:4" x14ac:dyDescent="0.25">
      <c r="A1732" s="10">
        <v>43903.375</v>
      </c>
      <c r="B1732" s="10">
        <f>DATE(1904,MONTH(Data_Warmte[[#This Row],[Datumtijd]]),DAY(Data_Warmte[[#This Row],[Datumtijd]]))+TIME(HOUR(Data_Warmte[[#This Row],[Datumtijd]]),MINUTE(Data_Warmte[[#This Row],[Datumtijd]]),SECOND(Data_Warmte[[#This Row],[Datumtijd]]))</f>
        <v>1534.375</v>
      </c>
      <c r="C1732" s="11">
        <v>2.6479716999999996E-4</v>
      </c>
      <c r="D1732" s="7">
        <f>Data_Warmte[[#This Row],[Fractie]]/MAX(Data_Warmte[Fractie])</f>
        <v>0.64108347460885251</v>
      </c>
    </row>
    <row r="1733" spans="1:4" x14ac:dyDescent="0.25">
      <c r="A1733" s="10">
        <v>43903.416666666664</v>
      </c>
      <c r="B1733" s="10">
        <f>DATE(1904,MONTH(Data_Warmte[[#This Row],[Datumtijd]]),DAY(Data_Warmte[[#This Row],[Datumtijd]]))+TIME(HOUR(Data_Warmte[[#This Row],[Datumtijd]]),MINUTE(Data_Warmte[[#This Row],[Datumtijd]]),SECOND(Data_Warmte[[#This Row],[Datumtijd]]))</f>
        <v>1534.4166666666667</v>
      </c>
      <c r="C1733" s="11">
        <v>2.3660130000000001E-4</v>
      </c>
      <c r="D1733" s="7">
        <f>Data_Warmte[[#This Row],[Fractie]]/MAX(Data_Warmte[Fractie])</f>
        <v>0.57282025899661815</v>
      </c>
    </row>
    <row r="1734" spans="1:4" x14ac:dyDescent="0.25">
      <c r="A1734" s="10">
        <v>43903.458333333336</v>
      </c>
      <c r="B1734" s="10">
        <f>DATE(1904,MONTH(Data_Warmte[[#This Row],[Datumtijd]]),DAY(Data_Warmte[[#This Row],[Datumtijd]]))+TIME(HOUR(Data_Warmte[[#This Row],[Datumtijd]]),MINUTE(Data_Warmte[[#This Row],[Datumtijd]]),SECOND(Data_Warmte[[#This Row],[Datumtijd]]))</f>
        <v>1534.4583333333333</v>
      </c>
      <c r="C1734" s="11">
        <v>1.9312638000000001E-4</v>
      </c>
      <c r="D1734" s="7">
        <f>Data_Warmte[[#This Row],[Fractie]]/MAX(Data_Warmte[Fractie])</f>
        <v>0.46756591367282974</v>
      </c>
    </row>
    <row r="1735" spans="1:4" x14ac:dyDescent="0.25">
      <c r="A1735" s="10">
        <v>43903.5</v>
      </c>
      <c r="B1735" s="10">
        <f>DATE(1904,MONTH(Data_Warmte[[#This Row],[Datumtijd]]),DAY(Data_Warmte[[#This Row],[Datumtijd]]))+TIME(HOUR(Data_Warmte[[#This Row],[Datumtijd]]),MINUTE(Data_Warmte[[#This Row],[Datumtijd]]),SECOND(Data_Warmte[[#This Row],[Datumtijd]]))</f>
        <v>1534.5</v>
      </c>
      <c r="C1735" s="11">
        <v>1.6726136000000001E-4</v>
      </c>
      <c r="D1735" s="7">
        <f>Data_Warmte[[#This Row],[Fractie]]/MAX(Data_Warmte[Fractie])</f>
        <v>0.40494576976257773</v>
      </c>
    </row>
    <row r="1736" spans="1:4" x14ac:dyDescent="0.25">
      <c r="A1736" s="10">
        <v>43903.541666666664</v>
      </c>
      <c r="B1736" s="10">
        <f>DATE(1904,MONTH(Data_Warmte[[#This Row],[Datumtijd]]),DAY(Data_Warmte[[#This Row],[Datumtijd]]))+TIME(HOUR(Data_Warmte[[#This Row],[Datumtijd]]),MINUTE(Data_Warmte[[#This Row],[Datumtijd]]),SECOND(Data_Warmte[[#This Row],[Datumtijd]]))</f>
        <v>1534.5416666666667</v>
      </c>
      <c r="C1736" s="11">
        <v>1.5738170000000002E-4</v>
      </c>
      <c r="D1736" s="7">
        <f>Data_Warmte[[#This Row],[Fractie]]/MAX(Data_Warmte[Fractie])</f>
        <v>0.38102675748327702</v>
      </c>
    </row>
    <row r="1737" spans="1:4" x14ac:dyDescent="0.25">
      <c r="A1737" s="10">
        <v>43903.583333333336</v>
      </c>
      <c r="B1737" s="10">
        <f>DATE(1904,MONTH(Data_Warmte[[#This Row],[Datumtijd]]),DAY(Data_Warmte[[#This Row],[Datumtijd]]))+TIME(HOUR(Data_Warmte[[#This Row],[Datumtijd]]),MINUTE(Data_Warmte[[#This Row],[Datumtijd]]),SECOND(Data_Warmte[[#This Row],[Datumtijd]]))</f>
        <v>1534.5833333333333</v>
      </c>
      <c r="C1737" s="11">
        <v>1.5111737999999998E-4</v>
      </c>
      <c r="D1737" s="7">
        <f>Data_Warmte[[#This Row],[Fractie]]/MAX(Data_Warmte[Fractie])</f>
        <v>0.36586061340529552</v>
      </c>
    </row>
    <row r="1738" spans="1:4" x14ac:dyDescent="0.25">
      <c r="A1738" s="10">
        <v>43903.625</v>
      </c>
      <c r="B1738" s="10">
        <f>DATE(1904,MONTH(Data_Warmte[[#This Row],[Datumtijd]]),DAY(Data_Warmte[[#This Row],[Datumtijd]]))+TIME(HOUR(Data_Warmte[[#This Row],[Datumtijd]]),MINUTE(Data_Warmte[[#This Row],[Datumtijd]]),SECOND(Data_Warmte[[#This Row],[Datumtijd]]))</f>
        <v>1534.625</v>
      </c>
      <c r="C1738" s="11">
        <v>1.5502008E-4</v>
      </c>
      <c r="D1738" s="7">
        <f>Data_Warmte[[#This Row],[Fractie]]/MAX(Data_Warmte[Fractie])</f>
        <v>0.37530919050434824</v>
      </c>
    </row>
    <row r="1739" spans="1:4" x14ac:dyDescent="0.25">
      <c r="A1739" s="10">
        <v>43903.666666666664</v>
      </c>
      <c r="B1739" s="10">
        <f>DATE(1904,MONTH(Data_Warmte[[#This Row],[Datumtijd]]),DAY(Data_Warmte[[#This Row],[Datumtijd]]))+TIME(HOUR(Data_Warmte[[#This Row],[Datumtijd]]),MINUTE(Data_Warmte[[#This Row],[Datumtijd]]),SECOND(Data_Warmte[[#This Row],[Datumtijd]]))</f>
        <v>1534.6666666666667</v>
      </c>
      <c r="C1739" s="11">
        <v>1.7249560000000001E-4</v>
      </c>
      <c r="D1739" s="7">
        <f>Data_Warmte[[#This Row],[Fractie]]/MAX(Data_Warmte[Fractie])</f>
        <v>0.41761805310358413</v>
      </c>
    </row>
    <row r="1740" spans="1:4" x14ac:dyDescent="0.25">
      <c r="A1740" s="10">
        <v>43903.708333333336</v>
      </c>
      <c r="B1740" s="10">
        <f>DATE(1904,MONTH(Data_Warmte[[#This Row],[Datumtijd]]),DAY(Data_Warmte[[#This Row],[Datumtijd]]))+TIME(HOUR(Data_Warmte[[#This Row],[Datumtijd]]),MINUTE(Data_Warmte[[#This Row],[Datumtijd]]),SECOND(Data_Warmte[[#This Row],[Datumtijd]]))</f>
        <v>1534.7083333333333</v>
      </c>
      <c r="C1740" s="11">
        <v>2.1409244999999997E-4</v>
      </c>
      <c r="D1740" s="7">
        <f>Data_Warmte[[#This Row],[Fractie]]/MAX(Data_Warmte[Fractie])</f>
        <v>0.51832552339408322</v>
      </c>
    </row>
    <row r="1741" spans="1:4" x14ac:dyDescent="0.25">
      <c r="A1741" s="10">
        <v>43903.75</v>
      </c>
      <c r="B1741" s="10">
        <f>DATE(1904,MONTH(Data_Warmte[[#This Row],[Datumtijd]]),DAY(Data_Warmte[[#This Row],[Datumtijd]]))+TIME(HOUR(Data_Warmte[[#This Row],[Datumtijd]]),MINUTE(Data_Warmte[[#This Row],[Datumtijd]]),SECOND(Data_Warmte[[#This Row],[Datumtijd]]))</f>
        <v>1534.75</v>
      </c>
      <c r="C1741" s="11">
        <v>2.5539298E-4</v>
      </c>
      <c r="D1741" s="7">
        <f>Data_Warmte[[#This Row],[Fractie]]/MAX(Data_Warmte[Fractie])</f>
        <v>0.61831559230451438</v>
      </c>
    </row>
    <row r="1742" spans="1:4" x14ac:dyDescent="0.25">
      <c r="A1742" s="10">
        <v>43903.791666666664</v>
      </c>
      <c r="B1742" s="10">
        <f>DATE(1904,MONTH(Data_Warmte[[#This Row],[Datumtijd]]),DAY(Data_Warmte[[#This Row],[Datumtijd]]))+TIME(HOUR(Data_Warmte[[#This Row],[Datumtijd]]),MINUTE(Data_Warmte[[#This Row],[Datumtijd]]),SECOND(Data_Warmte[[#This Row],[Datumtijd]]))</f>
        <v>1534.7916666666667</v>
      </c>
      <c r="C1742" s="11">
        <v>2.6019024E-4</v>
      </c>
      <c r="D1742" s="7">
        <f>Data_Warmte[[#This Row],[Fractie]]/MAX(Data_Warmte[Fractie])</f>
        <v>0.62992993134523023</v>
      </c>
    </row>
    <row r="1743" spans="1:4" x14ac:dyDescent="0.25">
      <c r="A1743" s="10">
        <v>43903.833333333336</v>
      </c>
      <c r="B1743" s="10">
        <f>DATE(1904,MONTH(Data_Warmte[[#This Row],[Datumtijd]]),DAY(Data_Warmte[[#This Row],[Datumtijd]]))+TIME(HOUR(Data_Warmte[[#This Row],[Datumtijd]]),MINUTE(Data_Warmte[[#This Row],[Datumtijd]]),SECOND(Data_Warmte[[#This Row],[Datumtijd]]))</f>
        <v>1534.8333333333333</v>
      </c>
      <c r="C1743" s="11">
        <v>2.5533966000000001E-4</v>
      </c>
      <c r="D1743" s="7">
        <f>Data_Warmte[[#This Row],[Fractie]]/MAX(Data_Warmte[Fractie])</f>
        <v>0.61818650266633535</v>
      </c>
    </row>
    <row r="1744" spans="1:4" x14ac:dyDescent="0.25">
      <c r="A1744" s="10">
        <v>43903.875</v>
      </c>
      <c r="B1744" s="10">
        <f>DATE(1904,MONTH(Data_Warmte[[#This Row],[Datumtijd]]),DAY(Data_Warmte[[#This Row],[Datumtijd]]))+TIME(HOUR(Data_Warmte[[#This Row],[Datumtijd]]),MINUTE(Data_Warmte[[#This Row],[Datumtijd]]),SECOND(Data_Warmte[[#This Row],[Datumtijd]]))</f>
        <v>1534.875</v>
      </c>
      <c r="C1744" s="11">
        <v>2.3013100000000004E-4</v>
      </c>
      <c r="D1744" s="7">
        <f>Data_Warmte[[#This Row],[Fractie]]/MAX(Data_Warmte[Fractie])</f>
        <v>0.55715542992853695</v>
      </c>
    </row>
    <row r="1745" spans="1:4" x14ac:dyDescent="0.25">
      <c r="A1745" s="10">
        <v>43903.916666666664</v>
      </c>
      <c r="B1745" s="10">
        <f>DATE(1904,MONTH(Data_Warmte[[#This Row],[Datumtijd]]),DAY(Data_Warmte[[#This Row],[Datumtijd]]))+TIME(HOUR(Data_Warmte[[#This Row],[Datumtijd]]),MINUTE(Data_Warmte[[#This Row],[Datumtijd]]),SECOND(Data_Warmte[[#This Row],[Datumtijd]]))</f>
        <v>1534.9166666666667</v>
      </c>
      <c r="C1745" s="11">
        <v>1.9686656999999999E-4</v>
      </c>
      <c r="D1745" s="7">
        <f>Data_Warmte[[#This Row],[Fractie]]/MAX(Data_Warmte[Fractie])</f>
        <v>0.4766210482156093</v>
      </c>
    </row>
    <row r="1746" spans="1:4" x14ac:dyDescent="0.25">
      <c r="A1746" s="10">
        <v>43903.958333333336</v>
      </c>
      <c r="B1746" s="10">
        <f>DATE(1904,MONTH(Data_Warmte[[#This Row],[Datumtijd]]),DAY(Data_Warmte[[#This Row],[Datumtijd]]))+TIME(HOUR(Data_Warmte[[#This Row],[Datumtijd]]),MINUTE(Data_Warmte[[#This Row],[Datumtijd]]),SECOND(Data_Warmte[[#This Row],[Datumtijd]]))</f>
        <v>1534.9583333333333</v>
      </c>
      <c r="C1746" s="11">
        <v>1.4197355999999998E-4</v>
      </c>
      <c r="D1746" s="7">
        <f>Data_Warmte[[#This Row],[Fractie]]/MAX(Data_Warmte[Fractie])</f>
        <v>0.3437230962377294</v>
      </c>
    </row>
    <row r="1747" spans="1:4" x14ac:dyDescent="0.25">
      <c r="A1747" s="10">
        <v>43904</v>
      </c>
      <c r="B1747" s="10">
        <f>DATE(1904,MONTH(Data_Warmte[[#This Row],[Datumtijd]]),DAY(Data_Warmte[[#This Row],[Datumtijd]]))+TIME(HOUR(Data_Warmte[[#This Row],[Datumtijd]]),MINUTE(Data_Warmte[[#This Row],[Datumtijd]]),SECOND(Data_Warmte[[#This Row],[Datumtijd]]))</f>
        <v>1535</v>
      </c>
      <c r="C1747" s="11">
        <v>8.5838260000000005E-5</v>
      </c>
      <c r="D1747" s="7">
        <f>Data_Warmte[[#This Row],[Fractie]]/MAX(Data_Warmte[Fractie])</f>
        <v>0.2078175154786514</v>
      </c>
    </row>
    <row r="1748" spans="1:4" x14ac:dyDescent="0.25">
      <c r="A1748" s="10">
        <v>43904.041666666664</v>
      </c>
      <c r="B1748" s="10">
        <f>DATE(1904,MONTH(Data_Warmte[[#This Row],[Datumtijd]]),DAY(Data_Warmte[[#This Row],[Datumtijd]]))+TIME(HOUR(Data_Warmte[[#This Row],[Datumtijd]]),MINUTE(Data_Warmte[[#This Row],[Datumtijd]]),SECOND(Data_Warmte[[#This Row],[Datumtijd]]))</f>
        <v>1535.0416666666667</v>
      </c>
      <c r="C1748" s="11">
        <v>7.5877180000000005E-5</v>
      </c>
      <c r="D1748" s="7">
        <f>Data_Warmte[[#This Row],[Fractie]]/MAX(Data_Warmte[Fractie])</f>
        <v>0.18370138245027823</v>
      </c>
    </row>
    <row r="1749" spans="1:4" x14ac:dyDescent="0.25">
      <c r="A1749" s="10">
        <v>43904.083333333336</v>
      </c>
      <c r="B1749" s="10">
        <f>DATE(1904,MONTH(Data_Warmte[[#This Row],[Datumtijd]]),DAY(Data_Warmte[[#This Row],[Datumtijd]]))+TIME(HOUR(Data_Warmte[[#This Row],[Datumtijd]]),MINUTE(Data_Warmte[[#This Row],[Datumtijd]]),SECOND(Data_Warmte[[#This Row],[Datumtijd]]))</f>
        <v>1535.0833333333333</v>
      </c>
      <c r="C1749" s="11">
        <v>7.0966140000000008E-5</v>
      </c>
      <c r="D1749" s="7">
        <f>Data_Warmte[[#This Row],[Fractie]]/MAX(Data_Warmte[Fractie])</f>
        <v>0.17181157793634383</v>
      </c>
    </row>
    <row r="1750" spans="1:4" x14ac:dyDescent="0.25">
      <c r="A1750" s="10">
        <v>43904.125</v>
      </c>
      <c r="B1750" s="10">
        <f>DATE(1904,MONTH(Data_Warmte[[#This Row],[Datumtijd]]),DAY(Data_Warmte[[#This Row],[Datumtijd]]))+TIME(HOUR(Data_Warmte[[#This Row],[Datumtijd]]),MINUTE(Data_Warmte[[#This Row],[Datumtijd]]),SECOND(Data_Warmte[[#This Row],[Datumtijd]]))</f>
        <v>1535.125</v>
      </c>
      <c r="C1750" s="11">
        <v>7.6032699999999988E-5</v>
      </c>
      <c r="D1750" s="7">
        <f>Data_Warmte[[#This Row],[Fractie]]/MAX(Data_Warmte[Fractie])</f>
        <v>0.18407790196508708</v>
      </c>
    </row>
    <row r="1751" spans="1:4" x14ac:dyDescent="0.25">
      <c r="A1751" s="10">
        <v>43904.166666666664</v>
      </c>
      <c r="B1751" s="10">
        <f>DATE(1904,MONTH(Data_Warmte[[#This Row],[Datumtijd]]),DAY(Data_Warmte[[#This Row],[Datumtijd]]))+TIME(HOUR(Data_Warmte[[#This Row],[Datumtijd]]),MINUTE(Data_Warmte[[#This Row],[Datumtijd]]),SECOND(Data_Warmte[[#This Row],[Datumtijd]]))</f>
        <v>1535.1666666666667</v>
      </c>
      <c r="C1751" s="11">
        <v>8.1848799999999995E-5</v>
      </c>
      <c r="D1751" s="7">
        <f>Data_Warmte[[#This Row],[Fractie]]/MAX(Data_Warmte[Fractie])</f>
        <v>0.19815888929842057</v>
      </c>
    </row>
    <row r="1752" spans="1:4" x14ac:dyDescent="0.25">
      <c r="A1752" s="10">
        <v>43904.208333333336</v>
      </c>
      <c r="B1752" s="10">
        <f>DATE(1904,MONTH(Data_Warmte[[#This Row],[Datumtijd]]),DAY(Data_Warmte[[#This Row],[Datumtijd]]))+TIME(HOUR(Data_Warmte[[#This Row],[Datumtijd]]),MINUTE(Data_Warmte[[#This Row],[Datumtijd]]),SECOND(Data_Warmte[[#This Row],[Datumtijd]]))</f>
        <v>1535.2083333333333</v>
      </c>
      <c r="C1752" s="11">
        <v>9.1675500000000014E-5</v>
      </c>
      <c r="D1752" s="7">
        <f>Data_Warmte[[#This Row],[Fractie]]/MAX(Data_Warmte[Fractie])</f>
        <v>0.22194968351249325</v>
      </c>
    </row>
    <row r="1753" spans="1:4" x14ac:dyDescent="0.25">
      <c r="A1753" s="10">
        <v>43904.25</v>
      </c>
      <c r="B1753" s="10">
        <f>DATE(1904,MONTH(Data_Warmte[[#This Row],[Datumtijd]]),DAY(Data_Warmte[[#This Row],[Datumtijd]]))+TIME(HOUR(Data_Warmte[[#This Row],[Datumtijd]]),MINUTE(Data_Warmte[[#This Row],[Datumtijd]]),SECOND(Data_Warmte[[#This Row],[Datumtijd]]))</f>
        <v>1535.25</v>
      </c>
      <c r="C1753" s="11">
        <v>1.1734815E-4</v>
      </c>
      <c r="D1753" s="7">
        <f>Data_Warmte[[#This Row],[Fractie]]/MAX(Data_Warmte[Fractie])</f>
        <v>0.28410409273226306</v>
      </c>
    </row>
    <row r="1754" spans="1:4" x14ac:dyDescent="0.25">
      <c r="A1754" s="10">
        <v>43904.291666666664</v>
      </c>
      <c r="B1754" s="10">
        <f>DATE(1904,MONTH(Data_Warmte[[#This Row],[Datumtijd]]),DAY(Data_Warmte[[#This Row],[Datumtijd]]))+TIME(HOUR(Data_Warmte[[#This Row],[Datumtijd]]),MINUTE(Data_Warmte[[#This Row],[Datumtijd]]),SECOND(Data_Warmte[[#This Row],[Datumtijd]]))</f>
        <v>1535.2916666666667</v>
      </c>
      <c r="C1754" s="11">
        <v>1.7801832E-4</v>
      </c>
      <c r="D1754" s="7">
        <f>Data_Warmte[[#This Row],[Fractie]]/MAX(Data_Warmte[Fractie])</f>
        <v>0.43098875690261568</v>
      </c>
    </row>
    <row r="1755" spans="1:4" x14ac:dyDescent="0.25">
      <c r="A1755" s="10">
        <v>43904.333333333336</v>
      </c>
      <c r="B1755" s="10">
        <f>DATE(1904,MONTH(Data_Warmte[[#This Row],[Datumtijd]]),DAY(Data_Warmte[[#This Row],[Datumtijd]]))+TIME(HOUR(Data_Warmte[[#This Row],[Datumtijd]]),MINUTE(Data_Warmte[[#This Row],[Datumtijd]]),SECOND(Data_Warmte[[#This Row],[Datumtijd]]))</f>
        <v>1535.3333333333333</v>
      </c>
      <c r="C1755" s="11">
        <v>2.5260163000000001E-4</v>
      </c>
      <c r="D1755" s="7">
        <f>Data_Warmte[[#This Row],[Fractie]]/MAX(Data_Warmte[Fractie])</f>
        <v>0.61155763353611292</v>
      </c>
    </row>
    <row r="1756" spans="1:4" x14ac:dyDescent="0.25">
      <c r="A1756" s="10">
        <v>43904.375</v>
      </c>
      <c r="B1756" s="10">
        <f>DATE(1904,MONTH(Data_Warmte[[#This Row],[Datumtijd]]),DAY(Data_Warmte[[#This Row],[Datumtijd]]))+TIME(HOUR(Data_Warmte[[#This Row],[Datumtijd]]),MINUTE(Data_Warmte[[#This Row],[Datumtijd]]),SECOND(Data_Warmte[[#This Row],[Datumtijd]]))</f>
        <v>1535.375</v>
      </c>
      <c r="C1756" s="11">
        <v>2.8771008E-4</v>
      </c>
      <c r="D1756" s="7">
        <f>Data_Warmte[[#This Row],[Fractie]]/MAX(Data_Warmte[Fractie])</f>
        <v>0.69655645400738586</v>
      </c>
    </row>
    <row r="1757" spans="1:4" x14ac:dyDescent="0.25">
      <c r="A1757" s="10">
        <v>43904.416666666664</v>
      </c>
      <c r="B1757" s="10">
        <f>DATE(1904,MONTH(Data_Warmte[[#This Row],[Datumtijd]]),DAY(Data_Warmte[[#This Row],[Datumtijd]]))+TIME(HOUR(Data_Warmte[[#This Row],[Datumtijd]]),MINUTE(Data_Warmte[[#This Row],[Datumtijd]]),SECOND(Data_Warmte[[#This Row],[Datumtijd]]))</f>
        <v>1535.4166666666667</v>
      </c>
      <c r="C1757" s="11">
        <v>2.7521005000000003E-4</v>
      </c>
      <c r="D1757" s="7">
        <f>Data_Warmte[[#This Row],[Fractie]]/MAX(Data_Warmte[Fractie])</f>
        <v>0.66629343169066368</v>
      </c>
    </row>
    <row r="1758" spans="1:4" x14ac:dyDescent="0.25">
      <c r="A1758" s="10">
        <v>43904.458333333336</v>
      </c>
      <c r="B1758" s="10">
        <f>DATE(1904,MONTH(Data_Warmte[[#This Row],[Datumtijd]]),DAY(Data_Warmte[[#This Row],[Datumtijd]]))+TIME(HOUR(Data_Warmte[[#This Row],[Datumtijd]]),MINUTE(Data_Warmte[[#This Row],[Datumtijd]]),SECOND(Data_Warmte[[#This Row],[Datumtijd]]))</f>
        <v>1535.4583333333333</v>
      </c>
      <c r="C1758" s="11">
        <v>2.3412355000000001E-4</v>
      </c>
      <c r="D1758" s="7">
        <f>Data_Warmte[[#This Row],[Fractie]]/MAX(Data_Warmte[Fractie])</f>
        <v>0.56682153710993</v>
      </c>
    </row>
    <row r="1759" spans="1:4" x14ac:dyDescent="0.25">
      <c r="A1759" s="10">
        <v>43904.5</v>
      </c>
      <c r="B1759" s="10">
        <f>DATE(1904,MONTH(Data_Warmte[[#This Row],[Datumtijd]]),DAY(Data_Warmte[[#This Row],[Datumtijd]]))+TIME(HOUR(Data_Warmte[[#This Row],[Datumtijd]]),MINUTE(Data_Warmte[[#This Row],[Datumtijd]]),SECOND(Data_Warmte[[#This Row],[Datumtijd]]))</f>
        <v>1535.5</v>
      </c>
      <c r="C1759" s="11">
        <v>2.0192463999999999E-4</v>
      </c>
      <c r="D1759" s="7">
        <f>Data_Warmte[[#This Row],[Fractie]]/MAX(Data_Warmte[Fractie])</f>
        <v>0.48886681764892614</v>
      </c>
    </row>
    <row r="1760" spans="1:4" x14ac:dyDescent="0.25">
      <c r="A1760" s="10">
        <v>43904.541666666664</v>
      </c>
      <c r="B1760" s="10">
        <f>DATE(1904,MONTH(Data_Warmte[[#This Row],[Datumtijd]]),DAY(Data_Warmte[[#This Row],[Datumtijd]]))+TIME(HOUR(Data_Warmte[[#This Row],[Datumtijd]]),MINUTE(Data_Warmte[[#This Row],[Datumtijd]]),SECOND(Data_Warmte[[#This Row],[Datumtijd]]))</f>
        <v>1535.5416666666667</v>
      </c>
      <c r="C1760" s="11">
        <v>1.8209945000000001E-4</v>
      </c>
      <c r="D1760" s="7">
        <f>Data_Warmte[[#This Row],[Fractie]]/MAX(Data_Warmte[Fractie])</f>
        <v>0.44086931945066116</v>
      </c>
    </row>
    <row r="1761" spans="1:4" x14ac:dyDescent="0.25">
      <c r="A1761" s="10">
        <v>43904.583333333336</v>
      </c>
      <c r="B1761" s="10">
        <f>DATE(1904,MONTH(Data_Warmte[[#This Row],[Datumtijd]]),DAY(Data_Warmte[[#This Row],[Datumtijd]]))+TIME(HOUR(Data_Warmte[[#This Row],[Datumtijd]]),MINUTE(Data_Warmte[[#This Row],[Datumtijd]]),SECOND(Data_Warmte[[#This Row],[Datumtijd]]))</f>
        <v>1535.5833333333333</v>
      </c>
      <c r="C1761" s="11">
        <v>1.64568E-4</v>
      </c>
      <c r="D1761" s="7">
        <f>Data_Warmte[[#This Row],[Fractie]]/MAX(Data_Warmte[Fractie])</f>
        <v>0.39842504830935183</v>
      </c>
    </row>
    <row r="1762" spans="1:4" x14ac:dyDescent="0.25">
      <c r="A1762" s="10">
        <v>43904.625</v>
      </c>
      <c r="B1762" s="10">
        <f>DATE(1904,MONTH(Data_Warmte[[#This Row],[Datumtijd]]),DAY(Data_Warmte[[#This Row],[Datumtijd]]))+TIME(HOUR(Data_Warmte[[#This Row],[Datumtijd]]),MINUTE(Data_Warmte[[#This Row],[Datumtijd]]),SECOND(Data_Warmte[[#This Row],[Datumtijd]]))</f>
        <v>1535.625</v>
      </c>
      <c r="C1762" s="11">
        <v>1.6125912000000003E-4</v>
      </c>
      <c r="D1762" s="7">
        <f>Data_Warmte[[#This Row],[Fractie]]/MAX(Data_Warmte[Fractie])</f>
        <v>0.39041413079288551</v>
      </c>
    </row>
    <row r="1763" spans="1:4" x14ac:dyDescent="0.25">
      <c r="A1763" s="10">
        <v>43904.666666666664</v>
      </c>
      <c r="B1763" s="10">
        <f>DATE(1904,MONTH(Data_Warmte[[#This Row],[Datumtijd]]),DAY(Data_Warmte[[#This Row],[Datumtijd]]))+TIME(HOUR(Data_Warmte[[#This Row],[Datumtijd]]),MINUTE(Data_Warmte[[#This Row],[Datumtijd]]),SECOND(Data_Warmte[[#This Row],[Datumtijd]]))</f>
        <v>1535.6666666666667</v>
      </c>
      <c r="C1763" s="11">
        <v>1.7342318000000001E-4</v>
      </c>
      <c r="D1763" s="7">
        <f>Data_Warmte[[#This Row],[Fractie]]/MAX(Data_Warmte[Fractie])</f>
        <v>0.41986375765313683</v>
      </c>
    </row>
    <row r="1764" spans="1:4" x14ac:dyDescent="0.25">
      <c r="A1764" s="10">
        <v>43904.708333333336</v>
      </c>
      <c r="B1764" s="10">
        <f>DATE(1904,MONTH(Data_Warmte[[#This Row],[Datumtijd]]),DAY(Data_Warmte[[#This Row],[Datumtijd]]))+TIME(HOUR(Data_Warmte[[#This Row],[Datumtijd]]),MINUTE(Data_Warmte[[#This Row],[Datumtijd]]),SECOND(Data_Warmte[[#This Row],[Datumtijd]]))</f>
        <v>1535.7083333333333</v>
      </c>
      <c r="C1764" s="11">
        <v>2.0278739999999998E-4</v>
      </c>
      <c r="D1764" s="7">
        <f>Data_Warmte[[#This Row],[Fractie]]/MAX(Data_Warmte[Fractie])</f>
        <v>0.49095559064658895</v>
      </c>
    </row>
    <row r="1765" spans="1:4" x14ac:dyDescent="0.25">
      <c r="A1765" s="10">
        <v>43904.75</v>
      </c>
      <c r="B1765" s="10">
        <f>DATE(1904,MONTH(Data_Warmte[[#This Row],[Datumtijd]]),DAY(Data_Warmte[[#This Row],[Datumtijd]]))+TIME(HOUR(Data_Warmte[[#This Row],[Datumtijd]]),MINUTE(Data_Warmte[[#This Row],[Datumtijd]]),SECOND(Data_Warmte[[#This Row],[Datumtijd]]))</f>
        <v>1535.75</v>
      </c>
      <c r="C1765" s="11">
        <v>2.3663101999999998E-4</v>
      </c>
      <c r="D1765" s="7">
        <f>Data_Warmte[[#This Row],[Fractie]]/MAX(Data_Warmte[Fractie])</f>
        <v>0.57289221218579067</v>
      </c>
    </row>
    <row r="1766" spans="1:4" x14ac:dyDescent="0.25">
      <c r="A1766" s="10">
        <v>43904.791666666664</v>
      </c>
      <c r="B1766" s="10">
        <f>DATE(1904,MONTH(Data_Warmte[[#This Row],[Datumtijd]]),DAY(Data_Warmte[[#This Row],[Datumtijd]]))+TIME(HOUR(Data_Warmte[[#This Row],[Datumtijd]]),MINUTE(Data_Warmte[[#This Row],[Datumtijd]]),SECOND(Data_Warmte[[#This Row],[Datumtijd]]))</f>
        <v>1535.7916666666667</v>
      </c>
      <c r="C1766" s="11">
        <v>2.4634911999999999E-4</v>
      </c>
      <c r="D1766" s="7">
        <f>Data_Warmte[[#This Row],[Fractie]]/MAX(Data_Warmte[Fractie])</f>
        <v>0.59642008189299445</v>
      </c>
    </row>
    <row r="1767" spans="1:4" x14ac:dyDescent="0.25">
      <c r="A1767" s="10">
        <v>43904.833333333336</v>
      </c>
      <c r="B1767" s="10">
        <f>DATE(1904,MONTH(Data_Warmte[[#This Row],[Datumtijd]]),DAY(Data_Warmte[[#This Row],[Datumtijd]]))+TIME(HOUR(Data_Warmte[[#This Row],[Datumtijd]]),MINUTE(Data_Warmte[[#This Row],[Datumtijd]]),SECOND(Data_Warmte[[#This Row],[Datumtijd]]))</f>
        <v>1535.8333333333333</v>
      </c>
      <c r="C1767" s="11">
        <v>2.3841419999999998E-4</v>
      </c>
      <c r="D1767" s="7">
        <f>Data_Warmte[[#This Row],[Fractie]]/MAX(Data_Warmte[Fractie])</f>
        <v>0.57720935511542626</v>
      </c>
    </row>
    <row r="1768" spans="1:4" x14ac:dyDescent="0.25">
      <c r="A1768" s="10">
        <v>43904.875</v>
      </c>
      <c r="B1768" s="10">
        <f>DATE(1904,MONTH(Data_Warmte[[#This Row],[Datumtijd]]),DAY(Data_Warmte[[#This Row],[Datumtijd]]))+TIME(HOUR(Data_Warmte[[#This Row],[Datumtijd]]),MINUTE(Data_Warmte[[#This Row],[Datumtijd]]),SECOND(Data_Warmte[[#This Row],[Datumtijd]]))</f>
        <v>1535.875</v>
      </c>
      <c r="C1768" s="11">
        <v>2.1717724999999996E-4</v>
      </c>
      <c r="D1768" s="7">
        <f>Data_Warmte[[#This Row],[Fractie]]/MAX(Data_Warmte[Fractie])</f>
        <v>0.52579393516930484</v>
      </c>
    </row>
    <row r="1769" spans="1:4" x14ac:dyDescent="0.25">
      <c r="A1769" s="10">
        <v>43904.916666666664</v>
      </c>
      <c r="B1769" s="10">
        <f>DATE(1904,MONTH(Data_Warmte[[#This Row],[Datumtijd]]),DAY(Data_Warmte[[#This Row],[Datumtijd]]))+TIME(HOUR(Data_Warmte[[#This Row],[Datumtijd]]),MINUTE(Data_Warmte[[#This Row],[Datumtijd]]),SECOND(Data_Warmte[[#This Row],[Datumtijd]]))</f>
        <v>1535.9166666666667</v>
      </c>
      <c r="C1769" s="11">
        <v>1.9147252000000002E-4</v>
      </c>
      <c r="D1769" s="7">
        <f>Data_Warmte[[#This Row],[Fractie]]/MAX(Data_Warmte[Fractie])</f>
        <v>0.46356185911546199</v>
      </c>
    </row>
    <row r="1770" spans="1:4" x14ac:dyDescent="0.25">
      <c r="A1770" s="10">
        <v>43904.958333333336</v>
      </c>
      <c r="B1770" s="10">
        <f>DATE(1904,MONTH(Data_Warmte[[#This Row],[Datumtijd]]),DAY(Data_Warmte[[#This Row],[Datumtijd]]))+TIME(HOUR(Data_Warmte[[#This Row],[Datumtijd]]),MINUTE(Data_Warmte[[#This Row],[Datumtijd]]),SECOND(Data_Warmte[[#This Row],[Datumtijd]]))</f>
        <v>1535.9583333333333</v>
      </c>
      <c r="C1770" s="11">
        <v>1.5605168000000001E-4</v>
      </c>
      <c r="D1770" s="7">
        <f>Data_Warmte[[#This Row],[Fractie]]/MAX(Data_Warmte[Fractie])</f>
        <v>0.37780673121600505</v>
      </c>
    </row>
    <row r="1771" spans="1:4" x14ac:dyDescent="0.25">
      <c r="A1771" s="10">
        <v>43905</v>
      </c>
      <c r="B1771" s="10">
        <f>DATE(1904,MONTH(Data_Warmte[[#This Row],[Datumtijd]]),DAY(Data_Warmte[[#This Row],[Datumtijd]]))+TIME(HOUR(Data_Warmte[[#This Row],[Datumtijd]]),MINUTE(Data_Warmte[[#This Row],[Datumtijd]]),SECOND(Data_Warmte[[#This Row],[Datumtijd]]))</f>
        <v>1536</v>
      </c>
      <c r="C1771" s="11">
        <v>1.0588824E-4</v>
      </c>
      <c r="D1771" s="7">
        <f>Data_Warmte[[#This Row],[Fractie]]/MAX(Data_Warmte[Fractie])</f>
        <v>0.25635923835370328</v>
      </c>
    </row>
    <row r="1772" spans="1:4" x14ac:dyDescent="0.25">
      <c r="A1772" s="10">
        <v>43905.041666666664</v>
      </c>
      <c r="B1772" s="10">
        <f>DATE(1904,MONTH(Data_Warmte[[#This Row],[Datumtijd]]),DAY(Data_Warmte[[#This Row],[Datumtijd]]))+TIME(HOUR(Data_Warmte[[#This Row],[Datumtijd]]),MINUTE(Data_Warmte[[#This Row],[Datumtijd]]),SECOND(Data_Warmte[[#This Row],[Datumtijd]]))</f>
        <v>1536.0416666666667</v>
      </c>
      <c r="C1772" s="11">
        <v>8.2046700000000002E-5</v>
      </c>
      <c r="D1772" s="7">
        <f>Data_Warmte[[#This Row],[Fractie]]/MAX(Data_Warmte[Fractie])</f>
        <v>0.19863801231784367</v>
      </c>
    </row>
    <row r="1773" spans="1:4" x14ac:dyDescent="0.25">
      <c r="A1773" s="10">
        <v>43905.083333333336</v>
      </c>
      <c r="B1773" s="10">
        <f>DATE(1904,MONTH(Data_Warmte[[#This Row],[Datumtijd]]),DAY(Data_Warmte[[#This Row],[Datumtijd]]))+TIME(HOUR(Data_Warmte[[#This Row],[Datumtijd]]),MINUTE(Data_Warmte[[#This Row],[Datumtijd]]),SECOND(Data_Warmte[[#This Row],[Datumtijd]]))</f>
        <v>1536.0833333333333</v>
      </c>
      <c r="C1773" s="11">
        <v>7.7099149999999999E-5</v>
      </c>
      <c r="D1773" s="7">
        <f>Data_Warmte[[#This Row],[Fractie]]/MAX(Data_Warmte[Fractie])</f>
        <v>0.18665981578046742</v>
      </c>
    </row>
    <row r="1774" spans="1:4" x14ac:dyDescent="0.25">
      <c r="A1774" s="10">
        <v>43905.125</v>
      </c>
      <c r="B1774" s="10">
        <f>DATE(1904,MONTH(Data_Warmte[[#This Row],[Datumtijd]]),DAY(Data_Warmte[[#This Row],[Datumtijd]]))+TIME(HOUR(Data_Warmte[[#This Row],[Datumtijd]]),MINUTE(Data_Warmte[[#This Row],[Datumtijd]]),SECOND(Data_Warmte[[#This Row],[Datumtijd]]))</f>
        <v>1536.125</v>
      </c>
      <c r="C1774" s="11">
        <v>7.773132E-5</v>
      </c>
      <c r="D1774" s="7">
        <f>Data_Warmte[[#This Row],[Fractie]]/MAX(Data_Warmte[Fractie])</f>
        <v>0.18819032209268927</v>
      </c>
    </row>
    <row r="1775" spans="1:4" x14ac:dyDescent="0.25">
      <c r="A1775" s="10">
        <v>43905.166666666664</v>
      </c>
      <c r="B1775" s="10">
        <f>DATE(1904,MONTH(Data_Warmte[[#This Row],[Datumtijd]]),DAY(Data_Warmte[[#This Row],[Datumtijd]]))+TIME(HOUR(Data_Warmte[[#This Row],[Datumtijd]]),MINUTE(Data_Warmte[[#This Row],[Datumtijd]]),SECOND(Data_Warmte[[#This Row],[Datumtijd]]))</f>
        <v>1536.1666666666667</v>
      </c>
      <c r="C1775" s="11">
        <v>8.4311E-5</v>
      </c>
      <c r="D1775" s="7">
        <f>Data_Warmte[[#This Row],[Fractie]]/MAX(Data_Warmte[Fractie])</f>
        <v>0.20411996407569979</v>
      </c>
    </row>
    <row r="1776" spans="1:4" x14ac:dyDescent="0.25">
      <c r="A1776" s="10">
        <v>43905.208333333336</v>
      </c>
      <c r="B1776" s="10">
        <f>DATE(1904,MONTH(Data_Warmte[[#This Row],[Datumtijd]]),DAY(Data_Warmte[[#This Row],[Datumtijd]]))+TIME(HOUR(Data_Warmte[[#This Row],[Datumtijd]]),MINUTE(Data_Warmte[[#This Row],[Datumtijd]]),SECOND(Data_Warmte[[#This Row],[Datumtijd]]))</f>
        <v>1536.2083333333333</v>
      </c>
      <c r="C1776" s="11">
        <v>9.259456E-5</v>
      </c>
      <c r="D1776" s="7">
        <f>Data_Warmte[[#This Row],[Fractie]]/MAX(Data_Warmte[Fractie])</f>
        <v>0.22417476083554019</v>
      </c>
    </row>
    <row r="1777" spans="1:4" x14ac:dyDescent="0.25">
      <c r="A1777" s="10">
        <v>43905.25</v>
      </c>
      <c r="B1777" s="10">
        <f>DATE(1904,MONTH(Data_Warmte[[#This Row],[Datumtijd]]),DAY(Data_Warmte[[#This Row],[Datumtijd]]))+TIME(HOUR(Data_Warmte[[#This Row],[Datumtijd]]),MINUTE(Data_Warmte[[#This Row],[Datumtijd]]),SECOND(Data_Warmte[[#This Row],[Datumtijd]]))</f>
        <v>1536.25</v>
      </c>
      <c r="C1777" s="11">
        <v>1.126104E-4</v>
      </c>
      <c r="D1777" s="7">
        <f>Data_Warmte[[#This Row],[Fractie]]/MAX(Data_Warmte[Fractie])</f>
        <v>0.27263382954241061</v>
      </c>
    </row>
    <row r="1778" spans="1:4" x14ac:dyDescent="0.25">
      <c r="A1778" s="10">
        <v>43905.291666666664</v>
      </c>
      <c r="B1778" s="10">
        <f>DATE(1904,MONTH(Data_Warmte[[#This Row],[Datumtijd]]),DAY(Data_Warmte[[#This Row],[Datumtijd]]))+TIME(HOUR(Data_Warmte[[#This Row],[Datumtijd]]),MINUTE(Data_Warmte[[#This Row],[Datumtijd]]),SECOND(Data_Warmte[[#This Row],[Datumtijd]]))</f>
        <v>1536.2916666666667</v>
      </c>
      <c r="C1778" s="11">
        <v>1.6545350000000001E-4</v>
      </c>
      <c r="D1778" s="7">
        <f>Data_Warmte[[#This Row],[Fractie]]/MAX(Data_Warmte[Fractie])</f>
        <v>0.40056887566508281</v>
      </c>
    </row>
    <row r="1779" spans="1:4" x14ac:dyDescent="0.25">
      <c r="A1779" s="10">
        <v>43905.333333333336</v>
      </c>
      <c r="B1779" s="10">
        <f>DATE(1904,MONTH(Data_Warmte[[#This Row],[Datumtijd]]),DAY(Data_Warmte[[#This Row],[Datumtijd]]))+TIME(HOUR(Data_Warmte[[#This Row],[Datumtijd]]),MINUTE(Data_Warmte[[#This Row],[Datumtijd]]),SECOND(Data_Warmte[[#This Row],[Datumtijd]]))</f>
        <v>1536.3333333333333</v>
      </c>
      <c r="C1779" s="11">
        <v>2.3348859999999997E-4</v>
      </c>
      <c r="D1779" s="7">
        <f>Data_Warmte[[#This Row],[Fractie]]/MAX(Data_Warmte[Fractie])</f>
        <v>0.56528430031769794</v>
      </c>
    </row>
    <row r="1780" spans="1:4" x14ac:dyDescent="0.25">
      <c r="A1780" s="10">
        <v>43905.375</v>
      </c>
      <c r="B1780" s="10">
        <f>DATE(1904,MONTH(Data_Warmte[[#This Row],[Datumtijd]]),DAY(Data_Warmte[[#This Row],[Datumtijd]]))+TIME(HOUR(Data_Warmte[[#This Row],[Datumtijd]]),MINUTE(Data_Warmte[[#This Row],[Datumtijd]]),SECOND(Data_Warmte[[#This Row],[Datumtijd]]))</f>
        <v>1536.375</v>
      </c>
      <c r="C1780" s="11">
        <v>2.7636580000000004E-4</v>
      </c>
      <c r="D1780" s="7">
        <f>Data_Warmte[[#This Row],[Fractie]]/MAX(Data_Warmte[Fractie])</f>
        <v>0.66909154401859827</v>
      </c>
    </row>
    <row r="1781" spans="1:4" x14ac:dyDescent="0.25">
      <c r="A1781" s="10">
        <v>43905.416666666664</v>
      </c>
      <c r="B1781" s="10">
        <f>DATE(1904,MONTH(Data_Warmte[[#This Row],[Datumtijd]]),DAY(Data_Warmte[[#This Row],[Datumtijd]]))+TIME(HOUR(Data_Warmte[[#This Row],[Datumtijd]]),MINUTE(Data_Warmte[[#This Row],[Datumtijd]]),SECOND(Data_Warmte[[#This Row],[Datumtijd]]))</f>
        <v>1536.4166666666667</v>
      </c>
      <c r="C1781" s="11">
        <v>2.7366632000000001E-4</v>
      </c>
      <c r="D1781" s="7">
        <f>Data_Warmte[[#This Row],[Fractie]]/MAX(Data_Warmte[Fractie])</f>
        <v>0.66255600582520624</v>
      </c>
    </row>
    <row r="1782" spans="1:4" x14ac:dyDescent="0.25">
      <c r="A1782" s="10">
        <v>43905.458333333336</v>
      </c>
      <c r="B1782" s="10">
        <f>DATE(1904,MONTH(Data_Warmte[[#This Row],[Datumtijd]]),DAY(Data_Warmte[[#This Row],[Datumtijd]]))+TIME(HOUR(Data_Warmte[[#This Row],[Datumtijd]]),MINUTE(Data_Warmte[[#This Row],[Datumtijd]]),SECOND(Data_Warmte[[#This Row],[Datumtijd]]))</f>
        <v>1536.4583333333333</v>
      </c>
      <c r="C1782" s="11">
        <v>2.3654604999999998E-4</v>
      </c>
      <c r="D1782" s="7">
        <f>Data_Warmte[[#This Row],[Fractie]]/MAX(Data_Warmte[Fractie])</f>
        <v>0.57268649675900751</v>
      </c>
    </row>
    <row r="1783" spans="1:4" x14ac:dyDescent="0.25">
      <c r="A1783" s="10">
        <v>43905.5</v>
      </c>
      <c r="B1783" s="10">
        <f>DATE(1904,MONTH(Data_Warmte[[#This Row],[Datumtijd]]),DAY(Data_Warmte[[#This Row],[Datumtijd]]))+TIME(HOUR(Data_Warmte[[#This Row],[Datumtijd]]),MINUTE(Data_Warmte[[#This Row],[Datumtijd]]),SECOND(Data_Warmte[[#This Row],[Datumtijd]]))</f>
        <v>1536.5</v>
      </c>
      <c r="C1783" s="11">
        <v>2.0785104000000003E-4</v>
      </c>
      <c r="D1783" s="7">
        <f>Data_Warmte[[#This Row],[Fractie]]/MAX(Data_Warmte[Fractie])</f>
        <v>0.50321484525028581</v>
      </c>
    </row>
    <row r="1784" spans="1:4" x14ac:dyDescent="0.25">
      <c r="A1784" s="10">
        <v>43905.541666666664</v>
      </c>
      <c r="B1784" s="10">
        <f>DATE(1904,MONTH(Data_Warmte[[#This Row],[Datumtijd]]),DAY(Data_Warmte[[#This Row],[Datumtijd]]))+TIME(HOUR(Data_Warmte[[#This Row],[Datumtijd]]),MINUTE(Data_Warmte[[#This Row],[Datumtijd]]),SECOND(Data_Warmte[[#This Row],[Datumtijd]]))</f>
        <v>1536.5416666666667</v>
      </c>
      <c r="C1784" s="11">
        <v>1.7991804E-4</v>
      </c>
      <c r="D1784" s="7">
        <f>Data_Warmte[[#This Row],[Fractie]]/MAX(Data_Warmte[Fractie])</f>
        <v>0.43558804736476042</v>
      </c>
    </row>
    <row r="1785" spans="1:4" x14ac:dyDescent="0.25">
      <c r="A1785" s="10">
        <v>43905.583333333336</v>
      </c>
      <c r="B1785" s="10">
        <f>DATE(1904,MONTH(Data_Warmte[[#This Row],[Datumtijd]]),DAY(Data_Warmte[[#This Row],[Datumtijd]]))+TIME(HOUR(Data_Warmte[[#This Row],[Datumtijd]]),MINUTE(Data_Warmte[[#This Row],[Datumtijd]]),SECOND(Data_Warmte[[#This Row],[Datumtijd]]))</f>
        <v>1536.5833333333333</v>
      </c>
      <c r="C1785" s="11">
        <v>1.5912810000000001E-4</v>
      </c>
      <c r="D1785" s="7">
        <f>Data_Warmte[[#This Row],[Fractie]]/MAX(Data_Warmte[Fractie])</f>
        <v>0.38525485470975751</v>
      </c>
    </row>
    <row r="1786" spans="1:4" x14ac:dyDescent="0.25">
      <c r="A1786" s="10">
        <v>43905.625</v>
      </c>
      <c r="B1786" s="10">
        <f>DATE(1904,MONTH(Data_Warmte[[#This Row],[Datumtijd]]),DAY(Data_Warmte[[#This Row],[Datumtijd]]))+TIME(HOUR(Data_Warmte[[#This Row],[Datumtijd]]),MINUTE(Data_Warmte[[#This Row],[Datumtijd]]),SECOND(Data_Warmte[[#This Row],[Datumtijd]]))</f>
        <v>1536.625</v>
      </c>
      <c r="C1786" s="11">
        <v>1.5407175999999998E-4</v>
      </c>
      <c r="D1786" s="7">
        <f>Data_Warmte[[#This Row],[Fractie]]/MAX(Data_Warmte[Fractie])</f>
        <v>0.37301327366867709</v>
      </c>
    </row>
    <row r="1787" spans="1:4" x14ac:dyDescent="0.25">
      <c r="A1787" s="10">
        <v>43905.666666666664</v>
      </c>
      <c r="B1787" s="10">
        <f>DATE(1904,MONTH(Data_Warmte[[#This Row],[Datumtijd]]),DAY(Data_Warmte[[#This Row],[Datumtijd]]))+TIME(HOUR(Data_Warmte[[#This Row],[Datumtijd]]),MINUTE(Data_Warmte[[#This Row],[Datumtijd]]),SECOND(Data_Warmte[[#This Row],[Datumtijd]]))</f>
        <v>1536.6666666666667</v>
      </c>
      <c r="C1787" s="11">
        <v>1.5975536E-4</v>
      </c>
      <c r="D1787" s="7">
        <f>Data_Warmte[[#This Row],[Fractie]]/MAX(Data_Warmte[Fractie])</f>
        <v>0.38677347373534282</v>
      </c>
    </row>
    <row r="1788" spans="1:4" x14ac:dyDescent="0.25">
      <c r="A1788" s="10">
        <v>43905.708333333336</v>
      </c>
      <c r="B1788" s="10">
        <f>DATE(1904,MONTH(Data_Warmte[[#This Row],[Datumtijd]]),DAY(Data_Warmte[[#This Row],[Datumtijd]]))+TIME(HOUR(Data_Warmte[[#This Row],[Datumtijd]]),MINUTE(Data_Warmte[[#This Row],[Datumtijd]]),SECOND(Data_Warmte[[#This Row],[Datumtijd]]))</f>
        <v>1536.7083333333333</v>
      </c>
      <c r="C1788" s="11">
        <v>1.8010968000000001E-4</v>
      </c>
      <c r="D1788" s="7">
        <f>Data_Warmte[[#This Row],[Fractie]]/MAX(Data_Warmte[Fractie])</f>
        <v>0.43605201469898103</v>
      </c>
    </row>
    <row r="1789" spans="1:4" x14ac:dyDescent="0.25">
      <c r="A1789" s="10">
        <v>43905.75</v>
      </c>
      <c r="B1789" s="10">
        <f>DATE(1904,MONTH(Data_Warmte[[#This Row],[Datumtijd]]),DAY(Data_Warmte[[#This Row],[Datumtijd]]))+TIME(HOUR(Data_Warmte[[#This Row],[Datumtijd]]),MINUTE(Data_Warmte[[#This Row],[Datumtijd]]),SECOND(Data_Warmte[[#This Row],[Datumtijd]]))</f>
        <v>1536.75</v>
      </c>
      <c r="C1789" s="11">
        <v>2.0790292999999999E-4</v>
      </c>
      <c r="D1789" s="7">
        <f>Data_Warmte[[#This Row],[Fractie]]/MAX(Data_Warmte[Fractie])</f>
        <v>0.50334047280702077</v>
      </c>
    </row>
    <row r="1790" spans="1:4" x14ac:dyDescent="0.25">
      <c r="A1790" s="10">
        <v>43905.791666666664</v>
      </c>
      <c r="B1790" s="10">
        <f>DATE(1904,MONTH(Data_Warmte[[#This Row],[Datumtijd]]),DAY(Data_Warmte[[#This Row],[Datumtijd]]))+TIME(HOUR(Data_Warmte[[#This Row],[Datumtijd]]),MINUTE(Data_Warmte[[#This Row],[Datumtijd]]),SECOND(Data_Warmte[[#This Row],[Datumtijd]]))</f>
        <v>1536.7916666666667</v>
      </c>
      <c r="C1790" s="11">
        <v>2.1598909999999999E-4</v>
      </c>
      <c r="D1790" s="7">
        <f>Data_Warmte[[#This Row],[Fractie]]/MAX(Data_Warmte[Fractie])</f>
        <v>0.52291738127578524</v>
      </c>
    </row>
    <row r="1791" spans="1:4" x14ac:dyDescent="0.25">
      <c r="A1791" s="10">
        <v>43905.833333333336</v>
      </c>
      <c r="B1791" s="10">
        <f>DATE(1904,MONTH(Data_Warmte[[#This Row],[Datumtijd]]),DAY(Data_Warmte[[#This Row],[Datumtijd]]))+TIME(HOUR(Data_Warmte[[#This Row],[Datumtijd]]),MINUTE(Data_Warmte[[#This Row],[Datumtijd]]),SECOND(Data_Warmte[[#This Row],[Datumtijd]]))</f>
        <v>1536.8333333333333</v>
      </c>
      <c r="C1791" s="11">
        <v>2.1393694E-4</v>
      </c>
      <c r="D1791" s="7">
        <f>Data_Warmte[[#This Row],[Fractie]]/MAX(Data_Warmte[Fractie])</f>
        <v>0.51794902808963417</v>
      </c>
    </row>
    <row r="1792" spans="1:4" x14ac:dyDescent="0.25">
      <c r="A1792" s="10">
        <v>43905.875</v>
      </c>
      <c r="B1792" s="10">
        <f>DATE(1904,MONTH(Data_Warmte[[#This Row],[Datumtijd]]),DAY(Data_Warmte[[#This Row],[Datumtijd]]))+TIME(HOUR(Data_Warmte[[#This Row],[Datumtijd]]),MINUTE(Data_Warmte[[#This Row],[Datumtijd]]),SECOND(Data_Warmte[[#This Row],[Datumtijd]]))</f>
        <v>1536.875</v>
      </c>
      <c r="C1792" s="11">
        <v>1.9875780000000001E-4</v>
      </c>
      <c r="D1792" s="7">
        <f>Data_Warmte[[#This Row],[Fractie]]/MAX(Data_Warmte[Fractie])</f>
        <v>0.48119978408232766</v>
      </c>
    </row>
    <row r="1793" spans="1:4" x14ac:dyDescent="0.25">
      <c r="A1793" s="10">
        <v>43905.916666666664</v>
      </c>
      <c r="B1793" s="10">
        <f>DATE(1904,MONTH(Data_Warmte[[#This Row],[Datumtijd]]),DAY(Data_Warmte[[#This Row],[Datumtijd]]))+TIME(HOUR(Data_Warmte[[#This Row],[Datumtijd]]),MINUTE(Data_Warmte[[#This Row],[Datumtijd]]),SECOND(Data_Warmte[[#This Row],[Datumtijd]]))</f>
        <v>1536.9166666666667</v>
      </c>
      <c r="C1793" s="11">
        <v>1.6958866E-4</v>
      </c>
      <c r="D1793" s="7">
        <f>Data_Warmte[[#This Row],[Fractie]]/MAX(Data_Warmte[Fractie])</f>
        <v>0.41058024678684946</v>
      </c>
    </row>
    <row r="1794" spans="1:4" x14ac:dyDescent="0.25">
      <c r="A1794" s="10">
        <v>43905.958333333336</v>
      </c>
      <c r="B1794" s="10">
        <f>DATE(1904,MONTH(Data_Warmte[[#This Row],[Datumtijd]]),DAY(Data_Warmte[[#This Row],[Datumtijd]]))+TIME(HOUR(Data_Warmte[[#This Row],[Datumtijd]]),MINUTE(Data_Warmte[[#This Row],[Datumtijd]]),SECOND(Data_Warmte[[#This Row],[Datumtijd]]))</f>
        <v>1536.9583333333333</v>
      </c>
      <c r="C1794" s="11">
        <v>1.252313E-4</v>
      </c>
      <c r="D1794" s="7">
        <f>Data_Warmte[[#This Row],[Fractie]]/MAX(Data_Warmte[Fractie])</f>
        <v>0.30318948247741317</v>
      </c>
    </row>
    <row r="1795" spans="1:4" x14ac:dyDescent="0.25">
      <c r="A1795" s="10">
        <v>43906</v>
      </c>
      <c r="B1795" s="10">
        <f>DATE(1904,MONTH(Data_Warmte[[#This Row],[Datumtijd]]),DAY(Data_Warmte[[#This Row],[Datumtijd]]))+TIME(HOUR(Data_Warmte[[#This Row],[Datumtijd]]),MINUTE(Data_Warmte[[#This Row],[Datumtijd]]),SECOND(Data_Warmte[[#This Row],[Datumtijd]]))</f>
        <v>1537</v>
      </c>
      <c r="C1795" s="11">
        <v>7.6633100000000003E-5</v>
      </c>
      <c r="D1795" s="7">
        <f>Data_Warmte[[#This Row],[Fractie]]/MAX(Data_Warmte[Fractie])</f>
        <v>0.18553149196438792</v>
      </c>
    </row>
    <row r="1796" spans="1:4" x14ac:dyDescent="0.25">
      <c r="A1796" s="10">
        <v>43906.041666666664</v>
      </c>
      <c r="B1796" s="10">
        <f>DATE(1904,MONTH(Data_Warmte[[#This Row],[Datumtijd]]),DAY(Data_Warmte[[#This Row],[Datumtijd]]))+TIME(HOUR(Data_Warmte[[#This Row],[Datumtijd]]),MINUTE(Data_Warmte[[#This Row],[Datumtijd]]),SECOND(Data_Warmte[[#This Row],[Datumtijd]]))</f>
        <v>1537.0416666666667</v>
      </c>
      <c r="C1796" s="11">
        <v>6.0594560000000008E-5</v>
      </c>
      <c r="D1796" s="7">
        <f>Data_Warmte[[#This Row],[Fractie]]/MAX(Data_Warmte[Fractie])</f>
        <v>0.14670160964029411</v>
      </c>
    </row>
    <row r="1797" spans="1:4" x14ac:dyDescent="0.25">
      <c r="A1797" s="10">
        <v>43906.083333333336</v>
      </c>
      <c r="B1797" s="10">
        <f>DATE(1904,MONTH(Data_Warmte[[#This Row],[Datumtijd]]),DAY(Data_Warmte[[#This Row],[Datumtijd]]))+TIME(HOUR(Data_Warmte[[#This Row],[Datumtijd]]),MINUTE(Data_Warmte[[#This Row],[Datumtijd]]),SECOND(Data_Warmte[[#This Row],[Datumtijd]]))</f>
        <v>1537.0833333333333</v>
      </c>
      <c r="C1797" s="11">
        <v>6.1679400000000004E-5</v>
      </c>
      <c r="D1797" s="7">
        <f>Data_Warmte[[#This Row],[Fractie]]/MAX(Data_Warmte[Fractie])</f>
        <v>0.14932804630725194</v>
      </c>
    </row>
    <row r="1798" spans="1:4" x14ac:dyDescent="0.25">
      <c r="A1798" s="10">
        <v>43906.125</v>
      </c>
      <c r="B1798" s="10">
        <f>DATE(1904,MONTH(Data_Warmte[[#This Row],[Datumtijd]]),DAY(Data_Warmte[[#This Row],[Datumtijd]]))+TIME(HOUR(Data_Warmte[[#This Row],[Datumtijd]]),MINUTE(Data_Warmte[[#This Row],[Datumtijd]]),SECOND(Data_Warmte[[#This Row],[Datumtijd]]))</f>
        <v>1537.125</v>
      </c>
      <c r="C1798" s="11">
        <v>6.7020430000000008E-5</v>
      </c>
      <c r="D1798" s="7">
        <f>Data_Warmte[[#This Row],[Fractie]]/MAX(Data_Warmte[Fractie])</f>
        <v>0.16225887208001274</v>
      </c>
    </row>
    <row r="1799" spans="1:4" x14ac:dyDescent="0.25">
      <c r="A1799" s="10">
        <v>43906.166666666664</v>
      </c>
      <c r="B1799" s="10">
        <f>DATE(1904,MONTH(Data_Warmte[[#This Row],[Datumtijd]]),DAY(Data_Warmte[[#This Row],[Datumtijd]]))+TIME(HOUR(Data_Warmte[[#This Row],[Datumtijd]]),MINUTE(Data_Warmte[[#This Row],[Datumtijd]]),SECOND(Data_Warmte[[#This Row],[Datumtijd]]))</f>
        <v>1537.1666666666667</v>
      </c>
      <c r="C1799" s="11">
        <v>7.6109280000000005E-5</v>
      </c>
      <c r="D1799" s="7">
        <f>Data_Warmte[[#This Row],[Fractie]]/MAX(Data_Warmte[Fractie])</f>
        <v>0.18426330490004125</v>
      </c>
    </row>
    <row r="1800" spans="1:4" x14ac:dyDescent="0.25">
      <c r="A1800" s="10">
        <v>43906.208333333336</v>
      </c>
      <c r="B1800" s="10">
        <f>DATE(1904,MONTH(Data_Warmte[[#This Row],[Datumtijd]]),DAY(Data_Warmte[[#This Row],[Datumtijd]]))+TIME(HOUR(Data_Warmte[[#This Row],[Datumtijd]]),MINUTE(Data_Warmte[[#This Row],[Datumtijd]]),SECOND(Data_Warmte[[#This Row],[Datumtijd]]))</f>
        <v>1537.2083333333333</v>
      </c>
      <c r="C1800" s="11">
        <v>9.3711660000000003E-5</v>
      </c>
      <c r="D1800" s="7">
        <f>Data_Warmte[[#This Row],[Fractie]]/MAX(Data_Warmte[Fractie])</f>
        <v>0.22687930012304675</v>
      </c>
    </row>
    <row r="1801" spans="1:4" x14ac:dyDescent="0.25">
      <c r="A1801" s="10">
        <v>43906.25</v>
      </c>
      <c r="B1801" s="10">
        <f>DATE(1904,MONTH(Data_Warmte[[#This Row],[Datumtijd]]),DAY(Data_Warmte[[#This Row],[Datumtijd]]))+TIME(HOUR(Data_Warmte[[#This Row],[Datumtijd]]),MINUTE(Data_Warmte[[#This Row],[Datumtijd]]),SECOND(Data_Warmte[[#This Row],[Datumtijd]]))</f>
        <v>1537.25</v>
      </c>
      <c r="C1801" s="11">
        <v>1.4188394000000002E-4</v>
      </c>
      <c r="D1801" s="7">
        <f>Data_Warmte[[#This Row],[Fractie]]/MAX(Data_Warmte[Fractie])</f>
        <v>0.34350612299366334</v>
      </c>
    </row>
    <row r="1802" spans="1:4" x14ac:dyDescent="0.25">
      <c r="A1802" s="10">
        <v>43906.291666666664</v>
      </c>
      <c r="B1802" s="10">
        <f>DATE(1904,MONTH(Data_Warmte[[#This Row],[Datumtijd]]),DAY(Data_Warmte[[#This Row],[Datumtijd]]))+TIME(HOUR(Data_Warmte[[#This Row],[Datumtijd]]),MINUTE(Data_Warmte[[#This Row],[Datumtijd]]),SECOND(Data_Warmte[[#This Row],[Datumtijd]]))</f>
        <v>1537.2916666666667</v>
      </c>
      <c r="C1802" s="11">
        <v>2.1656410000000002E-4</v>
      </c>
      <c r="D1802" s="7">
        <f>Data_Warmte[[#This Row],[Fractie]]/MAX(Data_Warmte[Fractie])</f>
        <v>0.52430947696132491</v>
      </c>
    </row>
    <row r="1803" spans="1:4" x14ac:dyDescent="0.25">
      <c r="A1803" s="10">
        <v>43906.333333333336</v>
      </c>
      <c r="B1803" s="10">
        <f>DATE(1904,MONTH(Data_Warmte[[#This Row],[Datumtijd]]),DAY(Data_Warmte[[#This Row],[Datumtijd]]))+TIME(HOUR(Data_Warmte[[#This Row],[Datumtijd]]),MINUTE(Data_Warmte[[#This Row],[Datumtijd]]),SECOND(Data_Warmte[[#This Row],[Datumtijd]]))</f>
        <v>1537.3333333333333</v>
      </c>
      <c r="C1803" s="11">
        <v>2.5700239999999996E-4</v>
      </c>
      <c r="D1803" s="7">
        <f>Data_Warmte[[#This Row],[Fractie]]/MAX(Data_Warmte[Fractie])</f>
        <v>0.62221205602315977</v>
      </c>
    </row>
    <row r="1804" spans="1:4" x14ac:dyDescent="0.25">
      <c r="A1804" s="10">
        <v>43906.375</v>
      </c>
      <c r="B1804" s="10">
        <f>DATE(1904,MONTH(Data_Warmte[[#This Row],[Datumtijd]]),DAY(Data_Warmte[[#This Row],[Datumtijd]]))+TIME(HOUR(Data_Warmte[[#This Row],[Datumtijd]]),MINUTE(Data_Warmte[[#This Row],[Datumtijd]]),SECOND(Data_Warmte[[#This Row],[Datumtijd]]))</f>
        <v>1537.375</v>
      </c>
      <c r="C1804" s="11">
        <v>2.4924799999999998E-4</v>
      </c>
      <c r="D1804" s="7">
        <f>Data_Warmte[[#This Row],[Fractie]]/MAX(Data_Warmte[Fractie])</f>
        <v>0.60343837465977179</v>
      </c>
    </row>
    <row r="1805" spans="1:4" x14ac:dyDescent="0.25">
      <c r="A1805" s="10">
        <v>43906.416666666664</v>
      </c>
      <c r="B1805" s="10">
        <f>DATE(1904,MONTH(Data_Warmte[[#This Row],[Datumtijd]]),DAY(Data_Warmte[[#This Row],[Datumtijd]]))+TIME(HOUR(Data_Warmte[[#This Row],[Datumtijd]]),MINUTE(Data_Warmte[[#This Row],[Datumtijd]]),SECOND(Data_Warmte[[#This Row],[Datumtijd]]))</f>
        <v>1537.4166666666667</v>
      </c>
      <c r="C1805" s="11">
        <v>2.2311228000000002E-4</v>
      </c>
      <c r="D1805" s="7">
        <f>Data_Warmte[[#This Row],[Fractie]]/MAX(Data_Warmte[Fractie])</f>
        <v>0.54016285631112759</v>
      </c>
    </row>
    <row r="1806" spans="1:4" x14ac:dyDescent="0.25">
      <c r="A1806" s="10">
        <v>43906.458333333336</v>
      </c>
      <c r="B1806" s="10">
        <f>DATE(1904,MONTH(Data_Warmte[[#This Row],[Datumtijd]]),DAY(Data_Warmte[[#This Row],[Datumtijd]]))+TIME(HOUR(Data_Warmte[[#This Row],[Datumtijd]]),MINUTE(Data_Warmte[[#This Row],[Datumtijd]]),SECOND(Data_Warmte[[#This Row],[Datumtijd]]))</f>
        <v>1537.4583333333333</v>
      </c>
      <c r="C1806" s="11">
        <v>1.8542076E-4</v>
      </c>
      <c r="D1806" s="7">
        <f>Data_Warmte[[#This Row],[Fractie]]/MAX(Data_Warmte[Fractie])</f>
        <v>0.44891033044429496</v>
      </c>
    </row>
    <row r="1807" spans="1:4" x14ac:dyDescent="0.25">
      <c r="A1807" s="10">
        <v>43906.5</v>
      </c>
      <c r="B1807" s="10">
        <f>DATE(1904,MONTH(Data_Warmte[[#This Row],[Datumtijd]]),DAY(Data_Warmte[[#This Row],[Datumtijd]]))+TIME(HOUR(Data_Warmte[[#This Row],[Datumtijd]]),MINUTE(Data_Warmte[[#This Row],[Datumtijd]]),SECOND(Data_Warmte[[#This Row],[Datumtijd]]))</f>
        <v>1537.5</v>
      </c>
      <c r="C1807" s="11">
        <v>1.6152197E-4</v>
      </c>
      <c r="D1807" s="7">
        <f>Data_Warmte[[#This Row],[Fractie]]/MAX(Data_Warmte[Fractie])</f>
        <v>0.3910505000988751</v>
      </c>
    </row>
    <row r="1808" spans="1:4" x14ac:dyDescent="0.25">
      <c r="A1808" s="10">
        <v>43906.541666666664</v>
      </c>
      <c r="B1808" s="10">
        <f>DATE(1904,MONTH(Data_Warmte[[#This Row],[Datumtijd]]),DAY(Data_Warmte[[#This Row],[Datumtijd]]))+TIME(HOUR(Data_Warmte[[#This Row],[Datumtijd]]),MINUTE(Data_Warmte[[#This Row],[Datumtijd]]),SECOND(Data_Warmte[[#This Row],[Datumtijd]]))</f>
        <v>1537.5416666666667</v>
      </c>
      <c r="C1808" s="11">
        <v>1.517105E-4</v>
      </c>
      <c r="D1808" s="7">
        <f>Data_Warmte[[#This Row],[Fractie]]/MAX(Data_Warmte[Fractie])</f>
        <v>0.36729657826269946</v>
      </c>
    </row>
    <row r="1809" spans="1:4" x14ac:dyDescent="0.25">
      <c r="A1809" s="10">
        <v>43906.583333333336</v>
      </c>
      <c r="B1809" s="10">
        <f>DATE(1904,MONTH(Data_Warmte[[#This Row],[Datumtijd]]),DAY(Data_Warmte[[#This Row],[Datumtijd]]))+TIME(HOUR(Data_Warmte[[#This Row],[Datumtijd]]),MINUTE(Data_Warmte[[#This Row],[Datumtijd]]),SECOND(Data_Warmte[[#This Row],[Datumtijd]]))</f>
        <v>1537.5833333333333</v>
      </c>
      <c r="C1809" s="11">
        <v>1.3921616999999997E-4</v>
      </c>
      <c r="D1809" s="7">
        <f>Data_Warmte[[#This Row],[Fractie]]/MAX(Data_Warmte[Fractie])</f>
        <v>0.33704735585103379</v>
      </c>
    </row>
    <row r="1810" spans="1:4" x14ac:dyDescent="0.25">
      <c r="A1810" s="10">
        <v>43906.625</v>
      </c>
      <c r="B1810" s="10">
        <f>DATE(1904,MONTH(Data_Warmte[[#This Row],[Datumtijd]]),DAY(Data_Warmte[[#This Row],[Datumtijd]]))+TIME(HOUR(Data_Warmte[[#This Row],[Datumtijd]]),MINUTE(Data_Warmte[[#This Row],[Datumtijd]]),SECOND(Data_Warmte[[#This Row],[Datumtijd]]))</f>
        <v>1537.625</v>
      </c>
      <c r="C1810" s="11">
        <v>1.4018236000000001E-4</v>
      </c>
      <c r="D1810" s="7">
        <f>Data_Warmte[[#This Row],[Fractie]]/MAX(Data_Warmte[Fractie])</f>
        <v>0.33938653659957557</v>
      </c>
    </row>
    <row r="1811" spans="1:4" x14ac:dyDescent="0.25">
      <c r="A1811" s="10">
        <v>43906.666666666664</v>
      </c>
      <c r="B1811" s="10">
        <f>DATE(1904,MONTH(Data_Warmte[[#This Row],[Datumtijd]]),DAY(Data_Warmte[[#This Row],[Datumtijd]]))+TIME(HOUR(Data_Warmte[[#This Row],[Datumtijd]]),MINUTE(Data_Warmte[[#This Row],[Datumtijd]]),SECOND(Data_Warmte[[#This Row],[Datumtijd]]))</f>
        <v>1537.6666666666667</v>
      </c>
      <c r="C1811" s="11">
        <v>1.5525544000000001E-4</v>
      </c>
      <c r="D1811" s="7">
        <f>Data_Warmte[[#This Row],[Fractie]]/MAX(Data_Warmte[Fractie])</f>
        <v>0.37587900553138931</v>
      </c>
    </row>
    <row r="1812" spans="1:4" x14ac:dyDescent="0.25">
      <c r="A1812" s="10">
        <v>43906.708333333336</v>
      </c>
      <c r="B1812" s="10">
        <f>DATE(1904,MONTH(Data_Warmte[[#This Row],[Datumtijd]]),DAY(Data_Warmte[[#This Row],[Datumtijd]]))+TIME(HOUR(Data_Warmte[[#This Row],[Datumtijd]]),MINUTE(Data_Warmte[[#This Row],[Datumtijd]]),SECOND(Data_Warmte[[#This Row],[Datumtijd]]))</f>
        <v>1537.7083333333333</v>
      </c>
      <c r="C1812" s="11">
        <v>1.964294E-4</v>
      </c>
      <c r="D1812" s="7">
        <f>Data_Warmte[[#This Row],[Fractie]]/MAX(Data_Warmte[Fractie])</f>
        <v>0.47556264391848352</v>
      </c>
    </row>
    <row r="1813" spans="1:4" x14ac:dyDescent="0.25">
      <c r="A1813" s="10">
        <v>43906.75</v>
      </c>
      <c r="B1813" s="10">
        <f>DATE(1904,MONTH(Data_Warmte[[#This Row],[Datumtijd]]),DAY(Data_Warmte[[#This Row],[Datumtijd]]))+TIME(HOUR(Data_Warmte[[#This Row],[Datumtijd]]),MINUTE(Data_Warmte[[#This Row],[Datumtijd]]),SECOND(Data_Warmte[[#This Row],[Datumtijd]]))</f>
        <v>1537.75</v>
      </c>
      <c r="C1813" s="11">
        <v>2.3645949999999999E-4</v>
      </c>
      <c r="D1813" s="7">
        <f>Data_Warmte[[#This Row],[Fractie]]/MAX(Data_Warmte[Fractie])</f>
        <v>0.57247695609538418</v>
      </c>
    </row>
    <row r="1814" spans="1:4" x14ac:dyDescent="0.25">
      <c r="A1814" s="10">
        <v>43906.791666666664</v>
      </c>
      <c r="B1814" s="10">
        <f>DATE(1904,MONTH(Data_Warmte[[#This Row],[Datumtijd]]),DAY(Data_Warmte[[#This Row],[Datumtijd]]))+TIME(HOUR(Data_Warmte[[#This Row],[Datumtijd]]),MINUTE(Data_Warmte[[#This Row],[Datumtijd]]),SECOND(Data_Warmte[[#This Row],[Datumtijd]]))</f>
        <v>1537.7916666666667</v>
      </c>
      <c r="C1814" s="11">
        <v>2.4485592E-4</v>
      </c>
      <c r="D1814" s="7">
        <f>Data_Warmte[[#This Row],[Fractie]]/MAX(Data_Warmte[Fractie])</f>
        <v>0.59280499097534634</v>
      </c>
    </row>
    <row r="1815" spans="1:4" x14ac:dyDescent="0.25">
      <c r="A1815" s="10">
        <v>43906.833333333336</v>
      </c>
      <c r="B1815" s="10">
        <f>DATE(1904,MONTH(Data_Warmte[[#This Row],[Datumtijd]]),DAY(Data_Warmte[[#This Row],[Datumtijd]]))+TIME(HOUR(Data_Warmte[[#This Row],[Datumtijd]]),MINUTE(Data_Warmte[[#This Row],[Datumtijd]]),SECOND(Data_Warmte[[#This Row],[Datumtijd]]))</f>
        <v>1537.8333333333333</v>
      </c>
      <c r="C1815" s="11">
        <v>2.4086409999999996E-4</v>
      </c>
      <c r="D1815" s="7">
        <f>Data_Warmte[[#This Row],[Fractie]]/MAX(Data_Warmte[Fractie])</f>
        <v>0.58314065115021474</v>
      </c>
    </row>
    <row r="1816" spans="1:4" x14ac:dyDescent="0.25">
      <c r="A1816" s="10">
        <v>43906.875</v>
      </c>
      <c r="B1816" s="10">
        <f>DATE(1904,MONTH(Data_Warmte[[#This Row],[Datumtijd]]),DAY(Data_Warmte[[#This Row],[Datumtijd]]))+TIME(HOUR(Data_Warmte[[#This Row],[Datumtijd]]),MINUTE(Data_Warmte[[#This Row],[Datumtijd]]),SECOND(Data_Warmte[[#This Row],[Datumtijd]]))</f>
        <v>1537.875</v>
      </c>
      <c r="C1816" s="11">
        <v>2.180215E-4</v>
      </c>
      <c r="D1816" s="7">
        <f>Data_Warmte[[#This Row],[Fractie]]/MAX(Data_Warmte[Fractie])</f>
        <v>0.52783789479107335</v>
      </c>
    </row>
    <row r="1817" spans="1:4" x14ac:dyDescent="0.25">
      <c r="A1817" s="10">
        <v>43906.916666666664</v>
      </c>
      <c r="B1817" s="10">
        <f>DATE(1904,MONTH(Data_Warmte[[#This Row],[Datumtijd]]),DAY(Data_Warmte[[#This Row],[Datumtijd]]))+TIME(HOUR(Data_Warmte[[#This Row],[Datumtijd]]),MINUTE(Data_Warmte[[#This Row],[Datumtijd]]),SECOND(Data_Warmte[[#This Row],[Datumtijd]]))</f>
        <v>1537.9166666666667</v>
      </c>
      <c r="C1817" s="11">
        <v>1.8473528999999998E-4</v>
      </c>
      <c r="D1817" s="7">
        <f>Data_Warmte[[#This Row],[Fractie]]/MAX(Data_Warmte[Fractie])</f>
        <v>0.44725078291461351</v>
      </c>
    </row>
    <row r="1818" spans="1:4" x14ac:dyDescent="0.25">
      <c r="A1818" s="10">
        <v>43906.958333333336</v>
      </c>
      <c r="B1818" s="10">
        <f>DATE(1904,MONTH(Data_Warmte[[#This Row],[Datumtijd]]),DAY(Data_Warmte[[#This Row],[Datumtijd]]))+TIME(HOUR(Data_Warmte[[#This Row],[Datumtijd]]),MINUTE(Data_Warmte[[#This Row],[Datumtijd]]),SECOND(Data_Warmte[[#This Row],[Datumtijd]]))</f>
        <v>1537.9583333333333</v>
      </c>
      <c r="C1818" s="11">
        <v>1.3421053999999999E-4</v>
      </c>
      <c r="D1818" s="7">
        <f>Data_Warmte[[#This Row],[Fractie]]/MAX(Data_Warmte[Fractie])</f>
        <v>0.32492854554423822</v>
      </c>
    </row>
    <row r="1819" spans="1:4" x14ac:dyDescent="0.25">
      <c r="A1819" s="10">
        <v>43907</v>
      </c>
      <c r="B1819" s="10">
        <f>DATE(1904,MONTH(Data_Warmte[[#This Row],[Datumtijd]]),DAY(Data_Warmte[[#This Row],[Datumtijd]]))+TIME(HOUR(Data_Warmte[[#This Row],[Datumtijd]]),MINUTE(Data_Warmte[[#This Row],[Datumtijd]]),SECOND(Data_Warmte[[#This Row],[Datumtijd]]))</f>
        <v>1538</v>
      </c>
      <c r="C1819" s="11">
        <v>8.0705459999999999E-5</v>
      </c>
      <c r="D1819" s="7">
        <f>Data_Warmte[[#This Row],[Fractie]]/MAX(Data_Warmte[Fractie])</f>
        <v>0.19539082202693392</v>
      </c>
    </row>
    <row r="1820" spans="1:4" x14ac:dyDescent="0.25">
      <c r="A1820" s="10">
        <v>43907.041666666664</v>
      </c>
      <c r="B1820" s="10">
        <f>DATE(1904,MONTH(Data_Warmte[[#This Row],[Datumtijd]]),DAY(Data_Warmte[[#This Row],[Datumtijd]]))+TIME(HOUR(Data_Warmte[[#This Row],[Datumtijd]]),MINUTE(Data_Warmte[[#This Row],[Datumtijd]]),SECOND(Data_Warmte[[#This Row],[Datumtijd]]))</f>
        <v>1538.0416666666667</v>
      </c>
      <c r="C1820" s="11">
        <v>5.9775760000000002E-5</v>
      </c>
      <c r="D1820" s="7">
        <f>Data_Warmte[[#This Row],[Fractie]]/MAX(Data_Warmte[Fractie])</f>
        <v>0.14471926538408575</v>
      </c>
    </row>
    <row r="1821" spans="1:4" x14ac:dyDescent="0.25">
      <c r="A1821" s="10">
        <v>43907.083333333336</v>
      </c>
      <c r="B1821" s="10">
        <f>DATE(1904,MONTH(Data_Warmte[[#This Row],[Datumtijd]]),DAY(Data_Warmte[[#This Row],[Datumtijd]]))+TIME(HOUR(Data_Warmte[[#This Row],[Datumtijd]]),MINUTE(Data_Warmte[[#This Row],[Datumtijd]]),SECOND(Data_Warmte[[#This Row],[Datumtijd]]))</f>
        <v>1538.0833333333333</v>
      </c>
      <c r="C1821" s="11">
        <v>6.0542299999999998E-5</v>
      </c>
      <c r="D1821" s="7">
        <f>Data_Warmte[[#This Row],[Fractie]]/MAX(Data_Warmte[Fractie])</f>
        <v>0.14657508630024835</v>
      </c>
    </row>
    <row r="1822" spans="1:4" x14ac:dyDescent="0.25">
      <c r="A1822" s="10">
        <v>43907.125</v>
      </c>
      <c r="B1822" s="10">
        <f>DATE(1904,MONTH(Data_Warmte[[#This Row],[Datumtijd]]),DAY(Data_Warmte[[#This Row],[Datumtijd]]))+TIME(HOUR(Data_Warmte[[#This Row],[Datumtijd]]),MINUTE(Data_Warmte[[#This Row],[Datumtijd]]),SECOND(Data_Warmte[[#This Row],[Datumtijd]]))</f>
        <v>1538.125</v>
      </c>
      <c r="C1822" s="11">
        <v>6.5470840000000013E-5</v>
      </c>
      <c r="D1822" s="7">
        <f>Data_Warmte[[#This Row],[Fractie]]/MAX(Data_Warmte[Fractie])</f>
        <v>0.15850725894374271</v>
      </c>
    </row>
    <row r="1823" spans="1:4" x14ac:dyDescent="0.25">
      <c r="A1823" s="10">
        <v>43907.166666666664</v>
      </c>
      <c r="B1823" s="10">
        <f>DATE(1904,MONTH(Data_Warmte[[#This Row],[Datumtijd]]),DAY(Data_Warmte[[#This Row],[Datumtijd]]))+TIME(HOUR(Data_Warmte[[#This Row],[Datumtijd]]),MINUTE(Data_Warmte[[#This Row],[Datumtijd]]),SECOND(Data_Warmte[[#This Row],[Datumtijd]]))</f>
        <v>1538.1666666666667</v>
      </c>
      <c r="C1823" s="11">
        <v>7.3910869999999995E-5</v>
      </c>
      <c r="D1823" s="7">
        <f>Data_Warmte[[#This Row],[Fractie]]/MAX(Data_Warmte[Fractie])</f>
        <v>0.17894087520256807</v>
      </c>
    </row>
    <row r="1824" spans="1:4" x14ac:dyDescent="0.25">
      <c r="A1824" s="10">
        <v>43907.208333333336</v>
      </c>
      <c r="B1824" s="10">
        <f>DATE(1904,MONTH(Data_Warmte[[#This Row],[Datumtijd]]),DAY(Data_Warmte[[#This Row],[Datumtijd]]))+TIME(HOUR(Data_Warmte[[#This Row],[Datumtijd]]),MINUTE(Data_Warmte[[#This Row],[Datumtijd]]),SECOND(Data_Warmte[[#This Row],[Datumtijd]]))</f>
        <v>1538.2083333333333</v>
      </c>
      <c r="C1824" s="11">
        <v>9.0989099999999999E-5</v>
      </c>
      <c r="D1824" s="7">
        <f>Data_Warmte[[#This Row],[Fractie]]/MAX(Data_Warmte[Fractie])</f>
        <v>0.22028788441935521</v>
      </c>
    </row>
    <row r="1825" spans="1:4" x14ac:dyDescent="0.25">
      <c r="A1825" s="10">
        <v>43907.25</v>
      </c>
      <c r="B1825" s="10">
        <f>DATE(1904,MONTH(Data_Warmte[[#This Row],[Datumtijd]]),DAY(Data_Warmte[[#This Row],[Datumtijd]]))+TIME(HOUR(Data_Warmte[[#This Row],[Datumtijd]]),MINUTE(Data_Warmte[[#This Row],[Datumtijd]]),SECOND(Data_Warmte[[#This Row],[Datumtijd]]))</f>
        <v>1538.25</v>
      </c>
      <c r="C1825" s="11">
        <v>1.3885657999999999E-4</v>
      </c>
      <c r="D1825" s="7">
        <f>Data_Warmte[[#This Row],[Fractie]]/MAX(Data_Warmte[Fractie])</f>
        <v>0.33617677552483699</v>
      </c>
    </row>
    <row r="1826" spans="1:4" x14ac:dyDescent="0.25">
      <c r="A1826" s="10">
        <v>43907.291666666664</v>
      </c>
      <c r="B1826" s="10">
        <f>DATE(1904,MONTH(Data_Warmte[[#This Row],[Datumtijd]]),DAY(Data_Warmte[[#This Row],[Datumtijd]]))+TIME(HOUR(Data_Warmte[[#This Row],[Datumtijd]]),MINUTE(Data_Warmte[[#This Row],[Datumtijd]]),SECOND(Data_Warmte[[#This Row],[Datumtijd]]))</f>
        <v>1538.2916666666667</v>
      </c>
      <c r="C1826" s="11">
        <v>2.1384424999999998E-4</v>
      </c>
      <c r="D1826" s="7">
        <f>Data_Warmte[[#This Row],[Fractie]]/MAX(Data_Warmte[Fractie])</f>
        <v>0.51772462226512506</v>
      </c>
    </row>
    <row r="1827" spans="1:4" x14ac:dyDescent="0.25">
      <c r="A1827" s="10">
        <v>43907.333333333336</v>
      </c>
      <c r="B1827" s="10">
        <f>DATE(1904,MONTH(Data_Warmte[[#This Row],[Datumtijd]]),DAY(Data_Warmte[[#This Row],[Datumtijd]]))+TIME(HOUR(Data_Warmte[[#This Row],[Datumtijd]]),MINUTE(Data_Warmte[[#This Row],[Datumtijd]]),SECOND(Data_Warmte[[#This Row],[Datumtijd]]))</f>
        <v>1538.3333333333333</v>
      </c>
      <c r="C1827" s="11">
        <v>2.5469239999999997E-4</v>
      </c>
      <c r="D1827" s="7">
        <f>Data_Warmte[[#This Row],[Fractie]]/MAX(Data_Warmte[Fractie])</f>
        <v>0.61661946292125291</v>
      </c>
    </row>
    <row r="1828" spans="1:4" x14ac:dyDescent="0.25">
      <c r="A1828" s="10">
        <v>43907.375</v>
      </c>
      <c r="B1828" s="10">
        <f>DATE(1904,MONTH(Data_Warmte[[#This Row],[Datumtijd]]),DAY(Data_Warmte[[#This Row],[Datumtijd]]))+TIME(HOUR(Data_Warmte[[#This Row],[Datumtijd]]),MINUTE(Data_Warmte[[#This Row],[Datumtijd]]),SECOND(Data_Warmte[[#This Row],[Datumtijd]]))</f>
        <v>1538.375</v>
      </c>
      <c r="C1828" s="11">
        <v>2.5005353000000002E-4</v>
      </c>
      <c r="D1828" s="7">
        <f>Data_Warmte[[#This Row],[Fractie]]/MAX(Data_Warmte[Fractie])</f>
        <v>0.60538859176859394</v>
      </c>
    </row>
    <row r="1829" spans="1:4" x14ac:dyDescent="0.25">
      <c r="A1829" s="10">
        <v>43907.416666666664</v>
      </c>
      <c r="B1829" s="10">
        <f>DATE(1904,MONTH(Data_Warmte[[#This Row],[Datumtijd]]),DAY(Data_Warmte[[#This Row],[Datumtijd]]))+TIME(HOUR(Data_Warmte[[#This Row],[Datumtijd]]),MINUTE(Data_Warmte[[#This Row],[Datumtijd]]),SECOND(Data_Warmte[[#This Row],[Datumtijd]]))</f>
        <v>1538.4166666666667</v>
      </c>
      <c r="C1829" s="11">
        <v>2.2488780000000001E-4</v>
      </c>
      <c r="D1829" s="7">
        <f>Data_Warmte[[#This Row],[Fractie]]/MAX(Data_Warmte[Fractie])</f>
        <v>0.54446145410519575</v>
      </c>
    </row>
    <row r="1830" spans="1:4" x14ac:dyDescent="0.25">
      <c r="A1830" s="10">
        <v>43907.458333333336</v>
      </c>
      <c r="B1830" s="10">
        <f>DATE(1904,MONTH(Data_Warmte[[#This Row],[Datumtijd]]),DAY(Data_Warmte[[#This Row],[Datumtijd]]))+TIME(HOUR(Data_Warmte[[#This Row],[Datumtijd]]),MINUTE(Data_Warmte[[#This Row],[Datumtijd]]),SECOND(Data_Warmte[[#This Row],[Datumtijd]]))</f>
        <v>1538.4583333333333</v>
      </c>
      <c r="C1830" s="11">
        <v>1.8761906000000001E-4</v>
      </c>
      <c r="D1830" s="7">
        <f>Data_Warmte[[#This Row],[Fractie]]/MAX(Data_Warmte[Fractie])</f>
        <v>0.45423249382781089</v>
      </c>
    </row>
    <row r="1831" spans="1:4" x14ac:dyDescent="0.25">
      <c r="A1831" s="10">
        <v>43907.5</v>
      </c>
      <c r="B1831" s="10">
        <f>DATE(1904,MONTH(Data_Warmte[[#This Row],[Datumtijd]]),DAY(Data_Warmte[[#This Row],[Datumtijd]]))+TIME(HOUR(Data_Warmte[[#This Row],[Datumtijd]]),MINUTE(Data_Warmte[[#This Row],[Datumtijd]]),SECOND(Data_Warmte[[#This Row],[Datumtijd]]))</f>
        <v>1538.5</v>
      </c>
      <c r="C1831" s="11">
        <v>1.6396286000000001E-4</v>
      </c>
      <c r="D1831" s="7">
        <f>Data_Warmte[[#This Row],[Fractie]]/MAX(Data_Warmte[Fractie])</f>
        <v>0.39695998259953025</v>
      </c>
    </row>
    <row r="1832" spans="1:4" x14ac:dyDescent="0.25">
      <c r="A1832" s="10">
        <v>43907.541666666664</v>
      </c>
      <c r="B1832" s="10">
        <f>DATE(1904,MONTH(Data_Warmte[[#This Row],[Datumtijd]]),DAY(Data_Warmte[[#This Row],[Datumtijd]]))+TIME(HOUR(Data_Warmte[[#This Row],[Datumtijd]]),MINUTE(Data_Warmte[[#This Row],[Datumtijd]]),SECOND(Data_Warmte[[#This Row],[Datumtijd]]))</f>
        <v>1538.5416666666667</v>
      </c>
      <c r="C1832" s="11">
        <v>1.5283640000000003E-4</v>
      </c>
      <c r="D1832" s="7">
        <f>Data_Warmte[[#This Row],[Fractie]]/MAX(Data_Warmte[Fractie])</f>
        <v>0.37002242266678476</v>
      </c>
    </row>
    <row r="1833" spans="1:4" x14ac:dyDescent="0.25">
      <c r="A1833" s="10">
        <v>43907.583333333336</v>
      </c>
      <c r="B1833" s="10">
        <f>DATE(1904,MONTH(Data_Warmte[[#This Row],[Datumtijd]]),DAY(Data_Warmte[[#This Row],[Datumtijd]]))+TIME(HOUR(Data_Warmte[[#This Row],[Datumtijd]]),MINUTE(Data_Warmte[[#This Row],[Datumtijd]]),SECOND(Data_Warmte[[#This Row],[Datumtijd]]))</f>
        <v>1538.5833333333333</v>
      </c>
      <c r="C1833" s="11">
        <v>1.4212396999999999E-4</v>
      </c>
      <c r="D1833" s="7">
        <f>Data_Warmte[[#This Row],[Fractie]]/MAX(Data_Warmte[Fractie])</f>
        <v>0.34408724425870685</v>
      </c>
    </row>
    <row r="1834" spans="1:4" x14ac:dyDescent="0.25">
      <c r="A1834" s="10">
        <v>43907.625</v>
      </c>
      <c r="B1834" s="10">
        <f>DATE(1904,MONTH(Data_Warmte[[#This Row],[Datumtijd]]),DAY(Data_Warmte[[#This Row],[Datumtijd]]))+TIME(HOUR(Data_Warmte[[#This Row],[Datumtijd]]),MINUTE(Data_Warmte[[#This Row],[Datumtijd]]),SECOND(Data_Warmte[[#This Row],[Datumtijd]]))</f>
        <v>1538.625</v>
      </c>
      <c r="C1834" s="11">
        <v>1.4264106000000002E-4</v>
      </c>
      <c r="D1834" s="7">
        <f>Data_Warmte[[#This Row],[Fractie]]/MAX(Data_Warmte[Fractie])</f>
        <v>0.34533913775094288</v>
      </c>
    </row>
    <row r="1835" spans="1:4" x14ac:dyDescent="0.25">
      <c r="A1835" s="10">
        <v>43907.666666666664</v>
      </c>
      <c r="B1835" s="10">
        <f>DATE(1904,MONTH(Data_Warmte[[#This Row],[Datumtijd]]),DAY(Data_Warmte[[#This Row],[Datumtijd]]))+TIME(HOUR(Data_Warmte[[#This Row],[Datumtijd]]),MINUTE(Data_Warmte[[#This Row],[Datumtijd]]),SECOND(Data_Warmte[[#This Row],[Datumtijd]]))</f>
        <v>1538.6666666666667</v>
      </c>
      <c r="C1835" s="11">
        <v>1.6185244000000001E-4</v>
      </c>
      <c r="D1835" s="7">
        <f>Data_Warmte[[#This Row],[Fractie]]/MAX(Data_Warmte[Fractie])</f>
        <v>0.39185057985748428</v>
      </c>
    </row>
    <row r="1836" spans="1:4" x14ac:dyDescent="0.25">
      <c r="A1836" s="10">
        <v>43907.708333333336</v>
      </c>
      <c r="B1836" s="10">
        <f>DATE(1904,MONTH(Data_Warmte[[#This Row],[Datumtijd]]),DAY(Data_Warmte[[#This Row],[Datumtijd]]))+TIME(HOUR(Data_Warmte[[#This Row],[Datumtijd]]),MINUTE(Data_Warmte[[#This Row],[Datumtijd]]),SECOND(Data_Warmte[[#This Row],[Datumtijd]]))</f>
        <v>1538.7083333333333</v>
      </c>
      <c r="C1836" s="11">
        <v>2.0198195E-4</v>
      </c>
      <c r="D1836" s="7">
        <f>Data_Warmte[[#This Row],[Fractie]]/MAX(Data_Warmte[Fractie])</f>
        <v>0.48900556722064492</v>
      </c>
    </row>
    <row r="1837" spans="1:4" x14ac:dyDescent="0.25">
      <c r="A1837" s="10">
        <v>43907.75</v>
      </c>
      <c r="B1837" s="10">
        <f>DATE(1904,MONTH(Data_Warmte[[#This Row],[Datumtijd]]),DAY(Data_Warmte[[#This Row],[Datumtijd]]))+TIME(HOUR(Data_Warmte[[#This Row],[Datumtijd]]),MINUTE(Data_Warmte[[#This Row],[Datumtijd]]),SECOND(Data_Warmte[[#This Row],[Datumtijd]]))</f>
        <v>1538.75</v>
      </c>
      <c r="C1837" s="11">
        <v>2.4160690000000001E-4</v>
      </c>
      <c r="D1837" s="7">
        <f>Data_Warmte[[#This Row],[Fractie]]/MAX(Data_Warmte[Fractie])</f>
        <v>0.58493899667233451</v>
      </c>
    </row>
    <row r="1838" spans="1:4" x14ac:dyDescent="0.25">
      <c r="A1838" s="10">
        <v>43907.791666666664</v>
      </c>
      <c r="B1838" s="10">
        <f>DATE(1904,MONTH(Data_Warmte[[#This Row],[Datumtijd]]),DAY(Data_Warmte[[#This Row],[Datumtijd]]))+TIME(HOUR(Data_Warmte[[#This Row],[Datumtijd]]),MINUTE(Data_Warmte[[#This Row],[Datumtijd]]),SECOND(Data_Warmte[[#This Row],[Datumtijd]]))</f>
        <v>1538.7916666666667</v>
      </c>
      <c r="C1838" s="11">
        <v>2.4439980000000002E-4</v>
      </c>
      <c r="D1838" s="7">
        <f>Data_Warmte[[#This Row],[Fractie]]/MAX(Data_Warmte[Fractie])</f>
        <v>0.5917007080464971</v>
      </c>
    </row>
    <row r="1839" spans="1:4" x14ac:dyDescent="0.25">
      <c r="A1839" s="10">
        <v>43907.833333333336</v>
      </c>
      <c r="B1839" s="10">
        <f>DATE(1904,MONTH(Data_Warmte[[#This Row],[Datumtijd]]),DAY(Data_Warmte[[#This Row],[Datumtijd]]))+TIME(HOUR(Data_Warmte[[#This Row],[Datumtijd]]),MINUTE(Data_Warmte[[#This Row],[Datumtijd]]),SECOND(Data_Warmte[[#This Row],[Datumtijd]]))</f>
        <v>1538.8333333333333</v>
      </c>
      <c r="C1839" s="11">
        <v>2.3982393999999997E-4</v>
      </c>
      <c r="D1839" s="7">
        <f>Data_Warmte[[#This Row],[Fractie]]/MAX(Data_Warmte[Fractie])</f>
        <v>0.58062238637061325</v>
      </c>
    </row>
    <row r="1840" spans="1:4" x14ac:dyDescent="0.25">
      <c r="A1840" s="10">
        <v>43907.875</v>
      </c>
      <c r="B1840" s="10">
        <f>DATE(1904,MONTH(Data_Warmte[[#This Row],[Datumtijd]]),DAY(Data_Warmte[[#This Row],[Datumtijd]]))+TIME(HOUR(Data_Warmte[[#This Row],[Datumtijd]]),MINUTE(Data_Warmte[[#This Row],[Datumtijd]]),SECOND(Data_Warmte[[#This Row],[Datumtijd]]))</f>
        <v>1538.875</v>
      </c>
      <c r="C1840" s="11">
        <v>2.151865E-4</v>
      </c>
      <c r="D1840" s="7">
        <f>Data_Warmte[[#This Row],[Fractie]]/MAX(Data_Warmte[Fractie])</f>
        <v>0.5209742578023695</v>
      </c>
    </row>
    <row r="1841" spans="1:4" x14ac:dyDescent="0.25">
      <c r="A1841" s="10">
        <v>43907.916666666664</v>
      </c>
      <c r="B1841" s="10">
        <f>DATE(1904,MONTH(Data_Warmte[[#This Row],[Datumtijd]]),DAY(Data_Warmte[[#This Row],[Datumtijd]]))+TIME(HOUR(Data_Warmte[[#This Row],[Datumtijd]]),MINUTE(Data_Warmte[[#This Row],[Datumtijd]]),SECOND(Data_Warmte[[#This Row],[Datumtijd]]))</f>
        <v>1538.9166666666667</v>
      </c>
      <c r="C1841" s="11">
        <v>1.8318233999999999E-4</v>
      </c>
      <c r="D1841" s="7">
        <f>Data_Warmte[[#This Row],[Fractie]]/MAX(Data_Warmte[Fractie])</f>
        <v>0.44349103509746801</v>
      </c>
    </row>
    <row r="1842" spans="1:4" x14ac:dyDescent="0.25">
      <c r="A1842" s="10">
        <v>43907.958333333336</v>
      </c>
      <c r="B1842" s="10">
        <f>DATE(1904,MONTH(Data_Warmte[[#This Row],[Datumtijd]]),DAY(Data_Warmte[[#This Row],[Datumtijd]]))+TIME(HOUR(Data_Warmte[[#This Row],[Datumtijd]]),MINUTE(Data_Warmte[[#This Row],[Datumtijd]]),SECOND(Data_Warmte[[#This Row],[Datumtijd]]))</f>
        <v>1538.9583333333333</v>
      </c>
      <c r="C1842" s="11">
        <v>1.3247077999999998E-4</v>
      </c>
      <c r="D1842" s="7">
        <f>Data_Warmte[[#This Row],[Fractie]]/MAX(Data_Warmte[Fractie])</f>
        <v>0.32071652399663064</v>
      </c>
    </row>
    <row r="1843" spans="1:4" x14ac:dyDescent="0.25">
      <c r="A1843" s="10">
        <v>43908</v>
      </c>
      <c r="B1843" s="10">
        <f>DATE(1904,MONTH(Data_Warmte[[#This Row],[Datumtijd]]),DAY(Data_Warmte[[#This Row],[Datumtijd]]))+TIME(HOUR(Data_Warmte[[#This Row],[Datumtijd]]),MINUTE(Data_Warmte[[#This Row],[Datumtijd]]),SECOND(Data_Warmte[[#This Row],[Datumtijd]]))</f>
        <v>1539</v>
      </c>
      <c r="C1843" s="11">
        <v>8.0360599999999998E-5</v>
      </c>
      <c r="D1843" s="7">
        <f>Data_Warmte[[#This Row],[Fractie]]/MAX(Data_Warmte[Fractie])</f>
        <v>0.19455590356064664</v>
      </c>
    </row>
    <row r="1844" spans="1:4" x14ac:dyDescent="0.25">
      <c r="A1844" s="10">
        <v>43908.041666666664</v>
      </c>
      <c r="B1844" s="10">
        <f>DATE(1904,MONTH(Data_Warmte[[#This Row],[Datumtijd]]),DAY(Data_Warmte[[#This Row],[Datumtijd]]))+TIME(HOUR(Data_Warmte[[#This Row],[Datumtijd]]),MINUTE(Data_Warmte[[#This Row],[Datumtijd]]),SECOND(Data_Warmte[[#This Row],[Datumtijd]]))</f>
        <v>1539.0416666666667</v>
      </c>
      <c r="C1844" s="11">
        <v>6.1249599999999997E-5</v>
      </c>
      <c r="D1844" s="7">
        <f>Data_Warmte[[#This Row],[Fractie]]/MAX(Data_Warmte[Fractie])</f>
        <v>0.14828748504526076</v>
      </c>
    </row>
    <row r="1845" spans="1:4" x14ac:dyDescent="0.25">
      <c r="A1845" s="10">
        <v>43908.083333333336</v>
      </c>
      <c r="B1845" s="10">
        <f>DATE(1904,MONTH(Data_Warmte[[#This Row],[Datumtijd]]),DAY(Data_Warmte[[#This Row],[Datumtijd]]))+TIME(HOUR(Data_Warmte[[#This Row],[Datumtijd]]),MINUTE(Data_Warmte[[#This Row],[Datumtijd]]),SECOND(Data_Warmte[[#This Row],[Datumtijd]]))</f>
        <v>1539.0833333333333</v>
      </c>
      <c r="C1845" s="11">
        <v>6.2061199999999988E-5</v>
      </c>
      <c r="D1845" s="7">
        <f>Data_Warmte[[#This Row],[Fractie]]/MAX(Data_Warmte[Fractie])</f>
        <v>0.15025239784245017</v>
      </c>
    </row>
    <row r="1846" spans="1:4" x14ac:dyDescent="0.25">
      <c r="A1846" s="10">
        <v>43908.125</v>
      </c>
      <c r="B1846" s="10">
        <f>DATE(1904,MONTH(Data_Warmte[[#This Row],[Datumtijd]]),DAY(Data_Warmte[[#This Row],[Datumtijd]]))+TIME(HOUR(Data_Warmte[[#This Row],[Datumtijd]]),MINUTE(Data_Warmte[[#This Row],[Datumtijd]]),SECOND(Data_Warmte[[#This Row],[Datumtijd]]))</f>
        <v>1539.125</v>
      </c>
      <c r="C1846" s="11">
        <v>6.7178349999999997E-5</v>
      </c>
      <c r="D1846" s="7">
        <f>Data_Warmte[[#This Row],[Fractie]]/MAX(Data_Warmte[Fractie])</f>
        <v>0.16264120208116126</v>
      </c>
    </row>
    <row r="1847" spans="1:4" x14ac:dyDescent="0.25">
      <c r="A1847" s="10">
        <v>43908.166666666664</v>
      </c>
      <c r="B1847" s="10">
        <f>DATE(1904,MONTH(Data_Warmte[[#This Row],[Datumtijd]]),DAY(Data_Warmte[[#This Row],[Datumtijd]]))+TIME(HOUR(Data_Warmte[[#This Row],[Datumtijd]]),MINUTE(Data_Warmte[[#This Row],[Datumtijd]]),SECOND(Data_Warmte[[#This Row],[Datumtijd]]))</f>
        <v>1539.1666666666667</v>
      </c>
      <c r="C1847" s="11">
        <v>7.5660390000000004E-5</v>
      </c>
      <c r="D1847" s="7">
        <f>Data_Warmte[[#This Row],[Fractie]]/MAX(Data_Warmte[Fractie])</f>
        <v>0.18317652606129017</v>
      </c>
    </row>
    <row r="1848" spans="1:4" x14ac:dyDescent="0.25">
      <c r="A1848" s="10">
        <v>43908.208333333336</v>
      </c>
      <c r="B1848" s="10">
        <f>DATE(1904,MONTH(Data_Warmte[[#This Row],[Datumtijd]]),DAY(Data_Warmte[[#This Row],[Datumtijd]]))+TIME(HOUR(Data_Warmte[[#This Row],[Datumtijd]]),MINUTE(Data_Warmte[[#This Row],[Datumtijd]]),SECOND(Data_Warmte[[#This Row],[Datumtijd]]))</f>
        <v>1539.2083333333333</v>
      </c>
      <c r="C1848" s="11">
        <v>9.3654940000000006E-5</v>
      </c>
      <c r="D1848" s="7">
        <f>Data_Warmte[[#This Row],[Fractie]]/MAX(Data_Warmte[Fractie])</f>
        <v>0.22674197896255319</v>
      </c>
    </row>
    <row r="1849" spans="1:4" x14ac:dyDescent="0.25">
      <c r="A1849" s="10">
        <v>43908.25</v>
      </c>
      <c r="B1849" s="10">
        <f>DATE(1904,MONTH(Data_Warmte[[#This Row],[Datumtijd]]),DAY(Data_Warmte[[#This Row],[Datumtijd]]))+TIME(HOUR(Data_Warmte[[#This Row],[Datumtijd]]),MINUTE(Data_Warmte[[#This Row],[Datumtijd]]),SECOND(Data_Warmte[[#This Row],[Datumtijd]]))</f>
        <v>1539.25</v>
      </c>
      <c r="C1849" s="11">
        <v>1.4278494000000001E-4</v>
      </c>
      <c r="D1849" s="7">
        <f>Data_Warmte[[#This Row],[Fractie]]/MAX(Data_Warmte[Fractie])</f>
        <v>0.34568747640700442</v>
      </c>
    </row>
    <row r="1850" spans="1:4" x14ac:dyDescent="0.25">
      <c r="A1850" s="10">
        <v>43908.291666666664</v>
      </c>
      <c r="B1850" s="10">
        <f>DATE(1904,MONTH(Data_Warmte[[#This Row],[Datumtijd]]),DAY(Data_Warmte[[#This Row],[Datumtijd]]))+TIME(HOUR(Data_Warmte[[#This Row],[Datumtijd]]),MINUTE(Data_Warmte[[#This Row],[Datumtijd]]),SECOND(Data_Warmte[[#This Row],[Datumtijd]]))</f>
        <v>1539.2916666666667</v>
      </c>
      <c r="C1850" s="11">
        <v>2.167277E-4</v>
      </c>
      <c r="D1850" s="7">
        <f>Data_Warmte[[#This Row],[Fractie]]/MAX(Data_Warmte[Fractie])</f>
        <v>0.52470555844681055</v>
      </c>
    </row>
    <row r="1851" spans="1:4" x14ac:dyDescent="0.25">
      <c r="A1851" s="10">
        <v>43908.333333333336</v>
      </c>
      <c r="B1851" s="10">
        <f>DATE(1904,MONTH(Data_Warmte[[#This Row],[Datumtijd]]),DAY(Data_Warmte[[#This Row],[Datumtijd]]))+TIME(HOUR(Data_Warmte[[#This Row],[Datumtijd]]),MINUTE(Data_Warmte[[#This Row],[Datumtijd]]),SECOND(Data_Warmte[[#This Row],[Datumtijd]]))</f>
        <v>1539.3333333333333</v>
      </c>
      <c r="C1851" s="11">
        <v>2.5552399999999997E-4</v>
      </c>
      <c r="D1851" s="7">
        <f>Data_Warmte[[#This Row],[Fractie]]/MAX(Data_Warmte[Fractie])</f>
        <v>0.61863279643793945</v>
      </c>
    </row>
    <row r="1852" spans="1:4" x14ac:dyDescent="0.25">
      <c r="A1852" s="10">
        <v>43908.375</v>
      </c>
      <c r="B1852" s="10">
        <f>DATE(1904,MONTH(Data_Warmte[[#This Row],[Datumtijd]]),DAY(Data_Warmte[[#This Row],[Datumtijd]]))+TIME(HOUR(Data_Warmte[[#This Row],[Datumtijd]]),MINUTE(Data_Warmte[[#This Row],[Datumtijd]]),SECOND(Data_Warmte[[#This Row],[Datumtijd]]))</f>
        <v>1539.375</v>
      </c>
      <c r="C1852" s="11">
        <v>2.5217719999999998E-4</v>
      </c>
      <c r="D1852" s="7">
        <f>Data_Warmte[[#This Row],[Fractie]]/MAX(Data_Warmte[Fractie])</f>
        <v>0.61053007323730657</v>
      </c>
    </row>
    <row r="1853" spans="1:4" x14ac:dyDescent="0.25">
      <c r="A1853" s="10">
        <v>43908.416666666664</v>
      </c>
      <c r="B1853" s="10">
        <f>DATE(1904,MONTH(Data_Warmte[[#This Row],[Datumtijd]]),DAY(Data_Warmte[[#This Row],[Datumtijd]]))+TIME(HOUR(Data_Warmte[[#This Row],[Datumtijd]]),MINUTE(Data_Warmte[[#This Row],[Datumtijd]]),SECOND(Data_Warmte[[#This Row],[Datumtijd]]))</f>
        <v>1539.4166666666667</v>
      </c>
      <c r="C1853" s="11">
        <v>2.276004E-4</v>
      </c>
      <c r="D1853" s="7">
        <f>Data_Warmte[[#This Row],[Fractie]]/MAX(Data_Warmte[Fractie])</f>
        <v>0.55102875629057779</v>
      </c>
    </row>
    <row r="1854" spans="1:4" x14ac:dyDescent="0.25">
      <c r="A1854" s="10">
        <v>43908.458333333336</v>
      </c>
      <c r="B1854" s="10">
        <f>DATE(1904,MONTH(Data_Warmte[[#This Row],[Datumtijd]]),DAY(Data_Warmte[[#This Row],[Datumtijd]]))+TIME(HOUR(Data_Warmte[[#This Row],[Datumtijd]]),MINUTE(Data_Warmte[[#This Row],[Datumtijd]]),SECOND(Data_Warmte[[#This Row],[Datumtijd]]))</f>
        <v>1539.4583333333333</v>
      </c>
      <c r="C1854" s="11">
        <v>1.9097435999999998E-4</v>
      </c>
      <c r="D1854" s="7">
        <f>Data_Warmte[[#This Row],[Fractie]]/MAX(Data_Warmte[Fractie])</f>
        <v>0.46235579583422987</v>
      </c>
    </row>
    <row r="1855" spans="1:4" x14ac:dyDescent="0.25">
      <c r="A1855" s="10">
        <v>43908.5</v>
      </c>
      <c r="B1855" s="10">
        <f>DATE(1904,MONTH(Data_Warmte[[#This Row],[Datumtijd]]),DAY(Data_Warmte[[#This Row],[Datumtijd]]))+TIME(HOUR(Data_Warmte[[#This Row],[Datumtijd]]),MINUTE(Data_Warmte[[#This Row],[Datumtijd]]),SECOND(Data_Warmte[[#This Row],[Datumtijd]]))</f>
        <v>1539.5</v>
      </c>
      <c r="C1855" s="11">
        <v>1.6660166000000002E-4</v>
      </c>
      <c r="D1855" s="7">
        <f>Data_Warmte[[#This Row],[Fractie]]/MAX(Data_Warmte[Fractie])</f>
        <v>0.40334861232996827</v>
      </c>
    </row>
    <row r="1856" spans="1:4" x14ac:dyDescent="0.25">
      <c r="A1856" s="10">
        <v>43908.541666666664</v>
      </c>
      <c r="B1856" s="10">
        <f>DATE(1904,MONTH(Data_Warmte[[#This Row],[Datumtijd]]),DAY(Data_Warmte[[#This Row],[Datumtijd]]))+TIME(HOUR(Data_Warmte[[#This Row],[Datumtijd]]),MINUTE(Data_Warmte[[#This Row],[Datumtijd]]),SECOND(Data_Warmte[[#This Row],[Datumtijd]]))</f>
        <v>1539.5416666666667</v>
      </c>
      <c r="C1856" s="11">
        <v>1.5644345E-4</v>
      </c>
      <c r="D1856" s="7">
        <f>Data_Warmte[[#This Row],[Fractie]]/MAX(Data_Warmte[Fractie])</f>
        <v>0.37875522047987259</v>
      </c>
    </row>
    <row r="1857" spans="1:4" x14ac:dyDescent="0.25">
      <c r="A1857" s="10">
        <v>43908.583333333336</v>
      </c>
      <c r="B1857" s="10">
        <f>DATE(1904,MONTH(Data_Warmte[[#This Row],[Datumtijd]]),DAY(Data_Warmte[[#This Row],[Datumtijd]]))+TIME(HOUR(Data_Warmte[[#This Row],[Datumtijd]]),MINUTE(Data_Warmte[[#This Row],[Datumtijd]]),SECOND(Data_Warmte[[#This Row],[Datumtijd]]))</f>
        <v>1539.5833333333333</v>
      </c>
      <c r="C1857" s="11">
        <v>1.4723338999999999E-4</v>
      </c>
      <c r="D1857" s="7">
        <f>Data_Warmte[[#This Row],[Fractie]]/MAX(Data_Warmte[Fractie])</f>
        <v>0.35645733388933232</v>
      </c>
    </row>
    <row r="1858" spans="1:4" x14ac:dyDescent="0.25">
      <c r="A1858" s="10">
        <v>43908.625</v>
      </c>
      <c r="B1858" s="10">
        <f>DATE(1904,MONTH(Data_Warmte[[#This Row],[Datumtijd]]),DAY(Data_Warmte[[#This Row],[Datumtijd]]))+TIME(HOUR(Data_Warmte[[#This Row],[Datumtijd]]),MINUTE(Data_Warmte[[#This Row],[Datumtijd]]),SECOND(Data_Warmte[[#This Row],[Datumtijd]]))</f>
        <v>1539.625</v>
      </c>
      <c r="C1858" s="11">
        <v>1.5172756E-4</v>
      </c>
      <c r="D1858" s="7">
        <f>Data_Warmte[[#This Row],[Fractie]]/MAX(Data_Warmte[Fractie])</f>
        <v>0.3673378811364304</v>
      </c>
    </row>
    <row r="1859" spans="1:4" x14ac:dyDescent="0.25">
      <c r="A1859" s="10">
        <v>43908.666666666664</v>
      </c>
      <c r="B1859" s="10">
        <f>DATE(1904,MONTH(Data_Warmte[[#This Row],[Datumtijd]]),DAY(Data_Warmte[[#This Row],[Datumtijd]]))+TIME(HOUR(Data_Warmte[[#This Row],[Datumtijd]]),MINUTE(Data_Warmte[[#This Row],[Datumtijd]]),SECOND(Data_Warmte[[#This Row],[Datumtijd]]))</f>
        <v>1539.6666666666667</v>
      </c>
      <c r="C1859" s="11">
        <v>1.7038456E-4</v>
      </c>
      <c r="D1859" s="7">
        <f>Data_Warmte[[#This Row],[Fractie]]/MAX(Data_Warmte[Fractie])</f>
        <v>0.41250714931923371</v>
      </c>
    </row>
    <row r="1860" spans="1:4" x14ac:dyDescent="0.25">
      <c r="A1860" s="10">
        <v>43908.708333333336</v>
      </c>
      <c r="B1860" s="10">
        <f>DATE(1904,MONTH(Data_Warmte[[#This Row],[Datumtijd]]),DAY(Data_Warmte[[#This Row],[Datumtijd]]))+TIME(HOUR(Data_Warmte[[#This Row],[Datumtijd]]),MINUTE(Data_Warmte[[#This Row],[Datumtijd]]),SECOND(Data_Warmte[[#This Row],[Datumtijd]]))</f>
        <v>1539.7083333333333</v>
      </c>
      <c r="C1860" s="11">
        <v>2.1153325E-4</v>
      </c>
      <c r="D1860" s="7">
        <f>Data_Warmte[[#This Row],[Fractie]]/MAX(Data_Warmte[Fractie])</f>
        <v>0.51212960812724351</v>
      </c>
    </row>
    <row r="1861" spans="1:4" x14ac:dyDescent="0.25">
      <c r="A1861" s="10">
        <v>43908.75</v>
      </c>
      <c r="B1861" s="10">
        <f>DATE(1904,MONTH(Data_Warmte[[#This Row],[Datumtijd]]),DAY(Data_Warmte[[#This Row],[Datumtijd]]))+TIME(HOUR(Data_Warmte[[#This Row],[Datumtijd]]),MINUTE(Data_Warmte[[#This Row],[Datumtijd]]),SECOND(Data_Warmte[[#This Row],[Datumtijd]]))</f>
        <v>1539.75</v>
      </c>
      <c r="C1861" s="11">
        <v>2.4773902E-4</v>
      </c>
      <c r="D1861" s="7">
        <f>Data_Warmte[[#This Row],[Fractie]]/MAX(Data_Warmte[Fractie])</f>
        <v>0.59978507979444051</v>
      </c>
    </row>
    <row r="1862" spans="1:4" x14ac:dyDescent="0.25">
      <c r="A1862" s="10">
        <v>43908.791666666664</v>
      </c>
      <c r="B1862" s="10">
        <f>DATE(1904,MONTH(Data_Warmte[[#This Row],[Datumtijd]]),DAY(Data_Warmte[[#This Row],[Datumtijd]]))+TIME(HOUR(Data_Warmte[[#This Row],[Datumtijd]]),MINUTE(Data_Warmte[[#This Row],[Datumtijd]]),SECOND(Data_Warmte[[#This Row],[Datumtijd]]))</f>
        <v>1539.7916666666667</v>
      </c>
      <c r="C1862" s="11">
        <v>2.5108955999999995E-4</v>
      </c>
      <c r="D1862" s="7">
        <f>Data_Warmte[[#This Row],[Fractie]]/MAX(Data_Warmte[Fractie])</f>
        <v>0.6078968576696191</v>
      </c>
    </row>
    <row r="1863" spans="1:4" x14ac:dyDescent="0.25">
      <c r="A1863" s="10">
        <v>43908.833333333336</v>
      </c>
      <c r="B1863" s="10">
        <f>DATE(1904,MONTH(Data_Warmte[[#This Row],[Datumtijd]]),DAY(Data_Warmte[[#This Row],[Datumtijd]]))+TIME(HOUR(Data_Warmte[[#This Row],[Datumtijd]]),MINUTE(Data_Warmte[[#This Row],[Datumtijd]]),SECOND(Data_Warmte[[#This Row],[Datumtijd]]))</f>
        <v>1539.8333333333333</v>
      </c>
      <c r="C1863" s="11">
        <v>2.4396290999999999E-4</v>
      </c>
      <c r="D1863" s="7">
        <f>Data_Warmte[[#This Row],[Fractie]]/MAX(Data_Warmte[Fractie])</f>
        <v>0.59064298163944418</v>
      </c>
    </row>
    <row r="1864" spans="1:4" x14ac:dyDescent="0.25">
      <c r="A1864" s="10">
        <v>43908.875</v>
      </c>
      <c r="B1864" s="10">
        <f>DATE(1904,MONTH(Data_Warmte[[#This Row],[Datumtijd]]),DAY(Data_Warmte[[#This Row],[Datumtijd]]))+TIME(HOUR(Data_Warmte[[#This Row],[Datumtijd]]),MINUTE(Data_Warmte[[#This Row],[Datumtijd]]),SECOND(Data_Warmte[[#This Row],[Datumtijd]]))</f>
        <v>1539.875</v>
      </c>
      <c r="C1864" s="11">
        <v>2.2116025000000001E-4</v>
      </c>
      <c r="D1864" s="7">
        <f>Data_Warmte[[#This Row],[Fractie]]/MAX(Data_Warmte[Fractie])</f>
        <v>0.53543692145713828</v>
      </c>
    </row>
    <row r="1865" spans="1:4" x14ac:dyDescent="0.25">
      <c r="A1865" s="10">
        <v>43908.916666666664</v>
      </c>
      <c r="B1865" s="10">
        <f>DATE(1904,MONTH(Data_Warmte[[#This Row],[Datumtijd]]),DAY(Data_Warmte[[#This Row],[Datumtijd]]))+TIME(HOUR(Data_Warmte[[#This Row],[Datumtijd]]),MINUTE(Data_Warmte[[#This Row],[Datumtijd]]),SECOND(Data_Warmte[[#This Row],[Datumtijd]]))</f>
        <v>1539.9166666666667</v>
      </c>
      <c r="C1865" s="11">
        <v>1.8743925E-4</v>
      </c>
      <c r="D1865" s="7">
        <f>Data_Warmte[[#This Row],[Fractie]]/MAX(Data_Warmte[Fractie])</f>
        <v>0.45379716734917286</v>
      </c>
    </row>
    <row r="1866" spans="1:4" x14ac:dyDescent="0.25">
      <c r="A1866" s="10">
        <v>43908.958333333336</v>
      </c>
      <c r="B1866" s="10">
        <f>DATE(1904,MONTH(Data_Warmte[[#This Row],[Datumtijd]]),DAY(Data_Warmte[[#This Row],[Datumtijd]]))+TIME(HOUR(Data_Warmte[[#This Row],[Datumtijd]]),MINUTE(Data_Warmte[[#This Row],[Datumtijd]]),SECOND(Data_Warmte[[#This Row],[Datumtijd]]))</f>
        <v>1539.9583333333333</v>
      </c>
      <c r="C1866" s="11">
        <v>1.3405238000000001E-4</v>
      </c>
      <c r="D1866" s="7">
        <f>Data_Warmte[[#This Row],[Fractie]]/MAX(Data_Warmte[Fractie])</f>
        <v>0.32454563449445578</v>
      </c>
    </row>
    <row r="1867" spans="1:4" x14ac:dyDescent="0.25">
      <c r="A1867" s="10">
        <v>43909</v>
      </c>
      <c r="B1867" s="10">
        <f>DATE(1904,MONTH(Data_Warmte[[#This Row],[Datumtijd]]),DAY(Data_Warmte[[#This Row],[Datumtijd]]))+TIME(HOUR(Data_Warmte[[#This Row],[Datumtijd]]),MINUTE(Data_Warmte[[#This Row],[Datumtijd]]),SECOND(Data_Warmte[[#This Row],[Datumtijd]]))</f>
        <v>1540</v>
      </c>
      <c r="C1867" s="11">
        <v>8.1074380000000003E-5</v>
      </c>
      <c r="D1867" s="7">
        <f>Data_Warmte[[#This Row],[Fractie]]/MAX(Data_Warmte[Fractie])</f>
        <v>0.19628399061877613</v>
      </c>
    </row>
    <row r="1868" spans="1:4" x14ac:dyDescent="0.25">
      <c r="A1868" s="10">
        <v>43909.041666666664</v>
      </c>
      <c r="B1868" s="10">
        <f>DATE(1904,MONTH(Data_Warmte[[#This Row],[Datumtijd]]),DAY(Data_Warmte[[#This Row],[Datumtijd]]))+TIME(HOUR(Data_Warmte[[#This Row],[Datumtijd]]),MINUTE(Data_Warmte[[#This Row],[Datumtijd]]),SECOND(Data_Warmte[[#This Row],[Datumtijd]]))</f>
        <v>1540.0416666666667</v>
      </c>
      <c r="C1868" s="11">
        <v>6.2516959999999995E-5</v>
      </c>
      <c r="D1868" s="7">
        <f>Data_Warmte[[#This Row],[Fractie]]/MAX(Data_Warmte[Fractie])</f>
        <v>0.15135580919834848</v>
      </c>
    </row>
    <row r="1869" spans="1:4" x14ac:dyDescent="0.25">
      <c r="A1869" s="10">
        <v>43909.083333333336</v>
      </c>
      <c r="B1869" s="10">
        <f>DATE(1904,MONTH(Data_Warmte[[#This Row],[Datumtijd]]),DAY(Data_Warmte[[#This Row],[Datumtijd]]))+TIME(HOUR(Data_Warmte[[#This Row],[Datumtijd]]),MINUTE(Data_Warmte[[#This Row],[Datumtijd]]),SECOND(Data_Warmte[[#This Row],[Datumtijd]]))</f>
        <v>1540.0833333333333</v>
      </c>
      <c r="C1869" s="11">
        <v>6.4210899999999992E-5</v>
      </c>
      <c r="D1869" s="7">
        <f>Data_Warmte[[#This Row],[Fractie]]/MAX(Data_Warmte[Fractie])</f>
        <v>0.15545689887758835</v>
      </c>
    </row>
    <row r="1870" spans="1:4" x14ac:dyDescent="0.25">
      <c r="A1870" s="10">
        <v>43909.125</v>
      </c>
      <c r="B1870" s="10">
        <f>DATE(1904,MONTH(Data_Warmte[[#This Row],[Datumtijd]]),DAY(Data_Warmte[[#This Row],[Datumtijd]]))+TIME(HOUR(Data_Warmte[[#This Row],[Datumtijd]]),MINUTE(Data_Warmte[[#This Row],[Datumtijd]]),SECOND(Data_Warmte[[#This Row],[Datumtijd]]))</f>
        <v>1540.125</v>
      </c>
      <c r="C1870" s="11">
        <v>6.979390000000001E-5</v>
      </c>
      <c r="D1870" s="7">
        <f>Data_Warmte[[#This Row],[Fractie]]/MAX(Data_Warmte[Fractie])</f>
        <v>0.16897354272518397</v>
      </c>
    </row>
    <row r="1871" spans="1:4" x14ac:dyDescent="0.25">
      <c r="A1871" s="10">
        <v>43909.166666666664</v>
      </c>
      <c r="B1871" s="10">
        <f>DATE(1904,MONTH(Data_Warmte[[#This Row],[Datumtijd]]),DAY(Data_Warmte[[#This Row],[Datumtijd]]))+TIME(HOUR(Data_Warmte[[#This Row],[Datumtijd]]),MINUTE(Data_Warmte[[#This Row],[Datumtijd]]),SECOND(Data_Warmte[[#This Row],[Datumtijd]]))</f>
        <v>1540.1666666666667</v>
      </c>
      <c r="C1871" s="11">
        <v>7.849185000000001E-5</v>
      </c>
      <c r="D1871" s="7">
        <f>Data_Warmte[[#This Row],[Fractie]]/MAX(Data_Warmte[Fractie])</f>
        <v>0.19003159258264304</v>
      </c>
    </row>
    <row r="1872" spans="1:4" x14ac:dyDescent="0.25">
      <c r="A1872" s="10">
        <v>43909.208333333336</v>
      </c>
      <c r="B1872" s="10">
        <f>DATE(1904,MONTH(Data_Warmte[[#This Row],[Datumtijd]]),DAY(Data_Warmte[[#This Row],[Datumtijd]]))+TIME(HOUR(Data_Warmte[[#This Row],[Datumtijd]]),MINUTE(Data_Warmte[[#This Row],[Datumtijd]]),SECOND(Data_Warmte[[#This Row],[Datumtijd]]))</f>
        <v>1540.2083333333333</v>
      </c>
      <c r="C1872" s="11">
        <v>9.765369999999999E-5</v>
      </c>
      <c r="D1872" s="7">
        <f>Data_Warmte[[#This Row],[Fractie]]/MAX(Data_Warmte[Fractie])</f>
        <v>0.23642312077735009</v>
      </c>
    </row>
    <row r="1873" spans="1:4" x14ac:dyDescent="0.25">
      <c r="A1873" s="10">
        <v>43909.25</v>
      </c>
      <c r="B1873" s="10">
        <f>DATE(1904,MONTH(Data_Warmte[[#This Row],[Datumtijd]]),DAY(Data_Warmte[[#This Row],[Datumtijd]]))+TIME(HOUR(Data_Warmte[[#This Row],[Datumtijd]]),MINUTE(Data_Warmte[[#This Row],[Datumtijd]]),SECOND(Data_Warmte[[#This Row],[Datumtijd]]))</f>
        <v>1540.25</v>
      </c>
      <c r="C1873" s="11">
        <v>1.4703766E-4</v>
      </c>
      <c r="D1873" s="7">
        <f>Data_Warmte[[#This Row],[Fractie]]/MAX(Data_Warmte[Fractie])</f>
        <v>0.35598346451797463</v>
      </c>
    </row>
    <row r="1874" spans="1:4" x14ac:dyDescent="0.25">
      <c r="A1874" s="10">
        <v>43909.291666666664</v>
      </c>
      <c r="B1874" s="10">
        <f>DATE(1904,MONTH(Data_Warmte[[#This Row],[Datumtijd]]),DAY(Data_Warmte[[#This Row],[Datumtijd]]))+TIME(HOUR(Data_Warmte[[#This Row],[Datumtijd]]),MINUTE(Data_Warmte[[#This Row],[Datumtijd]]),SECOND(Data_Warmte[[#This Row],[Datumtijd]]))</f>
        <v>1540.2916666666667</v>
      </c>
      <c r="C1874" s="11">
        <v>2.2343530000000001E-4</v>
      </c>
      <c r="D1874" s="7">
        <f>Data_Warmte[[#This Row],[Fractie]]/MAX(Data_Warmte[Fractie])</f>
        <v>0.54094489935172407</v>
      </c>
    </row>
    <row r="1875" spans="1:4" x14ac:dyDescent="0.25">
      <c r="A1875" s="10">
        <v>43909.333333333336</v>
      </c>
      <c r="B1875" s="10">
        <f>DATE(1904,MONTH(Data_Warmte[[#This Row],[Datumtijd]]),DAY(Data_Warmte[[#This Row],[Datumtijd]]))+TIME(HOUR(Data_Warmte[[#This Row],[Datumtijd]]),MINUTE(Data_Warmte[[#This Row],[Datumtijd]]),SECOND(Data_Warmte[[#This Row],[Datumtijd]]))</f>
        <v>1540.3333333333333</v>
      </c>
      <c r="C1875" s="11">
        <v>2.6383999999999999E-4</v>
      </c>
      <c r="D1875" s="7">
        <f>Data_Warmte[[#This Row],[Fractie]]/MAX(Data_Warmte[Fractie])</f>
        <v>0.638766131604804</v>
      </c>
    </row>
    <row r="1876" spans="1:4" x14ac:dyDescent="0.25">
      <c r="A1876" s="10">
        <v>43909.375</v>
      </c>
      <c r="B1876" s="10">
        <f>DATE(1904,MONTH(Data_Warmte[[#This Row],[Datumtijd]]),DAY(Data_Warmte[[#This Row],[Datumtijd]]))+TIME(HOUR(Data_Warmte[[#This Row],[Datumtijd]]),MINUTE(Data_Warmte[[#This Row],[Datumtijd]]),SECOND(Data_Warmte[[#This Row],[Datumtijd]]))</f>
        <v>1540.375</v>
      </c>
      <c r="C1876" s="11">
        <v>2.6108684999999996E-4</v>
      </c>
      <c r="D1876" s="7">
        <f>Data_Warmte[[#This Row],[Fractie]]/MAX(Data_Warmte[Fractie])</f>
        <v>0.63210065641064173</v>
      </c>
    </row>
    <row r="1877" spans="1:4" x14ac:dyDescent="0.25">
      <c r="A1877" s="10">
        <v>43909.416666666664</v>
      </c>
      <c r="B1877" s="10">
        <f>DATE(1904,MONTH(Data_Warmte[[#This Row],[Datumtijd]]),DAY(Data_Warmte[[#This Row],[Datumtijd]]))+TIME(HOUR(Data_Warmte[[#This Row],[Datumtijd]]),MINUTE(Data_Warmte[[#This Row],[Datumtijd]]),SECOND(Data_Warmte[[#This Row],[Datumtijd]]))</f>
        <v>1540.4166666666667</v>
      </c>
      <c r="C1877" s="11">
        <v>2.3877138000000003E-4</v>
      </c>
      <c r="D1877" s="7">
        <f>Data_Warmte[[#This Row],[Fractie]]/MAX(Data_Warmte[Fractie])</f>
        <v>0.57807410074492382</v>
      </c>
    </row>
    <row r="1878" spans="1:4" x14ac:dyDescent="0.25">
      <c r="A1878" s="10">
        <v>43909.458333333336</v>
      </c>
      <c r="B1878" s="10">
        <f>DATE(1904,MONTH(Data_Warmte[[#This Row],[Datumtijd]]),DAY(Data_Warmte[[#This Row],[Datumtijd]]))+TIME(HOUR(Data_Warmte[[#This Row],[Datumtijd]]),MINUTE(Data_Warmte[[#This Row],[Datumtijd]]),SECOND(Data_Warmte[[#This Row],[Datumtijd]]))</f>
        <v>1540.4583333333333</v>
      </c>
      <c r="C1878" s="11">
        <v>2.0115595999999997E-4</v>
      </c>
      <c r="D1878" s="7">
        <f>Data_Warmte[[#This Row],[Fractie]]/MAX(Data_Warmte[Fractie])</f>
        <v>0.48700581571577728</v>
      </c>
    </row>
    <row r="1879" spans="1:4" x14ac:dyDescent="0.25">
      <c r="A1879" s="10">
        <v>43909.5</v>
      </c>
      <c r="B1879" s="10">
        <f>DATE(1904,MONTH(Data_Warmte[[#This Row],[Datumtijd]]),DAY(Data_Warmte[[#This Row],[Datumtijd]]))+TIME(HOUR(Data_Warmte[[#This Row],[Datumtijd]]),MINUTE(Data_Warmte[[#This Row],[Datumtijd]]),SECOND(Data_Warmte[[#This Row],[Datumtijd]]))</f>
        <v>1540.5</v>
      </c>
      <c r="C1879" s="11">
        <v>1.7361646999999999E-4</v>
      </c>
      <c r="D1879" s="7">
        <f>Data_Warmte[[#This Row],[Fractie]]/MAX(Data_Warmte[Fractie])</f>
        <v>0.42033171969671584</v>
      </c>
    </row>
    <row r="1880" spans="1:4" x14ac:dyDescent="0.25">
      <c r="A1880" s="10">
        <v>43909.541666666664</v>
      </c>
      <c r="B1880" s="10">
        <f>DATE(1904,MONTH(Data_Warmte[[#This Row],[Datumtijd]]),DAY(Data_Warmte[[#This Row],[Datumtijd]]))+TIME(HOUR(Data_Warmte[[#This Row],[Datumtijd]]),MINUTE(Data_Warmte[[#This Row],[Datumtijd]]),SECOND(Data_Warmte[[#This Row],[Datumtijd]]))</f>
        <v>1540.5416666666667</v>
      </c>
      <c r="C1880" s="11">
        <v>1.6078024999999999E-4</v>
      </c>
      <c r="D1880" s="7">
        <f>Data_Warmte[[#This Row],[Fractie]]/MAX(Data_Warmte[Fractie])</f>
        <v>0.38925476929560826</v>
      </c>
    </row>
    <row r="1881" spans="1:4" x14ac:dyDescent="0.25">
      <c r="A1881" s="10">
        <v>43909.583333333336</v>
      </c>
      <c r="B1881" s="10">
        <f>DATE(1904,MONTH(Data_Warmte[[#This Row],[Datumtijd]]),DAY(Data_Warmte[[#This Row],[Datumtijd]]))+TIME(HOUR(Data_Warmte[[#This Row],[Datumtijd]]),MINUTE(Data_Warmte[[#This Row],[Datumtijd]]),SECOND(Data_Warmte[[#This Row],[Datumtijd]]))</f>
        <v>1540.5833333333333</v>
      </c>
      <c r="C1881" s="11">
        <v>1.5049427999999998E-4</v>
      </c>
      <c r="D1881" s="7">
        <f>Data_Warmte[[#This Row],[Fractie]]/MAX(Data_Warmte[Fractie])</f>
        <v>0.36435206588936558</v>
      </c>
    </row>
    <row r="1882" spans="1:4" x14ac:dyDescent="0.25">
      <c r="A1882" s="10">
        <v>43909.625</v>
      </c>
      <c r="B1882" s="10">
        <f>DATE(1904,MONTH(Data_Warmte[[#This Row],[Datumtijd]]),DAY(Data_Warmte[[#This Row],[Datumtijd]]))+TIME(HOUR(Data_Warmte[[#This Row],[Datumtijd]]),MINUTE(Data_Warmte[[#This Row],[Datumtijd]]),SECOND(Data_Warmte[[#This Row],[Datumtijd]]))</f>
        <v>1540.625</v>
      </c>
      <c r="C1882" s="11">
        <v>1.5206964E-4</v>
      </c>
      <c r="D1882" s="7">
        <f>Data_Warmte[[#This Row],[Fractie]]/MAX(Data_Warmte[Fractie])</f>
        <v>0.36816606912270761</v>
      </c>
    </row>
    <row r="1883" spans="1:4" x14ac:dyDescent="0.25">
      <c r="A1883" s="10">
        <v>43909.666666666664</v>
      </c>
      <c r="B1883" s="10">
        <f>DATE(1904,MONTH(Data_Warmte[[#This Row],[Datumtijd]]),DAY(Data_Warmte[[#This Row],[Datumtijd]]))+TIME(HOUR(Data_Warmte[[#This Row],[Datumtijd]]),MINUTE(Data_Warmte[[#This Row],[Datumtijd]]),SECOND(Data_Warmte[[#This Row],[Datumtijd]]))</f>
        <v>1540.6666666666667</v>
      </c>
      <c r="C1883" s="11">
        <v>1.7498047E-4</v>
      </c>
      <c r="D1883" s="7">
        <f>Data_Warmte[[#This Row],[Fractie]]/MAX(Data_Warmte[Fractie])</f>
        <v>0.42363401276641321</v>
      </c>
    </row>
    <row r="1884" spans="1:4" x14ac:dyDescent="0.25">
      <c r="A1884" s="10">
        <v>43909.708333333336</v>
      </c>
      <c r="B1884" s="10">
        <f>DATE(1904,MONTH(Data_Warmte[[#This Row],[Datumtijd]]),DAY(Data_Warmte[[#This Row],[Datumtijd]]))+TIME(HOUR(Data_Warmte[[#This Row],[Datumtijd]]),MINUTE(Data_Warmte[[#This Row],[Datumtijd]]),SECOND(Data_Warmte[[#This Row],[Datumtijd]]))</f>
        <v>1540.7083333333333</v>
      </c>
      <c r="C1884" s="11">
        <v>2.1710864999999999E-4</v>
      </c>
      <c r="D1884" s="7">
        <f>Data_Warmte[[#This Row],[Fractie]]/MAX(Data_Warmte[Fractie])</f>
        <v>0.52562785210143015</v>
      </c>
    </row>
    <row r="1885" spans="1:4" x14ac:dyDescent="0.25">
      <c r="A1885" s="10">
        <v>43909.75</v>
      </c>
      <c r="B1885" s="10">
        <f>DATE(1904,MONTH(Data_Warmte[[#This Row],[Datumtijd]]),DAY(Data_Warmte[[#This Row],[Datumtijd]]))+TIME(HOUR(Data_Warmte[[#This Row],[Datumtijd]]),MINUTE(Data_Warmte[[#This Row],[Datumtijd]]),SECOND(Data_Warmte[[#This Row],[Datumtijd]]))</f>
        <v>1540.75</v>
      </c>
      <c r="C1885" s="11">
        <v>2.5653436000000002E-4</v>
      </c>
      <c r="D1885" s="7">
        <f>Data_Warmte[[#This Row],[Fractie]]/MAX(Data_Warmte[Fractie])</f>
        <v>0.62107891434549045</v>
      </c>
    </row>
    <row r="1886" spans="1:4" x14ac:dyDescent="0.25">
      <c r="A1886" s="10">
        <v>43909.791666666664</v>
      </c>
      <c r="B1886" s="10">
        <f>DATE(1904,MONTH(Data_Warmte[[#This Row],[Datumtijd]]),DAY(Data_Warmte[[#This Row],[Datumtijd]]))+TIME(HOUR(Data_Warmte[[#This Row],[Datumtijd]]),MINUTE(Data_Warmte[[#This Row],[Datumtijd]]),SECOND(Data_Warmte[[#This Row],[Datumtijd]]))</f>
        <v>1540.7916666666667</v>
      </c>
      <c r="C1886" s="11">
        <v>2.586264E-4</v>
      </c>
      <c r="D1886" s="7">
        <f>Data_Warmte[[#This Row],[Fractie]]/MAX(Data_Warmte[Fractie])</f>
        <v>0.62614381844631861</v>
      </c>
    </row>
    <row r="1887" spans="1:4" x14ac:dyDescent="0.25">
      <c r="A1887" s="10">
        <v>43909.833333333336</v>
      </c>
      <c r="B1887" s="10">
        <f>DATE(1904,MONTH(Data_Warmte[[#This Row],[Datumtijd]]),DAY(Data_Warmte[[#This Row],[Datumtijd]]))+TIME(HOUR(Data_Warmte[[#This Row],[Datumtijd]]),MINUTE(Data_Warmte[[#This Row],[Datumtijd]]),SECOND(Data_Warmte[[#This Row],[Datumtijd]]))</f>
        <v>1540.8333333333333</v>
      </c>
      <c r="C1887" s="11">
        <v>2.5165575999999999E-4</v>
      </c>
      <c r="D1887" s="7">
        <f>Data_Warmte[[#This Row],[Fractie]]/MAX(Data_Warmte[Fractie])</f>
        <v>0.60926764823858004</v>
      </c>
    </row>
    <row r="1888" spans="1:4" x14ac:dyDescent="0.25">
      <c r="A1888" s="10">
        <v>43909.875</v>
      </c>
      <c r="B1888" s="10">
        <f>DATE(1904,MONTH(Data_Warmte[[#This Row],[Datumtijd]]),DAY(Data_Warmte[[#This Row],[Datumtijd]]))+TIME(HOUR(Data_Warmte[[#This Row],[Datumtijd]]),MINUTE(Data_Warmte[[#This Row],[Datumtijd]]),SECOND(Data_Warmte[[#This Row],[Datumtijd]]))</f>
        <v>1540.875</v>
      </c>
      <c r="C1888" s="11">
        <v>2.2614175E-4</v>
      </c>
      <c r="D1888" s="7">
        <f>Data_Warmte[[#This Row],[Fractie]]/MAX(Data_Warmte[Fractie])</f>
        <v>0.54749731216586073</v>
      </c>
    </row>
    <row r="1889" spans="1:4" x14ac:dyDescent="0.25">
      <c r="A1889" s="10">
        <v>43909.916666666664</v>
      </c>
      <c r="B1889" s="10">
        <f>DATE(1904,MONTH(Data_Warmte[[#This Row],[Datumtijd]]),DAY(Data_Warmte[[#This Row],[Datumtijd]]))+TIME(HOUR(Data_Warmte[[#This Row],[Datumtijd]]),MINUTE(Data_Warmte[[#This Row],[Datumtijd]]),SECOND(Data_Warmte[[#This Row],[Datumtijd]]))</f>
        <v>1540.9166666666667</v>
      </c>
      <c r="C1889" s="11">
        <v>1.9167788999999998E-4</v>
      </c>
      <c r="D1889" s="7">
        <f>Data_Warmte[[#This Row],[Fractie]]/MAX(Data_Warmte[Fractie])</f>
        <v>0.46405906727361712</v>
      </c>
    </row>
    <row r="1890" spans="1:4" x14ac:dyDescent="0.25">
      <c r="A1890" s="10">
        <v>43909.958333333336</v>
      </c>
      <c r="B1890" s="10">
        <f>DATE(1904,MONTH(Data_Warmte[[#This Row],[Datumtijd]]),DAY(Data_Warmte[[#This Row],[Datumtijd]]))+TIME(HOUR(Data_Warmte[[#This Row],[Datumtijd]]),MINUTE(Data_Warmte[[#This Row],[Datumtijd]]),SECOND(Data_Warmte[[#This Row],[Datumtijd]]))</f>
        <v>1540.9583333333333</v>
      </c>
      <c r="C1890" s="11">
        <v>1.3750553999999999E-4</v>
      </c>
      <c r="D1890" s="7">
        <f>Data_Warmte[[#This Row],[Fractie]]/MAX(Data_Warmte[Fractie])</f>
        <v>0.33290585908137371</v>
      </c>
    </row>
    <row r="1891" spans="1:4" x14ac:dyDescent="0.25">
      <c r="A1891" s="10">
        <v>43910</v>
      </c>
      <c r="B1891" s="10">
        <f>DATE(1904,MONTH(Data_Warmte[[#This Row],[Datumtijd]]),DAY(Data_Warmte[[#This Row],[Datumtijd]]))+TIME(HOUR(Data_Warmte[[#This Row],[Datumtijd]]),MINUTE(Data_Warmte[[#This Row],[Datumtijd]]),SECOND(Data_Warmte[[#This Row],[Datumtijd]]))</f>
        <v>1541</v>
      </c>
      <c r="C1891" s="11">
        <v>8.3287899999999999E-5</v>
      </c>
      <c r="D1891" s="7">
        <f>Data_Warmte[[#This Row],[Fractie]]/MAX(Data_Warmte[Fractie])</f>
        <v>0.20164300216982928</v>
      </c>
    </row>
    <row r="1892" spans="1:4" x14ac:dyDescent="0.25">
      <c r="A1892" s="10">
        <v>43910.041666666664</v>
      </c>
      <c r="B1892" s="10">
        <f>DATE(1904,MONTH(Data_Warmte[[#This Row],[Datumtijd]]),DAY(Data_Warmte[[#This Row],[Datumtijd]]))+TIME(HOUR(Data_Warmte[[#This Row],[Datumtijd]]),MINUTE(Data_Warmte[[#This Row],[Datumtijd]]),SECOND(Data_Warmte[[#This Row],[Datumtijd]]))</f>
        <v>1541.0416666666667</v>
      </c>
      <c r="C1892" s="11">
        <v>6.4247120000000005E-5</v>
      </c>
      <c r="D1892" s="7">
        <f>Data_Warmte[[#This Row],[Fractie]]/MAX(Data_Warmte[Fractie])</f>
        <v>0.15554458880059749</v>
      </c>
    </row>
    <row r="1893" spans="1:4" x14ac:dyDescent="0.25">
      <c r="A1893" s="10">
        <v>43910.083333333336</v>
      </c>
      <c r="B1893" s="10">
        <f>DATE(1904,MONTH(Data_Warmte[[#This Row],[Datumtijd]]),DAY(Data_Warmte[[#This Row],[Datumtijd]]))+TIME(HOUR(Data_Warmte[[#This Row],[Datumtijd]]),MINUTE(Data_Warmte[[#This Row],[Datumtijd]]),SECOND(Data_Warmte[[#This Row],[Datumtijd]]))</f>
        <v>1541.0833333333333</v>
      </c>
      <c r="C1893" s="11">
        <v>6.5206900000000008E-5</v>
      </c>
      <c r="D1893" s="7">
        <f>Data_Warmte[[#This Row],[Fractie]]/MAX(Data_Warmte[Fractie])</f>
        <v>0.15786825070854041</v>
      </c>
    </row>
    <row r="1894" spans="1:4" x14ac:dyDescent="0.25">
      <c r="A1894" s="10">
        <v>43910.125</v>
      </c>
      <c r="B1894" s="10">
        <f>DATE(1904,MONTH(Data_Warmte[[#This Row],[Datumtijd]]),DAY(Data_Warmte[[#This Row],[Datumtijd]]))+TIME(HOUR(Data_Warmte[[#This Row],[Datumtijd]]),MINUTE(Data_Warmte[[#This Row],[Datumtijd]]),SECOND(Data_Warmte[[#This Row],[Datumtijd]]))</f>
        <v>1541.125</v>
      </c>
      <c r="C1894" s="11">
        <v>7.1452060000000011E-5</v>
      </c>
      <c r="D1894" s="7">
        <f>Data_Warmte[[#This Row],[Fractie]]/MAX(Data_Warmte[Fractie])</f>
        <v>0.17298800773724363</v>
      </c>
    </row>
    <row r="1895" spans="1:4" x14ac:dyDescent="0.25">
      <c r="A1895" s="10">
        <v>43910.166666666664</v>
      </c>
      <c r="B1895" s="10">
        <f>DATE(1904,MONTH(Data_Warmte[[#This Row],[Datumtijd]]),DAY(Data_Warmte[[#This Row],[Datumtijd]]))+TIME(HOUR(Data_Warmte[[#This Row],[Datumtijd]]),MINUTE(Data_Warmte[[#This Row],[Datumtijd]]),SECOND(Data_Warmte[[#This Row],[Datumtijd]]))</f>
        <v>1541.1666666666667</v>
      </c>
      <c r="C1895" s="11">
        <v>8.0460060000000003E-5</v>
      </c>
      <c r="D1895" s="7">
        <f>Data_Warmte[[#This Row],[Fractie]]/MAX(Data_Warmte[Fractie])</f>
        <v>0.1947966997987054</v>
      </c>
    </row>
    <row r="1896" spans="1:4" x14ac:dyDescent="0.25">
      <c r="A1896" s="10">
        <v>43910.208333333336</v>
      </c>
      <c r="B1896" s="10">
        <f>DATE(1904,MONTH(Data_Warmte[[#This Row],[Datumtijd]]),DAY(Data_Warmte[[#This Row],[Datumtijd]]))+TIME(HOUR(Data_Warmte[[#This Row],[Datumtijd]]),MINUTE(Data_Warmte[[#This Row],[Datumtijd]]),SECOND(Data_Warmte[[#This Row],[Datumtijd]]))</f>
        <v>1541.2083333333333</v>
      </c>
      <c r="C1896" s="11">
        <v>9.9497100000000007E-5</v>
      </c>
      <c r="D1896" s="7">
        <f>Data_Warmte[[#This Row],[Fractie]]/MAX(Data_Warmte[Fractie])</f>
        <v>0.24088605849339126</v>
      </c>
    </row>
    <row r="1897" spans="1:4" x14ac:dyDescent="0.25">
      <c r="A1897" s="10">
        <v>43910.25</v>
      </c>
      <c r="B1897" s="10">
        <f>DATE(1904,MONTH(Data_Warmte[[#This Row],[Datumtijd]]),DAY(Data_Warmte[[#This Row],[Datumtijd]]))+TIME(HOUR(Data_Warmte[[#This Row],[Datumtijd]]),MINUTE(Data_Warmte[[#This Row],[Datumtijd]]),SECOND(Data_Warmte[[#This Row],[Datumtijd]]))</f>
        <v>1541.25</v>
      </c>
      <c r="C1897" s="11">
        <v>1.4898382000000002E-4</v>
      </c>
      <c r="D1897" s="7">
        <f>Data_Warmte[[#This Row],[Fractie]]/MAX(Data_Warmte[Fractie])</f>
        <v>0.36069518789079158</v>
      </c>
    </row>
    <row r="1898" spans="1:4" x14ac:dyDescent="0.25">
      <c r="A1898" s="10">
        <v>43910.291666666664</v>
      </c>
      <c r="B1898" s="10">
        <f>DATE(1904,MONTH(Data_Warmte[[#This Row],[Datumtijd]]),DAY(Data_Warmte[[#This Row],[Datumtijd]]))+TIME(HOUR(Data_Warmte[[#This Row],[Datumtijd]]),MINUTE(Data_Warmte[[#This Row],[Datumtijd]]),SECOND(Data_Warmte[[#This Row],[Datumtijd]]))</f>
        <v>1541.2916666666667</v>
      </c>
      <c r="C1898" s="11">
        <v>2.2535759999999999E-4</v>
      </c>
      <c r="D1898" s="7">
        <f>Data_Warmte[[#This Row],[Fractie]]/MAX(Data_Warmte[Fractie])</f>
        <v>0.54559885680618092</v>
      </c>
    </row>
    <row r="1899" spans="1:4" x14ac:dyDescent="0.25">
      <c r="A1899" s="10">
        <v>43910.333333333336</v>
      </c>
      <c r="B1899" s="10">
        <f>DATE(1904,MONTH(Data_Warmte[[#This Row],[Datumtijd]]),DAY(Data_Warmte[[#This Row],[Datumtijd]]))+TIME(HOUR(Data_Warmte[[#This Row],[Datumtijd]]),MINUTE(Data_Warmte[[#This Row],[Datumtijd]]),SECOND(Data_Warmte[[#This Row],[Datumtijd]]))</f>
        <v>1541.3333333333333</v>
      </c>
      <c r="C1899" s="11">
        <v>2.625002E-4</v>
      </c>
      <c r="D1899" s="7">
        <f>Data_Warmte[[#This Row],[Fractie]]/MAX(Data_Warmte[Fractie])</f>
        <v>0.6355224276056981</v>
      </c>
    </row>
    <row r="1900" spans="1:4" x14ac:dyDescent="0.25">
      <c r="A1900" s="10">
        <v>43910.375</v>
      </c>
      <c r="B1900" s="10">
        <f>DATE(1904,MONTH(Data_Warmte[[#This Row],[Datumtijd]]),DAY(Data_Warmte[[#This Row],[Datumtijd]]))+TIME(HOUR(Data_Warmte[[#This Row],[Datumtijd]]),MINUTE(Data_Warmte[[#This Row],[Datumtijd]]),SECOND(Data_Warmte[[#This Row],[Datumtijd]]))</f>
        <v>1541.375</v>
      </c>
      <c r="C1900" s="11">
        <v>2.5273862999999994E-4</v>
      </c>
      <c r="D1900" s="7">
        <f>Data_Warmte[[#This Row],[Fractie]]/MAX(Data_Warmte[Fractie])</f>
        <v>0.6118893154646674</v>
      </c>
    </row>
    <row r="1901" spans="1:4" x14ac:dyDescent="0.25">
      <c r="A1901" s="10">
        <v>43910.416666666664</v>
      </c>
      <c r="B1901" s="10">
        <f>DATE(1904,MONTH(Data_Warmte[[#This Row],[Datumtijd]]),DAY(Data_Warmte[[#This Row],[Datumtijd]]))+TIME(HOUR(Data_Warmte[[#This Row],[Datumtijd]]),MINUTE(Data_Warmte[[#This Row],[Datumtijd]]),SECOND(Data_Warmte[[#This Row],[Datumtijd]]))</f>
        <v>1541.4166666666667</v>
      </c>
      <c r="C1901" s="11">
        <v>2.2503576E-4</v>
      </c>
      <c r="D1901" s="7">
        <f>Data_Warmte[[#This Row],[Fractie]]/MAX(Data_Warmte[Fractie])</f>
        <v>0.54481967058803482</v>
      </c>
    </row>
    <row r="1902" spans="1:4" x14ac:dyDescent="0.25">
      <c r="A1902" s="10">
        <v>43910.458333333336</v>
      </c>
      <c r="B1902" s="10">
        <f>DATE(1904,MONTH(Data_Warmte[[#This Row],[Datumtijd]]),DAY(Data_Warmte[[#This Row],[Datumtijd]]))+TIME(HOUR(Data_Warmte[[#This Row],[Datumtijd]]),MINUTE(Data_Warmte[[#This Row],[Datumtijd]]),SECOND(Data_Warmte[[#This Row],[Datumtijd]]))</f>
        <v>1541.4583333333333</v>
      </c>
      <c r="C1902" s="11">
        <v>1.9078923999999998E-4</v>
      </c>
      <c r="D1902" s="7">
        <f>Data_Warmte[[#This Row],[Fractie]]/MAX(Data_Warmte[Fractie])</f>
        <v>0.4619076136545654</v>
      </c>
    </row>
    <row r="1903" spans="1:4" x14ac:dyDescent="0.25">
      <c r="A1903" s="10">
        <v>43910.5</v>
      </c>
      <c r="B1903" s="10">
        <f>DATE(1904,MONTH(Data_Warmte[[#This Row],[Datumtijd]]),DAY(Data_Warmte[[#This Row],[Datumtijd]]))+TIME(HOUR(Data_Warmte[[#This Row],[Datumtijd]]),MINUTE(Data_Warmte[[#This Row],[Datumtijd]]),SECOND(Data_Warmte[[#This Row],[Datumtijd]]))</f>
        <v>1541.5</v>
      </c>
      <c r="C1903" s="11">
        <v>1.6785509E-4</v>
      </c>
      <c r="D1903" s="7">
        <f>Data_Warmte[[#This Row],[Fractie]]/MAX(Data_Warmte[Fractie])</f>
        <v>0.4063832114519263</v>
      </c>
    </row>
    <row r="1904" spans="1:4" x14ac:dyDescent="0.25">
      <c r="A1904" s="10">
        <v>43910.541666666664</v>
      </c>
      <c r="B1904" s="10">
        <f>DATE(1904,MONTH(Data_Warmte[[#This Row],[Datumtijd]]),DAY(Data_Warmte[[#This Row],[Datumtijd]]))+TIME(HOUR(Data_Warmte[[#This Row],[Datumtijd]]),MINUTE(Data_Warmte[[#This Row],[Datumtijd]]),SECOND(Data_Warmte[[#This Row],[Datumtijd]]))</f>
        <v>1541.5416666666667</v>
      </c>
      <c r="C1904" s="11">
        <v>1.5533840000000001E-4</v>
      </c>
      <c r="D1904" s="7">
        <f>Data_Warmte[[#This Row],[Fractie]]/MAX(Data_Warmte[Fractie])</f>
        <v>0.37607985467586302</v>
      </c>
    </row>
    <row r="1905" spans="1:4" x14ac:dyDescent="0.25">
      <c r="A1905" s="10">
        <v>43910.583333333336</v>
      </c>
      <c r="B1905" s="10">
        <f>DATE(1904,MONTH(Data_Warmte[[#This Row],[Datumtijd]]),DAY(Data_Warmte[[#This Row],[Datumtijd]]))+TIME(HOUR(Data_Warmte[[#This Row],[Datumtijd]]),MINUTE(Data_Warmte[[#This Row],[Datumtijd]]),SECOND(Data_Warmte[[#This Row],[Datumtijd]]))</f>
        <v>1541.5833333333333</v>
      </c>
      <c r="C1905" s="11">
        <v>1.4850035999999998E-4</v>
      </c>
      <c r="D1905" s="7">
        <f>Data_Warmte[[#This Row],[Fractie]]/MAX(Data_Warmte[Fractie])</f>
        <v>0.3595247138383898</v>
      </c>
    </row>
    <row r="1906" spans="1:4" x14ac:dyDescent="0.25">
      <c r="A1906" s="10">
        <v>43910.625</v>
      </c>
      <c r="B1906" s="10">
        <f>DATE(1904,MONTH(Data_Warmte[[#This Row],[Datumtijd]]),DAY(Data_Warmte[[#This Row],[Datumtijd]]))+TIME(HOUR(Data_Warmte[[#This Row],[Datumtijd]]),MINUTE(Data_Warmte[[#This Row],[Datumtijd]]),SECOND(Data_Warmte[[#This Row],[Datumtijd]]))</f>
        <v>1541.625</v>
      </c>
      <c r="C1906" s="11">
        <v>1.4984612000000001E-4</v>
      </c>
      <c r="D1906" s="7">
        <f>Data_Warmte[[#This Row],[Fractie]]/MAX(Data_Warmte[Fractie])</f>
        <v>0.36278284721190596</v>
      </c>
    </row>
    <row r="1907" spans="1:4" x14ac:dyDescent="0.25">
      <c r="A1907" s="10">
        <v>43910.666666666664</v>
      </c>
      <c r="B1907" s="10">
        <f>DATE(1904,MONTH(Data_Warmte[[#This Row],[Datumtijd]]),DAY(Data_Warmte[[#This Row],[Datumtijd]]))+TIME(HOUR(Data_Warmte[[#This Row],[Datumtijd]]),MINUTE(Data_Warmte[[#This Row],[Datumtijd]]),SECOND(Data_Warmte[[#This Row],[Datumtijd]]))</f>
        <v>1541.6666666666667</v>
      </c>
      <c r="C1907" s="11">
        <v>1.7275948000000001E-4</v>
      </c>
      <c r="D1907" s="7">
        <f>Data_Warmte[[#This Row],[Fractie]]/MAX(Data_Warmte[Fractie])</f>
        <v>0.41825691607662796</v>
      </c>
    </row>
    <row r="1908" spans="1:4" x14ac:dyDescent="0.25">
      <c r="A1908" s="10">
        <v>43910.708333333336</v>
      </c>
      <c r="B1908" s="10">
        <f>DATE(1904,MONTH(Data_Warmte[[#This Row],[Datumtijd]]),DAY(Data_Warmte[[#This Row],[Datumtijd]]))+TIME(HOUR(Data_Warmte[[#This Row],[Datumtijd]]),MINUTE(Data_Warmte[[#This Row],[Datumtijd]]),SECOND(Data_Warmte[[#This Row],[Datumtijd]]))</f>
        <v>1541.7083333333333</v>
      </c>
      <c r="C1908" s="11">
        <v>2.1224159999999999E-4</v>
      </c>
      <c r="D1908" s="7">
        <f>Data_Warmte[[#This Row],[Fractie]]/MAX(Data_Warmte[Fractie])</f>
        <v>0.5138445489600294</v>
      </c>
    </row>
    <row r="1909" spans="1:4" x14ac:dyDescent="0.25">
      <c r="A1909" s="10">
        <v>43910.75</v>
      </c>
      <c r="B1909" s="10">
        <f>DATE(1904,MONTH(Data_Warmte[[#This Row],[Datumtijd]]),DAY(Data_Warmte[[#This Row],[Datumtijd]]))+TIME(HOUR(Data_Warmte[[#This Row],[Datumtijd]]),MINUTE(Data_Warmte[[#This Row],[Datumtijd]]),SECOND(Data_Warmte[[#This Row],[Datumtijd]]))</f>
        <v>1541.75</v>
      </c>
      <c r="C1909" s="11">
        <v>2.5212550000000002E-4</v>
      </c>
      <c r="D1909" s="7">
        <f>Data_Warmte[[#This Row],[Fractie]]/MAX(Data_Warmte[Fractie])</f>
        <v>0.61040490567740691</v>
      </c>
    </row>
    <row r="1910" spans="1:4" x14ac:dyDescent="0.25">
      <c r="A1910" s="10">
        <v>43910.791666666664</v>
      </c>
      <c r="B1910" s="10">
        <f>DATE(1904,MONTH(Data_Warmte[[#This Row],[Datumtijd]]),DAY(Data_Warmte[[#This Row],[Datumtijd]]))+TIME(HOUR(Data_Warmte[[#This Row],[Datumtijd]]),MINUTE(Data_Warmte[[#This Row],[Datumtijd]]),SECOND(Data_Warmte[[#This Row],[Datumtijd]]))</f>
        <v>1541.7916666666667</v>
      </c>
      <c r="C1910" s="11">
        <v>2.5560731999999995E-4</v>
      </c>
      <c r="D1910" s="7">
        <f>Data_Warmte[[#This Row],[Fractie]]/MAX(Data_Warmte[Fractie])</f>
        <v>0.61883451715536397</v>
      </c>
    </row>
    <row r="1911" spans="1:4" x14ac:dyDescent="0.25">
      <c r="A1911" s="10">
        <v>43910.833333333336</v>
      </c>
      <c r="B1911" s="10">
        <f>DATE(1904,MONTH(Data_Warmte[[#This Row],[Datumtijd]]),DAY(Data_Warmte[[#This Row],[Datumtijd]]))+TIME(HOUR(Data_Warmte[[#This Row],[Datumtijd]]),MINUTE(Data_Warmte[[#This Row],[Datumtijd]]),SECOND(Data_Warmte[[#This Row],[Datumtijd]]))</f>
        <v>1541.8333333333333</v>
      </c>
      <c r="C1911" s="11">
        <v>2.5003050999999996E-4</v>
      </c>
      <c r="D1911" s="7">
        <f>Data_Warmte[[#This Row],[Fractie]]/MAX(Data_Warmte[Fractie])</f>
        <v>0.60533285952045268</v>
      </c>
    </row>
    <row r="1912" spans="1:4" x14ac:dyDescent="0.25">
      <c r="A1912" s="10">
        <v>43910.875</v>
      </c>
      <c r="B1912" s="10">
        <f>DATE(1904,MONTH(Data_Warmte[[#This Row],[Datumtijd]]),DAY(Data_Warmte[[#This Row],[Datumtijd]]))+TIME(HOUR(Data_Warmte[[#This Row],[Datumtijd]]),MINUTE(Data_Warmte[[#This Row],[Datumtijd]]),SECOND(Data_Warmte[[#This Row],[Datumtijd]]))</f>
        <v>1541.875</v>
      </c>
      <c r="C1912" s="11">
        <v>2.2357000000000003E-4</v>
      </c>
      <c r="D1912" s="7">
        <f>Data_Warmte[[#This Row],[Fractie]]/MAX(Data_Warmte[Fractie])</f>
        <v>0.54127101289753665</v>
      </c>
    </row>
    <row r="1913" spans="1:4" x14ac:dyDescent="0.25">
      <c r="A1913" s="10">
        <v>43910.916666666664</v>
      </c>
      <c r="B1913" s="10">
        <f>DATE(1904,MONTH(Data_Warmte[[#This Row],[Datumtijd]]),DAY(Data_Warmte[[#This Row],[Datumtijd]]))+TIME(HOUR(Data_Warmte[[#This Row],[Datumtijd]]),MINUTE(Data_Warmte[[#This Row],[Datumtijd]]),SECOND(Data_Warmte[[#This Row],[Datumtijd]]))</f>
        <v>1541.9166666666667</v>
      </c>
      <c r="C1913" s="11">
        <v>1.9005185999999998E-4</v>
      </c>
      <c r="D1913" s="7">
        <f>Data_Warmte[[#This Row],[Fractie]]/MAX(Data_Warmte[Fractie])</f>
        <v>0.46012239014742945</v>
      </c>
    </row>
    <row r="1914" spans="1:4" x14ac:dyDescent="0.25">
      <c r="A1914" s="10">
        <v>43910.958333333336</v>
      </c>
      <c r="B1914" s="10">
        <f>DATE(1904,MONTH(Data_Warmte[[#This Row],[Datumtijd]]),DAY(Data_Warmte[[#This Row],[Datumtijd]]))+TIME(HOUR(Data_Warmte[[#This Row],[Datumtijd]]),MINUTE(Data_Warmte[[#This Row],[Datumtijd]]),SECOND(Data_Warmte[[#This Row],[Datumtijd]]))</f>
        <v>1541.9583333333333</v>
      </c>
      <c r="C1914" s="11">
        <v>1.3737373999999998E-4</v>
      </c>
      <c r="D1914" s="7">
        <f>Data_Warmte[[#This Row],[Fractie]]/MAX(Data_Warmte[Fractie])</f>
        <v>0.33258676653988828</v>
      </c>
    </row>
    <row r="1915" spans="1:4" x14ac:dyDescent="0.25">
      <c r="A1915" s="10">
        <v>43911</v>
      </c>
      <c r="B1915" s="10">
        <f>DATE(1904,MONTH(Data_Warmte[[#This Row],[Datumtijd]]),DAY(Data_Warmte[[#This Row],[Datumtijd]]))+TIME(HOUR(Data_Warmte[[#This Row],[Datumtijd]]),MINUTE(Data_Warmte[[#This Row],[Datumtijd]]),SECOND(Data_Warmte[[#This Row],[Datumtijd]]))</f>
        <v>1542</v>
      </c>
      <c r="C1915" s="11">
        <v>8.2646299999999988E-5</v>
      </c>
      <c r="D1915" s="7">
        <f>Data_Warmte[[#This Row],[Fractie]]/MAX(Data_Warmte[Fractie])</f>
        <v>0.20008966548836457</v>
      </c>
    </row>
    <row r="1916" spans="1:4" x14ac:dyDescent="0.25">
      <c r="A1916" s="10">
        <v>43911.041666666664</v>
      </c>
      <c r="B1916" s="10">
        <f>DATE(1904,MONTH(Data_Warmte[[#This Row],[Datumtijd]]),DAY(Data_Warmte[[#This Row],[Datumtijd]]))+TIME(HOUR(Data_Warmte[[#This Row],[Datumtijd]]),MINUTE(Data_Warmte[[#This Row],[Datumtijd]]),SECOND(Data_Warmte[[#This Row],[Datumtijd]]))</f>
        <v>1542.0416666666667</v>
      </c>
      <c r="C1916" s="11">
        <v>7.1766780000000004E-5</v>
      </c>
      <c r="D1916" s="7">
        <f>Data_Warmte[[#This Row],[Fractie]]/MAX(Data_Warmte[Fractie])</f>
        <v>0.17374995617924888</v>
      </c>
    </row>
    <row r="1917" spans="1:4" x14ac:dyDescent="0.25">
      <c r="A1917" s="10">
        <v>43911.083333333336</v>
      </c>
      <c r="B1917" s="10">
        <f>DATE(1904,MONTH(Data_Warmte[[#This Row],[Datumtijd]]),DAY(Data_Warmte[[#This Row],[Datumtijd]]))+TIME(HOUR(Data_Warmte[[#This Row],[Datumtijd]]),MINUTE(Data_Warmte[[#This Row],[Datumtijd]]),SECOND(Data_Warmte[[#This Row],[Datumtijd]]))</f>
        <v>1542.0833333333333</v>
      </c>
      <c r="C1917" s="11">
        <v>6.6523339999999997E-5</v>
      </c>
      <c r="D1917" s="7">
        <f>Data_Warmte[[#This Row],[Fractie]]/MAX(Data_Warmte[Fractie])</f>
        <v>0.16105539930727381</v>
      </c>
    </row>
    <row r="1918" spans="1:4" x14ac:dyDescent="0.25">
      <c r="A1918" s="10">
        <v>43911.125</v>
      </c>
      <c r="B1918" s="10">
        <f>DATE(1904,MONTH(Data_Warmte[[#This Row],[Datumtijd]]),DAY(Data_Warmte[[#This Row],[Datumtijd]]))+TIME(HOUR(Data_Warmte[[#This Row],[Datumtijd]]),MINUTE(Data_Warmte[[#This Row],[Datumtijd]]),SECOND(Data_Warmte[[#This Row],[Datumtijd]]))</f>
        <v>1542.125</v>
      </c>
      <c r="C1918" s="11">
        <v>7.1096879999999992E-5</v>
      </c>
      <c r="D1918" s="7">
        <f>Data_Warmte[[#This Row],[Fractie]]/MAX(Data_Warmte[Fractie])</f>
        <v>0.17212810417969585</v>
      </c>
    </row>
    <row r="1919" spans="1:4" x14ac:dyDescent="0.25">
      <c r="A1919" s="10">
        <v>43911.166666666664</v>
      </c>
      <c r="B1919" s="10">
        <f>DATE(1904,MONTH(Data_Warmte[[#This Row],[Datumtijd]]),DAY(Data_Warmte[[#This Row],[Datumtijd]]))+TIME(HOUR(Data_Warmte[[#This Row],[Datumtijd]]),MINUTE(Data_Warmte[[#This Row],[Datumtijd]]),SECOND(Data_Warmte[[#This Row],[Datumtijd]]))</f>
        <v>1542.1666666666667</v>
      </c>
      <c r="C1919" s="11">
        <v>7.6296679999999996E-5</v>
      </c>
      <c r="D1919" s="7">
        <f>Data_Warmte[[#This Row],[Fractie]]/MAX(Data_Warmte[Fractie])</f>
        <v>0.18471700704172839</v>
      </c>
    </row>
    <row r="1920" spans="1:4" x14ac:dyDescent="0.25">
      <c r="A1920" s="10">
        <v>43911.208333333336</v>
      </c>
      <c r="B1920" s="10">
        <f>DATE(1904,MONTH(Data_Warmte[[#This Row],[Datumtijd]]),DAY(Data_Warmte[[#This Row],[Datumtijd]]))+TIME(HOUR(Data_Warmte[[#This Row],[Datumtijd]]),MINUTE(Data_Warmte[[#This Row],[Datumtijd]]),SECOND(Data_Warmte[[#This Row],[Datumtijd]]))</f>
        <v>1542.2083333333333</v>
      </c>
      <c r="C1920" s="11">
        <v>8.6933950000000001E-5</v>
      </c>
      <c r="D1920" s="7">
        <f>Data_Warmte[[#This Row],[Fractie]]/MAX(Data_Warmte[Fractie])</f>
        <v>0.21047022038593638</v>
      </c>
    </row>
    <row r="1921" spans="1:4" x14ac:dyDescent="0.25">
      <c r="A1921" s="10">
        <v>43911.25</v>
      </c>
      <c r="B1921" s="10">
        <f>DATE(1904,MONTH(Data_Warmte[[#This Row],[Datumtijd]]),DAY(Data_Warmte[[#This Row],[Datumtijd]]))+TIME(HOUR(Data_Warmte[[#This Row],[Datumtijd]]),MINUTE(Data_Warmte[[#This Row],[Datumtijd]]),SECOND(Data_Warmte[[#This Row],[Datumtijd]]))</f>
        <v>1542.25</v>
      </c>
      <c r="C1921" s="11">
        <v>1.1158259999999999E-4</v>
      </c>
      <c r="D1921" s="7">
        <f>Data_Warmte[[#This Row],[Fractie]]/MAX(Data_Warmte[Fractie])</f>
        <v>0.27014548876745831</v>
      </c>
    </row>
    <row r="1922" spans="1:4" x14ac:dyDescent="0.25">
      <c r="A1922" s="10">
        <v>43911.291666666664</v>
      </c>
      <c r="B1922" s="10">
        <f>DATE(1904,MONTH(Data_Warmte[[#This Row],[Datumtijd]]),DAY(Data_Warmte[[#This Row],[Datumtijd]]))+TIME(HOUR(Data_Warmte[[#This Row],[Datumtijd]]),MINUTE(Data_Warmte[[#This Row],[Datumtijd]]),SECOND(Data_Warmte[[#This Row],[Datumtijd]]))</f>
        <v>1542.2916666666667</v>
      </c>
      <c r="C1922" s="11">
        <v>1.7150672E-4</v>
      </c>
      <c r="D1922" s="7">
        <f>Data_Warmte[[#This Row],[Fractie]]/MAX(Data_Warmte[Fractie])</f>
        <v>0.41522393904877303</v>
      </c>
    </row>
    <row r="1923" spans="1:4" x14ac:dyDescent="0.25">
      <c r="A1923" s="10">
        <v>43911.333333333336</v>
      </c>
      <c r="B1923" s="10">
        <f>DATE(1904,MONTH(Data_Warmte[[#This Row],[Datumtijd]]),DAY(Data_Warmte[[#This Row],[Datumtijd]]))+TIME(HOUR(Data_Warmte[[#This Row],[Datumtijd]]),MINUTE(Data_Warmte[[#This Row],[Datumtijd]]),SECOND(Data_Warmte[[#This Row],[Datumtijd]]))</f>
        <v>1542.3333333333333</v>
      </c>
      <c r="C1923" s="11">
        <v>2.3960934E-4</v>
      </c>
      <c r="D1923" s="7">
        <f>Data_Warmte[[#This Row],[Fractie]]/MAX(Data_Warmte[Fractie])</f>
        <v>0.58010283205041024</v>
      </c>
    </row>
    <row r="1924" spans="1:4" x14ac:dyDescent="0.25">
      <c r="A1924" s="10">
        <v>43911.375</v>
      </c>
      <c r="B1924" s="10">
        <f>DATE(1904,MONTH(Data_Warmte[[#This Row],[Datumtijd]]),DAY(Data_Warmte[[#This Row],[Datumtijd]]))+TIME(HOUR(Data_Warmte[[#This Row],[Datumtijd]]),MINUTE(Data_Warmte[[#This Row],[Datumtijd]]),SECOND(Data_Warmte[[#This Row],[Datumtijd]]))</f>
        <v>1542.375</v>
      </c>
      <c r="C1924" s="11">
        <v>2.7621912000000003E-4</v>
      </c>
      <c r="D1924" s="7">
        <f>Data_Warmte[[#This Row],[Fractie]]/MAX(Data_Warmte[Fractie])</f>
        <v>0.66873642646180709</v>
      </c>
    </row>
    <row r="1925" spans="1:4" x14ac:dyDescent="0.25">
      <c r="A1925" s="10">
        <v>43911.416666666664</v>
      </c>
      <c r="B1925" s="10">
        <f>DATE(1904,MONTH(Data_Warmte[[#This Row],[Datumtijd]]),DAY(Data_Warmte[[#This Row],[Datumtijd]]))+TIME(HOUR(Data_Warmte[[#This Row],[Datumtijd]]),MINUTE(Data_Warmte[[#This Row],[Datumtijd]]),SECOND(Data_Warmte[[#This Row],[Datumtijd]]))</f>
        <v>1542.4166666666667</v>
      </c>
      <c r="C1925" s="11">
        <v>2.6942165E-4</v>
      </c>
      <c r="D1925" s="7">
        <f>Data_Warmte[[#This Row],[Fractie]]/MAX(Data_Warmte[Fractie])</f>
        <v>0.65227950705383353</v>
      </c>
    </row>
    <row r="1926" spans="1:4" x14ac:dyDescent="0.25">
      <c r="A1926" s="10">
        <v>43911.458333333336</v>
      </c>
      <c r="B1926" s="10">
        <f>DATE(1904,MONTH(Data_Warmte[[#This Row],[Datumtijd]]),DAY(Data_Warmte[[#This Row],[Datumtijd]]))+TIME(HOUR(Data_Warmte[[#This Row],[Datumtijd]]),MINUTE(Data_Warmte[[#This Row],[Datumtijd]]),SECOND(Data_Warmte[[#This Row],[Datumtijd]]))</f>
        <v>1542.4583333333333</v>
      </c>
      <c r="C1926" s="11">
        <v>2.3245055999999997E-4</v>
      </c>
      <c r="D1926" s="7">
        <f>Data_Warmte[[#This Row],[Fractie]]/MAX(Data_Warmte[Fractie])</f>
        <v>0.56277116813436312</v>
      </c>
    </row>
    <row r="1927" spans="1:4" x14ac:dyDescent="0.25">
      <c r="A1927" s="10">
        <v>43911.5</v>
      </c>
      <c r="B1927" s="10">
        <f>DATE(1904,MONTH(Data_Warmte[[#This Row],[Datumtijd]]),DAY(Data_Warmte[[#This Row],[Datumtijd]]))+TIME(HOUR(Data_Warmte[[#This Row],[Datumtijd]]),MINUTE(Data_Warmte[[#This Row],[Datumtijd]]),SECOND(Data_Warmte[[#This Row],[Datumtijd]]))</f>
        <v>1542.5</v>
      </c>
      <c r="C1927" s="11">
        <v>2.0227024000000002E-4</v>
      </c>
      <c r="D1927" s="7">
        <f>Data_Warmte[[#This Row],[Fractie]]/MAX(Data_Warmte[Fractie])</f>
        <v>0.48970352768183484</v>
      </c>
    </row>
    <row r="1928" spans="1:4" x14ac:dyDescent="0.25">
      <c r="A1928" s="10">
        <v>43911.541666666664</v>
      </c>
      <c r="B1928" s="10">
        <f>DATE(1904,MONTH(Data_Warmte[[#This Row],[Datumtijd]]),DAY(Data_Warmte[[#This Row],[Datumtijd]]))+TIME(HOUR(Data_Warmte[[#This Row],[Datumtijd]]),MINUTE(Data_Warmte[[#This Row],[Datumtijd]]),SECOND(Data_Warmte[[#This Row],[Datumtijd]]))</f>
        <v>1542.5416666666667</v>
      </c>
      <c r="C1928" s="11">
        <v>1.8458335E-4</v>
      </c>
      <c r="D1928" s="7">
        <f>Data_Warmte[[#This Row],[Fractie]]/MAX(Data_Warmte[Fractie])</f>
        <v>0.44688293070859464</v>
      </c>
    </row>
    <row r="1929" spans="1:4" x14ac:dyDescent="0.25">
      <c r="A1929" s="10">
        <v>43911.583333333336</v>
      </c>
      <c r="B1929" s="10">
        <f>DATE(1904,MONTH(Data_Warmte[[#This Row],[Datumtijd]]),DAY(Data_Warmte[[#This Row],[Datumtijd]]))+TIME(HOUR(Data_Warmte[[#This Row],[Datumtijd]]),MINUTE(Data_Warmte[[#This Row],[Datumtijd]]),SECOND(Data_Warmte[[#This Row],[Datumtijd]]))</f>
        <v>1542.5833333333333</v>
      </c>
      <c r="C1929" s="11">
        <v>1.6272708000000002E-4</v>
      </c>
      <c r="D1929" s="7">
        <f>Data_Warmte[[#This Row],[Fractie]]/MAX(Data_Warmte[Fractie])</f>
        <v>0.39396811476252841</v>
      </c>
    </row>
    <row r="1930" spans="1:4" x14ac:dyDescent="0.25">
      <c r="A1930" s="10">
        <v>43911.625</v>
      </c>
      <c r="B1930" s="10">
        <f>DATE(1904,MONTH(Data_Warmte[[#This Row],[Datumtijd]]),DAY(Data_Warmte[[#This Row],[Datumtijd]]))+TIME(HOUR(Data_Warmte[[#This Row],[Datumtijd]]),MINUTE(Data_Warmte[[#This Row],[Datumtijd]]),SECOND(Data_Warmte[[#This Row],[Datumtijd]]))</f>
        <v>1542.625</v>
      </c>
      <c r="C1930" s="11">
        <v>1.5419096000000003E-4</v>
      </c>
      <c r="D1930" s="7">
        <f>Data_Warmte[[#This Row],[Fractie]]/MAX(Data_Warmte[Fractie])</f>
        <v>0.37330186115687952</v>
      </c>
    </row>
    <row r="1931" spans="1:4" x14ac:dyDescent="0.25">
      <c r="A1931" s="10">
        <v>43911.666666666664</v>
      </c>
      <c r="B1931" s="10">
        <f>DATE(1904,MONTH(Data_Warmte[[#This Row],[Datumtijd]]),DAY(Data_Warmte[[#This Row],[Datumtijd]]))+TIME(HOUR(Data_Warmte[[#This Row],[Datumtijd]]),MINUTE(Data_Warmte[[#This Row],[Datumtijd]]),SECOND(Data_Warmte[[#This Row],[Datumtijd]]))</f>
        <v>1542.6666666666667</v>
      </c>
      <c r="C1931" s="11">
        <v>1.6663466000000002E-4</v>
      </c>
      <c r="D1931" s="7">
        <f>Data_Warmte[[#This Row],[Fractie]]/MAX(Data_Warmte[Fractie])</f>
        <v>0.40342850651713835</v>
      </c>
    </row>
    <row r="1932" spans="1:4" x14ac:dyDescent="0.25">
      <c r="A1932" s="10">
        <v>43911.708333333336</v>
      </c>
      <c r="B1932" s="10">
        <f>DATE(1904,MONTH(Data_Warmte[[#This Row],[Datumtijd]]),DAY(Data_Warmte[[#This Row],[Datumtijd]]))+TIME(HOUR(Data_Warmte[[#This Row],[Datumtijd]]),MINUTE(Data_Warmte[[#This Row],[Datumtijd]]),SECOND(Data_Warmte[[#This Row],[Datumtijd]]))</f>
        <v>1542.7083333333333</v>
      </c>
      <c r="C1932" s="11">
        <v>1.9466311999999998E-4</v>
      </c>
      <c r="D1932" s="7">
        <f>Data_Warmte[[#This Row],[Fractie]]/MAX(Data_Warmte[Fractie])</f>
        <v>0.4712864164968229</v>
      </c>
    </row>
    <row r="1933" spans="1:4" x14ac:dyDescent="0.25">
      <c r="A1933" s="10">
        <v>43911.75</v>
      </c>
      <c r="B1933" s="10">
        <f>DATE(1904,MONTH(Data_Warmte[[#This Row],[Datumtijd]]),DAY(Data_Warmte[[#This Row],[Datumtijd]]))+TIME(HOUR(Data_Warmte[[#This Row],[Datumtijd]]),MINUTE(Data_Warmte[[#This Row],[Datumtijd]]),SECOND(Data_Warmte[[#This Row],[Datumtijd]]))</f>
        <v>1542.75</v>
      </c>
      <c r="C1933" s="11">
        <v>2.2955270000000002E-4</v>
      </c>
      <c r="D1933" s="7">
        <f>Data_Warmte[[#This Row],[Fractie]]/MAX(Data_Warmte[Fractie])</f>
        <v>0.55575534482428035</v>
      </c>
    </row>
    <row r="1934" spans="1:4" x14ac:dyDescent="0.25">
      <c r="A1934" s="10">
        <v>43911.791666666664</v>
      </c>
      <c r="B1934" s="10">
        <f>DATE(1904,MONTH(Data_Warmte[[#This Row],[Datumtijd]]),DAY(Data_Warmte[[#This Row],[Datumtijd]]))+TIME(HOUR(Data_Warmte[[#This Row],[Datumtijd]]),MINUTE(Data_Warmte[[#This Row],[Datumtijd]]),SECOND(Data_Warmte[[#This Row],[Datumtijd]]))</f>
        <v>1542.7916666666667</v>
      </c>
      <c r="C1934" s="11">
        <v>2.4230536E-4</v>
      </c>
      <c r="D1934" s="7">
        <f>Data_Warmte[[#This Row],[Fractie]]/MAX(Data_Warmte[Fractie])</f>
        <v>0.5866299934593292</v>
      </c>
    </row>
    <row r="1935" spans="1:4" x14ac:dyDescent="0.25">
      <c r="A1935" s="10">
        <v>43911.833333333336</v>
      </c>
      <c r="B1935" s="10">
        <f>DATE(1904,MONTH(Data_Warmte[[#This Row],[Datumtijd]]),DAY(Data_Warmte[[#This Row],[Datumtijd]]))+TIME(HOUR(Data_Warmte[[#This Row],[Datumtijd]]),MINUTE(Data_Warmte[[#This Row],[Datumtijd]]),SECOND(Data_Warmte[[#This Row],[Datumtijd]]))</f>
        <v>1542.8333333333333</v>
      </c>
      <c r="C1935" s="11">
        <v>2.3693979999999998E-4</v>
      </c>
      <c r="D1935" s="7">
        <f>Data_Warmte[[#This Row],[Fractie]]/MAX(Data_Warmte[Fractie])</f>
        <v>0.57363977967410529</v>
      </c>
    </row>
    <row r="1936" spans="1:4" x14ac:dyDescent="0.25">
      <c r="A1936" s="10">
        <v>43911.875</v>
      </c>
      <c r="B1936" s="10">
        <f>DATE(1904,MONTH(Data_Warmte[[#This Row],[Datumtijd]]),DAY(Data_Warmte[[#This Row],[Datumtijd]]))+TIME(HOUR(Data_Warmte[[#This Row],[Datumtijd]]),MINUTE(Data_Warmte[[#This Row],[Datumtijd]]),SECOND(Data_Warmte[[#This Row],[Datumtijd]]))</f>
        <v>1542.875</v>
      </c>
      <c r="C1936" s="11">
        <v>2.1631934999999998E-4</v>
      </c>
      <c r="D1936" s="7">
        <f>Data_Warmte[[#This Row],[Fractie]]/MAX(Data_Warmte[Fractie])</f>
        <v>0.52371692840647988</v>
      </c>
    </row>
    <row r="1937" spans="1:4" x14ac:dyDescent="0.25">
      <c r="A1937" s="10">
        <v>43911.916666666664</v>
      </c>
      <c r="B1937" s="10">
        <f>DATE(1904,MONTH(Data_Warmte[[#This Row],[Datumtijd]]),DAY(Data_Warmte[[#This Row],[Datumtijd]]))+TIME(HOUR(Data_Warmte[[#This Row],[Datumtijd]]),MINUTE(Data_Warmte[[#This Row],[Datumtijd]]),SECOND(Data_Warmte[[#This Row],[Datumtijd]]))</f>
        <v>1542.9166666666667</v>
      </c>
      <c r="C1937" s="11">
        <v>1.9081084E-4</v>
      </c>
      <c r="D1937" s="7">
        <f>Data_Warmte[[#This Row],[Fractie]]/MAX(Data_Warmte[Fractie])</f>
        <v>0.46195990803162224</v>
      </c>
    </row>
    <row r="1938" spans="1:4" x14ac:dyDescent="0.25">
      <c r="A1938" s="10">
        <v>43911.958333333336</v>
      </c>
      <c r="B1938" s="10">
        <f>DATE(1904,MONTH(Data_Warmte[[#This Row],[Datumtijd]]),DAY(Data_Warmte[[#This Row],[Datumtijd]]))+TIME(HOUR(Data_Warmte[[#This Row],[Datumtijd]]),MINUTE(Data_Warmte[[#This Row],[Datumtijd]]),SECOND(Data_Warmte[[#This Row],[Datumtijd]]))</f>
        <v>1542.9583333333333</v>
      </c>
      <c r="C1938" s="11">
        <v>1.5424087999999999E-4</v>
      </c>
      <c r="D1938" s="7">
        <f>Data_Warmte[[#This Row],[Fractie]]/MAX(Data_Warmte[Fractie])</f>
        <v>0.37342271927274401</v>
      </c>
    </row>
    <row r="1939" spans="1:4" x14ac:dyDescent="0.25">
      <c r="A1939" s="10">
        <v>43912</v>
      </c>
      <c r="B1939" s="10">
        <f>DATE(1904,MONTH(Data_Warmte[[#This Row],[Datumtijd]]),DAY(Data_Warmte[[#This Row],[Datumtijd]]))+TIME(HOUR(Data_Warmte[[#This Row],[Datumtijd]]),MINUTE(Data_Warmte[[#This Row],[Datumtijd]]),SECOND(Data_Warmte[[#This Row],[Datumtijd]]))</f>
        <v>1543</v>
      </c>
      <c r="C1939" s="11">
        <v>1.0414524000000002E-4</v>
      </c>
      <c r="D1939" s="7">
        <f>Data_Warmte[[#This Row],[Fractie]]/MAX(Data_Warmte[Fractie])</f>
        <v>0.25213937264953729</v>
      </c>
    </row>
    <row r="1940" spans="1:4" x14ac:dyDescent="0.25">
      <c r="A1940" s="10">
        <v>43912.041666666664</v>
      </c>
      <c r="B1940" s="10">
        <f>DATE(1904,MONTH(Data_Warmte[[#This Row],[Datumtijd]]),DAY(Data_Warmte[[#This Row],[Datumtijd]]))+TIME(HOUR(Data_Warmte[[#This Row],[Datumtijd]]),MINUTE(Data_Warmte[[#This Row],[Datumtijd]]),SECOND(Data_Warmte[[#This Row],[Datumtijd]]))</f>
        <v>1543.0416666666667</v>
      </c>
      <c r="C1940" s="11">
        <v>8.0508100000000003E-5</v>
      </c>
      <c r="D1940" s="7">
        <f>Data_Warmte[[#This Row],[Fractie]]/MAX(Data_Warmte[Fractie])</f>
        <v>0.19491300636693726</v>
      </c>
    </row>
    <row r="1941" spans="1:4" x14ac:dyDescent="0.25">
      <c r="A1941" s="10">
        <v>43912.083333333336</v>
      </c>
      <c r="B1941" s="10">
        <f>DATE(1904,MONTH(Data_Warmte[[#This Row],[Datumtijd]]),DAY(Data_Warmte[[#This Row],[Datumtijd]]))+TIME(HOUR(Data_Warmte[[#This Row],[Datumtijd]]),MINUTE(Data_Warmte[[#This Row],[Datumtijd]]),SECOND(Data_Warmte[[#This Row],[Datumtijd]]))</f>
        <v>1543.0833333333333</v>
      </c>
      <c r="C1941" s="11">
        <v>7.4730049999999988E-5</v>
      </c>
      <c r="D1941" s="7">
        <f>Data_Warmte[[#This Row],[Fractie]]/MAX(Data_Warmte[Fractie])</f>
        <v>0.18092413945244684</v>
      </c>
    </row>
    <row r="1942" spans="1:4" x14ac:dyDescent="0.25">
      <c r="A1942" s="10">
        <v>43912.125</v>
      </c>
      <c r="B1942" s="10">
        <f>DATE(1904,MONTH(Data_Warmte[[#This Row],[Datumtijd]]),DAY(Data_Warmte[[#This Row],[Datumtijd]]))+TIME(HOUR(Data_Warmte[[#This Row],[Datumtijd]]),MINUTE(Data_Warmte[[#This Row],[Datumtijd]]),SECOND(Data_Warmte[[#This Row],[Datumtijd]]))</f>
        <v>1543.125</v>
      </c>
      <c r="C1942" s="11">
        <v>7.3500799999999999E-5</v>
      </c>
      <c r="D1942" s="7">
        <f>Data_Warmte[[#This Row],[Fractie]]/MAX(Data_Warmte[Fractie])</f>
        <v>0.17794808098036075</v>
      </c>
    </row>
    <row r="1943" spans="1:4" x14ac:dyDescent="0.25">
      <c r="A1943" s="10">
        <v>43912.166666666664</v>
      </c>
      <c r="B1943" s="10">
        <f>DATE(1904,MONTH(Data_Warmte[[#This Row],[Datumtijd]]),DAY(Data_Warmte[[#This Row],[Datumtijd]]))+TIME(HOUR(Data_Warmte[[#This Row],[Datumtijd]]),MINUTE(Data_Warmte[[#This Row],[Datumtijd]]),SECOND(Data_Warmte[[#This Row],[Datumtijd]]))</f>
        <v>1543.1666666666667</v>
      </c>
      <c r="C1943" s="11">
        <v>8.1850850000000003E-5</v>
      </c>
      <c r="D1943" s="7">
        <f>Data_Warmte[[#This Row],[Fractie]]/MAX(Data_Warmte[Fractie])</f>
        <v>0.19816385242216902</v>
      </c>
    </row>
    <row r="1944" spans="1:4" x14ac:dyDescent="0.25">
      <c r="A1944" s="10">
        <v>43912.208333333336</v>
      </c>
      <c r="B1944" s="10">
        <f>DATE(1904,MONTH(Data_Warmte[[#This Row],[Datumtijd]]),DAY(Data_Warmte[[#This Row],[Datumtijd]]))+TIME(HOUR(Data_Warmte[[#This Row],[Datumtijd]]),MINUTE(Data_Warmte[[#This Row],[Datumtijd]]),SECOND(Data_Warmte[[#This Row],[Datumtijd]]))</f>
        <v>1543.2083333333333</v>
      </c>
      <c r="C1944" s="11">
        <v>8.9900260000000008E-5</v>
      </c>
      <c r="D1944" s="7">
        <f>Data_Warmte[[#This Row],[Fractie]]/MAX(Data_Warmte[Fractie])</f>
        <v>0.21765176360849797</v>
      </c>
    </row>
    <row r="1945" spans="1:4" x14ac:dyDescent="0.25">
      <c r="A1945" s="10">
        <v>43912.25</v>
      </c>
      <c r="B1945" s="10">
        <f>DATE(1904,MONTH(Data_Warmte[[#This Row],[Datumtijd]]),DAY(Data_Warmte[[#This Row],[Datumtijd]]))+TIME(HOUR(Data_Warmte[[#This Row],[Datumtijd]]),MINUTE(Data_Warmte[[#This Row],[Datumtijd]]),SECOND(Data_Warmte[[#This Row],[Datumtijd]]))</f>
        <v>1543.25</v>
      </c>
      <c r="C1945" s="11">
        <v>1.1008320000000001E-4</v>
      </c>
      <c r="D1945" s="7">
        <f>Data_Warmte[[#This Row],[Fractie]]/MAX(Data_Warmte[Fractie])</f>
        <v>0.26651538742676611</v>
      </c>
    </row>
    <row r="1946" spans="1:4" x14ac:dyDescent="0.25">
      <c r="A1946" s="10">
        <v>43912.291666666664</v>
      </c>
      <c r="B1946" s="10">
        <f>DATE(1904,MONTH(Data_Warmte[[#This Row],[Datumtijd]]),DAY(Data_Warmte[[#This Row],[Datumtijd]]))+TIME(HOUR(Data_Warmte[[#This Row],[Datumtijd]]),MINUTE(Data_Warmte[[#This Row],[Datumtijd]]),SECOND(Data_Warmte[[#This Row],[Datumtijd]]))</f>
        <v>1543.2916666666667</v>
      </c>
      <c r="C1946" s="11">
        <v>1.6347437000000003E-4</v>
      </c>
      <c r="D1946" s="7">
        <f>Data_Warmte[[#This Row],[Fractie]]/MAX(Data_Warmte[Fractie])</f>
        <v>0.3957773307361751</v>
      </c>
    </row>
    <row r="1947" spans="1:4" x14ac:dyDescent="0.25">
      <c r="A1947" s="10">
        <v>43912.333333333336</v>
      </c>
      <c r="B1947" s="10">
        <f>DATE(1904,MONTH(Data_Warmte[[#This Row],[Datumtijd]]),DAY(Data_Warmte[[#This Row],[Datumtijd]]))+TIME(HOUR(Data_Warmte[[#This Row],[Datumtijd]]),MINUTE(Data_Warmte[[#This Row],[Datumtijd]]),SECOND(Data_Warmte[[#This Row],[Datumtijd]]))</f>
        <v>1543.3333333333333</v>
      </c>
      <c r="C1947" s="11">
        <v>2.2482367999999997E-4</v>
      </c>
      <c r="D1947" s="7">
        <f>Data_Warmte[[#This Row],[Fractie]]/MAX(Data_Warmte[Fractie])</f>
        <v>0.54430621727848816</v>
      </c>
    </row>
    <row r="1948" spans="1:4" x14ac:dyDescent="0.25">
      <c r="A1948" s="10">
        <v>43912.375</v>
      </c>
      <c r="B1948" s="10">
        <f>DATE(1904,MONTH(Data_Warmte[[#This Row],[Datumtijd]]),DAY(Data_Warmte[[#This Row],[Datumtijd]]))+TIME(HOUR(Data_Warmte[[#This Row],[Datumtijd]]),MINUTE(Data_Warmte[[#This Row],[Datumtijd]]),SECOND(Data_Warmte[[#This Row],[Datumtijd]]))</f>
        <v>1543.375</v>
      </c>
      <c r="C1948" s="11">
        <v>2.6686120000000003E-4</v>
      </c>
      <c r="D1948" s="7">
        <f>Data_Warmte[[#This Row],[Fractie]]/MAX(Data_Warmte[Fractie])</f>
        <v>0.6460805654920253</v>
      </c>
    </row>
    <row r="1949" spans="1:4" x14ac:dyDescent="0.25">
      <c r="A1949" s="10">
        <v>43912.416666666664</v>
      </c>
      <c r="B1949" s="10">
        <f>DATE(1904,MONTH(Data_Warmte[[#This Row],[Datumtijd]]),DAY(Data_Warmte[[#This Row],[Datumtijd]]))+TIME(HOUR(Data_Warmte[[#This Row],[Datumtijd]]),MINUTE(Data_Warmte[[#This Row],[Datumtijd]]),SECOND(Data_Warmte[[#This Row],[Datumtijd]]))</f>
        <v>1543.4166666666667</v>
      </c>
      <c r="C1949" s="11">
        <v>2.6569136E-4</v>
      </c>
      <c r="D1949" s="7">
        <f>Data_Warmte[[#This Row],[Fractie]]/MAX(Data_Warmte[Fractie])</f>
        <v>0.64324834076720505</v>
      </c>
    </row>
    <row r="1950" spans="1:4" x14ac:dyDescent="0.25">
      <c r="A1950" s="10">
        <v>43912.458333333336</v>
      </c>
      <c r="B1950" s="10">
        <f>DATE(1904,MONTH(Data_Warmte[[#This Row],[Datumtijd]]),DAY(Data_Warmte[[#This Row],[Datumtijd]]))+TIME(HOUR(Data_Warmte[[#This Row],[Datumtijd]]),MINUTE(Data_Warmte[[#This Row],[Datumtijd]]),SECOND(Data_Warmte[[#This Row],[Datumtijd]]))</f>
        <v>1543.4583333333333</v>
      </c>
      <c r="C1950" s="11">
        <v>2.2963284999999998E-4</v>
      </c>
      <c r="D1950" s="7">
        <f>Data_Warmte[[#This Row],[Fractie]]/MAX(Data_Warmte[Fractie])</f>
        <v>0.55594939085766448</v>
      </c>
    </row>
    <row r="1951" spans="1:4" x14ac:dyDescent="0.25">
      <c r="A1951" s="10">
        <v>43912.5</v>
      </c>
      <c r="B1951" s="10">
        <f>DATE(1904,MONTH(Data_Warmte[[#This Row],[Datumtijd]]),DAY(Data_Warmte[[#This Row],[Datumtijd]]))+TIME(HOUR(Data_Warmte[[#This Row],[Datumtijd]]),MINUTE(Data_Warmte[[#This Row],[Datumtijd]]),SECOND(Data_Warmte[[#This Row],[Datumtijd]]))</f>
        <v>1543.5</v>
      </c>
      <c r="C1951" s="11">
        <v>2.0251344000000001E-4</v>
      </c>
      <c r="D1951" s="7">
        <f>Data_Warmte[[#This Row],[Fractie]]/MAX(Data_Warmte[Fractie])</f>
        <v>0.49029232363091868</v>
      </c>
    </row>
    <row r="1952" spans="1:4" x14ac:dyDescent="0.25">
      <c r="A1952" s="10">
        <v>43912.541666666664</v>
      </c>
      <c r="B1952" s="10">
        <f>DATE(1904,MONTH(Data_Warmte[[#This Row],[Datumtijd]]),DAY(Data_Warmte[[#This Row],[Datumtijd]]))+TIME(HOUR(Data_Warmte[[#This Row],[Datumtijd]]),MINUTE(Data_Warmte[[#This Row],[Datumtijd]]),SECOND(Data_Warmte[[#This Row],[Datumtijd]]))</f>
        <v>1543.5416666666667</v>
      </c>
      <c r="C1952" s="11">
        <v>1.7959947999999999E-4</v>
      </c>
      <c r="D1952" s="7">
        <f>Data_Warmte[[#This Row],[Fractie]]/MAX(Data_Warmte[Fractie])</f>
        <v>0.43481680214461177</v>
      </c>
    </row>
    <row r="1953" spans="1:4" x14ac:dyDescent="0.25">
      <c r="A1953" s="10">
        <v>43912.583333333336</v>
      </c>
      <c r="B1953" s="10">
        <f>DATE(1904,MONTH(Data_Warmte[[#This Row],[Datumtijd]]),DAY(Data_Warmte[[#This Row],[Datumtijd]]))+TIME(HOUR(Data_Warmte[[#This Row],[Datumtijd]]),MINUTE(Data_Warmte[[#This Row],[Datumtijd]]),SECOND(Data_Warmte[[#This Row],[Datumtijd]]))</f>
        <v>1543.5833333333333</v>
      </c>
      <c r="C1953" s="11">
        <v>1.5548040000000002E-4</v>
      </c>
      <c r="D1953" s="7">
        <f>Data_Warmte[[#This Row],[Fractie]]/MAX(Data_Warmte[Fractie])</f>
        <v>0.37642364178429194</v>
      </c>
    </row>
    <row r="1954" spans="1:4" x14ac:dyDescent="0.25">
      <c r="A1954" s="10">
        <v>43912.625</v>
      </c>
      <c r="B1954" s="10">
        <f>DATE(1904,MONTH(Data_Warmte[[#This Row],[Datumtijd]]),DAY(Data_Warmte[[#This Row],[Datumtijd]]))+TIME(HOUR(Data_Warmte[[#This Row],[Datumtijd]]),MINUTE(Data_Warmte[[#This Row],[Datumtijd]]),SECOND(Data_Warmte[[#This Row],[Datumtijd]]))</f>
        <v>1543.625</v>
      </c>
      <c r="C1954" s="11">
        <v>1.5352367999999999E-4</v>
      </c>
      <c r="D1954" s="7">
        <f>Data_Warmte[[#This Row],[Fractie]]/MAX(Data_Warmte[Fractie])</f>
        <v>0.37168635227158059</v>
      </c>
    </row>
    <row r="1955" spans="1:4" x14ac:dyDescent="0.25">
      <c r="A1955" s="10">
        <v>43912.666666666664</v>
      </c>
      <c r="B1955" s="10">
        <f>DATE(1904,MONTH(Data_Warmte[[#This Row],[Datumtijd]]),DAY(Data_Warmte[[#This Row],[Datumtijd]]))+TIME(HOUR(Data_Warmte[[#This Row],[Datumtijd]]),MINUTE(Data_Warmte[[#This Row],[Datumtijd]]),SECOND(Data_Warmte[[#This Row],[Datumtijd]]))</f>
        <v>1543.6666666666667</v>
      </c>
      <c r="C1955" s="11">
        <v>1.5786039000000002E-4</v>
      </c>
      <c r="D1955" s="7">
        <f>Data_Warmte[[#This Row],[Fractie]]/MAX(Data_Warmte[Fractie])</f>
        <v>0.38218568319407864</v>
      </c>
    </row>
    <row r="1956" spans="1:4" x14ac:dyDescent="0.25">
      <c r="A1956" s="10">
        <v>43912.708333333336</v>
      </c>
      <c r="B1956" s="10">
        <f>DATE(1904,MONTH(Data_Warmte[[#This Row],[Datumtijd]]),DAY(Data_Warmte[[#This Row],[Datumtijd]]))+TIME(HOUR(Data_Warmte[[#This Row],[Datumtijd]]),MINUTE(Data_Warmte[[#This Row],[Datumtijd]]),SECOND(Data_Warmte[[#This Row],[Datumtijd]]))</f>
        <v>1543.7083333333333</v>
      </c>
      <c r="C1956" s="11">
        <v>1.8092229999999997E-4</v>
      </c>
      <c r="D1956" s="7">
        <f>Data_Warmte[[#This Row],[Fractie]]/MAX(Data_Warmte[Fractie])</f>
        <v>0.43801939695286468</v>
      </c>
    </row>
    <row r="1957" spans="1:4" x14ac:dyDescent="0.25">
      <c r="A1957" s="10">
        <v>43912.75</v>
      </c>
      <c r="B1957" s="10">
        <f>DATE(1904,MONTH(Data_Warmte[[#This Row],[Datumtijd]]),DAY(Data_Warmte[[#This Row],[Datumtijd]]))+TIME(HOUR(Data_Warmte[[#This Row],[Datumtijd]]),MINUTE(Data_Warmte[[#This Row],[Datumtijd]]),SECOND(Data_Warmte[[#This Row],[Datumtijd]]))</f>
        <v>1543.75</v>
      </c>
      <c r="C1957" s="11">
        <v>2.0947012999999998E-4</v>
      </c>
      <c r="D1957" s="7">
        <f>Data_Warmte[[#This Row],[Fractie]]/MAX(Data_Warmte[Fractie])</f>
        <v>0.50713472038680796</v>
      </c>
    </row>
    <row r="1958" spans="1:4" x14ac:dyDescent="0.25">
      <c r="A1958" s="10">
        <v>43912.791666666664</v>
      </c>
      <c r="B1958" s="10">
        <f>DATE(1904,MONTH(Data_Warmte[[#This Row],[Datumtijd]]),DAY(Data_Warmte[[#This Row],[Datumtijd]]))+TIME(HOUR(Data_Warmte[[#This Row],[Datumtijd]]),MINUTE(Data_Warmte[[#This Row],[Datumtijd]]),SECOND(Data_Warmte[[#This Row],[Datumtijd]]))</f>
        <v>1543.7916666666667</v>
      </c>
      <c r="C1958" s="11">
        <v>2.1981067999999999E-4</v>
      </c>
      <c r="D1958" s="7">
        <f>Data_Warmte[[#This Row],[Fractie]]/MAX(Data_Warmte[Fractie])</f>
        <v>0.53216956393655801</v>
      </c>
    </row>
    <row r="1959" spans="1:4" x14ac:dyDescent="0.25">
      <c r="A1959" s="10">
        <v>43912.833333333336</v>
      </c>
      <c r="B1959" s="10">
        <f>DATE(1904,MONTH(Data_Warmte[[#This Row],[Datumtijd]]),DAY(Data_Warmte[[#This Row],[Datumtijd]]))+TIME(HOUR(Data_Warmte[[#This Row],[Datumtijd]]),MINUTE(Data_Warmte[[#This Row],[Datumtijd]]),SECOND(Data_Warmte[[#This Row],[Datumtijd]]))</f>
        <v>1543.8333333333333</v>
      </c>
      <c r="C1959" s="11">
        <v>2.1759976000000001E-4</v>
      </c>
      <c r="D1959" s="7">
        <f>Data_Warmte[[#This Row],[Fractie]]/MAX(Data_Warmte[Fractie])</f>
        <v>0.52681684707903953</v>
      </c>
    </row>
    <row r="1960" spans="1:4" x14ac:dyDescent="0.25">
      <c r="A1960" s="10">
        <v>43912.875</v>
      </c>
      <c r="B1960" s="10">
        <f>DATE(1904,MONTH(Data_Warmte[[#This Row],[Datumtijd]]),DAY(Data_Warmte[[#This Row],[Datumtijd]]))+TIME(HOUR(Data_Warmte[[#This Row],[Datumtijd]]),MINUTE(Data_Warmte[[#This Row],[Datumtijd]]),SECOND(Data_Warmte[[#This Row],[Datumtijd]]))</f>
        <v>1543.875</v>
      </c>
      <c r="C1960" s="11">
        <v>2.0150023999999998E-4</v>
      </c>
      <c r="D1960" s="7">
        <f>Data_Warmte[[#This Row],[Fractie]]/MAX(Data_Warmte[Fractie])</f>
        <v>0.48783932998119917</v>
      </c>
    </row>
    <row r="1961" spans="1:4" x14ac:dyDescent="0.25">
      <c r="A1961" s="10">
        <v>43912.916666666664</v>
      </c>
      <c r="B1961" s="10">
        <f>DATE(1904,MONTH(Data_Warmte[[#This Row],[Datumtijd]]),DAY(Data_Warmte[[#This Row],[Datumtijd]]))+TIME(HOUR(Data_Warmte[[#This Row],[Datumtijd]]),MINUTE(Data_Warmte[[#This Row],[Datumtijd]]),SECOND(Data_Warmte[[#This Row],[Datumtijd]]))</f>
        <v>1543.9166666666667</v>
      </c>
      <c r="C1961" s="11">
        <v>1.7272402000000002E-4</v>
      </c>
      <c r="D1961" s="7">
        <f>Data_Warmte[[#This Row],[Fractie]]/MAX(Data_Warmte[Fractie])</f>
        <v>0.41817106614095972</v>
      </c>
    </row>
    <row r="1962" spans="1:4" x14ac:dyDescent="0.25">
      <c r="A1962" s="10">
        <v>43912.958333333336</v>
      </c>
      <c r="B1962" s="10">
        <f>DATE(1904,MONTH(Data_Warmte[[#This Row],[Datumtijd]]),DAY(Data_Warmte[[#This Row],[Datumtijd]]))+TIME(HOUR(Data_Warmte[[#This Row],[Datumtijd]]),MINUTE(Data_Warmte[[#This Row],[Datumtijd]]),SECOND(Data_Warmte[[#This Row],[Datumtijd]]))</f>
        <v>1543.9583333333333</v>
      </c>
      <c r="C1962" s="11">
        <v>1.2898154E-4</v>
      </c>
      <c r="D1962" s="7">
        <f>Data_Warmte[[#This Row],[Fractie]]/MAX(Data_Warmte[Fractie])</f>
        <v>0.31226894843174008</v>
      </c>
    </row>
    <row r="1963" spans="1:4" x14ac:dyDescent="0.25">
      <c r="A1963" s="10">
        <v>43913</v>
      </c>
      <c r="B1963" s="10">
        <f>DATE(1904,MONTH(Data_Warmte[[#This Row],[Datumtijd]]),DAY(Data_Warmte[[#This Row],[Datumtijd]]))+TIME(HOUR(Data_Warmte[[#This Row],[Datumtijd]]),MINUTE(Data_Warmte[[#This Row],[Datumtijd]]),SECOND(Data_Warmte[[#This Row],[Datumtijd]]))</f>
        <v>1544</v>
      </c>
      <c r="C1963" s="11">
        <v>7.98056E-5</v>
      </c>
      <c r="D1963" s="7">
        <f>Data_Warmte[[#This Row],[Fractie]]/MAX(Data_Warmte[Fractie])</f>
        <v>0.1932122285946041</v>
      </c>
    </row>
    <row r="1964" spans="1:4" x14ac:dyDescent="0.25">
      <c r="A1964" s="10">
        <v>43913.041666666664</v>
      </c>
      <c r="B1964" s="10">
        <f>DATE(1904,MONTH(Data_Warmte[[#This Row],[Datumtijd]]),DAY(Data_Warmte[[#This Row],[Datumtijd]]))+TIME(HOUR(Data_Warmte[[#This Row],[Datumtijd]]),MINUTE(Data_Warmte[[#This Row],[Datumtijd]]),SECOND(Data_Warmte[[#This Row],[Datumtijd]]))</f>
        <v>1544.0416666666667</v>
      </c>
      <c r="C1964" s="11">
        <v>6.480248E-5</v>
      </c>
      <c r="D1964" s="7">
        <f>Data_Warmte[[#This Row],[Fractie]]/MAX(Data_Warmte[Fractie])</f>
        <v>0.15688913533959098</v>
      </c>
    </row>
    <row r="1965" spans="1:4" x14ac:dyDescent="0.25">
      <c r="A1965" s="10">
        <v>43913.083333333336</v>
      </c>
      <c r="B1965" s="10">
        <f>DATE(1904,MONTH(Data_Warmte[[#This Row],[Datumtijd]]),DAY(Data_Warmte[[#This Row],[Datumtijd]]))+TIME(HOUR(Data_Warmte[[#This Row],[Datumtijd]]),MINUTE(Data_Warmte[[#This Row],[Datumtijd]]),SECOND(Data_Warmte[[#This Row],[Datumtijd]]))</f>
        <v>1544.0833333333333</v>
      </c>
      <c r="C1965" s="11">
        <v>6.6634499999999994E-5</v>
      </c>
      <c r="D1965" s="7">
        <f>Data_Warmte[[#This Row],[Fractie]]/MAX(Data_Warmte[Fractie])</f>
        <v>0.16132452166623829</v>
      </c>
    </row>
    <row r="1966" spans="1:4" x14ac:dyDescent="0.25">
      <c r="A1966" s="10">
        <v>43913.125</v>
      </c>
      <c r="B1966" s="10">
        <f>DATE(1904,MONTH(Data_Warmte[[#This Row],[Datumtijd]]),DAY(Data_Warmte[[#This Row],[Datumtijd]]))+TIME(HOUR(Data_Warmte[[#This Row],[Datumtijd]]),MINUTE(Data_Warmte[[#This Row],[Datumtijd]]),SECOND(Data_Warmte[[#This Row],[Datumtijd]]))</f>
        <v>1544.125</v>
      </c>
      <c r="C1966" s="11">
        <v>7.2962170000000009E-5</v>
      </c>
      <c r="D1966" s="7">
        <f>Data_Warmte[[#This Row],[Fractie]]/MAX(Data_Warmte[Fractie])</f>
        <v>0.17664403837322654</v>
      </c>
    </row>
    <row r="1967" spans="1:4" x14ac:dyDescent="0.25">
      <c r="A1967" s="10">
        <v>43913.166666666664</v>
      </c>
      <c r="B1967" s="10">
        <f>DATE(1904,MONTH(Data_Warmte[[#This Row],[Datumtijd]]),DAY(Data_Warmte[[#This Row],[Datumtijd]]))+TIME(HOUR(Data_Warmte[[#This Row],[Datumtijd]]),MINUTE(Data_Warmte[[#This Row],[Datumtijd]]),SECOND(Data_Warmte[[#This Row],[Datumtijd]]))</f>
        <v>1544.1666666666667</v>
      </c>
      <c r="C1967" s="11">
        <v>8.3268500000000011E-5</v>
      </c>
      <c r="D1967" s="7">
        <f>Data_Warmte[[#This Row],[Fractie]]/MAX(Data_Warmte[Fractie])</f>
        <v>0.2015960340719172</v>
      </c>
    </row>
    <row r="1968" spans="1:4" x14ac:dyDescent="0.25">
      <c r="A1968" s="10">
        <v>43913.208333333336</v>
      </c>
      <c r="B1968" s="10">
        <f>DATE(1904,MONTH(Data_Warmte[[#This Row],[Datumtijd]]),DAY(Data_Warmte[[#This Row],[Datumtijd]]))+TIME(HOUR(Data_Warmte[[#This Row],[Datumtijd]]),MINUTE(Data_Warmte[[#This Row],[Datumtijd]]),SECOND(Data_Warmte[[#This Row],[Datumtijd]]))</f>
        <v>1544.2083333333333</v>
      </c>
      <c r="C1968" s="11">
        <v>1.0284358E-4</v>
      </c>
      <c r="D1968" s="7">
        <f>Data_Warmte[[#This Row],[Fractie]]/MAX(Data_Warmte[Fractie])</f>
        <v>0.24898800696251211</v>
      </c>
    </row>
    <row r="1969" spans="1:4" x14ac:dyDescent="0.25">
      <c r="A1969" s="10">
        <v>43913.25</v>
      </c>
      <c r="B1969" s="10">
        <f>DATE(1904,MONTH(Data_Warmte[[#This Row],[Datumtijd]]),DAY(Data_Warmte[[#This Row],[Datumtijd]]))+TIME(HOUR(Data_Warmte[[#This Row],[Datumtijd]]),MINUTE(Data_Warmte[[#This Row],[Datumtijd]]),SECOND(Data_Warmte[[#This Row],[Datumtijd]]))</f>
        <v>1544.25</v>
      </c>
      <c r="C1969" s="11">
        <v>1.5543498000000002E-4</v>
      </c>
      <c r="D1969" s="7">
        <f>Data_Warmte[[#This Row],[Fractie]]/MAX(Data_Warmte[Fractie])</f>
        <v>0.37631367833031421</v>
      </c>
    </row>
    <row r="1970" spans="1:4" x14ac:dyDescent="0.25">
      <c r="A1970" s="10">
        <v>43913.291666666664</v>
      </c>
      <c r="B1970" s="10">
        <f>DATE(1904,MONTH(Data_Warmte[[#This Row],[Datumtijd]]),DAY(Data_Warmte[[#This Row],[Datumtijd]]))+TIME(HOUR(Data_Warmte[[#This Row],[Datumtijd]]),MINUTE(Data_Warmte[[#This Row],[Datumtijd]]),SECOND(Data_Warmte[[#This Row],[Datumtijd]]))</f>
        <v>1544.2916666666667</v>
      </c>
      <c r="C1970" s="11">
        <v>2.3077685000000002E-4</v>
      </c>
      <c r="D1970" s="7">
        <f>Data_Warmte[[#This Row],[Fractie]]/MAX(Data_Warmte[Fractie])</f>
        <v>0.55871905601289473</v>
      </c>
    </row>
    <row r="1971" spans="1:4" x14ac:dyDescent="0.25">
      <c r="A1971" s="10">
        <v>43913.333333333336</v>
      </c>
      <c r="B1971" s="10">
        <f>DATE(1904,MONTH(Data_Warmte[[#This Row],[Datumtijd]]),DAY(Data_Warmte[[#This Row],[Datumtijd]]))+TIME(HOUR(Data_Warmte[[#This Row],[Datumtijd]]),MINUTE(Data_Warmte[[#This Row],[Datumtijd]]),SECOND(Data_Warmte[[#This Row],[Datumtijd]]))</f>
        <v>1544.3333333333333</v>
      </c>
      <c r="C1971" s="11">
        <v>2.6224609999999998E-4</v>
      </c>
      <c r="D1971" s="7">
        <f>Data_Warmte[[#This Row],[Fractie]]/MAX(Data_Warmte[Fractie])</f>
        <v>0.63490724236448826</v>
      </c>
    </row>
    <row r="1972" spans="1:4" x14ac:dyDescent="0.25">
      <c r="A1972" s="10">
        <v>43913.375</v>
      </c>
      <c r="B1972" s="10">
        <f>DATE(1904,MONTH(Data_Warmte[[#This Row],[Datumtijd]]),DAY(Data_Warmte[[#This Row],[Datumtijd]]))+TIME(HOUR(Data_Warmte[[#This Row],[Datumtijd]]),MINUTE(Data_Warmte[[#This Row],[Datumtijd]]),SECOND(Data_Warmte[[#This Row],[Datumtijd]]))</f>
        <v>1544.375</v>
      </c>
      <c r="C1972" s="11">
        <v>2.4983383999999998E-4</v>
      </c>
      <c r="D1972" s="7">
        <f>Data_Warmte[[#This Row],[Fractie]]/MAX(Data_Warmte[Fractie])</f>
        <v>0.60485671437527877</v>
      </c>
    </row>
    <row r="1973" spans="1:4" x14ac:dyDescent="0.25">
      <c r="A1973" s="10">
        <v>43913.416666666664</v>
      </c>
      <c r="B1973" s="10">
        <f>DATE(1904,MONTH(Data_Warmte[[#This Row],[Datumtijd]]),DAY(Data_Warmte[[#This Row],[Datumtijd]]))+TIME(HOUR(Data_Warmte[[#This Row],[Datumtijd]]),MINUTE(Data_Warmte[[#This Row],[Datumtijd]]),SECOND(Data_Warmte[[#This Row],[Datumtijd]]))</f>
        <v>1544.4166666666667</v>
      </c>
      <c r="C1973" s="11">
        <v>2.2133676000000001E-4</v>
      </c>
      <c r="D1973" s="7">
        <f>Data_Warmte[[#This Row],[Fractie]]/MAX(Data_Warmte[Fractie])</f>
        <v>0.53586425851705932</v>
      </c>
    </row>
    <row r="1974" spans="1:4" x14ac:dyDescent="0.25">
      <c r="A1974" s="10">
        <v>43913.458333333336</v>
      </c>
      <c r="B1974" s="10">
        <f>DATE(1904,MONTH(Data_Warmte[[#This Row],[Datumtijd]]),DAY(Data_Warmte[[#This Row],[Datumtijd]]))+TIME(HOUR(Data_Warmte[[#This Row],[Datumtijd]]),MINUTE(Data_Warmte[[#This Row],[Datumtijd]]),SECOND(Data_Warmte[[#This Row],[Datumtijd]]))</f>
        <v>1544.4583333333333</v>
      </c>
      <c r="C1974" s="11">
        <v>1.8201917999999999E-4</v>
      </c>
      <c r="D1974" s="7">
        <f>Data_Warmte[[#This Row],[Fractie]]/MAX(Data_Warmte[Fractie])</f>
        <v>0.44067498289295981</v>
      </c>
    </row>
    <row r="1975" spans="1:4" x14ac:dyDescent="0.25">
      <c r="A1975" s="10">
        <v>43913.5</v>
      </c>
      <c r="B1975" s="10">
        <f>DATE(1904,MONTH(Data_Warmte[[#This Row],[Datumtijd]]),DAY(Data_Warmte[[#This Row],[Datumtijd]]))+TIME(HOUR(Data_Warmte[[#This Row],[Datumtijd]]),MINUTE(Data_Warmte[[#This Row],[Datumtijd]]),SECOND(Data_Warmte[[#This Row],[Datumtijd]]))</f>
        <v>1544.5</v>
      </c>
      <c r="C1975" s="11">
        <v>1.6026854000000002E-4</v>
      </c>
      <c r="D1975" s="7">
        <f>Data_Warmte[[#This Row],[Fractie]]/MAX(Data_Warmte[Fractie])</f>
        <v>0.38801590097691713</v>
      </c>
    </row>
    <row r="1976" spans="1:4" x14ac:dyDescent="0.25">
      <c r="A1976" s="10">
        <v>43913.541666666664</v>
      </c>
      <c r="B1976" s="10">
        <f>DATE(1904,MONTH(Data_Warmte[[#This Row],[Datumtijd]]),DAY(Data_Warmte[[#This Row],[Datumtijd]]))+TIME(HOUR(Data_Warmte[[#This Row],[Datumtijd]]),MINUTE(Data_Warmte[[#This Row],[Datumtijd]]),SECOND(Data_Warmte[[#This Row],[Datumtijd]]))</f>
        <v>1544.5416666666667</v>
      </c>
      <c r="C1976" s="11">
        <v>1.4837450000000001E-4</v>
      </c>
      <c r="D1976" s="7">
        <f>Data_Warmte[[#This Row],[Fractie]]/MAX(Data_Warmte[Fractie])</f>
        <v>0.35922000225059508</v>
      </c>
    </row>
    <row r="1977" spans="1:4" x14ac:dyDescent="0.25">
      <c r="A1977" s="10">
        <v>43913.583333333336</v>
      </c>
      <c r="B1977" s="10">
        <f>DATE(1904,MONTH(Data_Warmte[[#This Row],[Datumtijd]]),DAY(Data_Warmte[[#This Row],[Datumtijd]]))+TIME(HOUR(Data_Warmte[[#This Row],[Datumtijd]]),MINUTE(Data_Warmte[[#This Row],[Datumtijd]]),SECOND(Data_Warmte[[#This Row],[Datumtijd]]))</f>
        <v>1544.5833333333333</v>
      </c>
      <c r="C1977" s="11">
        <v>1.3855152999999996E-4</v>
      </c>
      <c r="D1977" s="7">
        <f>Data_Warmte[[#This Row],[Fractie]]/MAX(Data_Warmte[Fractie])</f>
        <v>0.33543823850070853</v>
      </c>
    </row>
    <row r="1978" spans="1:4" x14ac:dyDescent="0.25">
      <c r="A1978" s="10">
        <v>43913.625</v>
      </c>
      <c r="B1978" s="10">
        <f>DATE(1904,MONTH(Data_Warmte[[#This Row],[Datumtijd]]),DAY(Data_Warmte[[#This Row],[Datumtijd]]))+TIME(HOUR(Data_Warmte[[#This Row],[Datumtijd]]),MINUTE(Data_Warmte[[#This Row],[Datumtijd]]),SECOND(Data_Warmte[[#This Row],[Datumtijd]]))</f>
        <v>1544.625</v>
      </c>
      <c r="C1978" s="11">
        <v>1.3761676000000002E-4</v>
      </c>
      <c r="D1978" s="7">
        <f>Data_Warmte[[#This Row],[Fractie]]/MAX(Data_Warmte[Fractie])</f>
        <v>0.33317512670249677</v>
      </c>
    </row>
    <row r="1979" spans="1:4" x14ac:dyDescent="0.25">
      <c r="A1979" s="10">
        <v>43913.666666666664</v>
      </c>
      <c r="B1979" s="10">
        <f>DATE(1904,MONTH(Data_Warmte[[#This Row],[Datumtijd]]),DAY(Data_Warmte[[#This Row],[Datumtijd]]))+TIME(HOUR(Data_Warmte[[#This Row],[Datumtijd]]),MINUTE(Data_Warmte[[#This Row],[Datumtijd]]),SECOND(Data_Warmte[[#This Row],[Datumtijd]]))</f>
        <v>1544.6666666666667</v>
      </c>
      <c r="C1979" s="11">
        <v>1.5580518999999999E-4</v>
      </c>
      <c r="D1979" s="7">
        <f>Data_Warmte[[#This Row],[Fractie]]/MAX(Data_Warmte[Fractie])</f>
        <v>0.37720997005856388</v>
      </c>
    </row>
    <row r="1980" spans="1:4" x14ac:dyDescent="0.25">
      <c r="A1980" s="10">
        <v>43913.708333333336</v>
      </c>
      <c r="B1980" s="10">
        <f>DATE(1904,MONTH(Data_Warmte[[#This Row],[Datumtijd]]),DAY(Data_Warmte[[#This Row],[Datumtijd]]))+TIME(HOUR(Data_Warmte[[#This Row],[Datumtijd]]),MINUTE(Data_Warmte[[#This Row],[Datumtijd]]),SECOND(Data_Warmte[[#This Row],[Datumtijd]]))</f>
        <v>1544.7083333333333</v>
      </c>
      <c r="C1980" s="11">
        <v>1.9604094999999997E-4</v>
      </c>
      <c r="D1980" s="7">
        <f>Data_Warmte[[#This Row],[Fractie]]/MAX(Data_Warmte[Fractie])</f>
        <v>0.47462219249405241</v>
      </c>
    </row>
    <row r="1981" spans="1:4" x14ac:dyDescent="0.25">
      <c r="A1981" s="10">
        <v>43913.75</v>
      </c>
      <c r="B1981" s="10">
        <f>DATE(1904,MONTH(Data_Warmte[[#This Row],[Datumtijd]]),DAY(Data_Warmte[[#This Row],[Datumtijd]]))+TIME(HOUR(Data_Warmte[[#This Row],[Datumtijd]]),MINUTE(Data_Warmte[[#This Row],[Datumtijd]]),SECOND(Data_Warmte[[#This Row],[Datumtijd]]))</f>
        <v>1544.75</v>
      </c>
      <c r="C1981" s="11">
        <v>2.3869749999999999E-4</v>
      </c>
      <c r="D1981" s="7">
        <f>Data_Warmte[[#This Row],[Fractie]]/MAX(Data_Warmte[Fractie])</f>
        <v>0.57789523460710168</v>
      </c>
    </row>
    <row r="1982" spans="1:4" x14ac:dyDescent="0.25">
      <c r="A1982" s="10">
        <v>43913.791666666664</v>
      </c>
      <c r="B1982" s="10">
        <f>DATE(1904,MONTH(Data_Warmte[[#This Row],[Datumtijd]]),DAY(Data_Warmte[[#This Row],[Datumtijd]]))+TIME(HOUR(Data_Warmte[[#This Row],[Datumtijd]]),MINUTE(Data_Warmte[[#This Row],[Datumtijd]]),SECOND(Data_Warmte[[#This Row],[Datumtijd]]))</f>
        <v>1544.7916666666667</v>
      </c>
      <c r="C1982" s="11">
        <v>2.4870036E-4</v>
      </c>
      <c r="D1982" s="7">
        <f>Data_Warmte[[#This Row],[Fractie]]/MAX(Data_Warmte[Fractie])</f>
        <v>0.60211251851850423</v>
      </c>
    </row>
    <row r="1983" spans="1:4" x14ac:dyDescent="0.25">
      <c r="A1983" s="10">
        <v>43913.833333333336</v>
      </c>
      <c r="B1983" s="10">
        <f>DATE(1904,MONTH(Data_Warmte[[#This Row],[Datumtijd]]),DAY(Data_Warmte[[#This Row],[Datumtijd]]))+TIME(HOUR(Data_Warmte[[#This Row],[Datumtijd]]),MINUTE(Data_Warmte[[#This Row],[Datumtijd]]),SECOND(Data_Warmte[[#This Row],[Datumtijd]]))</f>
        <v>1544.8333333333333</v>
      </c>
      <c r="C1983" s="11">
        <v>2.4786350999999999E-4</v>
      </c>
      <c r="D1983" s="7">
        <f>Data_Warmte[[#This Row],[Fractie]]/MAX(Data_Warmte[Fractie])</f>
        <v>0.60008647456294972</v>
      </c>
    </row>
    <row r="1984" spans="1:4" x14ac:dyDescent="0.25">
      <c r="A1984" s="10">
        <v>43913.875</v>
      </c>
      <c r="B1984" s="10">
        <f>DATE(1904,MONTH(Data_Warmte[[#This Row],[Datumtijd]]),DAY(Data_Warmte[[#This Row],[Datumtijd]]))+TIME(HOUR(Data_Warmte[[#This Row],[Datumtijd]]),MINUTE(Data_Warmte[[#This Row],[Datumtijd]]),SECOND(Data_Warmte[[#This Row],[Datumtijd]]))</f>
        <v>1544.875</v>
      </c>
      <c r="C1984" s="11">
        <v>2.2381300000000001E-4</v>
      </c>
      <c r="D1984" s="7">
        <f>Data_Warmte[[#This Row],[Fractie]]/MAX(Data_Warmte[Fractie])</f>
        <v>0.54185932463942543</v>
      </c>
    </row>
    <row r="1985" spans="1:4" x14ac:dyDescent="0.25">
      <c r="A1985" s="10">
        <v>43913.916666666664</v>
      </c>
      <c r="B1985" s="10">
        <f>DATE(1904,MONTH(Data_Warmte[[#This Row],[Datumtijd]]),DAY(Data_Warmte[[#This Row],[Datumtijd]]))+TIME(HOUR(Data_Warmte[[#This Row],[Datumtijd]]),MINUTE(Data_Warmte[[#This Row],[Datumtijd]]),SECOND(Data_Warmte[[#This Row],[Datumtijd]]))</f>
        <v>1544.9166666666667</v>
      </c>
      <c r="C1985" s="11">
        <v>1.9078266000000001E-4</v>
      </c>
      <c r="D1985" s="7">
        <f>Data_Warmte[[#This Row],[Fractie]]/MAX(Data_Warmte[Fractie])</f>
        <v>0.4618916832378509</v>
      </c>
    </row>
    <row r="1986" spans="1:4" x14ac:dyDescent="0.25">
      <c r="A1986" s="10">
        <v>43913.958333333336</v>
      </c>
      <c r="B1986" s="10">
        <f>DATE(1904,MONTH(Data_Warmte[[#This Row],[Datumtijd]]),DAY(Data_Warmte[[#This Row],[Datumtijd]]))+TIME(HOUR(Data_Warmte[[#This Row],[Datumtijd]]),MINUTE(Data_Warmte[[#This Row],[Datumtijd]]),SECOND(Data_Warmte[[#This Row],[Datumtijd]]))</f>
        <v>1544.9583333333333</v>
      </c>
      <c r="C1986" s="11">
        <v>1.3825679999999999E-4</v>
      </c>
      <c r="D1986" s="7">
        <f>Data_Warmte[[#This Row],[Fractie]]/MAX(Data_Warmte[Fractie])</f>
        <v>0.3347246865678406</v>
      </c>
    </row>
    <row r="1987" spans="1:4" x14ac:dyDescent="0.25">
      <c r="A1987" s="10">
        <v>43914</v>
      </c>
      <c r="B1987" s="10">
        <f>DATE(1904,MONTH(Data_Warmte[[#This Row],[Datumtijd]]),DAY(Data_Warmte[[#This Row],[Datumtijd]]))+TIME(HOUR(Data_Warmte[[#This Row],[Datumtijd]]),MINUTE(Data_Warmte[[#This Row],[Datumtijd]]),SECOND(Data_Warmte[[#This Row],[Datumtijd]]))</f>
        <v>1545</v>
      </c>
      <c r="C1987" s="11">
        <v>8.3825239999999994E-5</v>
      </c>
      <c r="D1987" s="7">
        <f>Data_Warmte[[#This Row],[Fractie]]/MAX(Data_Warmte[Fractie])</f>
        <v>0.20294392164055594</v>
      </c>
    </row>
    <row r="1988" spans="1:4" x14ac:dyDescent="0.25">
      <c r="A1988" s="10">
        <v>43914.041666666664</v>
      </c>
      <c r="B1988" s="10">
        <f>DATE(1904,MONTH(Data_Warmte[[#This Row],[Datumtijd]]),DAY(Data_Warmte[[#This Row],[Datumtijd]]))+TIME(HOUR(Data_Warmte[[#This Row],[Datumtijd]]),MINUTE(Data_Warmte[[#This Row],[Datumtijd]]),SECOND(Data_Warmte[[#This Row],[Datumtijd]]))</f>
        <v>1545.0416666666667</v>
      </c>
      <c r="C1988" s="11">
        <v>6.3506640000000002E-5</v>
      </c>
      <c r="D1988" s="7">
        <f>Data_Warmte[[#This Row],[Fractie]]/MAX(Data_Warmte[Fractie])</f>
        <v>0.15375186008193947</v>
      </c>
    </row>
    <row r="1989" spans="1:4" x14ac:dyDescent="0.25">
      <c r="A1989" s="10">
        <v>43914.083333333336</v>
      </c>
      <c r="B1989" s="10">
        <f>DATE(1904,MONTH(Data_Warmte[[#This Row],[Datumtijd]]),DAY(Data_Warmte[[#This Row],[Datumtijd]]))+TIME(HOUR(Data_Warmte[[#This Row],[Datumtijd]]),MINUTE(Data_Warmte[[#This Row],[Datumtijd]]),SECOND(Data_Warmte[[#This Row],[Datumtijd]]))</f>
        <v>1545.0833333333333</v>
      </c>
      <c r="C1989" s="11">
        <v>6.5273300000000004E-5</v>
      </c>
      <c r="D1989" s="7">
        <f>Data_Warmte[[#This Row],[Fractie]]/MAX(Data_Warmte[Fractie])</f>
        <v>0.15802900749727053</v>
      </c>
    </row>
    <row r="1990" spans="1:4" x14ac:dyDescent="0.25">
      <c r="A1990" s="10">
        <v>43914.125</v>
      </c>
      <c r="B1990" s="10">
        <f>DATE(1904,MONTH(Data_Warmte[[#This Row],[Datumtijd]]),DAY(Data_Warmte[[#This Row],[Datumtijd]]))+TIME(HOUR(Data_Warmte[[#This Row],[Datumtijd]]),MINUTE(Data_Warmte[[#This Row],[Datumtijd]]),SECOND(Data_Warmte[[#This Row],[Datumtijd]]))</f>
        <v>1545.125</v>
      </c>
      <c r="C1990" s="11">
        <v>7.2162700000000013E-5</v>
      </c>
      <c r="D1990" s="7">
        <f>Data_Warmte[[#This Row],[Fractie]]/MAX(Data_Warmte[Fractie])</f>
        <v>0.17470849274241207</v>
      </c>
    </row>
    <row r="1991" spans="1:4" x14ac:dyDescent="0.25">
      <c r="A1991" s="10">
        <v>43914.166666666664</v>
      </c>
      <c r="B1991" s="10">
        <f>DATE(1904,MONTH(Data_Warmte[[#This Row],[Datumtijd]]),DAY(Data_Warmte[[#This Row],[Datumtijd]]))+TIME(HOUR(Data_Warmte[[#This Row],[Datumtijd]]),MINUTE(Data_Warmte[[#This Row],[Datumtijd]]),SECOND(Data_Warmte[[#This Row],[Datumtijd]]))</f>
        <v>1545.1666666666667</v>
      </c>
      <c r="C1991" s="11">
        <v>8.2002400000000006E-5</v>
      </c>
      <c r="D1991" s="7">
        <f>Data_Warmte[[#This Row],[Fractie]]/MAX(Data_Warmte[Fractie])</f>
        <v>0.19853076042415777</v>
      </c>
    </row>
    <row r="1992" spans="1:4" x14ac:dyDescent="0.25">
      <c r="A1992" s="10">
        <v>43914.208333333336</v>
      </c>
      <c r="B1992" s="10">
        <f>DATE(1904,MONTH(Data_Warmte[[#This Row],[Datumtijd]]),DAY(Data_Warmte[[#This Row],[Datumtijd]]))+TIME(HOUR(Data_Warmte[[#This Row],[Datumtijd]]),MINUTE(Data_Warmte[[#This Row],[Datumtijd]]),SECOND(Data_Warmte[[#This Row],[Datumtijd]]))</f>
        <v>1545.2083333333333</v>
      </c>
      <c r="C1992" s="11">
        <v>1.0102854000000001E-4</v>
      </c>
      <c r="D1992" s="7">
        <f>Data_Warmte[[#This Row],[Fractie]]/MAX(Data_Warmte[Fractie])</f>
        <v>0.24459372982671776</v>
      </c>
    </row>
    <row r="1993" spans="1:4" x14ac:dyDescent="0.25">
      <c r="A1993" s="10">
        <v>43914.25</v>
      </c>
      <c r="B1993" s="10">
        <f>DATE(1904,MONTH(Data_Warmte[[#This Row],[Datumtijd]]),DAY(Data_Warmte[[#This Row],[Datumtijd]]))+TIME(HOUR(Data_Warmte[[#This Row],[Datumtijd]]),MINUTE(Data_Warmte[[#This Row],[Datumtijd]]),SECOND(Data_Warmte[[#This Row],[Datumtijd]]))</f>
        <v>1545.25</v>
      </c>
      <c r="C1993" s="11">
        <v>1.5013710000000001E-4</v>
      </c>
      <c r="D1993" s="7">
        <f>Data_Warmte[[#This Row],[Fractie]]/MAX(Data_Warmte[Fractie])</f>
        <v>0.36348732025986824</v>
      </c>
    </row>
    <row r="1994" spans="1:4" x14ac:dyDescent="0.25">
      <c r="A1994" s="10">
        <v>43914.291666666664</v>
      </c>
      <c r="B1994" s="10">
        <f>DATE(1904,MONTH(Data_Warmte[[#This Row],[Datumtijd]]),DAY(Data_Warmte[[#This Row],[Datumtijd]]))+TIME(HOUR(Data_Warmte[[#This Row],[Datumtijd]]),MINUTE(Data_Warmte[[#This Row],[Datumtijd]]),SECOND(Data_Warmte[[#This Row],[Datumtijd]]))</f>
        <v>1545.2916666666667</v>
      </c>
      <c r="C1994" s="11">
        <v>2.2680954999999999E-4</v>
      </c>
      <c r="D1994" s="7">
        <f>Data_Warmte[[#This Row],[Fractie]]/MAX(Data_Warmte[Fractie])</f>
        <v>0.5491140799898665</v>
      </c>
    </row>
    <row r="1995" spans="1:4" x14ac:dyDescent="0.25">
      <c r="A1995" s="10">
        <v>43914.333333333336</v>
      </c>
      <c r="B1995" s="10">
        <f>DATE(1904,MONTH(Data_Warmte[[#This Row],[Datumtijd]]),DAY(Data_Warmte[[#This Row],[Datumtijd]]))+TIME(HOUR(Data_Warmte[[#This Row],[Datumtijd]]),MINUTE(Data_Warmte[[#This Row],[Datumtijd]]),SECOND(Data_Warmte[[#This Row],[Datumtijd]]))</f>
        <v>1545.3333333333333</v>
      </c>
      <c r="C1995" s="11">
        <v>2.5707169999999996E-4</v>
      </c>
      <c r="D1995" s="7">
        <f>Data_Warmte[[#This Row],[Fractie]]/MAX(Data_Warmte[Fractie])</f>
        <v>0.62237983381621698</v>
      </c>
    </row>
    <row r="1996" spans="1:4" x14ac:dyDescent="0.25">
      <c r="A1996" s="10">
        <v>43914.375</v>
      </c>
      <c r="B1996" s="10">
        <f>DATE(1904,MONTH(Data_Warmte[[#This Row],[Datumtijd]]),DAY(Data_Warmte[[#This Row],[Datumtijd]]))+TIME(HOUR(Data_Warmte[[#This Row],[Datumtijd]]),MINUTE(Data_Warmte[[#This Row],[Datumtijd]]),SECOND(Data_Warmte[[#This Row],[Datumtijd]]))</f>
        <v>1545.375</v>
      </c>
      <c r="C1996" s="11">
        <v>2.4575737000000002E-4</v>
      </c>
      <c r="D1996" s="7">
        <f>Data_Warmte[[#This Row],[Fractie]]/MAX(Data_Warmte[Fractie])</f>
        <v>0.59498743385487618</v>
      </c>
    </row>
    <row r="1997" spans="1:4" x14ac:dyDescent="0.25">
      <c r="A1997" s="10">
        <v>43914.416666666664</v>
      </c>
      <c r="B1997" s="10">
        <f>DATE(1904,MONTH(Data_Warmte[[#This Row],[Datumtijd]]),DAY(Data_Warmte[[#This Row],[Datumtijd]]))+TIME(HOUR(Data_Warmte[[#This Row],[Datumtijd]]),MINUTE(Data_Warmte[[#This Row],[Datumtijd]]),SECOND(Data_Warmte[[#This Row],[Datumtijd]]))</f>
        <v>1545.4166666666667</v>
      </c>
      <c r="C1997" s="11">
        <v>2.1142344000000003E-4</v>
      </c>
      <c r="D1997" s="7">
        <f>Data_Warmte[[#This Row],[Fractie]]/MAX(Data_Warmte[Fractie])</f>
        <v>0.51186375416684504</v>
      </c>
    </row>
    <row r="1998" spans="1:4" x14ac:dyDescent="0.25">
      <c r="A1998" s="10">
        <v>43914.458333333336</v>
      </c>
      <c r="B1998" s="10">
        <f>DATE(1904,MONTH(Data_Warmte[[#This Row],[Datumtijd]]),DAY(Data_Warmte[[#This Row],[Datumtijd]]))+TIME(HOUR(Data_Warmte[[#This Row],[Datumtijd]]),MINUTE(Data_Warmte[[#This Row],[Datumtijd]]),SECOND(Data_Warmte[[#This Row],[Datumtijd]]))</f>
        <v>1545.4583333333333</v>
      </c>
      <c r="C1998" s="11">
        <v>1.7109710000000003E-4</v>
      </c>
      <c r="D1998" s="7">
        <f>Data_Warmte[[#This Row],[Fractie]]/MAX(Data_Warmte[Fractie])</f>
        <v>0.41423223429275446</v>
      </c>
    </row>
    <row r="1999" spans="1:4" x14ac:dyDescent="0.25">
      <c r="A1999" s="10">
        <v>43914.5</v>
      </c>
      <c r="B1999" s="10">
        <f>DATE(1904,MONTH(Data_Warmte[[#This Row],[Datumtijd]]),DAY(Data_Warmte[[#This Row],[Datumtijd]]))+TIME(HOUR(Data_Warmte[[#This Row],[Datumtijd]]),MINUTE(Data_Warmte[[#This Row],[Datumtijd]]),SECOND(Data_Warmte[[#This Row],[Datumtijd]]))</f>
        <v>1545.5</v>
      </c>
      <c r="C1999" s="11">
        <v>1.4883373999999999E-4</v>
      </c>
      <c r="D1999" s="7">
        <f>Data_Warmte[[#This Row],[Fractie]]/MAX(Data_Warmte[Fractie])</f>
        <v>0.36033183881168579</v>
      </c>
    </row>
    <row r="2000" spans="1:4" x14ac:dyDescent="0.25">
      <c r="A2000" s="10">
        <v>43914.541666666664</v>
      </c>
      <c r="B2000" s="10">
        <f>DATE(1904,MONTH(Data_Warmte[[#This Row],[Datumtijd]]),DAY(Data_Warmte[[#This Row],[Datumtijd]]))+TIME(HOUR(Data_Warmte[[#This Row],[Datumtijd]]),MINUTE(Data_Warmte[[#This Row],[Datumtijd]]),SECOND(Data_Warmte[[#This Row],[Datumtijd]]))</f>
        <v>1545.5416666666667</v>
      </c>
      <c r="C2000" s="11">
        <v>1.3838735E-4</v>
      </c>
      <c r="D2000" s="7">
        <f>Data_Warmte[[#This Row],[Fractie]]/MAX(Data_Warmte[Fractie])</f>
        <v>0.33504075281435747</v>
      </c>
    </row>
    <row r="2001" spans="1:4" x14ac:dyDescent="0.25">
      <c r="A2001" s="10">
        <v>43914.583333333336</v>
      </c>
      <c r="B2001" s="10">
        <f>DATE(1904,MONTH(Data_Warmte[[#This Row],[Datumtijd]]),DAY(Data_Warmte[[#This Row],[Datumtijd]]))+TIME(HOUR(Data_Warmte[[#This Row],[Datumtijd]]),MINUTE(Data_Warmte[[#This Row],[Datumtijd]]),SECOND(Data_Warmte[[#This Row],[Datumtijd]]))</f>
        <v>1545.5833333333333</v>
      </c>
      <c r="C2001" s="11">
        <v>1.3205051999999999E-4</v>
      </c>
      <c r="D2001" s="7">
        <f>Data_Warmte[[#This Row],[Fractie]]/MAX(Data_Warmte[Fractie])</f>
        <v>0.3196990594178396</v>
      </c>
    </row>
    <row r="2002" spans="1:4" x14ac:dyDescent="0.25">
      <c r="A2002" s="10">
        <v>43914.625</v>
      </c>
      <c r="B2002" s="10">
        <f>DATE(1904,MONTH(Data_Warmte[[#This Row],[Datumtijd]]),DAY(Data_Warmte[[#This Row],[Datumtijd]]))+TIME(HOUR(Data_Warmte[[#This Row],[Datumtijd]]),MINUTE(Data_Warmte[[#This Row],[Datumtijd]]),SECOND(Data_Warmte[[#This Row],[Datumtijd]]))</f>
        <v>1545.625</v>
      </c>
      <c r="C2002" s="11">
        <v>1.3391802000000002E-4</v>
      </c>
      <c r="D2002" s="7">
        <f>Data_Warmte[[#This Row],[Fractie]]/MAX(Data_Warmte[Fractie])</f>
        <v>0.32422034410087475</v>
      </c>
    </row>
    <row r="2003" spans="1:4" x14ac:dyDescent="0.25">
      <c r="A2003" s="10">
        <v>43914.666666666664</v>
      </c>
      <c r="B2003" s="10">
        <f>DATE(1904,MONTH(Data_Warmte[[#This Row],[Datumtijd]]),DAY(Data_Warmte[[#This Row],[Datumtijd]]))+TIME(HOUR(Data_Warmte[[#This Row],[Datumtijd]]),MINUTE(Data_Warmte[[#This Row],[Datumtijd]]),SECOND(Data_Warmte[[#This Row],[Datumtijd]]))</f>
        <v>1545.6666666666667</v>
      </c>
      <c r="C2003" s="11">
        <v>1.5461773E-4</v>
      </c>
      <c r="D2003" s="7">
        <f>Data_Warmte[[#This Row],[Fractie]]/MAX(Data_Warmte[Fractie])</f>
        <v>0.37433508667986681</v>
      </c>
    </row>
    <row r="2004" spans="1:4" x14ac:dyDescent="0.25">
      <c r="A2004" s="10">
        <v>43914.708333333336</v>
      </c>
      <c r="B2004" s="10">
        <f>DATE(1904,MONTH(Data_Warmte[[#This Row],[Datumtijd]]),DAY(Data_Warmte[[#This Row],[Datumtijd]]))+TIME(HOUR(Data_Warmte[[#This Row],[Datumtijd]]),MINUTE(Data_Warmte[[#This Row],[Datumtijd]]),SECOND(Data_Warmte[[#This Row],[Datumtijd]]))</f>
        <v>1545.7083333333333</v>
      </c>
      <c r="C2004" s="11">
        <v>1.9684069999999996E-4</v>
      </c>
      <c r="D2004" s="7">
        <f>Data_Warmte[[#This Row],[Fractie]]/MAX(Data_Warmte[Fractie])</f>
        <v>0.47655841601493981</v>
      </c>
    </row>
    <row r="2005" spans="1:4" x14ac:dyDescent="0.25">
      <c r="A2005" s="10">
        <v>43914.75</v>
      </c>
      <c r="B2005" s="10">
        <f>DATE(1904,MONTH(Data_Warmte[[#This Row],[Datumtijd]]),DAY(Data_Warmte[[#This Row],[Datumtijd]]))+TIME(HOUR(Data_Warmte[[#This Row],[Datumtijd]]),MINUTE(Data_Warmte[[#This Row],[Datumtijd]]),SECOND(Data_Warmte[[#This Row],[Datumtijd]]))</f>
        <v>1545.75</v>
      </c>
      <c r="C2005" s="11">
        <v>2.3675043999999998E-4</v>
      </c>
      <c r="D2005" s="7">
        <f>Data_Warmte[[#This Row],[Fractie]]/MAX(Data_Warmte[Fractie])</f>
        <v>0.57318133230190738</v>
      </c>
    </row>
    <row r="2006" spans="1:4" x14ac:dyDescent="0.25">
      <c r="A2006" s="10">
        <v>43914.791666666664</v>
      </c>
      <c r="B2006" s="10">
        <f>DATE(1904,MONTH(Data_Warmte[[#This Row],[Datumtijd]]),DAY(Data_Warmte[[#This Row],[Datumtijd]]))+TIME(HOUR(Data_Warmte[[#This Row],[Datumtijd]]),MINUTE(Data_Warmte[[#This Row],[Datumtijd]]),SECOND(Data_Warmte[[#This Row],[Datumtijd]]))</f>
        <v>1545.7916666666667</v>
      </c>
      <c r="C2006" s="11">
        <v>2.4496451999999995E-4</v>
      </c>
      <c r="D2006" s="7">
        <f>Data_Warmte[[#This Row],[Fractie]]/MAX(Data_Warmte[Fractie])</f>
        <v>0.59306791548221505</v>
      </c>
    </row>
    <row r="2007" spans="1:4" x14ac:dyDescent="0.25">
      <c r="A2007" s="10">
        <v>43914.833333333336</v>
      </c>
      <c r="B2007" s="10">
        <f>DATE(1904,MONTH(Data_Warmte[[#This Row],[Datumtijd]]),DAY(Data_Warmte[[#This Row],[Datumtijd]]))+TIME(HOUR(Data_Warmte[[#This Row],[Datumtijd]]),MINUTE(Data_Warmte[[#This Row],[Datumtijd]]),SECOND(Data_Warmte[[#This Row],[Datumtijd]]))</f>
        <v>1545.8333333333333</v>
      </c>
      <c r="C2007" s="11">
        <v>2.4084242999999997E-4</v>
      </c>
      <c r="D2007" s="7">
        <f>Data_Warmte[[#This Row],[Fractie]]/MAX(Data_Warmte[Fractie])</f>
        <v>0.58308818730063972</v>
      </c>
    </row>
    <row r="2008" spans="1:4" x14ac:dyDescent="0.25">
      <c r="A2008" s="10">
        <v>43914.875</v>
      </c>
      <c r="B2008" s="10">
        <f>DATE(1904,MONTH(Data_Warmte[[#This Row],[Datumtijd]]),DAY(Data_Warmte[[#This Row],[Datumtijd]]))+TIME(HOUR(Data_Warmte[[#This Row],[Datumtijd]]),MINUTE(Data_Warmte[[#This Row],[Datumtijd]]),SECOND(Data_Warmte[[#This Row],[Datumtijd]]))</f>
        <v>1545.875</v>
      </c>
      <c r="C2008" s="11">
        <v>2.1915550000000002E-4</v>
      </c>
      <c r="D2008" s="7">
        <f>Data_Warmte[[#This Row],[Fractie]]/MAX(Data_Warmte[Fractie])</f>
        <v>0.53058334958655484</v>
      </c>
    </row>
    <row r="2009" spans="1:4" x14ac:dyDescent="0.25">
      <c r="A2009" s="10">
        <v>43914.916666666664</v>
      </c>
      <c r="B2009" s="10">
        <f>DATE(1904,MONTH(Data_Warmte[[#This Row],[Datumtijd]]),DAY(Data_Warmte[[#This Row],[Datumtijd]]))+TIME(HOUR(Data_Warmte[[#This Row],[Datumtijd]]),MINUTE(Data_Warmte[[#This Row],[Datumtijd]]),SECOND(Data_Warmte[[#This Row],[Datumtijd]]))</f>
        <v>1545.9166666666667</v>
      </c>
      <c r="C2009" s="11">
        <v>1.8711038999999998E-4</v>
      </c>
      <c r="D2009" s="7">
        <f>Data_Warmte[[#This Row],[Fractie]]/MAX(Data_Warmte[Fractie])</f>
        <v>0.45300098545848316</v>
      </c>
    </row>
    <row r="2010" spans="1:4" x14ac:dyDescent="0.25">
      <c r="A2010" s="10">
        <v>43914.958333333336</v>
      </c>
      <c r="B2010" s="10">
        <f>DATE(1904,MONTH(Data_Warmte[[#This Row],[Datumtijd]]),DAY(Data_Warmte[[#This Row],[Datumtijd]]))+TIME(HOUR(Data_Warmte[[#This Row],[Datumtijd]]),MINUTE(Data_Warmte[[#This Row],[Datumtijd]]),SECOND(Data_Warmte[[#This Row],[Datumtijd]]))</f>
        <v>1545.9583333333333</v>
      </c>
      <c r="C2010" s="11">
        <v>1.3634569999999998E-4</v>
      </c>
      <c r="D2010" s="7">
        <f>Data_Warmte[[#This Row],[Fractie]]/MAX(Data_Warmte[Fractie])</f>
        <v>0.33009784471630199</v>
      </c>
    </row>
    <row r="2011" spans="1:4" x14ac:dyDescent="0.25">
      <c r="A2011" s="10">
        <v>43915</v>
      </c>
      <c r="B2011" s="10">
        <f>DATE(1904,MONTH(Data_Warmte[[#This Row],[Datumtijd]]),DAY(Data_Warmte[[#This Row],[Datumtijd]]))+TIME(HOUR(Data_Warmte[[#This Row],[Datumtijd]]),MINUTE(Data_Warmte[[#This Row],[Datumtijd]]),SECOND(Data_Warmte[[#This Row],[Datumtijd]]))</f>
        <v>1546</v>
      </c>
      <c r="C2011" s="11">
        <v>8.2373620000000008E-5</v>
      </c>
      <c r="D2011" s="7">
        <f>Data_Warmte[[#This Row],[Fractie]]/MAX(Data_Warmte[Fractie])</f>
        <v>0.19942949739874213</v>
      </c>
    </row>
    <row r="2012" spans="1:4" x14ac:dyDescent="0.25">
      <c r="A2012" s="10">
        <v>43915.041666666664</v>
      </c>
      <c r="B2012" s="10">
        <f>DATE(1904,MONTH(Data_Warmte[[#This Row],[Datumtijd]]),DAY(Data_Warmte[[#This Row],[Datumtijd]]))+TIME(HOUR(Data_Warmte[[#This Row],[Datumtijd]]),MINUTE(Data_Warmte[[#This Row],[Datumtijd]]),SECOND(Data_Warmte[[#This Row],[Datumtijd]]))</f>
        <v>1546.0416666666667</v>
      </c>
      <c r="C2012" s="11">
        <v>6.2338959999999998E-5</v>
      </c>
      <c r="D2012" s="7">
        <f>Data_Warmte[[#This Row],[Fractie]]/MAX(Data_Warmte[Fractie])</f>
        <v>0.15092486479482495</v>
      </c>
    </row>
    <row r="2013" spans="1:4" x14ac:dyDescent="0.25">
      <c r="A2013" s="10">
        <v>43915.083333333336</v>
      </c>
      <c r="B2013" s="10">
        <f>DATE(1904,MONTH(Data_Warmte[[#This Row],[Datumtijd]]),DAY(Data_Warmte[[#This Row],[Datumtijd]]))+TIME(HOUR(Data_Warmte[[#This Row],[Datumtijd]]),MINUTE(Data_Warmte[[#This Row],[Datumtijd]]),SECOND(Data_Warmte[[#This Row],[Datumtijd]]))</f>
        <v>1546.0833333333333</v>
      </c>
      <c r="C2013" s="11">
        <v>6.3688000000000004E-5</v>
      </c>
      <c r="D2013" s="7">
        <f>Data_Warmte[[#This Row],[Fractie]]/MAX(Data_Warmte[Fractie])</f>
        <v>0.15419093916633855</v>
      </c>
    </row>
    <row r="2014" spans="1:4" x14ac:dyDescent="0.25">
      <c r="A2014" s="10">
        <v>43915.125</v>
      </c>
      <c r="B2014" s="10">
        <f>DATE(1904,MONTH(Data_Warmte[[#This Row],[Datumtijd]]),DAY(Data_Warmte[[#This Row],[Datumtijd]]))+TIME(HOUR(Data_Warmte[[#This Row],[Datumtijd]]),MINUTE(Data_Warmte[[#This Row],[Datumtijd]]),SECOND(Data_Warmte[[#This Row],[Datumtijd]]))</f>
        <v>1546.125</v>
      </c>
      <c r="C2014" s="11">
        <v>6.9349750000000001E-5</v>
      </c>
      <c r="D2014" s="7">
        <f>Data_Warmte[[#This Row],[Fractie]]/MAX(Data_Warmte[Fractie])</f>
        <v>0.16789823959695369</v>
      </c>
    </row>
    <row r="2015" spans="1:4" x14ac:dyDescent="0.25">
      <c r="A2015" s="10">
        <v>43915.166666666664</v>
      </c>
      <c r="B2015" s="10">
        <f>DATE(1904,MONTH(Data_Warmte[[#This Row],[Datumtijd]]),DAY(Data_Warmte[[#This Row],[Datumtijd]]))+TIME(HOUR(Data_Warmte[[#This Row],[Datumtijd]]),MINUTE(Data_Warmte[[#This Row],[Datumtijd]]),SECOND(Data_Warmte[[#This Row],[Datumtijd]]))</f>
        <v>1546.1666666666667</v>
      </c>
      <c r="C2015" s="11">
        <v>7.849185000000001E-5</v>
      </c>
      <c r="D2015" s="7">
        <f>Data_Warmte[[#This Row],[Fractie]]/MAX(Data_Warmte[Fractie])</f>
        <v>0.19003159258264304</v>
      </c>
    </row>
    <row r="2016" spans="1:4" x14ac:dyDescent="0.25">
      <c r="A2016" s="10">
        <v>43915.208333333336</v>
      </c>
      <c r="B2016" s="10">
        <f>DATE(1904,MONTH(Data_Warmte[[#This Row],[Datumtijd]]),DAY(Data_Warmte[[#This Row],[Datumtijd]]))+TIME(HOUR(Data_Warmte[[#This Row],[Datumtijd]]),MINUTE(Data_Warmte[[#This Row],[Datumtijd]]),SECOND(Data_Warmte[[#This Row],[Datumtijd]]))</f>
        <v>1546.2083333333333</v>
      </c>
      <c r="C2016" s="11">
        <v>9.7667880000000006E-5</v>
      </c>
      <c r="D2016" s="7">
        <f>Data_Warmte[[#This Row],[Fractie]]/MAX(Data_Warmte[Fractie])</f>
        <v>0.23645745106747351</v>
      </c>
    </row>
    <row r="2017" spans="1:4" x14ac:dyDescent="0.25">
      <c r="A2017" s="10">
        <v>43915.25</v>
      </c>
      <c r="B2017" s="10">
        <f>DATE(1904,MONTH(Data_Warmte[[#This Row],[Datumtijd]]),DAY(Data_Warmte[[#This Row],[Datumtijd]]))+TIME(HOUR(Data_Warmte[[#This Row],[Datumtijd]]),MINUTE(Data_Warmte[[#This Row],[Datumtijd]]),SECOND(Data_Warmte[[#This Row],[Datumtijd]]))</f>
        <v>1546.25</v>
      </c>
      <c r="C2017" s="11">
        <v>1.4703766E-4</v>
      </c>
      <c r="D2017" s="7">
        <f>Data_Warmte[[#This Row],[Fractie]]/MAX(Data_Warmte[Fractie])</f>
        <v>0.35598346451797463</v>
      </c>
    </row>
    <row r="2018" spans="1:4" x14ac:dyDescent="0.25">
      <c r="A2018" s="10">
        <v>43915.291666666664</v>
      </c>
      <c r="B2018" s="10">
        <f>DATE(1904,MONTH(Data_Warmte[[#This Row],[Datumtijd]]),DAY(Data_Warmte[[#This Row],[Datumtijd]]))+TIME(HOUR(Data_Warmte[[#This Row],[Datumtijd]]),MINUTE(Data_Warmte[[#This Row],[Datumtijd]]),SECOND(Data_Warmte[[#This Row],[Datumtijd]]))</f>
        <v>1546.2916666666667</v>
      </c>
      <c r="C2018" s="11">
        <v>2.2194245E-4</v>
      </c>
      <c r="D2018" s="7">
        <f>Data_Warmte[[#This Row],[Fractie]]/MAX(Data_Warmte[Fractie])</f>
        <v>0.53733065579666706</v>
      </c>
    </row>
    <row r="2019" spans="1:4" x14ac:dyDescent="0.25">
      <c r="A2019" s="10">
        <v>43915.333333333336</v>
      </c>
      <c r="B2019" s="10">
        <f>DATE(1904,MONTH(Data_Warmte[[#This Row],[Datumtijd]]),DAY(Data_Warmte[[#This Row],[Datumtijd]]))+TIME(HOUR(Data_Warmte[[#This Row],[Datumtijd]]),MINUTE(Data_Warmte[[#This Row],[Datumtijd]]),SECOND(Data_Warmte[[#This Row],[Datumtijd]]))</f>
        <v>1546.3333333333333</v>
      </c>
      <c r="C2019" s="11">
        <v>2.5268269999999997E-4</v>
      </c>
      <c r="D2019" s="7">
        <f>Data_Warmte[[#This Row],[Fractie]]/MAX(Data_Warmte[Fractie])</f>
        <v>0.61175390692259402</v>
      </c>
    </row>
    <row r="2020" spans="1:4" x14ac:dyDescent="0.25">
      <c r="A2020" s="10">
        <v>43915.375</v>
      </c>
      <c r="B2020" s="10">
        <f>DATE(1904,MONTH(Data_Warmte[[#This Row],[Datumtijd]]),DAY(Data_Warmte[[#This Row],[Datumtijd]]))+TIME(HOUR(Data_Warmte[[#This Row],[Datumtijd]]),MINUTE(Data_Warmte[[#This Row],[Datumtijd]]),SECOND(Data_Warmte[[#This Row],[Datumtijd]]))</f>
        <v>1546.375</v>
      </c>
      <c r="C2020" s="11">
        <v>2.3958163999999999E-4</v>
      </c>
      <c r="D2020" s="7">
        <f>Data_Warmte[[#This Row],[Fractie]]/MAX(Data_Warmte[Fractie])</f>
        <v>0.58003576935390677</v>
      </c>
    </row>
    <row r="2021" spans="1:4" x14ac:dyDescent="0.25">
      <c r="A2021" s="10">
        <v>43915.416666666664</v>
      </c>
      <c r="B2021" s="10">
        <f>DATE(1904,MONTH(Data_Warmte[[#This Row],[Datumtijd]]),DAY(Data_Warmte[[#This Row],[Datumtijd]]))+TIME(HOUR(Data_Warmte[[#This Row],[Datumtijd]]),MINUTE(Data_Warmte[[#This Row],[Datumtijd]]),SECOND(Data_Warmte[[#This Row],[Datumtijd]]))</f>
        <v>1546.4166666666667</v>
      </c>
      <c r="C2021" s="11">
        <v>2.0876016000000001E-4</v>
      </c>
      <c r="D2021" s="7">
        <f>Data_Warmte[[#This Row],[Fractie]]/MAX(Data_Warmte[Fractie])</f>
        <v>0.50541585747574269</v>
      </c>
    </row>
    <row r="2022" spans="1:4" x14ac:dyDescent="0.25">
      <c r="A2022" s="10">
        <v>43915.458333333336</v>
      </c>
      <c r="B2022" s="10">
        <f>DATE(1904,MONTH(Data_Warmte[[#This Row],[Datumtijd]]),DAY(Data_Warmte[[#This Row],[Datumtijd]]))+TIME(HOUR(Data_Warmte[[#This Row],[Datumtijd]]),MINUTE(Data_Warmte[[#This Row],[Datumtijd]]),SECOND(Data_Warmte[[#This Row],[Datumtijd]]))</f>
        <v>1546.4583333333333</v>
      </c>
      <c r="C2022" s="11">
        <v>1.6764923999999998E-4</v>
      </c>
      <c r="D2022" s="7">
        <f>Data_Warmte[[#This Row],[Fractie]]/MAX(Data_Warmte[Fractie])</f>
        <v>0.40588484119650303</v>
      </c>
    </row>
    <row r="2023" spans="1:4" x14ac:dyDescent="0.25">
      <c r="A2023" s="10">
        <v>43915.5</v>
      </c>
      <c r="B2023" s="10">
        <f>DATE(1904,MONTH(Data_Warmte[[#This Row],[Datumtijd]]),DAY(Data_Warmte[[#This Row],[Datumtijd]]))+TIME(HOUR(Data_Warmte[[#This Row],[Datumtijd]]),MINUTE(Data_Warmte[[#This Row],[Datumtijd]]),SECOND(Data_Warmte[[#This Row],[Datumtijd]]))</f>
        <v>1546.5</v>
      </c>
      <c r="C2023" s="11">
        <v>1.4177495E-4</v>
      </c>
      <c r="D2023" s="7">
        <f>Data_Warmte[[#This Row],[Fractie]]/MAX(Data_Warmte[Fractie])</f>
        <v>0.34324225428276423</v>
      </c>
    </row>
    <row r="2024" spans="1:4" x14ac:dyDescent="0.25">
      <c r="A2024" s="10">
        <v>43915.541666666664</v>
      </c>
      <c r="B2024" s="10">
        <f>DATE(1904,MONTH(Data_Warmte[[#This Row],[Datumtijd]]),DAY(Data_Warmte[[#This Row],[Datumtijd]]))+TIME(HOUR(Data_Warmte[[#This Row],[Datumtijd]]),MINUTE(Data_Warmte[[#This Row],[Datumtijd]]),SECOND(Data_Warmte[[#This Row],[Datumtijd]]))</f>
        <v>1546.5416666666667</v>
      </c>
      <c r="C2024" s="11">
        <v>1.3300805000000001E-4</v>
      </c>
      <c r="D2024" s="7">
        <f>Data_Warmte[[#This Row],[Fractie]]/MAX(Data_Warmte[Fractie])</f>
        <v>0.32201727399483915</v>
      </c>
    </row>
    <row r="2025" spans="1:4" x14ac:dyDescent="0.25">
      <c r="A2025" s="10">
        <v>43915.583333333336</v>
      </c>
      <c r="B2025" s="10">
        <f>DATE(1904,MONTH(Data_Warmte[[#This Row],[Datumtijd]]),DAY(Data_Warmte[[#This Row],[Datumtijd]]))+TIME(HOUR(Data_Warmte[[#This Row],[Datumtijd]]),MINUTE(Data_Warmte[[#This Row],[Datumtijd]]),SECOND(Data_Warmte[[#This Row],[Datumtijd]]))</f>
        <v>1546.5833333333333</v>
      </c>
      <c r="C2025" s="11">
        <v>1.2484332999999998E-4</v>
      </c>
      <c r="D2025" s="7">
        <f>Data_Warmte[[#This Row],[Fractie]]/MAX(Data_Warmte[Fractie])</f>
        <v>0.30225019315025003</v>
      </c>
    </row>
    <row r="2026" spans="1:4" x14ac:dyDescent="0.25">
      <c r="A2026" s="10">
        <v>43915.625</v>
      </c>
      <c r="B2026" s="10">
        <f>DATE(1904,MONTH(Data_Warmte[[#This Row],[Datumtijd]]),DAY(Data_Warmte[[#This Row],[Datumtijd]]))+TIME(HOUR(Data_Warmte[[#This Row],[Datumtijd]]),MINUTE(Data_Warmte[[#This Row],[Datumtijd]]),SECOND(Data_Warmte[[#This Row],[Datumtijd]]))</f>
        <v>1546.625</v>
      </c>
      <c r="C2026" s="11">
        <v>1.2827370000000003E-4</v>
      </c>
      <c r="D2026" s="7">
        <f>Data_Warmte[[#This Row],[Fractie]]/MAX(Data_Warmte[Fractie])</f>
        <v>0.31055524232730131</v>
      </c>
    </row>
    <row r="2027" spans="1:4" x14ac:dyDescent="0.25">
      <c r="A2027" s="10">
        <v>43915.666666666664</v>
      </c>
      <c r="B2027" s="10">
        <f>DATE(1904,MONTH(Data_Warmte[[#This Row],[Datumtijd]]),DAY(Data_Warmte[[#This Row],[Datumtijd]]))+TIME(HOUR(Data_Warmte[[#This Row],[Datumtijd]]),MINUTE(Data_Warmte[[#This Row],[Datumtijd]]),SECOND(Data_Warmte[[#This Row],[Datumtijd]]))</f>
        <v>1546.6666666666667</v>
      </c>
      <c r="C2027" s="11">
        <v>1.4617356999999998E-4</v>
      </c>
      <c r="D2027" s="7">
        <f>Data_Warmte[[#This Row],[Fractie]]/MAX(Data_Warmte[Fractie])</f>
        <v>0.3538914715424652</v>
      </c>
    </row>
    <row r="2028" spans="1:4" x14ac:dyDescent="0.25">
      <c r="A2028" s="10">
        <v>43915.708333333336</v>
      </c>
      <c r="B2028" s="10">
        <f>DATE(1904,MONTH(Data_Warmte[[#This Row],[Datumtijd]]),DAY(Data_Warmte[[#This Row],[Datumtijd]]))+TIME(HOUR(Data_Warmte[[#This Row],[Datumtijd]]),MINUTE(Data_Warmte[[#This Row],[Datumtijd]]),SECOND(Data_Warmte[[#This Row],[Datumtijd]]))</f>
        <v>1546.7083333333333</v>
      </c>
      <c r="C2028" s="11">
        <v>1.9083114999999997E-4</v>
      </c>
      <c r="D2028" s="7">
        <f>Data_Warmte[[#This Row],[Fractie]]/MAX(Data_Warmte[Fractie])</f>
        <v>0.46200907927227136</v>
      </c>
    </row>
    <row r="2029" spans="1:4" x14ac:dyDescent="0.25">
      <c r="A2029" s="10">
        <v>43915.75</v>
      </c>
      <c r="B2029" s="10">
        <f>DATE(1904,MONTH(Data_Warmte[[#This Row],[Datumtijd]]),DAY(Data_Warmte[[#This Row],[Datumtijd]]))+TIME(HOUR(Data_Warmte[[#This Row],[Datumtijd]]),MINUTE(Data_Warmte[[#This Row],[Datumtijd]]),SECOND(Data_Warmte[[#This Row],[Datumtijd]]))</f>
        <v>1546.75</v>
      </c>
      <c r="C2029" s="11">
        <v>2.3350534E-4</v>
      </c>
      <c r="D2029" s="7">
        <f>Data_Warmte[[#This Row],[Fractie]]/MAX(Data_Warmte[Fractie])</f>
        <v>0.56532482845991705</v>
      </c>
    </row>
    <row r="2030" spans="1:4" x14ac:dyDescent="0.25">
      <c r="A2030" s="10">
        <v>43915.791666666664</v>
      </c>
      <c r="B2030" s="10">
        <f>DATE(1904,MONTH(Data_Warmte[[#This Row],[Datumtijd]]),DAY(Data_Warmte[[#This Row],[Datumtijd]]))+TIME(HOUR(Data_Warmte[[#This Row],[Datumtijd]]),MINUTE(Data_Warmte[[#This Row],[Datumtijd]]),SECOND(Data_Warmte[[#This Row],[Datumtijd]]))</f>
        <v>1546.7916666666667</v>
      </c>
      <c r="C2030" s="11">
        <v>2.4233640000000001E-4</v>
      </c>
      <c r="D2030" s="7">
        <f>Data_Warmte[[#This Row],[Fractie]]/MAX(Data_Warmte[Fractie])</f>
        <v>0.58670514241598859</v>
      </c>
    </row>
    <row r="2031" spans="1:4" x14ac:dyDescent="0.25">
      <c r="A2031" s="10">
        <v>43915.833333333336</v>
      </c>
      <c r="B2031" s="10">
        <f>DATE(1904,MONTH(Data_Warmte[[#This Row],[Datumtijd]]),DAY(Data_Warmte[[#This Row],[Datumtijd]]))+TIME(HOUR(Data_Warmte[[#This Row],[Datumtijd]]),MINUTE(Data_Warmte[[#This Row],[Datumtijd]]),SECOND(Data_Warmte[[#This Row],[Datumtijd]]))</f>
        <v>1546.8333333333333</v>
      </c>
      <c r="C2031" s="11">
        <v>2.4203427999999999E-4</v>
      </c>
      <c r="D2031" s="7">
        <f>Data_Warmte[[#This Row],[Fractie]]/MAX(Data_Warmte[Fractie])</f>
        <v>0.58597369902726648</v>
      </c>
    </row>
    <row r="2032" spans="1:4" x14ac:dyDescent="0.25">
      <c r="A2032" s="10">
        <v>43915.875</v>
      </c>
      <c r="B2032" s="10">
        <f>DATE(1904,MONTH(Data_Warmte[[#This Row],[Datumtijd]]),DAY(Data_Warmte[[#This Row],[Datumtijd]]))+TIME(HOUR(Data_Warmte[[#This Row],[Datumtijd]]),MINUTE(Data_Warmte[[#This Row],[Datumtijd]]),SECOND(Data_Warmte[[#This Row],[Datumtijd]]))</f>
        <v>1546.875</v>
      </c>
      <c r="C2032" s="11">
        <v>2.1785950000000002E-4</v>
      </c>
      <c r="D2032" s="7">
        <f>Data_Warmte[[#This Row],[Fractie]]/MAX(Data_Warmte[Fractie])</f>
        <v>0.52744568696314742</v>
      </c>
    </row>
    <row r="2033" spans="1:4" x14ac:dyDescent="0.25">
      <c r="A2033" s="10">
        <v>43915.916666666664</v>
      </c>
      <c r="B2033" s="10">
        <f>DATE(1904,MONTH(Data_Warmte[[#This Row],[Datumtijd]]),DAY(Data_Warmte[[#This Row],[Datumtijd]]))+TIME(HOUR(Data_Warmte[[#This Row],[Datumtijd]]),MINUTE(Data_Warmte[[#This Row],[Datumtijd]]),SECOND(Data_Warmte[[#This Row],[Datumtijd]]))</f>
        <v>1546.9166666666667</v>
      </c>
      <c r="C2033" s="11">
        <v>1.8550262999999996E-4</v>
      </c>
      <c r="D2033" s="7">
        <f>Data_Warmte[[#This Row],[Fractie]]/MAX(Data_Warmte[Fractie])</f>
        <v>0.44910854065955597</v>
      </c>
    </row>
    <row r="2034" spans="1:4" x14ac:dyDescent="0.25">
      <c r="A2034" s="10">
        <v>43915.958333333336</v>
      </c>
      <c r="B2034" s="10">
        <f>DATE(1904,MONTH(Data_Warmte[[#This Row],[Datumtijd]]),DAY(Data_Warmte[[#This Row],[Datumtijd]]))+TIME(HOUR(Data_Warmte[[#This Row],[Datumtijd]]),MINUTE(Data_Warmte[[#This Row],[Datumtijd]]),SECOND(Data_Warmte[[#This Row],[Datumtijd]]))</f>
        <v>1546.9583333333333</v>
      </c>
      <c r="C2034" s="11">
        <v>1.3459276E-4</v>
      </c>
      <c r="D2034" s="7">
        <f>Data_Warmte[[#This Row],[Fractie]]/MAX(Data_Warmte[Fractie])</f>
        <v>0.32585391391454593</v>
      </c>
    </row>
    <row r="2035" spans="1:4" x14ac:dyDescent="0.25">
      <c r="A2035" s="10">
        <v>43916</v>
      </c>
      <c r="B2035" s="10">
        <f>DATE(1904,MONTH(Data_Warmte[[#This Row],[Datumtijd]]),DAY(Data_Warmte[[#This Row],[Datumtijd]]))+TIME(HOUR(Data_Warmte[[#This Row],[Datumtijd]]),MINUTE(Data_Warmte[[#This Row],[Datumtijd]]),SECOND(Data_Warmte[[#This Row],[Datumtijd]]))</f>
        <v>1547</v>
      </c>
      <c r="C2035" s="11">
        <v>8.1603700000000006E-5</v>
      </c>
      <c r="D2035" s="7">
        <f>Data_Warmte[[#This Row],[Fractie]]/MAX(Data_Warmte[Fractie])</f>
        <v>0.1975654933809845</v>
      </c>
    </row>
    <row r="2036" spans="1:4" x14ac:dyDescent="0.25">
      <c r="A2036" s="10">
        <v>43916.041666666664</v>
      </c>
      <c r="B2036" s="10">
        <f>DATE(1904,MONTH(Data_Warmte[[#This Row],[Datumtijd]]),DAY(Data_Warmte[[#This Row],[Datumtijd]]))+TIME(HOUR(Data_Warmte[[#This Row],[Datumtijd]]),MINUTE(Data_Warmte[[#This Row],[Datumtijd]]),SECOND(Data_Warmte[[#This Row],[Datumtijd]]))</f>
        <v>1547.0416666666667</v>
      </c>
      <c r="C2036" s="11">
        <v>6.1712399999999995E-5</v>
      </c>
      <c r="D2036" s="7">
        <f>Data_Warmte[[#This Row],[Fractie]]/MAX(Data_Warmte[Fractie])</f>
        <v>0.14940794049442202</v>
      </c>
    </row>
    <row r="2037" spans="1:4" x14ac:dyDescent="0.25">
      <c r="A2037" s="10">
        <v>43916.083333333336</v>
      </c>
      <c r="B2037" s="10">
        <f>DATE(1904,MONTH(Data_Warmte[[#This Row],[Datumtijd]]),DAY(Data_Warmte[[#This Row],[Datumtijd]]))+TIME(HOUR(Data_Warmte[[#This Row],[Datumtijd]]),MINUTE(Data_Warmte[[#This Row],[Datumtijd]]),SECOND(Data_Warmte[[#This Row],[Datumtijd]]))</f>
        <v>1547.0833333333333</v>
      </c>
      <c r="C2037" s="11">
        <v>6.31236E-5</v>
      </c>
      <c r="D2037" s="7">
        <f>Data_Warmte[[#This Row],[Fractie]]/MAX(Data_Warmte[Fractie])</f>
        <v>0.15282450646213239</v>
      </c>
    </row>
    <row r="2038" spans="1:4" x14ac:dyDescent="0.25">
      <c r="A2038" s="10">
        <v>43916.125</v>
      </c>
      <c r="B2038" s="10">
        <f>DATE(1904,MONTH(Data_Warmte[[#This Row],[Datumtijd]]),DAY(Data_Warmte[[#This Row],[Datumtijd]]))+TIME(HOUR(Data_Warmte[[#This Row],[Datumtijd]]),MINUTE(Data_Warmte[[#This Row],[Datumtijd]]),SECOND(Data_Warmte[[#This Row],[Datumtijd]]))</f>
        <v>1547.125</v>
      </c>
      <c r="C2038" s="11">
        <v>7.0040650000000005E-5</v>
      </c>
      <c r="D2038" s="7">
        <f>Data_Warmte[[#This Row],[Fractie]]/MAX(Data_Warmte[Fractie])</f>
        <v>0.16957093335197856</v>
      </c>
    </row>
    <row r="2039" spans="1:4" x14ac:dyDescent="0.25">
      <c r="A2039" s="10">
        <v>43916.166666666664</v>
      </c>
      <c r="B2039" s="10">
        <f>DATE(1904,MONTH(Data_Warmte[[#This Row],[Datumtijd]]),DAY(Data_Warmte[[#This Row],[Datumtijd]]))+TIME(HOUR(Data_Warmte[[#This Row],[Datumtijd]]),MINUTE(Data_Warmte[[#This Row],[Datumtijd]]),SECOND(Data_Warmte[[#This Row],[Datumtijd]]))</f>
        <v>1547.1666666666667</v>
      </c>
      <c r="C2039" s="11">
        <v>7.8652989999999993E-5</v>
      </c>
      <c r="D2039" s="7">
        <f>Data_Warmte[[#This Row],[Fractie]]/MAX(Data_Warmte[Fractie])</f>
        <v>0.19042171831963059</v>
      </c>
    </row>
    <row r="2040" spans="1:4" x14ac:dyDescent="0.25">
      <c r="A2040" s="10">
        <v>43916.208333333336</v>
      </c>
      <c r="B2040" s="10">
        <f>DATE(1904,MONTH(Data_Warmte[[#This Row],[Datumtijd]]),DAY(Data_Warmte[[#This Row],[Datumtijd]]))+TIME(HOUR(Data_Warmte[[#This Row],[Datumtijd]]),MINUTE(Data_Warmte[[#This Row],[Datumtijd]]),SECOND(Data_Warmte[[#This Row],[Datumtijd]]))</f>
        <v>1547.2083333333333</v>
      </c>
      <c r="C2040" s="11">
        <v>9.6717819999999992E-5</v>
      </c>
      <c r="D2040" s="7">
        <f>Data_Warmte[[#This Row],[Fractie]]/MAX(Data_Warmte[Fractie])</f>
        <v>0.23415732162920613</v>
      </c>
    </row>
    <row r="2041" spans="1:4" x14ac:dyDescent="0.25">
      <c r="A2041" s="10">
        <v>43916.25</v>
      </c>
      <c r="B2041" s="10">
        <f>DATE(1904,MONTH(Data_Warmte[[#This Row],[Datumtijd]]),DAY(Data_Warmte[[#This Row],[Datumtijd]]))+TIME(HOUR(Data_Warmte[[#This Row],[Datumtijd]]),MINUTE(Data_Warmte[[#This Row],[Datumtijd]]),SECOND(Data_Warmte[[#This Row],[Datumtijd]]))</f>
        <v>1547.25</v>
      </c>
      <c r="C2041" s="11">
        <v>1.4831708000000003E-4</v>
      </c>
      <c r="D2041" s="7">
        <f>Data_Warmte[[#This Row],[Fractie]]/MAX(Data_Warmte[Fractie])</f>
        <v>0.35908098636491914</v>
      </c>
    </row>
    <row r="2042" spans="1:4" x14ac:dyDescent="0.25">
      <c r="A2042" s="10">
        <v>43916.291666666664</v>
      </c>
      <c r="B2042" s="10">
        <f>DATE(1904,MONTH(Data_Warmte[[#This Row],[Datumtijd]]),DAY(Data_Warmte[[#This Row],[Datumtijd]]))+TIME(HOUR(Data_Warmte[[#This Row],[Datumtijd]]),MINUTE(Data_Warmte[[#This Row],[Datumtijd]]),SECOND(Data_Warmte[[#This Row],[Datumtijd]]))</f>
        <v>1547.2916666666667</v>
      </c>
      <c r="C2042" s="11">
        <v>2.2130849999999998E-4</v>
      </c>
      <c r="D2042" s="7">
        <f>Data_Warmte[[#This Row],[Fractie]]/MAX(Data_Warmte[Fractie])</f>
        <v>0.53579584004040992</v>
      </c>
    </row>
    <row r="2043" spans="1:4" x14ac:dyDescent="0.25">
      <c r="A2043" s="10">
        <v>43916.333333333336</v>
      </c>
      <c r="B2043" s="10">
        <f>DATE(1904,MONTH(Data_Warmte[[#This Row],[Datumtijd]]),DAY(Data_Warmte[[#This Row],[Datumtijd]]))+TIME(HOUR(Data_Warmte[[#This Row],[Datumtijd]]),MINUTE(Data_Warmte[[#This Row],[Datumtijd]]),SECOND(Data_Warmte[[#This Row],[Datumtijd]]))</f>
        <v>1547.3333333333333</v>
      </c>
      <c r="C2043" s="11">
        <v>2.5192040000000001E-4</v>
      </c>
      <c r="D2043" s="7">
        <f>Data_Warmte[[#This Row],[Fractie]]/MAX(Data_Warmte[Fractie])</f>
        <v>0.6099083511989648</v>
      </c>
    </row>
    <row r="2044" spans="1:4" x14ac:dyDescent="0.25">
      <c r="A2044" s="10">
        <v>43916.375</v>
      </c>
      <c r="B2044" s="10">
        <f>DATE(1904,MONTH(Data_Warmte[[#This Row],[Datumtijd]]),DAY(Data_Warmte[[#This Row],[Datumtijd]]))+TIME(HOUR(Data_Warmte[[#This Row],[Datumtijd]]),MINUTE(Data_Warmte[[#This Row],[Datumtijd]]),SECOND(Data_Warmte[[#This Row],[Datumtijd]]))</f>
        <v>1547.375</v>
      </c>
      <c r="C2044" s="11">
        <v>2.4153443999999999E-4</v>
      </c>
      <c r="D2044" s="7">
        <f>Data_Warmte[[#This Row],[Fractie]]/MAX(Data_Warmte[Fractie])</f>
        <v>0.58476356840559673</v>
      </c>
    </row>
    <row r="2045" spans="1:4" x14ac:dyDescent="0.25">
      <c r="A2045" s="10">
        <v>43916.416666666664</v>
      </c>
      <c r="B2045" s="10">
        <f>DATE(1904,MONTH(Data_Warmte[[#This Row],[Datumtijd]]),DAY(Data_Warmte[[#This Row],[Datumtijd]]))+TIME(HOUR(Data_Warmte[[#This Row],[Datumtijd]]),MINUTE(Data_Warmte[[#This Row],[Datumtijd]]),SECOND(Data_Warmte[[#This Row],[Datumtijd]]))</f>
        <v>1547.4166666666667</v>
      </c>
      <c r="C2045" s="11">
        <v>2.1416070000000002E-4</v>
      </c>
      <c r="D2045" s="7">
        <f>Data_Warmte[[#This Row],[Fractie]]/MAX(Data_Warmte[Fractie])</f>
        <v>0.51849075909936693</v>
      </c>
    </row>
    <row r="2046" spans="1:4" x14ac:dyDescent="0.25">
      <c r="A2046" s="10">
        <v>43916.458333333336</v>
      </c>
      <c r="B2046" s="10">
        <f>DATE(1904,MONTH(Data_Warmte[[#This Row],[Datumtijd]]),DAY(Data_Warmte[[#This Row],[Datumtijd]]))+TIME(HOUR(Data_Warmte[[#This Row],[Datumtijd]]),MINUTE(Data_Warmte[[#This Row],[Datumtijd]]),SECOND(Data_Warmte[[#This Row],[Datumtijd]]))</f>
        <v>1547.4583333333333</v>
      </c>
      <c r="C2046" s="11">
        <v>1.7697466000000001E-4</v>
      </c>
      <c r="D2046" s="7">
        <f>Data_Warmte[[#This Row],[Fractie]]/MAX(Data_Warmte[Fractie])</f>
        <v>0.42846201849710225</v>
      </c>
    </row>
    <row r="2047" spans="1:4" x14ac:dyDescent="0.25">
      <c r="A2047" s="10">
        <v>43916.5</v>
      </c>
      <c r="B2047" s="10">
        <f>DATE(1904,MONTH(Data_Warmte[[#This Row],[Datumtijd]]),DAY(Data_Warmte[[#This Row],[Datumtijd]]))+TIME(HOUR(Data_Warmte[[#This Row],[Datumtijd]]),MINUTE(Data_Warmte[[#This Row],[Datumtijd]]),SECOND(Data_Warmte[[#This Row],[Datumtijd]]))</f>
        <v>1547.5</v>
      </c>
      <c r="C2047" s="11">
        <v>1.5131861000000001E-4</v>
      </c>
      <c r="D2047" s="7">
        <f>Data_Warmte[[#This Row],[Fractie]]/MAX(Data_Warmte[Fractie])</f>
        <v>0.36634779847451493</v>
      </c>
    </row>
    <row r="2048" spans="1:4" x14ac:dyDescent="0.25">
      <c r="A2048" s="10">
        <v>43916.541666666664</v>
      </c>
      <c r="B2048" s="10">
        <f>DATE(1904,MONTH(Data_Warmte[[#This Row],[Datumtijd]]),DAY(Data_Warmte[[#This Row],[Datumtijd]]))+TIME(HOUR(Data_Warmte[[#This Row],[Datumtijd]]),MINUTE(Data_Warmte[[#This Row],[Datumtijd]]),SECOND(Data_Warmte[[#This Row],[Datumtijd]]))</f>
        <v>1547.5416666666667</v>
      </c>
      <c r="C2048" s="11">
        <v>1.412021E-4</v>
      </c>
      <c r="D2048" s="7">
        <f>Data_Warmte[[#This Row],[Fractie]]/MAX(Data_Warmte[Fractie])</f>
        <v>0.3418553638245706</v>
      </c>
    </row>
    <row r="2049" spans="1:4" x14ac:dyDescent="0.25">
      <c r="A2049" s="10">
        <v>43916.583333333336</v>
      </c>
      <c r="B2049" s="10">
        <f>DATE(1904,MONTH(Data_Warmte[[#This Row],[Datumtijd]]),DAY(Data_Warmte[[#This Row],[Datumtijd]]))+TIME(HOUR(Data_Warmte[[#This Row],[Datumtijd]]),MINUTE(Data_Warmte[[#This Row],[Datumtijd]]),SECOND(Data_Warmte[[#This Row],[Datumtijd]]))</f>
        <v>1547.5833333333333</v>
      </c>
      <c r="C2049" s="11">
        <v>1.3715993999999996E-4</v>
      </c>
      <c r="D2049" s="7">
        <f>Data_Warmte[[#This Row],[Fractie]]/MAX(Data_Warmte[Fractie])</f>
        <v>0.33206914904846496</v>
      </c>
    </row>
    <row r="2050" spans="1:4" x14ac:dyDescent="0.25">
      <c r="A2050" s="10">
        <v>43916.625</v>
      </c>
      <c r="B2050" s="10">
        <f>DATE(1904,MONTH(Data_Warmte[[#This Row],[Datumtijd]]),DAY(Data_Warmte[[#This Row],[Datumtijd]]))+TIME(HOUR(Data_Warmte[[#This Row],[Datumtijd]]),MINUTE(Data_Warmte[[#This Row],[Datumtijd]]),SECOND(Data_Warmte[[#This Row],[Datumtijd]]))</f>
        <v>1547.625</v>
      </c>
      <c r="C2050" s="11">
        <v>1.3684708000000001E-4</v>
      </c>
      <c r="D2050" s="7">
        <f>Data_Warmte[[#This Row],[Fractie]]/MAX(Data_Warmte[Fractie])</f>
        <v>0.33131170373337304</v>
      </c>
    </row>
    <row r="2051" spans="1:4" x14ac:dyDescent="0.25">
      <c r="A2051" s="10">
        <v>43916.666666666664</v>
      </c>
      <c r="B2051" s="10">
        <f>DATE(1904,MONTH(Data_Warmte[[#This Row],[Datumtijd]]),DAY(Data_Warmte[[#This Row],[Datumtijd]]))+TIME(HOUR(Data_Warmte[[#This Row],[Datumtijd]]),MINUTE(Data_Warmte[[#This Row],[Datumtijd]]),SECOND(Data_Warmte[[#This Row],[Datumtijd]]))</f>
        <v>1547.6666666666667</v>
      </c>
      <c r="C2051" s="11">
        <v>1.5578320000000001E-4</v>
      </c>
      <c r="D2051" s="7">
        <f>Data_Warmte[[#This Row],[Fractie]]/MAX(Data_Warmte[Fractie])</f>
        <v>0.37715673147747691</v>
      </c>
    </row>
    <row r="2052" spans="1:4" x14ac:dyDescent="0.25">
      <c r="A2052" s="10">
        <v>43916.708333333336</v>
      </c>
      <c r="B2052" s="10">
        <f>DATE(1904,MONTH(Data_Warmte[[#This Row],[Datumtijd]]),DAY(Data_Warmte[[#This Row],[Datumtijd]]))+TIME(HOUR(Data_Warmte[[#This Row],[Datumtijd]]),MINUTE(Data_Warmte[[#This Row],[Datumtijd]]),SECOND(Data_Warmte[[#This Row],[Datumtijd]]))</f>
        <v>1547.7083333333333</v>
      </c>
      <c r="C2052" s="11">
        <v>1.9624660000000001E-4</v>
      </c>
      <c r="D2052" s="7">
        <f>Data_Warmte[[#This Row],[Fractie]]/MAX(Data_Warmte[Fractie])</f>
        <v>0.47512007854228072</v>
      </c>
    </row>
    <row r="2053" spans="1:4" x14ac:dyDescent="0.25">
      <c r="A2053" s="10">
        <v>43916.75</v>
      </c>
      <c r="B2053" s="10">
        <f>DATE(1904,MONTH(Data_Warmte[[#This Row],[Datumtijd]]),DAY(Data_Warmte[[#This Row],[Datumtijd]]))+TIME(HOUR(Data_Warmte[[#This Row],[Datumtijd]]),MINUTE(Data_Warmte[[#This Row],[Datumtijd]]),SECOND(Data_Warmte[[#This Row],[Datumtijd]]))</f>
        <v>1547.75</v>
      </c>
      <c r="C2053" s="11">
        <v>2.328787E-4</v>
      </c>
      <c r="D2053" s="7">
        <f>Data_Warmte[[#This Row],[Fractie]]/MAX(Data_Warmte[Fractie])</f>
        <v>0.56380771047663614</v>
      </c>
    </row>
    <row r="2054" spans="1:4" x14ac:dyDescent="0.25">
      <c r="A2054" s="10">
        <v>43916.791666666664</v>
      </c>
      <c r="B2054" s="10">
        <f>DATE(1904,MONTH(Data_Warmte[[#This Row],[Datumtijd]]),DAY(Data_Warmte[[#This Row],[Datumtijd]]))+TIME(HOUR(Data_Warmte[[#This Row],[Datumtijd]]),MINUTE(Data_Warmte[[#This Row],[Datumtijd]]),SECOND(Data_Warmte[[#This Row],[Datumtijd]]))</f>
        <v>1547.7916666666667</v>
      </c>
      <c r="C2054" s="11">
        <v>2.411418E-4</v>
      </c>
      <c r="D2054" s="7">
        <f>Data_Warmte[[#This Row],[Fractie]]/MAX(Data_Warmte[Fractie])</f>
        <v>0.5838129728404311</v>
      </c>
    </row>
    <row r="2055" spans="1:4" x14ac:dyDescent="0.25">
      <c r="A2055" s="10">
        <v>43916.833333333336</v>
      </c>
      <c r="B2055" s="10">
        <f>DATE(1904,MONTH(Data_Warmte[[#This Row],[Datumtijd]]),DAY(Data_Warmte[[#This Row],[Datumtijd]]))+TIME(HOUR(Data_Warmte[[#This Row],[Datumtijd]]),MINUTE(Data_Warmte[[#This Row],[Datumtijd]]),SECOND(Data_Warmte[[#This Row],[Datumtijd]]))</f>
        <v>1547.8333333333333</v>
      </c>
      <c r="C2055" s="11">
        <v>2.4008397999999997E-4</v>
      </c>
      <c r="D2055" s="7">
        <f>Data_Warmte[[#This Row],[Fractie]]/MAX(Data_Warmte[Fractie])</f>
        <v>0.58125195256551365</v>
      </c>
    </row>
    <row r="2056" spans="1:4" x14ac:dyDescent="0.25">
      <c r="A2056" s="10">
        <v>43916.875</v>
      </c>
      <c r="B2056" s="10">
        <f>DATE(1904,MONTH(Data_Warmte[[#This Row],[Datumtijd]]),DAY(Data_Warmte[[#This Row],[Datumtijd]]))+TIME(HOUR(Data_Warmte[[#This Row],[Datumtijd]]),MINUTE(Data_Warmte[[#This Row],[Datumtijd]]),SECOND(Data_Warmte[[#This Row],[Datumtijd]]))</f>
        <v>1547.875</v>
      </c>
      <c r="C2056" s="11">
        <v>2.1577375000000001E-4</v>
      </c>
      <c r="D2056" s="7">
        <f>Data_Warmte[[#This Row],[Fractie]]/MAX(Data_Warmte[Fractie])</f>
        <v>0.52239601117860102</v>
      </c>
    </row>
    <row r="2057" spans="1:4" x14ac:dyDescent="0.25">
      <c r="A2057" s="10">
        <v>43916.916666666664</v>
      </c>
      <c r="B2057" s="10">
        <f>DATE(1904,MONTH(Data_Warmte[[#This Row],[Datumtijd]]),DAY(Data_Warmte[[#This Row],[Datumtijd]]))+TIME(HOUR(Data_Warmte[[#This Row],[Datumtijd]]),MINUTE(Data_Warmte[[#This Row],[Datumtijd]]),SECOND(Data_Warmte[[#This Row],[Datumtijd]]))</f>
        <v>1547.9166666666667</v>
      </c>
      <c r="C2057" s="11">
        <v>1.8360254999999999E-4</v>
      </c>
      <c r="D2057" s="7">
        <f>Data_Warmte[[#This Row],[Fractie]]/MAX(Data_Warmte[Fractie])</f>
        <v>0.4445083786244603</v>
      </c>
    </row>
    <row r="2058" spans="1:4" x14ac:dyDescent="0.25">
      <c r="A2058" s="10">
        <v>43916.958333333336</v>
      </c>
      <c r="B2058" s="10">
        <f>DATE(1904,MONTH(Data_Warmte[[#This Row],[Datumtijd]]),DAY(Data_Warmte[[#This Row],[Datumtijd]]))+TIME(HOUR(Data_Warmte[[#This Row],[Datumtijd]]),MINUTE(Data_Warmte[[#This Row],[Datumtijd]]),SECOND(Data_Warmte[[#This Row],[Datumtijd]]))</f>
        <v>1547.9583333333333</v>
      </c>
      <c r="C2058" s="11">
        <v>1.3283982E-4</v>
      </c>
      <c r="D2058" s="7">
        <f>Data_Warmte[[#This Row],[Fractie]]/MAX(Data_Warmte[Fractie])</f>
        <v>0.32160998311278988</v>
      </c>
    </row>
    <row r="2059" spans="1:4" x14ac:dyDescent="0.25">
      <c r="A2059" s="10">
        <v>43917</v>
      </c>
      <c r="B2059" s="10">
        <f>DATE(1904,MONTH(Data_Warmte[[#This Row],[Datumtijd]]),DAY(Data_Warmte[[#This Row],[Datumtijd]]))+TIME(HOUR(Data_Warmte[[#This Row],[Datumtijd]]),MINUTE(Data_Warmte[[#This Row],[Datumtijd]]),SECOND(Data_Warmte[[#This Row],[Datumtijd]]))</f>
        <v>1548</v>
      </c>
      <c r="C2059" s="11">
        <v>7.9775139999999997E-5</v>
      </c>
      <c r="D2059" s="7">
        <f>Data_Warmte[[#This Row],[Fractie]]/MAX(Data_Warmte[Fractie])</f>
        <v>0.19313848383881013</v>
      </c>
    </row>
    <row r="2060" spans="1:4" x14ac:dyDescent="0.25">
      <c r="A2060" s="10">
        <v>43917.041666666664</v>
      </c>
      <c r="B2060" s="10">
        <f>DATE(1904,MONTH(Data_Warmte[[#This Row],[Datumtijd]]),DAY(Data_Warmte[[#This Row],[Datumtijd]]))+TIME(HOUR(Data_Warmte[[#This Row],[Datumtijd]]),MINUTE(Data_Warmte[[#This Row],[Datumtijd]]),SECOND(Data_Warmte[[#This Row],[Datumtijd]]))</f>
        <v>1548.0416666666667</v>
      </c>
      <c r="C2060" s="11">
        <v>6.0964799999999996E-5</v>
      </c>
      <c r="D2060" s="7">
        <f>Data_Warmte[[#This Row],[Fractie]]/MAX(Data_Warmte[Fractie])</f>
        <v>0.14759797399962307</v>
      </c>
    </row>
    <row r="2061" spans="1:4" x14ac:dyDescent="0.25">
      <c r="A2061" s="10">
        <v>43917.083333333336</v>
      </c>
      <c r="B2061" s="10">
        <f>DATE(1904,MONTH(Data_Warmte[[#This Row],[Datumtijd]]),DAY(Data_Warmte[[#This Row],[Datumtijd]]))+TIME(HOUR(Data_Warmte[[#This Row],[Datumtijd]]),MINUTE(Data_Warmte[[#This Row],[Datumtijd]]),SECOND(Data_Warmte[[#This Row],[Datumtijd]]))</f>
        <v>1548.0833333333333</v>
      </c>
      <c r="C2061" s="11">
        <v>6.2492799999999999E-5</v>
      </c>
      <c r="D2061" s="7">
        <f>Data_Warmte[[#This Row],[Fractie]]/MAX(Data_Warmte[Fractie])</f>
        <v>0.1512973169691961</v>
      </c>
    </row>
    <row r="2062" spans="1:4" x14ac:dyDescent="0.25">
      <c r="A2062" s="10">
        <v>43917.125</v>
      </c>
      <c r="B2062" s="10">
        <f>DATE(1904,MONTH(Data_Warmte[[#This Row],[Datumtijd]]),DAY(Data_Warmte[[#This Row],[Datumtijd]]))+TIME(HOUR(Data_Warmte[[#This Row],[Datumtijd]]),MINUTE(Data_Warmte[[#This Row],[Datumtijd]]),SECOND(Data_Warmte[[#This Row],[Datumtijd]]))</f>
        <v>1548.125</v>
      </c>
      <c r="C2062" s="11">
        <v>6.8303529999999996E-5</v>
      </c>
      <c r="D2062" s="7">
        <f>Data_Warmte[[#This Row],[Fractie]]/MAX(Data_Warmte[Fractie])</f>
        <v>0.1653653033393446</v>
      </c>
    </row>
    <row r="2063" spans="1:4" x14ac:dyDescent="0.25">
      <c r="A2063" s="10">
        <v>43917.166666666664</v>
      </c>
      <c r="B2063" s="10">
        <f>DATE(1904,MONTH(Data_Warmte[[#This Row],[Datumtijd]]),DAY(Data_Warmte[[#This Row],[Datumtijd]]))+TIME(HOUR(Data_Warmte[[#This Row],[Datumtijd]]),MINUTE(Data_Warmte[[#This Row],[Datumtijd]]),SECOND(Data_Warmte[[#This Row],[Datumtijd]]))</f>
        <v>1548.1666666666667</v>
      </c>
      <c r="C2063" s="11">
        <v>7.7628599999999997E-5</v>
      </c>
      <c r="D2063" s="7">
        <f>Data_Warmte[[#This Row],[Fractie]]/MAX(Data_Warmte[Fractie])</f>
        <v>0.18794163327735253</v>
      </c>
    </row>
    <row r="2064" spans="1:4" x14ac:dyDescent="0.25">
      <c r="A2064" s="10">
        <v>43917.208333333336</v>
      </c>
      <c r="B2064" s="10">
        <f>DATE(1904,MONTH(Data_Warmte[[#This Row],[Datumtijd]]),DAY(Data_Warmte[[#This Row],[Datumtijd]]))+TIME(HOUR(Data_Warmte[[#This Row],[Datumtijd]]),MINUTE(Data_Warmte[[#This Row],[Datumtijd]]),SECOND(Data_Warmte[[#This Row],[Datumtijd]]))</f>
        <v>1548.2083333333333</v>
      </c>
      <c r="C2064" s="11">
        <v>9.8107459999999993E-5</v>
      </c>
      <c r="D2064" s="7">
        <f>Data_Warmte[[#This Row],[Fractie]]/MAX(Data_Warmte[Fractie])</f>
        <v>0.23752169006129867</v>
      </c>
    </row>
    <row r="2065" spans="1:4" x14ac:dyDescent="0.25">
      <c r="A2065" s="10">
        <v>43917.25</v>
      </c>
      <c r="B2065" s="10">
        <f>DATE(1904,MONTH(Data_Warmte[[#This Row],[Datumtijd]]),DAY(Data_Warmte[[#This Row],[Datumtijd]]))+TIME(HOUR(Data_Warmte[[#This Row],[Datumtijd]]),MINUTE(Data_Warmte[[#This Row],[Datumtijd]]),SECOND(Data_Warmte[[#This Row],[Datumtijd]]))</f>
        <v>1548.25</v>
      </c>
      <c r="C2065" s="11">
        <v>1.4914600000000001E-4</v>
      </c>
      <c r="D2065" s="7">
        <f>Data_Warmte[[#This Row],[Fractie]]/MAX(Data_Warmte[Fractie])</f>
        <v>0.36108783150519297</v>
      </c>
    </row>
    <row r="2066" spans="1:4" x14ac:dyDescent="0.25">
      <c r="A2066" s="10">
        <v>43917.291666666664</v>
      </c>
      <c r="B2066" s="10">
        <f>DATE(1904,MONTH(Data_Warmte[[#This Row],[Datumtijd]]),DAY(Data_Warmte[[#This Row],[Datumtijd]]))+TIME(HOUR(Data_Warmte[[#This Row],[Datumtijd]]),MINUTE(Data_Warmte[[#This Row],[Datumtijd]]),SECOND(Data_Warmte[[#This Row],[Datumtijd]]))</f>
        <v>1548.2916666666667</v>
      </c>
      <c r="C2066" s="11">
        <v>2.2513264999999999E-4</v>
      </c>
      <c r="D2066" s="7">
        <f>Data_Warmte[[#This Row],[Fractie]]/MAX(Data_Warmte[Fractie])</f>
        <v>0.54505424476363806</v>
      </c>
    </row>
    <row r="2067" spans="1:4" x14ac:dyDescent="0.25">
      <c r="A2067" s="10">
        <v>43917.333333333336</v>
      </c>
      <c r="B2067" s="10">
        <f>DATE(1904,MONTH(Data_Warmte[[#This Row],[Datumtijd]]),DAY(Data_Warmte[[#This Row],[Datumtijd]]))+TIME(HOUR(Data_Warmte[[#This Row],[Datumtijd]]),MINUTE(Data_Warmte[[#This Row],[Datumtijd]]),SECOND(Data_Warmte[[#This Row],[Datumtijd]]))</f>
        <v>1548.3333333333333</v>
      </c>
      <c r="C2067" s="11">
        <v>2.5145839999999995E-4</v>
      </c>
      <c r="D2067" s="7">
        <f>Data_Warmte[[#This Row],[Fractie]]/MAX(Data_Warmte[Fractie])</f>
        <v>0.60878983257858332</v>
      </c>
    </row>
    <row r="2068" spans="1:4" x14ac:dyDescent="0.25">
      <c r="A2068" s="10">
        <v>43917.375</v>
      </c>
      <c r="B2068" s="10">
        <f>DATE(1904,MONTH(Data_Warmte[[#This Row],[Datumtijd]]),DAY(Data_Warmte[[#This Row],[Datumtijd]]))+TIME(HOUR(Data_Warmte[[#This Row],[Datumtijd]]),MINUTE(Data_Warmte[[#This Row],[Datumtijd]]),SECOND(Data_Warmte[[#This Row],[Datumtijd]]))</f>
        <v>1548.375</v>
      </c>
      <c r="C2068" s="11">
        <v>2.2959794999999998E-4</v>
      </c>
      <c r="D2068" s="7">
        <f>Data_Warmte[[#This Row],[Fractie]]/MAX(Data_Warmte[Fractie])</f>
        <v>0.55586489670214223</v>
      </c>
    </row>
    <row r="2069" spans="1:4" x14ac:dyDescent="0.25">
      <c r="A2069" s="10">
        <v>43917.416666666664</v>
      </c>
      <c r="B2069" s="10">
        <f>DATE(1904,MONTH(Data_Warmte[[#This Row],[Datumtijd]]),DAY(Data_Warmte[[#This Row],[Datumtijd]]))+TIME(HOUR(Data_Warmte[[#This Row],[Datumtijd]]),MINUTE(Data_Warmte[[#This Row],[Datumtijd]]),SECOND(Data_Warmte[[#This Row],[Datumtijd]]))</f>
        <v>1548.4166666666667</v>
      </c>
      <c r="C2069" s="11">
        <v>1.9204068000000003E-4</v>
      </c>
      <c r="D2069" s="7">
        <f>Data_Warmte[[#This Row],[Fractie]]/MAX(Data_Warmte[Fractie])</f>
        <v>0.46493739491493358</v>
      </c>
    </row>
    <row r="2070" spans="1:4" x14ac:dyDescent="0.25">
      <c r="A2070" s="10">
        <v>43917.458333333336</v>
      </c>
      <c r="B2070" s="10">
        <f>DATE(1904,MONTH(Data_Warmte[[#This Row],[Datumtijd]]),DAY(Data_Warmte[[#This Row],[Datumtijd]]))+TIME(HOUR(Data_Warmte[[#This Row],[Datumtijd]]),MINUTE(Data_Warmte[[#This Row],[Datumtijd]]),SECOND(Data_Warmte[[#This Row],[Datumtijd]]))</f>
        <v>1548.4583333333333</v>
      </c>
      <c r="C2070" s="11">
        <v>1.4793396000000001E-4</v>
      </c>
      <c r="D2070" s="7">
        <f>Data_Warmte[[#This Row],[Fractie]]/MAX(Data_Warmte[Fractie])</f>
        <v>0.35815343906223401</v>
      </c>
    </row>
    <row r="2071" spans="1:4" x14ac:dyDescent="0.25">
      <c r="A2071" s="10">
        <v>43917.5</v>
      </c>
      <c r="B2071" s="10">
        <f>DATE(1904,MONTH(Data_Warmte[[#This Row],[Datumtijd]]),DAY(Data_Warmte[[#This Row],[Datumtijd]]))+TIME(HOUR(Data_Warmte[[#This Row],[Datumtijd]]),MINUTE(Data_Warmte[[#This Row],[Datumtijd]]),SECOND(Data_Warmte[[#This Row],[Datumtijd]]))</f>
        <v>1548.5</v>
      </c>
      <c r="C2071" s="11">
        <v>1.2455677999999998E-4</v>
      </c>
      <c r="D2071" s="7">
        <f>Data_Warmte[[#This Row],[Fractie]]/MAX(Data_Warmte[Fractie])</f>
        <v>0.30155644529165632</v>
      </c>
    </row>
    <row r="2072" spans="1:4" x14ac:dyDescent="0.25">
      <c r="A2072" s="10">
        <v>43917.541666666664</v>
      </c>
      <c r="B2072" s="10">
        <f>DATE(1904,MONTH(Data_Warmte[[#This Row],[Datumtijd]]),DAY(Data_Warmte[[#This Row],[Datumtijd]]))+TIME(HOUR(Data_Warmte[[#This Row],[Datumtijd]]),MINUTE(Data_Warmte[[#This Row],[Datumtijd]]),SECOND(Data_Warmte[[#This Row],[Datumtijd]]))</f>
        <v>1548.5416666666667</v>
      </c>
      <c r="C2072" s="11">
        <v>1.1217890000000003E-4</v>
      </c>
      <c r="D2072" s="7">
        <f>Data_Warmte[[#This Row],[Fractie]]/MAX(Data_Warmte[Fractie])</f>
        <v>0.2715891525192623</v>
      </c>
    </row>
    <row r="2073" spans="1:4" x14ac:dyDescent="0.25">
      <c r="A2073" s="10">
        <v>43917.583333333336</v>
      </c>
      <c r="B2073" s="10">
        <f>DATE(1904,MONTH(Data_Warmte[[#This Row],[Datumtijd]]),DAY(Data_Warmte[[#This Row],[Datumtijd]]))+TIME(HOUR(Data_Warmte[[#This Row],[Datumtijd]]),MINUTE(Data_Warmte[[#This Row],[Datumtijd]]),SECOND(Data_Warmte[[#This Row],[Datumtijd]]))</f>
        <v>1548.5833333333333</v>
      </c>
      <c r="C2073" s="11">
        <v>1.0619186999999997E-4</v>
      </c>
      <c r="D2073" s="7">
        <f>Data_Warmte[[#This Row],[Fractie]]/MAX(Data_Warmte[Fractie])</f>
        <v>0.25709433750674737</v>
      </c>
    </row>
    <row r="2074" spans="1:4" x14ac:dyDescent="0.25">
      <c r="A2074" s="10">
        <v>43917.625</v>
      </c>
      <c r="B2074" s="10">
        <f>DATE(1904,MONTH(Data_Warmte[[#This Row],[Datumtijd]]),DAY(Data_Warmte[[#This Row],[Datumtijd]]))+TIME(HOUR(Data_Warmte[[#This Row],[Datumtijd]]),MINUTE(Data_Warmte[[#This Row],[Datumtijd]]),SECOND(Data_Warmte[[#This Row],[Datumtijd]]))</f>
        <v>1548.625</v>
      </c>
      <c r="C2074" s="11">
        <v>1.1121246000000002E-4</v>
      </c>
      <c r="D2074" s="7">
        <f>Data_Warmte[[#This Row],[Fractie]]/MAX(Data_Warmte[Fractie])</f>
        <v>0.26924936651172687</v>
      </c>
    </row>
    <row r="2075" spans="1:4" x14ac:dyDescent="0.25">
      <c r="A2075" s="10">
        <v>43917.666666666664</v>
      </c>
      <c r="B2075" s="10">
        <f>DATE(1904,MONTH(Data_Warmte[[#This Row],[Datumtijd]]),DAY(Data_Warmte[[#This Row],[Datumtijd]]))+TIME(HOUR(Data_Warmte[[#This Row],[Datumtijd]]),MINUTE(Data_Warmte[[#This Row],[Datumtijd]]),SECOND(Data_Warmte[[#This Row],[Datumtijd]]))</f>
        <v>1548.6666666666667</v>
      </c>
      <c r="C2075" s="11">
        <v>1.3293558999999999E-4</v>
      </c>
      <c r="D2075" s="7">
        <f>Data_Warmte[[#This Row],[Fractie]]/MAX(Data_Warmte[Fractie])</f>
        <v>0.32184184572810137</v>
      </c>
    </row>
    <row r="2076" spans="1:4" x14ac:dyDescent="0.25">
      <c r="A2076" s="10">
        <v>43917.708333333336</v>
      </c>
      <c r="B2076" s="10">
        <f>DATE(1904,MONTH(Data_Warmte[[#This Row],[Datumtijd]]),DAY(Data_Warmte[[#This Row],[Datumtijd]]))+TIME(HOUR(Data_Warmte[[#This Row],[Datumtijd]]),MINUTE(Data_Warmte[[#This Row],[Datumtijd]]),SECOND(Data_Warmte[[#This Row],[Datumtijd]]))</f>
        <v>1548.7083333333333</v>
      </c>
      <c r="C2076" s="11">
        <v>1.7657274999999999E-4</v>
      </c>
      <c r="D2076" s="7">
        <f>Data_Warmte[[#This Row],[Fractie]]/MAX(Data_Warmte[Fractie])</f>
        <v>0.42748897992844964</v>
      </c>
    </row>
    <row r="2077" spans="1:4" x14ac:dyDescent="0.25">
      <c r="A2077" s="10">
        <v>43917.75</v>
      </c>
      <c r="B2077" s="10">
        <f>DATE(1904,MONTH(Data_Warmte[[#This Row],[Datumtijd]]),DAY(Data_Warmte[[#This Row],[Datumtijd]]))+TIME(HOUR(Data_Warmte[[#This Row],[Datumtijd]]),MINUTE(Data_Warmte[[#This Row],[Datumtijd]]),SECOND(Data_Warmte[[#This Row],[Datumtijd]]))</f>
        <v>1548.75</v>
      </c>
      <c r="C2077" s="11">
        <v>2.2260628E-4</v>
      </c>
      <c r="D2077" s="7">
        <f>Data_Warmte[[#This Row],[Fractie]]/MAX(Data_Warmte[Fractie])</f>
        <v>0.53893781210785274</v>
      </c>
    </row>
    <row r="2078" spans="1:4" x14ac:dyDescent="0.25">
      <c r="A2078" s="10">
        <v>43917.791666666664</v>
      </c>
      <c r="B2078" s="10">
        <f>DATE(1904,MONTH(Data_Warmte[[#This Row],[Datumtijd]]),DAY(Data_Warmte[[#This Row],[Datumtijd]]))+TIME(HOUR(Data_Warmte[[#This Row],[Datumtijd]]),MINUTE(Data_Warmte[[#This Row],[Datumtijd]]),SECOND(Data_Warmte[[#This Row],[Datumtijd]]))</f>
        <v>1548.7916666666667</v>
      </c>
      <c r="C2078" s="11">
        <v>2.3484299999999999E-4</v>
      </c>
      <c r="D2078" s="7">
        <f>Data_Warmte[[#This Row],[Fractie]]/MAX(Data_Warmte[Fractie])</f>
        <v>0.56856335144203674</v>
      </c>
    </row>
    <row r="2079" spans="1:4" x14ac:dyDescent="0.25">
      <c r="A2079" s="10">
        <v>43917.833333333336</v>
      </c>
      <c r="B2079" s="10">
        <f>DATE(1904,MONTH(Data_Warmte[[#This Row],[Datumtijd]]),DAY(Data_Warmte[[#This Row],[Datumtijd]]))+TIME(HOUR(Data_Warmte[[#This Row],[Datumtijd]]),MINUTE(Data_Warmte[[#This Row],[Datumtijd]]),SECOND(Data_Warmte[[#This Row],[Datumtijd]]))</f>
        <v>1548.8333333333333</v>
      </c>
      <c r="C2079" s="11">
        <v>2.3726688000000001E-4</v>
      </c>
      <c r="D2079" s="7">
        <f>Data_Warmte[[#This Row],[Fractie]]/MAX(Data_Warmte[Fractie])</f>
        <v>0.57443165212075975</v>
      </c>
    </row>
    <row r="2080" spans="1:4" x14ac:dyDescent="0.25">
      <c r="A2080" s="10">
        <v>43917.875</v>
      </c>
      <c r="B2080" s="10">
        <f>DATE(1904,MONTH(Data_Warmte[[#This Row],[Datumtijd]]),DAY(Data_Warmte[[#This Row],[Datumtijd]]))+TIME(HOUR(Data_Warmte[[#This Row],[Datumtijd]]),MINUTE(Data_Warmte[[#This Row],[Datumtijd]]),SECOND(Data_Warmte[[#This Row],[Datumtijd]]))</f>
        <v>1548.875</v>
      </c>
      <c r="C2080" s="11">
        <v>2.1571300000000003E-4</v>
      </c>
      <c r="D2080" s="7">
        <f>Data_Warmte[[#This Row],[Fractie]]/MAX(Data_Warmte[Fractie])</f>
        <v>0.52224893324312882</v>
      </c>
    </row>
    <row r="2081" spans="1:4" x14ac:dyDescent="0.25">
      <c r="A2081" s="10">
        <v>43917.916666666664</v>
      </c>
      <c r="B2081" s="10">
        <f>DATE(1904,MONTH(Data_Warmte[[#This Row],[Datumtijd]]),DAY(Data_Warmte[[#This Row],[Datumtijd]]))+TIME(HOUR(Data_Warmte[[#This Row],[Datumtijd]]),MINUTE(Data_Warmte[[#This Row],[Datumtijd]]),SECOND(Data_Warmte[[#This Row],[Datumtijd]]))</f>
        <v>1548.9166666666667</v>
      </c>
      <c r="C2081" s="11">
        <v>1.8267077999999998E-4</v>
      </c>
      <c r="D2081" s="7">
        <f>Data_Warmte[[#This Row],[Fractie]]/MAX(Data_Warmte[Fractie])</f>
        <v>0.44225252993417297</v>
      </c>
    </row>
    <row r="2082" spans="1:4" x14ac:dyDescent="0.25">
      <c r="A2082" s="10">
        <v>43917.958333333336</v>
      </c>
      <c r="B2082" s="10">
        <f>DATE(1904,MONTH(Data_Warmte[[#This Row],[Datumtijd]]),DAY(Data_Warmte[[#This Row],[Datumtijd]]))+TIME(HOUR(Data_Warmte[[#This Row],[Datumtijd]]),MINUTE(Data_Warmte[[#This Row],[Datumtijd]]),SECOND(Data_Warmte[[#This Row],[Datumtijd]]))</f>
        <v>1548.9583333333333</v>
      </c>
      <c r="C2082" s="11">
        <v>1.3260257999999999E-4</v>
      </c>
      <c r="D2082" s="7">
        <f>Data_Warmte[[#This Row],[Fractie]]/MAX(Data_Warmte[Fractie])</f>
        <v>0.32103561653811608</v>
      </c>
    </row>
    <row r="2083" spans="1:4" x14ac:dyDescent="0.25">
      <c r="A2083" s="10">
        <v>43918</v>
      </c>
      <c r="B2083" s="10">
        <f>DATE(1904,MONTH(Data_Warmte[[#This Row],[Datumtijd]]),DAY(Data_Warmte[[#This Row],[Datumtijd]]))+TIME(HOUR(Data_Warmte[[#This Row],[Datumtijd]]),MINUTE(Data_Warmte[[#This Row],[Datumtijd]]),SECOND(Data_Warmte[[#This Row],[Datumtijd]]))</f>
        <v>1549</v>
      </c>
      <c r="C2083" s="11">
        <v>8.0713479999999991E-5</v>
      </c>
      <c r="D2083" s="7">
        <f>Data_Warmte[[#This Row],[Fractie]]/MAX(Data_Warmte[Fractie])</f>
        <v>0.19541023873545221</v>
      </c>
    </row>
    <row r="2084" spans="1:4" x14ac:dyDescent="0.25">
      <c r="A2084" s="10">
        <v>43918.041666666664</v>
      </c>
      <c r="B2084" s="10">
        <f>DATE(1904,MONTH(Data_Warmte[[#This Row],[Datumtijd]]),DAY(Data_Warmte[[#This Row],[Datumtijd]]))+TIME(HOUR(Data_Warmte[[#This Row],[Datumtijd]]),MINUTE(Data_Warmte[[#This Row],[Datumtijd]]),SECOND(Data_Warmte[[#This Row],[Datumtijd]]))</f>
        <v>1549.0416666666667</v>
      </c>
      <c r="C2084" s="11">
        <v>7.0386859999999992E-5</v>
      </c>
      <c r="D2084" s="7">
        <f>Data_Warmte[[#This Row],[Fractie]]/MAX(Data_Warmte[Fractie])</f>
        <v>0.17040912021683183</v>
      </c>
    </row>
    <row r="2085" spans="1:4" x14ac:dyDescent="0.25">
      <c r="A2085" s="10">
        <v>43918.083333333336</v>
      </c>
      <c r="B2085" s="10">
        <f>DATE(1904,MONTH(Data_Warmte[[#This Row],[Datumtijd]]),DAY(Data_Warmte[[#This Row],[Datumtijd]]))+TIME(HOUR(Data_Warmte[[#This Row],[Datumtijd]]),MINUTE(Data_Warmte[[#This Row],[Datumtijd]]),SECOND(Data_Warmte[[#This Row],[Datumtijd]]))</f>
        <v>1549.0833333333333</v>
      </c>
      <c r="C2085" s="11">
        <v>6.5948840000000004E-5</v>
      </c>
      <c r="D2085" s="7">
        <f>Data_Warmte[[#This Row],[Fractie]]/MAX(Data_Warmte[Fractie])</f>
        <v>0.15966451413972169</v>
      </c>
    </row>
    <row r="2086" spans="1:4" x14ac:dyDescent="0.25">
      <c r="A2086" s="10">
        <v>43918.125</v>
      </c>
      <c r="B2086" s="10">
        <f>DATE(1904,MONTH(Data_Warmte[[#This Row],[Datumtijd]]),DAY(Data_Warmte[[#This Row],[Datumtijd]]))+TIME(HOUR(Data_Warmte[[#This Row],[Datumtijd]]),MINUTE(Data_Warmte[[#This Row],[Datumtijd]]),SECOND(Data_Warmte[[#This Row],[Datumtijd]]))</f>
        <v>1549.125</v>
      </c>
      <c r="C2086" s="11">
        <v>7.1071739999999995E-5</v>
      </c>
      <c r="D2086" s="7">
        <f>Data_Warmte[[#This Row],[Fractie]]/MAX(Data_Warmte[Fractie])</f>
        <v>0.17206723933528809</v>
      </c>
    </row>
    <row r="2087" spans="1:4" x14ac:dyDescent="0.25">
      <c r="A2087" s="10">
        <v>43918.166666666664</v>
      </c>
      <c r="B2087" s="10">
        <f>DATE(1904,MONTH(Data_Warmte[[#This Row],[Datumtijd]]),DAY(Data_Warmte[[#This Row],[Datumtijd]]))+TIME(HOUR(Data_Warmte[[#This Row],[Datumtijd]]),MINUTE(Data_Warmte[[#This Row],[Datumtijd]]),SECOND(Data_Warmte[[#This Row],[Datumtijd]]))</f>
        <v>1549.1666666666667</v>
      </c>
      <c r="C2087" s="11">
        <v>7.6226399999999999E-5</v>
      </c>
      <c r="D2087" s="7">
        <f>Data_Warmte[[#This Row],[Fractie]]/MAX(Data_Warmte[Fractie])</f>
        <v>0.18454685663341583</v>
      </c>
    </row>
    <row r="2088" spans="1:4" x14ac:dyDescent="0.25">
      <c r="A2088" s="10">
        <v>43918.208333333336</v>
      </c>
      <c r="B2088" s="10">
        <f>DATE(1904,MONTH(Data_Warmte[[#This Row],[Datumtijd]]),DAY(Data_Warmte[[#This Row],[Datumtijd]]))+TIME(HOUR(Data_Warmte[[#This Row],[Datumtijd]]),MINUTE(Data_Warmte[[#This Row],[Datumtijd]]),SECOND(Data_Warmte[[#This Row],[Datumtijd]]))</f>
        <v>1549.2083333333333</v>
      </c>
      <c r="C2088" s="11">
        <v>8.6677650000000002E-5</v>
      </c>
      <c r="D2088" s="7">
        <f>Data_Warmte[[#This Row],[Fractie]]/MAX(Data_Warmte[Fractie])</f>
        <v>0.20984970886558196</v>
      </c>
    </row>
    <row r="2089" spans="1:4" x14ac:dyDescent="0.25">
      <c r="A2089" s="10">
        <v>43918.25</v>
      </c>
      <c r="B2089" s="10">
        <f>DATE(1904,MONTH(Data_Warmte[[#This Row],[Datumtijd]]),DAY(Data_Warmte[[#This Row],[Datumtijd]]))+TIME(HOUR(Data_Warmte[[#This Row],[Datumtijd]]),MINUTE(Data_Warmte[[#This Row],[Datumtijd]]),SECOND(Data_Warmte[[#This Row],[Datumtijd]]))</f>
        <v>1549.25</v>
      </c>
      <c r="C2089" s="11">
        <v>1.101665E-4</v>
      </c>
      <c r="D2089" s="7">
        <f>Data_Warmte[[#This Row],[Fractie]]/MAX(Data_Warmte[Fractie])</f>
        <v>0.26671705972347121</v>
      </c>
    </row>
    <row r="2090" spans="1:4" x14ac:dyDescent="0.25">
      <c r="A2090" s="10">
        <v>43918.291666666664</v>
      </c>
      <c r="B2090" s="10">
        <f>DATE(1904,MONTH(Data_Warmte[[#This Row],[Datumtijd]]),DAY(Data_Warmte[[#This Row],[Datumtijd]]))+TIME(HOUR(Data_Warmte[[#This Row],[Datumtijd]]),MINUTE(Data_Warmte[[#This Row],[Datumtijd]]),SECOND(Data_Warmte[[#This Row],[Datumtijd]]))</f>
        <v>1549.2916666666667</v>
      </c>
      <c r="C2090" s="11">
        <v>1.6811711999999997E-4</v>
      </c>
      <c r="D2090" s="7">
        <f>Data_Warmte[[#This Row],[Fractie]]/MAX(Data_Warmte[Fractie])</f>
        <v>0.40701759550841654</v>
      </c>
    </row>
    <row r="2091" spans="1:4" x14ac:dyDescent="0.25">
      <c r="A2091" s="10">
        <v>43918.333333333336</v>
      </c>
      <c r="B2091" s="10">
        <f>DATE(1904,MONTH(Data_Warmte[[#This Row],[Datumtijd]]),DAY(Data_Warmte[[#This Row],[Datumtijd]]))+TIME(HOUR(Data_Warmte[[#This Row],[Datumtijd]]),MINUTE(Data_Warmte[[#This Row],[Datumtijd]]),SECOND(Data_Warmte[[#This Row],[Datumtijd]]))</f>
        <v>1549.3333333333333</v>
      </c>
      <c r="C2091" s="11">
        <v>2.2682295000000003E-4</v>
      </c>
      <c r="D2091" s="7">
        <f>Data_Warmte[[#This Row],[Fractie]]/MAX(Data_Warmte[Fractie])</f>
        <v>0.54914652187192958</v>
      </c>
    </row>
    <row r="2092" spans="1:4" x14ac:dyDescent="0.25">
      <c r="A2092" s="10">
        <v>43918.375</v>
      </c>
      <c r="B2092" s="10">
        <f>DATE(1904,MONTH(Data_Warmte[[#This Row],[Datumtijd]]),DAY(Data_Warmte[[#This Row],[Datumtijd]]))+TIME(HOUR(Data_Warmte[[#This Row],[Datumtijd]]),MINUTE(Data_Warmte[[#This Row],[Datumtijd]]),SECOND(Data_Warmte[[#This Row],[Datumtijd]]))</f>
        <v>1549.375</v>
      </c>
      <c r="C2092" s="11">
        <v>2.5364436E-4</v>
      </c>
      <c r="D2092" s="7">
        <f>Data_Warmte[[#This Row],[Fractie]]/MAX(Data_Warmte[Fractie])</f>
        <v>0.61408212037816967</v>
      </c>
    </row>
    <row r="2093" spans="1:4" x14ac:dyDescent="0.25">
      <c r="A2093" s="10">
        <v>43918.416666666664</v>
      </c>
      <c r="B2093" s="10">
        <f>DATE(1904,MONTH(Data_Warmte[[#This Row],[Datumtijd]]),DAY(Data_Warmte[[#This Row],[Datumtijd]]))+TIME(HOUR(Data_Warmte[[#This Row],[Datumtijd]]),MINUTE(Data_Warmte[[#This Row],[Datumtijd]]),SECOND(Data_Warmte[[#This Row],[Datumtijd]]))</f>
        <v>1549.4166666666667</v>
      </c>
      <c r="C2093" s="11">
        <v>2.3693675000000002E-4</v>
      </c>
      <c r="D2093" s="7">
        <f>Data_Warmte[[#This Row],[Fractie]]/MAX(Data_Warmte[Fractie])</f>
        <v>0.57363239551438205</v>
      </c>
    </row>
    <row r="2094" spans="1:4" x14ac:dyDescent="0.25">
      <c r="A2094" s="10">
        <v>43918.458333333336</v>
      </c>
      <c r="B2094" s="10">
        <f>DATE(1904,MONTH(Data_Warmte[[#This Row],[Datumtijd]]),DAY(Data_Warmte[[#This Row],[Datumtijd]]))+TIME(HOUR(Data_Warmte[[#This Row],[Datumtijd]]),MINUTE(Data_Warmte[[#This Row],[Datumtijd]]),SECOND(Data_Warmte[[#This Row],[Datumtijd]]))</f>
        <v>1549.4583333333333</v>
      </c>
      <c r="C2094" s="11">
        <v>1.9077562999999999E-4</v>
      </c>
      <c r="D2094" s="7">
        <f>Data_Warmte[[#This Row],[Fractie]]/MAX(Data_Warmte[Fractie])</f>
        <v>0.4618746633549477</v>
      </c>
    </row>
    <row r="2095" spans="1:4" x14ac:dyDescent="0.25">
      <c r="A2095" s="10">
        <v>43918.5</v>
      </c>
      <c r="B2095" s="10">
        <f>DATE(1904,MONTH(Data_Warmte[[#This Row],[Datumtijd]]),DAY(Data_Warmte[[#This Row],[Datumtijd]]))+TIME(HOUR(Data_Warmte[[#This Row],[Datumtijd]]),MINUTE(Data_Warmte[[#This Row],[Datumtijd]]),SECOND(Data_Warmte[[#This Row],[Datumtijd]]))</f>
        <v>1549.5</v>
      </c>
      <c r="C2095" s="11">
        <v>1.6609744000000001E-4</v>
      </c>
      <c r="D2095" s="7">
        <f>Data_Warmte[[#This Row],[Fractie]]/MAX(Data_Warmte[Fractie])</f>
        <v>0.40212787757072865</v>
      </c>
    </row>
    <row r="2096" spans="1:4" x14ac:dyDescent="0.25">
      <c r="A2096" s="10">
        <v>43918.541666666664</v>
      </c>
      <c r="B2096" s="10">
        <f>DATE(1904,MONTH(Data_Warmte[[#This Row],[Datumtijd]]),DAY(Data_Warmte[[#This Row],[Datumtijd]]))+TIME(HOUR(Data_Warmte[[#This Row],[Datumtijd]]),MINUTE(Data_Warmte[[#This Row],[Datumtijd]]),SECOND(Data_Warmte[[#This Row],[Datumtijd]]))</f>
        <v>1549.5416666666667</v>
      </c>
      <c r="C2096" s="11">
        <v>1.5334514999999999E-4</v>
      </c>
      <c r="D2096" s="7">
        <f>Data_Warmte[[#This Row],[Fractie]]/MAX(Data_Warmte[Fractie])</f>
        <v>0.37125412471899033</v>
      </c>
    </row>
    <row r="2097" spans="1:4" x14ac:dyDescent="0.25">
      <c r="A2097" s="10">
        <v>43918.583333333336</v>
      </c>
      <c r="B2097" s="10">
        <f>DATE(1904,MONTH(Data_Warmte[[#This Row],[Datumtijd]]),DAY(Data_Warmte[[#This Row],[Datumtijd]]))+TIME(HOUR(Data_Warmte[[#This Row],[Datumtijd]]),MINUTE(Data_Warmte[[#This Row],[Datumtijd]]),SECOND(Data_Warmte[[#This Row],[Datumtijd]]))</f>
        <v>1549.5833333333333</v>
      </c>
      <c r="C2097" s="11">
        <v>1.3335700000000002E-4</v>
      </c>
      <c r="D2097" s="7">
        <f>Data_Warmte[[#This Row],[Fractie]]/MAX(Data_Warmte[Fractie])</f>
        <v>0.32286209449826359</v>
      </c>
    </row>
    <row r="2098" spans="1:4" x14ac:dyDescent="0.25">
      <c r="A2098" s="10">
        <v>43918.625</v>
      </c>
      <c r="B2098" s="10">
        <f>DATE(1904,MONTH(Data_Warmte[[#This Row],[Datumtijd]]),DAY(Data_Warmte[[#This Row],[Datumtijd]]))+TIME(HOUR(Data_Warmte[[#This Row],[Datumtijd]]),MINUTE(Data_Warmte[[#This Row],[Datumtijd]]),SECOND(Data_Warmte[[#This Row],[Datumtijd]]))</f>
        <v>1549.625</v>
      </c>
      <c r="C2098" s="11">
        <v>1.3372944E-4</v>
      </c>
      <c r="D2098" s="7">
        <f>Data_Warmte[[#This Row],[Fractie]]/MAX(Data_Warmte[Fractie])</f>
        <v>0.3237637851367372</v>
      </c>
    </row>
    <row r="2099" spans="1:4" x14ac:dyDescent="0.25">
      <c r="A2099" s="10">
        <v>43918.666666666664</v>
      </c>
      <c r="B2099" s="10">
        <f>DATE(1904,MONTH(Data_Warmte[[#This Row],[Datumtijd]]),DAY(Data_Warmte[[#This Row],[Datumtijd]]))+TIME(HOUR(Data_Warmte[[#This Row],[Datumtijd]]),MINUTE(Data_Warmte[[#This Row],[Datumtijd]]),SECOND(Data_Warmte[[#This Row],[Datumtijd]]))</f>
        <v>1549.6666666666667</v>
      </c>
      <c r="C2099" s="11">
        <v>1.4587670000000002E-4</v>
      </c>
      <c r="D2099" s="7">
        <f>Data_Warmte[[#This Row],[Fractie]]/MAX(Data_Warmte[Fractie])</f>
        <v>0.35317273859261117</v>
      </c>
    </row>
    <row r="2100" spans="1:4" x14ac:dyDescent="0.25">
      <c r="A2100" s="10">
        <v>43918.708333333336</v>
      </c>
      <c r="B2100" s="10">
        <f>DATE(1904,MONTH(Data_Warmte[[#This Row],[Datumtijd]]),DAY(Data_Warmte[[#This Row],[Datumtijd]]))+TIME(HOUR(Data_Warmte[[#This Row],[Datumtijd]]),MINUTE(Data_Warmte[[#This Row],[Datumtijd]]),SECOND(Data_Warmte[[#This Row],[Datumtijd]]))</f>
        <v>1549.7083333333333</v>
      </c>
      <c r="C2100" s="11">
        <v>1.7206359999999998E-4</v>
      </c>
      <c r="D2100" s="7">
        <f>Data_Warmte[[#This Row],[Fractie]]/MAX(Data_Warmte[Fractie])</f>
        <v>0.41657216556244825</v>
      </c>
    </row>
    <row r="2101" spans="1:4" x14ac:dyDescent="0.25">
      <c r="A2101" s="10">
        <v>43918.75</v>
      </c>
      <c r="B2101" s="10">
        <f>DATE(1904,MONTH(Data_Warmte[[#This Row],[Datumtijd]]),DAY(Data_Warmte[[#This Row],[Datumtijd]]))+TIME(HOUR(Data_Warmte[[#This Row],[Datumtijd]]),MINUTE(Data_Warmte[[#This Row],[Datumtijd]]),SECOND(Data_Warmte[[#This Row],[Datumtijd]]))</f>
        <v>1549.75</v>
      </c>
      <c r="C2101" s="11">
        <v>2.0789059999999998E-4</v>
      </c>
      <c r="D2101" s="7">
        <f>Data_Warmte[[#This Row],[Fractie]]/MAX(Data_Warmte[Fractie])</f>
        <v>0.50331062143345084</v>
      </c>
    </row>
    <row r="2102" spans="1:4" x14ac:dyDescent="0.25">
      <c r="A2102" s="10">
        <v>43918.791666666664</v>
      </c>
      <c r="B2102" s="10">
        <f>DATE(1904,MONTH(Data_Warmte[[#This Row],[Datumtijd]]),DAY(Data_Warmte[[#This Row],[Datumtijd]]))+TIME(HOUR(Data_Warmte[[#This Row],[Datumtijd]]),MINUTE(Data_Warmte[[#This Row],[Datumtijd]]),SECOND(Data_Warmte[[#This Row],[Datumtijd]]))</f>
        <v>1549.7916666666667</v>
      </c>
      <c r="C2102" s="11">
        <v>2.2286344000000001E-4</v>
      </c>
      <c r="D2102" s="7">
        <f>Data_Warmte[[#This Row],[Fractie]]/MAX(Data_Warmte[Fractie])</f>
        <v>0.53956040571914554</v>
      </c>
    </row>
    <row r="2103" spans="1:4" x14ac:dyDescent="0.25">
      <c r="A2103" s="10">
        <v>43918.833333333336</v>
      </c>
      <c r="B2103" s="10">
        <f>DATE(1904,MONTH(Data_Warmte[[#This Row],[Datumtijd]]),DAY(Data_Warmte[[#This Row],[Datumtijd]]))+TIME(HOUR(Data_Warmte[[#This Row],[Datumtijd]]),MINUTE(Data_Warmte[[#This Row],[Datumtijd]]),SECOND(Data_Warmte[[#This Row],[Datumtijd]]))</f>
        <v>1549.8333333333333</v>
      </c>
      <c r="C2103" s="11">
        <v>2.1961560000000001E-4</v>
      </c>
      <c r="D2103" s="7">
        <f>Data_Warmte[[#This Row],[Fractie]]/MAX(Data_Warmte[Fractie])</f>
        <v>0.53169726823858399</v>
      </c>
    </row>
    <row r="2104" spans="1:4" x14ac:dyDescent="0.25">
      <c r="A2104" s="10">
        <v>43918.875</v>
      </c>
      <c r="B2104" s="10">
        <f>DATE(1904,MONTH(Data_Warmte[[#This Row],[Datumtijd]]),DAY(Data_Warmte[[#This Row],[Datumtijd]]))+TIME(HOUR(Data_Warmte[[#This Row],[Datumtijd]]),MINUTE(Data_Warmte[[#This Row],[Datumtijd]]),SECOND(Data_Warmte[[#This Row],[Datumtijd]]))</f>
        <v>1549.875</v>
      </c>
      <c r="C2104" s="11">
        <v>2.0220129999999999E-4</v>
      </c>
      <c r="D2104" s="7">
        <f>Data_Warmte[[#This Row],[Fractie]]/MAX(Data_Warmte[Fractie])</f>
        <v>0.48953662146172855</v>
      </c>
    </row>
    <row r="2105" spans="1:4" x14ac:dyDescent="0.25">
      <c r="A2105" s="10">
        <v>43918.916666666664</v>
      </c>
      <c r="B2105" s="10">
        <f>DATE(1904,MONTH(Data_Warmte[[#This Row],[Datumtijd]]),DAY(Data_Warmte[[#This Row],[Datumtijd]]))+TIME(HOUR(Data_Warmte[[#This Row],[Datumtijd]]),MINUTE(Data_Warmte[[#This Row],[Datumtijd]]),SECOND(Data_Warmte[[#This Row],[Datumtijd]]))</f>
        <v>1549.9166666666667</v>
      </c>
      <c r="C2105" s="11">
        <v>1.7665823999999999E-4</v>
      </c>
      <c r="D2105" s="7">
        <f>Data_Warmte[[#This Row],[Fractie]]/MAX(Data_Warmte[Fractie])</f>
        <v>0.4276959542939397</v>
      </c>
    </row>
    <row r="2106" spans="1:4" x14ac:dyDescent="0.25">
      <c r="A2106" s="10">
        <v>43918.958333333336</v>
      </c>
      <c r="B2106" s="10">
        <f>DATE(1904,MONTH(Data_Warmte[[#This Row],[Datumtijd]]),DAY(Data_Warmte[[#This Row],[Datumtijd]]))+TIME(HOUR(Data_Warmte[[#This Row],[Datumtijd]]),MINUTE(Data_Warmte[[#This Row],[Datumtijd]]),SECOND(Data_Warmte[[#This Row],[Datumtijd]]))</f>
        <v>1549.9583333333333</v>
      </c>
      <c r="C2106" s="11">
        <v>1.4370805999999999E-4</v>
      </c>
      <c r="D2106" s="7">
        <f>Data_Warmte[[#This Row],[Fractie]]/MAX(Data_Warmte[Fractie])</f>
        <v>0.34792238313610929</v>
      </c>
    </row>
    <row r="2107" spans="1:4" x14ac:dyDescent="0.25">
      <c r="A2107" s="10">
        <v>43919</v>
      </c>
      <c r="B2107" s="10">
        <f>DATE(1904,MONTH(Data_Warmte[[#This Row],[Datumtijd]]),DAY(Data_Warmte[[#This Row],[Datumtijd]]))+TIME(HOUR(Data_Warmte[[#This Row],[Datumtijd]]),MINUTE(Data_Warmte[[#This Row],[Datumtijd]]),SECOND(Data_Warmte[[#This Row],[Datumtijd]]))</f>
        <v>1550</v>
      </c>
      <c r="C2107" s="11">
        <v>9.8149320000000007E-5</v>
      </c>
      <c r="D2107" s="7">
        <f>Data_Warmte[[#This Row],[Fractie]]/MAX(Data_Warmte[Fractie])</f>
        <v>0.23762303462720599</v>
      </c>
    </row>
    <row r="2108" spans="1:4" x14ac:dyDescent="0.25">
      <c r="A2108" s="10">
        <v>43919.041666666664</v>
      </c>
      <c r="B2108" s="10">
        <f>DATE(1904,MONTH(Data_Warmte[[#This Row],[Datumtijd]]),DAY(Data_Warmte[[#This Row],[Datumtijd]]))+TIME(HOUR(Data_Warmte[[#This Row],[Datumtijd]]),MINUTE(Data_Warmte[[#This Row],[Datumtijd]]),SECOND(Data_Warmte[[#This Row],[Datumtijd]]))</f>
        <v>1550.0416666666667</v>
      </c>
      <c r="C2108" s="11">
        <v>7.45735E-5</v>
      </c>
      <c r="D2108" s="7">
        <f>Data_Warmte[[#This Row],[Fractie]]/MAX(Data_Warmte[Fractie])</f>
        <v>0.18054512627058389</v>
      </c>
    </row>
    <row r="2109" spans="1:4" x14ac:dyDescent="0.25">
      <c r="A2109" s="10">
        <v>43919.083333333336</v>
      </c>
      <c r="B2109" s="10">
        <f>DATE(1904,MONTH(Data_Warmte[[#This Row],[Datumtijd]]),DAY(Data_Warmte[[#This Row],[Datumtijd]]))+TIME(HOUR(Data_Warmte[[#This Row],[Datumtijd]]),MINUTE(Data_Warmte[[#This Row],[Datumtijd]]),SECOND(Data_Warmte[[#This Row],[Datumtijd]]))</f>
        <v>1550.0833333333333</v>
      </c>
      <c r="C2109" s="11">
        <v>6.9379699999999996E-5</v>
      </c>
      <c r="D2109" s="7">
        <f>Data_Warmte[[#This Row],[Fractie]]/MAX(Data_Warmte[Fractie])</f>
        <v>0.16797074962440048</v>
      </c>
    </row>
    <row r="2110" spans="1:4" x14ac:dyDescent="0.25">
      <c r="A2110" s="10">
        <v>43919.125</v>
      </c>
      <c r="B2110" s="10">
        <f>DATE(1904,MONTH(Data_Warmte[[#This Row],[Datumtijd]]),DAY(Data_Warmte[[#This Row],[Datumtijd]]))+TIME(HOUR(Data_Warmte[[#This Row],[Datumtijd]]),MINUTE(Data_Warmte[[#This Row],[Datumtijd]]),SECOND(Data_Warmte[[#This Row],[Datumtijd]]))</f>
        <v>1550.125</v>
      </c>
      <c r="C2110" s="11">
        <v>7.2206599999999994E-5</v>
      </c>
      <c r="D2110" s="7">
        <f>Data_Warmte[[#This Row],[Fractie]]/MAX(Data_Warmte[Fractie])</f>
        <v>0.17481477622170799</v>
      </c>
    </row>
    <row r="2111" spans="1:4" x14ac:dyDescent="0.25">
      <c r="A2111" s="10">
        <v>43919.166666666664</v>
      </c>
      <c r="B2111" s="10">
        <f>DATE(1904,MONTH(Data_Warmte[[#This Row],[Datumtijd]]),DAY(Data_Warmte[[#This Row],[Datumtijd]]))+TIME(HOUR(Data_Warmte[[#This Row],[Datumtijd]]),MINUTE(Data_Warmte[[#This Row],[Datumtijd]]),SECOND(Data_Warmte[[#This Row],[Datumtijd]]))</f>
        <v>1550.1666666666667</v>
      </c>
      <c r="C2111" s="11">
        <v>7.9033250000000004E-5</v>
      </c>
      <c r="D2111" s="7">
        <f>Data_Warmte[[#This Row],[Fractie]]/MAX(Data_Warmte[Fractie])</f>
        <v>0.19134234145942761</v>
      </c>
    </row>
    <row r="2112" spans="1:4" x14ac:dyDescent="0.25">
      <c r="A2112" s="10">
        <v>43919.208333333336</v>
      </c>
      <c r="B2112" s="10">
        <f>DATE(1904,MONTH(Data_Warmte[[#This Row],[Datumtijd]]),DAY(Data_Warmte[[#This Row],[Datumtijd]]))+TIME(HOUR(Data_Warmte[[#This Row],[Datumtijd]]),MINUTE(Data_Warmte[[#This Row],[Datumtijd]]),SECOND(Data_Warmte[[#This Row],[Datumtijd]]))</f>
        <v>1550.2083333333333</v>
      </c>
      <c r="C2112" s="11">
        <v>9.6620999999999995E-5</v>
      </c>
      <c r="D2112" s="7">
        <f>Data_Warmte[[#This Row],[Fractie]]/MAX(Data_Warmte[Fractie])</f>
        <v>0.23392291692612102</v>
      </c>
    </row>
    <row r="2113" spans="1:4" x14ac:dyDescent="0.25">
      <c r="A2113" s="10">
        <v>43919.25</v>
      </c>
      <c r="B2113" s="10">
        <f>DATE(1904,MONTH(Data_Warmte[[#This Row],[Datumtijd]]),DAY(Data_Warmte[[#This Row],[Datumtijd]]))+TIME(HOUR(Data_Warmte[[#This Row],[Datumtijd]]),MINUTE(Data_Warmte[[#This Row],[Datumtijd]]),SECOND(Data_Warmte[[#This Row],[Datumtijd]]))</f>
        <v>1550.25</v>
      </c>
      <c r="C2113" s="11">
        <v>1.4794444000000001E-4</v>
      </c>
      <c r="D2113" s="7">
        <f>Data_Warmte[[#This Row],[Fractie]]/MAX(Data_Warmte[Fractie])</f>
        <v>0.35817881151925046</v>
      </c>
    </row>
    <row r="2114" spans="1:4" x14ac:dyDescent="0.25">
      <c r="A2114" s="10">
        <v>43919.291666666664</v>
      </c>
      <c r="B2114" s="10">
        <f>DATE(1904,MONTH(Data_Warmte[[#This Row],[Datumtijd]]),DAY(Data_Warmte[[#This Row],[Datumtijd]]))+TIME(HOUR(Data_Warmte[[#This Row],[Datumtijd]]),MINUTE(Data_Warmte[[#This Row],[Datumtijd]]),SECOND(Data_Warmte[[#This Row],[Datumtijd]]))</f>
        <v>1550.2916666666667</v>
      </c>
      <c r="C2114" s="11">
        <v>2.2050155999999997E-4</v>
      </c>
      <c r="D2114" s="7">
        <f>Data_Warmte[[#This Row],[Fractie]]/MAX(Data_Warmte[Fractie])</f>
        <v>0.53384220927086334</v>
      </c>
    </row>
    <row r="2115" spans="1:4" x14ac:dyDescent="0.25">
      <c r="A2115" s="10">
        <v>43919.333333333336</v>
      </c>
      <c r="B2115" s="10">
        <f>DATE(1904,MONTH(Data_Warmte[[#This Row],[Datumtijd]]),DAY(Data_Warmte[[#This Row],[Datumtijd]]))+TIME(HOUR(Data_Warmte[[#This Row],[Datumtijd]]),MINUTE(Data_Warmte[[#This Row],[Datumtijd]]),SECOND(Data_Warmte[[#This Row],[Datumtijd]]))</f>
        <v>1550.3333333333333</v>
      </c>
      <c r="C2115" s="11">
        <v>2.667298E-4</v>
      </c>
      <c r="D2115" s="7">
        <f>Data_Warmte[[#This Row],[Fractie]]/MAX(Data_Warmte[Fractie])</f>
        <v>0.64576244136492977</v>
      </c>
    </row>
    <row r="2116" spans="1:4" x14ac:dyDescent="0.25">
      <c r="A2116" s="10">
        <v>43919.375</v>
      </c>
      <c r="B2116" s="10">
        <f>DATE(1904,MONTH(Data_Warmte[[#This Row],[Datumtijd]]),DAY(Data_Warmte[[#This Row],[Datumtijd]]))+TIME(HOUR(Data_Warmte[[#This Row],[Datumtijd]]),MINUTE(Data_Warmte[[#This Row],[Datumtijd]]),SECOND(Data_Warmte[[#This Row],[Datumtijd]]))</f>
        <v>1550.375</v>
      </c>
      <c r="C2116" s="11">
        <v>2.6127968E-4</v>
      </c>
      <c r="D2116" s="7">
        <f>Data_Warmte[[#This Row],[Fractie]]/MAX(Data_Warmte[Fractie])</f>
        <v>0.63256750477767243</v>
      </c>
    </row>
    <row r="2117" spans="1:4" x14ac:dyDescent="0.25">
      <c r="A2117" s="10">
        <v>43919.416666666664</v>
      </c>
      <c r="B2117" s="10">
        <f>DATE(1904,MONTH(Data_Warmte[[#This Row],[Datumtijd]]),DAY(Data_Warmte[[#This Row],[Datumtijd]]))+TIME(HOUR(Data_Warmte[[#This Row],[Datumtijd]]),MINUTE(Data_Warmte[[#This Row],[Datumtijd]]),SECOND(Data_Warmte[[#This Row],[Datumtijd]]))</f>
        <v>1550.4166666666667</v>
      </c>
      <c r="C2117" s="11">
        <v>2.2015188999999999E-4</v>
      </c>
      <c r="D2117" s="7">
        <f>Data_Warmte[[#This Row],[Fractie]]/MAX(Data_Warmte[Fractie])</f>
        <v>0.53299564562153701</v>
      </c>
    </row>
    <row r="2118" spans="1:4" x14ac:dyDescent="0.25">
      <c r="A2118" s="10">
        <v>43919.458333333336</v>
      </c>
      <c r="B2118" s="10">
        <f>DATE(1904,MONTH(Data_Warmte[[#This Row],[Datumtijd]]),DAY(Data_Warmte[[#This Row],[Datumtijd]]))+TIME(HOUR(Data_Warmte[[#This Row],[Datumtijd]]),MINUTE(Data_Warmte[[#This Row],[Datumtijd]]),SECOND(Data_Warmte[[#This Row],[Datumtijd]]))</f>
        <v>1550.4583333333333</v>
      </c>
      <c r="C2118" s="11">
        <v>1.8821311999999999E-4</v>
      </c>
      <c r="D2118" s="7">
        <f>Data_Warmte[[#This Row],[Fractie]]/MAX(Data_Warmte[Fractie])</f>
        <v>0.45567073445903111</v>
      </c>
    </row>
    <row r="2119" spans="1:4" x14ac:dyDescent="0.25">
      <c r="A2119" s="10">
        <v>43919.5</v>
      </c>
      <c r="B2119" s="10">
        <f>DATE(1904,MONTH(Data_Warmte[[#This Row],[Datumtijd]]),DAY(Data_Warmte[[#This Row],[Datumtijd]]))+TIME(HOUR(Data_Warmte[[#This Row],[Datumtijd]]),MINUTE(Data_Warmte[[#This Row],[Datumtijd]]),SECOND(Data_Warmte[[#This Row],[Datumtijd]]))</f>
        <v>1550.5</v>
      </c>
      <c r="C2119" s="11">
        <v>1.5307936E-4</v>
      </c>
      <c r="D2119" s="7">
        <f>Data_Warmte[[#This Row],[Fractie]]/MAX(Data_Warmte[Fractie])</f>
        <v>0.37061063756723461</v>
      </c>
    </row>
    <row r="2120" spans="1:4" x14ac:dyDescent="0.25">
      <c r="A2120" s="10">
        <v>43919.541666666664</v>
      </c>
      <c r="B2120" s="10">
        <f>DATE(1904,MONTH(Data_Warmte[[#This Row],[Datumtijd]]),DAY(Data_Warmte[[#This Row],[Datumtijd]]))+TIME(HOUR(Data_Warmte[[#This Row],[Datumtijd]]),MINUTE(Data_Warmte[[#This Row],[Datumtijd]]),SECOND(Data_Warmte[[#This Row],[Datumtijd]]))</f>
        <v>1550.5416666666667</v>
      </c>
      <c r="C2120" s="11">
        <v>1.2075970000000001E-4</v>
      </c>
      <c r="D2120" s="7">
        <f>Data_Warmte[[#This Row],[Fractie]]/MAX(Data_Warmte[Fractie])</f>
        <v>0.29236357801226753</v>
      </c>
    </row>
    <row r="2121" spans="1:4" x14ac:dyDescent="0.25">
      <c r="A2121" s="10">
        <v>43919.583333333336</v>
      </c>
      <c r="B2121" s="10">
        <f>DATE(1904,MONTH(Data_Warmte[[#This Row],[Datumtijd]]),DAY(Data_Warmte[[#This Row],[Datumtijd]]))+TIME(HOUR(Data_Warmte[[#This Row],[Datumtijd]]),MINUTE(Data_Warmte[[#This Row],[Datumtijd]]),SECOND(Data_Warmte[[#This Row],[Datumtijd]]))</f>
        <v>1550.5833333333333</v>
      </c>
      <c r="C2121" s="11">
        <v>1.1328399999999998E-4</v>
      </c>
      <c r="D2121" s="7">
        <f>Data_Warmte[[#This Row],[Fractie]]/MAX(Data_Warmte[Fractie])</f>
        <v>0.27426463937507051</v>
      </c>
    </row>
    <row r="2122" spans="1:4" x14ac:dyDescent="0.25">
      <c r="A2122" s="10">
        <v>43919.625</v>
      </c>
      <c r="B2122" s="10">
        <f>DATE(1904,MONTH(Data_Warmte[[#This Row],[Datumtijd]]),DAY(Data_Warmte[[#This Row],[Datumtijd]]))+TIME(HOUR(Data_Warmte[[#This Row],[Datumtijd]]),MINUTE(Data_Warmte[[#This Row],[Datumtijd]]),SECOND(Data_Warmte[[#This Row],[Datumtijd]]))</f>
        <v>1550.625</v>
      </c>
      <c r="C2122" s="11">
        <v>1.1316034999999999E-4</v>
      </c>
      <c r="D2122" s="7">
        <f>Data_Warmte[[#This Row],[Fractie]]/MAX(Data_Warmte[Fractie])</f>
        <v>0.27396527827678019</v>
      </c>
    </row>
    <row r="2123" spans="1:4" x14ac:dyDescent="0.25">
      <c r="A2123" s="10">
        <v>43919.666666666664</v>
      </c>
      <c r="B2123" s="10">
        <f>DATE(1904,MONTH(Data_Warmte[[#This Row],[Datumtijd]]),DAY(Data_Warmte[[#This Row],[Datumtijd]]))+TIME(HOUR(Data_Warmte[[#This Row],[Datumtijd]]),MINUTE(Data_Warmte[[#This Row],[Datumtijd]]),SECOND(Data_Warmte[[#This Row],[Datumtijd]]))</f>
        <v>1550.6666666666667</v>
      </c>
      <c r="C2123" s="11">
        <v>1.2409835999999997E-4</v>
      </c>
      <c r="D2123" s="7">
        <f>Data_Warmte[[#This Row],[Fractie]]/MAX(Data_Warmte[Fractie])</f>
        <v>0.30044659398006496</v>
      </c>
    </row>
    <row r="2124" spans="1:4" x14ac:dyDescent="0.25">
      <c r="A2124" s="10">
        <v>43919.708333333336</v>
      </c>
      <c r="B2124" s="10">
        <f>DATE(1904,MONTH(Data_Warmte[[#This Row],[Datumtijd]]),DAY(Data_Warmte[[#This Row],[Datumtijd]]))+TIME(HOUR(Data_Warmte[[#This Row],[Datumtijd]]),MINUTE(Data_Warmte[[#This Row],[Datumtijd]]),SECOND(Data_Warmte[[#This Row],[Datumtijd]]))</f>
        <v>1550.7083333333333</v>
      </c>
      <c r="C2124" s="11">
        <v>1.5195388999999999E-4</v>
      </c>
      <c r="D2124" s="7">
        <f>Data_Warmte[[#This Row],[Fractie]]/MAX(Data_Warmte[Fractie])</f>
        <v>0.36788583420861853</v>
      </c>
    </row>
    <row r="2125" spans="1:4" x14ac:dyDescent="0.25">
      <c r="A2125" s="10">
        <v>43919.75</v>
      </c>
      <c r="B2125" s="10">
        <f>DATE(1904,MONTH(Data_Warmte[[#This Row],[Datumtijd]]),DAY(Data_Warmte[[#This Row],[Datumtijd]]))+TIME(HOUR(Data_Warmte[[#This Row],[Datumtijd]]),MINUTE(Data_Warmte[[#This Row],[Datumtijd]]),SECOND(Data_Warmte[[#This Row],[Datumtijd]]))</f>
        <v>1550.75</v>
      </c>
      <c r="C2125" s="11">
        <v>1.6149619999999997E-4</v>
      </c>
      <c r="D2125" s="7">
        <f>Data_Warmte[[#This Row],[Fractie]]/MAX(Data_Warmte[Fractie])</f>
        <v>0.39098811000180311</v>
      </c>
    </row>
    <row r="2126" spans="1:4" x14ac:dyDescent="0.25">
      <c r="A2126" s="10">
        <v>43919.791666666664</v>
      </c>
      <c r="B2126" s="10">
        <f>DATE(1904,MONTH(Data_Warmte[[#This Row],[Datumtijd]]),DAY(Data_Warmte[[#This Row],[Datumtijd]]))+TIME(HOUR(Data_Warmte[[#This Row],[Datumtijd]]),MINUTE(Data_Warmte[[#This Row],[Datumtijd]]),SECOND(Data_Warmte[[#This Row],[Datumtijd]]))</f>
        <v>1550.7916666666667</v>
      </c>
      <c r="C2126" s="11">
        <v>1.7597152000000001E-4</v>
      </c>
      <c r="D2126" s="7">
        <f>Data_Warmte[[#This Row],[Fractie]]/MAX(Data_Warmte[Fractie])</f>
        <v>0.42603338046928979</v>
      </c>
    </row>
    <row r="2127" spans="1:4" x14ac:dyDescent="0.25">
      <c r="A2127" s="10">
        <v>43919.833333333336</v>
      </c>
      <c r="B2127" s="10">
        <f>DATE(1904,MONTH(Data_Warmte[[#This Row],[Datumtijd]]),DAY(Data_Warmte[[#This Row],[Datumtijd]]))+TIME(HOUR(Data_Warmte[[#This Row],[Datumtijd]]),MINUTE(Data_Warmte[[#This Row],[Datumtijd]]),SECOND(Data_Warmte[[#This Row],[Datumtijd]]))</f>
        <v>1550.8333333333333</v>
      </c>
      <c r="C2127" s="11">
        <v>1.7270461999999999E-4</v>
      </c>
      <c r="D2127" s="7">
        <f>Data_Warmte[[#This Row],[Fractie]]/MAX(Data_Warmte[Fractie])</f>
        <v>0.41812409804304757</v>
      </c>
    </row>
    <row r="2128" spans="1:4" x14ac:dyDescent="0.25">
      <c r="A2128" s="10">
        <v>43919.875</v>
      </c>
      <c r="B2128" s="10">
        <f>DATE(1904,MONTH(Data_Warmte[[#This Row],[Datumtijd]]),DAY(Data_Warmte[[#This Row],[Datumtijd]]))+TIME(HOUR(Data_Warmte[[#This Row],[Datumtijd]]),MINUTE(Data_Warmte[[#This Row],[Datumtijd]]),SECOND(Data_Warmte[[#This Row],[Datumtijd]]))</f>
        <v>1550.875</v>
      </c>
      <c r="C2128" s="11">
        <v>1.4708592000000002E-4</v>
      </c>
      <c r="D2128" s="7">
        <f>Data_Warmte[[#This Row],[Fractie]]/MAX(Data_Warmte[Fractie])</f>
        <v>0.35610030371412099</v>
      </c>
    </row>
    <row r="2129" spans="1:4" x14ac:dyDescent="0.25">
      <c r="A2129" s="10">
        <v>43919.916666666664</v>
      </c>
      <c r="B2129" s="10">
        <f>DATE(1904,MONTH(Data_Warmte[[#This Row],[Datumtijd]]),DAY(Data_Warmte[[#This Row],[Datumtijd]]))+TIME(HOUR(Data_Warmte[[#This Row],[Datumtijd]]),MINUTE(Data_Warmte[[#This Row],[Datumtijd]]),SECOND(Data_Warmte[[#This Row],[Datumtijd]]))</f>
        <v>1550.9166666666667</v>
      </c>
      <c r="C2129" s="11">
        <v>1.1085538000000001E-4</v>
      </c>
      <c r="D2129" s="7">
        <f>Data_Warmte[[#This Row],[Fractie]]/MAX(Data_Warmte[Fractie])</f>
        <v>0.26838486298582687</v>
      </c>
    </row>
    <row r="2130" spans="1:4" x14ac:dyDescent="0.25">
      <c r="A2130" s="10">
        <v>43919.958333333336</v>
      </c>
      <c r="B2130" s="10">
        <f>DATE(1904,MONTH(Data_Warmte[[#This Row],[Datumtijd]]),DAY(Data_Warmte[[#This Row],[Datumtijd]]))+TIME(HOUR(Data_Warmte[[#This Row],[Datumtijd]]),MINUTE(Data_Warmte[[#This Row],[Datumtijd]]),SECOND(Data_Warmte[[#This Row],[Datumtijd]]))</f>
        <v>1550.9583333333333</v>
      </c>
      <c r="C2130" s="11">
        <v>6.9110749999999992E-5</v>
      </c>
      <c r="D2130" s="7">
        <f>Data_Warmte[[#This Row],[Fractie]]/MAX(Data_Warmte[Fractie])</f>
        <v>0.16731961199896417</v>
      </c>
    </row>
    <row r="2131" spans="1:4" x14ac:dyDescent="0.25">
      <c r="A2131" s="10">
        <v>43920</v>
      </c>
      <c r="B2131" s="10">
        <f>DATE(1904,MONTH(Data_Warmte[[#This Row],[Datumtijd]]),DAY(Data_Warmte[[#This Row],[Datumtijd]]))+TIME(HOUR(Data_Warmte[[#This Row],[Datumtijd]]),MINUTE(Data_Warmte[[#This Row],[Datumtijd]]),SECOND(Data_Warmte[[#This Row],[Datumtijd]]))</f>
        <v>1551</v>
      </c>
      <c r="C2131" s="11">
        <v>5.3916000000000004E-5</v>
      </c>
      <c r="D2131" s="7">
        <f>Data_Warmte[[#This Row],[Fractie]]/MAX(Data_Warmte[Fractie])</f>
        <v>0.13053257562009027</v>
      </c>
    </row>
    <row r="2132" spans="1:4" x14ac:dyDescent="0.25">
      <c r="A2132" s="10">
        <v>43920.041666666664</v>
      </c>
      <c r="B2132" s="10">
        <f>DATE(1904,MONTH(Data_Warmte[[#This Row],[Datumtijd]]),DAY(Data_Warmte[[#This Row],[Datumtijd]]))+TIME(HOUR(Data_Warmte[[#This Row],[Datumtijd]]),MINUTE(Data_Warmte[[#This Row],[Datumtijd]]),SECOND(Data_Warmte[[#This Row],[Datumtijd]]))</f>
        <v>1551.0416666666667</v>
      </c>
      <c r="C2132" s="11">
        <v>5.2956099999999999E-5</v>
      </c>
      <c r="D2132" s="7">
        <f>Data_Warmte[[#This Row],[Fractie]]/MAX(Data_Warmte[Fractie])</f>
        <v>0.12820862318783036</v>
      </c>
    </row>
    <row r="2133" spans="1:4" x14ac:dyDescent="0.25">
      <c r="A2133" s="10">
        <v>43920.083333333336</v>
      </c>
      <c r="B2133" s="10">
        <f>DATE(1904,MONTH(Data_Warmte[[#This Row],[Datumtijd]]),DAY(Data_Warmte[[#This Row],[Datumtijd]]))+TIME(HOUR(Data_Warmte[[#This Row],[Datumtijd]]),MINUTE(Data_Warmte[[#This Row],[Datumtijd]]),SECOND(Data_Warmte[[#This Row],[Datumtijd]]))</f>
        <v>1551.0833333333333</v>
      </c>
      <c r="C2133" s="11">
        <v>5.6656930000000005E-5</v>
      </c>
      <c r="D2133" s="7">
        <f>Data_Warmte[[#This Row],[Fractie]]/MAX(Data_Warmte[Fractie])</f>
        <v>0.13716846575463984</v>
      </c>
    </row>
    <row r="2134" spans="1:4" x14ac:dyDescent="0.25">
      <c r="A2134" s="10">
        <v>43920.125</v>
      </c>
      <c r="B2134" s="10">
        <f>DATE(1904,MONTH(Data_Warmte[[#This Row],[Datumtijd]]),DAY(Data_Warmte[[#This Row],[Datumtijd]]))+TIME(HOUR(Data_Warmte[[#This Row],[Datumtijd]]),MINUTE(Data_Warmte[[#This Row],[Datumtijd]]),SECOND(Data_Warmte[[#This Row],[Datumtijd]]))</f>
        <v>1551.125</v>
      </c>
      <c r="C2134" s="11">
        <v>6.3954720000000001E-5</v>
      </c>
      <c r="D2134" s="7">
        <f>Data_Warmte[[#This Row],[Fractie]]/MAX(Data_Warmte[Fractie])</f>
        <v>0.15483667788155092</v>
      </c>
    </row>
    <row r="2135" spans="1:4" x14ac:dyDescent="0.25">
      <c r="A2135" s="10">
        <v>43920.166666666664</v>
      </c>
      <c r="B2135" s="10">
        <f>DATE(1904,MONTH(Data_Warmte[[#This Row],[Datumtijd]]),DAY(Data_Warmte[[#This Row],[Datumtijd]]))+TIME(HOUR(Data_Warmte[[#This Row],[Datumtijd]]),MINUTE(Data_Warmte[[#This Row],[Datumtijd]]),SECOND(Data_Warmte[[#This Row],[Datumtijd]]))</f>
        <v>1551.1666666666667</v>
      </c>
      <c r="C2135" s="11">
        <v>7.9191340000000005E-5</v>
      </c>
      <c r="D2135" s="7">
        <f>Data_Warmte[[#This Row],[Fractie]]/MAX(Data_Warmte[Fractie])</f>
        <v>0.19172508303669189</v>
      </c>
    </row>
    <row r="2136" spans="1:4" x14ac:dyDescent="0.25">
      <c r="A2136" s="10">
        <v>43920.208333333336</v>
      </c>
      <c r="B2136" s="10">
        <f>DATE(1904,MONTH(Data_Warmte[[#This Row],[Datumtijd]]),DAY(Data_Warmte[[#This Row],[Datumtijd]]))+TIME(HOUR(Data_Warmte[[#This Row],[Datumtijd]]),MINUTE(Data_Warmte[[#This Row],[Datumtijd]]),SECOND(Data_Warmte[[#This Row],[Datumtijd]]))</f>
        <v>1551.2083333333333</v>
      </c>
      <c r="C2136" s="11">
        <v>1.2420631999999999E-4</v>
      </c>
      <c r="D2136" s="7">
        <f>Data_Warmte[[#This Row],[Fractie]]/MAX(Data_Warmte[Fractie])</f>
        <v>0.30070796902390995</v>
      </c>
    </row>
    <row r="2137" spans="1:4" x14ac:dyDescent="0.25">
      <c r="A2137" s="10">
        <v>43920.25</v>
      </c>
      <c r="B2137" s="10">
        <f>DATE(1904,MONTH(Data_Warmte[[#This Row],[Datumtijd]]),DAY(Data_Warmte[[#This Row],[Datumtijd]]))+TIME(HOUR(Data_Warmte[[#This Row],[Datumtijd]]),MINUTE(Data_Warmte[[#This Row],[Datumtijd]]),SECOND(Data_Warmte[[#This Row],[Datumtijd]]))</f>
        <v>1551.25</v>
      </c>
      <c r="C2137" s="11">
        <v>1.9701389999999999E-4</v>
      </c>
      <c r="D2137" s="7">
        <f>Data_Warmte[[#This Row],[Fractie]]/MAX(Data_Warmte[Fractie])</f>
        <v>0.47697773944578414</v>
      </c>
    </row>
    <row r="2138" spans="1:4" x14ac:dyDescent="0.25">
      <c r="A2138" s="10">
        <v>43920.291666666664</v>
      </c>
      <c r="B2138" s="10">
        <f>DATE(1904,MONTH(Data_Warmte[[#This Row],[Datumtijd]]),DAY(Data_Warmte[[#This Row],[Datumtijd]]))+TIME(HOUR(Data_Warmte[[#This Row],[Datumtijd]]),MINUTE(Data_Warmte[[#This Row],[Datumtijd]]),SECOND(Data_Warmte[[#This Row],[Datumtijd]]))</f>
        <v>1551.2916666666667</v>
      </c>
      <c r="C2138" s="11">
        <v>2.4339649999999998E-4</v>
      </c>
      <c r="D2138" s="7">
        <f>Data_Warmte[[#This Row],[Fractie]]/MAX(Data_Warmte[Fractie])</f>
        <v>0.58927168265292862</v>
      </c>
    </row>
    <row r="2139" spans="1:4" x14ac:dyDescent="0.25">
      <c r="A2139" s="10">
        <v>43920.333333333336</v>
      </c>
      <c r="B2139" s="10">
        <f>DATE(1904,MONTH(Data_Warmte[[#This Row],[Datumtijd]]),DAY(Data_Warmte[[#This Row],[Datumtijd]]))+TIME(HOUR(Data_Warmte[[#This Row],[Datumtijd]]),MINUTE(Data_Warmte[[#This Row],[Datumtijd]]),SECOND(Data_Warmte[[#This Row],[Datumtijd]]))</f>
        <v>1551.3333333333333</v>
      </c>
      <c r="C2139" s="11">
        <v>2.3447995E-4</v>
      </c>
      <c r="D2139" s="7">
        <f>Data_Warmte[[#This Row],[Fractie]]/MAX(Data_Warmte[Fractie])</f>
        <v>0.56768439433136697</v>
      </c>
    </row>
    <row r="2140" spans="1:4" x14ac:dyDescent="0.25">
      <c r="A2140" s="10">
        <v>43920.375</v>
      </c>
      <c r="B2140" s="10">
        <f>DATE(1904,MONTH(Data_Warmte[[#This Row],[Datumtijd]]),DAY(Data_Warmte[[#This Row],[Datumtijd]]))+TIME(HOUR(Data_Warmte[[#This Row],[Datumtijd]]),MINUTE(Data_Warmte[[#This Row],[Datumtijd]]),SECOND(Data_Warmte[[#This Row],[Datumtijd]]))</f>
        <v>1551.375</v>
      </c>
      <c r="C2140" s="11">
        <v>2.0101692E-4</v>
      </c>
      <c r="D2140" s="7">
        <f>Data_Warmte[[#This Row],[Fractie]]/MAX(Data_Warmte[Fractie])</f>
        <v>0.48666919487383398</v>
      </c>
    </row>
    <row r="2141" spans="1:4" x14ac:dyDescent="0.25">
      <c r="A2141" s="10">
        <v>43920.416666666664</v>
      </c>
      <c r="B2141" s="10">
        <f>DATE(1904,MONTH(Data_Warmte[[#This Row],[Datumtijd]]),DAY(Data_Warmte[[#This Row],[Datumtijd]]))+TIME(HOUR(Data_Warmte[[#This Row],[Datumtijd]]),MINUTE(Data_Warmte[[#This Row],[Datumtijd]]),SECOND(Data_Warmte[[#This Row],[Datumtijd]]))</f>
        <v>1551.4166666666667</v>
      </c>
      <c r="C2141" s="11">
        <v>1.5457513999999999E-4</v>
      </c>
      <c r="D2141" s="7">
        <f>Data_Warmte[[#This Row],[Fractie]]/MAX(Data_Warmte[Fractie])</f>
        <v>0.37423197475769787</v>
      </c>
    </row>
    <row r="2142" spans="1:4" x14ac:dyDescent="0.25">
      <c r="A2142" s="10">
        <v>43920.458333333336</v>
      </c>
      <c r="B2142" s="10">
        <f>DATE(1904,MONTH(Data_Warmte[[#This Row],[Datumtijd]]),DAY(Data_Warmte[[#This Row],[Datumtijd]]))+TIME(HOUR(Data_Warmte[[#This Row],[Datumtijd]]),MINUTE(Data_Warmte[[#This Row],[Datumtijd]]),SECOND(Data_Warmte[[#This Row],[Datumtijd]]))</f>
        <v>1551.4583333333333</v>
      </c>
      <c r="C2142" s="11">
        <v>1.2235777999999999E-4</v>
      </c>
      <c r="D2142" s="7">
        <f>Data_Warmte[[#This Row],[Fractie]]/MAX(Data_Warmte[Fractie])</f>
        <v>0.29623258718295808</v>
      </c>
    </row>
    <row r="2143" spans="1:4" x14ac:dyDescent="0.25">
      <c r="A2143" s="10">
        <v>43920.5</v>
      </c>
      <c r="B2143" s="10">
        <f>DATE(1904,MONTH(Data_Warmte[[#This Row],[Datumtijd]]),DAY(Data_Warmte[[#This Row],[Datumtijd]]))+TIME(HOUR(Data_Warmte[[#This Row],[Datumtijd]]),MINUTE(Data_Warmte[[#This Row],[Datumtijd]]),SECOND(Data_Warmte[[#This Row],[Datumtijd]]))</f>
        <v>1551.5</v>
      </c>
      <c r="C2143" s="11">
        <v>1.0012760000000001E-4</v>
      </c>
      <c r="D2143" s="7">
        <f>Data_Warmte[[#This Row],[Fractie]]/MAX(Data_Warmte[Fractie])</f>
        <v>0.24241252167553512</v>
      </c>
    </row>
    <row r="2144" spans="1:4" x14ac:dyDescent="0.25">
      <c r="A2144" s="10">
        <v>43920.541666666664</v>
      </c>
      <c r="B2144" s="10">
        <f>DATE(1904,MONTH(Data_Warmte[[#This Row],[Datumtijd]]),DAY(Data_Warmte[[#This Row],[Datumtijd]]))+TIME(HOUR(Data_Warmte[[#This Row],[Datumtijd]]),MINUTE(Data_Warmte[[#This Row],[Datumtijd]]),SECOND(Data_Warmte[[#This Row],[Datumtijd]]))</f>
        <v>1551.5416666666667</v>
      </c>
      <c r="C2144" s="11">
        <v>8.280484999999998E-5</v>
      </c>
      <c r="D2144" s="7">
        <f>Data_Warmte[[#This Row],[Fractie]]/MAX(Data_Warmte[Fractie])</f>
        <v>0.20047352074217725</v>
      </c>
    </row>
    <row r="2145" spans="1:4" x14ac:dyDescent="0.25">
      <c r="A2145" s="10">
        <v>43920.583333333336</v>
      </c>
      <c r="B2145" s="10">
        <f>DATE(1904,MONTH(Data_Warmte[[#This Row],[Datumtijd]]),DAY(Data_Warmte[[#This Row],[Datumtijd]]))+TIME(HOUR(Data_Warmte[[#This Row],[Datumtijd]]),MINUTE(Data_Warmte[[#This Row],[Datumtijd]]),SECOND(Data_Warmte[[#This Row],[Datumtijd]]))</f>
        <v>1551.5833333333333</v>
      </c>
      <c r="C2145" s="11">
        <v>7.7624480000000007E-5</v>
      </c>
      <c r="D2145" s="7">
        <f>Data_Warmte[[#This Row],[Fractie]]/MAX(Data_Warmte[Fractie])</f>
        <v>0.18793165860913616</v>
      </c>
    </row>
    <row r="2146" spans="1:4" x14ac:dyDescent="0.25">
      <c r="A2146" s="10">
        <v>43920.625</v>
      </c>
      <c r="B2146" s="10">
        <f>DATE(1904,MONTH(Data_Warmte[[#This Row],[Datumtijd]]),DAY(Data_Warmte[[#This Row],[Datumtijd]]))+TIME(HOUR(Data_Warmte[[#This Row],[Datumtijd]]),MINUTE(Data_Warmte[[#This Row],[Datumtijd]]),SECOND(Data_Warmte[[#This Row],[Datumtijd]]))</f>
        <v>1551.625</v>
      </c>
      <c r="C2146" s="11">
        <v>9.2342049999999981E-5</v>
      </c>
      <c r="D2146" s="7">
        <f>Data_Warmte[[#This Row],[Fractie]]/MAX(Data_Warmte[Fractie])</f>
        <v>0.2235634250415304</v>
      </c>
    </row>
    <row r="2147" spans="1:4" x14ac:dyDescent="0.25">
      <c r="A2147" s="10">
        <v>43920.666666666664</v>
      </c>
      <c r="B2147" s="10">
        <f>DATE(1904,MONTH(Data_Warmte[[#This Row],[Datumtijd]]),DAY(Data_Warmte[[#This Row],[Datumtijd]]))+TIME(HOUR(Data_Warmte[[#This Row],[Datumtijd]]),MINUTE(Data_Warmte[[#This Row],[Datumtijd]]),SECOND(Data_Warmte[[#This Row],[Datumtijd]]))</f>
        <v>1551.6666666666667</v>
      </c>
      <c r="C2147" s="11">
        <v>1.334091E-4</v>
      </c>
      <c r="D2147" s="7">
        <f>Data_Warmte[[#This Row],[Fractie]]/MAX(Data_Warmte[Fractie])</f>
        <v>0.32298823047255332</v>
      </c>
    </row>
    <row r="2148" spans="1:4" x14ac:dyDescent="0.25">
      <c r="A2148" s="10">
        <v>43920.708333333336</v>
      </c>
      <c r="B2148" s="10">
        <f>DATE(1904,MONTH(Data_Warmte[[#This Row],[Datumtijd]]),DAY(Data_Warmte[[#This Row],[Datumtijd]]))+TIME(HOUR(Data_Warmte[[#This Row],[Datumtijd]]),MINUTE(Data_Warmte[[#This Row],[Datumtijd]]),SECOND(Data_Warmte[[#This Row],[Datumtijd]]))</f>
        <v>1551.7083333333333</v>
      </c>
      <c r="C2148" s="11">
        <v>1.6790956000000001E-4</v>
      </c>
      <c r="D2148" s="7">
        <f>Data_Warmte[[#This Row],[Fractie]]/MAX(Data_Warmte[Fractie])</f>
        <v>0.40651508528147645</v>
      </c>
    </row>
    <row r="2149" spans="1:4" x14ac:dyDescent="0.25">
      <c r="A2149" s="10">
        <v>43920.75</v>
      </c>
      <c r="B2149" s="10">
        <f>DATE(1904,MONTH(Data_Warmte[[#This Row],[Datumtijd]]),DAY(Data_Warmte[[#This Row],[Datumtijd]]))+TIME(HOUR(Data_Warmte[[#This Row],[Datumtijd]]),MINUTE(Data_Warmte[[#This Row],[Datumtijd]]),SECOND(Data_Warmte[[#This Row],[Datumtijd]]))</f>
        <v>1551.75</v>
      </c>
      <c r="C2149" s="11">
        <v>1.7887056000000001E-4</v>
      </c>
      <c r="D2149" s="7">
        <f>Data_Warmte[[#This Row],[Fractie]]/MAX(Data_Warmte[Fractie])</f>
        <v>0.43305206060182311</v>
      </c>
    </row>
    <row r="2150" spans="1:4" x14ac:dyDescent="0.25">
      <c r="A2150" s="10">
        <v>43920.791666666664</v>
      </c>
      <c r="B2150" s="10">
        <f>DATE(1904,MONTH(Data_Warmte[[#This Row],[Datumtijd]]),DAY(Data_Warmte[[#This Row],[Datumtijd]]))+TIME(HOUR(Data_Warmte[[#This Row],[Datumtijd]]),MINUTE(Data_Warmte[[#This Row],[Datumtijd]]),SECOND(Data_Warmte[[#This Row],[Datumtijd]]))</f>
        <v>1551.7916666666667</v>
      </c>
      <c r="C2150" s="11">
        <v>1.8536722999999998E-4</v>
      </c>
      <c r="D2150" s="7">
        <f>Data_Warmte[[#This Row],[Fractie]]/MAX(Data_Warmte[Fractie])</f>
        <v>0.44878073238856114</v>
      </c>
    </row>
    <row r="2151" spans="1:4" x14ac:dyDescent="0.25">
      <c r="A2151" s="10">
        <v>43920.833333333336</v>
      </c>
      <c r="B2151" s="10">
        <f>DATE(1904,MONTH(Data_Warmte[[#This Row],[Datumtijd]]),DAY(Data_Warmte[[#This Row],[Datumtijd]]))+TIME(HOUR(Data_Warmte[[#This Row],[Datumtijd]]),MINUTE(Data_Warmte[[#This Row],[Datumtijd]]),SECOND(Data_Warmte[[#This Row],[Datumtijd]]))</f>
        <v>1551.8333333333333</v>
      </c>
      <c r="C2151" s="11">
        <v>1.7584075000000001E-4</v>
      </c>
      <c r="D2151" s="7">
        <f>Data_Warmte[[#This Row],[Fractie]]/MAX(Data_Warmte[Fractie])</f>
        <v>0.42571678159485843</v>
      </c>
    </row>
    <row r="2152" spans="1:4" x14ac:dyDescent="0.25">
      <c r="A2152" s="10">
        <v>43920.875</v>
      </c>
      <c r="B2152" s="10">
        <f>DATE(1904,MONTH(Data_Warmte[[#This Row],[Datumtijd]]),DAY(Data_Warmte[[#This Row],[Datumtijd]]))+TIME(HOUR(Data_Warmte[[#This Row],[Datumtijd]]),MINUTE(Data_Warmte[[#This Row],[Datumtijd]]),SECOND(Data_Warmte[[#This Row],[Datumtijd]]))</f>
        <v>1551.875</v>
      </c>
      <c r="C2152" s="11">
        <v>1.4839626000000001E-4</v>
      </c>
      <c r="D2152" s="7">
        <f>Data_Warmte[[#This Row],[Fractie]]/MAX(Data_Warmte[Fractie])</f>
        <v>0.35927268399340784</v>
      </c>
    </row>
    <row r="2153" spans="1:4" x14ac:dyDescent="0.25">
      <c r="A2153" s="10">
        <v>43920.916666666664</v>
      </c>
      <c r="B2153" s="10">
        <f>DATE(1904,MONTH(Data_Warmte[[#This Row],[Datumtijd]]),DAY(Data_Warmte[[#This Row],[Datumtijd]]))+TIME(HOUR(Data_Warmte[[#This Row],[Datumtijd]]),MINUTE(Data_Warmte[[#This Row],[Datumtijd]]),SECOND(Data_Warmte[[#This Row],[Datumtijd]]))</f>
        <v>1551.9166666666667</v>
      </c>
      <c r="C2153" s="11">
        <v>1.0928716E-4</v>
      </c>
      <c r="D2153" s="7">
        <f>Data_Warmte[[#This Row],[Fractie]]/MAX(Data_Warmte[Fractie])</f>
        <v>0.26458814594934532</v>
      </c>
    </row>
    <row r="2154" spans="1:4" x14ac:dyDescent="0.25">
      <c r="A2154" s="10">
        <v>43920.958333333336</v>
      </c>
      <c r="B2154" s="10">
        <f>DATE(1904,MONTH(Data_Warmte[[#This Row],[Datumtijd]]),DAY(Data_Warmte[[#This Row],[Datumtijd]]))+TIME(HOUR(Data_Warmte[[#This Row],[Datumtijd]]),MINUTE(Data_Warmte[[#This Row],[Datumtijd]]),SECOND(Data_Warmte[[#This Row],[Datumtijd]]))</f>
        <v>1551.9583333333333</v>
      </c>
      <c r="C2154" s="11">
        <v>6.6534119999999992E-5</v>
      </c>
      <c r="D2154" s="7">
        <f>Data_Warmte[[#This Row],[Fractie]]/MAX(Data_Warmte[Fractie])</f>
        <v>0.16108149807508271</v>
      </c>
    </row>
    <row r="2155" spans="1:4" x14ac:dyDescent="0.25">
      <c r="A2155" s="10">
        <v>43921</v>
      </c>
      <c r="B2155" s="10">
        <f>DATE(1904,MONTH(Data_Warmte[[#This Row],[Datumtijd]]),DAY(Data_Warmte[[#This Row],[Datumtijd]]))+TIME(HOUR(Data_Warmte[[#This Row],[Datumtijd]]),MINUTE(Data_Warmte[[#This Row],[Datumtijd]]),SECOND(Data_Warmte[[#This Row],[Datumtijd]]))</f>
        <v>1552</v>
      </c>
      <c r="C2155" s="11">
        <v>4.759344E-5</v>
      </c>
      <c r="D2155" s="7">
        <f>Data_Warmte[[#This Row],[Fractie]]/MAX(Data_Warmte[Fractie])</f>
        <v>0.11522543040693353</v>
      </c>
    </row>
    <row r="2156" spans="1:4" x14ac:dyDescent="0.25">
      <c r="A2156" s="10">
        <v>43921.041666666664</v>
      </c>
      <c r="B2156" s="10">
        <f>DATE(1904,MONTH(Data_Warmte[[#This Row],[Datumtijd]]),DAY(Data_Warmte[[#This Row],[Datumtijd]]))+TIME(HOUR(Data_Warmte[[#This Row],[Datumtijd]]),MINUTE(Data_Warmte[[#This Row],[Datumtijd]]),SECOND(Data_Warmte[[#This Row],[Datumtijd]]))</f>
        <v>1552.0416666666667</v>
      </c>
      <c r="C2156" s="11">
        <v>4.59011E-5</v>
      </c>
      <c r="D2156" s="7">
        <f>Data_Warmte[[#This Row],[Fractie]]/MAX(Data_Warmte[Fractie])</f>
        <v>0.11112821438525346</v>
      </c>
    </row>
    <row r="2157" spans="1:4" x14ac:dyDescent="0.25">
      <c r="A2157" s="10">
        <v>43921.083333333336</v>
      </c>
      <c r="B2157" s="10">
        <f>DATE(1904,MONTH(Data_Warmte[[#This Row],[Datumtijd]]),DAY(Data_Warmte[[#This Row],[Datumtijd]]))+TIME(HOUR(Data_Warmte[[#This Row],[Datumtijd]]),MINUTE(Data_Warmte[[#This Row],[Datumtijd]]),SECOND(Data_Warmte[[#This Row],[Datumtijd]]))</f>
        <v>1552.0833333333333</v>
      </c>
      <c r="C2157" s="11">
        <v>4.8464830000000006E-5</v>
      </c>
      <c r="D2157" s="7">
        <f>Data_Warmte[[#This Row],[Fractie]]/MAX(Data_Warmte[Fractie])</f>
        <v>0.11733509694505935</v>
      </c>
    </row>
    <row r="2158" spans="1:4" x14ac:dyDescent="0.25">
      <c r="A2158" s="10">
        <v>43921.125</v>
      </c>
      <c r="B2158" s="10">
        <f>DATE(1904,MONTH(Data_Warmte[[#This Row],[Datumtijd]]),DAY(Data_Warmte[[#This Row],[Datumtijd]]))+TIME(HOUR(Data_Warmte[[#This Row],[Datumtijd]]),MINUTE(Data_Warmte[[#This Row],[Datumtijd]]),SECOND(Data_Warmte[[#This Row],[Datumtijd]]))</f>
        <v>1552.125</v>
      </c>
      <c r="C2158" s="11">
        <v>5.3745350000000005E-5</v>
      </c>
      <c r="D2158" s="7">
        <f>Data_Warmte[[#This Row],[Fractie]]/MAX(Data_Warmte[Fractie])</f>
        <v>0.13011942583098188</v>
      </c>
    </row>
    <row r="2159" spans="1:4" x14ac:dyDescent="0.25">
      <c r="A2159" s="10">
        <v>43921.166666666664</v>
      </c>
      <c r="B2159" s="10">
        <f>DATE(1904,MONTH(Data_Warmte[[#This Row],[Datumtijd]]),DAY(Data_Warmte[[#This Row],[Datumtijd]]))+TIME(HOUR(Data_Warmte[[#This Row],[Datumtijd]]),MINUTE(Data_Warmte[[#This Row],[Datumtijd]]),SECOND(Data_Warmte[[#This Row],[Datumtijd]]))</f>
        <v>1552.1666666666667</v>
      </c>
      <c r="C2159" s="11">
        <v>6.7606280000000009E-5</v>
      </c>
      <c r="D2159" s="7">
        <f>Data_Warmte[[#This Row],[Fractie]]/MAX(Data_Warmte[Fractie])</f>
        <v>0.16367723600587947</v>
      </c>
    </row>
    <row r="2160" spans="1:4" x14ac:dyDescent="0.25">
      <c r="A2160" s="10">
        <v>43921.208333333336</v>
      </c>
      <c r="B2160" s="10">
        <f>DATE(1904,MONTH(Data_Warmte[[#This Row],[Datumtijd]]),DAY(Data_Warmte[[#This Row],[Datumtijd]]))+TIME(HOUR(Data_Warmte[[#This Row],[Datumtijd]]),MINUTE(Data_Warmte[[#This Row],[Datumtijd]]),SECOND(Data_Warmte[[#This Row],[Datumtijd]]))</f>
        <v>1552.2083333333333</v>
      </c>
      <c r="C2160" s="11">
        <v>1.1072736000000001E-4</v>
      </c>
      <c r="D2160" s="7">
        <f>Data_Warmte[[#This Row],[Fractie]]/MAX(Data_Warmte[Fractie])</f>
        <v>0.2680749219603264</v>
      </c>
    </row>
    <row r="2161" spans="1:4" x14ac:dyDescent="0.25">
      <c r="A2161" s="10">
        <v>43921.25</v>
      </c>
      <c r="B2161" s="10">
        <f>DATE(1904,MONTH(Data_Warmte[[#This Row],[Datumtijd]]),DAY(Data_Warmte[[#This Row],[Datumtijd]]))+TIME(HOUR(Data_Warmte[[#This Row],[Datumtijd]]),MINUTE(Data_Warmte[[#This Row],[Datumtijd]]),SECOND(Data_Warmte[[#This Row],[Datumtijd]]))</f>
        <v>1552.25</v>
      </c>
      <c r="C2161" s="11">
        <v>1.815946E-4</v>
      </c>
      <c r="D2161" s="7">
        <f>Data_Warmte[[#This Row],[Fractie]]/MAX(Data_Warmte[Fractie])</f>
        <v>0.43964705943875737</v>
      </c>
    </row>
    <row r="2162" spans="1:4" x14ac:dyDescent="0.25">
      <c r="A2162" s="10">
        <v>43921.291666666664</v>
      </c>
      <c r="B2162" s="10">
        <f>DATE(1904,MONTH(Data_Warmte[[#This Row],[Datumtijd]]),DAY(Data_Warmte[[#This Row],[Datumtijd]]))+TIME(HOUR(Data_Warmte[[#This Row],[Datumtijd]]),MINUTE(Data_Warmte[[#This Row],[Datumtijd]]),SECOND(Data_Warmte[[#This Row],[Datumtijd]]))</f>
        <v>1552.2916666666667</v>
      </c>
      <c r="C2162" s="11">
        <v>2.2507819999999996E-4</v>
      </c>
      <c r="D2162" s="7">
        <f>Data_Warmte[[#This Row],[Fractie]]/MAX(Data_Warmte[Fractie])</f>
        <v>0.54492241935480734</v>
      </c>
    </row>
    <row r="2163" spans="1:4" x14ac:dyDescent="0.25">
      <c r="A2163" s="10">
        <v>43921.333333333336</v>
      </c>
      <c r="B2163" s="10">
        <f>DATE(1904,MONTH(Data_Warmte[[#This Row],[Datumtijd]]),DAY(Data_Warmte[[#This Row],[Datumtijd]]))+TIME(HOUR(Data_Warmte[[#This Row],[Datumtijd]]),MINUTE(Data_Warmte[[#This Row],[Datumtijd]]),SECOND(Data_Warmte[[#This Row],[Datumtijd]]))</f>
        <v>1552.3333333333333</v>
      </c>
      <c r="C2163" s="11">
        <v>2.1763704999999995E-4</v>
      </c>
      <c r="D2163" s="7">
        <f>Data_Warmte[[#This Row],[Fractie]]/MAX(Data_Warmte[Fractie])</f>
        <v>0.52690712751054158</v>
      </c>
    </row>
    <row r="2164" spans="1:4" x14ac:dyDescent="0.25">
      <c r="A2164" s="10">
        <v>43921.375</v>
      </c>
      <c r="B2164" s="10">
        <f>DATE(1904,MONTH(Data_Warmte[[#This Row],[Datumtijd]]),DAY(Data_Warmte[[#This Row],[Datumtijd]]))+TIME(HOUR(Data_Warmte[[#This Row],[Datumtijd]]),MINUTE(Data_Warmte[[#This Row],[Datumtijd]]),SECOND(Data_Warmte[[#This Row],[Datumtijd]]))</f>
        <v>1552.375</v>
      </c>
      <c r="C2164" s="11">
        <v>1.9019117999999999E-4</v>
      </c>
      <c r="D2164" s="7">
        <f>Data_Warmte[[#This Row],[Fractie]]/MAX(Data_Warmte[Fractie])</f>
        <v>0.46045968887944577</v>
      </c>
    </row>
    <row r="2165" spans="1:4" x14ac:dyDescent="0.25">
      <c r="A2165" s="10">
        <v>43921.416666666664</v>
      </c>
      <c r="B2165" s="10">
        <f>DATE(1904,MONTH(Data_Warmte[[#This Row],[Datumtijd]]),DAY(Data_Warmte[[#This Row],[Datumtijd]]))+TIME(HOUR(Data_Warmte[[#This Row],[Datumtijd]]),MINUTE(Data_Warmte[[#This Row],[Datumtijd]]),SECOND(Data_Warmte[[#This Row],[Datumtijd]]))</f>
        <v>1552.4166666666667</v>
      </c>
      <c r="C2165" s="11">
        <v>1.4691580000000001E-4</v>
      </c>
      <c r="D2165" s="7">
        <f>Data_Warmte[[#This Row],[Fractie]]/MAX(Data_Warmte[Fractie])</f>
        <v>0.35568843707407927</v>
      </c>
    </row>
    <row r="2166" spans="1:4" x14ac:dyDescent="0.25">
      <c r="A2166" s="10">
        <v>43921.458333333336</v>
      </c>
      <c r="B2166" s="10">
        <f>DATE(1904,MONTH(Data_Warmte[[#This Row],[Datumtijd]]),DAY(Data_Warmte[[#This Row],[Datumtijd]]))+TIME(HOUR(Data_Warmte[[#This Row],[Datumtijd]]),MINUTE(Data_Warmte[[#This Row],[Datumtijd]]),SECOND(Data_Warmte[[#This Row],[Datumtijd]]))</f>
        <v>1552.4583333333333</v>
      </c>
      <c r="C2166" s="11">
        <v>1.1299004E-4</v>
      </c>
      <c r="D2166" s="7">
        <f>Data_Warmte[[#This Row],[Fractie]]/MAX(Data_Warmte[Fractie])</f>
        <v>0.27355295163990323</v>
      </c>
    </row>
    <row r="2167" spans="1:4" x14ac:dyDescent="0.25">
      <c r="A2167" s="10">
        <v>43921.5</v>
      </c>
      <c r="B2167" s="10">
        <f>DATE(1904,MONTH(Data_Warmte[[#This Row],[Datumtijd]]),DAY(Data_Warmte[[#This Row],[Datumtijd]]))+TIME(HOUR(Data_Warmte[[#This Row],[Datumtijd]]),MINUTE(Data_Warmte[[#This Row],[Datumtijd]]),SECOND(Data_Warmte[[#This Row],[Datumtijd]]))</f>
        <v>1552.5</v>
      </c>
      <c r="C2167" s="11">
        <v>9.4477250000000014E-5</v>
      </c>
      <c r="D2167" s="7">
        <f>Data_Warmte[[#This Row],[Fractie]]/MAX(Data_Warmte[Fractie])</f>
        <v>0.22873282105503329</v>
      </c>
    </row>
    <row r="2168" spans="1:4" x14ac:dyDescent="0.25">
      <c r="A2168" s="10">
        <v>43921.541666666664</v>
      </c>
      <c r="B2168" s="10">
        <f>DATE(1904,MONTH(Data_Warmte[[#This Row],[Datumtijd]]),DAY(Data_Warmte[[#This Row],[Datumtijd]]))+TIME(HOUR(Data_Warmte[[#This Row],[Datumtijd]]),MINUTE(Data_Warmte[[#This Row],[Datumtijd]]),SECOND(Data_Warmte[[#This Row],[Datumtijd]]))</f>
        <v>1552.5416666666667</v>
      </c>
      <c r="C2168" s="11">
        <v>8.0686309999999987E-5</v>
      </c>
      <c r="D2168" s="7">
        <f>Data_Warmte[[#This Row],[Fractie]]/MAX(Data_Warmte[Fractie])</f>
        <v>0.19534445918801549</v>
      </c>
    </row>
    <row r="2169" spans="1:4" x14ac:dyDescent="0.25">
      <c r="A2169" s="10">
        <v>43921.583333333336</v>
      </c>
      <c r="B2169" s="10">
        <f>DATE(1904,MONTH(Data_Warmte[[#This Row],[Datumtijd]]),DAY(Data_Warmte[[#This Row],[Datumtijd]]))+TIME(HOUR(Data_Warmte[[#This Row],[Datumtijd]]),MINUTE(Data_Warmte[[#This Row],[Datumtijd]]),SECOND(Data_Warmte[[#This Row],[Datumtijd]]))</f>
        <v>1552.5833333333333</v>
      </c>
      <c r="C2169" s="11">
        <v>7.2365000000000016E-5</v>
      </c>
      <c r="D2169" s="7">
        <f>Data_Warmte[[#This Row],[Fractie]]/MAX(Data_Warmte[Fractie])</f>
        <v>0.17519826832012453</v>
      </c>
    </row>
    <row r="2170" spans="1:4" x14ac:dyDescent="0.25">
      <c r="A2170" s="10">
        <v>43921.625</v>
      </c>
      <c r="B2170" s="10">
        <f>DATE(1904,MONTH(Data_Warmte[[#This Row],[Datumtijd]]),DAY(Data_Warmte[[#This Row],[Datumtijd]]))+TIME(HOUR(Data_Warmte[[#This Row],[Datumtijd]]),MINUTE(Data_Warmte[[#This Row],[Datumtijd]]),SECOND(Data_Warmte[[#This Row],[Datumtijd]]))</f>
        <v>1552.625</v>
      </c>
      <c r="C2170" s="11">
        <v>8.2424559999999994E-5</v>
      </c>
      <c r="D2170" s="7">
        <f>Data_Warmte[[#This Row],[Fractie]]/MAX(Data_Warmte[Fractie])</f>
        <v>0.19955282497130103</v>
      </c>
    </row>
    <row r="2171" spans="1:4" x14ac:dyDescent="0.25">
      <c r="A2171" s="10">
        <v>43921.666666666664</v>
      </c>
      <c r="B2171" s="10">
        <f>DATE(1904,MONTH(Data_Warmte[[#This Row],[Datumtijd]]),DAY(Data_Warmte[[#This Row],[Datumtijd]]))+TIME(HOUR(Data_Warmte[[#This Row],[Datumtijd]]),MINUTE(Data_Warmte[[#This Row],[Datumtijd]]),SECOND(Data_Warmte[[#This Row],[Datumtijd]]))</f>
        <v>1552.6666666666667</v>
      </c>
      <c r="C2171" s="11">
        <v>1.2276099999999999E-4</v>
      </c>
      <c r="D2171" s="7">
        <f>Data_Warmte[[#This Row],[Fractie]]/MAX(Data_Warmte[Fractie])</f>
        <v>0.29720879730873762</v>
      </c>
    </row>
    <row r="2172" spans="1:4" x14ac:dyDescent="0.25">
      <c r="A2172" s="10">
        <v>43921.708333333336</v>
      </c>
      <c r="B2172" s="10">
        <f>DATE(1904,MONTH(Data_Warmte[[#This Row],[Datumtijd]]),DAY(Data_Warmte[[#This Row],[Datumtijd]]))+TIME(HOUR(Data_Warmte[[#This Row],[Datumtijd]]),MINUTE(Data_Warmte[[#This Row],[Datumtijd]]),SECOND(Data_Warmte[[#This Row],[Datumtijd]]))</f>
        <v>1552.7083333333333</v>
      </c>
      <c r="C2172" s="11">
        <v>1.5730143999999999E-4</v>
      </c>
      <c r="D2172" s="7">
        <f>Data_Warmte[[#This Row],[Fractie]]/MAX(Data_Warmte[Fractie])</f>
        <v>0.38083244513593534</v>
      </c>
    </row>
    <row r="2173" spans="1:4" x14ac:dyDescent="0.25">
      <c r="A2173" s="10">
        <v>43921.75</v>
      </c>
      <c r="B2173" s="10">
        <f>DATE(1904,MONTH(Data_Warmte[[#This Row],[Datumtijd]]),DAY(Data_Warmte[[#This Row],[Datumtijd]]))+TIME(HOUR(Data_Warmte[[#This Row],[Datumtijd]]),MINUTE(Data_Warmte[[#This Row],[Datumtijd]]),SECOND(Data_Warmte[[#This Row],[Datumtijd]]))</f>
        <v>1552.75</v>
      </c>
      <c r="C2173" s="11">
        <v>1.6909655999999999E-4</v>
      </c>
      <c r="D2173" s="7">
        <f>Data_Warmte[[#This Row],[Fractie]]/MAX(Data_Warmte[Fractie])</f>
        <v>0.40938885498362509</v>
      </c>
    </row>
    <row r="2174" spans="1:4" x14ac:dyDescent="0.25">
      <c r="A2174" s="10">
        <v>43921.791666666664</v>
      </c>
      <c r="B2174" s="10">
        <f>DATE(1904,MONTH(Data_Warmte[[#This Row],[Datumtijd]]),DAY(Data_Warmte[[#This Row],[Datumtijd]]))+TIME(HOUR(Data_Warmte[[#This Row],[Datumtijd]]),MINUTE(Data_Warmte[[#This Row],[Datumtijd]]),SECOND(Data_Warmte[[#This Row],[Datumtijd]]))</f>
        <v>1552.7916666666667</v>
      </c>
      <c r="C2174" s="11">
        <v>1.7871453999999997E-4</v>
      </c>
      <c r="D2174" s="7">
        <f>Data_Warmte[[#This Row],[Fractie]]/MAX(Data_Warmte[Fractie])</f>
        <v>0.43267433056902666</v>
      </c>
    </row>
    <row r="2175" spans="1:4" x14ac:dyDescent="0.25">
      <c r="A2175" s="10">
        <v>43921.833333333336</v>
      </c>
      <c r="B2175" s="10">
        <f>DATE(1904,MONTH(Data_Warmte[[#This Row],[Datumtijd]]),DAY(Data_Warmte[[#This Row],[Datumtijd]]))+TIME(HOUR(Data_Warmte[[#This Row],[Datumtijd]]),MINUTE(Data_Warmte[[#This Row],[Datumtijd]]),SECOND(Data_Warmte[[#This Row],[Datumtijd]]))</f>
        <v>1552.8333333333333</v>
      </c>
      <c r="C2175" s="11">
        <v>1.6822675000000001E-4</v>
      </c>
      <c r="D2175" s="7">
        <f>Data_Warmte[[#This Row],[Fractie]]/MAX(Data_Warmte[Fractie])</f>
        <v>0.4072830136823396</v>
      </c>
    </row>
    <row r="2176" spans="1:4" x14ac:dyDescent="0.25">
      <c r="A2176" s="10">
        <v>43921.875</v>
      </c>
      <c r="B2176" s="10">
        <f>DATE(1904,MONTH(Data_Warmte[[#This Row],[Datumtijd]]),DAY(Data_Warmte[[#This Row],[Datumtijd]]))+TIME(HOUR(Data_Warmte[[#This Row],[Datumtijd]]),MINUTE(Data_Warmte[[#This Row],[Datumtijd]]),SECOND(Data_Warmte[[#This Row],[Datumtijd]]))</f>
        <v>1552.875</v>
      </c>
      <c r="C2176" s="11">
        <v>1.4180078999999999E-4</v>
      </c>
      <c r="D2176" s="7">
        <f>Data_Warmte[[#This Row],[Fractie]]/MAX(Data_Warmte[Fractie])</f>
        <v>0.34330481385235434</v>
      </c>
    </row>
    <row r="2177" spans="1:4" x14ac:dyDescent="0.25">
      <c r="A2177" s="10">
        <v>43921.916666666664</v>
      </c>
      <c r="B2177" s="10">
        <f>DATE(1904,MONTH(Data_Warmte[[#This Row],[Datumtijd]]),DAY(Data_Warmte[[#This Row],[Datumtijd]]))+TIME(HOUR(Data_Warmte[[#This Row],[Datumtijd]]),MINUTE(Data_Warmte[[#This Row],[Datumtijd]]),SECOND(Data_Warmte[[#This Row],[Datumtijd]]))</f>
        <v>1552.9166666666667</v>
      </c>
      <c r="C2177" s="11">
        <v>1.0404151999999998E-4</v>
      </c>
      <c r="D2177" s="7">
        <f>Data_Warmte[[#This Row],[Fractie]]/MAX(Data_Warmte[Fractie])</f>
        <v>0.25188826279822557</v>
      </c>
    </row>
    <row r="2178" spans="1:4" x14ac:dyDescent="0.25">
      <c r="A2178" s="10">
        <v>43921.958333333336</v>
      </c>
      <c r="B2178" s="10">
        <f>DATE(1904,MONTH(Data_Warmte[[#This Row],[Datumtijd]]),DAY(Data_Warmte[[#This Row],[Datumtijd]]))+TIME(HOUR(Data_Warmte[[#This Row],[Datumtijd]]),MINUTE(Data_Warmte[[#This Row],[Datumtijd]]),SECOND(Data_Warmte[[#This Row],[Datumtijd]]))</f>
        <v>1552.9583333333333</v>
      </c>
      <c r="C2178" s="11">
        <v>6.3550679999999993E-5</v>
      </c>
      <c r="D2178" s="7">
        <f>Data_Warmte[[#This Row],[Fractie]]/MAX(Data_Warmte[Fractie])</f>
        <v>0.15385848250627193</v>
      </c>
    </row>
    <row r="2179" spans="1:4" x14ac:dyDescent="0.25">
      <c r="A2179" s="10">
        <v>43922</v>
      </c>
      <c r="B2179" s="10">
        <f>DATE(1904,MONTH(Data_Warmte[[#This Row],[Datumtijd]]),DAY(Data_Warmte[[#This Row],[Datumtijd]]))+TIME(HOUR(Data_Warmte[[#This Row],[Datumtijd]]),MINUTE(Data_Warmte[[#This Row],[Datumtijd]]),SECOND(Data_Warmte[[#This Row],[Datumtijd]]))</f>
        <v>1553</v>
      </c>
      <c r="C2179" s="11">
        <v>4.5464559999999996E-5</v>
      </c>
      <c r="D2179" s="7">
        <f>Data_Warmte[[#This Row],[Fractie]]/MAX(Data_Warmte[Fractie])</f>
        <v>0.11007133534079179</v>
      </c>
    </row>
    <row r="2180" spans="1:4" x14ac:dyDescent="0.25">
      <c r="A2180" s="10">
        <v>43922.041666666664</v>
      </c>
      <c r="B2180" s="10">
        <f>DATE(1904,MONTH(Data_Warmte[[#This Row],[Datumtijd]]),DAY(Data_Warmte[[#This Row],[Datumtijd]]))+TIME(HOUR(Data_Warmte[[#This Row],[Datumtijd]]),MINUTE(Data_Warmte[[#This Row],[Datumtijd]]),SECOND(Data_Warmte[[#This Row],[Datumtijd]]))</f>
        <v>1553.0416666666667</v>
      </c>
      <c r="C2180" s="11">
        <v>4.4523300000000001E-5</v>
      </c>
      <c r="D2180" s="7">
        <f>Data_Warmte[[#This Row],[Fractie]]/MAX(Data_Warmte[Fractie])</f>
        <v>0.10779251101910314</v>
      </c>
    </row>
    <row r="2181" spans="1:4" x14ac:dyDescent="0.25">
      <c r="A2181" s="10">
        <v>43922.083333333336</v>
      </c>
      <c r="B2181" s="10">
        <f>DATE(1904,MONTH(Data_Warmte[[#This Row],[Datumtijd]]),DAY(Data_Warmte[[#This Row],[Datumtijd]]))+TIME(HOUR(Data_Warmte[[#This Row],[Datumtijd]]),MINUTE(Data_Warmte[[#This Row],[Datumtijd]]),SECOND(Data_Warmte[[#This Row],[Datumtijd]]))</f>
        <v>1553.0833333333333</v>
      </c>
      <c r="C2181" s="11">
        <v>4.7458090000000005E-5</v>
      </c>
      <c r="D2181" s="7">
        <f>Data_Warmte[[#This Row],[Fractie]]/MAX(Data_Warmte[Fractie])</f>
        <v>0.11489774318773741</v>
      </c>
    </row>
    <row r="2182" spans="1:4" x14ac:dyDescent="0.25">
      <c r="A2182" s="10">
        <v>43922.125</v>
      </c>
      <c r="B2182" s="10">
        <f>DATE(1904,MONTH(Data_Warmte[[#This Row],[Datumtijd]]),DAY(Data_Warmte[[#This Row],[Datumtijd]]))+TIME(HOUR(Data_Warmte[[#This Row],[Datumtijd]]),MINUTE(Data_Warmte[[#This Row],[Datumtijd]]),SECOND(Data_Warmte[[#This Row],[Datumtijd]]))</f>
        <v>1553.125</v>
      </c>
      <c r="C2182" s="11">
        <v>5.3825920000000004E-5</v>
      </c>
      <c r="D2182" s="7">
        <f>Data_Warmte[[#This Row],[Fractie]]/MAX(Data_Warmte[Fractie])</f>
        <v>0.13031448869947565</v>
      </c>
    </row>
    <row r="2183" spans="1:4" x14ac:dyDescent="0.25">
      <c r="A2183" s="10">
        <v>43922.166666666664</v>
      </c>
      <c r="B2183" s="10">
        <f>DATE(1904,MONTH(Data_Warmte[[#This Row],[Datumtijd]]),DAY(Data_Warmte[[#This Row],[Datumtijd]]))+TIME(HOUR(Data_Warmte[[#This Row],[Datumtijd]]),MINUTE(Data_Warmte[[#This Row],[Datumtijd]]),SECOND(Data_Warmte[[#This Row],[Datumtijd]]))</f>
        <v>1553.1666666666667</v>
      </c>
      <c r="C2183" s="11">
        <v>6.7932420000000015E-5</v>
      </c>
      <c r="D2183" s="7">
        <f>Data_Warmte[[#This Row],[Fractie]]/MAX(Data_Warmte[Fractie])</f>
        <v>0.16446683267871753</v>
      </c>
    </row>
    <row r="2184" spans="1:4" x14ac:dyDescent="0.25">
      <c r="A2184" s="10">
        <v>43922.208333333336</v>
      </c>
      <c r="B2184" s="10">
        <f>DATE(1904,MONTH(Data_Warmte[[#This Row],[Datumtijd]]),DAY(Data_Warmte[[#This Row],[Datumtijd]]))+TIME(HOUR(Data_Warmte[[#This Row],[Datumtijd]]),MINUTE(Data_Warmte[[#This Row],[Datumtijd]]),SECOND(Data_Warmte[[#This Row],[Datumtijd]]))</f>
        <v>1553.2083333333333</v>
      </c>
      <c r="C2184" s="11">
        <v>1.1092558000000001E-4</v>
      </c>
      <c r="D2184" s="7">
        <f>Data_Warmte[[#This Row],[Fractie]]/MAX(Data_Warmte[Fractie])</f>
        <v>0.26855481971126149</v>
      </c>
    </row>
    <row r="2185" spans="1:4" x14ac:dyDescent="0.25">
      <c r="A2185" s="10">
        <v>43922.25</v>
      </c>
      <c r="B2185" s="10">
        <f>DATE(1904,MONTH(Data_Warmte[[#This Row],[Datumtijd]]),DAY(Data_Warmte[[#This Row],[Datumtijd]]))+TIME(HOUR(Data_Warmte[[#This Row],[Datumtijd]]),MINUTE(Data_Warmte[[#This Row],[Datumtijd]]),SECOND(Data_Warmte[[#This Row],[Datumtijd]]))</f>
        <v>1553.25</v>
      </c>
      <c r="C2185" s="11">
        <v>1.8181955E-4</v>
      </c>
      <c r="D2185" s="7">
        <f>Data_Warmte[[#This Row],[Fractie]]/MAX(Data_Warmte[Fractie])</f>
        <v>0.44019167148130023</v>
      </c>
    </row>
    <row r="2186" spans="1:4" x14ac:dyDescent="0.25">
      <c r="A2186" s="10">
        <v>43922.291666666664</v>
      </c>
      <c r="B2186" s="10">
        <f>DATE(1904,MONTH(Data_Warmte[[#This Row],[Datumtijd]]),DAY(Data_Warmte[[#This Row],[Datumtijd]]))+TIME(HOUR(Data_Warmte[[#This Row],[Datumtijd]]),MINUTE(Data_Warmte[[#This Row],[Datumtijd]]),SECOND(Data_Warmte[[#This Row],[Datumtijd]]))</f>
        <v>1553.2916666666667</v>
      </c>
      <c r="C2186" s="11">
        <v>2.2299919999999997E-4</v>
      </c>
      <c r="D2186" s="7">
        <f>Data_Warmte[[#This Row],[Fractie]]/MAX(Data_Warmte[Fractie])</f>
        <v>0.53988908556309123</v>
      </c>
    </row>
    <row r="2187" spans="1:4" x14ac:dyDescent="0.25">
      <c r="A2187" s="10">
        <v>43922.333333333336</v>
      </c>
      <c r="B2187" s="10">
        <f>DATE(1904,MONTH(Data_Warmte[[#This Row],[Datumtijd]]),DAY(Data_Warmte[[#This Row],[Datumtijd]]))+TIME(HOUR(Data_Warmte[[#This Row],[Datumtijd]]),MINUTE(Data_Warmte[[#This Row],[Datumtijd]]),SECOND(Data_Warmte[[#This Row],[Datumtijd]]))</f>
        <v>1553.3333333333333</v>
      </c>
      <c r="C2187" s="11">
        <v>2.1102194E-4</v>
      </c>
      <c r="D2187" s="7">
        <f>Data_Warmte[[#This Row],[Fractie]]/MAX(Data_Warmte[Fractie])</f>
        <v>0.51089170822294216</v>
      </c>
    </row>
    <row r="2188" spans="1:4" x14ac:dyDescent="0.25">
      <c r="A2188" s="10">
        <v>43922.375</v>
      </c>
      <c r="B2188" s="10">
        <f>DATE(1904,MONTH(Data_Warmte[[#This Row],[Datumtijd]]),DAY(Data_Warmte[[#This Row],[Datumtijd]]))+TIME(HOUR(Data_Warmte[[#This Row],[Datumtijd]]),MINUTE(Data_Warmte[[#This Row],[Datumtijd]]),SECOND(Data_Warmte[[#This Row],[Datumtijd]]))</f>
        <v>1553.375</v>
      </c>
      <c r="C2188" s="11">
        <v>1.7810778000000002E-4</v>
      </c>
      <c r="D2188" s="7">
        <f>Data_Warmte[[#This Row],[Fractie]]/MAX(Data_Warmte[Fractie])</f>
        <v>0.43120534278092593</v>
      </c>
    </row>
    <row r="2189" spans="1:4" x14ac:dyDescent="0.25">
      <c r="A2189" s="10">
        <v>43922.416666666664</v>
      </c>
      <c r="B2189" s="10">
        <f>DATE(1904,MONTH(Data_Warmte[[#This Row],[Datumtijd]]),DAY(Data_Warmte[[#This Row],[Datumtijd]]))+TIME(HOUR(Data_Warmte[[#This Row],[Datumtijd]]),MINUTE(Data_Warmte[[#This Row],[Datumtijd]]),SECOND(Data_Warmte[[#This Row],[Datumtijd]]))</f>
        <v>1553.4166666666667</v>
      </c>
      <c r="C2189" s="11">
        <v>1.3659535999999999E-4</v>
      </c>
      <c r="D2189" s="7">
        <f>Data_Warmte[[#This Row],[Fractie]]/MAX(Data_Warmte[Fractie])</f>
        <v>0.33070228055778339</v>
      </c>
    </row>
    <row r="2190" spans="1:4" x14ac:dyDescent="0.25">
      <c r="A2190" s="10">
        <v>43922.458333333336</v>
      </c>
      <c r="B2190" s="10">
        <f>DATE(1904,MONTH(Data_Warmte[[#This Row],[Datumtijd]]),DAY(Data_Warmte[[#This Row],[Datumtijd]]))+TIME(HOUR(Data_Warmte[[#This Row],[Datumtijd]]),MINUTE(Data_Warmte[[#This Row],[Datumtijd]]),SECOND(Data_Warmte[[#This Row],[Datumtijd]]))</f>
        <v>1553.4583333333333</v>
      </c>
      <c r="C2190" s="11">
        <v>1.0857005E-4</v>
      </c>
      <c r="D2190" s="7">
        <f>Data_Warmte[[#This Row],[Fractie]]/MAX(Data_Warmte[Fractie])</f>
        <v>0.26285199684141963</v>
      </c>
    </row>
    <row r="2191" spans="1:4" x14ac:dyDescent="0.25">
      <c r="A2191" s="10">
        <v>43922.5</v>
      </c>
      <c r="B2191" s="10">
        <f>DATE(1904,MONTH(Data_Warmte[[#This Row],[Datumtijd]]),DAY(Data_Warmte[[#This Row],[Datumtijd]]))+TIME(HOUR(Data_Warmte[[#This Row],[Datumtijd]]),MINUTE(Data_Warmte[[#This Row],[Datumtijd]]),SECOND(Data_Warmte[[#This Row],[Datumtijd]]))</f>
        <v>1553.5</v>
      </c>
      <c r="C2191" s="11">
        <v>9.3518150000000005E-5</v>
      </c>
      <c r="D2191" s="7">
        <f>Data_Warmte[[#This Row],[Fractie]]/MAX(Data_Warmte[Fractie])</f>
        <v>0.22641080545155323</v>
      </c>
    </row>
    <row r="2192" spans="1:4" x14ac:dyDescent="0.25">
      <c r="A2192" s="10">
        <v>43922.541666666664</v>
      </c>
      <c r="B2192" s="10">
        <f>DATE(1904,MONTH(Data_Warmte[[#This Row],[Datumtijd]]),DAY(Data_Warmte[[#This Row],[Datumtijd]]))+TIME(HOUR(Data_Warmte[[#This Row],[Datumtijd]]),MINUTE(Data_Warmte[[#This Row],[Datumtijd]]),SECOND(Data_Warmte[[#This Row],[Datumtijd]]))</f>
        <v>1553.5416666666667</v>
      </c>
      <c r="C2192" s="11">
        <v>7.8048519999999991E-5</v>
      </c>
      <c r="D2192" s="7">
        <f>Data_Warmte[[#This Row],[Fractie]]/MAX(Data_Warmte[Fractie])</f>
        <v>0.18895827470391213</v>
      </c>
    </row>
    <row r="2193" spans="1:4" x14ac:dyDescent="0.25">
      <c r="A2193" s="10">
        <v>43922.583333333336</v>
      </c>
      <c r="B2193" s="10">
        <f>DATE(1904,MONTH(Data_Warmte[[#This Row],[Datumtijd]]),DAY(Data_Warmte[[#This Row],[Datumtijd]]))+TIME(HOUR(Data_Warmte[[#This Row],[Datumtijd]]),MINUTE(Data_Warmte[[#This Row],[Datumtijd]]),SECOND(Data_Warmte[[#This Row],[Datumtijd]]))</f>
        <v>1553.5833333333333</v>
      </c>
      <c r="C2193" s="11">
        <v>7.0312520000000037E-5</v>
      </c>
      <c r="D2193" s="7">
        <f>Data_Warmte[[#This Row],[Fractie]]/MAX(Data_Warmte[Fractie])</f>
        <v>0.17022914040246148</v>
      </c>
    </row>
    <row r="2194" spans="1:4" x14ac:dyDescent="0.25">
      <c r="A2194" s="10">
        <v>43922.625</v>
      </c>
      <c r="B2194" s="10">
        <f>DATE(1904,MONTH(Data_Warmte[[#This Row],[Datumtijd]]),DAY(Data_Warmte[[#This Row],[Datumtijd]]))+TIME(HOUR(Data_Warmte[[#This Row],[Datumtijd]]),MINUTE(Data_Warmte[[#This Row],[Datumtijd]]),SECOND(Data_Warmte[[#This Row],[Datumtijd]]))</f>
        <v>1553.625</v>
      </c>
      <c r="C2194" s="11">
        <v>8.0357499999999984E-5</v>
      </c>
      <c r="D2194" s="7">
        <f>Data_Warmte[[#This Row],[Fractie]]/MAX(Data_Warmte[Fractie])</f>
        <v>0.19454839834912457</v>
      </c>
    </row>
    <row r="2195" spans="1:4" x14ac:dyDescent="0.25">
      <c r="A2195" s="10">
        <v>43922.666666666664</v>
      </c>
      <c r="B2195" s="10">
        <f>DATE(1904,MONTH(Data_Warmte[[#This Row],[Datumtijd]]),DAY(Data_Warmte[[#This Row],[Datumtijd]]))+TIME(HOUR(Data_Warmte[[#This Row],[Datumtijd]]),MINUTE(Data_Warmte[[#This Row],[Datumtijd]]),SECOND(Data_Warmte[[#This Row],[Datumtijd]]))</f>
        <v>1553.6666666666667</v>
      </c>
      <c r="C2195" s="11">
        <v>1.2136714999999999E-4</v>
      </c>
      <c r="D2195" s="7">
        <f>Data_Warmte[[#This Row],[Fractie]]/MAX(Data_Warmte[Fractie])</f>
        <v>0.29383423631519096</v>
      </c>
    </row>
    <row r="2196" spans="1:4" x14ac:dyDescent="0.25">
      <c r="A2196" s="10">
        <v>43922.708333333336</v>
      </c>
      <c r="B2196" s="10">
        <f>DATE(1904,MONTH(Data_Warmte[[#This Row],[Datumtijd]]),DAY(Data_Warmte[[#This Row],[Datumtijd]]))+TIME(HOUR(Data_Warmte[[#This Row],[Datumtijd]]),MINUTE(Data_Warmte[[#This Row],[Datumtijd]]),SECOND(Data_Warmte[[#This Row],[Datumtijd]]))</f>
        <v>1553.7083333333333</v>
      </c>
      <c r="C2196" s="11">
        <v>1.5329542000000002E-4</v>
      </c>
      <c r="D2196" s="7">
        <f>Data_Warmte[[#This Row],[Fractie]]/MAX(Data_Warmte[Fractie])</f>
        <v>0.37113372659996102</v>
      </c>
    </row>
    <row r="2197" spans="1:4" x14ac:dyDescent="0.25">
      <c r="A2197" s="10">
        <v>43922.75</v>
      </c>
      <c r="B2197" s="10">
        <f>DATE(1904,MONTH(Data_Warmte[[#This Row],[Datumtijd]]),DAY(Data_Warmte[[#This Row],[Datumtijd]]))+TIME(HOUR(Data_Warmte[[#This Row],[Datumtijd]]),MINUTE(Data_Warmte[[#This Row],[Datumtijd]]),SECOND(Data_Warmte[[#This Row],[Datumtijd]]))</f>
        <v>1553.75</v>
      </c>
      <c r="C2197" s="11">
        <v>1.6294979999999999E-4</v>
      </c>
      <c r="D2197" s="7">
        <f>Data_Warmte[[#This Row],[Fractie]]/MAX(Data_Warmte[Fractie])</f>
        <v>0.39450732789484722</v>
      </c>
    </row>
    <row r="2198" spans="1:4" x14ac:dyDescent="0.25">
      <c r="A2198" s="10">
        <v>43922.791666666664</v>
      </c>
      <c r="B2198" s="10">
        <f>DATE(1904,MONTH(Data_Warmte[[#This Row],[Datumtijd]]),DAY(Data_Warmte[[#This Row],[Datumtijd]]))+TIME(HOUR(Data_Warmte[[#This Row],[Datumtijd]]),MINUTE(Data_Warmte[[#This Row],[Datumtijd]]),SECOND(Data_Warmte[[#This Row],[Datumtijd]]))</f>
        <v>1553.7916666666667</v>
      </c>
      <c r="C2198" s="11">
        <v>1.7162844999999997E-4</v>
      </c>
      <c r="D2198" s="7">
        <f>Data_Warmte[[#This Row],[Fractie]]/MAX(Data_Warmte[Fractie])</f>
        <v>0.41551865175799163</v>
      </c>
    </row>
    <row r="2199" spans="1:4" x14ac:dyDescent="0.25">
      <c r="A2199" s="10">
        <v>43922.833333333336</v>
      </c>
      <c r="B2199" s="10">
        <f>DATE(1904,MONTH(Data_Warmte[[#This Row],[Datumtijd]]),DAY(Data_Warmte[[#This Row],[Datumtijd]]))+TIME(HOUR(Data_Warmte[[#This Row],[Datumtijd]]),MINUTE(Data_Warmte[[#This Row],[Datumtijd]]),SECOND(Data_Warmte[[#This Row],[Datumtijd]]))</f>
        <v>1553.8333333333333</v>
      </c>
      <c r="C2199" s="11">
        <v>1.6563475000000002E-4</v>
      </c>
      <c r="D2199" s="7">
        <f>Data_Warmte[[#This Row],[Fractie]]/MAX(Data_Warmte[Fractie])</f>
        <v>0.40100768843552465</v>
      </c>
    </row>
    <row r="2200" spans="1:4" x14ac:dyDescent="0.25">
      <c r="A2200" s="10">
        <v>43922.875</v>
      </c>
      <c r="B2200" s="10">
        <f>DATE(1904,MONTH(Data_Warmte[[#This Row],[Datumtijd]]),DAY(Data_Warmte[[#This Row],[Datumtijd]]))+TIME(HOUR(Data_Warmte[[#This Row],[Datumtijd]]),MINUTE(Data_Warmte[[#This Row],[Datumtijd]]),SECOND(Data_Warmte[[#This Row],[Datumtijd]]))</f>
        <v>1553.875</v>
      </c>
      <c r="C2200" s="11">
        <v>1.4225754E-4</v>
      </c>
      <c r="D2200" s="7">
        <f>Data_Warmte[[#This Row],[Fractie]]/MAX(Data_Warmte[Fractie])</f>
        <v>0.3444106220338678</v>
      </c>
    </row>
    <row r="2201" spans="1:4" x14ac:dyDescent="0.25">
      <c r="A2201" s="10">
        <v>43922.916666666664</v>
      </c>
      <c r="B2201" s="10">
        <f>DATE(1904,MONTH(Data_Warmte[[#This Row],[Datumtijd]]),DAY(Data_Warmte[[#This Row],[Datumtijd]]))+TIME(HOUR(Data_Warmte[[#This Row],[Datumtijd]]),MINUTE(Data_Warmte[[#This Row],[Datumtijd]]),SECOND(Data_Warmte[[#This Row],[Datumtijd]]))</f>
        <v>1553.9166666666667</v>
      </c>
      <c r="C2201" s="11">
        <v>1.044501E-4</v>
      </c>
      <c r="D2201" s="7">
        <f>Data_Warmte[[#This Row],[Fractie]]/MAX(Data_Warmte[Fractie])</f>
        <v>0.25287744967683046</v>
      </c>
    </row>
    <row r="2202" spans="1:4" x14ac:dyDescent="0.25">
      <c r="A2202" s="10">
        <v>43922.958333333336</v>
      </c>
      <c r="B2202" s="10">
        <f>DATE(1904,MONTH(Data_Warmte[[#This Row],[Datumtijd]]),DAY(Data_Warmte[[#This Row],[Datumtijd]]))+TIME(HOUR(Data_Warmte[[#This Row],[Datumtijd]]),MINUTE(Data_Warmte[[#This Row],[Datumtijd]]),SECOND(Data_Warmte[[#This Row],[Datumtijd]]))</f>
        <v>1553.9583333333333</v>
      </c>
      <c r="C2202" s="11">
        <v>6.3510579999999993E-5</v>
      </c>
      <c r="D2202" s="7">
        <f>Data_Warmte[[#This Row],[Fractie]]/MAX(Data_Warmte[Fractie])</f>
        <v>0.15376139896368038</v>
      </c>
    </row>
    <row r="2203" spans="1:4" x14ac:dyDescent="0.25">
      <c r="A2203" s="10">
        <v>43923</v>
      </c>
      <c r="B2203" s="10">
        <f>DATE(1904,MONTH(Data_Warmte[[#This Row],[Datumtijd]]),DAY(Data_Warmte[[#This Row],[Datumtijd]]))+TIME(HOUR(Data_Warmte[[#This Row],[Datumtijd]]),MINUTE(Data_Warmte[[#This Row],[Datumtijd]]),SECOND(Data_Warmte[[#This Row],[Datumtijd]]))</f>
        <v>1554</v>
      </c>
      <c r="C2203" s="11">
        <v>4.7344240000000003E-5</v>
      </c>
      <c r="D2203" s="7">
        <f>Data_Warmte[[#This Row],[Fractie]]/MAX(Data_Warmte[Fractie])</f>
        <v>0.11462210824200056</v>
      </c>
    </row>
    <row r="2204" spans="1:4" x14ac:dyDescent="0.25">
      <c r="A2204" s="10">
        <v>43923.041666666664</v>
      </c>
      <c r="B2204" s="10">
        <f>DATE(1904,MONTH(Data_Warmte[[#This Row],[Datumtijd]]),DAY(Data_Warmte[[#This Row],[Datumtijd]]))+TIME(HOUR(Data_Warmte[[#This Row],[Datumtijd]]),MINUTE(Data_Warmte[[#This Row],[Datumtijd]]),SECOND(Data_Warmte[[#This Row],[Datumtijd]]))</f>
        <v>1554.0416666666667</v>
      </c>
      <c r="C2204" s="11">
        <v>4.6897100000000002E-5</v>
      </c>
      <c r="D2204" s="7">
        <f>Data_Warmte[[#This Row],[Fractie]]/MAX(Data_Warmte[Fractie])</f>
        <v>0.11353956621620549</v>
      </c>
    </row>
    <row r="2205" spans="1:4" x14ac:dyDescent="0.25">
      <c r="A2205" s="10">
        <v>43923.083333333336</v>
      </c>
      <c r="B2205" s="10">
        <f>DATE(1904,MONTH(Data_Warmte[[#This Row],[Datumtijd]]),DAY(Data_Warmte[[#This Row],[Datumtijd]]))+TIME(HOUR(Data_Warmte[[#This Row],[Datumtijd]]),MINUTE(Data_Warmte[[#This Row],[Datumtijd]]),SECOND(Data_Warmte[[#This Row],[Datumtijd]]))</f>
        <v>1554.0833333333333</v>
      </c>
      <c r="C2205" s="11">
        <v>4.9402480000000005E-5</v>
      </c>
      <c r="D2205" s="7">
        <f>Data_Warmte[[#This Row],[Fractie]]/MAX(Data_Warmte[Fractie])</f>
        <v>0.11960518132687881</v>
      </c>
    </row>
    <row r="2206" spans="1:4" x14ac:dyDescent="0.25">
      <c r="A2206" s="10">
        <v>43923.125</v>
      </c>
      <c r="B2206" s="10">
        <f>DATE(1904,MONTH(Data_Warmte[[#This Row],[Datumtijd]]),DAY(Data_Warmte[[#This Row],[Datumtijd]]))+TIME(HOUR(Data_Warmte[[#This Row],[Datumtijd]]),MINUTE(Data_Warmte[[#This Row],[Datumtijd]]),SECOND(Data_Warmte[[#This Row],[Datumtijd]]))</f>
        <v>1554.125</v>
      </c>
      <c r="C2206" s="11">
        <v>5.5575439999999999E-5</v>
      </c>
      <c r="D2206" s="7">
        <f>Data_Warmte[[#This Row],[Fractie]]/MAX(Data_Warmte[Fractie])</f>
        <v>0.13455013955819772</v>
      </c>
    </row>
    <row r="2207" spans="1:4" x14ac:dyDescent="0.25">
      <c r="A2207" s="10">
        <v>43923.166666666664</v>
      </c>
      <c r="B2207" s="10">
        <f>DATE(1904,MONTH(Data_Warmte[[#This Row],[Datumtijd]]),DAY(Data_Warmte[[#This Row],[Datumtijd]]))+TIME(HOUR(Data_Warmte[[#This Row],[Datumtijd]]),MINUTE(Data_Warmte[[#This Row],[Datumtijd]]),SECOND(Data_Warmte[[#This Row],[Datumtijd]]))</f>
        <v>1554.1666666666667</v>
      </c>
      <c r="C2207" s="11">
        <v>6.9761640000000002E-5</v>
      </c>
      <c r="D2207" s="7">
        <f>Data_Warmte[[#This Row],[Fractie]]/MAX(Data_Warmte[Fractie])</f>
        <v>0.16889544010463525</v>
      </c>
    </row>
    <row r="2208" spans="1:4" x14ac:dyDescent="0.25">
      <c r="A2208" s="10">
        <v>43923.208333333336</v>
      </c>
      <c r="B2208" s="10">
        <f>DATE(1904,MONTH(Data_Warmte[[#This Row],[Datumtijd]]),DAY(Data_Warmte[[#This Row],[Datumtijd]]))+TIME(HOUR(Data_Warmte[[#This Row],[Datumtijd]]),MINUTE(Data_Warmte[[#This Row],[Datumtijd]]),SECOND(Data_Warmte[[#This Row],[Datumtijd]]))</f>
        <v>1554.2083333333333</v>
      </c>
      <c r="C2208" s="11">
        <v>1.1247530000000002E-4</v>
      </c>
      <c r="D2208" s="7">
        <f>Data_Warmte[[#This Row],[Fractie]]/MAX(Data_Warmte[Fractie])</f>
        <v>0.27230674758220824</v>
      </c>
    </row>
    <row r="2209" spans="1:4" x14ac:dyDescent="0.25">
      <c r="A2209" s="10">
        <v>43923.25</v>
      </c>
      <c r="B2209" s="10">
        <f>DATE(1904,MONTH(Data_Warmte[[#This Row],[Datumtijd]]),DAY(Data_Warmte[[#This Row],[Datumtijd]]))+TIME(HOUR(Data_Warmte[[#This Row],[Datumtijd]]),MINUTE(Data_Warmte[[#This Row],[Datumtijd]]),SECOND(Data_Warmte[[#This Row],[Datumtijd]]))</f>
        <v>1554.25</v>
      </c>
      <c r="C2209" s="11">
        <v>1.848257E-4</v>
      </c>
      <c r="D2209" s="7">
        <f>Data_Warmte[[#This Row],[Fractie]]/MAX(Data_Warmte[Fractie])</f>
        <v>0.44746966877709987</v>
      </c>
    </row>
    <row r="2210" spans="1:4" x14ac:dyDescent="0.25">
      <c r="A2210" s="10">
        <v>43923.291666666664</v>
      </c>
      <c r="B2210" s="10">
        <f>DATE(1904,MONTH(Data_Warmte[[#This Row],[Datumtijd]]),DAY(Data_Warmte[[#This Row],[Datumtijd]]))+TIME(HOUR(Data_Warmte[[#This Row],[Datumtijd]]),MINUTE(Data_Warmte[[#This Row],[Datumtijd]]),SECOND(Data_Warmte[[#This Row],[Datumtijd]]))</f>
        <v>1554.2916666666667</v>
      </c>
      <c r="C2210" s="11">
        <v>2.2623319999999999E-4</v>
      </c>
      <c r="D2210" s="7">
        <f>Data_Warmte[[#This Row],[Fractie]]/MAX(Data_Warmte[Fractie])</f>
        <v>0.54771871590576082</v>
      </c>
    </row>
    <row r="2211" spans="1:4" x14ac:dyDescent="0.25">
      <c r="A2211" s="10">
        <v>43923.333333333336</v>
      </c>
      <c r="B2211" s="10">
        <f>DATE(1904,MONTH(Data_Warmte[[#This Row],[Datumtijd]]),DAY(Data_Warmte[[#This Row],[Datumtijd]]))+TIME(HOUR(Data_Warmte[[#This Row],[Datumtijd]]),MINUTE(Data_Warmte[[#This Row],[Datumtijd]]),SECOND(Data_Warmte[[#This Row],[Datumtijd]]))</f>
        <v>1554.3333333333333</v>
      </c>
      <c r="C2211" s="11">
        <v>2.1119280999999998E-4</v>
      </c>
      <c r="D2211" s="7">
        <f>Data_Warmte[[#This Row],[Fractie]]/MAX(Data_Warmte[Fractie])</f>
        <v>0.51130539063996494</v>
      </c>
    </row>
    <row r="2212" spans="1:4" x14ac:dyDescent="0.25">
      <c r="A2212" s="10">
        <v>43923.375</v>
      </c>
      <c r="B2212" s="10">
        <f>DATE(1904,MONTH(Data_Warmte[[#This Row],[Datumtijd]]),DAY(Data_Warmte[[#This Row],[Datumtijd]]))+TIME(HOUR(Data_Warmte[[#This Row],[Datumtijd]]),MINUTE(Data_Warmte[[#This Row],[Datumtijd]]),SECOND(Data_Warmte[[#This Row],[Datumtijd]]))</f>
        <v>1554.375</v>
      </c>
      <c r="C2212" s="11">
        <v>1.7371830000000003E-4</v>
      </c>
      <c r="D2212" s="7">
        <f>Data_Warmte[[#This Row],[Fractie]]/MAX(Data_Warmte[Fractie])</f>
        <v>0.42057825379003505</v>
      </c>
    </row>
    <row r="2213" spans="1:4" x14ac:dyDescent="0.25">
      <c r="A2213" s="10">
        <v>43923.416666666664</v>
      </c>
      <c r="B2213" s="10">
        <f>DATE(1904,MONTH(Data_Warmte[[#This Row],[Datumtijd]]),DAY(Data_Warmte[[#This Row],[Datumtijd]]))+TIME(HOUR(Data_Warmte[[#This Row],[Datumtijd]]),MINUTE(Data_Warmte[[#This Row],[Datumtijd]]),SECOND(Data_Warmte[[#This Row],[Datumtijd]]))</f>
        <v>1554.4166666666667</v>
      </c>
      <c r="C2213" s="11">
        <v>1.2590468E-4</v>
      </c>
      <c r="D2213" s="7">
        <f>Data_Warmte[[#This Row],[Fractie]]/MAX(Data_Warmte[Fractie])</f>
        <v>0.30481975968215863</v>
      </c>
    </row>
    <row r="2214" spans="1:4" x14ac:dyDescent="0.25">
      <c r="A2214" s="10">
        <v>43923.458333333336</v>
      </c>
      <c r="B2214" s="10">
        <f>DATE(1904,MONTH(Data_Warmte[[#This Row],[Datumtijd]]),DAY(Data_Warmte[[#This Row],[Datumtijd]]))+TIME(HOUR(Data_Warmte[[#This Row],[Datumtijd]]),MINUTE(Data_Warmte[[#This Row],[Datumtijd]]),SECOND(Data_Warmte[[#This Row],[Datumtijd]]))</f>
        <v>1554.4583333333333</v>
      </c>
      <c r="C2214" s="11">
        <v>9.2363420000000012E-5</v>
      </c>
      <c r="D2214" s="7">
        <f>Data_Warmte[[#This Row],[Fractie]]/MAX(Data_Warmte[Fractie])</f>
        <v>0.22361516258031305</v>
      </c>
    </row>
    <row r="2215" spans="1:4" x14ac:dyDescent="0.25">
      <c r="A2215" s="10">
        <v>43923.5</v>
      </c>
      <c r="B2215" s="10">
        <f>DATE(1904,MONTH(Data_Warmte[[#This Row],[Datumtijd]]),DAY(Data_Warmte[[#This Row],[Datumtijd]]))+TIME(HOUR(Data_Warmte[[#This Row],[Datumtijd]]),MINUTE(Data_Warmte[[#This Row],[Datumtijd]]),SECOND(Data_Warmte[[#This Row],[Datumtijd]]))</f>
        <v>1554.5</v>
      </c>
      <c r="C2215" s="11">
        <v>7.3523000000000007E-5</v>
      </c>
      <c r="D2215" s="7">
        <f>Data_Warmte[[#This Row],[Fractie]]/MAX(Data_Warmte[Fractie])</f>
        <v>0.17800182797900246</v>
      </c>
    </row>
    <row r="2216" spans="1:4" x14ac:dyDescent="0.25">
      <c r="A2216" s="10">
        <v>43923.541666666664</v>
      </c>
      <c r="B2216" s="10">
        <f>DATE(1904,MONTH(Data_Warmte[[#This Row],[Datumtijd]]),DAY(Data_Warmte[[#This Row],[Datumtijd]]))+TIME(HOUR(Data_Warmte[[#This Row],[Datumtijd]]),MINUTE(Data_Warmte[[#This Row],[Datumtijd]]),SECOND(Data_Warmte[[#This Row],[Datumtijd]]))</f>
        <v>1554.5416666666667</v>
      </c>
      <c r="C2216" s="11">
        <v>5.9791689999999978E-5</v>
      </c>
      <c r="D2216" s="7">
        <f>Data_Warmte[[#This Row],[Fractie]]/MAX(Data_Warmte[Fractie])</f>
        <v>0.14475783248716506</v>
      </c>
    </row>
    <row r="2217" spans="1:4" x14ac:dyDescent="0.25">
      <c r="A2217" s="10">
        <v>43923.583333333336</v>
      </c>
      <c r="B2217" s="10">
        <f>DATE(1904,MONTH(Data_Warmte[[#This Row],[Datumtijd]]),DAY(Data_Warmte[[#This Row],[Datumtijd]]))+TIME(HOUR(Data_Warmte[[#This Row],[Datumtijd]]),MINUTE(Data_Warmte[[#This Row],[Datumtijd]]),SECOND(Data_Warmte[[#This Row],[Datumtijd]]))</f>
        <v>1554.5833333333333</v>
      </c>
      <c r="C2217" s="11">
        <v>5.0087040000000006E-5</v>
      </c>
      <c r="D2217" s="7">
        <f>Data_Warmte[[#This Row],[Fractie]]/MAX(Data_Warmte[Fractie])</f>
        <v>0.12126252571382311</v>
      </c>
    </row>
    <row r="2218" spans="1:4" x14ac:dyDescent="0.25">
      <c r="A2218" s="10">
        <v>43923.625</v>
      </c>
      <c r="B2218" s="10">
        <f>DATE(1904,MONTH(Data_Warmte[[#This Row],[Datumtijd]]),DAY(Data_Warmte[[#This Row],[Datumtijd]]))+TIME(HOUR(Data_Warmte[[#This Row],[Datumtijd]]),MINUTE(Data_Warmte[[#This Row],[Datumtijd]]),SECOND(Data_Warmte[[#This Row],[Datumtijd]]))</f>
        <v>1554.625</v>
      </c>
      <c r="C2218" s="11">
        <v>6.6349869999999991E-5</v>
      </c>
      <c r="D2218" s="7">
        <f>Data_Warmte[[#This Row],[Fractie]]/MAX(Data_Warmte[Fractie])</f>
        <v>0.16063542219671631</v>
      </c>
    </row>
    <row r="2219" spans="1:4" x14ac:dyDescent="0.25">
      <c r="A2219" s="10">
        <v>43923.666666666664</v>
      </c>
      <c r="B2219" s="10">
        <f>DATE(1904,MONTH(Data_Warmte[[#This Row],[Datumtijd]]),DAY(Data_Warmte[[#This Row],[Datumtijd]]))+TIME(HOUR(Data_Warmte[[#This Row],[Datumtijd]]),MINUTE(Data_Warmte[[#This Row],[Datumtijd]]),SECOND(Data_Warmte[[#This Row],[Datumtijd]]))</f>
        <v>1554.6666666666667</v>
      </c>
      <c r="C2219" s="11">
        <v>1.1051339999999999E-4</v>
      </c>
      <c r="D2219" s="7">
        <f>Data_Warmte[[#This Row],[Fractie]]/MAX(Data_Warmte[Fractie])</f>
        <v>0.26755691710314716</v>
      </c>
    </row>
    <row r="2220" spans="1:4" x14ac:dyDescent="0.25">
      <c r="A2220" s="10">
        <v>43923.708333333336</v>
      </c>
      <c r="B2220" s="10">
        <f>DATE(1904,MONTH(Data_Warmte[[#This Row],[Datumtijd]]),DAY(Data_Warmte[[#This Row],[Datumtijd]]))+TIME(HOUR(Data_Warmte[[#This Row],[Datumtijd]]),MINUTE(Data_Warmte[[#This Row],[Datumtijd]]),SECOND(Data_Warmte[[#This Row],[Datumtijd]]))</f>
        <v>1554.7083333333333</v>
      </c>
      <c r="C2220" s="11">
        <v>1.4465674000000003E-4</v>
      </c>
      <c r="D2220" s="7">
        <f>Data_Warmte[[#This Row],[Fractie]]/MAX(Data_Warmte[Fractie])</f>
        <v>0.35021917154473142</v>
      </c>
    </row>
    <row r="2221" spans="1:4" x14ac:dyDescent="0.25">
      <c r="A2221" s="10">
        <v>43923.75</v>
      </c>
      <c r="B2221" s="10">
        <f>DATE(1904,MONTH(Data_Warmte[[#This Row],[Datumtijd]]),DAY(Data_Warmte[[#This Row],[Datumtijd]]))+TIME(HOUR(Data_Warmte[[#This Row],[Datumtijd]]),MINUTE(Data_Warmte[[#This Row],[Datumtijd]]),SECOND(Data_Warmte[[#This Row],[Datumtijd]]))</f>
        <v>1554.75</v>
      </c>
      <c r="C2221" s="11">
        <v>1.5634692000000001E-4</v>
      </c>
      <c r="D2221" s="7">
        <f>Data_Warmte[[#This Row],[Fractie]]/MAX(Data_Warmte[Fractie])</f>
        <v>0.37852151787722016</v>
      </c>
    </row>
    <row r="2222" spans="1:4" x14ac:dyDescent="0.25">
      <c r="A2222" s="10">
        <v>43923.791666666664</v>
      </c>
      <c r="B2222" s="10">
        <f>DATE(1904,MONTH(Data_Warmte[[#This Row],[Datumtijd]]),DAY(Data_Warmte[[#This Row],[Datumtijd]]))+TIME(HOUR(Data_Warmte[[#This Row],[Datumtijd]]),MINUTE(Data_Warmte[[#This Row],[Datumtijd]]),SECOND(Data_Warmte[[#This Row],[Datumtijd]]))</f>
        <v>1554.7916666666667</v>
      </c>
      <c r="C2222" s="11">
        <v>1.6679603999999998E-4</v>
      </c>
      <c r="D2222" s="7">
        <f>Data_Warmte[[#This Row],[Fractie]]/MAX(Data_Warmte[Fractie])</f>
        <v>0.40381921330275983</v>
      </c>
    </row>
    <row r="2223" spans="1:4" x14ac:dyDescent="0.25">
      <c r="A2223" s="10">
        <v>43923.833333333336</v>
      </c>
      <c r="B2223" s="10">
        <f>DATE(1904,MONTH(Data_Warmte[[#This Row],[Datumtijd]]),DAY(Data_Warmte[[#This Row],[Datumtijd]]))+TIME(HOUR(Data_Warmte[[#This Row],[Datumtijd]]),MINUTE(Data_Warmte[[#This Row],[Datumtijd]]),SECOND(Data_Warmte[[#This Row],[Datumtijd]]))</f>
        <v>1554.8333333333333</v>
      </c>
      <c r="C2223" s="11">
        <v>1.5958000000000001E-4</v>
      </c>
      <c r="D2223" s="7">
        <f>Data_Warmte[[#This Row],[Fractie]]/MAX(Data_Warmte[Fractie])</f>
        <v>0.3863489208667929</v>
      </c>
    </row>
    <row r="2224" spans="1:4" x14ac:dyDescent="0.25">
      <c r="A2224" s="10">
        <v>43923.875</v>
      </c>
      <c r="B2224" s="10">
        <f>DATE(1904,MONTH(Data_Warmte[[#This Row],[Datumtijd]]),DAY(Data_Warmte[[#This Row],[Datumtijd]]))+TIME(HOUR(Data_Warmte[[#This Row],[Datumtijd]]),MINUTE(Data_Warmte[[#This Row],[Datumtijd]]),SECOND(Data_Warmte[[#This Row],[Datumtijd]]))</f>
        <v>1554.875</v>
      </c>
      <c r="C2224" s="11">
        <v>1.3571687999999998E-4</v>
      </c>
      <c r="D2224" s="7">
        <f>Data_Warmte[[#This Row],[Fractie]]/MAX(Data_Warmte[Fractie])</f>
        <v>0.32857544887459589</v>
      </c>
    </row>
    <row r="2225" spans="1:4" x14ac:dyDescent="0.25">
      <c r="A2225" s="10">
        <v>43923.916666666664</v>
      </c>
      <c r="B2225" s="10">
        <f>DATE(1904,MONTH(Data_Warmte[[#This Row],[Datumtijd]]),DAY(Data_Warmte[[#This Row],[Datumtijd]]))+TIME(HOUR(Data_Warmte[[#This Row],[Datumtijd]]),MINUTE(Data_Warmte[[#This Row],[Datumtijd]]),SECOND(Data_Warmte[[#This Row],[Datumtijd]]))</f>
        <v>1554.9166666666667</v>
      </c>
      <c r="C2225" s="11">
        <v>1.0019295999999999E-4</v>
      </c>
      <c r="D2225" s="7">
        <f>Data_Warmte[[#This Row],[Fractie]]/MAX(Data_Warmte[Fractie])</f>
        <v>0.24257076058685134</v>
      </c>
    </row>
    <row r="2226" spans="1:4" x14ac:dyDescent="0.25">
      <c r="A2226" s="10">
        <v>43923.958333333336</v>
      </c>
      <c r="B2226" s="10">
        <f>DATE(1904,MONTH(Data_Warmte[[#This Row],[Datumtijd]]),DAY(Data_Warmte[[#This Row],[Datumtijd]]))+TIME(HOUR(Data_Warmte[[#This Row],[Datumtijd]]),MINUTE(Data_Warmte[[#This Row],[Datumtijd]]),SECOND(Data_Warmte[[#This Row],[Datumtijd]]))</f>
        <v>1554.9583333333333</v>
      </c>
      <c r="C2226" s="11">
        <v>6.0912099999999996E-5</v>
      </c>
      <c r="D2226" s="7">
        <f>Data_Warmte[[#This Row],[Fractie]]/MAX(Data_Warmte[Fractie])</f>
        <v>0.14747038540374841</v>
      </c>
    </row>
    <row r="2227" spans="1:4" x14ac:dyDescent="0.25">
      <c r="A2227" s="10">
        <v>43924</v>
      </c>
      <c r="B2227" s="10">
        <f>DATE(1904,MONTH(Data_Warmte[[#This Row],[Datumtijd]]),DAY(Data_Warmte[[#This Row],[Datumtijd]]))+TIME(HOUR(Data_Warmte[[#This Row],[Datumtijd]]),MINUTE(Data_Warmte[[#This Row],[Datumtijd]]),SECOND(Data_Warmte[[#This Row],[Datumtijd]]))</f>
        <v>1555</v>
      </c>
      <c r="C2227" s="11">
        <v>4.3748640000000006E-5</v>
      </c>
      <c r="D2227" s="7">
        <f>Data_Warmte[[#This Row],[Fractie]]/MAX(Data_Warmte[Fractie])</f>
        <v>0.10591703129082473</v>
      </c>
    </row>
    <row r="2228" spans="1:4" x14ac:dyDescent="0.25">
      <c r="A2228" s="10">
        <v>43924.041666666664</v>
      </c>
      <c r="B2228" s="10">
        <f>DATE(1904,MONTH(Data_Warmte[[#This Row],[Datumtijd]]),DAY(Data_Warmte[[#This Row],[Datumtijd]]))+TIME(HOUR(Data_Warmte[[#This Row],[Datumtijd]]),MINUTE(Data_Warmte[[#This Row],[Datumtijd]]),SECOND(Data_Warmte[[#This Row],[Datumtijd]]))</f>
        <v>1555.0416666666667</v>
      </c>
      <c r="C2228" s="11">
        <v>4.1917099999999999E-5</v>
      </c>
      <c r="D2228" s="7">
        <f>Data_Warmte[[#This Row],[Fractie]]/MAX(Data_Warmte[Fractie])</f>
        <v>0.10148280706144532</v>
      </c>
    </row>
    <row r="2229" spans="1:4" x14ac:dyDescent="0.25">
      <c r="A2229" s="10">
        <v>43924.083333333336</v>
      </c>
      <c r="B2229" s="10">
        <f>DATE(1904,MONTH(Data_Warmte[[#This Row],[Datumtijd]]),DAY(Data_Warmte[[#This Row],[Datumtijd]]))+TIME(HOUR(Data_Warmte[[#This Row],[Datumtijd]]),MINUTE(Data_Warmte[[#This Row],[Datumtijd]]),SECOND(Data_Warmte[[#This Row],[Datumtijd]]))</f>
        <v>1555.0833333333333</v>
      </c>
      <c r="C2229" s="11">
        <v>4.4674750000000005E-5</v>
      </c>
      <c r="D2229" s="7">
        <f>Data_Warmte[[#This Row],[Fractie]]/MAX(Data_Warmte[Fractie])</f>
        <v>0.1081591769174944</v>
      </c>
    </row>
    <row r="2230" spans="1:4" x14ac:dyDescent="0.25">
      <c r="A2230" s="10">
        <v>43924.125</v>
      </c>
      <c r="B2230" s="10">
        <f>DATE(1904,MONTH(Data_Warmte[[#This Row],[Datumtijd]]),DAY(Data_Warmte[[#This Row],[Datumtijd]]))+TIME(HOUR(Data_Warmte[[#This Row],[Datumtijd]]),MINUTE(Data_Warmte[[#This Row],[Datumtijd]]),SECOND(Data_Warmte[[#This Row],[Datumtijd]]))</f>
        <v>1555.125</v>
      </c>
      <c r="C2230" s="11">
        <v>4.9774400000000002E-5</v>
      </c>
      <c r="D2230" s="7">
        <f>Data_Warmte[[#This Row],[Fractie]]/MAX(Data_Warmte[Fractie])</f>
        <v>0.12050561302664554</v>
      </c>
    </row>
    <row r="2231" spans="1:4" x14ac:dyDescent="0.25">
      <c r="A2231" s="10">
        <v>43924.166666666664</v>
      </c>
      <c r="B2231" s="10">
        <f>DATE(1904,MONTH(Data_Warmte[[#This Row],[Datumtijd]]),DAY(Data_Warmte[[#This Row],[Datumtijd]]))+TIME(HOUR(Data_Warmte[[#This Row],[Datumtijd]]),MINUTE(Data_Warmte[[#This Row],[Datumtijd]]),SECOND(Data_Warmte[[#This Row],[Datumtijd]]))</f>
        <v>1555.1666666666667</v>
      </c>
      <c r="C2231" s="11">
        <v>6.1593960000000004E-5</v>
      </c>
      <c r="D2231" s="7">
        <f>Data_Warmte[[#This Row],[Fractie]]/MAX(Data_Warmte[Fractie])</f>
        <v>0.14912119299356064</v>
      </c>
    </row>
    <row r="2232" spans="1:4" x14ac:dyDescent="0.25">
      <c r="A2232" s="10">
        <v>43924.208333333336</v>
      </c>
      <c r="B2232" s="10">
        <f>DATE(1904,MONTH(Data_Warmte[[#This Row],[Datumtijd]]),DAY(Data_Warmte[[#This Row],[Datumtijd]]))+TIME(HOUR(Data_Warmte[[#This Row],[Datumtijd]]),MINUTE(Data_Warmte[[#This Row],[Datumtijd]]),SECOND(Data_Warmte[[#This Row],[Datumtijd]]))</f>
        <v>1555.2083333333333</v>
      </c>
      <c r="C2232" s="11">
        <v>1.0283460000000001E-4</v>
      </c>
      <c r="D2232" s="7">
        <f>Data_Warmte[[#This Row],[Fractie]]/MAX(Data_Warmte[Fractie])</f>
        <v>0.24896626605945796</v>
      </c>
    </row>
    <row r="2233" spans="1:4" x14ac:dyDescent="0.25">
      <c r="A2233" s="10">
        <v>43924.25</v>
      </c>
      <c r="B2233" s="10">
        <f>DATE(1904,MONTH(Data_Warmte[[#This Row],[Datumtijd]]),DAY(Data_Warmte[[#This Row],[Datumtijd]]))+TIME(HOUR(Data_Warmte[[#This Row],[Datumtijd]]),MINUTE(Data_Warmte[[#This Row],[Datumtijd]]),SECOND(Data_Warmte[[#This Row],[Datumtijd]]))</f>
        <v>1555.25</v>
      </c>
      <c r="C2233" s="11">
        <v>1.7568455000000001E-4</v>
      </c>
      <c r="D2233" s="7">
        <f>Data_Warmte[[#This Row],[Fractie]]/MAX(Data_Warmte[Fractie])</f>
        <v>0.42533861577558663</v>
      </c>
    </row>
    <row r="2234" spans="1:4" x14ac:dyDescent="0.25">
      <c r="A2234" s="10">
        <v>43924.291666666664</v>
      </c>
      <c r="B2234" s="10">
        <f>DATE(1904,MONTH(Data_Warmte[[#This Row],[Datumtijd]]),DAY(Data_Warmte[[#This Row],[Datumtijd]]))+TIME(HOUR(Data_Warmte[[#This Row],[Datumtijd]]),MINUTE(Data_Warmte[[#This Row],[Datumtijd]]),SECOND(Data_Warmte[[#This Row],[Datumtijd]]))</f>
        <v>1555.2916666666667</v>
      </c>
      <c r="C2234" s="11">
        <v>2.1722419999999998E-4</v>
      </c>
      <c r="D2234" s="7">
        <f>Data_Warmte[[#This Row],[Fractie]]/MAX(Data_Warmte[Fractie])</f>
        <v>0.52590760280832416</v>
      </c>
    </row>
    <row r="2235" spans="1:4" x14ac:dyDescent="0.25">
      <c r="A2235" s="10">
        <v>43924.333333333336</v>
      </c>
      <c r="B2235" s="10">
        <f>DATE(1904,MONTH(Data_Warmte[[#This Row],[Datumtijd]]),DAY(Data_Warmte[[#This Row],[Datumtijd]]))+TIME(HOUR(Data_Warmte[[#This Row],[Datumtijd]]),MINUTE(Data_Warmte[[#This Row],[Datumtijd]]),SECOND(Data_Warmte[[#This Row],[Datumtijd]]))</f>
        <v>1555.3333333333333</v>
      </c>
      <c r="C2235" s="11">
        <v>2.1075342999999996E-4</v>
      </c>
      <c r="D2235" s="7">
        <f>Data_Warmte[[#This Row],[Fractie]]/MAX(Data_Warmte[Fractie])</f>
        <v>0.51024163585333471</v>
      </c>
    </row>
    <row r="2236" spans="1:4" x14ac:dyDescent="0.25">
      <c r="A2236" s="10">
        <v>43924.375</v>
      </c>
      <c r="B2236" s="10">
        <f>DATE(1904,MONTH(Data_Warmte[[#This Row],[Datumtijd]]),DAY(Data_Warmte[[#This Row],[Datumtijd]]))+TIME(HOUR(Data_Warmte[[#This Row],[Datumtijd]]),MINUTE(Data_Warmte[[#This Row],[Datumtijd]]),SECOND(Data_Warmte[[#This Row],[Datumtijd]]))</f>
        <v>1555.375</v>
      </c>
      <c r="C2236" s="11">
        <v>1.8227532000000002E-4</v>
      </c>
      <c r="D2236" s="7">
        <f>Data_Warmte[[#This Row],[Fractie]]/MAX(Data_Warmte[Fractie])</f>
        <v>0.44129510704755831</v>
      </c>
    </row>
    <row r="2237" spans="1:4" x14ac:dyDescent="0.25">
      <c r="A2237" s="10">
        <v>43924.416666666664</v>
      </c>
      <c r="B2237" s="10">
        <f>DATE(1904,MONTH(Data_Warmte[[#This Row],[Datumtijd]]),DAY(Data_Warmte[[#This Row],[Datumtijd]]))+TIME(HOUR(Data_Warmte[[#This Row],[Datumtijd]]),MINUTE(Data_Warmte[[#This Row],[Datumtijd]]),SECOND(Data_Warmte[[#This Row],[Datumtijd]]))</f>
        <v>1555.4166666666667</v>
      </c>
      <c r="C2237" s="11">
        <v>1.4120022000000001E-4</v>
      </c>
      <c r="D2237" s="7">
        <f>Data_Warmte[[#This Row],[Fractie]]/MAX(Data_Warmte[Fractie])</f>
        <v>0.34185081227693787</v>
      </c>
    </row>
    <row r="2238" spans="1:4" x14ac:dyDescent="0.25">
      <c r="A2238" s="10">
        <v>43924.458333333336</v>
      </c>
      <c r="B2238" s="10">
        <f>DATE(1904,MONTH(Data_Warmte[[#This Row],[Datumtijd]]),DAY(Data_Warmte[[#This Row],[Datumtijd]]))+TIME(HOUR(Data_Warmte[[#This Row],[Datumtijd]]),MINUTE(Data_Warmte[[#This Row],[Datumtijd]]),SECOND(Data_Warmte[[#This Row],[Datumtijd]]))</f>
        <v>1555.4583333333333</v>
      </c>
      <c r="C2238" s="11">
        <v>1.1180258E-4</v>
      </c>
      <c r="D2238" s="7">
        <f>Data_Warmte[[#This Row],[Fractie]]/MAX(Data_Warmte[Fractie])</f>
        <v>0.27067806826120616</v>
      </c>
    </row>
    <row r="2239" spans="1:4" x14ac:dyDescent="0.25">
      <c r="A2239" s="10">
        <v>43924.5</v>
      </c>
      <c r="B2239" s="10">
        <f>DATE(1904,MONTH(Data_Warmte[[#This Row],[Datumtijd]]),DAY(Data_Warmte[[#This Row],[Datumtijd]]))+TIME(HOUR(Data_Warmte[[#This Row],[Datumtijd]]),MINUTE(Data_Warmte[[#This Row],[Datumtijd]]),SECOND(Data_Warmte[[#This Row],[Datumtijd]]))</f>
        <v>1555.5</v>
      </c>
      <c r="C2239" s="11">
        <v>9.4373000000000026E-5</v>
      </c>
      <c r="D2239" s="7">
        <f>Data_Warmte[[#This Row],[Fractie]]/MAX(Data_Warmte[Fractie])</f>
        <v>0.22848042805465504</v>
      </c>
    </row>
    <row r="2240" spans="1:4" x14ac:dyDescent="0.25">
      <c r="A2240" s="10">
        <v>43924.541666666664</v>
      </c>
      <c r="B2240" s="10">
        <f>DATE(1904,MONTH(Data_Warmte[[#This Row],[Datumtijd]]),DAY(Data_Warmte[[#This Row],[Datumtijd]]))+TIME(HOUR(Data_Warmte[[#This Row],[Datumtijd]]),MINUTE(Data_Warmte[[#This Row],[Datumtijd]]),SECOND(Data_Warmte[[#This Row],[Datumtijd]]))</f>
        <v>1555.5416666666667</v>
      </c>
      <c r="C2240" s="11">
        <v>8.122632999999998E-5</v>
      </c>
      <c r="D2240" s="7">
        <f>Data_Warmte[[#This Row],[Fractie]]/MAX(Data_Warmte[Fractie])</f>
        <v>0.19665186703515475</v>
      </c>
    </row>
    <row r="2241" spans="1:4" x14ac:dyDescent="0.25">
      <c r="A2241" s="10">
        <v>43924.583333333336</v>
      </c>
      <c r="B2241" s="10">
        <f>DATE(1904,MONTH(Data_Warmte[[#This Row],[Datumtijd]]),DAY(Data_Warmte[[#This Row],[Datumtijd]]))+TIME(HOUR(Data_Warmte[[#This Row],[Datumtijd]]),MINUTE(Data_Warmte[[#This Row],[Datumtijd]]),SECOND(Data_Warmte[[#This Row],[Datumtijd]]))</f>
        <v>1555.5833333333333</v>
      </c>
      <c r="C2241" s="11">
        <v>7.6063740000000018E-5</v>
      </c>
      <c r="D2241" s="7">
        <f>Data_Warmte[[#This Row],[Fractie]]/MAX(Data_Warmte[Fractie])</f>
        <v>0.18415305092174655</v>
      </c>
    </row>
    <row r="2242" spans="1:4" x14ac:dyDescent="0.25">
      <c r="A2242" s="10">
        <v>43924.625</v>
      </c>
      <c r="B2242" s="10">
        <f>DATE(1904,MONTH(Data_Warmte[[#This Row],[Datumtijd]]),DAY(Data_Warmte[[#This Row],[Datumtijd]]))+TIME(HOUR(Data_Warmte[[#This Row],[Datumtijd]]),MINUTE(Data_Warmte[[#This Row],[Datumtijd]]),SECOND(Data_Warmte[[#This Row],[Datumtijd]]))</f>
        <v>1555.625</v>
      </c>
      <c r="C2242" s="11">
        <v>8.3765949999999994E-5</v>
      </c>
      <c r="D2242" s="7">
        <f>Data_Warmte[[#This Row],[Fractie]]/MAX(Data_Warmte[Fractie])</f>
        <v>0.20280037841760701</v>
      </c>
    </row>
    <row r="2243" spans="1:4" x14ac:dyDescent="0.25">
      <c r="A2243" s="10">
        <v>43924.666666666664</v>
      </c>
      <c r="B2243" s="10">
        <f>DATE(1904,MONTH(Data_Warmte[[#This Row],[Datumtijd]]),DAY(Data_Warmte[[#This Row],[Datumtijd]]))+TIME(HOUR(Data_Warmte[[#This Row],[Datumtijd]]),MINUTE(Data_Warmte[[#This Row],[Datumtijd]]),SECOND(Data_Warmte[[#This Row],[Datumtijd]]))</f>
        <v>1555.6666666666667</v>
      </c>
      <c r="C2243" s="11">
        <v>1.2746809999999997E-4</v>
      </c>
      <c r="D2243" s="7">
        <f>Data_Warmte[[#This Row],[Fractie]]/MAX(Data_Warmte[Fractie])</f>
        <v>0.3086048557459608</v>
      </c>
    </row>
    <row r="2244" spans="1:4" x14ac:dyDescent="0.25">
      <c r="A2244" s="10">
        <v>43924.708333333336</v>
      </c>
      <c r="B2244" s="10">
        <f>DATE(1904,MONTH(Data_Warmte[[#This Row],[Datumtijd]]),DAY(Data_Warmte[[#This Row],[Datumtijd]]))+TIME(HOUR(Data_Warmte[[#This Row],[Datumtijd]]),MINUTE(Data_Warmte[[#This Row],[Datumtijd]]),SECOND(Data_Warmte[[#This Row],[Datumtijd]]))</f>
        <v>1555.7083333333333</v>
      </c>
      <c r="C2244" s="11">
        <v>1.5924850000000003E-4</v>
      </c>
      <c r="D2244" s="7">
        <f>Data_Warmte[[#This Row],[Fractie]]/MAX(Data_Warmte[Fractie])</f>
        <v>0.38554634744112964</v>
      </c>
    </row>
    <row r="2245" spans="1:4" x14ac:dyDescent="0.25">
      <c r="A2245" s="10">
        <v>43924.75</v>
      </c>
      <c r="B2245" s="10">
        <f>DATE(1904,MONTH(Data_Warmte[[#This Row],[Datumtijd]]),DAY(Data_Warmte[[#This Row],[Datumtijd]]))+TIME(HOUR(Data_Warmte[[#This Row],[Datumtijd]]),MINUTE(Data_Warmte[[#This Row],[Datumtijd]]),SECOND(Data_Warmte[[#This Row],[Datumtijd]]))</f>
        <v>1555.75</v>
      </c>
      <c r="C2245" s="11">
        <v>1.6783679999999999E-4</v>
      </c>
      <c r="D2245" s="7">
        <f>Data_Warmte[[#This Row],[Fractie]]/MAX(Data_Warmte[Fractie])</f>
        <v>0.40633893070394622</v>
      </c>
    </row>
    <row r="2246" spans="1:4" x14ac:dyDescent="0.25">
      <c r="A2246" s="10">
        <v>43924.791666666664</v>
      </c>
      <c r="B2246" s="10">
        <f>DATE(1904,MONTH(Data_Warmte[[#This Row],[Datumtijd]]),DAY(Data_Warmte[[#This Row],[Datumtijd]]))+TIME(HOUR(Data_Warmte[[#This Row],[Datumtijd]]),MINUTE(Data_Warmte[[#This Row],[Datumtijd]]),SECOND(Data_Warmte[[#This Row],[Datumtijd]]))</f>
        <v>1555.7916666666667</v>
      </c>
      <c r="C2246" s="11">
        <v>1.7739266999999999E-4</v>
      </c>
      <c r="D2246" s="7">
        <f>Data_Warmte[[#This Row],[Fractie]]/MAX(Data_Warmte[Fractie])</f>
        <v>0.42947403574494986</v>
      </c>
    </row>
    <row r="2247" spans="1:4" x14ac:dyDescent="0.25">
      <c r="A2247" s="10">
        <v>43924.833333333336</v>
      </c>
      <c r="B2247" s="10">
        <f>DATE(1904,MONTH(Data_Warmte[[#This Row],[Datumtijd]]),DAY(Data_Warmte[[#This Row],[Datumtijd]]))+TIME(HOUR(Data_Warmte[[#This Row],[Datumtijd]]),MINUTE(Data_Warmte[[#This Row],[Datumtijd]]),SECOND(Data_Warmte[[#This Row],[Datumtijd]]))</f>
        <v>1555.8333333333333</v>
      </c>
      <c r="C2247" s="11">
        <v>1.6539175000000001E-4</v>
      </c>
      <c r="D2247" s="7">
        <f>Data_Warmte[[#This Row],[Fractie]]/MAX(Data_Warmte[Fractie])</f>
        <v>0.40041937669363575</v>
      </c>
    </row>
    <row r="2248" spans="1:4" x14ac:dyDescent="0.25">
      <c r="A2248" s="10">
        <v>43924.875</v>
      </c>
      <c r="B2248" s="10">
        <f>DATE(1904,MONTH(Data_Warmte[[#This Row],[Datumtijd]]),DAY(Data_Warmte[[#This Row],[Datumtijd]]))+TIME(HOUR(Data_Warmte[[#This Row],[Datumtijd]]),MINUTE(Data_Warmte[[#This Row],[Datumtijd]]),SECOND(Data_Warmte[[#This Row],[Datumtijd]]))</f>
        <v>1555.875</v>
      </c>
      <c r="C2248" s="11">
        <v>1.4092382999999998E-4</v>
      </c>
      <c r="D2248" s="7">
        <f>Data_Warmte[[#This Row],[Fractie]]/MAX(Data_Warmte[Fractie])</f>
        <v>0.3411816621438486</v>
      </c>
    </row>
    <row r="2249" spans="1:4" x14ac:dyDescent="0.25">
      <c r="A2249" s="10">
        <v>43924.916666666664</v>
      </c>
      <c r="B2249" s="10">
        <f>DATE(1904,MONTH(Data_Warmte[[#This Row],[Datumtijd]]),DAY(Data_Warmte[[#This Row],[Datumtijd]]))+TIME(HOUR(Data_Warmte[[#This Row],[Datumtijd]]),MINUTE(Data_Warmte[[#This Row],[Datumtijd]]),SECOND(Data_Warmte[[#This Row],[Datumtijd]]))</f>
        <v>1555.9166666666667</v>
      </c>
      <c r="C2249" s="11">
        <v>1.0277623999999998E-4</v>
      </c>
      <c r="D2249" s="7">
        <f>Data_Warmte[[#This Row],[Fractie]]/MAX(Data_Warmte[Fractie])</f>
        <v>0.24882497439996556</v>
      </c>
    </row>
    <row r="2250" spans="1:4" x14ac:dyDescent="0.25">
      <c r="A2250" s="10">
        <v>43924.958333333336</v>
      </c>
      <c r="B2250" s="10">
        <f>DATE(1904,MONTH(Data_Warmte[[#This Row],[Datumtijd]]),DAY(Data_Warmte[[#This Row],[Datumtijd]]))+TIME(HOUR(Data_Warmte[[#This Row],[Datumtijd]]),MINUTE(Data_Warmte[[#This Row],[Datumtijd]]),SECOND(Data_Warmte[[#This Row],[Datumtijd]]))</f>
        <v>1555.9583333333333</v>
      </c>
      <c r="C2250" s="11">
        <v>6.30775E-5</v>
      </c>
      <c r="D2250" s="7">
        <f>Data_Warmte[[#This Row],[Fractie]]/MAX(Data_Warmte[Fractie])</f>
        <v>0.15271289670369173</v>
      </c>
    </row>
    <row r="2251" spans="1:4" x14ac:dyDescent="0.25">
      <c r="A2251" s="10">
        <v>43925</v>
      </c>
      <c r="B2251" s="10">
        <f>DATE(1904,MONTH(Data_Warmte[[#This Row],[Datumtijd]]),DAY(Data_Warmte[[#This Row],[Datumtijd]]))+TIME(HOUR(Data_Warmte[[#This Row],[Datumtijd]]),MINUTE(Data_Warmte[[#This Row],[Datumtijd]]),SECOND(Data_Warmte[[#This Row],[Datumtijd]]))</f>
        <v>1556</v>
      </c>
      <c r="C2251" s="11">
        <v>5.6154599999999993E-5</v>
      </c>
      <c r="D2251" s="7">
        <f>Data_Warmte[[#This Row],[Fractie]]/MAX(Data_Warmte[Fractie])</f>
        <v>0.13595230675339268</v>
      </c>
    </row>
    <row r="2252" spans="1:4" x14ac:dyDescent="0.25">
      <c r="A2252" s="10">
        <v>43925.041666666664</v>
      </c>
      <c r="B2252" s="10">
        <f>DATE(1904,MONTH(Data_Warmte[[#This Row],[Datumtijd]]),DAY(Data_Warmte[[#This Row],[Datumtijd]]))+TIME(HOUR(Data_Warmte[[#This Row],[Datumtijd]]),MINUTE(Data_Warmte[[#This Row],[Datumtijd]]),SECOND(Data_Warmte[[#This Row],[Datumtijd]]))</f>
        <v>1556.0416666666667</v>
      </c>
      <c r="C2252" s="11">
        <v>5.1632299999999997E-5</v>
      </c>
      <c r="D2252" s="7">
        <f>Data_Warmte[[#This Row],[Fractie]]/MAX(Data_Warmte[Fractie])</f>
        <v>0.12500365576432201</v>
      </c>
    </row>
    <row r="2253" spans="1:4" x14ac:dyDescent="0.25">
      <c r="A2253" s="10">
        <v>43925.083333333336</v>
      </c>
      <c r="B2253" s="10">
        <f>DATE(1904,MONTH(Data_Warmte[[#This Row],[Datumtijd]]),DAY(Data_Warmte[[#This Row],[Datumtijd]]))+TIME(HOUR(Data_Warmte[[#This Row],[Datumtijd]]),MINUTE(Data_Warmte[[#This Row],[Datumtijd]]),SECOND(Data_Warmte[[#This Row],[Datumtijd]]))</f>
        <v>1556.0833333333333</v>
      </c>
      <c r="C2253" s="11">
        <v>5.5308959999999999E-5</v>
      </c>
      <c r="D2253" s="7">
        <f>Data_Warmte[[#This Row],[Fractie]]/MAX(Data_Warmte[Fractie])</f>
        <v>0.13390498189161931</v>
      </c>
    </row>
    <row r="2254" spans="1:4" x14ac:dyDescent="0.25">
      <c r="A2254" s="10">
        <v>43925.125</v>
      </c>
      <c r="B2254" s="10">
        <f>DATE(1904,MONTH(Data_Warmte[[#This Row],[Datumtijd]]),DAY(Data_Warmte[[#This Row],[Datumtijd]]))+TIME(HOUR(Data_Warmte[[#This Row],[Datumtijd]]),MINUTE(Data_Warmte[[#This Row],[Datumtijd]]),SECOND(Data_Warmte[[#This Row],[Datumtijd]]))</f>
        <v>1556.125</v>
      </c>
      <c r="C2254" s="11">
        <v>5.7933519999999998E-5</v>
      </c>
      <c r="D2254" s="7">
        <f>Data_Warmte[[#This Row],[Fractie]]/MAX(Data_Warmte[Fractie])</f>
        <v>0.14025913606977541</v>
      </c>
    </row>
    <row r="2255" spans="1:4" x14ac:dyDescent="0.25">
      <c r="A2255" s="10">
        <v>43925.166666666664</v>
      </c>
      <c r="B2255" s="10">
        <f>DATE(1904,MONTH(Data_Warmte[[#This Row],[Datumtijd]]),DAY(Data_Warmte[[#This Row],[Datumtijd]]))+TIME(HOUR(Data_Warmte[[#This Row],[Datumtijd]]),MINUTE(Data_Warmte[[#This Row],[Datumtijd]]),SECOND(Data_Warmte[[#This Row],[Datumtijd]]))</f>
        <v>1556.1666666666667</v>
      </c>
      <c r="C2255" s="11">
        <v>6.5474649999999995E-5</v>
      </c>
      <c r="D2255" s="7">
        <f>Data_Warmte[[#This Row],[Fractie]]/MAX(Data_Warmte[Fractie])</f>
        <v>0.15851648309080685</v>
      </c>
    </row>
    <row r="2256" spans="1:4" x14ac:dyDescent="0.25">
      <c r="A2256" s="10">
        <v>43925.208333333336</v>
      </c>
      <c r="B2256" s="10">
        <f>DATE(1904,MONTH(Data_Warmte[[#This Row],[Datumtijd]]),DAY(Data_Warmte[[#This Row],[Datumtijd]]))+TIME(HOUR(Data_Warmte[[#This Row],[Datumtijd]]),MINUTE(Data_Warmte[[#This Row],[Datumtijd]]),SECOND(Data_Warmte[[#This Row],[Datumtijd]]))</f>
        <v>1556.2083333333333</v>
      </c>
      <c r="C2256" s="11">
        <v>8.4850100000000009E-5</v>
      </c>
      <c r="D2256" s="7">
        <f>Data_Warmte[[#This Row],[Fractie]]/MAX(Data_Warmte[Fractie])</f>
        <v>0.20542514456974223</v>
      </c>
    </row>
    <row r="2257" spans="1:4" x14ac:dyDescent="0.25">
      <c r="A2257" s="10">
        <v>43925.25</v>
      </c>
      <c r="B2257" s="10">
        <f>DATE(1904,MONTH(Data_Warmte[[#This Row],[Datumtijd]]),DAY(Data_Warmte[[#This Row],[Datumtijd]]))+TIME(HOUR(Data_Warmte[[#This Row],[Datumtijd]]),MINUTE(Data_Warmte[[#This Row],[Datumtijd]]),SECOND(Data_Warmte[[#This Row],[Datumtijd]]))</f>
        <v>1556.25</v>
      </c>
      <c r="C2257" s="11">
        <v>1.3914495999999999E-4</v>
      </c>
      <c r="D2257" s="7">
        <f>Data_Warmte[[#This Row],[Fractie]]/MAX(Data_Warmte[Fractie])</f>
        <v>0.33687495387926469</v>
      </c>
    </row>
    <row r="2258" spans="1:4" x14ac:dyDescent="0.25">
      <c r="A2258" s="10">
        <v>43925.291666666664</v>
      </c>
      <c r="B2258" s="10">
        <f>DATE(1904,MONTH(Data_Warmte[[#This Row],[Datumtijd]]),DAY(Data_Warmte[[#This Row],[Datumtijd]]))+TIME(HOUR(Data_Warmte[[#This Row],[Datumtijd]]),MINUTE(Data_Warmte[[#This Row],[Datumtijd]]),SECOND(Data_Warmte[[#This Row],[Datumtijd]]))</f>
        <v>1556.2916666666667</v>
      </c>
      <c r="C2258" s="11">
        <v>2.1323355000000003E-4</v>
      </c>
      <c r="D2258" s="7">
        <f>Data_Warmte[[#This Row],[Fractie]]/MAX(Data_Warmte[Fractie])</f>
        <v>0.51624609559528345</v>
      </c>
    </row>
    <row r="2259" spans="1:4" x14ac:dyDescent="0.25">
      <c r="A2259" s="10">
        <v>43925.333333333336</v>
      </c>
      <c r="B2259" s="10">
        <f>DATE(1904,MONTH(Data_Warmte[[#This Row],[Datumtijd]]),DAY(Data_Warmte[[#This Row],[Datumtijd]]))+TIME(HOUR(Data_Warmte[[#This Row],[Datumtijd]]),MINUTE(Data_Warmte[[#This Row],[Datumtijd]]),SECOND(Data_Warmte[[#This Row],[Datumtijd]]))</f>
        <v>1556.3333333333333</v>
      </c>
      <c r="C2259" s="11">
        <v>2.5002515999999998E-4</v>
      </c>
      <c r="D2259" s="7">
        <f>Data_Warmte[[#This Row],[Fractie]]/MAX(Data_Warmte[Fractie])</f>
        <v>0.60531990697798732</v>
      </c>
    </row>
    <row r="2260" spans="1:4" x14ac:dyDescent="0.25">
      <c r="A2260" s="10">
        <v>43925.375</v>
      </c>
      <c r="B2260" s="10">
        <f>DATE(1904,MONTH(Data_Warmte[[#This Row],[Datumtijd]]),DAY(Data_Warmte[[#This Row],[Datumtijd]]))+TIME(HOUR(Data_Warmte[[#This Row],[Datumtijd]]),MINUTE(Data_Warmte[[#This Row],[Datumtijd]]),SECOND(Data_Warmte[[#This Row],[Datumtijd]]))</f>
        <v>1556.375</v>
      </c>
      <c r="C2260" s="11">
        <v>2.4070420000000002E-4</v>
      </c>
      <c r="D2260" s="7">
        <f>Data_Warmte[[#This Row],[Fractie]]/MAX(Data_Warmte[Fractie])</f>
        <v>0.58275352749783615</v>
      </c>
    </row>
    <row r="2261" spans="1:4" x14ac:dyDescent="0.25">
      <c r="A2261" s="10">
        <v>43925.416666666664</v>
      </c>
      <c r="B2261" s="10">
        <f>DATE(1904,MONTH(Data_Warmte[[#This Row],[Datumtijd]]),DAY(Data_Warmte[[#This Row],[Datumtijd]]))+TIME(HOUR(Data_Warmte[[#This Row],[Datumtijd]]),MINUTE(Data_Warmte[[#This Row],[Datumtijd]]),SECOND(Data_Warmte[[#This Row],[Datumtijd]]))</f>
        <v>1556.4166666666667</v>
      </c>
      <c r="C2261" s="11">
        <v>1.9789208000000003E-4</v>
      </c>
      <c r="D2261" s="7">
        <f>Data_Warmte[[#This Row],[Fractie]]/MAX(Data_Warmte[Fractie])</f>
        <v>0.4791038448181793</v>
      </c>
    </row>
    <row r="2262" spans="1:4" x14ac:dyDescent="0.25">
      <c r="A2262" s="10">
        <v>43925.458333333336</v>
      </c>
      <c r="B2262" s="10">
        <f>DATE(1904,MONTH(Data_Warmte[[#This Row],[Datumtijd]]),DAY(Data_Warmte[[#This Row],[Datumtijd]]))+TIME(HOUR(Data_Warmte[[#This Row],[Datumtijd]]),MINUTE(Data_Warmte[[#This Row],[Datumtijd]]),SECOND(Data_Warmte[[#This Row],[Datumtijd]]))</f>
        <v>1556.4583333333333</v>
      </c>
      <c r="C2262" s="11">
        <v>1.6775631999999999E-4</v>
      </c>
      <c r="D2262" s="7">
        <f>Data_Warmte[[#This Row],[Fractie]]/MAX(Data_Warmte[Fractie])</f>
        <v>0.40614408572869015</v>
      </c>
    </row>
    <row r="2263" spans="1:4" x14ac:dyDescent="0.25">
      <c r="A2263" s="10">
        <v>43925.5</v>
      </c>
      <c r="B2263" s="10">
        <f>DATE(1904,MONTH(Data_Warmte[[#This Row],[Datumtijd]]),DAY(Data_Warmte[[#This Row],[Datumtijd]]))+TIME(HOUR(Data_Warmte[[#This Row],[Datumtijd]]),MINUTE(Data_Warmte[[#This Row],[Datumtijd]]),SECOND(Data_Warmte[[#This Row],[Datumtijd]]))</f>
        <v>1556.5</v>
      </c>
      <c r="C2263" s="11">
        <v>1.4673545000000001E-4</v>
      </c>
      <c r="D2263" s="7">
        <f>Data_Warmte[[#This Row],[Fractie]]/MAX(Data_Warmte[Fractie])</f>
        <v>0.35525180323601485</v>
      </c>
    </row>
    <row r="2264" spans="1:4" x14ac:dyDescent="0.25">
      <c r="A2264" s="10">
        <v>43925.541666666664</v>
      </c>
      <c r="B2264" s="10">
        <f>DATE(1904,MONTH(Data_Warmte[[#This Row],[Datumtijd]]),DAY(Data_Warmte[[#This Row],[Datumtijd]]))+TIME(HOUR(Data_Warmte[[#This Row],[Datumtijd]]),MINUTE(Data_Warmte[[#This Row],[Datumtijd]]),SECOND(Data_Warmte[[#This Row],[Datumtijd]]))</f>
        <v>1556.5416666666667</v>
      </c>
      <c r="C2264" s="11">
        <v>1.1913748000000001E-4</v>
      </c>
      <c r="D2264" s="7">
        <f>Data_Warmte[[#This Row],[Fractie]]/MAX(Data_Warmte[Fractie])</f>
        <v>0.28843612503314403</v>
      </c>
    </row>
    <row r="2265" spans="1:4" x14ac:dyDescent="0.25">
      <c r="A2265" s="10">
        <v>43925.583333333336</v>
      </c>
      <c r="B2265" s="10">
        <f>DATE(1904,MONTH(Data_Warmte[[#This Row],[Datumtijd]]),DAY(Data_Warmte[[#This Row],[Datumtijd]]))+TIME(HOUR(Data_Warmte[[#This Row],[Datumtijd]]),MINUTE(Data_Warmte[[#This Row],[Datumtijd]]),SECOND(Data_Warmte[[#This Row],[Datumtijd]]))</f>
        <v>1556.5833333333333</v>
      </c>
      <c r="C2265" s="11">
        <v>1.1192256E-4</v>
      </c>
      <c r="D2265" s="7">
        <f>Data_Warmte[[#This Row],[Fractie]]/MAX(Data_Warmte[Fractie])</f>
        <v>0.27096854415746885</v>
      </c>
    </row>
    <row r="2266" spans="1:4" x14ac:dyDescent="0.25">
      <c r="A2266" s="10">
        <v>43925.625</v>
      </c>
      <c r="B2266" s="10">
        <f>DATE(1904,MONTH(Data_Warmte[[#This Row],[Datumtijd]]),DAY(Data_Warmte[[#This Row],[Datumtijd]]))+TIME(HOUR(Data_Warmte[[#This Row],[Datumtijd]]),MINUTE(Data_Warmte[[#This Row],[Datumtijd]]),SECOND(Data_Warmte[[#This Row],[Datumtijd]]))</f>
        <v>1556.625</v>
      </c>
      <c r="C2266" s="11">
        <v>1.2186182000000002E-4</v>
      </c>
      <c r="D2266" s="7">
        <f>Data_Warmte[[#This Row],[Fractie]]/MAX(Data_Warmte[Fractie])</f>
        <v>0.2950318501808708</v>
      </c>
    </row>
    <row r="2267" spans="1:4" x14ac:dyDescent="0.25">
      <c r="A2267" s="10">
        <v>43925.666666666664</v>
      </c>
      <c r="B2267" s="10">
        <f>DATE(1904,MONTH(Data_Warmte[[#This Row],[Datumtijd]]),DAY(Data_Warmte[[#This Row],[Datumtijd]]))+TIME(HOUR(Data_Warmte[[#This Row],[Datumtijd]]),MINUTE(Data_Warmte[[#This Row],[Datumtijd]]),SECOND(Data_Warmte[[#This Row],[Datumtijd]]))</f>
        <v>1556.6666666666667</v>
      </c>
      <c r="C2267" s="11">
        <v>1.4086554000000001E-4</v>
      </c>
      <c r="D2267" s="7">
        <f>Data_Warmte[[#This Row],[Fractie]]/MAX(Data_Warmte[Fractie])</f>
        <v>0.34104053995687461</v>
      </c>
    </row>
    <row r="2268" spans="1:4" x14ac:dyDescent="0.25">
      <c r="A2268" s="10">
        <v>43925.708333333336</v>
      </c>
      <c r="B2268" s="10">
        <f>DATE(1904,MONTH(Data_Warmte[[#This Row],[Datumtijd]]),DAY(Data_Warmte[[#This Row],[Datumtijd]]))+TIME(HOUR(Data_Warmte[[#This Row],[Datumtijd]]),MINUTE(Data_Warmte[[#This Row],[Datumtijd]]),SECOND(Data_Warmte[[#This Row],[Datumtijd]]))</f>
        <v>1556.7083333333333</v>
      </c>
      <c r="C2268" s="11">
        <v>1.7349565999999998E-4</v>
      </c>
      <c r="D2268" s="7">
        <f>Data_Warmte[[#This Row],[Fractie]]/MAX(Data_Warmte[Fractie])</f>
        <v>0.42003923434059404</v>
      </c>
    </row>
    <row r="2269" spans="1:4" x14ac:dyDescent="0.25">
      <c r="A2269" s="10">
        <v>43925.75</v>
      </c>
      <c r="B2269" s="10">
        <f>DATE(1904,MONTH(Data_Warmte[[#This Row],[Datumtijd]]),DAY(Data_Warmte[[#This Row],[Datumtijd]]))+TIME(HOUR(Data_Warmte[[#This Row],[Datumtijd]]),MINUTE(Data_Warmte[[#This Row],[Datumtijd]]),SECOND(Data_Warmte[[#This Row],[Datumtijd]]))</f>
        <v>1556.75</v>
      </c>
      <c r="C2269" s="11">
        <v>1.8493576E-4</v>
      </c>
      <c r="D2269" s="7">
        <f>Data_Warmte[[#This Row],[Fractie]]/MAX(Data_Warmte[Fractie])</f>
        <v>0.44773612799649204</v>
      </c>
    </row>
    <row r="2270" spans="1:4" x14ac:dyDescent="0.25">
      <c r="A2270" s="10">
        <v>43925.791666666664</v>
      </c>
      <c r="B2270" s="10">
        <f>DATE(1904,MONTH(Data_Warmte[[#This Row],[Datumtijd]]),DAY(Data_Warmte[[#This Row],[Datumtijd]]))+TIME(HOUR(Data_Warmte[[#This Row],[Datumtijd]]),MINUTE(Data_Warmte[[#This Row],[Datumtijd]]),SECOND(Data_Warmte[[#This Row],[Datumtijd]]))</f>
        <v>1556.7916666666667</v>
      </c>
      <c r="C2270" s="11">
        <v>1.9117519999999999E-4</v>
      </c>
      <c r="D2270" s="7">
        <f>Data_Warmte[[#This Row],[Fractie]]/MAX(Data_Warmte[Fractie])</f>
        <v>0.46284203669941903</v>
      </c>
    </row>
    <row r="2271" spans="1:4" x14ac:dyDescent="0.25">
      <c r="A2271" s="10">
        <v>43925.833333333336</v>
      </c>
      <c r="B2271" s="10">
        <f>DATE(1904,MONTH(Data_Warmte[[#This Row],[Datumtijd]]),DAY(Data_Warmte[[#This Row],[Datumtijd]]))+TIME(HOUR(Data_Warmte[[#This Row],[Datumtijd]]),MINUTE(Data_Warmte[[#This Row],[Datumtijd]]),SECOND(Data_Warmte[[#This Row],[Datumtijd]]))</f>
        <v>1556.8333333333333</v>
      </c>
      <c r="C2271" s="11">
        <v>1.7900069999999995E-4</v>
      </c>
      <c r="D2271" s="7">
        <f>Data_Warmte[[#This Row],[Fractie]]/MAX(Data_Warmte[Fractie])</f>
        <v>0.43336713422359013</v>
      </c>
    </row>
    <row r="2272" spans="1:4" x14ac:dyDescent="0.25">
      <c r="A2272" s="10">
        <v>43925.875</v>
      </c>
      <c r="B2272" s="10">
        <f>DATE(1904,MONTH(Data_Warmte[[#This Row],[Datumtijd]]),DAY(Data_Warmte[[#This Row],[Datumtijd]]))+TIME(HOUR(Data_Warmte[[#This Row],[Datumtijd]]),MINUTE(Data_Warmte[[#This Row],[Datumtijd]]),SECOND(Data_Warmte[[#This Row],[Datumtijd]]))</f>
        <v>1556.875</v>
      </c>
      <c r="C2272" s="11">
        <v>1.5467576E-4</v>
      </c>
      <c r="D2272" s="7">
        <f>Data_Warmte[[#This Row],[Fractie]]/MAX(Data_Warmte[Fractie])</f>
        <v>0.37447557939748743</v>
      </c>
    </row>
    <row r="2273" spans="1:4" x14ac:dyDescent="0.25">
      <c r="A2273" s="10">
        <v>43925.916666666664</v>
      </c>
      <c r="B2273" s="10">
        <f>DATE(1904,MONTH(Data_Warmte[[#This Row],[Datumtijd]]),DAY(Data_Warmte[[#This Row],[Datumtijd]]))+TIME(HOUR(Data_Warmte[[#This Row],[Datumtijd]]),MINUTE(Data_Warmte[[#This Row],[Datumtijd]]),SECOND(Data_Warmte[[#This Row],[Datumtijd]]))</f>
        <v>1556.9166666666667</v>
      </c>
      <c r="C2273" s="11">
        <v>1.2609803000000001E-4</v>
      </c>
      <c r="D2273" s="7">
        <f>Data_Warmte[[#This Row],[Fractie]]/MAX(Data_Warmte[Fractie])</f>
        <v>0.30528786698789623</v>
      </c>
    </row>
    <row r="2274" spans="1:4" x14ac:dyDescent="0.25">
      <c r="A2274" s="10">
        <v>43925.958333333336</v>
      </c>
      <c r="B2274" s="10">
        <f>DATE(1904,MONTH(Data_Warmte[[#This Row],[Datumtijd]]),DAY(Data_Warmte[[#This Row],[Datumtijd]]))+TIME(HOUR(Data_Warmte[[#This Row],[Datumtijd]]),MINUTE(Data_Warmte[[#This Row],[Datumtijd]]),SECOND(Data_Warmte[[#This Row],[Datumtijd]]))</f>
        <v>1556.9583333333333</v>
      </c>
      <c r="C2274" s="11">
        <v>8.5938360000000001E-5</v>
      </c>
      <c r="D2274" s="7">
        <f>Data_Warmte[[#This Row],[Fractie]]/MAX(Data_Warmte[Fractie])</f>
        <v>0.20805986117973405</v>
      </c>
    </row>
    <row r="2275" spans="1:4" x14ac:dyDescent="0.25">
      <c r="A2275" s="10">
        <v>43926</v>
      </c>
      <c r="B2275" s="10">
        <f>DATE(1904,MONTH(Data_Warmte[[#This Row],[Datumtijd]]),DAY(Data_Warmte[[#This Row],[Datumtijd]]))+TIME(HOUR(Data_Warmte[[#This Row],[Datumtijd]]),MINUTE(Data_Warmte[[#This Row],[Datumtijd]]),SECOND(Data_Warmte[[#This Row],[Datumtijd]]))</f>
        <v>1557</v>
      </c>
      <c r="C2275" s="11">
        <v>6.9392499999999997E-5</v>
      </c>
      <c r="D2275" s="7">
        <f>Data_Warmte[[#This Row],[Fractie]]/MAX(Data_Warmte[Fractie])</f>
        <v>0.16800173888487857</v>
      </c>
    </row>
    <row r="2276" spans="1:4" x14ac:dyDescent="0.25">
      <c r="A2276" s="10">
        <v>43926.041666666664</v>
      </c>
      <c r="B2276" s="10">
        <f>DATE(1904,MONTH(Data_Warmte[[#This Row],[Datumtijd]]),DAY(Data_Warmte[[#This Row],[Datumtijd]]))+TIME(HOUR(Data_Warmte[[#This Row],[Datumtijd]]),MINUTE(Data_Warmte[[#This Row],[Datumtijd]]),SECOND(Data_Warmte[[#This Row],[Datumtijd]]))</f>
        <v>1557.0416666666667</v>
      </c>
      <c r="C2276" s="11">
        <v>6.4569949999999997E-5</v>
      </c>
      <c r="D2276" s="7">
        <f>Data_Warmte[[#This Row],[Fractie]]/MAX(Data_Warmte[Fractie])</f>
        <v>0.15632617184435876</v>
      </c>
    </row>
    <row r="2277" spans="1:4" x14ac:dyDescent="0.25">
      <c r="A2277" s="10">
        <v>43926.083333333336</v>
      </c>
      <c r="B2277" s="10">
        <f>DATE(1904,MONTH(Data_Warmte[[#This Row],[Datumtijd]]),DAY(Data_Warmte[[#This Row],[Datumtijd]]))+TIME(HOUR(Data_Warmte[[#This Row],[Datumtijd]]),MINUTE(Data_Warmte[[#This Row],[Datumtijd]]),SECOND(Data_Warmte[[#This Row],[Datumtijd]]))</f>
        <v>1557.0833333333333</v>
      </c>
      <c r="C2277" s="11">
        <v>6.1309399999999993E-5</v>
      </c>
      <c r="D2277" s="7">
        <f>Data_Warmte[[#This Row],[Fractie]]/MAX(Data_Warmte[Fractie])</f>
        <v>0.14843226299655687</v>
      </c>
    </row>
    <row r="2278" spans="1:4" x14ac:dyDescent="0.25">
      <c r="A2278" s="10">
        <v>43926.125</v>
      </c>
      <c r="B2278" s="10">
        <f>DATE(1904,MONTH(Data_Warmte[[#This Row],[Datumtijd]]),DAY(Data_Warmte[[#This Row],[Datumtijd]]))+TIME(HOUR(Data_Warmte[[#This Row],[Datumtijd]]),MINUTE(Data_Warmte[[#This Row],[Datumtijd]]),SECOND(Data_Warmte[[#This Row],[Datumtijd]]))</f>
        <v>1557.125</v>
      </c>
      <c r="C2278" s="11">
        <v>6.7297849999999995E-5</v>
      </c>
      <c r="D2278" s="7">
        <f>Data_Warmte[[#This Row],[Fractie]]/MAX(Data_Warmte[Fractie])</f>
        <v>0.162930515880156</v>
      </c>
    </row>
    <row r="2279" spans="1:4" x14ac:dyDescent="0.25">
      <c r="A2279" s="10">
        <v>43926.166666666664</v>
      </c>
      <c r="B2279" s="10">
        <f>DATE(1904,MONTH(Data_Warmte[[#This Row],[Datumtijd]]),DAY(Data_Warmte[[#This Row],[Datumtijd]]))+TIME(HOUR(Data_Warmte[[#This Row],[Datumtijd]]),MINUTE(Data_Warmte[[#This Row],[Datumtijd]]),SECOND(Data_Warmte[[#This Row],[Datumtijd]]))</f>
        <v>1557.1666666666667</v>
      </c>
      <c r="C2279" s="11">
        <v>7.4645390000000001E-5</v>
      </c>
      <c r="D2279" s="7">
        <f>Data_Warmte[[#This Row],[Fractie]]/MAX(Data_Warmte[Fractie])</f>
        <v>0.18071917454681596</v>
      </c>
    </row>
    <row r="2280" spans="1:4" x14ac:dyDescent="0.25">
      <c r="A2280" s="10">
        <v>43926.208333333336</v>
      </c>
      <c r="B2280" s="10">
        <f>DATE(1904,MONTH(Data_Warmte[[#This Row],[Datumtijd]]),DAY(Data_Warmte[[#This Row],[Datumtijd]]))+TIME(HOUR(Data_Warmte[[#This Row],[Datumtijd]]),MINUTE(Data_Warmte[[#This Row],[Datumtijd]]),SECOND(Data_Warmte[[#This Row],[Datumtijd]]))</f>
        <v>1557.2083333333333</v>
      </c>
      <c r="C2280" s="11">
        <v>9.2862600000000008E-5</v>
      </c>
      <c r="D2280" s="7">
        <f>Data_Warmte[[#This Row],[Fractie]]/MAX(Data_Warmte[Fractie])</f>
        <v>0.2248236953182394</v>
      </c>
    </row>
    <row r="2281" spans="1:4" x14ac:dyDescent="0.25">
      <c r="A2281" s="10">
        <v>43926.25</v>
      </c>
      <c r="B2281" s="10">
        <f>DATE(1904,MONTH(Data_Warmte[[#This Row],[Datumtijd]]),DAY(Data_Warmte[[#This Row],[Datumtijd]]))+TIME(HOUR(Data_Warmte[[#This Row],[Datumtijd]]),MINUTE(Data_Warmte[[#This Row],[Datumtijd]]),SECOND(Data_Warmte[[#This Row],[Datumtijd]]))</f>
        <v>1557.25</v>
      </c>
      <c r="C2281" s="11">
        <v>1.4509164000000001E-4</v>
      </c>
      <c r="D2281" s="7">
        <f>Data_Warmte[[#This Row],[Fractie]]/MAX(Data_Warmte[Fractie])</f>
        <v>0.35127208009019428</v>
      </c>
    </row>
    <row r="2282" spans="1:4" x14ac:dyDescent="0.25">
      <c r="A2282" s="10">
        <v>43926.291666666664</v>
      </c>
      <c r="B2282" s="10">
        <f>DATE(1904,MONTH(Data_Warmte[[#This Row],[Datumtijd]]),DAY(Data_Warmte[[#This Row],[Datumtijd]]))+TIME(HOUR(Data_Warmte[[#This Row],[Datumtijd]]),MINUTE(Data_Warmte[[#This Row],[Datumtijd]]),SECOND(Data_Warmte[[#This Row],[Datumtijd]]))</f>
        <v>1557.2916666666667</v>
      </c>
      <c r="C2282" s="11">
        <v>2.1328423999999996E-4</v>
      </c>
      <c r="D2282" s="7">
        <f>Data_Warmte[[#This Row],[Fractie]]/MAX(Data_Warmte[Fractie])</f>
        <v>0.51636881790884848</v>
      </c>
    </row>
    <row r="2283" spans="1:4" x14ac:dyDescent="0.25">
      <c r="A2283" s="10">
        <v>43926.333333333336</v>
      </c>
      <c r="B2283" s="10">
        <f>DATE(1904,MONTH(Data_Warmte[[#This Row],[Datumtijd]]),DAY(Data_Warmte[[#This Row],[Datumtijd]]))+TIME(HOUR(Data_Warmte[[#This Row],[Datumtijd]]),MINUTE(Data_Warmte[[#This Row],[Datumtijd]]),SECOND(Data_Warmte[[#This Row],[Datumtijd]]))</f>
        <v>1557.3333333333333</v>
      </c>
      <c r="C2283" s="11">
        <v>2.5910860000000001E-4</v>
      </c>
      <c r="D2283" s="7">
        <f>Data_Warmte[[#This Row],[Fractie]]/MAX(Data_Warmte[Fractie])</f>
        <v>0.62731124199339194</v>
      </c>
    </row>
    <row r="2284" spans="1:4" x14ac:dyDescent="0.25">
      <c r="A2284" s="10">
        <v>43926.375</v>
      </c>
      <c r="B2284" s="10">
        <f>DATE(1904,MONTH(Data_Warmte[[#This Row],[Datumtijd]]),DAY(Data_Warmte[[#This Row],[Datumtijd]]))+TIME(HOUR(Data_Warmte[[#This Row],[Datumtijd]]),MINUTE(Data_Warmte[[#This Row],[Datumtijd]]),SECOND(Data_Warmte[[#This Row],[Datumtijd]]))</f>
        <v>1557.375</v>
      </c>
      <c r="C2284" s="11">
        <v>2.5514695999999994E-4</v>
      </c>
      <c r="D2284" s="7">
        <f>Data_Warmte[[#This Row],[Fractie]]/MAX(Data_Warmte[Fractie])</f>
        <v>0.6177199690339813</v>
      </c>
    </row>
    <row r="2285" spans="1:4" x14ac:dyDescent="0.25">
      <c r="A2285" s="10">
        <v>43926.416666666664</v>
      </c>
      <c r="B2285" s="10">
        <f>DATE(1904,MONTH(Data_Warmte[[#This Row],[Datumtijd]]),DAY(Data_Warmte[[#This Row],[Datumtijd]]))+TIME(HOUR(Data_Warmte[[#This Row],[Datumtijd]]),MINUTE(Data_Warmte[[#This Row],[Datumtijd]]),SECOND(Data_Warmte[[#This Row],[Datumtijd]]))</f>
        <v>1557.4166666666667</v>
      </c>
      <c r="C2285" s="11">
        <v>2.1916428999999997E-4</v>
      </c>
      <c r="D2285" s="7">
        <f>Data_Warmte[[#This Row],[Fractie]]/MAX(Data_Warmte[Fractie])</f>
        <v>0.53060463049277373</v>
      </c>
    </row>
    <row r="2286" spans="1:4" x14ac:dyDescent="0.25">
      <c r="A2286" s="10">
        <v>43926.458333333336</v>
      </c>
      <c r="B2286" s="10">
        <f>DATE(1904,MONTH(Data_Warmte[[#This Row],[Datumtijd]]),DAY(Data_Warmte[[#This Row],[Datumtijd]]))+TIME(HOUR(Data_Warmte[[#This Row],[Datumtijd]]),MINUTE(Data_Warmte[[#This Row],[Datumtijd]]),SECOND(Data_Warmte[[#This Row],[Datumtijd]]))</f>
        <v>1557.4583333333333</v>
      </c>
      <c r="C2286" s="11">
        <v>1.8834656E-4</v>
      </c>
      <c r="D2286" s="7">
        <f>Data_Warmte[[#This Row],[Fractie]]/MAX(Data_Warmte[Fractie])</f>
        <v>0.4559937974995153</v>
      </c>
    </row>
    <row r="2287" spans="1:4" x14ac:dyDescent="0.25">
      <c r="A2287" s="10">
        <v>43926.5</v>
      </c>
      <c r="B2287" s="10">
        <f>DATE(1904,MONTH(Data_Warmte[[#This Row],[Datumtijd]]),DAY(Data_Warmte[[#This Row],[Datumtijd]]))+TIME(HOUR(Data_Warmte[[#This Row],[Datumtijd]]),MINUTE(Data_Warmte[[#This Row],[Datumtijd]]),SECOND(Data_Warmte[[#This Row],[Datumtijd]]))</f>
        <v>1557.5</v>
      </c>
      <c r="C2287" s="11">
        <v>1.6074471E-4</v>
      </c>
      <c r="D2287" s="7">
        <f>Data_Warmte[[#This Row],[Fractie]]/MAX(Data_Warmte[Fractie])</f>
        <v>0.38916872567706207</v>
      </c>
    </row>
    <row r="2288" spans="1:4" x14ac:dyDescent="0.25">
      <c r="A2288" s="10">
        <v>43926.541666666664</v>
      </c>
      <c r="B2288" s="10">
        <f>DATE(1904,MONTH(Data_Warmte[[#This Row],[Datumtijd]]),DAY(Data_Warmte[[#This Row],[Datumtijd]]))+TIME(HOUR(Data_Warmte[[#This Row],[Datumtijd]]),MINUTE(Data_Warmte[[#This Row],[Datumtijd]]),SECOND(Data_Warmte[[#This Row],[Datumtijd]]))</f>
        <v>1557.5416666666667</v>
      </c>
      <c r="C2288" s="11">
        <v>1.3461710000000002E-4</v>
      </c>
      <c r="D2288" s="7">
        <f>Data_Warmte[[#This Row],[Fractie]]/MAX(Data_Warmte[Fractie])</f>
        <v>0.32591284193017389</v>
      </c>
    </row>
    <row r="2289" spans="1:4" x14ac:dyDescent="0.25">
      <c r="A2289" s="10">
        <v>43926.583333333336</v>
      </c>
      <c r="B2289" s="10">
        <f>DATE(1904,MONTH(Data_Warmte[[#This Row],[Datumtijd]]),DAY(Data_Warmte[[#This Row],[Datumtijd]]))+TIME(HOUR(Data_Warmte[[#This Row],[Datumtijd]]),MINUTE(Data_Warmte[[#This Row],[Datumtijd]]),SECOND(Data_Warmte[[#This Row],[Datumtijd]]))</f>
        <v>1557.5833333333333</v>
      </c>
      <c r="C2289" s="11">
        <v>1.2691527999999998E-4</v>
      </c>
      <c r="D2289" s="7">
        <f>Data_Warmte[[#This Row],[Fractie]]/MAX(Data_Warmte[Fractie])</f>
        <v>0.30726645863834345</v>
      </c>
    </row>
    <row r="2290" spans="1:4" x14ac:dyDescent="0.25">
      <c r="A2290" s="10">
        <v>43926.625</v>
      </c>
      <c r="B2290" s="10">
        <f>DATE(1904,MONTH(Data_Warmte[[#This Row],[Datumtijd]]),DAY(Data_Warmte[[#This Row],[Datumtijd]]))+TIME(HOUR(Data_Warmte[[#This Row],[Datumtijd]]),MINUTE(Data_Warmte[[#This Row],[Datumtijd]]),SECOND(Data_Warmte[[#This Row],[Datumtijd]]))</f>
        <v>1557.625</v>
      </c>
      <c r="C2290" s="11">
        <v>1.2674392E-4</v>
      </c>
      <c r="D2290" s="7">
        <f>Data_Warmte[[#This Row],[Fractie]]/MAX(Data_Warmte[Fractie])</f>
        <v>0.30685158991369299</v>
      </c>
    </row>
    <row r="2291" spans="1:4" x14ac:dyDescent="0.25">
      <c r="A2291" s="10">
        <v>43926.666666666664</v>
      </c>
      <c r="B2291" s="10">
        <f>DATE(1904,MONTH(Data_Warmte[[#This Row],[Datumtijd]]),DAY(Data_Warmte[[#This Row],[Datumtijd]]))+TIME(HOUR(Data_Warmte[[#This Row],[Datumtijd]]),MINUTE(Data_Warmte[[#This Row],[Datumtijd]]),SECOND(Data_Warmte[[#This Row],[Datumtijd]]))</f>
        <v>1557.6666666666667</v>
      </c>
      <c r="C2291" s="11">
        <v>1.3775433999999997E-4</v>
      </c>
      <c r="D2291" s="7">
        <f>Data_Warmte[[#This Row],[Fractie]]/MAX(Data_Warmte[Fractie])</f>
        <v>0.33350821283191667</v>
      </c>
    </row>
    <row r="2292" spans="1:4" x14ac:dyDescent="0.25">
      <c r="A2292" s="10">
        <v>43926.708333333336</v>
      </c>
      <c r="B2292" s="10">
        <f>DATE(1904,MONTH(Data_Warmte[[#This Row],[Datumtijd]]),DAY(Data_Warmte[[#This Row],[Datumtijd]]))+TIME(HOUR(Data_Warmte[[#This Row],[Datumtijd]]),MINUTE(Data_Warmte[[#This Row],[Datumtijd]]),SECOND(Data_Warmte[[#This Row],[Datumtijd]]))</f>
        <v>1557.7083333333333</v>
      </c>
      <c r="C2292" s="11">
        <v>1.6607827999999997E-4</v>
      </c>
      <c r="D2292" s="7">
        <f>Data_Warmte[[#This Row],[Fractie]]/MAX(Data_Warmte[Fractie])</f>
        <v>0.40208149052145042</v>
      </c>
    </row>
    <row r="2293" spans="1:4" x14ac:dyDescent="0.25">
      <c r="A2293" s="10">
        <v>43926.75</v>
      </c>
      <c r="B2293" s="10">
        <f>DATE(1904,MONTH(Data_Warmte[[#This Row],[Datumtijd]]),DAY(Data_Warmte[[#This Row],[Datumtijd]]))+TIME(HOUR(Data_Warmte[[#This Row],[Datumtijd]]),MINUTE(Data_Warmte[[#This Row],[Datumtijd]]),SECOND(Data_Warmte[[#This Row],[Datumtijd]]))</f>
        <v>1557.75</v>
      </c>
      <c r="C2293" s="11">
        <v>1.7399215999999999E-4</v>
      </c>
      <c r="D2293" s="7">
        <f>Data_Warmte[[#This Row],[Fractie]]/MAX(Data_Warmte[Fractie])</f>
        <v>0.42124127870210776</v>
      </c>
    </row>
    <row r="2294" spans="1:4" x14ac:dyDescent="0.25">
      <c r="A2294" s="10">
        <v>43926.791666666664</v>
      </c>
      <c r="B2294" s="10">
        <f>DATE(1904,MONTH(Data_Warmte[[#This Row],[Datumtijd]]),DAY(Data_Warmte[[#This Row],[Datumtijd]]))+TIME(HOUR(Data_Warmte[[#This Row],[Datumtijd]]),MINUTE(Data_Warmte[[#This Row],[Datumtijd]]),SECOND(Data_Warmte[[#This Row],[Datumtijd]]))</f>
        <v>1557.7916666666667</v>
      </c>
      <c r="C2294" s="11">
        <v>1.8445996E-4</v>
      </c>
      <c r="D2294" s="7">
        <f>Data_Warmte[[#This Row],[Fractie]]/MAX(Data_Warmte[Fractie])</f>
        <v>0.44658419907965768</v>
      </c>
    </row>
    <row r="2295" spans="1:4" x14ac:dyDescent="0.25">
      <c r="A2295" s="10">
        <v>43926.833333333336</v>
      </c>
      <c r="B2295" s="10">
        <f>DATE(1904,MONTH(Data_Warmte[[#This Row],[Datumtijd]]),DAY(Data_Warmte[[#This Row],[Datumtijd]]))+TIME(HOUR(Data_Warmte[[#This Row],[Datumtijd]]),MINUTE(Data_Warmte[[#This Row],[Datumtijd]]),SECOND(Data_Warmte[[#This Row],[Datumtijd]]))</f>
        <v>1557.8333333333333</v>
      </c>
      <c r="C2295" s="11">
        <v>1.7878246E-4</v>
      </c>
      <c r="D2295" s="7">
        <f>Data_Warmte[[#This Row],[Fractie]]/MAX(Data_Warmte[Fractie])</f>
        <v>0.43283876733243865</v>
      </c>
    </row>
    <row r="2296" spans="1:4" x14ac:dyDescent="0.25">
      <c r="A2296" s="10">
        <v>43926.875</v>
      </c>
      <c r="B2296" s="10">
        <f>DATE(1904,MONTH(Data_Warmte[[#This Row],[Datumtijd]]),DAY(Data_Warmte[[#This Row],[Datumtijd]]))+TIME(HOUR(Data_Warmte[[#This Row],[Datumtijd]]),MINUTE(Data_Warmte[[#This Row],[Datumtijd]]),SECOND(Data_Warmte[[#This Row],[Datumtijd]]))</f>
        <v>1557.875</v>
      </c>
      <c r="C2296" s="11">
        <v>1.5335664000000002E-4</v>
      </c>
      <c r="D2296" s="7">
        <f>Data_Warmte[[#This Row],[Fractie]]/MAX(Data_Warmte[Fractie])</f>
        <v>0.37128194242234142</v>
      </c>
    </row>
    <row r="2297" spans="1:4" x14ac:dyDescent="0.25">
      <c r="A2297" s="10">
        <v>43926.916666666664</v>
      </c>
      <c r="B2297" s="10">
        <f>DATE(1904,MONTH(Data_Warmte[[#This Row],[Datumtijd]]),DAY(Data_Warmte[[#This Row],[Datumtijd]]))+TIME(HOUR(Data_Warmte[[#This Row],[Datumtijd]]),MINUTE(Data_Warmte[[#This Row],[Datumtijd]]),SECOND(Data_Warmte[[#This Row],[Datumtijd]]))</f>
        <v>1557.9166666666667</v>
      </c>
      <c r="C2297" s="11">
        <v>1.1412482000000001E-4</v>
      </c>
      <c r="D2297" s="7">
        <f>Data_Warmte[[#This Row],[Fractie]]/MAX(Data_Warmte[Fractie])</f>
        <v>0.2763002948434452</v>
      </c>
    </row>
    <row r="2298" spans="1:4" x14ac:dyDescent="0.25">
      <c r="A2298" s="10">
        <v>43926.958333333336</v>
      </c>
      <c r="B2298" s="10">
        <f>DATE(1904,MONTH(Data_Warmte[[#This Row],[Datumtijd]]),DAY(Data_Warmte[[#This Row],[Datumtijd]]))+TIME(HOUR(Data_Warmte[[#This Row],[Datumtijd]]),MINUTE(Data_Warmte[[#This Row],[Datumtijd]]),SECOND(Data_Warmte[[#This Row],[Datumtijd]]))</f>
        <v>1557.9583333333333</v>
      </c>
      <c r="C2298" s="11">
        <v>7.1564149999999991E-5</v>
      </c>
      <c r="D2298" s="7">
        <f>Data_Warmte[[#This Row],[Fractie]]/MAX(Data_Warmte[Fractie])</f>
        <v>0.1732593816596647</v>
      </c>
    </row>
    <row r="2299" spans="1:4" x14ac:dyDescent="0.25">
      <c r="A2299" s="10">
        <v>43927</v>
      </c>
      <c r="B2299" s="10">
        <f>DATE(1904,MONTH(Data_Warmte[[#This Row],[Datumtijd]]),DAY(Data_Warmte[[#This Row],[Datumtijd]]))+TIME(HOUR(Data_Warmte[[#This Row],[Datumtijd]]),MINUTE(Data_Warmte[[#This Row],[Datumtijd]]),SECOND(Data_Warmte[[#This Row],[Datumtijd]]))</f>
        <v>1558</v>
      </c>
      <c r="C2299" s="11">
        <v>5.8907120000000005E-5</v>
      </c>
      <c r="D2299" s="7">
        <f>Data_Warmte[[#This Row],[Fractie]]/MAX(Data_Warmte[Fractie])</f>
        <v>0.14261625669489081</v>
      </c>
    </row>
    <row r="2300" spans="1:4" x14ac:dyDescent="0.25">
      <c r="A2300" s="10">
        <v>43927.041666666664</v>
      </c>
      <c r="B2300" s="10">
        <f>DATE(1904,MONTH(Data_Warmte[[#This Row],[Datumtijd]]),DAY(Data_Warmte[[#This Row],[Datumtijd]]))+TIME(HOUR(Data_Warmte[[#This Row],[Datumtijd]]),MINUTE(Data_Warmte[[#This Row],[Datumtijd]]),SECOND(Data_Warmte[[#This Row],[Datumtijd]]))</f>
        <v>1558.0416666666667</v>
      </c>
      <c r="C2300" s="11">
        <v>5.9380300000000005E-5</v>
      </c>
      <c r="D2300" s="7">
        <f>Data_Warmte[[#This Row],[Fractie]]/MAX(Data_Warmte[Fractie])</f>
        <v>0.14376184249747101</v>
      </c>
    </row>
    <row r="2301" spans="1:4" x14ac:dyDescent="0.25">
      <c r="A2301" s="10">
        <v>43927.083333333336</v>
      </c>
      <c r="B2301" s="10">
        <f>DATE(1904,MONTH(Data_Warmte[[#This Row],[Datumtijd]]),DAY(Data_Warmte[[#This Row],[Datumtijd]]))+TIME(HOUR(Data_Warmte[[#This Row],[Datumtijd]]),MINUTE(Data_Warmte[[#This Row],[Datumtijd]]),SECOND(Data_Warmte[[#This Row],[Datumtijd]]))</f>
        <v>1558.0833333333333</v>
      </c>
      <c r="C2301" s="11">
        <v>6.4612150000000008E-5</v>
      </c>
      <c r="D2301" s="7">
        <f>Data_Warmte[[#This Row],[Fractie]]/MAX(Data_Warmte[Fractie])</f>
        <v>0.15642833956249752</v>
      </c>
    </row>
    <row r="2302" spans="1:4" x14ac:dyDescent="0.25">
      <c r="A2302" s="10">
        <v>43927.125</v>
      </c>
      <c r="B2302" s="10">
        <f>DATE(1904,MONTH(Data_Warmte[[#This Row],[Datumtijd]]),DAY(Data_Warmte[[#This Row],[Datumtijd]]))+TIME(HOUR(Data_Warmte[[#This Row],[Datumtijd]]),MINUTE(Data_Warmte[[#This Row],[Datumtijd]]),SECOND(Data_Warmte[[#This Row],[Datumtijd]]))</f>
        <v>1558.125</v>
      </c>
      <c r="C2302" s="11">
        <v>7.2403060000000009E-5</v>
      </c>
      <c r="D2302" s="7">
        <f>Data_Warmte[[#This Row],[Fractie]]/MAX(Data_Warmte[Fractie])</f>
        <v>0.17529041294932735</v>
      </c>
    </row>
    <row r="2303" spans="1:4" x14ac:dyDescent="0.25">
      <c r="A2303" s="10">
        <v>43927.166666666664</v>
      </c>
      <c r="B2303" s="10">
        <f>DATE(1904,MONTH(Data_Warmte[[#This Row],[Datumtijd]]),DAY(Data_Warmte[[#This Row],[Datumtijd]]))+TIME(HOUR(Data_Warmte[[#This Row],[Datumtijd]]),MINUTE(Data_Warmte[[#This Row],[Datumtijd]]),SECOND(Data_Warmte[[#This Row],[Datumtijd]]))</f>
        <v>1558.1666666666667</v>
      </c>
      <c r="C2303" s="11">
        <v>8.8791200000000011E-5</v>
      </c>
      <c r="D2303" s="7">
        <f>Data_Warmte[[#This Row],[Fractie]]/MAX(Data_Warmte[Fractie])</f>
        <v>0.21496668945022923</v>
      </c>
    </row>
    <row r="2304" spans="1:4" x14ac:dyDescent="0.25">
      <c r="A2304" s="10">
        <v>43927.208333333336</v>
      </c>
      <c r="B2304" s="10">
        <f>DATE(1904,MONTH(Data_Warmte[[#This Row],[Datumtijd]]),DAY(Data_Warmte[[#This Row],[Datumtijd]]))+TIME(HOUR(Data_Warmte[[#This Row],[Datumtijd]]),MINUTE(Data_Warmte[[#This Row],[Datumtijd]]),SECOND(Data_Warmte[[#This Row],[Datumtijd]]))</f>
        <v>1558.2083333333333</v>
      </c>
      <c r="C2304" s="11">
        <v>1.353607E-4</v>
      </c>
      <c r="D2304" s="7">
        <f>Data_Warmte[[#This Row],[Fractie]]/MAX(Data_Warmte[Fractie])</f>
        <v>0.32771312428107335</v>
      </c>
    </row>
    <row r="2305" spans="1:4" x14ac:dyDescent="0.25">
      <c r="A2305" s="10">
        <v>43927.25</v>
      </c>
      <c r="B2305" s="10">
        <f>DATE(1904,MONTH(Data_Warmte[[#This Row],[Datumtijd]]),DAY(Data_Warmte[[#This Row],[Datumtijd]]))+TIME(HOUR(Data_Warmte[[#This Row],[Datumtijd]]),MINUTE(Data_Warmte[[#This Row],[Datumtijd]]),SECOND(Data_Warmte[[#This Row],[Datumtijd]]))</f>
        <v>1558.25</v>
      </c>
      <c r="C2305" s="11">
        <v>2.1034730000000002E-4</v>
      </c>
      <c r="D2305" s="7">
        <f>Data_Warmte[[#This Row],[Fractie]]/MAX(Data_Warmte[Fractie])</f>
        <v>0.50925838051286842</v>
      </c>
    </row>
    <row r="2306" spans="1:4" x14ac:dyDescent="0.25">
      <c r="A2306" s="10">
        <v>43927.291666666664</v>
      </c>
      <c r="B2306" s="10">
        <f>DATE(1904,MONTH(Data_Warmte[[#This Row],[Datumtijd]]),DAY(Data_Warmte[[#This Row],[Datumtijd]]))+TIME(HOUR(Data_Warmte[[#This Row],[Datumtijd]]),MINUTE(Data_Warmte[[#This Row],[Datumtijd]]),SECOND(Data_Warmte[[#This Row],[Datumtijd]]))</f>
        <v>1558.2916666666667</v>
      </c>
      <c r="C2306" s="11">
        <v>2.5090399999999998E-4</v>
      </c>
      <c r="D2306" s="7">
        <f>Data_Warmte[[#This Row],[Fractie]]/MAX(Data_Warmte[Fractie])</f>
        <v>0.60744761023412575</v>
      </c>
    </row>
    <row r="2307" spans="1:4" x14ac:dyDescent="0.25">
      <c r="A2307" s="10">
        <v>43927.333333333336</v>
      </c>
      <c r="B2307" s="10">
        <f>DATE(1904,MONTH(Data_Warmte[[#This Row],[Datumtijd]]),DAY(Data_Warmte[[#This Row],[Datumtijd]]))+TIME(HOUR(Data_Warmte[[#This Row],[Datumtijd]]),MINUTE(Data_Warmte[[#This Row],[Datumtijd]]),SECOND(Data_Warmte[[#This Row],[Datumtijd]]))</f>
        <v>1558.3333333333333</v>
      </c>
      <c r="C2307" s="11">
        <v>2.4168089999999999E-4</v>
      </c>
      <c r="D2307" s="7">
        <f>Data_Warmte[[#This Row],[Fractie]]/MAX(Data_Warmte[Fractie])</f>
        <v>0.58511815333447348</v>
      </c>
    </row>
    <row r="2308" spans="1:4" x14ac:dyDescent="0.25">
      <c r="A2308" s="10">
        <v>43927.375</v>
      </c>
      <c r="B2308" s="10">
        <f>DATE(1904,MONTH(Data_Warmte[[#This Row],[Datumtijd]]),DAY(Data_Warmte[[#This Row],[Datumtijd]]))+TIME(HOUR(Data_Warmte[[#This Row],[Datumtijd]]),MINUTE(Data_Warmte[[#This Row],[Datumtijd]]),SECOND(Data_Warmte[[#This Row],[Datumtijd]]))</f>
        <v>1558.375</v>
      </c>
      <c r="C2308" s="11">
        <v>2.1290304000000002E-4</v>
      </c>
      <c r="D2308" s="7">
        <f>Data_Warmte[[#This Row],[Fractie]]/MAX(Data_Warmte[Fractie])</f>
        <v>0.51544591899523529</v>
      </c>
    </row>
    <row r="2309" spans="1:4" x14ac:dyDescent="0.25">
      <c r="A2309" s="10">
        <v>43927.416666666664</v>
      </c>
      <c r="B2309" s="10">
        <f>DATE(1904,MONTH(Data_Warmte[[#This Row],[Datumtijd]]),DAY(Data_Warmte[[#This Row],[Datumtijd]]))+TIME(HOUR(Data_Warmte[[#This Row],[Datumtijd]]),MINUTE(Data_Warmte[[#This Row],[Datumtijd]]),SECOND(Data_Warmte[[#This Row],[Datumtijd]]))</f>
        <v>1558.4166666666667</v>
      </c>
      <c r="C2309" s="11">
        <v>1.7153676000000002E-4</v>
      </c>
      <c r="D2309" s="7">
        <f>Data_Warmte[[#This Row],[Fractie]]/MAX(Data_Warmte[Fractie])</f>
        <v>0.41529666696945761</v>
      </c>
    </row>
    <row r="2310" spans="1:4" x14ac:dyDescent="0.25">
      <c r="A2310" s="10">
        <v>43927.458333333336</v>
      </c>
      <c r="B2310" s="10">
        <f>DATE(1904,MONTH(Data_Warmte[[#This Row],[Datumtijd]]),DAY(Data_Warmte[[#This Row],[Datumtijd]]))+TIME(HOUR(Data_Warmte[[#This Row],[Datumtijd]]),MINUTE(Data_Warmte[[#This Row],[Datumtijd]]),SECOND(Data_Warmte[[#This Row],[Datumtijd]]))</f>
        <v>1558.4583333333333</v>
      </c>
      <c r="C2310" s="11">
        <v>1.4118122E-4</v>
      </c>
      <c r="D2310" s="7">
        <f>Data_Warmte[[#This Row],[Fractie]]/MAX(Data_Warmte[Fractie])</f>
        <v>0.34180481259341566</v>
      </c>
    </row>
    <row r="2311" spans="1:4" x14ac:dyDescent="0.25">
      <c r="A2311" s="10">
        <v>43927.5</v>
      </c>
      <c r="B2311" s="10">
        <f>DATE(1904,MONTH(Data_Warmte[[#This Row],[Datumtijd]]),DAY(Data_Warmte[[#This Row],[Datumtijd]]))+TIME(HOUR(Data_Warmte[[#This Row],[Datumtijd]]),MINUTE(Data_Warmte[[#This Row],[Datumtijd]]),SECOND(Data_Warmte[[#This Row],[Datumtijd]]))</f>
        <v>1558.5</v>
      </c>
      <c r="C2311" s="11">
        <v>1.2577310000000001E-4</v>
      </c>
      <c r="D2311" s="7">
        <f>Data_Warmte[[#This Row],[Fractie]]/MAX(Data_Warmte[Fractie])</f>
        <v>0.30450119976858775</v>
      </c>
    </row>
    <row r="2312" spans="1:4" x14ac:dyDescent="0.25">
      <c r="A2312" s="10">
        <v>43927.541666666664</v>
      </c>
      <c r="B2312" s="10">
        <f>DATE(1904,MONTH(Data_Warmte[[#This Row],[Datumtijd]]),DAY(Data_Warmte[[#This Row],[Datumtijd]]))+TIME(HOUR(Data_Warmte[[#This Row],[Datumtijd]]),MINUTE(Data_Warmte[[#This Row],[Datumtijd]]),SECOND(Data_Warmte[[#This Row],[Datumtijd]]))</f>
        <v>1558.5416666666667</v>
      </c>
      <c r="C2312" s="11">
        <v>1.1119743999999998E-4</v>
      </c>
      <c r="D2312" s="7">
        <f>Data_Warmte[[#This Row],[Fractie]]/MAX(Data_Warmte[Fractie])</f>
        <v>0.26921300255138447</v>
      </c>
    </row>
    <row r="2313" spans="1:4" x14ac:dyDescent="0.25">
      <c r="A2313" s="10">
        <v>43927.583333333336</v>
      </c>
      <c r="B2313" s="10">
        <f>DATE(1904,MONTH(Data_Warmte[[#This Row],[Datumtijd]]),DAY(Data_Warmte[[#This Row],[Datumtijd]]))+TIME(HOUR(Data_Warmte[[#This Row],[Datumtijd]]),MINUTE(Data_Warmte[[#This Row],[Datumtijd]]),SECOND(Data_Warmte[[#This Row],[Datumtijd]]))</f>
        <v>1558.5833333333333</v>
      </c>
      <c r="C2313" s="11">
        <v>1.0157008E-4</v>
      </c>
      <c r="D2313" s="7">
        <f>Data_Warmte[[#This Row],[Fractie]]/MAX(Data_Warmte[Fractie])</f>
        <v>0.24590481764853878</v>
      </c>
    </row>
    <row r="2314" spans="1:4" x14ac:dyDescent="0.25">
      <c r="A2314" s="10">
        <v>43927.625</v>
      </c>
      <c r="B2314" s="10">
        <f>DATE(1904,MONTH(Data_Warmte[[#This Row],[Datumtijd]]),DAY(Data_Warmte[[#This Row],[Datumtijd]]))+TIME(HOUR(Data_Warmte[[#This Row],[Datumtijd]]),MINUTE(Data_Warmte[[#This Row],[Datumtijd]]),SECOND(Data_Warmte[[#This Row],[Datumtijd]]))</f>
        <v>1558.625</v>
      </c>
      <c r="C2314" s="11">
        <v>1.1171523999999999E-4</v>
      </c>
      <c r="D2314" s="7">
        <f>Data_Warmte[[#This Row],[Fractie]]/MAX(Data_Warmte[Fractie])</f>
        <v>0.27046661497916258</v>
      </c>
    </row>
    <row r="2315" spans="1:4" x14ac:dyDescent="0.25">
      <c r="A2315" s="10">
        <v>43927.666666666664</v>
      </c>
      <c r="B2315" s="10">
        <f>DATE(1904,MONTH(Data_Warmte[[#This Row],[Datumtijd]]),DAY(Data_Warmte[[#This Row],[Datumtijd]]))+TIME(HOUR(Data_Warmte[[#This Row],[Datumtijd]]),MINUTE(Data_Warmte[[#This Row],[Datumtijd]]),SECOND(Data_Warmte[[#This Row],[Datumtijd]]))</f>
        <v>1558.6666666666667</v>
      </c>
      <c r="C2315" s="11">
        <v>1.4924414999999998E-4</v>
      </c>
      <c r="D2315" s="7">
        <f>Data_Warmte[[#This Row],[Fractie]]/MAX(Data_Warmte[Fractie])</f>
        <v>0.36132545618612455</v>
      </c>
    </row>
    <row r="2316" spans="1:4" x14ac:dyDescent="0.25">
      <c r="A2316" s="10">
        <v>43927.708333333336</v>
      </c>
      <c r="B2316" s="10">
        <f>DATE(1904,MONTH(Data_Warmte[[#This Row],[Datumtijd]]),DAY(Data_Warmte[[#This Row],[Datumtijd]]))+TIME(HOUR(Data_Warmte[[#This Row],[Datumtijd]]),MINUTE(Data_Warmte[[#This Row],[Datumtijd]]),SECOND(Data_Warmte[[#This Row],[Datumtijd]]))</f>
        <v>1558.7083333333333</v>
      </c>
      <c r="C2316" s="11">
        <v>1.8406792000000001E-4</v>
      </c>
      <c r="D2316" s="7">
        <f>Data_Warmte[[#This Row],[Fractie]]/MAX(Data_Warmte[Fractie])</f>
        <v>0.44563505613607696</v>
      </c>
    </row>
    <row r="2317" spans="1:4" x14ac:dyDescent="0.25">
      <c r="A2317" s="10">
        <v>43927.75</v>
      </c>
      <c r="B2317" s="10">
        <f>DATE(1904,MONTH(Data_Warmte[[#This Row],[Datumtijd]]),DAY(Data_Warmte[[#This Row],[Datumtijd]]))+TIME(HOUR(Data_Warmte[[#This Row],[Datumtijd]]),MINUTE(Data_Warmte[[#This Row],[Datumtijd]]),SECOND(Data_Warmte[[#This Row],[Datumtijd]]))</f>
        <v>1558.75</v>
      </c>
      <c r="C2317" s="11">
        <v>1.9344467999999999E-4</v>
      </c>
      <c r="D2317" s="7">
        <f>Data_Warmte[[#This Row],[Fractie]]/MAX(Data_Warmte[Fractie])</f>
        <v>0.46833652942362491</v>
      </c>
    </row>
    <row r="2318" spans="1:4" x14ac:dyDescent="0.25">
      <c r="A2318" s="10">
        <v>43927.791666666664</v>
      </c>
      <c r="B2318" s="10">
        <f>DATE(1904,MONTH(Data_Warmte[[#This Row],[Datumtijd]]),DAY(Data_Warmte[[#This Row],[Datumtijd]]))+TIME(HOUR(Data_Warmte[[#This Row],[Datumtijd]]),MINUTE(Data_Warmte[[#This Row],[Datumtijd]]),SECOND(Data_Warmte[[#This Row],[Datumtijd]]))</f>
        <v>1558.7916666666667</v>
      </c>
      <c r="C2318" s="11">
        <v>2.0289825999999999E-4</v>
      </c>
      <c r="D2318" s="7">
        <f>Data_Warmte[[#This Row],[Fractie]]/MAX(Data_Warmte[Fractie])</f>
        <v>0.49122398669476097</v>
      </c>
    </row>
    <row r="2319" spans="1:4" x14ac:dyDescent="0.25">
      <c r="A2319" s="10">
        <v>43927.833333333336</v>
      </c>
      <c r="B2319" s="10">
        <f>DATE(1904,MONTH(Data_Warmte[[#This Row],[Datumtijd]]),DAY(Data_Warmte[[#This Row],[Datumtijd]]))+TIME(HOUR(Data_Warmte[[#This Row],[Datumtijd]]),MINUTE(Data_Warmte[[#This Row],[Datumtijd]]),SECOND(Data_Warmte[[#This Row],[Datumtijd]]))</f>
        <v>1558.8333333333333</v>
      </c>
      <c r="C2319" s="11">
        <v>1.9274950000000002E-4</v>
      </c>
      <c r="D2319" s="7">
        <f>Data_Warmte[[#This Row],[Fractie]]/MAX(Data_Warmte[Fractie])</f>
        <v>0.46665347363462772</v>
      </c>
    </row>
    <row r="2320" spans="1:4" x14ac:dyDescent="0.25">
      <c r="A2320" s="10">
        <v>43927.875</v>
      </c>
      <c r="B2320" s="10">
        <f>DATE(1904,MONTH(Data_Warmte[[#This Row],[Datumtijd]]),DAY(Data_Warmte[[#This Row],[Datumtijd]]))+TIME(HOUR(Data_Warmte[[#This Row],[Datumtijd]]),MINUTE(Data_Warmte[[#This Row],[Datumtijd]]),SECOND(Data_Warmte[[#This Row],[Datumtijd]]))</f>
        <v>1558.875</v>
      </c>
      <c r="C2320" s="11">
        <v>1.6421808E-4</v>
      </c>
      <c r="D2320" s="7">
        <f>Data_Warmte[[#This Row],[Fractie]]/MAX(Data_Warmte[Fractie])</f>
        <v>0.39757787940103184</v>
      </c>
    </row>
    <row r="2321" spans="1:4" x14ac:dyDescent="0.25">
      <c r="A2321" s="10">
        <v>43927.916666666664</v>
      </c>
      <c r="B2321" s="10">
        <f>DATE(1904,MONTH(Data_Warmte[[#This Row],[Datumtijd]]),DAY(Data_Warmte[[#This Row],[Datumtijd]]))+TIME(HOUR(Data_Warmte[[#This Row],[Datumtijd]]),MINUTE(Data_Warmte[[#This Row],[Datumtijd]]),SECOND(Data_Warmte[[#This Row],[Datumtijd]]))</f>
        <v>1558.9166666666667</v>
      </c>
      <c r="C2321" s="11">
        <v>1.1948848E-4</v>
      </c>
      <c r="D2321" s="7">
        <f>Data_Warmte[[#This Row],[Fractie]]/MAX(Data_Warmte[Fractie])</f>
        <v>0.28928590866031684</v>
      </c>
    </row>
    <row r="2322" spans="1:4" x14ac:dyDescent="0.25">
      <c r="A2322" s="10">
        <v>43927.958333333336</v>
      </c>
      <c r="B2322" s="10">
        <f>DATE(1904,MONTH(Data_Warmte[[#This Row],[Datumtijd]]),DAY(Data_Warmte[[#This Row],[Datumtijd]]))+TIME(HOUR(Data_Warmte[[#This Row],[Datumtijd]]),MINUTE(Data_Warmte[[#This Row],[Datumtijd]]),SECOND(Data_Warmte[[#This Row],[Datumtijd]]))</f>
        <v>1558.9583333333333</v>
      </c>
      <c r="C2322" s="11">
        <v>7.288595999999999E-5</v>
      </c>
      <c r="D2322" s="7">
        <f>Data_Warmte[[#This Row],[Fractie]]/MAX(Data_Warmte[Fractie])</f>
        <v>0.17645953122158306</v>
      </c>
    </row>
    <row r="2323" spans="1:4" x14ac:dyDescent="0.25">
      <c r="A2323" s="10">
        <v>43928</v>
      </c>
      <c r="B2323" s="10">
        <f>DATE(1904,MONTH(Data_Warmte[[#This Row],[Datumtijd]]),DAY(Data_Warmte[[#This Row],[Datumtijd]]))+TIME(HOUR(Data_Warmte[[#This Row],[Datumtijd]]),MINUTE(Data_Warmte[[#This Row],[Datumtijd]]),SECOND(Data_Warmte[[#This Row],[Datumtijd]]))</f>
        <v>1559</v>
      </c>
      <c r="C2323" s="11">
        <v>5.4186559999999998E-5</v>
      </c>
      <c r="D2323" s="7">
        <f>Data_Warmte[[#This Row],[Fractie]]/MAX(Data_Warmte[Fractie])</f>
        <v>0.13118761111344607</v>
      </c>
    </row>
    <row r="2324" spans="1:4" x14ac:dyDescent="0.25">
      <c r="A2324" s="10">
        <v>43928.041666666664</v>
      </c>
      <c r="B2324" s="10">
        <f>DATE(1904,MONTH(Data_Warmte[[#This Row],[Datumtijd]]),DAY(Data_Warmte[[#This Row],[Datumtijd]]))+TIME(HOUR(Data_Warmte[[#This Row],[Datumtijd]]),MINUTE(Data_Warmte[[#This Row],[Datumtijd]]),SECOND(Data_Warmte[[#This Row],[Datumtijd]]))</f>
        <v>1559.0416666666667</v>
      </c>
      <c r="C2324" s="11">
        <v>5.4375399999999994E-5</v>
      </c>
      <c r="D2324" s="7">
        <f>Data_Warmte[[#This Row],[Fractie]]/MAX(Data_Warmte[Fractie])</f>
        <v>0.131644799546937</v>
      </c>
    </row>
    <row r="2325" spans="1:4" x14ac:dyDescent="0.25">
      <c r="A2325" s="10">
        <v>43928.083333333336</v>
      </c>
      <c r="B2325" s="10">
        <f>DATE(1904,MONTH(Data_Warmte[[#This Row],[Datumtijd]]),DAY(Data_Warmte[[#This Row],[Datumtijd]]))+TIME(HOUR(Data_Warmte[[#This Row],[Datumtijd]]),MINUTE(Data_Warmte[[#This Row],[Datumtijd]]),SECOND(Data_Warmte[[#This Row],[Datumtijd]]))</f>
        <v>1559.0833333333333</v>
      </c>
      <c r="C2325" s="11">
        <v>5.9262610000000005E-5</v>
      </c>
      <c r="D2325" s="7">
        <f>Data_Warmte[[#This Row],[Fractie]]/MAX(Data_Warmte[Fractie])</f>
        <v>0.14347691077359073</v>
      </c>
    </row>
    <row r="2326" spans="1:4" x14ac:dyDescent="0.25">
      <c r="A2326" s="10">
        <v>43928.125</v>
      </c>
      <c r="B2326" s="10">
        <f>DATE(1904,MONTH(Data_Warmte[[#This Row],[Datumtijd]]),DAY(Data_Warmte[[#This Row],[Datumtijd]]))+TIME(HOUR(Data_Warmte[[#This Row],[Datumtijd]]),MINUTE(Data_Warmte[[#This Row],[Datumtijd]]),SECOND(Data_Warmte[[#This Row],[Datumtijd]]))</f>
        <v>1559.125</v>
      </c>
      <c r="C2326" s="11">
        <v>6.7327149999999998E-5</v>
      </c>
      <c r="D2326" s="7">
        <f>Data_Warmte[[#This Row],[Fractie]]/MAX(Data_Warmte[Fractie])</f>
        <v>0.16300145223421916</v>
      </c>
    </row>
    <row r="2327" spans="1:4" x14ac:dyDescent="0.25">
      <c r="A2327" s="10">
        <v>43928.166666666664</v>
      </c>
      <c r="B2327" s="10">
        <f>DATE(1904,MONTH(Data_Warmte[[#This Row],[Datumtijd]]),DAY(Data_Warmte[[#This Row],[Datumtijd]]))+TIME(HOUR(Data_Warmte[[#This Row],[Datumtijd]]),MINUTE(Data_Warmte[[#This Row],[Datumtijd]]),SECOND(Data_Warmte[[#This Row],[Datumtijd]]))</f>
        <v>1559.1666666666667</v>
      </c>
      <c r="C2327" s="11">
        <v>8.3686400000000012E-5</v>
      </c>
      <c r="D2327" s="7">
        <f>Data_Warmte[[#This Row],[Fractie]]/MAX(Data_Warmte[Fractie])</f>
        <v>0.20260778500580762</v>
      </c>
    </row>
    <row r="2328" spans="1:4" x14ac:dyDescent="0.25">
      <c r="A2328" s="10">
        <v>43928.208333333336</v>
      </c>
      <c r="B2328" s="10">
        <f>DATE(1904,MONTH(Data_Warmte[[#This Row],[Datumtijd]]),DAY(Data_Warmte[[#This Row],[Datumtijd]]))+TIME(HOUR(Data_Warmte[[#This Row],[Datumtijd]]),MINUTE(Data_Warmte[[#This Row],[Datumtijd]]),SECOND(Data_Warmte[[#This Row],[Datumtijd]]))</f>
        <v>1559.2083333333333</v>
      </c>
      <c r="C2328" s="11">
        <v>1.3056738E-4</v>
      </c>
      <c r="D2328" s="7">
        <f>Data_Warmte[[#This Row],[Fractie]]/MAX(Data_Warmte[Fractie])</f>
        <v>0.31610832412209844</v>
      </c>
    </row>
    <row r="2329" spans="1:4" x14ac:dyDescent="0.25">
      <c r="A2329" s="10">
        <v>43928.25</v>
      </c>
      <c r="B2329" s="10">
        <f>DATE(1904,MONTH(Data_Warmte[[#This Row],[Datumtijd]]),DAY(Data_Warmte[[#This Row],[Datumtijd]]))+TIME(HOUR(Data_Warmte[[#This Row],[Datumtijd]]),MINUTE(Data_Warmte[[#This Row],[Datumtijd]]),SECOND(Data_Warmte[[#This Row],[Datumtijd]]))</f>
        <v>1559.25</v>
      </c>
      <c r="C2329" s="11">
        <v>2.0482580000000001E-4</v>
      </c>
      <c r="D2329" s="7">
        <f>Data_Warmte[[#This Row],[Fractie]]/MAX(Data_Warmte[Fractie])</f>
        <v>0.49589063037772618</v>
      </c>
    </row>
    <row r="2330" spans="1:4" x14ac:dyDescent="0.25">
      <c r="A2330" s="10">
        <v>43928.291666666664</v>
      </c>
      <c r="B2330" s="10">
        <f>DATE(1904,MONTH(Data_Warmte[[#This Row],[Datumtijd]]),DAY(Data_Warmte[[#This Row],[Datumtijd]]))+TIME(HOUR(Data_Warmte[[#This Row],[Datumtijd]]),MINUTE(Data_Warmte[[#This Row],[Datumtijd]]),SECOND(Data_Warmte[[#This Row],[Datumtijd]]))</f>
        <v>1559.2916666666667</v>
      </c>
      <c r="C2330" s="11">
        <v>2.4157159999999998E-4</v>
      </c>
      <c r="D2330" s="7">
        <f>Data_Warmte[[#This Row],[Fractie]]/MAX(Data_Warmte[Fractie])</f>
        <v>0.58485353410242213</v>
      </c>
    </row>
    <row r="2331" spans="1:4" x14ac:dyDescent="0.25">
      <c r="A2331" s="10">
        <v>43928.333333333336</v>
      </c>
      <c r="B2331" s="10">
        <f>DATE(1904,MONTH(Data_Warmte[[#This Row],[Datumtijd]]),DAY(Data_Warmte[[#This Row],[Datumtijd]]))+TIME(HOUR(Data_Warmte[[#This Row],[Datumtijd]]),MINUTE(Data_Warmte[[#This Row],[Datumtijd]]),SECOND(Data_Warmte[[#This Row],[Datumtijd]]))</f>
        <v>1559.3333333333333</v>
      </c>
      <c r="C2331" s="11">
        <v>2.2798688999999998E-4</v>
      </c>
      <c r="D2331" s="7">
        <f>Data_Warmte[[#This Row],[Fractie]]/MAX(Data_Warmte[Fractie])</f>
        <v>0.55196446248449804</v>
      </c>
    </row>
    <row r="2332" spans="1:4" x14ac:dyDescent="0.25">
      <c r="A2332" s="10">
        <v>43928.375</v>
      </c>
      <c r="B2332" s="10">
        <f>DATE(1904,MONTH(Data_Warmte[[#This Row],[Datumtijd]]),DAY(Data_Warmte[[#This Row],[Datumtijd]]))+TIME(HOUR(Data_Warmte[[#This Row],[Datumtijd]]),MINUTE(Data_Warmte[[#This Row],[Datumtijd]]),SECOND(Data_Warmte[[#This Row],[Datumtijd]]))</f>
        <v>1559.375</v>
      </c>
      <c r="C2332" s="11">
        <v>1.9016652000000003E-4</v>
      </c>
      <c r="D2332" s="7">
        <f>Data_Warmte[[#This Row],[Fractie]]/MAX(Data_Warmte[Fractie])</f>
        <v>0.46039998613230604</v>
      </c>
    </row>
    <row r="2333" spans="1:4" x14ac:dyDescent="0.25">
      <c r="A2333" s="10">
        <v>43928.416666666664</v>
      </c>
      <c r="B2333" s="10">
        <f>DATE(1904,MONTH(Data_Warmte[[#This Row],[Datumtijd]]),DAY(Data_Warmte[[#This Row],[Datumtijd]]))+TIME(HOUR(Data_Warmte[[#This Row],[Datumtijd]]),MINUTE(Data_Warmte[[#This Row],[Datumtijd]]),SECOND(Data_Warmte[[#This Row],[Datumtijd]]))</f>
        <v>1559.4166666666667</v>
      </c>
      <c r="C2333" s="11">
        <v>1.4487948E-4</v>
      </c>
      <c r="D2333" s="7">
        <f>Data_Warmte[[#This Row],[Fractie]]/MAX(Data_Warmte[Fractie])</f>
        <v>0.35075843309776977</v>
      </c>
    </row>
    <row r="2334" spans="1:4" x14ac:dyDescent="0.25">
      <c r="A2334" s="10">
        <v>43928.458333333336</v>
      </c>
      <c r="B2334" s="10">
        <f>DATE(1904,MONTH(Data_Warmte[[#This Row],[Datumtijd]]),DAY(Data_Warmte[[#This Row],[Datumtijd]]))+TIME(HOUR(Data_Warmte[[#This Row],[Datumtijd]]),MINUTE(Data_Warmte[[#This Row],[Datumtijd]]),SECOND(Data_Warmte[[#This Row],[Datumtijd]]))</f>
        <v>1559.4583333333333</v>
      </c>
      <c r="C2334" s="11">
        <v>1.1626655E-4</v>
      </c>
      <c r="D2334" s="7">
        <f>Data_Warmte[[#This Row],[Fractie]]/MAX(Data_Warmte[Fractie])</f>
        <v>0.28148550022186375</v>
      </c>
    </row>
    <row r="2335" spans="1:4" x14ac:dyDescent="0.25">
      <c r="A2335" s="10">
        <v>43928.5</v>
      </c>
      <c r="B2335" s="10">
        <f>DATE(1904,MONTH(Data_Warmte[[#This Row],[Datumtijd]]),DAY(Data_Warmte[[#This Row],[Datumtijd]]))+TIME(HOUR(Data_Warmte[[#This Row],[Datumtijd]]),MINUTE(Data_Warmte[[#This Row],[Datumtijd]]),SECOND(Data_Warmte[[#This Row],[Datumtijd]]))</f>
        <v>1559.5</v>
      </c>
      <c r="C2335" s="11">
        <v>1.0331765000000002E-4</v>
      </c>
      <c r="D2335" s="7">
        <f>Data_Warmte[[#This Row],[Fractie]]/MAX(Data_Warmte[Fractie])</f>
        <v>0.25013574748710998</v>
      </c>
    </row>
    <row r="2336" spans="1:4" x14ac:dyDescent="0.25">
      <c r="A2336" s="10">
        <v>43928.541666666664</v>
      </c>
      <c r="B2336" s="10">
        <f>DATE(1904,MONTH(Data_Warmte[[#This Row],[Datumtijd]]),DAY(Data_Warmte[[#This Row],[Datumtijd]]))+TIME(HOUR(Data_Warmte[[#This Row],[Datumtijd]]),MINUTE(Data_Warmte[[#This Row],[Datumtijd]]),SECOND(Data_Warmte[[#This Row],[Datumtijd]]))</f>
        <v>1559.5416666666667</v>
      </c>
      <c r="C2336" s="11">
        <v>8.3282559999999992E-5</v>
      </c>
      <c r="D2336" s="7">
        <f>Data_Warmte[[#This Row],[Fractie]]/MAX(Data_Warmte[Fractie])</f>
        <v>0.20163007383772355</v>
      </c>
    </row>
    <row r="2337" spans="1:4" x14ac:dyDescent="0.25">
      <c r="A2337" s="10">
        <v>43928.583333333336</v>
      </c>
      <c r="B2337" s="10">
        <f>DATE(1904,MONTH(Data_Warmte[[#This Row],[Datumtijd]]),DAY(Data_Warmte[[#This Row],[Datumtijd]]))+TIME(HOUR(Data_Warmte[[#This Row],[Datumtijd]]),MINUTE(Data_Warmte[[#This Row],[Datumtijd]]),SECOND(Data_Warmte[[#This Row],[Datumtijd]]))</f>
        <v>1559.5833333333333</v>
      </c>
      <c r="C2337" s="11">
        <v>8.226394000000002E-5</v>
      </c>
      <c r="D2337" s="7">
        <f>Data_Warmte[[#This Row],[Fractie]]/MAX(Data_Warmte[Fractie])</f>
        <v>0.19916395817302046</v>
      </c>
    </row>
    <row r="2338" spans="1:4" x14ac:dyDescent="0.25">
      <c r="A2338" s="10">
        <v>43928.625</v>
      </c>
      <c r="B2338" s="10">
        <f>DATE(1904,MONTH(Data_Warmte[[#This Row],[Datumtijd]]),DAY(Data_Warmte[[#This Row],[Datumtijd]]))+TIME(HOUR(Data_Warmte[[#This Row],[Datumtijd]]),MINUTE(Data_Warmte[[#This Row],[Datumtijd]]),SECOND(Data_Warmte[[#This Row],[Datumtijd]]))</f>
        <v>1559.625</v>
      </c>
      <c r="C2338" s="11">
        <v>9.7245819999999998E-5</v>
      </c>
      <c r="D2338" s="7">
        <f>Data_Warmte[[#This Row],[Fractie]]/MAX(Data_Warmte[Fractie])</f>
        <v>0.2354356286239277</v>
      </c>
    </row>
    <row r="2339" spans="1:4" x14ac:dyDescent="0.25">
      <c r="A2339" s="10">
        <v>43928.666666666664</v>
      </c>
      <c r="B2339" s="10">
        <f>DATE(1904,MONTH(Data_Warmte[[#This Row],[Datumtijd]]),DAY(Data_Warmte[[#This Row],[Datumtijd]]))+TIME(HOUR(Data_Warmte[[#This Row],[Datumtijd]]),MINUTE(Data_Warmte[[#This Row],[Datumtijd]]),SECOND(Data_Warmte[[#This Row],[Datumtijd]]))</f>
        <v>1559.6666666666667</v>
      </c>
      <c r="C2339" s="11">
        <v>1.3530564999999998E-4</v>
      </c>
      <c r="D2339" s="7">
        <f>Data_Warmte[[#This Row],[Fractie]]/MAX(Data_Warmte[Fractie])</f>
        <v>0.32757984625065778</v>
      </c>
    </row>
    <row r="2340" spans="1:4" x14ac:dyDescent="0.25">
      <c r="A2340" s="10">
        <v>43928.708333333336</v>
      </c>
      <c r="B2340" s="10">
        <f>DATE(1904,MONTH(Data_Warmte[[#This Row],[Datumtijd]]),DAY(Data_Warmte[[#This Row],[Datumtijd]]))+TIME(HOUR(Data_Warmte[[#This Row],[Datumtijd]]),MINUTE(Data_Warmte[[#This Row],[Datumtijd]]),SECOND(Data_Warmte[[#This Row],[Datumtijd]]))</f>
        <v>1559.7083333333333</v>
      </c>
      <c r="C2340" s="11">
        <v>1.727884E-4</v>
      </c>
      <c r="D2340" s="7">
        <f>Data_Warmte[[#This Row],[Fractie]]/MAX(Data_Warmte[Fractie])</f>
        <v>0.41832693243702063</v>
      </c>
    </row>
    <row r="2341" spans="1:4" x14ac:dyDescent="0.25">
      <c r="A2341" s="10">
        <v>43928.75</v>
      </c>
      <c r="B2341" s="10">
        <f>DATE(1904,MONTH(Data_Warmte[[#This Row],[Datumtijd]]),DAY(Data_Warmte[[#This Row],[Datumtijd]]))+TIME(HOUR(Data_Warmte[[#This Row],[Datumtijd]]),MINUTE(Data_Warmte[[#This Row],[Datumtijd]]),SECOND(Data_Warmte[[#This Row],[Datumtijd]]))</f>
        <v>1559.75</v>
      </c>
      <c r="C2341" s="11">
        <v>1.8425712000000002E-4</v>
      </c>
      <c r="D2341" s="7">
        <f>Data_Warmte[[#This Row],[Fractie]]/MAX(Data_Warmte[Fractie])</f>
        <v>0.4460931161425189</v>
      </c>
    </row>
    <row r="2342" spans="1:4" x14ac:dyDescent="0.25">
      <c r="A2342" s="10">
        <v>43928.791666666664</v>
      </c>
      <c r="B2342" s="10">
        <f>DATE(1904,MONTH(Data_Warmte[[#This Row],[Datumtijd]]),DAY(Data_Warmte[[#This Row],[Datumtijd]]))+TIME(HOUR(Data_Warmte[[#This Row],[Datumtijd]]),MINUTE(Data_Warmte[[#This Row],[Datumtijd]]),SECOND(Data_Warmte[[#This Row],[Datumtijd]]))</f>
        <v>1559.7916666666667</v>
      </c>
      <c r="C2342" s="11">
        <v>1.9754576999999997E-4</v>
      </c>
      <c r="D2342" s="7">
        <f>Data_Warmte[[#This Row],[Fractie]]/MAX(Data_Warmte[Fractie])</f>
        <v>0.47826541584972837</v>
      </c>
    </row>
    <row r="2343" spans="1:4" x14ac:dyDescent="0.25">
      <c r="A2343" s="10">
        <v>43928.833333333336</v>
      </c>
      <c r="B2343" s="10">
        <f>DATE(1904,MONTH(Data_Warmte[[#This Row],[Datumtijd]]),DAY(Data_Warmte[[#This Row],[Datumtijd]]))+TIME(HOUR(Data_Warmte[[#This Row],[Datumtijd]]),MINUTE(Data_Warmte[[#This Row],[Datumtijd]]),SECOND(Data_Warmte[[#This Row],[Datumtijd]]))</f>
        <v>1559.8333333333333</v>
      </c>
      <c r="C2343" s="11">
        <v>1.8714025E-4</v>
      </c>
      <c r="D2343" s="7">
        <f>Data_Warmte[[#This Row],[Fractie]]/MAX(Data_Warmte[Fractie])</f>
        <v>0.45307327759269228</v>
      </c>
    </row>
    <row r="2344" spans="1:4" x14ac:dyDescent="0.25">
      <c r="A2344" s="10">
        <v>43928.875</v>
      </c>
      <c r="B2344" s="10">
        <f>DATE(1904,MONTH(Data_Warmte[[#This Row],[Datumtijd]]),DAY(Data_Warmte[[#This Row],[Datumtijd]]))+TIME(HOUR(Data_Warmte[[#This Row],[Datumtijd]]),MINUTE(Data_Warmte[[#This Row],[Datumtijd]]),SECOND(Data_Warmte[[#This Row],[Datumtijd]]))</f>
        <v>1559.875</v>
      </c>
      <c r="C2344" s="11">
        <v>1.5926691E-4</v>
      </c>
      <c r="D2344" s="7">
        <f>Data_Warmte[[#This Row],[Fractie]]/MAX(Data_Warmte[Fractie])</f>
        <v>0.3855909187134266</v>
      </c>
    </row>
    <row r="2345" spans="1:4" x14ac:dyDescent="0.25">
      <c r="A2345" s="10">
        <v>43928.916666666664</v>
      </c>
      <c r="B2345" s="10">
        <f>DATE(1904,MONTH(Data_Warmte[[#This Row],[Datumtijd]]),DAY(Data_Warmte[[#This Row],[Datumtijd]]))+TIME(HOUR(Data_Warmte[[#This Row],[Datumtijd]]),MINUTE(Data_Warmte[[#This Row],[Datumtijd]]),SECOND(Data_Warmte[[#This Row],[Datumtijd]]))</f>
        <v>1559.9166666666667</v>
      </c>
      <c r="C2345" s="11">
        <v>1.1778826E-4</v>
      </c>
      <c r="D2345" s="7">
        <f>Data_Warmte[[#This Row],[Fractie]]/MAX(Data_Warmte[Fractie])</f>
        <v>0.28516961487515491</v>
      </c>
    </row>
    <row r="2346" spans="1:4" x14ac:dyDescent="0.25">
      <c r="A2346" s="10">
        <v>43928.958333333336</v>
      </c>
      <c r="B2346" s="10">
        <f>DATE(1904,MONTH(Data_Warmte[[#This Row],[Datumtijd]]),DAY(Data_Warmte[[#This Row],[Datumtijd]]))+TIME(HOUR(Data_Warmte[[#This Row],[Datumtijd]]),MINUTE(Data_Warmte[[#This Row],[Datumtijd]]),SECOND(Data_Warmte[[#This Row],[Datumtijd]]))</f>
        <v>1559.9583333333333</v>
      </c>
      <c r="C2346" s="11">
        <v>7.1330079999999988E-5</v>
      </c>
      <c r="D2346" s="7">
        <f>Data_Warmte[[#This Row],[Fractie]]/MAX(Data_Warmte[Fractie])</f>
        <v>0.17269268976903121</v>
      </c>
    </row>
    <row r="2347" spans="1:4" x14ac:dyDescent="0.25">
      <c r="A2347" s="10">
        <v>43929</v>
      </c>
      <c r="B2347" s="10">
        <f>DATE(1904,MONTH(Data_Warmte[[#This Row],[Datumtijd]]),DAY(Data_Warmte[[#This Row],[Datumtijd]]))+TIME(HOUR(Data_Warmte[[#This Row],[Datumtijd]]),MINUTE(Data_Warmte[[#This Row],[Datumtijd]]),SECOND(Data_Warmte[[#This Row],[Datumtijd]]))</f>
        <v>1560</v>
      </c>
      <c r="C2347" s="11">
        <v>5.1744399999999999E-5</v>
      </c>
      <c r="D2347" s="7">
        <f>Data_Warmte[[#This Row],[Fractie]]/MAX(Data_Warmte[Fractie])</f>
        <v>0.12527505389710286</v>
      </c>
    </row>
    <row r="2348" spans="1:4" x14ac:dyDescent="0.25">
      <c r="A2348" s="10">
        <v>43929.041666666664</v>
      </c>
      <c r="B2348" s="10">
        <f>DATE(1904,MONTH(Data_Warmte[[#This Row],[Datumtijd]]),DAY(Data_Warmte[[#This Row],[Datumtijd]]))+TIME(HOUR(Data_Warmte[[#This Row],[Datumtijd]]),MINUTE(Data_Warmte[[#This Row],[Datumtijd]]),SECOND(Data_Warmte[[#This Row],[Datumtijd]]))</f>
        <v>1560.0416666666667</v>
      </c>
      <c r="C2348" s="11">
        <v>5.1852199999999998E-5</v>
      </c>
      <c r="D2348" s="7">
        <f>Data_Warmte[[#This Row],[Fractie]]/MAX(Data_Warmte[Fractie])</f>
        <v>0.12553604157519185</v>
      </c>
    </row>
    <row r="2349" spans="1:4" x14ac:dyDescent="0.25">
      <c r="A2349" s="10">
        <v>43929.083333333336</v>
      </c>
      <c r="B2349" s="10">
        <f>DATE(1904,MONTH(Data_Warmte[[#This Row],[Datumtijd]]),DAY(Data_Warmte[[#This Row],[Datumtijd]]))+TIME(HOUR(Data_Warmte[[#This Row],[Datumtijd]]),MINUTE(Data_Warmte[[#This Row],[Datumtijd]]),SECOND(Data_Warmte[[#This Row],[Datumtijd]]))</f>
        <v>1560.0833333333333</v>
      </c>
      <c r="C2349" s="11">
        <v>5.588707E-5</v>
      </c>
      <c r="D2349" s="7">
        <f>Data_Warmte[[#This Row],[Fractie]]/MAX(Data_Warmte[Fractie])</f>
        <v>0.13530460699904068</v>
      </c>
    </row>
    <row r="2350" spans="1:4" x14ac:dyDescent="0.25">
      <c r="A2350" s="10">
        <v>43929.125</v>
      </c>
      <c r="B2350" s="10">
        <f>DATE(1904,MONTH(Data_Warmte[[#This Row],[Datumtijd]]),DAY(Data_Warmte[[#This Row],[Datumtijd]]))+TIME(HOUR(Data_Warmte[[#This Row],[Datumtijd]]),MINUTE(Data_Warmte[[#This Row],[Datumtijd]]),SECOND(Data_Warmte[[#This Row],[Datumtijd]]))</f>
        <v>1560.125</v>
      </c>
      <c r="C2350" s="11">
        <v>6.2803719999999998E-5</v>
      </c>
      <c r="D2350" s="7">
        <f>Data_Warmte[[#This Row],[Fractie]]/MAX(Data_Warmte[Fractie])</f>
        <v>0.1520500654744969</v>
      </c>
    </row>
    <row r="2351" spans="1:4" x14ac:dyDescent="0.25">
      <c r="A2351" s="10">
        <v>43929.166666666664</v>
      </c>
      <c r="B2351" s="10">
        <f>DATE(1904,MONTH(Data_Warmte[[#This Row],[Datumtijd]]),DAY(Data_Warmte[[#This Row],[Datumtijd]]))+TIME(HOUR(Data_Warmte[[#This Row],[Datumtijd]]),MINUTE(Data_Warmte[[#This Row],[Datumtijd]]),SECOND(Data_Warmte[[#This Row],[Datumtijd]]))</f>
        <v>1560.1666666666667</v>
      </c>
      <c r="C2351" s="11">
        <v>7.7617360000000011E-5</v>
      </c>
      <c r="D2351" s="7">
        <f>Data_Warmte[[#This Row],[Fractie]]/MAX(Data_Warmte[Fractie])</f>
        <v>0.18791442083299523</v>
      </c>
    </row>
    <row r="2352" spans="1:4" x14ac:dyDescent="0.25">
      <c r="A2352" s="10">
        <v>43929.208333333336</v>
      </c>
      <c r="B2352" s="10">
        <f>DATE(1904,MONTH(Data_Warmte[[#This Row],[Datumtijd]]),DAY(Data_Warmte[[#This Row],[Datumtijd]]))+TIME(HOUR(Data_Warmte[[#This Row],[Datumtijd]]),MINUTE(Data_Warmte[[#This Row],[Datumtijd]]),SECOND(Data_Warmte[[#This Row],[Datumtijd]]))</f>
        <v>1560.2083333333333</v>
      </c>
      <c r="C2352" s="11">
        <v>1.2339542E-4</v>
      </c>
      <c r="D2352" s="7">
        <f>Data_Warmte[[#This Row],[Fractie]]/MAX(Data_Warmte[Fractie])</f>
        <v>0.29874475095190289</v>
      </c>
    </row>
    <row r="2353" spans="1:4" x14ac:dyDescent="0.25">
      <c r="A2353" s="10">
        <v>43929.25</v>
      </c>
      <c r="B2353" s="10">
        <f>DATE(1904,MONTH(Data_Warmte[[#This Row],[Datumtijd]]),DAY(Data_Warmte[[#This Row],[Datumtijd]]))+TIME(HOUR(Data_Warmte[[#This Row],[Datumtijd]]),MINUTE(Data_Warmte[[#This Row],[Datumtijd]]),SECOND(Data_Warmte[[#This Row],[Datumtijd]]))</f>
        <v>1560.25</v>
      </c>
      <c r="C2353" s="11">
        <v>1.9744335000000001E-4</v>
      </c>
      <c r="D2353" s="7">
        <f>Data_Warmte[[#This Row],[Fractie]]/MAX(Data_Warmte[Fractie])</f>
        <v>0.4780174533451842</v>
      </c>
    </row>
    <row r="2354" spans="1:4" x14ac:dyDescent="0.25">
      <c r="A2354" s="10">
        <v>43929.291666666664</v>
      </c>
      <c r="B2354" s="10">
        <f>DATE(1904,MONTH(Data_Warmte[[#This Row],[Datumtijd]]),DAY(Data_Warmte[[#This Row],[Datumtijd]]))+TIME(HOUR(Data_Warmte[[#This Row],[Datumtijd]]),MINUTE(Data_Warmte[[#This Row],[Datumtijd]]),SECOND(Data_Warmte[[#This Row],[Datumtijd]]))</f>
        <v>1560.2916666666667</v>
      </c>
      <c r="C2354" s="11">
        <v>2.3309389999999995E-4</v>
      </c>
      <c r="D2354" s="7">
        <f>Data_Warmte[[#This Row],[Fractie]]/MAX(Data_Warmte[Fractie])</f>
        <v>0.56432871741842405</v>
      </c>
    </row>
    <row r="2355" spans="1:4" x14ac:dyDescent="0.25">
      <c r="A2355" s="10">
        <v>43929.333333333336</v>
      </c>
      <c r="B2355" s="10">
        <f>DATE(1904,MONTH(Data_Warmte[[#This Row],[Datumtijd]]),DAY(Data_Warmte[[#This Row],[Datumtijd]]))+TIME(HOUR(Data_Warmte[[#This Row],[Datumtijd]]),MINUTE(Data_Warmte[[#This Row],[Datumtijd]]),SECOND(Data_Warmte[[#This Row],[Datumtijd]]))</f>
        <v>1560.3333333333333</v>
      </c>
      <c r="C2355" s="11">
        <v>2.1746617999999997E-4</v>
      </c>
      <c r="D2355" s="7">
        <f>Data_Warmte[[#This Row],[Fractie]]/MAX(Data_Warmte[Fractie])</f>
        <v>0.5264934450935187</v>
      </c>
    </row>
    <row r="2356" spans="1:4" x14ac:dyDescent="0.25">
      <c r="A2356" s="10">
        <v>43929.375</v>
      </c>
      <c r="B2356" s="10">
        <f>DATE(1904,MONTH(Data_Warmte[[#This Row],[Datumtijd]]),DAY(Data_Warmte[[#This Row],[Datumtijd]]))+TIME(HOUR(Data_Warmte[[#This Row],[Datumtijd]]),MINUTE(Data_Warmte[[#This Row],[Datumtijd]]),SECOND(Data_Warmte[[#This Row],[Datumtijd]]))</f>
        <v>1560.375</v>
      </c>
      <c r="C2356" s="11">
        <v>1.8575238000000002E-4</v>
      </c>
      <c r="D2356" s="7">
        <f>Data_Warmte[[#This Row],[Fractie]]/MAX(Data_Warmte[Fractie])</f>
        <v>0.44971319439427526</v>
      </c>
    </row>
    <row r="2357" spans="1:4" x14ac:dyDescent="0.25">
      <c r="A2357" s="10">
        <v>43929.416666666664</v>
      </c>
      <c r="B2357" s="10">
        <f>DATE(1904,MONTH(Data_Warmte[[#This Row],[Datumtijd]]),DAY(Data_Warmte[[#This Row],[Datumtijd]]))+TIME(HOUR(Data_Warmte[[#This Row],[Datumtijd]]),MINUTE(Data_Warmte[[#This Row],[Datumtijd]]),SECOND(Data_Warmte[[#This Row],[Datumtijd]]))</f>
        <v>1560.4166666666667</v>
      </c>
      <c r="C2357" s="11">
        <v>1.4430098E-4</v>
      </c>
      <c r="D2357" s="7">
        <f>Data_Warmte[[#This Row],[Fractie]]/MAX(Data_Warmte[Fractie])</f>
        <v>0.34935786378631822</v>
      </c>
    </row>
    <row r="2358" spans="1:4" x14ac:dyDescent="0.25">
      <c r="A2358" s="10">
        <v>43929.458333333336</v>
      </c>
      <c r="B2358" s="10">
        <f>DATE(1904,MONTH(Data_Warmte[[#This Row],[Datumtijd]]),DAY(Data_Warmte[[#This Row],[Datumtijd]]))+TIME(HOUR(Data_Warmte[[#This Row],[Datumtijd]]),MINUTE(Data_Warmte[[#This Row],[Datumtijd]]),SECOND(Data_Warmte[[#This Row],[Datumtijd]]))</f>
        <v>1560.4583333333333</v>
      </c>
      <c r="C2358" s="11">
        <v>1.1762993000000001E-4</v>
      </c>
      <c r="D2358" s="7">
        <f>Data_Warmte[[#This Row],[Fractie]]/MAX(Data_Warmte[Fractie])</f>
        <v>0.28478629224925672</v>
      </c>
    </row>
    <row r="2359" spans="1:4" x14ac:dyDescent="0.25">
      <c r="A2359" s="10">
        <v>43929.5</v>
      </c>
      <c r="B2359" s="10">
        <f>DATE(1904,MONTH(Data_Warmte[[#This Row],[Datumtijd]]),DAY(Data_Warmte[[#This Row],[Datumtijd]]))+TIME(HOUR(Data_Warmte[[#This Row],[Datumtijd]]),MINUTE(Data_Warmte[[#This Row],[Datumtijd]]),SECOND(Data_Warmte[[#This Row],[Datumtijd]]))</f>
        <v>1560.5</v>
      </c>
      <c r="C2359" s="11">
        <v>1.0335935000000001E-4</v>
      </c>
      <c r="D2359" s="7">
        <f>Data_Warmte[[#This Row],[Fractie]]/MAX(Data_Warmte[Fractie])</f>
        <v>0.25023670468726122</v>
      </c>
    </row>
    <row r="2360" spans="1:4" x14ac:dyDescent="0.25">
      <c r="A2360" s="10">
        <v>43929.541666666664</v>
      </c>
      <c r="B2360" s="10">
        <f>DATE(1904,MONTH(Data_Warmte[[#This Row],[Datumtijd]]),DAY(Data_Warmte[[#This Row],[Datumtijd]]))+TIME(HOUR(Data_Warmte[[#This Row],[Datumtijd]]),MINUTE(Data_Warmte[[#This Row],[Datumtijd]]),SECOND(Data_Warmte[[#This Row],[Datumtijd]]))</f>
        <v>1560.5416666666667</v>
      </c>
      <c r="C2360" s="11">
        <v>9.148670999999998E-5</v>
      </c>
      <c r="D2360" s="7">
        <f>Data_Warmte[[#This Row],[Fractie]]/MAX(Data_Warmte[Fractie])</f>
        <v>0.22149261613080098</v>
      </c>
    </row>
    <row r="2361" spans="1:4" x14ac:dyDescent="0.25">
      <c r="A2361" s="10">
        <v>43929.583333333336</v>
      </c>
      <c r="B2361" s="10">
        <f>DATE(1904,MONTH(Data_Warmte[[#This Row],[Datumtijd]]),DAY(Data_Warmte[[#This Row],[Datumtijd]]))+TIME(HOUR(Data_Warmte[[#This Row],[Datumtijd]]),MINUTE(Data_Warmte[[#This Row],[Datumtijd]]),SECOND(Data_Warmte[[#This Row],[Datumtijd]]))</f>
        <v>1560.5833333333333</v>
      </c>
      <c r="C2361" s="11">
        <v>8.226394000000002E-5</v>
      </c>
      <c r="D2361" s="7">
        <f>Data_Warmte[[#This Row],[Fractie]]/MAX(Data_Warmte[Fractie])</f>
        <v>0.19916395817302046</v>
      </c>
    </row>
    <row r="2362" spans="1:4" x14ac:dyDescent="0.25">
      <c r="A2362" s="10">
        <v>43929.625</v>
      </c>
      <c r="B2362" s="10">
        <f>DATE(1904,MONTH(Data_Warmte[[#This Row],[Datumtijd]]),DAY(Data_Warmte[[#This Row],[Datumtijd]]))+TIME(HOUR(Data_Warmte[[#This Row],[Datumtijd]]),MINUTE(Data_Warmte[[#This Row],[Datumtijd]]),SECOND(Data_Warmte[[#This Row],[Datumtijd]]))</f>
        <v>1560.625</v>
      </c>
      <c r="C2362" s="11">
        <v>9.3507520000000007E-5</v>
      </c>
      <c r="D2362" s="7">
        <f>Data_Warmte[[#This Row],[Fractie]]/MAX(Data_Warmte[Fractie])</f>
        <v>0.22638506983914058</v>
      </c>
    </row>
    <row r="2363" spans="1:4" x14ac:dyDescent="0.25">
      <c r="A2363" s="10">
        <v>43929.666666666664</v>
      </c>
      <c r="B2363" s="10">
        <f>DATE(1904,MONTH(Data_Warmte[[#This Row],[Datumtijd]]),DAY(Data_Warmte[[#This Row],[Datumtijd]]))+TIME(HOUR(Data_Warmte[[#This Row],[Datumtijd]]),MINUTE(Data_Warmte[[#This Row],[Datumtijd]]),SECOND(Data_Warmte[[#This Row],[Datumtijd]]))</f>
        <v>1560.6666666666667</v>
      </c>
      <c r="C2363" s="11">
        <v>1.2778799999999999E-4</v>
      </c>
      <c r="D2363" s="7">
        <f>Data_Warmte[[#This Row],[Fractie]]/MAX(Data_Warmte[Fractie])</f>
        <v>0.30937934515431587</v>
      </c>
    </row>
    <row r="2364" spans="1:4" x14ac:dyDescent="0.25">
      <c r="A2364" s="10">
        <v>43929.708333333336</v>
      </c>
      <c r="B2364" s="10">
        <f>DATE(1904,MONTH(Data_Warmte[[#This Row],[Datumtijd]]),DAY(Data_Warmte[[#This Row],[Datumtijd]]))+TIME(HOUR(Data_Warmte[[#This Row],[Datumtijd]]),MINUTE(Data_Warmte[[#This Row],[Datumtijd]]),SECOND(Data_Warmte[[#This Row],[Datumtijd]]))</f>
        <v>1560.7083333333333</v>
      </c>
      <c r="C2364" s="11">
        <v>1.6598488000000002E-4</v>
      </c>
      <c r="D2364" s="7">
        <f>Data_Warmte[[#This Row],[Fractie]]/MAX(Data_Warmte[Fractie])</f>
        <v>0.40185536576139941</v>
      </c>
    </row>
    <row r="2365" spans="1:4" x14ac:dyDescent="0.25">
      <c r="A2365" s="10">
        <v>43929.75</v>
      </c>
      <c r="B2365" s="10">
        <f>DATE(1904,MONTH(Data_Warmte[[#This Row],[Datumtijd]]),DAY(Data_Warmte[[#This Row],[Datumtijd]]))+TIME(HOUR(Data_Warmte[[#This Row],[Datumtijd]]),MINUTE(Data_Warmte[[#This Row],[Datumtijd]]),SECOND(Data_Warmte[[#This Row],[Datumtijd]]))</f>
        <v>1560.75</v>
      </c>
      <c r="C2365" s="11">
        <v>1.7850131999999999E-4</v>
      </c>
      <c r="D2365" s="7">
        <f>Data_Warmte[[#This Row],[Fractie]]/MAX(Data_Warmte[Fractie])</f>
        <v>0.43215811727846887</v>
      </c>
    </row>
    <row r="2366" spans="1:4" x14ac:dyDescent="0.25">
      <c r="A2366" s="10">
        <v>43929.791666666664</v>
      </c>
      <c r="B2366" s="10">
        <f>DATE(1904,MONTH(Data_Warmte[[#This Row],[Datumtijd]]),DAY(Data_Warmte[[#This Row],[Datumtijd]]))+TIME(HOUR(Data_Warmte[[#This Row],[Datumtijd]]),MINUTE(Data_Warmte[[#This Row],[Datumtijd]]),SECOND(Data_Warmte[[#This Row],[Datumtijd]]))</f>
        <v>1560.7916666666667</v>
      </c>
      <c r="C2366" s="11">
        <v>1.9197657999999999E-4</v>
      </c>
      <c r="D2366" s="7">
        <f>Data_Warmte[[#This Row],[Fractie]]/MAX(Data_Warmte[Fractie])</f>
        <v>0.46478220650894553</v>
      </c>
    </row>
    <row r="2367" spans="1:4" x14ac:dyDescent="0.25">
      <c r="A2367" s="10">
        <v>43929.833333333336</v>
      </c>
      <c r="B2367" s="10">
        <f>DATE(1904,MONTH(Data_Warmte[[#This Row],[Datumtijd]]),DAY(Data_Warmte[[#This Row],[Datumtijd]]))+TIME(HOUR(Data_Warmte[[#This Row],[Datumtijd]]),MINUTE(Data_Warmte[[#This Row],[Datumtijd]]),SECOND(Data_Warmte[[#This Row],[Datumtijd]]))</f>
        <v>1560.8333333333333</v>
      </c>
      <c r="C2367" s="11">
        <v>1.8535825000000003E-4</v>
      </c>
      <c r="D2367" s="7">
        <f>Data_Warmte[[#This Row],[Fractie]]/MAX(Data_Warmte[Fractie])</f>
        <v>0.44875899148550707</v>
      </c>
    </row>
    <row r="2368" spans="1:4" x14ac:dyDescent="0.25">
      <c r="A2368" s="10">
        <v>43929.875</v>
      </c>
      <c r="B2368" s="10">
        <f>DATE(1904,MONTH(Data_Warmte[[#This Row],[Datumtijd]]),DAY(Data_Warmte[[#This Row],[Datumtijd]]))+TIME(HOUR(Data_Warmte[[#This Row],[Datumtijd]]),MINUTE(Data_Warmte[[#This Row],[Datumtijd]]),SECOND(Data_Warmte[[#This Row],[Datumtijd]]))</f>
        <v>1560.875</v>
      </c>
      <c r="C2368" s="11">
        <v>1.6116699E-4</v>
      </c>
      <c r="D2368" s="7">
        <f>Data_Warmte[[#This Row],[Fractie]]/MAX(Data_Warmte[Fractie])</f>
        <v>0.39019108074852232</v>
      </c>
    </row>
    <row r="2369" spans="1:4" x14ac:dyDescent="0.25">
      <c r="A2369" s="10">
        <v>43929.916666666664</v>
      </c>
      <c r="B2369" s="10">
        <f>DATE(1904,MONTH(Data_Warmte[[#This Row],[Datumtijd]]),DAY(Data_Warmte[[#This Row],[Datumtijd]]))+TIME(HOUR(Data_Warmte[[#This Row],[Datumtijd]]),MINUTE(Data_Warmte[[#This Row],[Datumtijd]]),SECOND(Data_Warmte[[#This Row],[Datumtijd]]))</f>
        <v>1560.9166666666667</v>
      </c>
      <c r="C2369" s="11">
        <v>1.1734013999999999E-4</v>
      </c>
      <c r="D2369" s="7">
        <f>Data_Warmte[[#This Row],[Fractie]]/MAX(Data_Warmte[Fractie])</f>
        <v>0.28408470023410448</v>
      </c>
    </row>
    <row r="2370" spans="1:4" x14ac:dyDescent="0.25">
      <c r="A2370" s="10">
        <v>43929.958333333336</v>
      </c>
      <c r="B2370" s="10">
        <f>DATE(1904,MONTH(Data_Warmte[[#This Row],[Datumtijd]]),DAY(Data_Warmte[[#This Row],[Datumtijd]]))+TIME(HOUR(Data_Warmte[[#This Row],[Datumtijd]]),MINUTE(Data_Warmte[[#This Row],[Datumtijd]]),SECOND(Data_Warmte[[#This Row],[Datumtijd]]))</f>
        <v>1560.9583333333333</v>
      </c>
      <c r="C2370" s="11">
        <v>7.181128E-5</v>
      </c>
      <c r="D2370" s="7">
        <f>Data_Warmte[[#This Row],[Fractie]]/MAX(Data_Warmte[Fractie])</f>
        <v>0.17385769228012973</v>
      </c>
    </row>
    <row r="2371" spans="1:4" x14ac:dyDescent="0.25">
      <c r="A2371" s="10">
        <v>43930</v>
      </c>
      <c r="B2371" s="10">
        <f>DATE(1904,MONTH(Data_Warmte[[#This Row],[Datumtijd]]),DAY(Data_Warmte[[#This Row],[Datumtijd]]))+TIME(HOUR(Data_Warmte[[#This Row],[Datumtijd]]),MINUTE(Data_Warmte[[#This Row],[Datumtijd]]),SECOND(Data_Warmte[[#This Row],[Datumtijd]]))</f>
        <v>1561</v>
      </c>
      <c r="C2371" s="11">
        <v>5.3816319999999996E-5</v>
      </c>
      <c r="D2371" s="7">
        <f>Data_Warmte[[#This Row],[Fractie]]/MAX(Data_Warmte[Fractie])</f>
        <v>0.13029124675411707</v>
      </c>
    </row>
    <row r="2372" spans="1:4" x14ac:dyDescent="0.25">
      <c r="A2372" s="10">
        <v>43930.041666666664</v>
      </c>
      <c r="B2372" s="10">
        <f>DATE(1904,MONTH(Data_Warmte[[#This Row],[Datumtijd]]),DAY(Data_Warmte[[#This Row],[Datumtijd]]))+TIME(HOUR(Data_Warmte[[#This Row],[Datumtijd]]),MINUTE(Data_Warmte[[#This Row],[Datumtijd]]),SECOND(Data_Warmte[[#This Row],[Datumtijd]]))</f>
        <v>1561.0416666666667</v>
      </c>
      <c r="C2372" s="11">
        <v>5.4724E-5</v>
      </c>
      <c r="D2372" s="7">
        <f>Data_Warmte[[#This Row],[Fractie]]/MAX(Data_Warmte[Fractie])</f>
        <v>0.13248877268777023</v>
      </c>
    </row>
    <row r="2373" spans="1:4" x14ac:dyDescent="0.25">
      <c r="A2373" s="10">
        <v>43930.083333333336</v>
      </c>
      <c r="B2373" s="10">
        <f>DATE(1904,MONTH(Data_Warmte[[#This Row],[Datumtijd]]),DAY(Data_Warmte[[#This Row],[Datumtijd]]))+TIME(HOUR(Data_Warmte[[#This Row],[Datumtijd]]),MINUTE(Data_Warmte[[#This Row],[Datumtijd]]),SECOND(Data_Warmte[[#This Row],[Datumtijd]]))</f>
        <v>1561.0833333333333</v>
      </c>
      <c r="C2373" s="11">
        <v>5.9608060000000007E-5</v>
      </c>
      <c r="D2373" s="7">
        <f>Data_Warmte[[#This Row],[Fractie]]/MAX(Data_Warmte[Fractie])</f>
        <v>0.14431325765110317</v>
      </c>
    </row>
    <row r="2374" spans="1:4" x14ac:dyDescent="0.25">
      <c r="A2374" s="10">
        <v>43930.125</v>
      </c>
      <c r="B2374" s="10">
        <f>DATE(1904,MONTH(Data_Warmte[[#This Row],[Datumtijd]]),DAY(Data_Warmte[[#This Row],[Datumtijd]]))+TIME(HOUR(Data_Warmte[[#This Row],[Datumtijd]]),MINUTE(Data_Warmte[[#This Row],[Datumtijd]]),SECOND(Data_Warmte[[#This Row],[Datumtijd]]))</f>
        <v>1561.125</v>
      </c>
      <c r="C2374" s="11">
        <v>6.7050909999999999E-5</v>
      </c>
      <c r="D2374" s="7">
        <f>Data_Warmte[[#This Row],[Fractie]]/MAX(Data_Warmte[Fractie])</f>
        <v>0.1623326652565262</v>
      </c>
    </row>
    <row r="2375" spans="1:4" x14ac:dyDescent="0.25">
      <c r="A2375" s="10">
        <v>43930.166666666664</v>
      </c>
      <c r="B2375" s="10">
        <f>DATE(1904,MONTH(Data_Warmte[[#This Row],[Datumtijd]]),DAY(Data_Warmte[[#This Row],[Datumtijd]]))+TIME(HOUR(Data_Warmte[[#This Row],[Datumtijd]]),MINUTE(Data_Warmte[[#This Row],[Datumtijd]]),SECOND(Data_Warmte[[#This Row],[Datumtijd]]))</f>
        <v>1561.1666666666667</v>
      </c>
      <c r="C2375" s="11">
        <v>8.2736339999999999E-5</v>
      </c>
      <c r="D2375" s="7">
        <f>Data_Warmte[[#This Row],[Fractie]]/MAX(Data_Warmte[Fractie])</f>
        <v>0.20030765556754021</v>
      </c>
    </row>
    <row r="2376" spans="1:4" x14ac:dyDescent="0.25">
      <c r="A2376" s="10">
        <v>43930.208333333336</v>
      </c>
      <c r="B2376" s="10">
        <f>DATE(1904,MONTH(Data_Warmte[[#This Row],[Datumtijd]]),DAY(Data_Warmte[[#This Row],[Datumtijd]]))+TIME(HOUR(Data_Warmte[[#This Row],[Datumtijd]]),MINUTE(Data_Warmte[[#This Row],[Datumtijd]]),SECOND(Data_Warmte[[#This Row],[Datumtijd]]))</f>
        <v>1561.2083333333333</v>
      </c>
      <c r="C2376" s="11">
        <v>1.2972044000000003E-4</v>
      </c>
      <c r="D2376" s="7">
        <f>Data_Warmte[[#This Row],[Fractie]]/MAX(Data_Warmte[Fractie])</f>
        <v>0.31405785191355784</v>
      </c>
    </row>
    <row r="2377" spans="1:4" x14ac:dyDescent="0.25">
      <c r="A2377" s="10">
        <v>43930.25</v>
      </c>
      <c r="B2377" s="10">
        <f>DATE(1904,MONTH(Data_Warmte[[#This Row],[Datumtijd]]),DAY(Data_Warmte[[#This Row],[Datumtijd]]))+TIME(HOUR(Data_Warmte[[#This Row],[Datumtijd]]),MINUTE(Data_Warmte[[#This Row],[Datumtijd]]),SECOND(Data_Warmte[[#This Row],[Datumtijd]]))</f>
        <v>1561.25</v>
      </c>
      <c r="C2377" s="11">
        <v>2.0302619999999999E-4</v>
      </c>
      <c r="D2377" s="7">
        <f>Data_Warmte[[#This Row],[Fractie]]/MAX(Data_Warmte[Fractie])</f>
        <v>0.49153373403738349</v>
      </c>
    </row>
    <row r="2378" spans="1:4" x14ac:dyDescent="0.25">
      <c r="A2378" s="10">
        <v>43930.291666666664</v>
      </c>
      <c r="B2378" s="10">
        <f>DATE(1904,MONTH(Data_Warmte[[#This Row],[Datumtijd]]),DAY(Data_Warmte[[#This Row],[Datumtijd]]))+TIME(HOUR(Data_Warmte[[#This Row],[Datumtijd]]),MINUTE(Data_Warmte[[#This Row],[Datumtijd]]),SECOND(Data_Warmte[[#This Row],[Datumtijd]]))</f>
        <v>1561.2916666666667</v>
      </c>
      <c r="C2378" s="11">
        <v>2.3882269999999997E-4</v>
      </c>
      <c r="D2378" s="7">
        <f>Data_Warmte[[#This Row],[Fractie]]/MAX(Data_Warmte[Fractie])</f>
        <v>0.57819834831115302</v>
      </c>
    </row>
    <row r="2379" spans="1:4" x14ac:dyDescent="0.25">
      <c r="A2379" s="10">
        <v>43930.333333333336</v>
      </c>
      <c r="B2379" s="10">
        <f>DATE(1904,MONTH(Data_Warmte[[#This Row],[Datumtijd]]),DAY(Data_Warmte[[#This Row],[Datumtijd]]))+TIME(HOUR(Data_Warmte[[#This Row],[Datumtijd]]),MINUTE(Data_Warmte[[#This Row],[Datumtijd]]),SECOND(Data_Warmte[[#This Row],[Datumtijd]]))</f>
        <v>1561.3333333333333</v>
      </c>
      <c r="C2379" s="11">
        <v>2.1556219999999999E-4</v>
      </c>
      <c r="D2379" s="7">
        <f>Data_Warmte[[#This Row],[Fractie]]/MAX(Data_Warmte[Fractie])</f>
        <v>0.52188384101812113</v>
      </c>
    </row>
    <row r="2380" spans="1:4" x14ac:dyDescent="0.25">
      <c r="A2380" s="10">
        <v>43930.375</v>
      </c>
      <c r="B2380" s="10">
        <f>DATE(1904,MONTH(Data_Warmte[[#This Row],[Datumtijd]]),DAY(Data_Warmte[[#This Row],[Datumtijd]]))+TIME(HOUR(Data_Warmte[[#This Row],[Datumtijd]]),MINUTE(Data_Warmte[[#This Row],[Datumtijd]]),SECOND(Data_Warmte[[#This Row],[Datumtijd]]))</f>
        <v>1561.375</v>
      </c>
      <c r="C2380" s="11">
        <v>1.7578974E-4</v>
      </c>
      <c r="D2380" s="7">
        <f>Data_Warmte[[#This Row],[Fractie]]/MAX(Data_Warmte[Fractie])</f>
        <v>0.42559328454978124</v>
      </c>
    </row>
    <row r="2381" spans="1:4" x14ac:dyDescent="0.25">
      <c r="A2381" s="10">
        <v>43930.416666666664</v>
      </c>
      <c r="B2381" s="10">
        <f>DATE(1904,MONTH(Data_Warmte[[#This Row],[Datumtijd]]),DAY(Data_Warmte[[#This Row],[Datumtijd]]))+TIME(HOUR(Data_Warmte[[#This Row],[Datumtijd]]),MINUTE(Data_Warmte[[#This Row],[Datumtijd]]),SECOND(Data_Warmte[[#This Row],[Datumtijd]]))</f>
        <v>1561.4166666666667</v>
      </c>
      <c r="C2381" s="11">
        <v>1.2851950000000002E-4</v>
      </c>
      <c r="D2381" s="7">
        <f>Data_Warmte[[#This Row],[Fractie]]/MAX(Data_Warmte[Fractie])</f>
        <v>0.31115033296991973</v>
      </c>
    </row>
    <row r="2382" spans="1:4" x14ac:dyDescent="0.25">
      <c r="A2382" s="10">
        <v>43930.458333333336</v>
      </c>
      <c r="B2382" s="10">
        <f>DATE(1904,MONTH(Data_Warmte[[#This Row],[Datumtijd]]),DAY(Data_Warmte[[#This Row],[Datumtijd]]))+TIME(HOUR(Data_Warmte[[#This Row],[Datumtijd]]),MINUTE(Data_Warmte[[#This Row],[Datumtijd]]),SECOND(Data_Warmte[[#This Row],[Datumtijd]]))</f>
        <v>1561.4583333333333</v>
      </c>
      <c r="C2382" s="11">
        <v>9.5178139999999999E-5</v>
      </c>
      <c r="D2382" s="7">
        <f>Data_Warmte[[#This Row],[Fractie]]/MAX(Data_Warmte[Fractie])</f>
        <v>0.23042970095944687</v>
      </c>
    </row>
    <row r="2383" spans="1:4" x14ac:dyDescent="0.25">
      <c r="A2383" s="10">
        <v>43930.5</v>
      </c>
      <c r="B2383" s="10">
        <f>DATE(1904,MONTH(Data_Warmte[[#This Row],[Datumtijd]]),DAY(Data_Warmte[[#This Row],[Datumtijd]]))+TIME(HOUR(Data_Warmte[[#This Row],[Datumtijd]]),MINUTE(Data_Warmte[[#This Row],[Datumtijd]]),SECOND(Data_Warmte[[#This Row],[Datumtijd]]))</f>
        <v>1561.5</v>
      </c>
      <c r="C2383" s="11">
        <v>8.1300050000000015E-5</v>
      </c>
      <c r="D2383" s="7">
        <f>Data_Warmte[[#This Row],[Fractie]]/MAX(Data_Warmte[Fractie])</f>
        <v>0.19683034580722089</v>
      </c>
    </row>
    <row r="2384" spans="1:4" x14ac:dyDescent="0.25">
      <c r="A2384" s="10">
        <v>43930.541666666664</v>
      </c>
      <c r="B2384" s="10">
        <f>DATE(1904,MONTH(Data_Warmte[[#This Row],[Datumtijd]]),DAY(Data_Warmte[[#This Row],[Datumtijd]]))+TIME(HOUR(Data_Warmte[[#This Row],[Datumtijd]]),MINUTE(Data_Warmte[[#This Row],[Datumtijd]]),SECOND(Data_Warmte[[#This Row],[Datumtijd]]))</f>
        <v>1561.5416666666667</v>
      </c>
      <c r="C2384" s="11">
        <v>6.8369699999999977E-5</v>
      </c>
      <c r="D2384" s="7">
        <f>Data_Warmte[[#This Row],[Fractie]]/MAX(Data_Warmte[Fractie])</f>
        <v>0.16552550328980048</v>
      </c>
    </row>
    <row r="2385" spans="1:4" x14ac:dyDescent="0.25">
      <c r="A2385" s="10">
        <v>43930.583333333336</v>
      </c>
      <c r="B2385" s="10">
        <f>DATE(1904,MONTH(Data_Warmte[[#This Row],[Datumtijd]]),DAY(Data_Warmte[[#This Row],[Datumtijd]]))+TIME(HOUR(Data_Warmte[[#This Row],[Datumtijd]]),MINUTE(Data_Warmte[[#This Row],[Datumtijd]]),SECOND(Data_Warmte[[#This Row],[Datumtijd]]))</f>
        <v>1561.5833333333333</v>
      </c>
      <c r="C2385" s="11">
        <v>6.4005419999999997E-5</v>
      </c>
      <c r="D2385" s="7">
        <f>Data_Warmte[[#This Row],[Fractie]]/MAX(Data_Warmte[Fractie])</f>
        <v>0.15495942440547586</v>
      </c>
    </row>
    <row r="2386" spans="1:4" x14ac:dyDescent="0.25">
      <c r="A2386" s="10">
        <v>43930.625</v>
      </c>
      <c r="B2386" s="10">
        <f>DATE(1904,MONTH(Data_Warmte[[#This Row],[Datumtijd]]),DAY(Data_Warmte[[#This Row],[Datumtijd]]))+TIME(HOUR(Data_Warmte[[#This Row],[Datumtijd]]),MINUTE(Data_Warmte[[#This Row],[Datumtijd]]),SECOND(Data_Warmte[[#This Row],[Datumtijd]]))</f>
        <v>1561.625</v>
      </c>
      <c r="C2386" s="11">
        <v>7.6553229999999986E-5</v>
      </c>
      <c r="D2386" s="7">
        <f>Data_Warmte[[#This Row],[Fractie]]/MAX(Data_Warmte[Fractie])</f>
        <v>0.18533812382107651</v>
      </c>
    </row>
    <row r="2387" spans="1:4" x14ac:dyDescent="0.25">
      <c r="A2387" s="10">
        <v>43930.666666666664</v>
      </c>
      <c r="B2387" s="10">
        <f>DATE(1904,MONTH(Data_Warmte[[#This Row],[Datumtijd]]),DAY(Data_Warmte[[#This Row],[Datumtijd]]))+TIME(HOUR(Data_Warmte[[#This Row],[Datumtijd]]),MINUTE(Data_Warmte[[#This Row],[Datumtijd]]),SECOND(Data_Warmte[[#This Row],[Datumtijd]]))</f>
        <v>1561.6666666666667</v>
      </c>
      <c r="C2387" s="11">
        <v>1.1697995E-4</v>
      </c>
      <c r="D2387" s="7">
        <f>Data_Warmte[[#This Row],[Fractie]]/MAX(Data_Warmte[Fractie])</f>
        <v>0.28321266728632277</v>
      </c>
    </row>
    <row r="2388" spans="1:4" x14ac:dyDescent="0.25">
      <c r="A2388" s="10">
        <v>43930.708333333336</v>
      </c>
      <c r="B2388" s="10">
        <f>DATE(1904,MONTH(Data_Warmte[[#This Row],[Datumtijd]]),DAY(Data_Warmte[[#This Row],[Datumtijd]]))+TIME(HOUR(Data_Warmte[[#This Row],[Datumtijd]]),MINUTE(Data_Warmte[[#This Row],[Datumtijd]]),SECOND(Data_Warmte[[#This Row],[Datumtijd]]))</f>
        <v>1561.7083333333333</v>
      </c>
      <c r="C2388" s="11">
        <v>1.5407872000000003E-4</v>
      </c>
      <c r="D2388" s="7">
        <f>Data_Warmte[[#This Row],[Fractie]]/MAX(Data_Warmte[Fractie])</f>
        <v>0.37303012407906222</v>
      </c>
    </row>
    <row r="2389" spans="1:4" x14ac:dyDescent="0.25">
      <c r="A2389" s="10">
        <v>43930.75</v>
      </c>
      <c r="B2389" s="10">
        <f>DATE(1904,MONTH(Data_Warmte[[#This Row],[Datumtijd]]),DAY(Data_Warmte[[#This Row],[Datumtijd]]))+TIME(HOUR(Data_Warmte[[#This Row],[Datumtijd]]),MINUTE(Data_Warmte[[#This Row],[Datumtijd]]),SECOND(Data_Warmte[[#This Row],[Datumtijd]]))</f>
        <v>1561.75</v>
      </c>
      <c r="C2389" s="11">
        <v>1.6520867999999999E-4</v>
      </c>
      <c r="D2389" s="7">
        <f>Data_Warmte[[#This Row],[Fractie]]/MAX(Data_Warmte[Fractie])</f>
        <v>0.39997615763771965</v>
      </c>
    </row>
    <row r="2390" spans="1:4" x14ac:dyDescent="0.25">
      <c r="A2390" s="10">
        <v>43930.791666666664</v>
      </c>
      <c r="B2390" s="10">
        <f>DATE(1904,MONTH(Data_Warmte[[#This Row],[Datumtijd]]),DAY(Data_Warmte[[#This Row],[Datumtijd]]))+TIME(HOUR(Data_Warmte[[#This Row],[Datumtijd]]),MINUTE(Data_Warmte[[#This Row],[Datumtijd]]),SECOND(Data_Warmte[[#This Row],[Datumtijd]]))</f>
        <v>1561.7916666666667</v>
      </c>
      <c r="C2390" s="11">
        <v>1.7537735999999997E-4</v>
      </c>
      <c r="D2390" s="7">
        <f>Data_Warmte[[#This Row],[Fractie]]/MAX(Data_Warmte[Fractie])</f>
        <v>0.42459489773447195</v>
      </c>
    </row>
    <row r="2391" spans="1:4" x14ac:dyDescent="0.25">
      <c r="A2391" s="10">
        <v>43930.833333333336</v>
      </c>
      <c r="B2391" s="10">
        <f>DATE(1904,MONTH(Data_Warmte[[#This Row],[Datumtijd]]),DAY(Data_Warmte[[#This Row],[Datumtijd]]))+TIME(HOUR(Data_Warmte[[#This Row],[Datumtijd]]),MINUTE(Data_Warmte[[#This Row],[Datumtijd]]),SECOND(Data_Warmte[[#This Row],[Datumtijd]]))</f>
        <v>1561.8333333333333</v>
      </c>
      <c r="C2391" s="11">
        <v>1.6992775000000001E-4</v>
      </c>
      <c r="D2391" s="7">
        <f>Data_Warmte[[#This Row],[Fractie]]/MAX(Data_Warmte[Fractie])</f>
        <v>0.4114011958755619</v>
      </c>
    </row>
    <row r="2392" spans="1:4" x14ac:dyDescent="0.25">
      <c r="A2392" s="10">
        <v>43930.875</v>
      </c>
      <c r="B2392" s="10">
        <f>DATE(1904,MONTH(Data_Warmte[[#This Row],[Datumtijd]]),DAY(Data_Warmte[[#This Row],[Datumtijd]]))+TIME(HOUR(Data_Warmte[[#This Row],[Datumtijd]]),MINUTE(Data_Warmte[[#This Row],[Datumtijd]]),SECOND(Data_Warmte[[#This Row],[Datumtijd]]))</f>
        <v>1561.875</v>
      </c>
      <c r="C2392" s="11">
        <v>1.4563749E-4</v>
      </c>
      <c r="D2392" s="7">
        <f>Data_Warmte[[#This Row],[Fractie]]/MAX(Data_Warmte[Fractie])</f>
        <v>0.3525936025770669</v>
      </c>
    </row>
    <row r="2393" spans="1:4" x14ac:dyDescent="0.25">
      <c r="A2393" s="10">
        <v>43930.916666666664</v>
      </c>
      <c r="B2393" s="10">
        <f>DATE(1904,MONTH(Data_Warmte[[#This Row],[Datumtijd]]),DAY(Data_Warmte[[#This Row],[Datumtijd]]))+TIME(HOUR(Data_Warmte[[#This Row],[Datumtijd]]),MINUTE(Data_Warmte[[#This Row],[Datumtijd]]),SECOND(Data_Warmte[[#This Row],[Datumtijd]]))</f>
        <v>1561.9166666666667</v>
      </c>
      <c r="C2393" s="11">
        <v>1.0661161999999999E-4</v>
      </c>
      <c r="D2393" s="7">
        <f>Data_Warmte[[#This Row],[Fractie]]/MAX(Data_Warmte[Fractie])</f>
        <v>0.25811056735719129</v>
      </c>
    </row>
    <row r="2394" spans="1:4" x14ac:dyDescent="0.25">
      <c r="A2394" s="10">
        <v>43930.958333333336</v>
      </c>
      <c r="B2394" s="10">
        <f>DATE(1904,MONTH(Data_Warmte[[#This Row],[Datumtijd]]),DAY(Data_Warmte[[#This Row],[Datumtijd]]))+TIME(HOUR(Data_Warmte[[#This Row],[Datumtijd]]),MINUTE(Data_Warmte[[#This Row],[Datumtijd]]),SECOND(Data_Warmte[[#This Row],[Datumtijd]]))</f>
        <v>1561.9583333333333</v>
      </c>
      <c r="C2394" s="11">
        <v>6.5034380000000001E-5</v>
      </c>
      <c r="D2394" s="7">
        <f>Data_Warmte[[#This Row],[Fractie]]/MAX(Data_Warmte[Fractie])</f>
        <v>0.15745057358215903</v>
      </c>
    </row>
    <row r="2395" spans="1:4" x14ac:dyDescent="0.25">
      <c r="A2395" s="10">
        <v>43931</v>
      </c>
      <c r="B2395" s="10">
        <f>DATE(1904,MONTH(Data_Warmte[[#This Row],[Datumtijd]]),DAY(Data_Warmte[[#This Row],[Datumtijd]]))+TIME(HOUR(Data_Warmte[[#This Row],[Datumtijd]]),MINUTE(Data_Warmte[[#This Row],[Datumtijd]]),SECOND(Data_Warmte[[#This Row],[Datumtijd]]))</f>
        <v>1562</v>
      </c>
      <c r="C2395" s="11">
        <v>4.6767520000000004E-5</v>
      </c>
      <c r="D2395" s="7">
        <f>Data_Warmte[[#This Row],[Fractie]]/MAX(Data_Warmte[Fractie])</f>
        <v>0.11322584837458424</v>
      </c>
    </row>
    <row r="2396" spans="1:4" x14ac:dyDescent="0.25">
      <c r="A2396" s="10">
        <v>43931.041666666664</v>
      </c>
      <c r="B2396" s="10">
        <f>DATE(1904,MONTH(Data_Warmte[[#This Row],[Datumtijd]]),DAY(Data_Warmte[[#This Row],[Datumtijd]]))+TIME(HOUR(Data_Warmte[[#This Row],[Datumtijd]]),MINUTE(Data_Warmte[[#This Row],[Datumtijd]]),SECOND(Data_Warmte[[#This Row],[Datumtijd]]))</f>
        <v>1562.0416666666667</v>
      </c>
      <c r="C2396" s="11">
        <v>4.5801499999999998E-5</v>
      </c>
      <c r="D2396" s="7">
        <f>Data_Warmte[[#This Row],[Fractie]]/MAX(Data_Warmte[Fractie])</f>
        <v>0.11088707920215825</v>
      </c>
    </row>
    <row r="2397" spans="1:4" x14ac:dyDescent="0.25">
      <c r="A2397" s="10">
        <v>43931.083333333336</v>
      </c>
      <c r="B2397" s="10">
        <f>DATE(1904,MONTH(Data_Warmte[[#This Row],[Datumtijd]]),DAY(Data_Warmte[[#This Row],[Datumtijd]]))+TIME(HOUR(Data_Warmte[[#This Row],[Datumtijd]]),MINUTE(Data_Warmte[[#This Row],[Datumtijd]]),SECOND(Data_Warmte[[#This Row],[Datumtijd]]))</f>
        <v>1562.0833333333333</v>
      </c>
      <c r="C2397" s="11">
        <v>4.8573400000000005E-5</v>
      </c>
      <c r="D2397" s="7">
        <f>Data_Warmte[[#This Row],[Fractie]]/MAX(Data_Warmte[Fractie])</f>
        <v>0.11759794882084897</v>
      </c>
    </row>
    <row r="2398" spans="1:4" x14ac:dyDescent="0.25">
      <c r="A2398" s="10">
        <v>43931.125</v>
      </c>
      <c r="B2398" s="10">
        <f>DATE(1904,MONTH(Data_Warmte[[#This Row],[Datumtijd]]),DAY(Data_Warmte[[#This Row],[Datumtijd]]))+TIME(HOUR(Data_Warmte[[#This Row],[Datumtijd]]),MINUTE(Data_Warmte[[#This Row],[Datumtijd]]),SECOND(Data_Warmte[[#This Row],[Datumtijd]]))</f>
        <v>1562.125</v>
      </c>
      <c r="C2398" s="11">
        <v>5.4355380000000003E-5</v>
      </c>
      <c r="D2398" s="7">
        <f>Data_Warmte[[#This Row],[Fractie]]/MAX(Data_Warmte[Fractie])</f>
        <v>0.1315963304067205</v>
      </c>
    </row>
    <row r="2399" spans="1:4" x14ac:dyDescent="0.25">
      <c r="A2399" s="10">
        <v>43931.166666666664</v>
      </c>
      <c r="B2399" s="10">
        <f>DATE(1904,MONTH(Data_Warmte[[#This Row],[Datumtijd]]),DAY(Data_Warmte[[#This Row],[Datumtijd]]))+TIME(HOUR(Data_Warmte[[#This Row],[Datumtijd]]),MINUTE(Data_Warmte[[#This Row],[Datumtijd]]),SECOND(Data_Warmte[[#This Row],[Datumtijd]]))</f>
        <v>1562.1666666666667</v>
      </c>
      <c r="C2399" s="11">
        <v>6.7351040000000002E-5</v>
      </c>
      <c r="D2399" s="7">
        <f>Data_Warmte[[#This Row],[Fractie]]/MAX(Data_Warmte[Fractie])</f>
        <v>0.16305929078365836</v>
      </c>
    </row>
    <row r="2400" spans="1:4" x14ac:dyDescent="0.25">
      <c r="A2400" s="10">
        <v>43931.208333333336</v>
      </c>
      <c r="B2400" s="10">
        <f>DATE(1904,MONTH(Data_Warmte[[#This Row],[Datumtijd]]),DAY(Data_Warmte[[#This Row],[Datumtijd]]))+TIME(HOUR(Data_Warmte[[#This Row],[Datumtijd]]),MINUTE(Data_Warmte[[#This Row],[Datumtijd]]),SECOND(Data_Warmte[[#This Row],[Datumtijd]]))</f>
        <v>1562.2083333333333</v>
      </c>
      <c r="C2400" s="11">
        <v>1.099525E-4</v>
      </c>
      <c r="D2400" s="7">
        <f>Data_Warmte[[#This Row],[Fractie]]/MAX(Data_Warmte[Fractie])</f>
        <v>0.26619895802485299</v>
      </c>
    </row>
    <row r="2401" spans="1:4" x14ac:dyDescent="0.25">
      <c r="A2401" s="10">
        <v>43931.25</v>
      </c>
      <c r="B2401" s="10">
        <f>DATE(1904,MONTH(Data_Warmte[[#This Row],[Datumtijd]]),DAY(Data_Warmte[[#This Row],[Datumtijd]]))+TIME(HOUR(Data_Warmte[[#This Row],[Datumtijd]]),MINUTE(Data_Warmte[[#This Row],[Datumtijd]]),SECOND(Data_Warmte[[#This Row],[Datumtijd]]))</f>
        <v>1562.25</v>
      </c>
      <c r="C2401" s="11">
        <v>1.8051075E-4</v>
      </c>
      <c r="D2401" s="7">
        <f>Data_Warmte[[#This Row],[Fractie]]/MAX(Data_Warmte[Fractie])</f>
        <v>0.43702301959741463</v>
      </c>
    </row>
    <row r="2402" spans="1:4" x14ac:dyDescent="0.25">
      <c r="A2402" s="10">
        <v>43931.291666666664</v>
      </c>
      <c r="B2402" s="10">
        <f>DATE(1904,MONTH(Data_Warmte[[#This Row],[Datumtijd]]),DAY(Data_Warmte[[#This Row],[Datumtijd]]))+TIME(HOUR(Data_Warmte[[#This Row],[Datumtijd]]),MINUTE(Data_Warmte[[#This Row],[Datumtijd]]),SECOND(Data_Warmte[[#This Row],[Datumtijd]]))</f>
        <v>1562.2916666666667</v>
      </c>
      <c r="C2402" s="11">
        <v>2.1627709999999997E-4</v>
      </c>
      <c r="D2402" s="7">
        <f>Data_Warmte[[#This Row],[Fractie]]/MAX(Data_Warmte[Fractie])</f>
        <v>0.52361463963654242</v>
      </c>
    </row>
    <row r="2403" spans="1:4" x14ac:dyDescent="0.25">
      <c r="A2403" s="10">
        <v>43931.333333333336</v>
      </c>
      <c r="B2403" s="10">
        <f>DATE(1904,MONTH(Data_Warmte[[#This Row],[Datumtijd]]),DAY(Data_Warmte[[#This Row],[Datumtijd]]))+TIME(HOUR(Data_Warmte[[#This Row],[Datumtijd]]),MINUTE(Data_Warmte[[#This Row],[Datumtijd]]),SECOND(Data_Warmte[[#This Row],[Datumtijd]]))</f>
        <v>1562.3333333333333</v>
      </c>
      <c r="C2403" s="11">
        <v>2.0211228999999999E-4</v>
      </c>
      <c r="D2403" s="7">
        <f>Data_Warmte[[#This Row],[Fractie]]/MAX(Data_Warmte[Fractie])</f>
        <v>0.48932112504960701</v>
      </c>
    </row>
    <row r="2404" spans="1:4" x14ac:dyDescent="0.25">
      <c r="A2404" s="10">
        <v>43931.375</v>
      </c>
      <c r="B2404" s="10">
        <f>DATE(1904,MONTH(Data_Warmte[[#This Row],[Datumtijd]]),DAY(Data_Warmte[[#This Row],[Datumtijd]]))+TIME(HOUR(Data_Warmte[[#This Row],[Datumtijd]]),MINUTE(Data_Warmte[[#This Row],[Datumtijd]]),SECOND(Data_Warmte[[#This Row],[Datumtijd]]))</f>
        <v>1562.375</v>
      </c>
      <c r="C2404" s="11">
        <v>1.6654224000000001E-4</v>
      </c>
      <c r="D2404" s="7">
        <f>Data_Warmte[[#This Row],[Fractie]]/MAX(Data_Warmte[Fractie])</f>
        <v>0.4032047543723426</v>
      </c>
    </row>
    <row r="2405" spans="1:4" x14ac:dyDescent="0.25">
      <c r="A2405" s="10">
        <v>43931.416666666664</v>
      </c>
      <c r="B2405" s="10">
        <f>DATE(1904,MONTH(Data_Warmte[[#This Row],[Datumtijd]]),DAY(Data_Warmte[[#This Row],[Datumtijd]]))+TIME(HOUR(Data_Warmte[[#This Row],[Datumtijd]]),MINUTE(Data_Warmte[[#This Row],[Datumtijd]]),SECOND(Data_Warmte[[#This Row],[Datumtijd]]))</f>
        <v>1562.4166666666667</v>
      </c>
      <c r="C2405" s="11">
        <v>1.2442371999999999E-4</v>
      </c>
      <c r="D2405" s="7">
        <f>Data_Warmte[[#This Row],[Fractie]]/MAX(Data_Warmte[Fractie])</f>
        <v>0.30123430224484266</v>
      </c>
    </row>
    <row r="2406" spans="1:4" x14ac:dyDescent="0.25">
      <c r="A2406" s="10">
        <v>43931.458333333336</v>
      </c>
      <c r="B2406" s="10">
        <f>DATE(1904,MONTH(Data_Warmte[[#This Row],[Datumtijd]]),DAY(Data_Warmte[[#This Row],[Datumtijd]]))+TIME(HOUR(Data_Warmte[[#This Row],[Datumtijd]]),MINUTE(Data_Warmte[[#This Row],[Datumtijd]]),SECOND(Data_Warmte[[#This Row],[Datumtijd]]))</f>
        <v>1562.4583333333333</v>
      </c>
      <c r="C2406" s="11">
        <v>9.4166600000000007E-5</v>
      </c>
      <c r="D2406" s="7">
        <f>Data_Warmte[[#This Row],[Fractie]]/MAX(Data_Warmte[Fractie])</f>
        <v>0.22798072622944568</v>
      </c>
    </row>
    <row r="2407" spans="1:4" x14ac:dyDescent="0.25">
      <c r="A2407" s="10">
        <v>43931.5</v>
      </c>
      <c r="B2407" s="10">
        <f>DATE(1904,MONTH(Data_Warmte[[#This Row],[Datumtijd]]),DAY(Data_Warmte[[#This Row],[Datumtijd]]))+TIME(HOUR(Data_Warmte[[#This Row],[Datumtijd]]),MINUTE(Data_Warmte[[#This Row],[Datumtijd]]),SECOND(Data_Warmte[[#This Row],[Datumtijd]]))</f>
        <v>1562.5</v>
      </c>
      <c r="C2407" s="11">
        <v>7.7547050000000039E-5</v>
      </c>
      <c r="D2407" s="7">
        <f>Data_Warmte[[#This Row],[Fractie]]/MAX(Data_Warmte[Fractie])</f>
        <v>0.18774419779360349</v>
      </c>
    </row>
    <row r="2408" spans="1:4" x14ac:dyDescent="0.25">
      <c r="A2408" s="10">
        <v>43931.541666666664</v>
      </c>
      <c r="B2408" s="10">
        <f>DATE(1904,MONTH(Data_Warmte[[#This Row],[Datumtijd]]),DAY(Data_Warmte[[#This Row],[Datumtijd]]))+TIME(HOUR(Data_Warmte[[#This Row],[Datumtijd]]),MINUTE(Data_Warmte[[#This Row],[Datumtijd]]),SECOND(Data_Warmte[[#This Row],[Datumtijd]]))</f>
        <v>1562.5416666666667</v>
      </c>
      <c r="C2408" s="11">
        <v>6.5607289999999977E-5</v>
      </c>
      <c r="D2408" s="7">
        <f>Data_Warmte[[#This Row],[Fractie]]/MAX(Data_Warmte[Fractie])</f>
        <v>0.15883760930251109</v>
      </c>
    </row>
    <row r="2409" spans="1:4" x14ac:dyDescent="0.25">
      <c r="A2409" s="10">
        <v>43931.583333333336</v>
      </c>
      <c r="B2409" s="10">
        <f>DATE(1904,MONTH(Data_Warmte[[#This Row],[Datumtijd]]),DAY(Data_Warmte[[#This Row],[Datumtijd]]))+TIME(HOUR(Data_Warmte[[#This Row],[Datumtijd]]),MINUTE(Data_Warmte[[#This Row],[Datumtijd]]),SECOND(Data_Warmte[[#This Row],[Datumtijd]]))</f>
        <v>1562.5833333333333</v>
      </c>
      <c r="C2409" s="11">
        <v>5.6372760000000014E-5</v>
      </c>
      <c r="D2409" s="7">
        <f>Data_Warmte[[#This Row],[Fractie]]/MAX(Data_Warmte[Fractie])</f>
        <v>0.13648047996166632</v>
      </c>
    </row>
    <row r="2410" spans="1:4" x14ac:dyDescent="0.25">
      <c r="A2410" s="10">
        <v>43931.625</v>
      </c>
      <c r="B2410" s="10">
        <f>DATE(1904,MONTH(Data_Warmte[[#This Row],[Datumtijd]]),DAY(Data_Warmte[[#This Row],[Datumtijd]]))+TIME(HOUR(Data_Warmte[[#This Row],[Datumtijd]]),MINUTE(Data_Warmte[[#This Row],[Datumtijd]]),SECOND(Data_Warmte[[#This Row],[Datumtijd]]))</f>
        <v>1562.625</v>
      </c>
      <c r="C2410" s="11">
        <v>7.1429559999999995E-5</v>
      </c>
      <c r="D2410" s="7">
        <f>Data_Warmte[[#This Row],[Fractie]]/MAX(Data_Warmte[Fractie])</f>
        <v>0.17293353442780945</v>
      </c>
    </row>
    <row r="2411" spans="1:4" x14ac:dyDescent="0.25">
      <c r="A2411" s="10">
        <v>43931.666666666664</v>
      </c>
      <c r="B2411" s="10">
        <f>DATE(1904,MONTH(Data_Warmte[[#This Row],[Datumtijd]]),DAY(Data_Warmte[[#This Row],[Datumtijd]]))+TIME(HOUR(Data_Warmte[[#This Row],[Datumtijd]]),MINUTE(Data_Warmte[[#This Row],[Datumtijd]]),SECOND(Data_Warmte[[#This Row],[Datumtijd]]))</f>
        <v>1562.6666666666667</v>
      </c>
      <c r="C2411" s="11">
        <v>1.1396374999999999E-4</v>
      </c>
      <c r="D2411" s="7">
        <f>Data_Warmte[[#This Row],[Fractie]]/MAX(Data_Warmte[Fractie])</f>
        <v>0.27591033857897584</v>
      </c>
    </row>
    <row r="2412" spans="1:4" x14ac:dyDescent="0.25">
      <c r="A2412" s="10">
        <v>43931.708333333336</v>
      </c>
      <c r="B2412" s="10">
        <f>DATE(1904,MONTH(Data_Warmte[[#This Row],[Datumtijd]]),DAY(Data_Warmte[[#This Row],[Datumtijd]]))+TIME(HOUR(Data_Warmte[[#This Row],[Datumtijd]]),MINUTE(Data_Warmte[[#This Row],[Datumtijd]]),SECOND(Data_Warmte[[#This Row],[Datumtijd]]))</f>
        <v>1562.7083333333333</v>
      </c>
      <c r="C2412" s="11">
        <v>1.4752138000000001E-4</v>
      </c>
      <c r="D2412" s="7">
        <f>Data_Warmte[[#This Row],[Fractie]]/MAX(Data_Warmte[Fractie])</f>
        <v>0.35715456803972984</v>
      </c>
    </row>
    <row r="2413" spans="1:4" x14ac:dyDescent="0.25">
      <c r="A2413" s="10">
        <v>43931.75</v>
      </c>
      <c r="B2413" s="10">
        <f>DATE(1904,MONTH(Data_Warmte[[#This Row],[Datumtijd]]),DAY(Data_Warmte[[#This Row],[Datumtijd]]))+TIME(HOUR(Data_Warmte[[#This Row],[Datumtijd]]),MINUTE(Data_Warmte[[#This Row],[Datumtijd]]),SECOND(Data_Warmte[[#This Row],[Datumtijd]]))</f>
        <v>1562.75</v>
      </c>
      <c r="C2413" s="11">
        <v>1.5975696000000001E-4</v>
      </c>
      <c r="D2413" s="7">
        <f>Data_Warmte[[#This Row],[Fractie]]/MAX(Data_Warmte[Fractie])</f>
        <v>0.38677734739290259</v>
      </c>
    </row>
    <row r="2414" spans="1:4" x14ac:dyDescent="0.25">
      <c r="A2414" s="10">
        <v>43931.791666666664</v>
      </c>
      <c r="B2414" s="10">
        <f>DATE(1904,MONTH(Data_Warmte[[#This Row],[Datumtijd]]),DAY(Data_Warmte[[#This Row],[Datumtijd]]))+TIME(HOUR(Data_Warmte[[#This Row],[Datumtijd]]),MINUTE(Data_Warmte[[#This Row],[Datumtijd]]),SECOND(Data_Warmte[[#This Row],[Datumtijd]]))</f>
        <v>1562.7916666666667</v>
      </c>
      <c r="C2414" s="11">
        <v>1.6787953999999997E-4</v>
      </c>
      <c r="D2414" s="7">
        <f>Data_Warmte[[#This Row],[Fractie]]/MAX(Data_Warmte[Fractie])</f>
        <v>0.40644240578151131</v>
      </c>
    </row>
    <row r="2415" spans="1:4" x14ac:dyDescent="0.25">
      <c r="A2415" s="10">
        <v>43931.833333333336</v>
      </c>
      <c r="B2415" s="10">
        <f>DATE(1904,MONTH(Data_Warmte[[#This Row],[Datumtijd]]),DAY(Data_Warmte[[#This Row],[Datumtijd]]))+TIME(HOUR(Data_Warmte[[#This Row],[Datumtijd]]),MINUTE(Data_Warmte[[#This Row],[Datumtijd]]),SECOND(Data_Warmte[[#This Row],[Datumtijd]]))</f>
        <v>1562.8333333333333</v>
      </c>
      <c r="C2415" s="11">
        <v>1.6243525000000003E-4</v>
      </c>
      <c r="D2415" s="7">
        <f>Data_Warmte[[#This Row],[Fractie]]/MAX(Data_Warmte[Fractie])</f>
        <v>0.39326158383398752</v>
      </c>
    </row>
    <row r="2416" spans="1:4" x14ac:dyDescent="0.25">
      <c r="A2416" s="10">
        <v>43931.875</v>
      </c>
      <c r="B2416" s="10">
        <f>DATE(1904,MONTH(Data_Warmte[[#This Row],[Datumtijd]]),DAY(Data_Warmte[[#This Row],[Datumtijd]]))+TIME(HOUR(Data_Warmte[[#This Row],[Datumtijd]]),MINUTE(Data_Warmte[[#This Row],[Datumtijd]]),SECOND(Data_Warmte[[#This Row],[Datumtijd]]))</f>
        <v>1562.875</v>
      </c>
      <c r="C2416" s="11">
        <v>1.3816505999999999E-4</v>
      </c>
      <c r="D2416" s="7">
        <f>Data_Warmte[[#This Row],[Fractie]]/MAX(Data_Warmte[Fractie])</f>
        <v>0.33450258072750771</v>
      </c>
    </row>
    <row r="2417" spans="1:4" x14ac:dyDescent="0.25">
      <c r="A2417" s="10">
        <v>43931.916666666664</v>
      </c>
      <c r="B2417" s="10">
        <f>DATE(1904,MONTH(Data_Warmte[[#This Row],[Datumtijd]]),DAY(Data_Warmte[[#This Row],[Datumtijd]]))+TIME(HOUR(Data_Warmte[[#This Row],[Datumtijd]]),MINUTE(Data_Warmte[[#This Row],[Datumtijd]]),SECOND(Data_Warmte[[#This Row],[Datumtijd]]))</f>
        <v>1562.9166666666667</v>
      </c>
      <c r="C2417" s="11">
        <v>1.0074652E-4</v>
      </c>
      <c r="D2417" s="7">
        <f>Data_Warmte[[#This Row],[Fractie]]/MAX(Data_Warmte[Fractie])</f>
        <v>0.24391094926109014</v>
      </c>
    </row>
    <row r="2418" spans="1:4" x14ac:dyDescent="0.25">
      <c r="A2418" s="10">
        <v>43931.958333333336</v>
      </c>
      <c r="B2418" s="10">
        <f>DATE(1904,MONTH(Data_Warmte[[#This Row],[Datumtijd]]),DAY(Data_Warmte[[#This Row],[Datumtijd]]))+TIME(HOUR(Data_Warmte[[#This Row],[Datumtijd]]),MINUTE(Data_Warmte[[#This Row],[Datumtijd]]),SECOND(Data_Warmte[[#This Row],[Datumtijd]]))</f>
        <v>1562.9583333333333</v>
      </c>
      <c r="C2418" s="11">
        <v>6.1553700000000007E-5</v>
      </c>
      <c r="D2418" s="7">
        <f>Data_Warmte[[#This Row],[Fractie]]/MAX(Data_Warmte[Fractie])</f>
        <v>0.14902372208521311</v>
      </c>
    </row>
    <row r="2419" spans="1:4" x14ac:dyDescent="0.25">
      <c r="A2419" s="10">
        <v>43932</v>
      </c>
      <c r="B2419" s="10">
        <f>DATE(1904,MONTH(Data_Warmte[[#This Row],[Datumtijd]]),DAY(Data_Warmte[[#This Row],[Datumtijd]]))+TIME(HOUR(Data_Warmte[[#This Row],[Datumtijd]]),MINUTE(Data_Warmte[[#This Row],[Datumtijd]]),SECOND(Data_Warmte[[#This Row],[Datumtijd]]))</f>
        <v>1563</v>
      </c>
      <c r="C2419" s="11">
        <v>5.1801980000000002E-5</v>
      </c>
      <c r="D2419" s="7">
        <f>Data_Warmte[[#This Row],[Fractie]]/MAX(Data_Warmte[Fractie])</f>
        <v>0.12541445714853483</v>
      </c>
    </row>
    <row r="2420" spans="1:4" x14ac:dyDescent="0.25">
      <c r="A2420" s="10">
        <v>43932.041666666664</v>
      </c>
      <c r="B2420" s="10">
        <f>DATE(1904,MONTH(Data_Warmte[[#This Row],[Datumtijd]]),DAY(Data_Warmte[[#This Row],[Datumtijd]]))+TIME(HOUR(Data_Warmte[[#This Row],[Datumtijd]]),MINUTE(Data_Warmte[[#This Row],[Datumtijd]]),SECOND(Data_Warmte[[#This Row],[Datumtijd]]))</f>
        <v>1563.0416666666667</v>
      </c>
      <c r="C2420" s="11">
        <v>4.6446480000000002E-5</v>
      </c>
      <c r="D2420" s="7">
        <f>Data_Warmte[[#This Row],[Fractie]]/MAX(Data_Warmte[Fractie])</f>
        <v>0.11244859898521793</v>
      </c>
    </row>
    <row r="2421" spans="1:4" x14ac:dyDescent="0.25">
      <c r="A2421" s="10">
        <v>43932.083333333336</v>
      </c>
      <c r="B2421" s="10">
        <f>DATE(1904,MONTH(Data_Warmte[[#This Row],[Datumtijd]]),DAY(Data_Warmte[[#This Row],[Datumtijd]]))+TIME(HOUR(Data_Warmte[[#This Row],[Datumtijd]]),MINUTE(Data_Warmte[[#This Row],[Datumtijd]]),SECOND(Data_Warmte[[#This Row],[Datumtijd]]))</f>
        <v>1563.0833333333333</v>
      </c>
      <c r="C2421" s="11">
        <v>4.9593799999999999E-5</v>
      </c>
      <c r="D2421" s="7">
        <f>Data_Warmte[[#This Row],[Fractie]]/MAX(Data_Warmte[Fractie])</f>
        <v>0.12006837392958736</v>
      </c>
    </row>
    <row r="2422" spans="1:4" x14ac:dyDescent="0.25">
      <c r="A2422" s="10">
        <v>43932.125</v>
      </c>
      <c r="B2422" s="10">
        <f>DATE(1904,MONTH(Data_Warmte[[#This Row],[Datumtijd]]),DAY(Data_Warmte[[#This Row],[Datumtijd]]))+TIME(HOUR(Data_Warmte[[#This Row],[Datumtijd]]),MINUTE(Data_Warmte[[#This Row],[Datumtijd]]),SECOND(Data_Warmte[[#This Row],[Datumtijd]]))</f>
        <v>1563.125</v>
      </c>
      <c r="C2422" s="11">
        <v>5.1297079999999999E-5</v>
      </c>
      <c r="D2422" s="7">
        <f>Data_Warmte[[#This Row],[Fractie]]/MAX(Data_Warmte[Fractie])</f>
        <v>0.12419207608483232</v>
      </c>
    </row>
    <row r="2423" spans="1:4" x14ac:dyDescent="0.25">
      <c r="A2423" s="10">
        <v>43932.166666666664</v>
      </c>
      <c r="B2423" s="10">
        <f>DATE(1904,MONTH(Data_Warmte[[#This Row],[Datumtijd]]),DAY(Data_Warmte[[#This Row],[Datumtijd]]))+TIME(HOUR(Data_Warmte[[#This Row],[Datumtijd]]),MINUTE(Data_Warmte[[#This Row],[Datumtijd]]),SECOND(Data_Warmte[[#This Row],[Datumtijd]]))</f>
        <v>1563.1666666666667</v>
      </c>
      <c r="C2423" s="11">
        <v>5.7249749999999992E-5</v>
      </c>
      <c r="D2423" s="7">
        <f>Data_Warmte[[#This Row],[Fractie]]/MAX(Data_Warmte[Fractie])</f>
        <v>0.13860370430125124</v>
      </c>
    </row>
    <row r="2424" spans="1:4" x14ac:dyDescent="0.25">
      <c r="A2424" s="10">
        <v>43932.208333333336</v>
      </c>
      <c r="B2424" s="10">
        <f>DATE(1904,MONTH(Data_Warmte[[#This Row],[Datumtijd]]),DAY(Data_Warmte[[#This Row],[Datumtijd]]))+TIME(HOUR(Data_Warmte[[#This Row],[Datumtijd]]),MINUTE(Data_Warmte[[#This Row],[Datumtijd]]),SECOND(Data_Warmte[[#This Row],[Datumtijd]]))</f>
        <v>1563.2083333333333</v>
      </c>
      <c r="C2424" s="11">
        <v>7.4373850000000006E-5</v>
      </c>
      <c r="D2424" s="7">
        <f>Data_Warmte[[#This Row],[Fractie]]/MAX(Data_Warmte[Fractie])</f>
        <v>0.18006176643820482</v>
      </c>
    </row>
    <row r="2425" spans="1:4" x14ac:dyDescent="0.25">
      <c r="A2425" s="10">
        <v>43932.25</v>
      </c>
      <c r="B2425" s="10">
        <f>DATE(1904,MONTH(Data_Warmte[[#This Row],[Datumtijd]]),DAY(Data_Warmte[[#This Row],[Datumtijd]]))+TIME(HOUR(Data_Warmte[[#This Row],[Datumtijd]]),MINUTE(Data_Warmte[[#This Row],[Datumtijd]]),SECOND(Data_Warmte[[#This Row],[Datumtijd]]))</f>
        <v>1563.25</v>
      </c>
      <c r="C2425" s="11">
        <v>1.2505135999999999E-4</v>
      </c>
      <c r="D2425" s="7">
        <f>Data_Warmte[[#This Row],[Fractie]]/MAX(Data_Warmte[Fractie])</f>
        <v>0.30275384126409838</v>
      </c>
    </row>
    <row r="2426" spans="1:4" x14ac:dyDescent="0.25">
      <c r="A2426" s="10">
        <v>43932.291666666664</v>
      </c>
      <c r="B2426" s="10">
        <f>DATE(1904,MONTH(Data_Warmte[[#This Row],[Datumtijd]]),DAY(Data_Warmte[[#This Row],[Datumtijd]]))+TIME(HOUR(Data_Warmte[[#This Row],[Datumtijd]]),MINUTE(Data_Warmte[[#This Row],[Datumtijd]]),SECOND(Data_Warmte[[#This Row],[Datumtijd]]))</f>
        <v>1563.2916666666667</v>
      </c>
      <c r="C2426" s="11">
        <v>1.9142874E-4</v>
      </c>
      <c r="D2426" s="7">
        <f>Data_Warmte[[#This Row],[Fractie]]/MAX(Data_Warmte[Fractie])</f>
        <v>0.4634558661604829</v>
      </c>
    </row>
    <row r="2427" spans="1:4" x14ac:dyDescent="0.25">
      <c r="A2427" s="10">
        <v>43932.333333333336</v>
      </c>
      <c r="B2427" s="10">
        <f>DATE(1904,MONTH(Data_Warmte[[#This Row],[Datumtijd]]),DAY(Data_Warmte[[#This Row],[Datumtijd]]))+TIME(HOUR(Data_Warmte[[#This Row],[Datumtijd]]),MINUTE(Data_Warmte[[#This Row],[Datumtijd]]),SECOND(Data_Warmte[[#This Row],[Datumtijd]]))</f>
        <v>1563.3333333333333</v>
      </c>
      <c r="C2427" s="11">
        <v>2.162535E-4</v>
      </c>
      <c r="D2427" s="7">
        <f>Data_Warmte[[#This Row],[Fractie]]/MAX(Data_Warmte[Fractie])</f>
        <v>0.52355750318753591</v>
      </c>
    </row>
    <row r="2428" spans="1:4" x14ac:dyDescent="0.25">
      <c r="A2428" s="10">
        <v>43932.375</v>
      </c>
      <c r="B2428" s="10">
        <f>DATE(1904,MONTH(Data_Warmte[[#This Row],[Datumtijd]]),DAY(Data_Warmte[[#This Row],[Datumtijd]]))+TIME(HOUR(Data_Warmte[[#This Row],[Datumtijd]]),MINUTE(Data_Warmte[[#This Row],[Datumtijd]]),SECOND(Data_Warmte[[#This Row],[Datumtijd]]))</f>
        <v>1563.375</v>
      </c>
      <c r="C2428" s="11">
        <v>1.9532015000000002E-4</v>
      </c>
      <c r="D2428" s="7">
        <f>Data_Warmte[[#This Row],[Fractie]]/MAX(Data_Warmte[Fractie])</f>
        <v>0.4728771097633796</v>
      </c>
    </row>
    <row r="2429" spans="1:4" x14ac:dyDescent="0.25">
      <c r="A2429" s="10">
        <v>43932.416666666664</v>
      </c>
      <c r="B2429" s="10">
        <f>DATE(1904,MONTH(Data_Warmte[[#This Row],[Datumtijd]]),DAY(Data_Warmte[[#This Row],[Datumtijd]]))+TIME(HOUR(Data_Warmte[[#This Row],[Datumtijd]]),MINUTE(Data_Warmte[[#This Row],[Datumtijd]]),SECOND(Data_Warmte[[#This Row],[Datumtijd]]))</f>
        <v>1563.4166666666667</v>
      </c>
      <c r="C2429" s="11">
        <v>1.4667861000000002E-4</v>
      </c>
      <c r="D2429" s="7">
        <f>Data_Warmte[[#This Row],[Fractie]]/MAX(Data_Warmte[Fractie])</f>
        <v>0.35511419155120427</v>
      </c>
    </row>
    <row r="2430" spans="1:4" x14ac:dyDescent="0.25">
      <c r="A2430" s="10">
        <v>43932.458333333336</v>
      </c>
      <c r="B2430" s="10">
        <f>DATE(1904,MONTH(Data_Warmte[[#This Row],[Datumtijd]]),DAY(Data_Warmte[[#This Row],[Datumtijd]]))+TIME(HOUR(Data_Warmte[[#This Row],[Datumtijd]]),MINUTE(Data_Warmte[[#This Row],[Datumtijd]]),SECOND(Data_Warmte[[#This Row],[Datumtijd]]))</f>
        <v>1563.4583333333333</v>
      </c>
      <c r="C2430" s="11">
        <v>1.1812816000000002E-4</v>
      </c>
      <c r="D2430" s="7">
        <f>Data_Warmte[[#This Row],[Fractie]]/MAX(Data_Warmte[Fractie])</f>
        <v>0.28599252500300698</v>
      </c>
    </row>
    <row r="2431" spans="1:4" x14ac:dyDescent="0.25">
      <c r="A2431" s="10">
        <v>43932.5</v>
      </c>
      <c r="B2431" s="10">
        <f>DATE(1904,MONTH(Data_Warmte[[#This Row],[Datumtijd]]),DAY(Data_Warmte[[#This Row],[Datumtijd]]))+TIME(HOUR(Data_Warmte[[#This Row],[Datumtijd]]),MINUTE(Data_Warmte[[#This Row],[Datumtijd]]),SECOND(Data_Warmte[[#This Row],[Datumtijd]]))</f>
        <v>1563.5</v>
      </c>
      <c r="C2431" s="11">
        <v>1.036461E-4</v>
      </c>
      <c r="D2431" s="7">
        <f>Data_Warmte[[#This Row],[Fractie]]/MAX(Data_Warmte[Fractie])</f>
        <v>0.25093093675304989</v>
      </c>
    </row>
    <row r="2432" spans="1:4" x14ac:dyDescent="0.25">
      <c r="A2432" s="10">
        <v>43932.541666666664</v>
      </c>
      <c r="B2432" s="10">
        <f>DATE(1904,MONTH(Data_Warmte[[#This Row],[Datumtijd]]),DAY(Data_Warmte[[#This Row],[Datumtijd]]))+TIME(HOUR(Data_Warmte[[#This Row],[Datumtijd]]),MINUTE(Data_Warmte[[#This Row],[Datumtijd]]),SECOND(Data_Warmte[[#This Row],[Datumtijd]]))</f>
        <v>1563.5416666666667</v>
      </c>
      <c r="C2432" s="11">
        <v>7.760040000000003E-5</v>
      </c>
      <c r="D2432" s="7">
        <f>Data_Warmte[[#This Row],[Fractie]]/MAX(Data_Warmte[Fractie])</f>
        <v>0.18787336006286179</v>
      </c>
    </row>
    <row r="2433" spans="1:4" x14ac:dyDescent="0.25">
      <c r="A2433" s="10">
        <v>43932.583333333336</v>
      </c>
      <c r="B2433" s="10">
        <f>DATE(1904,MONTH(Data_Warmte[[#This Row],[Datumtijd]]),DAY(Data_Warmte[[#This Row],[Datumtijd]]))+TIME(HOUR(Data_Warmte[[#This Row],[Datumtijd]]),MINUTE(Data_Warmte[[#This Row],[Datumtijd]]),SECOND(Data_Warmte[[#This Row],[Datumtijd]]))</f>
        <v>1563.5833333333333</v>
      </c>
      <c r="C2433" s="11">
        <v>7.7545600000000005E-5</v>
      </c>
      <c r="D2433" s="7">
        <f>Data_Warmte[[#This Row],[Fractie]]/MAX(Data_Warmte[Fractie])</f>
        <v>0.18774068729143986</v>
      </c>
    </row>
    <row r="2434" spans="1:4" x14ac:dyDescent="0.25">
      <c r="A2434" s="10">
        <v>43932.625</v>
      </c>
      <c r="B2434" s="10">
        <f>DATE(1904,MONTH(Data_Warmte[[#This Row],[Datumtijd]]),DAY(Data_Warmte[[#This Row],[Datumtijd]]))+TIME(HOUR(Data_Warmte[[#This Row],[Datumtijd]]),MINUTE(Data_Warmte[[#This Row],[Datumtijd]]),SECOND(Data_Warmte[[#This Row],[Datumtijd]]))</f>
        <v>1563.625</v>
      </c>
      <c r="C2434" s="11">
        <v>9.4119140000000021E-5</v>
      </c>
      <c r="D2434" s="7">
        <f>Data_Warmte[[#This Row],[Fractie]]/MAX(Data_Warmte[Fractie])</f>
        <v>0.22786582386207924</v>
      </c>
    </row>
    <row r="2435" spans="1:4" x14ac:dyDescent="0.25">
      <c r="A2435" s="10">
        <v>43932.666666666664</v>
      </c>
      <c r="B2435" s="10">
        <f>DATE(1904,MONTH(Data_Warmte[[#This Row],[Datumtijd]]),DAY(Data_Warmte[[#This Row],[Datumtijd]]))+TIME(HOUR(Data_Warmte[[#This Row],[Datumtijd]]),MINUTE(Data_Warmte[[#This Row],[Datumtijd]]),SECOND(Data_Warmte[[#This Row],[Datumtijd]]))</f>
        <v>1563.6666666666667</v>
      </c>
      <c r="C2435" s="11">
        <v>1.0946127999999998E-4</v>
      </c>
      <c r="D2435" s="7">
        <f>Data_Warmte[[#This Row],[Fractie]]/MAX(Data_Warmte[Fractie])</f>
        <v>0.26500969673328645</v>
      </c>
    </row>
    <row r="2436" spans="1:4" x14ac:dyDescent="0.25">
      <c r="A2436" s="10">
        <v>43932.708333333336</v>
      </c>
      <c r="B2436" s="10">
        <f>DATE(1904,MONTH(Data_Warmte[[#This Row],[Datumtijd]]),DAY(Data_Warmte[[#This Row],[Datumtijd]]))+TIME(HOUR(Data_Warmte[[#This Row],[Datumtijd]]),MINUTE(Data_Warmte[[#This Row],[Datumtijd]]),SECOND(Data_Warmte[[#This Row],[Datumtijd]]))</f>
        <v>1563.7083333333333</v>
      </c>
      <c r="C2436" s="11">
        <v>1.3649719999999998E-4</v>
      </c>
      <c r="D2436" s="7">
        <f>Data_Warmte[[#This Row],[Fractie]]/MAX(Data_Warmte[Fractie])</f>
        <v>0.33046463166649198</v>
      </c>
    </row>
    <row r="2437" spans="1:4" x14ac:dyDescent="0.25">
      <c r="A2437" s="10">
        <v>43932.75</v>
      </c>
      <c r="B2437" s="10">
        <f>DATE(1904,MONTH(Data_Warmte[[#This Row],[Datumtijd]]),DAY(Data_Warmte[[#This Row],[Datumtijd]]))+TIME(HOUR(Data_Warmte[[#This Row],[Datumtijd]]),MINUTE(Data_Warmte[[#This Row],[Datumtijd]]),SECOND(Data_Warmte[[#This Row],[Datumtijd]]))</f>
        <v>1563.75</v>
      </c>
      <c r="C2437" s="11">
        <v>1.4951800000000001E-4</v>
      </c>
      <c r="D2437" s="7">
        <f>Data_Warmte[[#This Row],[Fractie]]/MAX(Data_Warmte[Fractie])</f>
        <v>0.36198845688783771</v>
      </c>
    </row>
    <row r="2438" spans="1:4" x14ac:dyDescent="0.25">
      <c r="A2438" s="10">
        <v>43932.791666666664</v>
      </c>
      <c r="B2438" s="10">
        <f>DATE(1904,MONTH(Data_Warmte[[#This Row],[Datumtijd]]),DAY(Data_Warmte[[#This Row],[Datumtijd]]))+TIME(HOUR(Data_Warmte[[#This Row],[Datumtijd]]),MINUTE(Data_Warmte[[#This Row],[Datumtijd]]),SECOND(Data_Warmte[[#This Row],[Datumtijd]]))</f>
        <v>1563.7916666666667</v>
      </c>
      <c r="C2438" s="11">
        <v>1.5856379999999999E-4</v>
      </c>
      <c r="D2438" s="7">
        <f>Data_Warmte[[#This Row],[Fractie]]/MAX(Data_Warmte[Fractie])</f>
        <v>0.38388866410914879</v>
      </c>
    </row>
    <row r="2439" spans="1:4" x14ac:dyDescent="0.25">
      <c r="A2439" s="10">
        <v>43932.833333333336</v>
      </c>
      <c r="B2439" s="10">
        <f>DATE(1904,MONTH(Data_Warmte[[#This Row],[Datumtijd]]),DAY(Data_Warmte[[#This Row],[Datumtijd]]))+TIME(HOUR(Data_Warmte[[#This Row],[Datumtijd]]),MINUTE(Data_Warmte[[#This Row],[Datumtijd]]),SECOND(Data_Warmte[[#This Row],[Datumtijd]]))</f>
        <v>1563.8333333333333</v>
      </c>
      <c r="C2439" s="11">
        <v>1.5518464999999997E-4</v>
      </c>
      <c r="D2439" s="7">
        <f>Data_Warmte[[#This Row],[Fractie]]/MAX(Data_Warmte[Fractie])</f>
        <v>0.37570762039472955</v>
      </c>
    </row>
    <row r="2440" spans="1:4" x14ac:dyDescent="0.25">
      <c r="A2440" s="10">
        <v>43932.875</v>
      </c>
      <c r="B2440" s="10">
        <f>DATE(1904,MONTH(Data_Warmte[[#This Row],[Datumtijd]]),DAY(Data_Warmte[[#This Row],[Datumtijd]]))+TIME(HOUR(Data_Warmte[[#This Row],[Datumtijd]]),MINUTE(Data_Warmte[[#This Row],[Datumtijd]]),SECOND(Data_Warmte[[#This Row],[Datumtijd]]))</f>
        <v>1563.875</v>
      </c>
      <c r="C2440" s="11">
        <v>1.3557894000000001E-4</v>
      </c>
      <c r="D2440" s="7">
        <f>Data_Warmte[[#This Row],[Fractie]]/MAX(Data_Warmte[Fractie])</f>
        <v>0.32824149117222495</v>
      </c>
    </row>
    <row r="2441" spans="1:4" x14ac:dyDescent="0.25">
      <c r="A2441" s="10">
        <v>43932.916666666664</v>
      </c>
      <c r="B2441" s="10">
        <f>DATE(1904,MONTH(Data_Warmte[[#This Row],[Datumtijd]]),DAY(Data_Warmte[[#This Row],[Datumtijd]]))+TIME(HOUR(Data_Warmte[[#This Row],[Datumtijd]]),MINUTE(Data_Warmte[[#This Row],[Datumtijd]]),SECOND(Data_Warmte[[#This Row],[Datumtijd]]))</f>
        <v>1563.9166666666667</v>
      </c>
      <c r="C2441" s="11">
        <v>1.1168708000000001E-4</v>
      </c>
      <c r="D2441" s="7">
        <f>Data_Warmte[[#This Row],[Fractie]]/MAX(Data_Warmte[Fractie])</f>
        <v>0.27039843860611085</v>
      </c>
    </row>
    <row r="2442" spans="1:4" x14ac:dyDescent="0.25">
      <c r="A2442" s="10">
        <v>43932.958333333336</v>
      </c>
      <c r="B2442" s="10">
        <f>DATE(1904,MONTH(Data_Warmte[[#This Row],[Datumtijd]]),DAY(Data_Warmte[[#This Row],[Datumtijd]]))+TIME(HOUR(Data_Warmte[[#This Row],[Datumtijd]]),MINUTE(Data_Warmte[[#This Row],[Datumtijd]]),SECOND(Data_Warmte[[#This Row],[Datumtijd]]))</f>
        <v>1563.9583333333333</v>
      </c>
      <c r="C2442" s="11">
        <v>7.7064000000000006E-5</v>
      </c>
      <c r="D2442" s="7">
        <f>Data_Warmte[[#This Row],[Fractie]]/MAX(Data_Warmte[Fractie])</f>
        <v>0.18657471636595141</v>
      </c>
    </row>
    <row r="2443" spans="1:4" x14ac:dyDescent="0.25">
      <c r="A2443" s="10">
        <v>43933</v>
      </c>
      <c r="B2443" s="10">
        <f>DATE(1904,MONTH(Data_Warmte[[#This Row],[Datumtijd]]),DAY(Data_Warmte[[#This Row],[Datumtijd]]))+TIME(HOUR(Data_Warmte[[#This Row],[Datumtijd]]),MINUTE(Data_Warmte[[#This Row],[Datumtijd]]),SECOND(Data_Warmte[[#This Row],[Datumtijd]]))</f>
        <v>1564</v>
      </c>
      <c r="C2443" s="11">
        <v>5.9603550000000003E-5</v>
      </c>
      <c r="D2443" s="7">
        <f>Data_Warmte[[#This Row],[Fractie]]/MAX(Data_Warmte[Fractie])</f>
        <v>0.14430233877885656</v>
      </c>
    </row>
    <row r="2444" spans="1:4" x14ac:dyDescent="0.25">
      <c r="A2444" s="10">
        <v>43933.041666666664</v>
      </c>
      <c r="B2444" s="10">
        <f>DATE(1904,MONTH(Data_Warmte[[#This Row],[Datumtijd]]),DAY(Data_Warmte[[#This Row],[Datumtijd]]))+TIME(HOUR(Data_Warmte[[#This Row],[Datumtijd]]),MINUTE(Data_Warmte[[#This Row],[Datumtijd]]),SECOND(Data_Warmte[[#This Row],[Datumtijd]]))</f>
        <v>1564.0416666666667</v>
      </c>
      <c r="C2444" s="11">
        <v>5.4783500000000002E-5</v>
      </c>
      <c r="D2444" s="7">
        <f>Data_Warmte[[#This Row],[Fractie]]/MAX(Data_Warmte[Fractie])</f>
        <v>0.13263282432827389</v>
      </c>
    </row>
    <row r="2445" spans="1:4" x14ac:dyDescent="0.25">
      <c r="A2445" s="10">
        <v>43933.083333333336</v>
      </c>
      <c r="B2445" s="10">
        <f>DATE(1904,MONTH(Data_Warmte[[#This Row],[Datumtijd]]),DAY(Data_Warmte[[#This Row],[Datumtijd]]))+TIME(HOUR(Data_Warmte[[#This Row],[Datumtijd]]),MINUTE(Data_Warmte[[#This Row],[Datumtijd]]),SECOND(Data_Warmte[[#This Row],[Datumtijd]]))</f>
        <v>1564.0833333333333</v>
      </c>
      <c r="C2445" s="11">
        <v>4.8492799999999998E-5</v>
      </c>
      <c r="D2445" s="7">
        <f>Data_Warmte[[#This Row],[Fractie]]/MAX(Data_Warmte[Fractie])</f>
        <v>0.11740281332127592</v>
      </c>
    </row>
    <row r="2446" spans="1:4" x14ac:dyDescent="0.25">
      <c r="A2446" s="10">
        <v>43933.125</v>
      </c>
      <c r="B2446" s="10">
        <f>DATE(1904,MONTH(Data_Warmte[[#This Row],[Datumtijd]]),DAY(Data_Warmte[[#This Row],[Datumtijd]]))+TIME(HOUR(Data_Warmte[[#This Row],[Datumtijd]]),MINUTE(Data_Warmte[[#This Row],[Datumtijd]]),SECOND(Data_Warmte[[#This Row],[Datumtijd]]))</f>
        <v>1564.125</v>
      </c>
      <c r="C2446" s="11">
        <v>5.3426299999999994E-5</v>
      </c>
      <c r="D2446" s="7">
        <f>Data_Warmte[[#This Row],[Fractie]]/MAX(Data_Warmte[Fractie])</f>
        <v>0.12934699430320548</v>
      </c>
    </row>
    <row r="2447" spans="1:4" x14ac:dyDescent="0.25">
      <c r="A2447" s="10">
        <v>43933.166666666664</v>
      </c>
      <c r="B2447" s="10">
        <f>DATE(1904,MONTH(Data_Warmte[[#This Row],[Datumtijd]]),DAY(Data_Warmte[[#This Row],[Datumtijd]]))+TIME(HOUR(Data_Warmte[[#This Row],[Datumtijd]]),MINUTE(Data_Warmte[[#This Row],[Datumtijd]]),SECOND(Data_Warmte[[#This Row],[Datumtijd]]))</f>
        <v>1564.1666666666667</v>
      </c>
      <c r="C2447" s="11">
        <v>5.9044109999999993E-5</v>
      </c>
      <c r="D2447" s="7">
        <f>Data_Warmte[[#This Row],[Fractie]]/MAX(Data_Warmte[Fractie])</f>
        <v>0.14294791441308566</v>
      </c>
    </row>
    <row r="2448" spans="1:4" x14ac:dyDescent="0.25">
      <c r="A2448" s="10">
        <v>43933.208333333336</v>
      </c>
      <c r="B2448" s="10">
        <f>DATE(1904,MONTH(Data_Warmte[[#This Row],[Datumtijd]]),DAY(Data_Warmte[[#This Row],[Datumtijd]]))+TIME(HOUR(Data_Warmte[[#This Row],[Datumtijd]]),MINUTE(Data_Warmte[[#This Row],[Datumtijd]]),SECOND(Data_Warmte[[#This Row],[Datumtijd]]))</f>
        <v>1564.2083333333333</v>
      </c>
      <c r="C2448" s="11">
        <v>7.2434400000000006E-5</v>
      </c>
      <c r="D2448" s="7">
        <f>Data_Warmte[[#This Row],[Fractie]]/MAX(Data_Warmte[Fractie])</f>
        <v>0.17536628821677919</v>
      </c>
    </row>
    <row r="2449" spans="1:4" x14ac:dyDescent="0.25">
      <c r="A2449" s="10">
        <v>43933.25</v>
      </c>
      <c r="B2449" s="10">
        <f>DATE(1904,MONTH(Data_Warmte[[#This Row],[Datumtijd]]),DAY(Data_Warmte[[#This Row],[Datumtijd]]))+TIME(HOUR(Data_Warmte[[#This Row],[Datumtijd]]),MINUTE(Data_Warmte[[#This Row],[Datumtijd]]),SECOND(Data_Warmte[[#This Row],[Datumtijd]]))</f>
        <v>1564.25</v>
      </c>
      <c r="C2449" s="11">
        <v>1.2228706999999999E-4</v>
      </c>
      <c r="D2449" s="7">
        <f>Data_Warmte[[#This Row],[Fractie]]/MAX(Data_Warmte[Fractie])</f>
        <v>0.29606139572917634</v>
      </c>
    </row>
    <row r="2450" spans="1:4" x14ac:dyDescent="0.25">
      <c r="A2450" s="10">
        <v>43933.291666666664</v>
      </c>
      <c r="B2450" s="10">
        <f>DATE(1904,MONTH(Data_Warmte[[#This Row],[Datumtijd]]),DAY(Data_Warmte[[#This Row],[Datumtijd]]))+TIME(HOUR(Data_Warmte[[#This Row],[Datumtijd]]),MINUTE(Data_Warmte[[#This Row],[Datumtijd]]),SECOND(Data_Warmte[[#This Row],[Datumtijd]]))</f>
        <v>1564.2916666666667</v>
      </c>
      <c r="C2450" s="11">
        <v>1.8118887999999997E-4</v>
      </c>
      <c r="D2450" s="7">
        <f>Data_Warmte[[#This Row],[Fractie]]/MAX(Data_Warmte[Fractie])</f>
        <v>0.4386647967230406</v>
      </c>
    </row>
    <row r="2451" spans="1:4" x14ac:dyDescent="0.25">
      <c r="A2451" s="10">
        <v>43933.333333333336</v>
      </c>
      <c r="B2451" s="10">
        <f>DATE(1904,MONTH(Data_Warmte[[#This Row],[Datumtijd]]),DAY(Data_Warmte[[#This Row],[Datumtijd]]))+TIME(HOUR(Data_Warmte[[#This Row],[Datumtijd]]),MINUTE(Data_Warmte[[#This Row],[Datumtijd]]),SECOND(Data_Warmte[[#This Row],[Datumtijd]]))</f>
        <v>1564.3333333333333</v>
      </c>
      <c r="C2451" s="11">
        <v>2.1664450000000003E-4</v>
      </c>
      <c r="D2451" s="7">
        <f>Data_Warmte[[#This Row],[Fractie]]/MAX(Data_Warmte[Fractie])</f>
        <v>0.52450412825370296</v>
      </c>
    </row>
    <row r="2452" spans="1:4" x14ac:dyDescent="0.25">
      <c r="A2452" s="10">
        <v>43933.375</v>
      </c>
      <c r="B2452" s="10">
        <f>DATE(1904,MONTH(Data_Warmte[[#This Row],[Datumtijd]]),DAY(Data_Warmte[[#This Row],[Datumtijd]]))+TIME(HOUR(Data_Warmte[[#This Row],[Datumtijd]]),MINUTE(Data_Warmte[[#This Row],[Datumtijd]]),SECOND(Data_Warmte[[#This Row],[Datumtijd]]))</f>
        <v>1564.375</v>
      </c>
      <c r="C2452" s="11">
        <v>2.0678816E-4</v>
      </c>
      <c r="D2452" s="7">
        <f>Data_Warmte[[#This Row],[Fractie]]/MAX(Data_Warmte[Fractie])</f>
        <v>0.50064157453333558</v>
      </c>
    </row>
    <row r="2453" spans="1:4" x14ac:dyDescent="0.25">
      <c r="A2453" s="10">
        <v>43933.416666666664</v>
      </c>
      <c r="B2453" s="10">
        <f>DATE(1904,MONTH(Data_Warmte[[#This Row],[Datumtijd]]),DAY(Data_Warmte[[#This Row],[Datumtijd]]))+TIME(HOUR(Data_Warmte[[#This Row],[Datumtijd]]),MINUTE(Data_Warmte[[#This Row],[Datumtijd]]),SECOND(Data_Warmte[[#This Row],[Datumtijd]]))</f>
        <v>1564.4166666666667</v>
      </c>
      <c r="C2453" s="11">
        <v>1.6143906999999997E-4</v>
      </c>
      <c r="D2453" s="7">
        <f>Data_Warmte[[#This Row],[Fractie]]/MAX(Data_Warmte[Fractie])</f>
        <v>0.39084979621655985</v>
      </c>
    </row>
    <row r="2454" spans="1:4" x14ac:dyDescent="0.25">
      <c r="A2454" s="10">
        <v>43933.458333333336</v>
      </c>
      <c r="B2454" s="10">
        <f>DATE(1904,MONTH(Data_Warmte[[#This Row],[Datumtijd]]),DAY(Data_Warmte[[#This Row],[Datumtijd]]))+TIME(HOUR(Data_Warmte[[#This Row],[Datumtijd]]),MINUTE(Data_Warmte[[#This Row],[Datumtijd]]),SECOND(Data_Warmte[[#This Row],[Datumtijd]]))</f>
        <v>1564.4583333333333</v>
      </c>
      <c r="C2454" s="11">
        <v>1.3267984E-4</v>
      </c>
      <c r="D2454" s="7">
        <f>Data_Warmte[[#This Row],[Fractie]]/MAX(Data_Warmte[Fractie])</f>
        <v>0.32122266577753311</v>
      </c>
    </row>
    <row r="2455" spans="1:4" x14ac:dyDescent="0.25">
      <c r="A2455" s="10">
        <v>43933.5</v>
      </c>
      <c r="B2455" s="10">
        <f>DATE(1904,MONTH(Data_Warmte[[#This Row],[Datumtijd]]),DAY(Data_Warmte[[#This Row],[Datumtijd]]))+TIME(HOUR(Data_Warmte[[#This Row],[Datumtijd]]),MINUTE(Data_Warmte[[#This Row],[Datumtijd]]),SECOND(Data_Warmte[[#This Row],[Datumtijd]]))</f>
        <v>1564.5</v>
      </c>
      <c r="C2455" s="11">
        <v>1.0668905999999999E-4</v>
      </c>
      <c r="D2455" s="7">
        <f>Data_Warmte[[#This Row],[Fractie]]/MAX(Data_Warmte[Fractie])</f>
        <v>0.25829805238308379</v>
      </c>
    </row>
    <row r="2456" spans="1:4" x14ac:dyDescent="0.25">
      <c r="A2456" s="10">
        <v>43933.541666666664</v>
      </c>
      <c r="B2456" s="10">
        <f>DATE(1904,MONTH(Data_Warmte[[#This Row],[Datumtijd]]),DAY(Data_Warmte[[#This Row],[Datumtijd]]))+TIME(HOUR(Data_Warmte[[#This Row],[Datumtijd]]),MINUTE(Data_Warmte[[#This Row],[Datumtijd]]),SECOND(Data_Warmte[[#This Row],[Datumtijd]]))</f>
        <v>1564.5416666666667</v>
      </c>
      <c r="C2456" s="11">
        <v>8.3549300000000003E-5</v>
      </c>
      <c r="D2456" s="7">
        <f>Data_Warmte[[#This Row],[Fractie]]/MAX(Data_Warmte[Fractie])</f>
        <v>0.20227586097365546</v>
      </c>
    </row>
    <row r="2457" spans="1:4" x14ac:dyDescent="0.25">
      <c r="A2457" s="10">
        <v>43933.583333333336</v>
      </c>
      <c r="B2457" s="10">
        <f>DATE(1904,MONTH(Data_Warmte[[#This Row],[Datumtijd]]),DAY(Data_Warmte[[#This Row],[Datumtijd]]))+TIME(HOUR(Data_Warmte[[#This Row],[Datumtijd]]),MINUTE(Data_Warmte[[#This Row],[Datumtijd]]),SECOND(Data_Warmte[[#This Row],[Datumtijd]]))</f>
        <v>1564.5833333333333</v>
      </c>
      <c r="C2457" s="11">
        <v>8.2785999999999976E-5</v>
      </c>
      <c r="D2457" s="7">
        <f>Data_Warmte[[#This Row],[Fractie]]/MAX(Data_Warmte[Fractie])</f>
        <v>0.20042788421405128</v>
      </c>
    </row>
    <row r="2458" spans="1:4" x14ac:dyDescent="0.25">
      <c r="A2458" s="10">
        <v>43933.625</v>
      </c>
      <c r="B2458" s="10">
        <f>DATE(1904,MONTH(Data_Warmte[[#This Row],[Datumtijd]]),DAY(Data_Warmte[[#This Row],[Datumtijd]]))+TIME(HOUR(Data_Warmte[[#This Row],[Datumtijd]]),MINUTE(Data_Warmte[[#This Row],[Datumtijd]]),SECOND(Data_Warmte[[#This Row],[Datumtijd]]))</f>
        <v>1564.625</v>
      </c>
      <c r="C2458" s="11">
        <v>8.4062819999999985E-5</v>
      </c>
      <c r="D2458" s="7">
        <f>Data_Warmte[[#This Row],[Fractie]]/MAX(Data_Warmte[Fractie])</f>
        <v>0.20351911136746112</v>
      </c>
    </row>
    <row r="2459" spans="1:4" x14ac:dyDescent="0.25">
      <c r="A2459" s="10">
        <v>43933.666666666664</v>
      </c>
      <c r="B2459" s="10">
        <f>DATE(1904,MONTH(Data_Warmte[[#This Row],[Datumtijd]]),DAY(Data_Warmte[[#This Row],[Datumtijd]]))+TIME(HOUR(Data_Warmte[[#This Row],[Datumtijd]]),MINUTE(Data_Warmte[[#This Row],[Datumtijd]]),SECOND(Data_Warmte[[#This Row],[Datumtijd]]))</f>
        <v>1564.6666666666667</v>
      </c>
      <c r="C2459" s="11">
        <v>9.1771939999999997E-5</v>
      </c>
      <c r="D2459" s="7">
        <f>Data_Warmte[[#This Row],[Fractie]]/MAX(Data_Warmte[Fractie])</f>
        <v>0.2221831682219079</v>
      </c>
    </row>
    <row r="2460" spans="1:4" x14ac:dyDescent="0.25">
      <c r="A2460" s="10">
        <v>43933.708333333336</v>
      </c>
      <c r="B2460" s="10">
        <f>DATE(1904,MONTH(Data_Warmte[[#This Row],[Datumtijd]]),DAY(Data_Warmte[[#This Row],[Datumtijd]]))+TIME(HOUR(Data_Warmte[[#This Row],[Datumtijd]]),MINUTE(Data_Warmte[[#This Row],[Datumtijd]]),SECOND(Data_Warmte[[#This Row],[Datumtijd]]))</f>
        <v>1564.7083333333333</v>
      </c>
      <c r="C2460" s="11">
        <v>1.2521354000000001E-4</v>
      </c>
      <c r="D2460" s="7">
        <f>Data_Warmte[[#This Row],[Fractie]]/MAX(Data_Warmte[Fractie])</f>
        <v>0.30314648487849982</v>
      </c>
    </row>
    <row r="2461" spans="1:4" x14ac:dyDescent="0.25">
      <c r="A2461" s="10">
        <v>43933.75</v>
      </c>
      <c r="B2461" s="10">
        <f>DATE(1904,MONTH(Data_Warmte[[#This Row],[Datumtijd]]),DAY(Data_Warmte[[#This Row],[Datumtijd]]))+TIME(HOUR(Data_Warmte[[#This Row],[Datumtijd]]),MINUTE(Data_Warmte[[#This Row],[Datumtijd]]),SECOND(Data_Warmte[[#This Row],[Datumtijd]]))</f>
        <v>1564.75</v>
      </c>
      <c r="C2461" s="11">
        <v>1.3341062E-4</v>
      </c>
      <c r="D2461" s="7">
        <f>Data_Warmte[[#This Row],[Fractie]]/MAX(Data_Warmte[Fractie])</f>
        <v>0.32299191044723508</v>
      </c>
    </row>
    <row r="2462" spans="1:4" x14ac:dyDescent="0.25">
      <c r="A2462" s="10">
        <v>43933.791666666664</v>
      </c>
      <c r="B2462" s="10">
        <f>DATE(1904,MONTH(Data_Warmte[[#This Row],[Datumtijd]]),DAY(Data_Warmte[[#This Row],[Datumtijd]]))+TIME(HOUR(Data_Warmte[[#This Row],[Datumtijd]]),MINUTE(Data_Warmte[[#This Row],[Datumtijd]]),SECOND(Data_Warmte[[#This Row],[Datumtijd]]))</f>
        <v>1564.7916666666667</v>
      </c>
      <c r="C2462" s="11">
        <v>1.4831626E-4</v>
      </c>
      <c r="D2462" s="7">
        <f>Data_Warmte[[#This Row],[Fractie]]/MAX(Data_Warmte[Fractie])</f>
        <v>0.35907900111541968</v>
      </c>
    </row>
    <row r="2463" spans="1:4" x14ac:dyDescent="0.25">
      <c r="A2463" s="10">
        <v>43933.833333333336</v>
      </c>
      <c r="B2463" s="10">
        <f>DATE(1904,MONTH(Data_Warmte[[#This Row],[Datumtijd]]),DAY(Data_Warmte[[#This Row],[Datumtijd]]))+TIME(HOUR(Data_Warmte[[#This Row],[Datumtijd]]),MINUTE(Data_Warmte[[#This Row],[Datumtijd]]),SECOND(Data_Warmte[[#This Row],[Datumtijd]]))</f>
        <v>1564.8333333333333</v>
      </c>
      <c r="C2463" s="11">
        <v>1.4437224999999998E-4</v>
      </c>
      <c r="D2463" s="7">
        <f>Data_Warmte[[#This Row],[Fractie]]/MAX(Data_Warmte[Fractie])</f>
        <v>0.34953041102024585</v>
      </c>
    </row>
    <row r="2464" spans="1:4" x14ac:dyDescent="0.25">
      <c r="A2464" s="10">
        <v>43933.875</v>
      </c>
      <c r="B2464" s="10">
        <f>DATE(1904,MONTH(Data_Warmte[[#This Row],[Datumtijd]]),DAY(Data_Warmte[[#This Row],[Datumtijd]]))+TIME(HOUR(Data_Warmte[[#This Row],[Datumtijd]]),MINUTE(Data_Warmte[[#This Row],[Datumtijd]]),SECOND(Data_Warmte[[#This Row],[Datumtijd]]))</f>
        <v>1564.875</v>
      </c>
      <c r="C2464" s="11">
        <v>1.2316247E-4</v>
      </c>
      <c r="D2464" s="7">
        <f>Data_Warmte[[#This Row],[Fractie]]/MAX(Data_Warmte[Fractie])</f>
        <v>0.29818077062156129</v>
      </c>
    </row>
    <row r="2465" spans="1:4" x14ac:dyDescent="0.25">
      <c r="A2465" s="10">
        <v>43933.916666666664</v>
      </c>
      <c r="B2465" s="10">
        <f>DATE(1904,MONTH(Data_Warmte[[#This Row],[Datumtijd]]),DAY(Data_Warmte[[#This Row],[Datumtijd]]))+TIME(HOUR(Data_Warmte[[#This Row],[Datumtijd]]),MINUTE(Data_Warmte[[#This Row],[Datumtijd]]),SECOND(Data_Warmte[[#This Row],[Datumtijd]]))</f>
        <v>1564.9166666666667</v>
      </c>
      <c r="C2465" s="11">
        <v>9.3895159999999992E-5</v>
      </c>
      <c r="D2465" s="7">
        <f>Data_Warmte[[#This Row],[Fractie]]/MAX(Data_Warmte[Fractie])</f>
        <v>0.22732356022443195</v>
      </c>
    </row>
    <row r="2466" spans="1:4" x14ac:dyDescent="0.25">
      <c r="A2466" s="10">
        <v>43933.958333333336</v>
      </c>
      <c r="B2466" s="10">
        <f>DATE(1904,MONTH(Data_Warmte[[#This Row],[Datumtijd]]),DAY(Data_Warmte[[#This Row],[Datumtijd]]))+TIME(HOUR(Data_Warmte[[#This Row],[Datumtijd]]),MINUTE(Data_Warmte[[#This Row],[Datumtijd]]),SECOND(Data_Warmte[[#This Row],[Datumtijd]]))</f>
        <v>1564.9583333333333</v>
      </c>
      <c r="C2466" s="11">
        <v>5.9508649999999991E-5</v>
      </c>
      <c r="D2466" s="7">
        <f>Data_Warmte[[#This Row],[Fractie]]/MAX(Data_Warmte[Fractie])</f>
        <v>0.14407258246484314</v>
      </c>
    </row>
    <row r="2467" spans="1:4" x14ac:dyDescent="0.25">
      <c r="A2467" s="10">
        <v>43934</v>
      </c>
      <c r="B2467" s="10">
        <f>DATE(1904,MONTH(Data_Warmte[[#This Row],[Datumtijd]]),DAY(Data_Warmte[[#This Row],[Datumtijd]]))+TIME(HOUR(Data_Warmte[[#This Row],[Datumtijd]]),MINUTE(Data_Warmte[[#This Row],[Datumtijd]]),SECOND(Data_Warmte[[#This Row],[Datumtijd]]))</f>
        <v>1565</v>
      </c>
      <c r="C2467" s="11">
        <v>5.9886150000000006E-5</v>
      </c>
      <c r="D2467" s="7">
        <f>Data_Warmte[[#This Row],[Fractie]]/MAX(Data_Warmte[Fractie])</f>
        <v>0.1449865235453496</v>
      </c>
    </row>
    <row r="2468" spans="1:4" x14ac:dyDescent="0.25">
      <c r="A2468" s="10">
        <v>43934.041666666664</v>
      </c>
      <c r="B2468" s="10">
        <f>DATE(1904,MONTH(Data_Warmte[[#This Row],[Datumtijd]]),DAY(Data_Warmte[[#This Row],[Datumtijd]]))+TIME(HOUR(Data_Warmte[[#This Row],[Datumtijd]]),MINUTE(Data_Warmte[[#This Row],[Datumtijd]]),SECOND(Data_Warmte[[#This Row],[Datumtijd]]))</f>
        <v>1565.0416666666667</v>
      </c>
      <c r="C2468" s="11">
        <v>5.4870950000000007E-5</v>
      </c>
      <c r="D2468" s="7">
        <f>Data_Warmte[[#This Row],[Fractie]]/MAX(Data_Warmte[Fractie])</f>
        <v>0.13284454392427467</v>
      </c>
    </row>
    <row r="2469" spans="1:4" x14ac:dyDescent="0.25">
      <c r="A2469" s="10">
        <v>43934.083333333336</v>
      </c>
      <c r="B2469" s="10">
        <f>DATE(1904,MONTH(Data_Warmte[[#This Row],[Datumtijd]]),DAY(Data_Warmte[[#This Row],[Datumtijd]]))+TIME(HOUR(Data_Warmte[[#This Row],[Datumtijd]]),MINUTE(Data_Warmte[[#This Row],[Datumtijd]]),SECOND(Data_Warmte[[#This Row],[Datumtijd]]))</f>
        <v>1565.0833333333333</v>
      </c>
      <c r="C2469" s="11">
        <v>4.8273980000000004E-5</v>
      </c>
      <c r="D2469" s="7">
        <f>Data_Warmte[[#This Row],[Fractie]]/MAX(Data_Warmte[Fractie])</f>
        <v>0.11687304222925894</v>
      </c>
    </row>
    <row r="2470" spans="1:4" x14ac:dyDescent="0.25">
      <c r="A2470" s="10">
        <v>43934.125</v>
      </c>
      <c r="B2470" s="10">
        <f>DATE(1904,MONTH(Data_Warmte[[#This Row],[Datumtijd]]),DAY(Data_Warmte[[#This Row],[Datumtijd]]))+TIME(HOUR(Data_Warmte[[#This Row],[Datumtijd]]),MINUTE(Data_Warmte[[#This Row],[Datumtijd]]),SECOND(Data_Warmte[[#This Row],[Datumtijd]]))</f>
        <v>1565.125</v>
      </c>
      <c r="C2470" s="11">
        <v>5.3403200000000004E-5</v>
      </c>
      <c r="D2470" s="7">
        <f>Data_Warmte[[#This Row],[Fractie]]/MAX(Data_Warmte[Fractie])</f>
        <v>0.12929106837218646</v>
      </c>
    </row>
    <row r="2471" spans="1:4" x14ac:dyDescent="0.25">
      <c r="A2471" s="10">
        <v>43934.166666666664</v>
      </c>
      <c r="B2471" s="10">
        <f>DATE(1904,MONTH(Data_Warmte[[#This Row],[Datumtijd]]),DAY(Data_Warmte[[#This Row],[Datumtijd]]))+TIME(HOUR(Data_Warmte[[#This Row],[Datumtijd]]),MINUTE(Data_Warmte[[#This Row],[Datumtijd]]),SECOND(Data_Warmte[[#This Row],[Datumtijd]]))</f>
        <v>1565.1666666666667</v>
      </c>
      <c r="C2471" s="11">
        <v>5.9377689999999998E-5</v>
      </c>
      <c r="D2471" s="7">
        <f>Data_Warmte[[#This Row],[Fractie]]/MAX(Data_Warmte[Fractie])</f>
        <v>0.14375552359357663</v>
      </c>
    </row>
    <row r="2472" spans="1:4" x14ac:dyDescent="0.25">
      <c r="A2472" s="10">
        <v>43934.208333333336</v>
      </c>
      <c r="B2472" s="10">
        <f>DATE(1904,MONTH(Data_Warmte[[#This Row],[Datumtijd]]),DAY(Data_Warmte[[#This Row],[Datumtijd]]))+TIME(HOUR(Data_Warmte[[#This Row],[Datumtijd]]),MINUTE(Data_Warmte[[#This Row],[Datumtijd]]),SECOND(Data_Warmte[[#This Row],[Datumtijd]]))</f>
        <v>1565.2083333333333</v>
      </c>
      <c r="C2472" s="11">
        <v>7.4022000000000004E-5</v>
      </c>
      <c r="D2472" s="7">
        <f>Data_Warmte[[#This Row],[Fractie]]/MAX(Data_Warmte[Fractie])</f>
        <v>0.17920992493045332</v>
      </c>
    </row>
    <row r="2473" spans="1:4" x14ac:dyDescent="0.25">
      <c r="A2473" s="10">
        <v>43934.25</v>
      </c>
      <c r="B2473" s="10">
        <f>DATE(1904,MONTH(Data_Warmte[[#This Row],[Datumtijd]]),DAY(Data_Warmte[[#This Row],[Datumtijd]]))+TIME(HOUR(Data_Warmte[[#This Row],[Datumtijd]]),MINUTE(Data_Warmte[[#This Row],[Datumtijd]]),SECOND(Data_Warmte[[#This Row],[Datumtijd]]))</f>
        <v>1565.25</v>
      </c>
      <c r="C2473" s="11">
        <v>1.2310725000000002E-4</v>
      </c>
      <c r="D2473" s="7">
        <f>Data_Warmte[[#This Row],[Fractie]]/MAX(Data_Warmte[Fractie])</f>
        <v>0.29804708101503002</v>
      </c>
    </row>
    <row r="2474" spans="1:4" x14ac:dyDescent="0.25">
      <c r="A2474" s="10">
        <v>43934.291666666664</v>
      </c>
      <c r="B2474" s="10">
        <f>DATE(1904,MONTH(Data_Warmte[[#This Row],[Datumtijd]]),DAY(Data_Warmte[[#This Row],[Datumtijd]]))+TIME(HOUR(Data_Warmte[[#This Row],[Datumtijd]]),MINUTE(Data_Warmte[[#This Row],[Datumtijd]]),SECOND(Data_Warmte[[#This Row],[Datumtijd]]))</f>
        <v>1565.2916666666667</v>
      </c>
      <c r="C2474" s="11">
        <v>1.8269852E-4</v>
      </c>
      <c r="D2474" s="7">
        <f>Data_Warmte[[#This Row],[Fractie]]/MAX(Data_Warmte[Fractie])</f>
        <v>0.44231968947211536</v>
      </c>
    </row>
    <row r="2475" spans="1:4" x14ac:dyDescent="0.25">
      <c r="A2475" s="10">
        <v>43934.333333333336</v>
      </c>
      <c r="B2475" s="10">
        <f>DATE(1904,MONTH(Data_Warmte[[#This Row],[Datumtijd]]),DAY(Data_Warmte[[#This Row],[Datumtijd]]))+TIME(HOUR(Data_Warmte[[#This Row],[Datumtijd]]),MINUTE(Data_Warmte[[#This Row],[Datumtijd]]),SECOND(Data_Warmte[[#This Row],[Datumtijd]]))</f>
        <v>1565.3333333333333</v>
      </c>
      <c r="C2475" s="11">
        <v>2.196667E-4</v>
      </c>
      <c r="D2475" s="7">
        <f>Data_Warmte[[#This Row],[Fractie]]/MAX(Data_Warmte[Fractie])</f>
        <v>0.53182098317689885</v>
      </c>
    </row>
    <row r="2476" spans="1:4" x14ac:dyDescent="0.25">
      <c r="A2476" s="10">
        <v>43934.375</v>
      </c>
      <c r="B2476" s="10">
        <f>DATE(1904,MONTH(Data_Warmte[[#This Row],[Datumtijd]]),DAY(Data_Warmte[[#This Row],[Datumtijd]]))+TIME(HOUR(Data_Warmte[[#This Row],[Datumtijd]]),MINUTE(Data_Warmte[[#This Row],[Datumtijd]]),SECOND(Data_Warmte[[#This Row],[Datumtijd]]))</f>
        <v>1565.375</v>
      </c>
      <c r="C2476" s="11">
        <v>2.1284816E-4</v>
      </c>
      <c r="D2476" s="7">
        <f>Data_Warmte[[#This Row],[Fractie]]/MAX(Data_Warmte[Fractie])</f>
        <v>0.5153130525409354</v>
      </c>
    </row>
    <row r="2477" spans="1:4" x14ac:dyDescent="0.25">
      <c r="A2477" s="10">
        <v>43934.416666666664</v>
      </c>
      <c r="B2477" s="10">
        <f>DATE(1904,MONTH(Data_Warmte[[#This Row],[Datumtijd]]),DAY(Data_Warmte[[#This Row],[Datumtijd]]))+TIME(HOUR(Data_Warmte[[#This Row],[Datumtijd]]),MINUTE(Data_Warmte[[#This Row],[Datumtijd]]),SECOND(Data_Warmte[[#This Row],[Datumtijd]]))</f>
        <v>1565.4166666666667</v>
      </c>
      <c r="C2477" s="11">
        <v>1.6748811999999999E-4</v>
      </c>
      <c r="D2477" s="7">
        <f>Data_Warmte[[#This Row],[Fractie]]/MAX(Data_Warmte[Fractie])</f>
        <v>0.40549476388023498</v>
      </c>
    </row>
    <row r="2478" spans="1:4" x14ac:dyDescent="0.25">
      <c r="A2478" s="10">
        <v>43934.458333333336</v>
      </c>
      <c r="B2478" s="10">
        <f>DATE(1904,MONTH(Data_Warmte[[#This Row],[Datumtijd]]),DAY(Data_Warmte[[#This Row],[Datumtijd]]))+TIME(HOUR(Data_Warmte[[#This Row],[Datumtijd]]),MINUTE(Data_Warmte[[#This Row],[Datumtijd]]),SECOND(Data_Warmte[[#This Row],[Datumtijd]]))</f>
        <v>1565.4583333333333</v>
      </c>
      <c r="C2478" s="11">
        <v>1.4402224000000001E-4</v>
      </c>
      <c r="D2478" s="7">
        <f>Data_Warmte[[#This Row],[Fractie]]/MAX(Data_Warmte[Fractie])</f>
        <v>0.34868302421868813</v>
      </c>
    </row>
    <row r="2479" spans="1:4" x14ac:dyDescent="0.25">
      <c r="A2479" s="10">
        <v>43934.5</v>
      </c>
      <c r="B2479" s="10">
        <f>DATE(1904,MONTH(Data_Warmte[[#This Row],[Datumtijd]]),DAY(Data_Warmte[[#This Row],[Datumtijd]]))+TIME(HOUR(Data_Warmte[[#This Row],[Datumtijd]]),MINUTE(Data_Warmte[[#This Row],[Datumtijd]]),SECOND(Data_Warmte[[#This Row],[Datumtijd]]))</f>
        <v>1565.5</v>
      </c>
      <c r="C2479" s="11">
        <v>1.1435441E-4</v>
      </c>
      <c r="D2479" s="7">
        <f>Data_Warmte[[#This Row],[Fractie]]/MAX(Data_Warmte[Fractie])</f>
        <v>0.2768561404929113</v>
      </c>
    </row>
    <row r="2480" spans="1:4" x14ac:dyDescent="0.25">
      <c r="A2480" s="10">
        <v>43934.541666666664</v>
      </c>
      <c r="B2480" s="10">
        <f>DATE(1904,MONTH(Data_Warmte[[#This Row],[Datumtijd]]),DAY(Data_Warmte[[#This Row],[Datumtijd]]))+TIME(HOUR(Data_Warmte[[#This Row],[Datumtijd]]),MINUTE(Data_Warmte[[#This Row],[Datumtijd]]),SECOND(Data_Warmte[[#This Row],[Datumtijd]]))</f>
        <v>1565.5416666666667</v>
      </c>
      <c r="C2480" s="11">
        <v>8.9242799999999999E-5</v>
      </c>
      <c r="D2480" s="7">
        <f>Data_Warmte[[#This Row],[Fractie]]/MAX(Data_Warmte[Fractie])</f>
        <v>0.21606002929647211</v>
      </c>
    </row>
    <row r="2481" spans="1:4" x14ac:dyDescent="0.25">
      <c r="A2481" s="10">
        <v>43934.583333333336</v>
      </c>
      <c r="B2481" s="10">
        <f>DATE(1904,MONTH(Data_Warmte[[#This Row],[Datumtijd]]),DAY(Data_Warmte[[#This Row],[Datumtijd]]))+TIME(HOUR(Data_Warmte[[#This Row],[Datumtijd]]),MINUTE(Data_Warmte[[#This Row],[Datumtijd]]),SECOND(Data_Warmte[[#This Row],[Datumtijd]]))</f>
        <v>1565.5833333333333</v>
      </c>
      <c r="C2481" s="11">
        <v>8.789551999999998E-5</v>
      </c>
      <c r="D2481" s="7">
        <f>Data_Warmte[[#This Row],[Fractie]]/MAX(Data_Warmte[Fractie])</f>
        <v>0.21279821594827422</v>
      </c>
    </row>
    <row r="2482" spans="1:4" x14ac:dyDescent="0.25">
      <c r="A2482" s="10">
        <v>43934.625</v>
      </c>
      <c r="B2482" s="10">
        <f>DATE(1904,MONTH(Data_Warmte[[#This Row],[Datumtijd]]),DAY(Data_Warmte[[#This Row],[Datumtijd]]))+TIME(HOUR(Data_Warmte[[#This Row],[Datumtijd]]),MINUTE(Data_Warmte[[#This Row],[Datumtijd]]),SECOND(Data_Warmte[[#This Row],[Datumtijd]]))</f>
        <v>1565.625</v>
      </c>
      <c r="C2482" s="11">
        <v>9.1748959999999989E-5</v>
      </c>
      <c r="D2482" s="7">
        <f>Data_Warmte[[#This Row],[Fractie]]/MAX(Data_Warmte[Fractie])</f>
        <v>0.22212753281520578</v>
      </c>
    </row>
    <row r="2483" spans="1:4" x14ac:dyDescent="0.25">
      <c r="A2483" s="10">
        <v>43934.666666666664</v>
      </c>
      <c r="B2483" s="10">
        <f>DATE(1904,MONTH(Data_Warmte[[#This Row],[Datumtijd]]),DAY(Data_Warmte[[#This Row],[Datumtijd]]))+TIME(HOUR(Data_Warmte[[#This Row],[Datumtijd]]),MINUTE(Data_Warmte[[#This Row],[Datumtijd]]),SECOND(Data_Warmte[[#This Row],[Datumtijd]]))</f>
        <v>1565.6666666666667</v>
      </c>
      <c r="C2483" s="11">
        <v>1.0124589999999998E-4</v>
      </c>
      <c r="D2483" s="7">
        <f>Data_Warmte[[#This Row],[Fractie]]/MAX(Data_Warmte[Fractie])</f>
        <v>0.2451199662062114</v>
      </c>
    </row>
    <row r="2484" spans="1:4" x14ac:dyDescent="0.25">
      <c r="A2484" s="10">
        <v>43934.708333333336</v>
      </c>
      <c r="B2484" s="10">
        <f>DATE(1904,MONTH(Data_Warmte[[#This Row],[Datumtijd]]),DAY(Data_Warmte[[#This Row],[Datumtijd]]))+TIME(HOUR(Data_Warmte[[#This Row],[Datumtijd]]),MINUTE(Data_Warmte[[#This Row],[Datumtijd]]),SECOND(Data_Warmte[[#This Row],[Datumtijd]]))</f>
        <v>1565.7083333333333</v>
      </c>
      <c r="C2484" s="11">
        <v>1.3226593999999999E-4</v>
      </c>
      <c r="D2484" s="7">
        <f>Data_Warmte[[#This Row],[Fractie]]/MAX(Data_Warmte[Fractie])</f>
        <v>0.32022059898754213</v>
      </c>
    </row>
    <row r="2485" spans="1:4" x14ac:dyDescent="0.25">
      <c r="A2485" s="10">
        <v>43934.75</v>
      </c>
      <c r="B2485" s="10">
        <f>DATE(1904,MONTH(Data_Warmte[[#This Row],[Datumtijd]]),DAY(Data_Warmte[[#This Row],[Datumtijd]]))+TIME(HOUR(Data_Warmte[[#This Row],[Datumtijd]]),MINUTE(Data_Warmte[[#This Row],[Datumtijd]]),SECOND(Data_Warmte[[#This Row],[Datumtijd]]))</f>
        <v>1565.75</v>
      </c>
      <c r="C2485" s="11">
        <v>1.4050784000000001E-4</v>
      </c>
      <c r="D2485" s="7">
        <f>Data_Warmte[[#This Row],[Fractie]]/MAX(Data_Warmte[Fractie])</f>
        <v>0.34017453538867021</v>
      </c>
    </row>
    <row r="2486" spans="1:4" x14ac:dyDescent="0.25">
      <c r="A2486" s="10">
        <v>43934.791666666664</v>
      </c>
      <c r="B2486" s="10">
        <f>DATE(1904,MONTH(Data_Warmte[[#This Row],[Datumtijd]]),DAY(Data_Warmte[[#This Row],[Datumtijd]]))+TIME(HOUR(Data_Warmte[[#This Row],[Datumtijd]]),MINUTE(Data_Warmte[[#This Row],[Datumtijd]]),SECOND(Data_Warmte[[#This Row],[Datumtijd]]))</f>
        <v>1565.7916666666667</v>
      </c>
      <c r="C2486" s="11">
        <v>1.5366514E-4</v>
      </c>
      <c r="D2486" s="7">
        <f>Data_Warmte[[#This Row],[Fractie]]/MAX(Data_Warmte[Fractie])</f>
        <v>0.37202883202058307</v>
      </c>
    </row>
    <row r="2487" spans="1:4" x14ac:dyDescent="0.25">
      <c r="A2487" s="10">
        <v>43934.833333333336</v>
      </c>
      <c r="B2487" s="10">
        <f>DATE(1904,MONTH(Data_Warmte[[#This Row],[Datumtijd]]),DAY(Data_Warmte[[#This Row],[Datumtijd]]))+TIME(HOUR(Data_Warmte[[#This Row],[Datumtijd]]),MINUTE(Data_Warmte[[#This Row],[Datumtijd]]),SECOND(Data_Warmte[[#This Row],[Datumtijd]]))</f>
        <v>1565.8333333333333</v>
      </c>
      <c r="C2487" s="11">
        <v>1.5091333999999999E-4</v>
      </c>
      <c r="D2487" s="7">
        <f>Data_Warmte[[#This Row],[Fractie]]/MAX(Data_Warmte[Fractie])</f>
        <v>0.36536662522498686</v>
      </c>
    </row>
    <row r="2488" spans="1:4" x14ac:dyDescent="0.25">
      <c r="A2488" s="10">
        <v>43934.875</v>
      </c>
      <c r="B2488" s="10">
        <f>DATE(1904,MONTH(Data_Warmte[[#This Row],[Datumtijd]]),DAY(Data_Warmte[[#This Row],[Datumtijd]]))+TIME(HOUR(Data_Warmte[[#This Row],[Datumtijd]]),MINUTE(Data_Warmte[[#This Row],[Datumtijd]]),SECOND(Data_Warmte[[#This Row],[Datumtijd]]))</f>
        <v>1565.875</v>
      </c>
      <c r="C2488" s="11">
        <v>1.2948218000000003E-4</v>
      </c>
      <c r="D2488" s="7">
        <f>Data_Warmte[[#This Row],[Fractie]]/MAX(Data_Warmte[Fractie])</f>
        <v>0.31348101588218974</v>
      </c>
    </row>
    <row r="2489" spans="1:4" x14ac:dyDescent="0.25">
      <c r="A2489" s="10">
        <v>43934.916666666664</v>
      </c>
      <c r="B2489" s="10">
        <f>DATE(1904,MONTH(Data_Warmte[[#This Row],[Datumtijd]]),DAY(Data_Warmte[[#This Row],[Datumtijd]]))+TIME(HOUR(Data_Warmte[[#This Row],[Datumtijd]]),MINUTE(Data_Warmte[[#This Row],[Datumtijd]]),SECOND(Data_Warmte[[#This Row],[Datumtijd]]))</f>
        <v>1565.9166666666667</v>
      </c>
      <c r="C2489" s="11">
        <v>9.7525199999999986E-5</v>
      </c>
      <c r="D2489" s="7">
        <f>Data_Warmte[[#This Row],[Fractie]]/MAX(Data_Warmte[Fractie])</f>
        <v>0.23611201765458167</v>
      </c>
    </row>
    <row r="2490" spans="1:4" x14ac:dyDescent="0.25">
      <c r="A2490" s="10">
        <v>43934.958333333336</v>
      </c>
      <c r="B2490" s="10">
        <f>DATE(1904,MONTH(Data_Warmte[[#This Row],[Datumtijd]]),DAY(Data_Warmte[[#This Row],[Datumtijd]]))+TIME(HOUR(Data_Warmte[[#This Row],[Datumtijd]]),MINUTE(Data_Warmte[[#This Row],[Datumtijd]]),SECOND(Data_Warmte[[#This Row],[Datumtijd]]))</f>
        <v>1565.9583333333333</v>
      </c>
      <c r="C2490" s="11">
        <v>6.1835150000000004E-5</v>
      </c>
      <c r="D2490" s="7">
        <f>Data_Warmte[[#This Row],[Fractie]]/MAX(Data_Warmte[Fractie])</f>
        <v>0.14970512266033506</v>
      </c>
    </row>
    <row r="2491" spans="1:4" x14ac:dyDescent="0.25">
      <c r="A2491" s="10">
        <v>43935</v>
      </c>
      <c r="B2491" s="10">
        <f>DATE(1904,MONTH(Data_Warmte[[#This Row],[Datumtijd]]),DAY(Data_Warmte[[#This Row],[Datumtijd]]))+TIME(HOUR(Data_Warmte[[#This Row],[Datumtijd]]),MINUTE(Data_Warmte[[#This Row],[Datumtijd]]),SECOND(Data_Warmte[[#This Row],[Datumtijd]]))</f>
        <v>1566</v>
      </c>
      <c r="C2491" s="11">
        <v>4.7458159999999996E-5</v>
      </c>
      <c r="D2491" s="7">
        <f>Data_Warmte[[#This Row],[Fractie]]/MAX(Data_Warmte[Fractie])</f>
        <v>0.11489791266025563</v>
      </c>
    </row>
    <row r="2492" spans="1:4" x14ac:dyDescent="0.25">
      <c r="A2492" s="10">
        <v>43935.041666666664</v>
      </c>
      <c r="B2492" s="10">
        <f>DATE(1904,MONTH(Data_Warmte[[#This Row],[Datumtijd]]),DAY(Data_Warmte[[#This Row],[Datumtijd]]))+TIME(HOUR(Data_Warmte[[#This Row],[Datumtijd]]),MINUTE(Data_Warmte[[#This Row],[Datumtijd]]),SECOND(Data_Warmte[[#This Row],[Datumtijd]]))</f>
        <v>1566.0416666666667</v>
      </c>
      <c r="C2492" s="11">
        <v>4.7428300000000001E-5</v>
      </c>
      <c r="D2492" s="7">
        <f>Data_Warmte[[#This Row],[Fractie]]/MAX(Data_Warmte[Fractie])</f>
        <v>0.11482562052604657</v>
      </c>
    </row>
    <row r="2493" spans="1:4" x14ac:dyDescent="0.25">
      <c r="A2493" s="10">
        <v>43935.083333333336</v>
      </c>
      <c r="B2493" s="10">
        <f>DATE(1904,MONTH(Data_Warmte[[#This Row],[Datumtijd]]),DAY(Data_Warmte[[#This Row],[Datumtijd]]))+TIME(HOUR(Data_Warmte[[#This Row],[Datumtijd]]),MINUTE(Data_Warmte[[#This Row],[Datumtijd]]),SECOND(Data_Warmte[[#This Row],[Datumtijd]]))</f>
        <v>1566.0833333333333</v>
      </c>
      <c r="C2493" s="11">
        <v>4.9807150000000003E-5</v>
      </c>
      <c r="D2493" s="7">
        <f>Data_Warmte[[#This Row],[Fractie]]/MAX(Data_Warmte[Fractie])</f>
        <v>0.12058490195482192</v>
      </c>
    </row>
    <row r="2494" spans="1:4" x14ac:dyDescent="0.25">
      <c r="A2494" s="10">
        <v>43935.125</v>
      </c>
      <c r="B2494" s="10">
        <f>DATE(1904,MONTH(Data_Warmte[[#This Row],[Datumtijd]]),DAY(Data_Warmte[[#This Row],[Datumtijd]]))+TIME(HOUR(Data_Warmte[[#This Row],[Datumtijd]]),MINUTE(Data_Warmte[[#This Row],[Datumtijd]]),SECOND(Data_Warmte[[#This Row],[Datumtijd]]))</f>
        <v>1566.125</v>
      </c>
      <c r="C2494" s="11">
        <v>5.554091000000001E-5</v>
      </c>
      <c r="D2494" s="7">
        <f>Data_Warmte[[#This Row],[Fractie]]/MAX(Data_Warmte[Fractie])</f>
        <v>0.13446654118598614</v>
      </c>
    </row>
    <row r="2495" spans="1:4" x14ac:dyDescent="0.25">
      <c r="A2495" s="10">
        <v>43935.166666666664</v>
      </c>
      <c r="B2495" s="10">
        <f>DATE(1904,MONTH(Data_Warmte[[#This Row],[Datumtijd]]),DAY(Data_Warmte[[#This Row],[Datumtijd]]))+TIME(HOUR(Data_Warmte[[#This Row],[Datumtijd]]),MINUTE(Data_Warmte[[#This Row],[Datumtijd]]),SECOND(Data_Warmte[[#This Row],[Datumtijd]]))</f>
        <v>1566.1666666666667</v>
      </c>
      <c r="C2495" s="11">
        <v>6.9080999999999998E-5</v>
      </c>
      <c r="D2495" s="7">
        <f>Data_Warmte[[#This Row],[Fractie]]/MAX(Data_Warmte[Fractie])</f>
        <v>0.16724758617871235</v>
      </c>
    </row>
    <row r="2496" spans="1:4" x14ac:dyDescent="0.25">
      <c r="A2496" s="10">
        <v>43935.208333333336</v>
      </c>
      <c r="B2496" s="10">
        <f>DATE(1904,MONTH(Data_Warmte[[#This Row],[Datumtijd]]),DAY(Data_Warmte[[#This Row],[Datumtijd]]))+TIME(HOUR(Data_Warmte[[#This Row],[Datumtijd]]),MINUTE(Data_Warmte[[#This Row],[Datumtijd]]),SECOND(Data_Warmte[[#This Row],[Datumtijd]]))</f>
        <v>1566.2083333333333</v>
      </c>
      <c r="C2496" s="11">
        <v>1.1148420000000001E-4</v>
      </c>
      <c r="D2496" s="7">
        <f>Data_Warmte[[#This Row],[Fractie]]/MAX(Data_Warmte[Fractie])</f>
        <v>0.26990725882753297</v>
      </c>
    </row>
    <row r="2497" spans="1:4" x14ac:dyDescent="0.25">
      <c r="A2497" s="10">
        <v>43935.25</v>
      </c>
      <c r="B2497" s="10">
        <f>DATE(1904,MONTH(Data_Warmte[[#This Row],[Datumtijd]]),DAY(Data_Warmte[[#This Row],[Datumtijd]]))+TIME(HOUR(Data_Warmte[[#This Row],[Datumtijd]]),MINUTE(Data_Warmte[[#This Row],[Datumtijd]]),SECOND(Data_Warmte[[#This Row],[Datumtijd]]))</f>
        <v>1566.25</v>
      </c>
      <c r="C2497" s="11">
        <v>1.8006085E-4</v>
      </c>
      <c r="D2497" s="7">
        <f>Data_Warmte[[#This Row],[Fractie]]/MAX(Data_Warmte[Fractie])</f>
        <v>0.43593379551232897</v>
      </c>
    </row>
    <row r="2498" spans="1:4" x14ac:dyDescent="0.25">
      <c r="A2498" s="10">
        <v>43935.291666666664</v>
      </c>
      <c r="B2498" s="10">
        <f>DATE(1904,MONTH(Data_Warmte[[#This Row],[Datumtijd]]),DAY(Data_Warmte[[#This Row],[Datumtijd]]))+TIME(HOUR(Data_Warmte[[#This Row],[Datumtijd]]),MINUTE(Data_Warmte[[#This Row],[Datumtijd]]),SECOND(Data_Warmte[[#This Row],[Datumtijd]]))</f>
        <v>1566.2916666666667</v>
      </c>
      <c r="C2498" s="11">
        <v>2.108255E-4</v>
      </c>
      <c r="D2498" s="7">
        <f>Data_Warmte[[#This Row],[Fractie]]/MAX(Data_Warmte[Fractie])</f>
        <v>0.5104161199160423</v>
      </c>
    </row>
    <row r="2499" spans="1:4" x14ac:dyDescent="0.25">
      <c r="A2499" s="10">
        <v>43935.333333333336</v>
      </c>
      <c r="B2499" s="10">
        <f>DATE(1904,MONTH(Data_Warmte[[#This Row],[Datumtijd]]),DAY(Data_Warmte[[#This Row],[Datumtijd]]))+TIME(HOUR(Data_Warmte[[#This Row],[Datumtijd]]),MINUTE(Data_Warmte[[#This Row],[Datumtijd]]),SECOND(Data_Warmte[[#This Row],[Datumtijd]]))</f>
        <v>1566.3333333333333</v>
      </c>
      <c r="C2499" s="11">
        <v>2.0103824999999999E-4</v>
      </c>
      <c r="D2499" s="7">
        <f>Data_Warmte[[#This Row],[Fractie]]/MAX(Data_Warmte[Fractie])</f>
        <v>0.48672083557117757</v>
      </c>
    </row>
    <row r="2500" spans="1:4" x14ac:dyDescent="0.25">
      <c r="A2500" s="10">
        <v>43935.375</v>
      </c>
      <c r="B2500" s="10">
        <f>DATE(1904,MONTH(Data_Warmte[[#This Row],[Datumtijd]]),DAY(Data_Warmte[[#This Row],[Datumtijd]]))+TIME(HOUR(Data_Warmte[[#This Row],[Datumtijd]]),MINUTE(Data_Warmte[[#This Row],[Datumtijd]]),SECOND(Data_Warmte[[#This Row],[Datumtijd]]))</f>
        <v>1566.375</v>
      </c>
      <c r="C2500" s="11">
        <v>1.6772592000000001E-4</v>
      </c>
      <c r="D2500" s="7">
        <f>Data_Warmte[[#This Row],[Fractie]]/MAX(Data_Warmte[Fractie])</f>
        <v>0.40607048623505471</v>
      </c>
    </row>
    <row r="2501" spans="1:4" x14ac:dyDescent="0.25">
      <c r="A2501" s="10">
        <v>43935.416666666664</v>
      </c>
      <c r="B2501" s="10">
        <f>DATE(1904,MONTH(Data_Warmte[[#This Row],[Datumtijd]]),DAY(Data_Warmte[[#This Row],[Datumtijd]]))+TIME(HOUR(Data_Warmte[[#This Row],[Datumtijd]]),MINUTE(Data_Warmte[[#This Row],[Datumtijd]]),SECOND(Data_Warmte[[#This Row],[Datumtijd]]))</f>
        <v>1566.4166666666667</v>
      </c>
      <c r="C2501" s="11">
        <v>1.2354439999999998E-4</v>
      </c>
      <c r="D2501" s="7">
        <f>Data_Warmte[[#This Row],[Fractie]]/MAX(Data_Warmte[Fractie])</f>
        <v>0.29910543689143626</v>
      </c>
    </row>
    <row r="2502" spans="1:4" x14ac:dyDescent="0.25">
      <c r="A2502" s="10">
        <v>43935.458333333336</v>
      </c>
      <c r="B2502" s="10">
        <f>DATE(1904,MONTH(Data_Warmte[[#This Row],[Datumtijd]]),DAY(Data_Warmte[[#This Row],[Datumtijd]]))+TIME(HOUR(Data_Warmte[[#This Row],[Datumtijd]]),MINUTE(Data_Warmte[[#This Row],[Datumtijd]]),SECOND(Data_Warmte[[#This Row],[Datumtijd]]))</f>
        <v>1566.4583333333333</v>
      </c>
      <c r="C2502" s="11">
        <v>9.3440929999999997E-5</v>
      </c>
      <c r="D2502" s="7">
        <f>Data_Warmte[[#This Row],[Fractie]]/MAX(Data_Warmte[Fractie])</f>
        <v>0.2262238530535752</v>
      </c>
    </row>
    <row r="2503" spans="1:4" x14ac:dyDescent="0.25">
      <c r="A2503" s="10">
        <v>43935.5</v>
      </c>
      <c r="B2503" s="10">
        <f>DATE(1904,MONTH(Data_Warmte[[#This Row],[Datumtijd]]),DAY(Data_Warmte[[#This Row],[Datumtijd]]))+TIME(HOUR(Data_Warmte[[#This Row],[Datumtijd]]),MINUTE(Data_Warmte[[#This Row],[Datumtijd]]),SECOND(Data_Warmte[[#This Row],[Datumtijd]]))</f>
        <v>1566.5</v>
      </c>
      <c r="C2503" s="11">
        <v>8.0340950000000005E-5</v>
      </c>
      <c r="D2503" s="7">
        <f>Data_Warmte[[#This Row],[Fractie]]/MAX(Data_Warmte[Fractie])</f>
        <v>0.19450833020374084</v>
      </c>
    </row>
    <row r="2504" spans="1:4" x14ac:dyDescent="0.25">
      <c r="A2504" s="10">
        <v>43935.541666666664</v>
      </c>
      <c r="B2504" s="10">
        <f>DATE(1904,MONTH(Data_Warmte[[#This Row],[Datumtijd]]),DAY(Data_Warmte[[#This Row],[Datumtijd]]))+TIME(HOUR(Data_Warmte[[#This Row],[Datumtijd]]),MINUTE(Data_Warmte[[#This Row],[Datumtijd]]),SECOND(Data_Warmte[[#This Row],[Datumtijd]]))</f>
        <v>1566.5416666666667</v>
      </c>
      <c r="C2504" s="11">
        <v>6.9885909999999995E-5</v>
      </c>
      <c r="D2504" s="7">
        <f>Data_Warmte[[#This Row],[Fractie]]/MAX(Data_Warmte[Fractie])</f>
        <v>0.16919630224523002</v>
      </c>
    </row>
    <row r="2505" spans="1:4" x14ac:dyDescent="0.25">
      <c r="A2505" s="10">
        <v>43935.583333333336</v>
      </c>
      <c r="B2505" s="10">
        <f>DATE(1904,MONTH(Data_Warmte[[#This Row],[Datumtijd]]),DAY(Data_Warmte[[#This Row],[Datumtijd]]))+TIME(HOUR(Data_Warmte[[#This Row],[Datumtijd]]),MINUTE(Data_Warmte[[#This Row],[Datumtijd]]),SECOND(Data_Warmte[[#This Row],[Datumtijd]]))</f>
        <v>1566.5833333333333</v>
      </c>
      <c r="C2505" s="11">
        <v>6.0841180000000008E-5</v>
      </c>
      <c r="D2505" s="7">
        <f>Data_Warmte[[#This Row],[Fractie]]/MAX(Data_Warmte[Fractie])</f>
        <v>0.14729868553241199</v>
      </c>
    </row>
    <row r="2506" spans="1:4" x14ac:dyDescent="0.25">
      <c r="A2506" s="10">
        <v>43935.625</v>
      </c>
      <c r="B2506" s="10">
        <f>DATE(1904,MONTH(Data_Warmte[[#This Row],[Datumtijd]]),DAY(Data_Warmte[[#This Row],[Datumtijd]]))+TIME(HOUR(Data_Warmte[[#This Row],[Datumtijd]]),MINUTE(Data_Warmte[[#This Row],[Datumtijd]]),SECOND(Data_Warmte[[#This Row],[Datumtijd]]))</f>
        <v>1566.625</v>
      </c>
      <c r="C2506" s="11">
        <v>6.9802299999999987E-5</v>
      </c>
      <c r="D2506" s="7">
        <f>Data_Warmte[[#This Row],[Fractie]]/MAX(Data_Warmte[Fractie])</f>
        <v>0.16899387942737268</v>
      </c>
    </row>
    <row r="2507" spans="1:4" x14ac:dyDescent="0.25">
      <c r="A2507" s="10">
        <v>43935.666666666664</v>
      </c>
      <c r="B2507" s="10">
        <f>DATE(1904,MONTH(Data_Warmte[[#This Row],[Datumtijd]]),DAY(Data_Warmte[[#This Row],[Datumtijd]]))+TIME(HOUR(Data_Warmte[[#This Row],[Datumtijd]]),MINUTE(Data_Warmte[[#This Row],[Datumtijd]]),SECOND(Data_Warmte[[#This Row],[Datumtijd]]))</f>
        <v>1566.6666666666667</v>
      </c>
      <c r="C2507" s="11">
        <v>1.1135884999999999E-4</v>
      </c>
      <c r="D2507" s="7">
        <f>Data_Warmte[[#This Row],[Fractie]]/MAX(Data_Warmte[Fractie])</f>
        <v>0.26960378196808532</v>
      </c>
    </row>
    <row r="2508" spans="1:4" x14ac:dyDescent="0.25">
      <c r="A2508" s="10">
        <v>43935.708333333336</v>
      </c>
      <c r="B2508" s="10">
        <f>DATE(1904,MONTH(Data_Warmte[[#This Row],[Datumtijd]]),DAY(Data_Warmte[[#This Row],[Datumtijd]]))+TIME(HOUR(Data_Warmte[[#This Row],[Datumtijd]]),MINUTE(Data_Warmte[[#This Row],[Datumtijd]]),SECOND(Data_Warmte[[#This Row],[Datumtijd]]))</f>
        <v>1566.7083333333333</v>
      </c>
      <c r="C2508" s="11">
        <v>1.4597716000000003E-4</v>
      </c>
      <c r="D2508" s="7">
        <f>Data_Warmte[[#This Row],[Fractie]]/MAX(Data_Warmte[Fractie])</f>
        <v>0.35341595586664476</v>
      </c>
    </row>
    <row r="2509" spans="1:4" x14ac:dyDescent="0.25">
      <c r="A2509" s="10">
        <v>43935.75</v>
      </c>
      <c r="B2509" s="10">
        <f>DATE(1904,MONTH(Data_Warmte[[#This Row],[Datumtijd]]),DAY(Data_Warmte[[#This Row],[Datumtijd]]))+TIME(HOUR(Data_Warmte[[#This Row],[Datumtijd]]),MINUTE(Data_Warmte[[#This Row],[Datumtijd]]),SECOND(Data_Warmte[[#This Row],[Datumtijd]]))</f>
        <v>1566.75</v>
      </c>
      <c r="C2509" s="11">
        <v>1.554564E-4</v>
      </c>
      <c r="D2509" s="7">
        <f>Data_Warmte[[#This Row],[Fractie]]/MAX(Data_Warmte[Fractie])</f>
        <v>0.37636553692089547</v>
      </c>
    </row>
    <row r="2510" spans="1:4" x14ac:dyDescent="0.25">
      <c r="A2510" s="10">
        <v>43935.791666666664</v>
      </c>
      <c r="B2510" s="10">
        <f>DATE(1904,MONTH(Data_Warmte[[#This Row],[Datumtijd]]),DAY(Data_Warmte[[#This Row],[Datumtijd]]))+TIME(HOUR(Data_Warmte[[#This Row],[Datumtijd]]),MINUTE(Data_Warmte[[#This Row],[Datumtijd]]),SECOND(Data_Warmte[[#This Row],[Datumtijd]]))</f>
        <v>1566.7916666666667</v>
      </c>
      <c r="C2510" s="11">
        <v>1.6707774999999997E-4</v>
      </c>
      <c r="D2510" s="7">
        <f>Data_Warmte[[#This Row],[Fractie]]/MAX(Data_Warmte[Fractie])</f>
        <v>0.4045012433472352</v>
      </c>
    </row>
    <row r="2511" spans="1:4" x14ac:dyDescent="0.25">
      <c r="A2511" s="10">
        <v>43935.833333333336</v>
      </c>
      <c r="B2511" s="10">
        <f>DATE(1904,MONTH(Data_Warmte[[#This Row],[Datumtijd]]),DAY(Data_Warmte[[#This Row],[Datumtijd]]))+TIME(HOUR(Data_Warmte[[#This Row],[Datumtijd]]),MINUTE(Data_Warmte[[#This Row],[Datumtijd]]),SECOND(Data_Warmte[[#This Row],[Datumtijd]]))</f>
        <v>1566.8333333333333</v>
      </c>
      <c r="C2511" s="11">
        <v>1.6166575000000003E-4</v>
      </c>
      <c r="D2511" s="7">
        <f>Data_Warmte[[#This Row],[Fractie]]/MAX(Data_Warmte[Fractie])</f>
        <v>0.3913985966513393</v>
      </c>
    </row>
    <row r="2512" spans="1:4" x14ac:dyDescent="0.25">
      <c r="A2512" s="10">
        <v>43935.875</v>
      </c>
      <c r="B2512" s="10">
        <f>DATE(1904,MONTH(Data_Warmte[[#This Row],[Datumtijd]]),DAY(Data_Warmte[[#This Row],[Datumtijd]]))+TIME(HOUR(Data_Warmte[[#This Row],[Datumtijd]]),MINUTE(Data_Warmte[[#This Row],[Datumtijd]]),SECOND(Data_Warmte[[#This Row],[Datumtijd]]))</f>
        <v>1566.875</v>
      </c>
      <c r="C2512" s="11">
        <v>1.3809198E-4</v>
      </c>
      <c r="D2512" s="7">
        <f>Data_Warmte[[#This Row],[Fractie]]/MAX(Data_Warmte[Fractie])</f>
        <v>0.3343256514184656</v>
      </c>
    </row>
    <row r="2513" spans="1:4" x14ac:dyDescent="0.25">
      <c r="A2513" s="10">
        <v>43935.916666666664</v>
      </c>
      <c r="B2513" s="10">
        <f>DATE(1904,MONTH(Data_Warmte[[#This Row],[Datumtijd]]),DAY(Data_Warmte[[#This Row],[Datumtijd]]))+TIME(HOUR(Data_Warmte[[#This Row],[Datumtijd]]),MINUTE(Data_Warmte[[#This Row],[Datumtijd]]),SECOND(Data_Warmte[[#This Row],[Datumtijd]]))</f>
        <v>1566.9166666666667</v>
      </c>
      <c r="C2513" s="11">
        <v>1.0164276E-4</v>
      </c>
      <c r="D2513" s="7">
        <f>Data_Warmte[[#This Row],[Fractie]]/MAX(Data_Warmte[Fractie])</f>
        <v>0.24608077854319099</v>
      </c>
    </row>
    <row r="2514" spans="1:4" x14ac:dyDescent="0.25">
      <c r="A2514" s="10">
        <v>43935.958333333336</v>
      </c>
      <c r="B2514" s="10">
        <f>DATE(1904,MONTH(Data_Warmte[[#This Row],[Datumtijd]]),DAY(Data_Warmte[[#This Row],[Datumtijd]]))+TIME(HOUR(Data_Warmte[[#This Row],[Datumtijd]]),MINUTE(Data_Warmte[[#This Row],[Datumtijd]]),SECOND(Data_Warmte[[#This Row],[Datumtijd]]))</f>
        <v>1566.9583333333333</v>
      </c>
      <c r="C2514" s="11">
        <v>6.1593799999999993E-5</v>
      </c>
      <c r="D2514" s="7">
        <f>Data_Warmte[[#This Row],[Fractie]]/MAX(Data_Warmte[Fractie])</f>
        <v>0.14912080562780464</v>
      </c>
    </row>
    <row r="2515" spans="1:4" x14ac:dyDescent="0.25">
      <c r="A2515" s="10">
        <v>43936</v>
      </c>
      <c r="B2515" s="10">
        <f>DATE(1904,MONTH(Data_Warmte[[#This Row],[Datumtijd]]),DAY(Data_Warmte[[#This Row],[Datumtijd]]))+TIME(HOUR(Data_Warmte[[#This Row],[Datumtijd]]),MINUTE(Data_Warmte[[#This Row],[Datumtijd]]),SECOND(Data_Warmte[[#This Row],[Datumtijd]]))</f>
        <v>1567</v>
      </c>
      <c r="C2515" s="11">
        <v>4.4311119999999998E-5</v>
      </c>
      <c r="D2515" s="7">
        <f>Data_Warmte[[#This Row],[Fractie]]/MAX(Data_Warmte[Fractie])</f>
        <v>0.10727881560595916</v>
      </c>
    </row>
    <row r="2516" spans="1:4" x14ac:dyDescent="0.25">
      <c r="A2516" s="10">
        <v>43936.041666666664</v>
      </c>
      <c r="B2516" s="10">
        <f>DATE(1904,MONTH(Data_Warmte[[#This Row],[Datumtijd]]),DAY(Data_Warmte[[#This Row],[Datumtijd]]))+TIME(HOUR(Data_Warmte[[#This Row],[Datumtijd]]),MINUTE(Data_Warmte[[#This Row],[Datumtijd]]),SECOND(Data_Warmte[[#This Row],[Datumtijd]]))</f>
        <v>1567.0416666666667</v>
      </c>
      <c r="C2516" s="11">
        <v>4.3510699999999997E-5</v>
      </c>
      <c r="D2516" s="7">
        <f>Data_Warmte[[#This Row],[Fractie]]/MAX(Data_Warmte[Fractie])</f>
        <v>0.10534096999096856</v>
      </c>
    </row>
    <row r="2517" spans="1:4" x14ac:dyDescent="0.25">
      <c r="A2517" s="10">
        <v>43936.083333333336</v>
      </c>
      <c r="B2517" s="10">
        <f>DATE(1904,MONTH(Data_Warmte[[#This Row],[Datumtijd]]),DAY(Data_Warmte[[#This Row],[Datumtijd]]))+TIME(HOUR(Data_Warmte[[#This Row],[Datumtijd]]),MINUTE(Data_Warmte[[#This Row],[Datumtijd]]),SECOND(Data_Warmte[[#This Row],[Datumtijd]]))</f>
        <v>1567.0833333333333</v>
      </c>
      <c r="C2517" s="11">
        <v>4.4684620000000004E-5</v>
      </c>
      <c r="D2517" s="7">
        <f>Data_Warmte[[#This Row],[Fractie]]/MAX(Data_Warmte[Fractie])</f>
        <v>0.10818307254256618</v>
      </c>
    </row>
    <row r="2518" spans="1:4" x14ac:dyDescent="0.25">
      <c r="A2518" s="10">
        <v>43936.125</v>
      </c>
      <c r="B2518" s="10">
        <f>DATE(1904,MONTH(Data_Warmte[[#This Row],[Datumtijd]]),DAY(Data_Warmte[[#This Row],[Datumtijd]]))+TIME(HOUR(Data_Warmte[[#This Row],[Datumtijd]]),MINUTE(Data_Warmte[[#This Row],[Datumtijd]]),SECOND(Data_Warmte[[#This Row],[Datumtijd]]))</f>
        <v>1567.125</v>
      </c>
      <c r="C2518" s="11">
        <v>5.0292350000000003E-5</v>
      </c>
      <c r="D2518" s="7">
        <f>Data_Warmte[[#This Row],[Fractie]]/MAX(Data_Warmte[Fractie])</f>
        <v>0.12175958860981985</v>
      </c>
    </row>
    <row r="2519" spans="1:4" x14ac:dyDescent="0.25">
      <c r="A2519" s="10">
        <v>43936.166666666664</v>
      </c>
      <c r="B2519" s="10">
        <f>DATE(1904,MONTH(Data_Warmte[[#This Row],[Datumtijd]]),DAY(Data_Warmte[[#This Row],[Datumtijd]]))+TIME(HOUR(Data_Warmte[[#This Row],[Datumtijd]]),MINUTE(Data_Warmte[[#This Row],[Datumtijd]]),SECOND(Data_Warmte[[#This Row],[Datumtijd]]))</f>
        <v>1567.1666666666667</v>
      </c>
      <c r="C2519" s="11">
        <v>6.3309739999999997E-5</v>
      </c>
      <c r="D2519" s="7">
        <f>Data_Warmte[[#This Row],[Fractie]]/MAX(Data_Warmte[Fractie])</f>
        <v>0.15327515809849124</v>
      </c>
    </row>
    <row r="2520" spans="1:4" x14ac:dyDescent="0.25">
      <c r="A2520" s="10">
        <v>43936.208333333336</v>
      </c>
      <c r="B2520" s="10">
        <f>DATE(1904,MONTH(Data_Warmte[[#This Row],[Datumtijd]]),DAY(Data_Warmte[[#This Row],[Datumtijd]]))+TIME(HOUR(Data_Warmte[[#This Row],[Datumtijd]]),MINUTE(Data_Warmte[[#This Row],[Datumtijd]]),SECOND(Data_Warmte[[#This Row],[Datumtijd]]))</f>
        <v>1567.2083333333333</v>
      </c>
      <c r="C2520" s="11">
        <v>1.0422214000000002E-4</v>
      </c>
      <c r="D2520" s="7">
        <f>Data_Warmte[[#This Row],[Fractie]]/MAX(Data_Warmte[Fractie])</f>
        <v>0.25232555031600334</v>
      </c>
    </row>
    <row r="2521" spans="1:4" x14ac:dyDescent="0.25">
      <c r="A2521" s="10">
        <v>43936.25</v>
      </c>
      <c r="B2521" s="10">
        <f>DATE(1904,MONTH(Data_Warmte[[#This Row],[Datumtijd]]),DAY(Data_Warmte[[#This Row],[Datumtijd]]))+TIME(HOUR(Data_Warmte[[#This Row],[Datumtijd]]),MINUTE(Data_Warmte[[#This Row],[Datumtijd]]),SECOND(Data_Warmte[[#This Row],[Datumtijd]]))</f>
        <v>1567.25</v>
      </c>
      <c r="C2521" s="11">
        <v>1.7308740000000002E-4</v>
      </c>
      <c r="D2521" s="7">
        <f>Data_Warmte[[#This Row],[Fractie]]/MAX(Data_Warmte[Fractie])</f>
        <v>0.41905082219350126</v>
      </c>
    </row>
    <row r="2522" spans="1:4" x14ac:dyDescent="0.25">
      <c r="A2522" s="10">
        <v>43936.291666666664</v>
      </c>
      <c r="B2522" s="10">
        <f>DATE(1904,MONTH(Data_Warmte[[#This Row],[Datumtijd]]),DAY(Data_Warmte[[#This Row],[Datumtijd]]))+TIME(HOUR(Data_Warmte[[#This Row],[Datumtijd]]),MINUTE(Data_Warmte[[#This Row],[Datumtijd]]),SECOND(Data_Warmte[[#This Row],[Datumtijd]]))</f>
        <v>1567.2916666666667</v>
      </c>
      <c r="C2522" s="11">
        <v>2.0100799999999997E-4</v>
      </c>
      <c r="D2522" s="7">
        <f>Data_Warmte[[#This Row],[Fractie]]/MAX(Data_Warmte[Fractie])</f>
        <v>0.48664759923293827</v>
      </c>
    </row>
    <row r="2523" spans="1:4" x14ac:dyDescent="0.25">
      <c r="A2523" s="10">
        <v>43936.333333333336</v>
      </c>
      <c r="B2523" s="10">
        <f>DATE(1904,MONTH(Data_Warmte[[#This Row],[Datumtijd]]),DAY(Data_Warmte[[#This Row],[Datumtijd]]))+TIME(HOUR(Data_Warmte[[#This Row],[Datumtijd]]),MINUTE(Data_Warmte[[#This Row],[Datumtijd]]),SECOND(Data_Warmte[[#This Row],[Datumtijd]]))</f>
        <v>1567.3333333333333</v>
      </c>
      <c r="C2523" s="11">
        <v>1.8363392000000001E-4</v>
      </c>
      <c r="D2523" s="7">
        <f>Data_Warmte[[#This Row],[Fractie]]/MAX(Data_Warmte[Fractie])</f>
        <v>0.44458432652299146</v>
      </c>
    </row>
    <row r="2524" spans="1:4" x14ac:dyDescent="0.25">
      <c r="A2524" s="10">
        <v>43936.375</v>
      </c>
      <c r="B2524" s="10">
        <f>DATE(1904,MONTH(Data_Warmte[[#This Row],[Datumtijd]]),DAY(Data_Warmte[[#This Row],[Datumtijd]]))+TIME(HOUR(Data_Warmte[[#This Row],[Datumtijd]]),MINUTE(Data_Warmte[[#This Row],[Datumtijd]]),SECOND(Data_Warmte[[#This Row],[Datumtijd]]))</f>
        <v>1567.375</v>
      </c>
      <c r="C2524" s="11">
        <v>1.5179556000000002E-4</v>
      </c>
      <c r="D2524" s="7">
        <f>Data_Warmte[[#This Row],[Fractie]]/MAX(Data_Warmte[Fractie])</f>
        <v>0.36750251158272035</v>
      </c>
    </row>
    <row r="2525" spans="1:4" x14ac:dyDescent="0.25">
      <c r="A2525" s="10">
        <v>43936.416666666664</v>
      </c>
      <c r="B2525" s="10">
        <f>DATE(1904,MONTH(Data_Warmte[[#This Row],[Datumtijd]]),DAY(Data_Warmte[[#This Row],[Datumtijd]]))+TIME(HOUR(Data_Warmte[[#This Row],[Datumtijd]]),MINUTE(Data_Warmte[[#This Row],[Datumtijd]]),SECOND(Data_Warmte[[#This Row],[Datumtijd]]))</f>
        <v>1567.4166666666667</v>
      </c>
      <c r="C2525" s="11">
        <v>1.1442724000000001E-4</v>
      </c>
      <c r="D2525" s="7">
        <f>Data_Warmte[[#This Row],[Fractie]]/MAX(Data_Warmte[Fractie])</f>
        <v>0.27703246454295977</v>
      </c>
    </row>
    <row r="2526" spans="1:4" x14ac:dyDescent="0.25">
      <c r="A2526" s="10">
        <v>43936.458333333336</v>
      </c>
      <c r="B2526" s="10">
        <f>DATE(1904,MONTH(Data_Warmte[[#This Row],[Datumtijd]]),DAY(Data_Warmte[[#This Row],[Datumtijd]]))+TIME(HOUR(Data_Warmte[[#This Row],[Datumtijd]]),MINUTE(Data_Warmte[[#This Row],[Datumtijd]]),SECOND(Data_Warmte[[#This Row],[Datumtijd]]))</f>
        <v>1567.4583333333333</v>
      </c>
      <c r="C2526" s="11">
        <v>8.6096270000000002E-5</v>
      </c>
      <c r="D2526" s="7">
        <f>Data_Warmte[[#This Row],[Fractie]]/MAX(Data_Warmte[Fractie])</f>
        <v>0.20844216697052284</v>
      </c>
    </row>
    <row r="2527" spans="1:4" x14ac:dyDescent="0.25">
      <c r="A2527" s="10">
        <v>43936.5</v>
      </c>
      <c r="B2527" s="10">
        <f>DATE(1904,MONTH(Data_Warmte[[#This Row],[Datumtijd]]),DAY(Data_Warmte[[#This Row],[Datumtijd]]))+TIME(HOUR(Data_Warmte[[#This Row],[Datumtijd]]),MINUTE(Data_Warmte[[#This Row],[Datumtijd]]),SECOND(Data_Warmte[[#This Row],[Datumtijd]]))</f>
        <v>1567.5</v>
      </c>
      <c r="C2527" s="11">
        <v>7.6963250000000019E-5</v>
      </c>
      <c r="D2527" s="7">
        <f>Data_Warmte[[#This Row],[Fractie]]/MAX(Data_Warmte[Fractie])</f>
        <v>0.18633079699148516</v>
      </c>
    </row>
    <row r="2528" spans="1:4" x14ac:dyDescent="0.25">
      <c r="A2528" s="10">
        <v>43936.541666666664</v>
      </c>
      <c r="B2528" s="10">
        <f>DATE(1904,MONTH(Data_Warmte[[#This Row],[Datumtijd]]),DAY(Data_Warmte[[#This Row],[Datumtijd]]))+TIME(HOUR(Data_Warmte[[#This Row],[Datumtijd]]),MINUTE(Data_Warmte[[#This Row],[Datumtijd]]),SECOND(Data_Warmte[[#This Row],[Datumtijd]]))</f>
        <v>1567.5416666666667</v>
      </c>
      <c r="C2528" s="11">
        <v>6.8681249999999992E-5</v>
      </c>
      <c r="D2528" s="7">
        <f>Data_Warmte[[#This Row],[Fractie]]/MAX(Data_Warmte[Fractie])</f>
        <v>0.16627977704776548</v>
      </c>
    </row>
    <row r="2529" spans="1:4" x14ac:dyDescent="0.25">
      <c r="A2529" s="10">
        <v>43936.583333333336</v>
      </c>
      <c r="B2529" s="10">
        <f>DATE(1904,MONTH(Data_Warmte[[#This Row],[Datumtijd]]),DAY(Data_Warmte[[#This Row],[Datumtijd]]))+TIME(HOUR(Data_Warmte[[#This Row],[Datumtijd]]),MINUTE(Data_Warmte[[#This Row],[Datumtijd]]),SECOND(Data_Warmte[[#This Row],[Datumtijd]]))</f>
        <v>1567.5833333333333</v>
      </c>
      <c r="C2529" s="11">
        <v>6.0648759999999998E-5</v>
      </c>
      <c r="D2529" s="7">
        <f>Data_Warmte[[#This Row],[Fractie]]/MAX(Data_Warmte[Fractie])</f>
        <v>0.14683282979013104</v>
      </c>
    </row>
    <row r="2530" spans="1:4" x14ac:dyDescent="0.25">
      <c r="A2530" s="10">
        <v>43936.625</v>
      </c>
      <c r="B2530" s="10">
        <f>DATE(1904,MONTH(Data_Warmte[[#This Row],[Datumtijd]]),DAY(Data_Warmte[[#This Row],[Datumtijd]]))+TIME(HOUR(Data_Warmte[[#This Row],[Datumtijd]]),MINUTE(Data_Warmte[[#This Row],[Datumtijd]]),SECOND(Data_Warmte[[#This Row],[Datumtijd]]))</f>
        <v>1567.625</v>
      </c>
      <c r="C2530" s="11">
        <v>7.4772039999999971E-5</v>
      </c>
      <c r="D2530" s="7">
        <f>Data_Warmte[[#This Row],[Fractie]]/MAX(Data_Warmte[Fractie])</f>
        <v>0.18102579875303082</v>
      </c>
    </row>
    <row r="2531" spans="1:4" x14ac:dyDescent="0.25">
      <c r="A2531" s="10">
        <v>43936.666666666664</v>
      </c>
      <c r="B2531" s="10">
        <f>DATE(1904,MONTH(Data_Warmte[[#This Row],[Datumtijd]]),DAY(Data_Warmte[[#This Row],[Datumtijd]]))+TIME(HOUR(Data_Warmte[[#This Row],[Datumtijd]]),MINUTE(Data_Warmte[[#This Row],[Datumtijd]]),SECOND(Data_Warmte[[#This Row],[Datumtijd]]))</f>
        <v>1567.6666666666667</v>
      </c>
      <c r="C2531" s="11">
        <v>1.1869369999999998E-4</v>
      </c>
      <c r="D2531" s="7">
        <f>Data_Warmte[[#This Row],[Fractie]]/MAX(Data_Warmte[Fractie])</f>
        <v>0.28736171768822438</v>
      </c>
    </row>
    <row r="2532" spans="1:4" x14ac:dyDescent="0.25">
      <c r="A2532" s="10">
        <v>43936.708333333336</v>
      </c>
      <c r="B2532" s="10">
        <f>DATE(1904,MONTH(Data_Warmte[[#This Row],[Datumtijd]]),DAY(Data_Warmte[[#This Row],[Datumtijd]]))+TIME(HOUR(Data_Warmte[[#This Row],[Datumtijd]]),MINUTE(Data_Warmte[[#This Row],[Datumtijd]]),SECOND(Data_Warmte[[#This Row],[Datumtijd]]))</f>
        <v>1567.7083333333333</v>
      </c>
      <c r="C2532" s="11">
        <v>1.4638000000000002E-4</v>
      </c>
      <c r="D2532" s="7">
        <f>Data_Warmte[[#This Row],[Fractie]]/MAX(Data_Warmte[Fractie])</f>
        <v>0.35439124599875388</v>
      </c>
    </row>
    <row r="2533" spans="1:4" x14ac:dyDescent="0.25">
      <c r="A2533" s="10">
        <v>43936.75</v>
      </c>
      <c r="B2533" s="10">
        <f>DATE(1904,MONTH(Data_Warmte[[#This Row],[Datumtijd]]),DAY(Data_Warmte[[#This Row],[Datumtijd]]))+TIME(HOUR(Data_Warmte[[#This Row],[Datumtijd]]),MINUTE(Data_Warmte[[#This Row],[Datumtijd]]),SECOND(Data_Warmte[[#This Row],[Datumtijd]]))</f>
        <v>1567.75</v>
      </c>
      <c r="C2533" s="11">
        <v>1.5593424E-4</v>
      </c>
      <c r="D2533" s="7">
        <f>Data_Warmte[[#This Row],[Fractie]]/MAX(Data_Warmte[Fractie])</f>
        <v>0.37752240475111848</v>
      </c>
    </row>
    <row r="2534" spans="1:4" x14ac:dyDescent="0.25">
      <c r="A2534" s="10">
        <v>43936.791666666664</v>
      </c>
      <c r="B2534" s="10">
        <f>DATE(1904,MONTH(Data_Warmte[[#This Row],[Datumtijd]]),DAY(Data_Warmte[[#This Row],[Datumtijd]]))+TIME(HOUR(Data_Warmte[[#This Row],[Datumtijd]]),MINUTE(Data_Warmte[[#This Row],[Datumtijd]]),SECOND(Data_Warmte[[#This Row],[Datumtijd]]))</f>
        <v>1567.7916666666667</v>
      </c>
      <c r="C2534" s="11">
        <v>1.6670935999999996E-4</v>
      </c>
      <c r="D2534" s="7">
        <f>Data_Warmte[[#This Row],[Fractie]]/MAX(Data_Warmte[Fractie])</f>
        <v>0.40360935790445962</v>
      </c>
    </row>
    <row r="2535" spans="1:4" x14ac:dyDescent="0.25">
      <c r="A2535" s="10">
        <v>43936.833333333336</v>
      </c>
      <c r="B2535" s="10">
        <f>DATE(1904,MONTH(Data_Warmte[[#This Row],[Datumtijd]]),DAY(Data_Warmte[[#This Row],[Datumtijd]]))+TIME(HOUR(Data_Warmte[[#This Row],[Datumtijd]]),MINUTE(Data_Warmte[[#This Row],[Datumtijd]]),SECOND(Data_Warmte[[#This Row],[Datumtijd]]))</f>
        <v>1567.8333333333333</v>
      </c>
      <c r="C2535" s="11">
        <v>1.6083550000000002E-4</v>
      </c>
      <c r="D2535" s="7">
        <f>Data_Warmte[[#This Row],[Fractie]]/MAX(Data_Warmte[Fractie])</f>
        <v>0.3893885315332189</v>
      </c>
    </row>
    <row r="2536" spans="1:4" x14ac:dyDescent="0.25">
      <c r="A2536" s="10">
        <v>43936.875</v>
      </c>
      <c r="B2536" s="10">
        <f>DATE(1904,MONTH(Data_Warmte[[#This Row],[Datumtijd]]),DAY(Data_Warmte[[#This Row],[Datumtijd]]))+TIME(HOUR(Data_Warmte[[#This Row],[Datumtijd]]),MINUTE(Data_Warmte[[#This Row],[Datumtijd]]),SECOND(Data_Warmte[[#This Row],[Datumtijd]]))</f>
        <v>1567.875</v>
      </c>
      <c r="C2536" s="11">
        <v>1.3743425999999999E-4</v>
      </c>
      <c r="D2536" s="7">
        <f>Data_Warmte[[#This Row],[Fractie]]/MAX(Data_Warmte[Fractie])</f>
        <v>0.33273328763708632</v>
      </c>
    </row>
    <row r="2537" spans="1:4" x14ac:dyDescent="0.25">
      <c r="A2537" s="10">
        <v>43936.916666666664</v>
      </c>
      <c r="B2537" s="10">
        <f>DATE(1904,MONTH(Data_Warmte[[#This Row],[Datumtijd]]),DAY(Data_Warmte[[#This Row],[Datumtijd]]))+TIME(HOUR(Data_Warmte[[#This Row],[Datumtijd]]),MINUTE(Data_Warmte[[#This Row],[Datumtijd]]),SECOND(Data_Warmte[[#This Row],[Datumtijd]]))</f>
        <v>1567.9166666666667</v>
      </c>
      <c r="C2537" s="11">
        <v>1.01221E-4</v>
      </c>
      <c r="D2537" s="7">
        <f>Data_Warmte[[#This Row],[Fractie]]/MAX(Data_Warmte[Fractie])</f>
        <v>0.24505968241043766</v>
      </c>
    </row>
    <row r="2538" spans="1:4" x14ac:dyDescent="0.25">
      <c r="A2538" s="10">
        <v>43936.958333333336</v>
      </c>
      <c r="B2538" s="10">
        <f>DATE(1904,MONTH(Data_Warmte[[#This Row],[Datumtijd]]),DAY(Data_Warmte[[#This Row],[Datumtijd]]))+TIME(HOUR(Data_Warmte[[#This Row],[Datumtijd]]),MINUTE(Data_Warmte[[#This Row],[Datumtijd]]),SECOND(Data_Warmte[[#This Row],[Datumtijd]]))</f>
        <v>1567.9583333333333</v>
      </c>
      <c r="C2538" s="11">
        <v>6.2331640000000001E-5</v>
      </c>
      <c r="D2538" s="7">
        <f>Data_Warmte[[#This Row],[Fractie]]/MAX(Data_Warmte[Fractie])</f>
        <v>0.15090714281148904</v>
      </c>
    </row>
    <row r="2539" spans="1:4" x14ac:dyDescent="0.25">
      <c r="A2539" s="10">
        <v>43937</v>
      </c>
      <c r="B2539" s="10">
        <f>DATE(1904,MONTH(Data_Warmte[[#This Row],[Datumtijd]]),DAY(Data_Warmte[[#This Row],[Datumtijd]]))+TIME(HOUR(Data_Warmte[[#This Row],[Datumtijd]]),MINUTE(Data_Warmte[[#This Row],[Datumtijd]]),SECOND(Data_Warmte[[#This Row],[Datumtijd]]))</f>
        <v>1568</v>
      </c>
      <c r="C2539" s="11">
        <v>4.5663919999999996E-5</v>
      </c>
      <c r="D2539" s="7">
        <f>Data_Warmte[[#This Row],[Fractie]]/MAX(Data_Warmte[Fractie])</f>
        <v>0.11055399307273818</v>
      </c>
    </row>
    <row r="2540" spans="1:4" x14ac:dyDescent="0.25">
      <c r="A2540" s="10">
        <v>43937.041666666664</v>
      </c>
      <c r="B2540" s="10">
        <f>DATE(1904,MONTH(Data_Warmte[[#This Row],[Datumtijd]]),DAY(Data_Warmte[[#This Row],[Datumtijd]]))+TIME(HOUR(Data_Warmte[[#This Row],[Datumtijd]]),MINUTE(Data_Warmte[[#This Row],[Datumtijd]]),SECOND(Data_Warmte[[#This Row],[Datumtijd]]))</f>
        <v>1568.0416666666667</v>
      </c>
      <c r="C2540" s="11">
        <v>4.3726500000000002E-5</v>
      </c>
      <c r="D2540" s="7">
        <f>Data_Warmte[[#This Row],[Fractie]]/MAX(Data_Warmte[Fractie])</f>
        <v>0.10586342955434151</v>
      </c>
    </row>
    <row r="2541" spans="1:4" x14ac:dyDescent="0.25">
      <c r="A2541" s="10">
        <v>43937.083333333336</v>
      </c>
      <c r="B2541" s="10">
        <f>DATE(1904,MONTH(Data_Warmte[[#This Row],[Datumtijd]]),DAY(Data_Warmte[[#This Row],[Datumtijd]]))+TIME(HOUR(Data_Warmte[[#This Row],[Datumtijd]]),MINUTE(Data_Warmte[[#This Row],[Datumtijd]]),SECOND(Data_Warmte[[#This Row],[Datumtijd]]))</f>
        <v>1568.0833333333333</v>
      </c>
      <c r="C2541" s="11">
        <v>4.5938110000000007E-5</v>
      </c>
      <c r="D2541" s="7">
        <f>Data_Warmte[[#This Row],[Fractie]]/MAX(Data_Warmte[Fractie])</f>
        <v>0.11121781692668271</v>
      </c>
    </row>
    <row r="2542" spans="1:4" x14ac:dyDescent="0.25">
      <c r="A2542" s="10">
        <v>43937.125</v>
      </c>
      <c r="B2542" s="10">
        <f>DATE(1904,MONTH(Data_Warmte[[#This Row],[Datumtijd]]),DAY(Data_Warmte[[#This Row],[Datumtijd]]))+TIME(HOUR(Data_Warmte[[#This Row],[Datumtijd]]),MINUTE(Data_Warmte[[#This Row],[Datumtijd]]),SECOND(Data_Warmte[[#This Row],[Datumtijd]]))</f>
        <v>1568.125</v>
      </c>
      <c r="C2542" s="11">
        <v>5.0798789999999998E-5</v>
      </c>
      <c r="D2542" s="7">
        <f>Data_Warmte[[#This Row],[Fractie]]/MAX(Data_Warmte[Fractie])</f>
        <v>0.12298569806892359</v>
      </c>
    </row>
    <row r="2543" spans="1:4" x14ac:dyDescent="0.25">
      <c r="A2543" s="10">
        <v>43937.166666666664</v>
      </c>
      <c r="B2543" s="10">
        <f>DATE(1904,MONTH(Data_Warmte[[#This Row],[Datumtijd]]),DAY(Data_Warmte[[#This Row],[Datumtijd]]))+TIME(HOUR(Data_Warmte[[#This Row],[Datumtijd]]),MINUTE(Data_Warmte[[#This Row],[Datumtijd]]),SECOND(Data_Warmte[[#This Row],[Datumtijd]]))</f>
        <v>1568.1666666666667</v>
      </c>
      <c r="C2543" s="11">
        <v>6.3167940000000012E-5</v>
      </c>
      <c r="D2543" s="7">
        <f>Data_Warmte[[#This Row],[Fractie]]/MAX(Data_Warmte[Fractie])</f>
        <v>0.15293185519725733</v>
      </c>
    </row>
    <row r="2544" spans="1:4" x14ac:dyDescent="0.25">
      <c r="A2544" s="10">
        <v>43937.208333333336</v>
      </c>
      <c r="B2544" s="10">
        <f>DATE(1904,MONTH(Data_Warmte[[#This Row],[Datumtijd]]),DAY(Data_Warmte[[#This Row],[Datumtijd]]))+TIME(HOUR(Data_Warmte[[#This Row],[Datumtijd]]),MINUTE(Data_Warmte[[#This Row],[Datumtijd]]),SECOND(Data_Warmte[[#This Row],[Datumtijd]]))</f>
        <v>1568.2083333333333</v>
      </c>
      <c r="C2544" s="11">
        <v>1.0360946000000001E-4</v>
      </c>
      <c r="D2544" s="7">
        <f>Data_Warmte[[#This Row],[Fractie]]/MAX(Data_Warmte[Fractie])</f>
        <v>0.25084222999493133</v>
      </c>
    </row>
    <row r="2545" spans="1:4" x14ac:dyDescent="0.25">
      <c r="A2545" s="10">
        <v>43937.25</v>
      </c>
      <c r="B2545" s="10">
        <f>DATE(1904,MONTH(Data_Warmte[[#This Row],[Datumtijd]]),DAY(Data_Warmte[[#This Row],[Datumtijd]]))+TIME(HOUR(Data_Warmte[[#This Row],[Datumtijd]]),MINUTE(Data_Warmte[[#This Row],[Datumtijd]]),SECOND(Data_Warmte[[#This Row],[Datumtijd]]))</f>
        <v>1568.25</v>
      </c>
      <c r="C2545" s="11">
        <v>1.7413035E-4</v>
      </c>
      <c r="D2545" s="7">
        <f>Data_Warmte[[#This Row],[Fractie]]/MAX(Data_Warmte[Fractie])</f>
        <v>0.42157584166347251</v>
      </c>
    </row>
    <row r="2546" spans="1:4" x14ac:dyDescent="0.25">
      <c r="A2546" s="10">
        <v>43937.291666666664</v>
      </c>
      <c r="B2546" s="10">
        <f>DATE(1904,MONTH(Data_Warmte[[#This Row],[Datumtijd]]),DAY(Data_Warmte[[#This Row],[Datumtijd]]))+TIME(HOUR(Data_Warmte[[#This Row],[Datumtijd]]),MINUTE(Data_Warmte[[#This Row],[Datumtijd]]),SECOND(Data_Warmte[[#This Row],[Datumtijd]]))</f>
        <v>1568.2916666666667</v>
      </c>
      <c r="C2546" s="11">
        <v>2.0133139999999996E-4</v>
      </c>
      <c r="D2546" s="7">
        <f>Data_Warmte[[#This Row],[Fractie]]/MAX(Data_Warmte[Fractie])</f>
        <v>0.48743056226720521</v>
      </c>
    </row>
    <row r="2547" spans="1:4" x14ac:dyDescent="0.25">
      <c r="A2547" s="10">
        <v>43937.333333333336</v>
      </c>
      <c r="B2547" s="10">
        <f>DATE(1904,MONTH(Data_Warmte[[#This Row],[Datumtijd]]),DAY(Data_Warmte[[#This Row],[Datumtijd]]))+TIME(HOUR(Data_Warmte[[#This Row],[Datumtijd]]),MINUTE(Data_Warmte[[#This Row],[Datumtijd]]),SECOND(Data_Warmte[[#This Row],[Datumtijd]]))</f>
        <v>1568.3333333333333</v>
      </c>
      <c r="C2547" s="11">
        <v>1.8602609999999998E-4</v>
      </c>
      <c r="D2547" s="7">
        <f>Data_Warmte[[#This Row],[Fractie]]/MAX(Data_Warmte[Fractie])</f>
        <v>0.45037588036131149</v>
      </c>
    </row>
    <row r="2548" spans="1:4" x14ac:dyDescent="0.25">
      <c r="A2548" s="10">
        <v>43937.375</v>
      </c>
      <c r="B2548" s="10">
        <f>DATE(1904,MONTH(Data_Warmte[[#This Row],[Datumtijd]]),DAY(Data_Warmte[[#This Row],[Datumtijd]]))+TIME(HOUR(Data_Warmte[[#This Row],[Datumtijd]]),MINUTE(Data_Warmte[[#This Row],[Datumtijd]]),SECOND(Data_Warmte[[#This Row],[Datumtijd]]))</f>
        <v>1568.375</v>
      </c>
      <c r="C2548" s="11">
        <v>1.5347244000000001E-4</v>
      </c>
      <c r="D2548" s="7">
        <f>Data_Warmte[[#This Row],[Fractie]]/MAX(Data_Warmte[Fractie])</f>
        <v>0.37156229838822924</v>
      </c>
    </row>
    <row r="2549" spans="1:4" x14ac:dyDescent="0.25">
      <c r="A2549" s="10">
        <v>43937.416666666664</v>
      </c>
      <c r="B2549" s="10">
        <f>DATE(1904,MONTH(Data_Warmte[[#This Row],[Datumtijd]]),DAY(Data_Warmte[[#This Row],[Datumtijd]]))+TIME(HOUR(Data_Warmte[[#This Row],[Datumtijd]]),MINUTE(Data_Warmte[[#This Row],[Datumtijd]]),SECOND(Data_Warmte[[#This Row],[Datumtijd]]))</f>
        <v>1568.4166666666667</v>
      </c>
      <c r="C2549" s="11">
        <v>1.1514458000000001E-4</v>
      </c>
      <c r="D2549" s="7">
        <f>Data_Warmte[[#This Row],[Fractie]]/MAX(Data_Warmte[Fractie])</f>
        <v>0.27876917048915967</v>
      </c>
    </row>
    <row r="2550" spans="1:4" x14ac:dyDescent="0.25">
      <c r="A2550" s="10">
        <v>43937.458333333336</v>
      </c>
      <c r="B2550" s="10">
        <f>DATE(1904,MONTH(Data_Warmte[[#This Row],[Datumtijd]]),DAY(Data_Warmte[[#This Row],[Datumtijd]]))+TIME(HOUR(Data_Warmte[[#This Row],[Datumtijd]]),MINUTE(Data_Warmte[[#This Row],[Datumtijd]]),SECOND(Data_Warmte[[#This Row],[Datumtijd]]))</f>
        <v>1568.4583333333333</v>
      </c>
      <c r="C2550" s="11">
        <v>8.5920350000000001E-5</v>
      </c>
      <c r="D2550" s="7">
        <f>Data_Warmte[[#This Row],[Fractie]]/MAX(Data_Warmte[Fractie])</f>
        <v>0.20801625832182696</v>
      </c>
    </row>
    <row r="2551" spans="1:4" x14ac:dyDescent="0.25">
      <c r="A2551" s="10">
        <v>43937.5</v>
      </c>
      <c r="B2551" s="10">
        <f>DATE(1904,MONTH(Data_Warmte[[#This Row],[Datumtijd]]),DAY(Data_Warmte[[#This Row],[Datumtijd]]))+TIME(HOUR(Data_Warmte[[#This Row],[Datumtijd]]),MINUTE(Data_Warmte[[#This Row],[Datumtijd]]),SECOND(Data_Warmte[[#This Row],[Datumtijd]]))</f>
        <v>1568.5</v>
      </c>
      <c r="C2551" s="11">
        <v>7.5774800000000012E-5</v>
      </c>
      <c r="D2551" s="7">
        <f>Data_Warmte[[#This Row],[Fractie]]/MAX(Data_Warmte[Fractie])</f>
        <v>0.18345351678717295</v>
      </c>
    </row>
    <row r="2552" spans="1:4" x14ac:dyDescent="0.25">
      <c r="A2552" s="10">
        <v>43937.541666666664</v>
      </c>
      <c r="B2552" s="10">
        <f>DATE(1904,MONTH(Data_Warmte[[#This Row],[Datumtijd]]),DAY(Data_Warmte[[#This Row],[Datumtijd]]))+TIME(HOUR(Data_Warmte[[#This Row],[Datumtijd]]),MINUTE(Data_Warmte[[#This Row],[Datumtijd]]),SECOND(Data_Warmte[[#This Row],[Datumtijd]]))</f>
        <v>1568.5416666666667</v>
      </c>
      <c r="C2552" s="11">
        <v>6.6708099999999992E-5</v>
      </c>
      <c r="D2552" s="7">
        <f>Data_Warmte[[#This Row],[Fractie]]/MAX(Data_Warmte[Fractie])</f>
        <v>0.16150270991398735</v>
      </c>
    </row>
    <row r="2553" spans="1:4" x14ac:dyDescent="0.25">
      <c r="A2553" s="10">
        <v>43937.583333333336</v>
      </c>
      <c r="B2553" s="10">
        <f>DATE(1904,MONTH(Data_Warmte[[#This Row],[Datumtijd]]),DAY(Data_Warmte[[#This Row],[Datumtijd]]))+TIME(HOUR(Data_Warmte[[#This Row],[Datumtijd]]),MINUTE(Data_Warmte[[#This Row],[Datumtijd]]),SECOND(Data_Warmte[[#This Row],[Datumtijd]]))</f>
        <v>1568.5833333333333</v>
      </c>
      <c r="C2553" s="11">
        <v>5.6714840000000018E-5</v>
      </c>
      <c r="D2553" s="7">
        <f>Data_Warmte[[#This Row],[Fractie]]/MAX(Data_Warmte[Fractie])</f>
        <v>0.1373086679479435</v>
      </c>
    </row>
    <row r="2554" spans="1:4" x14ac:dyDescent="0.25">
      <c r="A2554" s="10">
        <v>43937.625</v>
      </c>
      <c r="B2554" s="10">
        <f>DATE(1904,MONTH(Data_Warmte[[#This Row],[Datumtijd]]),DAY(Data_Warmte[[#This Row],[Datumtijd]]))+TIME(HOUR(Data_Warmte[[#This Row],[Datumtijd]]),MINUTE(Data_Warmte[[#This Row],[Datumtijd]]),SECOND(Data_Warmte[[#This Row],[Datumtijd]]))</f>
        <v>1568.625</v>
      </c>
      <c r="C2554" s="11">
        <v>7.3606569999999999E-5</v>
      </c>
      <c r="D2554" s="7">
        <f>Data_Warmte[[#This Row],[Fractie]]/MAX(Data_Warmte[Fractie])</f>
        <v>0.17820415395542077</v>
      </c>
    </row>
    <row r="2555" spans="1:4" x14ac:dyDescent="0.25">
      <c r="A2555" s="10">
        <v>43937.666666666664</v>
      </c>
      <c r="B2555" s="10">
        <f>DATE(1904,MONTH(Data_Warmte[[#This Row],[Datumtijd]]),DAY(Data_Warmte[[#This Row],[Datumtijd]]))+TIME(HOUR(Data_Warmte[[#This Row],[Datumtijd]]),MINUTE(Data_Warmte[[#This Row],[Datumtijd]]),SECOND(Data_Warmte[[#This Row],[Datumtijd]]))</f>
        <v>1568.6666666666667</v>
      </c>
      <c r="C2555" s="11">
        <v>1.132097E-4</v>
      </c>
      <c r="D2555" s="7">
        <f>Data_Warmte[[#This Row],[Fractie]]/MAX(Data_Warmte[Fractie])</f>
        <v>0.27408475640213914</v>
      </c>
    </row>
    <row r="2556" spans="1:4" x14ac:dyDescent="0.25">
      <c r="A2556" s="10">
        <v>43937.708333333336</v>
      </c>
      <c r="B2556" s="10">
        <f>DATE(1904,MONTH(Data_Warmte[[#This Row],[Datumtijd]]),DAY(Data_Warmte[[#This Row],[Datumtijd]]))+TIME(HOUR(Data_Warmte[[#This Row],[Datumtijd]]),MINUTE(Data_Warmte[[#This Row],[Datumtijd]]),SECOND(Data_Warmte[[#This Row],[Datumtijd]]))</f>
        <v>1568.7083333333333</v>
      </c>
      <c r="C2556" s="11">
        <v>1.4958034000000001E-4</v>
      </c>
      <c r="D2556" s="7">
        <f>Data_Warmte[[#This Row],[Fractie]]/MAX(Data_Warmte[Fractie])</f>
        <v>0.36213938427050996</v>
      </c>
    </row>
    <row r="2557" spans="1:4" x14ac:dyDescent="0.25">
      <c r="A2557" s="10">
        <v>43937.75</v>
      </c>
      <c r="B2557" s="10">
        <f>DATE(1904,MONTH(Data_Warmte[[#This Row],[Datumtijd]]),DAY(Data_Warmte[[#This Row],[Datumtijd]]))+TIME(HOUR(Data_Warmte[[#This Row],[Datumtijd]]),MINUTE(Data_Warmte[[#This Row],[Datumtijd]]),SECOND(Data_Warmte[[#This Row],[Datumtijd]]))</f>
        <v>1568.75</v>
      </c>
      <c r="C2557" s="11">
        <v>1.5584736E-4</v>
      </c>
      <c r="D2557" s="7">
        <f>Data_Warmte[[#This Row],[Fractie]]/MAX(Data_Warmte[Fractie])</f>
        <v>0.37731206514562338</v>
      </c>
    </row>
    <row r="2558" spans="1:4" x14ac:dyDescent="0.25">
      <c r="A2558" s="10">
        <v>43937.791666666664</v>
      </c>
      <c r="B2558" s="10">
        <f>DATE(1904,MONTH(Data_Warmte[[#This Row],[Datumtijd]]),DAY(Data_Warmte[[#This Row],[Datumtijd]]))+TIME(HOUR(Data_Warmte[[#This Row],[Datumtijd]]),MINUTE(Data_Warmte[[#This Row],[Datumtijd]]),SECOND(Data_Warmte[[#This Row],[Datumtijd]]))</f>
        <v>1568.7916666666667</v>
      </c>
      <c r="C2558" s="11">
        <v>1.6363222E-4</v>
      </c>
      <c r="D2558" s="7">
        <f>Data_Warmte[[#This Row],[Fractie]]/MAX(Data_Warmte[Fractie])</f>
        <v>0.39615949126480537</v>
      </c>
    </row>
    <row r="2559" spans="1:4" x14ac:dyDescent="0.25">
      <c r="A2559" s="10">
        <v>43937.833333333336</v>
      </c>
      <c r="B2559" s="10">
        <f>DATE(1904,MONTH(Data_Warmte[[#This Row],[Datumtijd]]),DAY(Data_Warmte[[#This Row],[Datumtijd]]))+TIME(HOUR(Data_Warmte[[#This Row],[Datumtijd]]),MINUTE(Data_Warmte[[#This Row],[Datumtijd]]),SECOND(Data_Warmte[[#This Row],[Datumtijd]]))</f>
        <v>1568.8333333333333</v>
      </c>
      <c r="C2559" s="11">
        <v>1.6034950000000001E-4</v>
      </c>
      <c r="D2559" s="7">
        <f>Data_Warmte[[#This Row],[Fractie]]/MAX(Data_Warmte[Fractie])</f>
        <v>0.38821190804944106</v>
      </c>
    </row>
    <row r="2560" spans="1:4" x14ac:dyDescent="0.25">
      <c r="A2560" s="10">
        <v>43937.875</v>
      </c>
      <c r="B2560" s="10">
        <f>DATE(1904,MONTH(Data_Warmte[[#This Row],[Datumtijd]]),DAY(Data_Warmte[[#This Row],[Datumtijd]]))+TIME(HOUR(Data_Warmte[[#This Row],[Datumtijd]]),MINUTE(Data_Warmte[[#This Row],[Datumtijd]]),SECOND(Data_Warmte[[#This Row],[Datumtijd]]))</f>
        <v>1568.875</v>
      </c>
      <c r="C2560" s="11">
        <v>1.3650249000000001E-4</v>
      </c>
      <c r="D2560" s="7">
        <f>Data_Warmte[[#This Row],[Fractie]]/MAX(Data_Warmte[Fractie])</f>
        <v>0.33047743894679904</v>
      </c>
    </row>
    <row r="2561" spans="1:4" x14ac:dyDescent="0.25">
      <c r="A2561" s="10">
        <v>43937.916666666664</v>
      </c>
      <c r="B2561" s="10">
        <f>DATE(1904,MONTH(Data_Warmte[[#This Row],[Datumtijd]]),DAY(Data_Warmte[[#This Row],[Datumtijd]]))+TIME(HOUR(Data_Warmte[[#This Row],[Datumtijd]]),MINUTE(Data_Warmte[[#This Row],[Datumtijd]]),SECOND(Data_Warmte[[#This Row],[Datumtijd]]))</f>
        <v>1568.9166666666667</v>
      </c>
      <c r="C2561" s="11">
        <v>1.0072016E-4</v>
      </c>
      <c r="D2561" s="7">
        <f>Data_Warmte[[#This Row],[Fractie]]/MAX(Data_Warmte[Fractie])</f>
        <v>0.24384713075279305</v>
      </c>
    </row>
    <row r="2562" spans="1:4" x14ac:dyDescent="0.25">
      <c r="A2562" s="10">
        <v>43937.958333333336</v>
      </c>
      <c r="B2562" s="10">
        <f>DATE(1904,MONTH(Data_Warmte[[#This Row],[Datumtijd]]),DAY(Data_Warmte[[#This Row],[Datumtijd]]))+TIME(HOUR(Data_Warmte[[#This Row],[Datumtijd]]),MINUTE(Data_Warmte[[#This Row],[Datumtijd]]),SECOND(Data_Warmte[[#This Row],[Datumtijd]]))</f>
        <v>1568.9583333333333</v>
      </c>
      <c r="C2562" s="11">
        <v>6.1064480000000003E-5</v>
      </c>
      <c r="D2562" s="7">
        <f>Data_Warmte[[#This Row],[Fractie]]/MAX(Data_Warmte[Fractie])</f>
        <v>0.14783930286559629</v>
      </c>
    </row>
    <row r="2563" spans="1:4" x14ac:dyDescent="0.25">
      <c r="A2563" s="10">
        <v>43938</v>
      </c>
      <c r="B2563" s="10">
        <f>DATE(1904,MONTH(Data_Warmte[[#This Row],[Datumtijd]]),DAY(Data_Warmte[[#This Row],[Datumtijd]]))+TIME(HOUR(Data_Warmte[[#This Row],[Datumtijd]]),MINUTE(Data_Warmte[[#This Row],[Datumtijd]]),SECOND(Data_Warmte[[#This Row],[Datumtijd]]))</f>
        <v>1569</v>
      </c>
      <c r="C2563" s="11">
        <v>4.5735120000000003E-5</v>
      </c>
      <c r="D2563" s="7">
        <f>Data_Warmte[[#This Row],[Fractie]]/MAX(Data_Warmte[Fractie])</f>
        <v>0.11072637083414762</v>
      </c>
    </row>
    <row r="2564" spans="1:4" x14ac:dyDescent="0.25">
      <c r="A2564" s="10">
        <v>43938.041666666664</v>
      </c>
      <c r="B2564" s="10">
        <f>DATE(1904,MONTH(Data_Warmte[[#This Row],[Datumtijd]]),DAY(Data_Warmte[[#This Row],[Datumtijd]]))+TIME(HOUR(Data_Warmte[[#This Row],[Datumtijd]]),MINUTE(Data_Warmte[[#This Row],[Datumtijd]]),SECOND(Data_Warmte[[#This Row],[Datumtijd]]))</f>
        <v>1569.0416666666667</v>
      </c>
      <c r="C2564" s="11">
        <v>4.4274299999999997E-5</v>
      </c>
      <c r="D2564" s="7">
        <f>Data_Warmte[[#This Row],[Fractie]]/MAX(Data_Warmte[Fractie])</f>
        <v>0.10718967306136512</v>
      </c>
    </row>
    <row r="2565" spans="1:4" x14ac:dyDescent="0.25">
      <c r="A2565" s="10">
        <v>43938.083333333336</v>
      </c>
      <c r="B2565" s="10">
        <f>DATE(1904,MONTH(Data_Warmte[[#This Row],[Datumtijd]]),DAY(Data_Warmte[[#This Row],[Datumtijd]]))+TIME(HOUR(Data_Warmte[[#This Row],[Datumtijd]]),MINUTE(Data_Warmte[[#This Row],[Datumtijd]]),SECOND(Data_Warmte[[#This Row],[Datumtijd]]))</f>
        <v>1569.0833333333333</v>
      </c>
      <c r="C2565" s="11">
        <v>4.6767190000000008E-5</v>
      </c>
      <c r="D2565" s="7">
        <f>Data_Warmte[[#This Row],[Fractie]]/MAX(Data_Warmte[Fractie])</f>
        <v>0.11322504943271255</v>
      </c>
    </row>
    <row r="2566" spans="1:4" x14ac:dyDescent="0.25">
      <c r="A2566" s="10">
        <v>43938.125</v>
      </c>
      <c r="B2566" s="10">
        <f>DATE(1904,MONTH(Data_Warmte[[#This Row],[Datumtijd]]),DAY(Data_Warmte[[#This Row],[Datumtijd]]))+TIME(HOUR(Data_Warmte[[#This Row],[Datumtijd]]),MINUTE(Data_Warmte[[#This Row],[Datumtijd]]),SECOND(Data_Warmte[[#This Row],[Datumtijd]]))</f>
        <v>1569.125</v>
      </c>
      <c r="C2566" s="11">
        <v>5.2743980000000007E-5</v>
      </c>
      <c r="D2566" s="7">
        <f>Data_Warmte[[#This Row],[Fractie]]/MAX(Data_Warmte[Fractie])</f>
        <v>0.12769507303684488</v>
      </c>
    </row>
    <row r="2567" spans="1:4" x14ac:dyDescent="0.25">
      <c r="A2567" s="10">
        <v>43938.166666666664</v>
      </c>
      <c r="B2567" s="10">
        <f>DATE(1904,MONTH(Data_Warmte[[#This Row],[Datumtijd]]),DAY(Data_Warmte[[#This Row],[Datumtijd]]))+TIME(HOUR(Data_Warmte[[#This Row],[Datumtijd]]),MINUTE(Data_Warmte[[#This Row],[Datumtijd]]),SECOND(Data_Warmte[[#This Row],[Datumtijd]]))</f>
        <v>1569.1666666666667</v>
      </c>
      <c r="C2567" s="11">
        <v>6.5663620000000014E-5</v>
      </c>
      <c r="D2567" s="7">
        <f>Data_Warmte[[#This Row],[Fractie]]/MAX(Data_Warmte[Fractie])</f>
        <v>0.15897398625897458</v>
      </c>
    </row>
    <row r="2568" spans="1:4" x14ac:dyDescent="0.25">
      <c r="A2568" s="10">
        <v>43938.208333333336</v>
      </c>
      <c r="B2568" s="10">
        <f>DATE(1904,MONTH(Data_Warmte[[#This Row],[Datumtijd]]),DAY(Data_Warmte[[#This Row],[Datumtijd]]))+TIME(HOUR(Data_Warmte[[#This Row],[Datumtijd]]),MINUTE(Data_Warmte[[#This Row],[Datumtijd]]),SECOND(Data_Warmte[[#This Row],[Datumtijd]]))</f>
        <v>1569.2083333333333</v>
      </c>
      <c r="C2568" s="11">
        <v>1.0697920000000001E-4</v>
      </c>
      <c r="D2568" s="7">
        <f>Data_Warmte[[#This Row],[Fractie]]/MAX(Data_Warmte[Fractie])</f>
        <v>0.25900049176082723</v>
      </c>
    </row>
    <row r="2569" spans="1:4" x14ac:dyDescent="0.25">
      <c r="A2569" s="10">
        <v>43938.25</v>
      </c>
      <c r="B2569" s="10">
        <f>DATE(1904,MONTH(Data_Warmte[[#This Row],[Datumtijd]]),DAY(Data_Warmte[[#This Row],[Datumtijd]]))+TIME(HOUR(Data_Warmte[[#This Row],[Datumtijd]]),MINUTE(Data_Warmte[[#This Row],[Datumtijd]]),SECOND(Data_Warmte[[#This Row],[Datumtijd]]))</f>
        <v>1569.25</v>
      </c>
      <c r="C2569" s="11">
        <v>1.7660479999999999E-4</v>
      </c>
      <c r="D2569" s="7">
        <f>Data_Warmte[[#This Row],[Fractie]]/MAX(Data_Warmte[Fractie])</f>
        <v>0.42756657413144367</v>
      </c>
    </row>
    <row r="2570" spans="1:4" x14ac:dyDescent="0.25">
      <c r="A2570" s="10">
        <v>43938.291666666664</v>
      </c>
      <c r="B2570" s="10">
        <f>DATE(1904,MONTH(Data_Warmte[[#This Row],[Datumtijd]]),DAY(Data_Warmte[[#This Row],[Datumtijd]]))+TIME(HOUR(Data_Warmte[[#This Row],[Datumtijd]]),MINUTE(Data_Warmte[[#This Row],[Datumtijd]]),SECOND(Data_Warmte[[#This Row],[Datumtijd]]))</f>
        <v>1569.2916666666667</v>
      </c>
      <c r="C2570" s="11">
        <v>2.0530459999999997E-4</v>
      </c>
      <c r="D2570" s="7">
        <f>Data_Warmte[[#This Row],[Fractie]]/MAX(Data_Warmte[Fractie])</f>
        <v>0.49704982240248496</v>
      </c>
    </row>
    <row r="2571" spans="1:4" x14ac:dyDescent="0.25">
      <c r="A2571" s="10">
        <v>43938.333333333336</v>
      </c>
      <c r="B2571" s="10">
        <f>DATE(1904,MONTH(Data_Warmte[[#This Row],[Datumtijd]]),DAY(Data_Warmte[[#This Row],[Datumtijd]]))+TIME(HOUR(Data_Warmte[[#This Row],[Datumtijd]]),MINUTE(Data_Warmte[[#This Row],[Datumtijd]]),SECOND(Data_Warmte[[#This Row],[Datumtijd]]))</f>
        <v>1569.3333333333333</v>
      </c>
      <c r="C2571" s="11">
        <v>1.8802771999999998E-4</v>
      </c>
      <c r="D2571" s="7">
        <f>Data_Warmte[[#This Row],[Fractie]]/MAX(Data_Warmte[Fractie])</f>
        <v>0.45522187438929362</v>
      </c>
    </row>
    <row r="2572" spans="1:4" x14ac:dyDescent="0.25">
      <c r="A2572" s="10">
        <v>43938.375</v>
      </c>
      <c r="B2572" s="10">
        <f>DATE(1904,MONTH(Data_Warmte[[#This Row],[Datumtijd]]),DAY(Data_Warmte[[#This Row],[Datumtijd]]))+TIME(HOUR(Data_Warmte[[#This Row],[Datumtijd]]),MINUTE(Data_Warmte[[#This Row],[Datumtijd]]),SECOND(Data_Warmte[[#This Row],[Datumtijd]]))</f>
        <v>1569.375</v>
      </c>
      <c r="C2572" s="11">
        <v>1.5532194000000002E-4</v>
      </c>
      <c r="D2572" s="7">
        <f>Data_Warmte[[#This Row],[Fractie]]/MAX(Data_Warmte[Fractie])</f>
        <v>0.37604000442371699</v>
      </c>
    </row>
    <row r="2573" spans="1:4" x14ac:dyDescent="0.25">
      <c r="A2573" s="10">
        <v>43938.416666666664</v>
      </c>
      <c r="B2573" s="10">
        <f>DATE(1904,MONTH(Data_Warmte[[#This Row],[Datumtijd]]),DAY(Data_Warmte[[#This Row],[Datumtijd]]))+TIME(HOUR(Data_Warmte[[#This Row],[Datumtijd]]),MINUTE(Data_Warmte[[#This Row],[Datumtijd]]),SECOND(Data_Warmte[[#This Row],[Datumtijd]]))</f>
        <v>1569.4166666666667</v>
      </c>
      <c r="C2573" s="11">
        <v>1.1630158E-4</v>
      </c>
      <c r="D2573" s="7">
        <f>Data_Warmte[[#This Row],[Fractie]]/MAX(Data_Warmte[Fractie])</f>
        <v>0.28157030911206277</v>
      </c>
    </row>
    <row r="2574" spans="1:4" x14ac:dyDescent="0.25">
      <c r="A2574" s="10">
        <v>43938.458333333336</v>
      </c>
      <c r="B2574" s="10">
        <f>DATE(1904,MONTH(Data_Warmte[[#This Row],[Datumtijd]]),DAY(Data_Warmte[[#This Row],[Datumtijd]]))+TIME(HOUR(Data_Warmte[[#This Row],[Datumtijd]]),MINUTE(Data_Warmte[[#This Row],[Datumtijd]]),SECOND(Data_Warmte[[#This Row],[Datumtijd]]))</f>
        <v>1569.4583333333333</v>
      </c>
      <c r="C2574" s="11">
        <v>8.8383230000000013E-5</v>
      </c>
      <c r="D2574" s="7">
        <f>Data_Warmte[[#This Row],[Fractie]]/MAX(Data_Warmte[Fractie])</f>
        <v>0.21397897940356911</v>
      </c>
    </row>
    <row r="2575" spans="1:4" x14ac:dyDescent="0.25">
      <c r="A2575" s="10">
        <v>43938.5</v>
      </c>
      <c r="B2575" s="10">
        <f>DATE(1904,MONTH(Data_Warmte[[#This Row],[Datumtijd]]),DAY(Data_Warmte[[#This Row],[Datumtijd]]))+TIME(HOUR(Data_Warmte[[#This Row],[Datumtijd]]),MINUTE(Data_Warmte[[#This Row],[Datumtijd]]),SECOND(Data_Warmte[[#This Row],[Datumtijd]]))</f>
        <v>1569.5</v>
      </c>
      <c r="C2575" s="11">
        <v>7.3877450000000029E-5</v>
      </c>
      <c r="D2575" s="7">
        <f>Data_Warmte[[#This Row],[Fractie]]/MAX(Data_Warmte[Fractie])</f>
        <v>0.17885996418028863</v>
      </c>
    </row>
    <row r="2576" spans="1:4" x14ac:dyDescent="0.25">
      <c r="A2576" s="10">
        <v>43938.541666666664</v>
      </c>
      <c r="B2576" s="10">
        <f>DATE(1904,MONTH(Data_Warmte[[#This Row],[Datumtijd]]),DAY(Data_Warmte[[#This Row],[Datumtijd]]))+TIME(HOUR(Data_Warmte[[#This Row],[Datumtijd]]),MINUTE(Data_Warmte[[#This Row],[Datumtijd]]),SECOND(Data_Warmte[[#This Row],[Datumtijd]]))</f>
        <v>1569.5416666666667</v>
      </c>
      <c r="C2576" s="11">
        <v>6.2637179999999989E-5</v>
      </c>
      <c r="D2576" s="7">
        <f>Data_Warmte[[#This Row],[Fractie]]/MAX(Data_Warmte[Fractie])</f>
        <v>0.15164686614324513</v>
      </c>
    </row>
    <row r="2577" spans="1:4" x14ac:dyDescent="0.25">
      <c r="A2577" s="10">
        <v>43938.583333333336</v>
      </c>
      <c r="B2577" s="10">
        <f>DATE(1904,MONTH(Data_Warmte[[#This Row],[Datumtijd]]),DAY(Data_Warmte[[#This Row],[Datumtijd]]))+TIME(HOUR(Data_Warmte[[#This Row],[Datumtijd]]),MINUTE(Data_Warmte[[#This Row],[Datumtijd]]),SECOND(Data_Warmte[[#This Row],[Datumtijd]]))</f>
        <v>1569.5833333333333</v>
      </c>
      <c r="C2577" s="11">
        <v>5.5111340000000032E-5</v>
      </c>
      <c r="D2577" s="7">
        <f>Data_Warmte[[#This Row],[Fractie]]/MAX(Data_Warmte[Fractie])</f>
        <v>0.13342653676226926</v>
      </c>
    </row>
    <row r="2578" spans="1:4" x14ac:dyDescent="0.25">
      <c r="A2578" s="10">
        <v>43938.625</v>
      </c>
      <c r="B2578" s="10">
        <f>DATE(1904,MONTH(Data_Warmte[[#This Row],[Datumtijd]]),DAY(Data_Warmte[[#This Row],[Datumtijd]]))+TIME(HOUR(Data_Warmte[[#This Row],[Datumtijd]]),MINUTE(Data_Warmte[[#This Row],[Datumtijd]]),SECOND(Data_Warmte[[#This Row],[Datumtijd]]))</f>
        <v>1569.625</v>
      </c>
      <c r="C2578" s="11">
        <v>7.0747869999999985E-5</v>
      </c>
      <c r="D2578" s="7">
        <f>Data_Warmte[[#This Row],[Fractie]]/MAX(Data_Warmte[Fractie])</f>
        <v>0.17128313841411294</v>
      </c>
    </row>
    <row r="2579" spans="1:4" x14ac:dyDescent="0.25">
      <c r="A2579" s="10">
        <v>43938.666666666664</v>
      </c>
      <c r="B2579" s="10">
        <f>DATE(1904,MONTH(Data_Warmte[[#This Row],[Datumtijd]]),DAY(Data_Warmte[[#This Row],[Datumtijd]]))+TIME(HOUR(Data_Warmte[[#This Row],[Datumtijd]]),MINUTE(Data_Warmte[[#This Row],[Datumtijd]]),SECOND(Data_Warmte[[#This Row],[Datumtijd]]))</f>
        <v>1569.6666666666667</v>
      </c>
      <c r="C2579" s="11">
        <v>1.167743E-4</v>
      </c>
      <c r="D2579" s="7">
        <f>Data_Warmte[[#This Row],[Fractie]]/MAX(Data_Warmte[Fractie])</f>
        <v>0.28271478123809457</v>
      </c>
    </row>
    <row r="2580" spans="1:4" x14ac:dyDescent="0.25">
      <c r="A2580" s="10">
        <v>43938.708333333336</v>
      </c>
      <c r="B2580" s="10">
        <f>DATE(1904,MONTH(Data_Warmte[[#This Row],[Datumtijd]]),DAY(Data_Warmte[[#This Row],[Datumtijd]]))+TIME(HOUR(Data_Warmte[[#This Row],[Datumtijd]]),MINUTE(Data_Warmte[[#This Row],[Datumtijd]]),SECOND(Data_Warmte[[#This Row],[Datumtijd]]))</f>
        <v>1569.7083333333333</v>
      </c>
      <c r="C2580" s="11">
        <v>1.4787946000000002E-4</v>
      </c>
      <c r="D2580" s="7">
        <f>Data_Warmte[[#This Row],[Fractie]]/MAX(Data_Warmte[Fractie])</f>
        <v>0.35802149260160465</v>
      </c>
    </row>
    <row r="2581" spans="1:4" x14ac:dyDescent="0.25">
      <c r="A2581" s="10">
        <v>43938.75</v>
      </c>
      <c r="B2581" s="10">
        <f>DATE(1904,MONTH(Data_Warmte[[#This Row],[Datumtijd]]),DAY(Data_Warmte[[#This Row],[Datumtijd]]))+TIME(HOUR(Data_Warmte[[#This Row],[Datumtijd]]),MINUTE(Data_Warmte[[#This Row],[Datumtijd]]),SECOND(Data_Warmte[[#This Row],[Datumtijd]]))</f>
        <v>1569.75</v>
      </c>
      <c r="C2581" s="11">
        <v>1.5801935999999999E-4</v>
      </c>
      <c r="D2581" s="7">
        <f>Data_Warmte[[#This Row],[Fractie]]/MAX(Data_Warmte[Fractie])</f>
        <v>0.38257055528300071</v>
      </c>
    </row>
    <row r="2582" spans="1:4" x14ac:dyDescent="0.25">
      <c r="A2582" s="10">
        <v>43938.791666666664</v>
      </c>
      <c r="B2582" s="10">
        <f>DATE(1904,MONTH(Data_Warmte[[#This Row],[Datumtijd]]),DAY(Data_Warmte[[#This Row],[Datumtijd]]))+TIME(HOUR(Data_Warmte[[#This Row],[Datumtijd]]),MINUTE(Data_Warmte[[#This Row],[Datumtijd]]),SECOND(Data_Warmte[[#This Row],[Datumtijd]]))</f>
        <v>1569.7916666666667</v>
      </c>
      <c r="C2582" s="11">
        <v>1.6930975999999997E-4</v>
      </c>
      <c r="D2582" s="7">
        <f>Data_Warmte[[#This Row],[Fractie]]/MAX(Data_Warmte[Fractie])</f>
        <v>0.40990501985346334</v>
      </c>
    </row>
    <row r="2583" spans="1:4" x14ac:dyDescent="0.25">
      <c r="A2583" s="10">
        <v>43938.833333333336</v>
      </c>
      <c r="B2583" s="10">
        <f>DATE(1904,MONTH(Data_Warmte[[#This Row],[Datumtijd]]),DAY(Data_Warmte[[#This Row],[Datumtijd]]))+TIME(HOUR(Data_Warmte[[#This Row],[Datumtijd]]),MINUTE(Data_Warmte[[#This Row],[Datumtijd]]),SECOND(Data_Warmte[[#This Row],[Datumtijd]]))</f>
        <v>1569.8333333333333</v>
      </c>
      <c r="C2583" s="11">
        <v>1.6257700000000001E-4</v>
      </c>
      <c r="D2583" s="7">
        <f>Data_Warmte[[#This Row],[Fractie]]/MAX(Data_Warmte[Fractie])</f>
        <v>0.39360476568342267</v>
      </c>
    </row>
    <row r="2584" spans="1:4" x14ac:dyDescent="0.25">
      <c r="A2584" s="10">
        <v>43938.875</v>
      </c>
      <c r="B2584" s="10">
        <f>DATE(1904,MONTH(Data_Warmte[[#This Row],[Datumtijd]]),DAY(Data_Warmte[[#This Row],[Datumtijd]]))+TIME(HOUR(Data_Warmte[[#This Row],[Datumtijd]]),MINUTE(Data_Warmte[[#This Row],[Datumtijd]]),SECOND(Data_Warmte[[#This Row],[Datumtijd]]))</f>
        <v>1569.875</v>
      </c>
      <c r="C2584" s="11">
        <v>1.3842084E-4</v>
      </c>
      <c r="D2584" s="7">
        <f>Data_Warmte[[#This Row],[Fractie]]/MAX(Data_Warmte[Fractie])</f>
        <v>0.33512183330915524</v>
      </c>
    </row>
    <row r="2585" spans="1:4" x14ac:dyDescent="0.25">
      <c r="A2585" s="10">
        <v>43938.916666666664</v>
      </c>
      <c r="B2585" s="10">
        <f>DATE(1904,MONTH(Data_Warmte[[#This Row],[Datumtijd]]),DAY(Data_Warmte[[#This Row],[Datumtijd]]))+TIME(HOUR(Data_Warmte[[#This Row],[Datumtijd]]),MINUTE(Data_Warmte[[#This Row],[Datumtijd]]),SECOND(Data_Warmte[[#This Row],[Datumtijd]]))</f>
        <v>1569.9166666666667</v>
      </c>
      <c r="C2585" s="11">
        <v>1.0214359999999999E-4</v>
      </c>
      <c r="D2585" s="7">
        <f>Data_Warmte[[#This Row],[Fractie]]/MAX(Data_Warmte[Fractie])</f>
        <v>0.24729333020083555</v>
      </c>
    </row>
    <row r="2586" spans="1:4" x14ac:dyDescent="0.25">
      <c r="A2586" s="10">
        <v>43938.958333333336</v>
      </c>
      <c r="B2586" s="10">
        <f>DATE(1904,MONTH(Data_Warmte[[#This Row],[Datumtijd]]),DAY(Data_Warmte[[#This Row],[Datumtijd]]))+TIME(HOUR(Data_Warmte[[#This Row],[Datumtijd]]),MINUTE(Data_Warmte[[#This Row],[Datumtijd]]),SECOND(Data_Warmte[[#This Row],[Datumtijd]]))</f>
        <v>1569.9583333333333</v>
      </c>
      <c r="C2586" s="11">
        <v>6.2540159999999992E-5</v>
      </c>
      <c r="D2586" s="7">
        <f>Data_Warmte[[#This Row],[Fractie]]/MAX(Data_Warmte[Fractie])</f>
        <v>0.15141197723296504</v>
      </c>
    </row>
    <row r="2587" spans="1:4" x14ac:dyDescent="0.25">
      <c r="A2587" s="10">
        <v>43939</v>
      </c>
      <c r="B2587" s="10">
        <f>DATE(1904,MONTH(Data_Warmte[[#This Row],[Datumtijd]]),DAY(Data_Warmte[[#This Row],[Datumtijd]]))+TIME(HOUR(Data_Warmte[[#This Row],[Datumtijd]]),MINUTE(Data_Warmte[[#This Row],[Datumtijd]]),SECOND(Data_Warmte[[#This Row],[Datumtijd]]))</f>
        <v>1570</v>
      </c>
      <c r="C2587" s="11">
        <v>5.5897699999999992E-5</v>
      </c>
      <c r="D2587" s="7">
        <f>Data_Warmte[[#This Row],[Fractie]]/MAX(Data_Warmte[Fractie])</f>
        <v>0.13533034261145335</v>
      </c>
    </row>
    <row r="2588" spans="1:4" x14ac:dyDescent="0.25">
      <c r="A2588" s="10">
        <v>43939.041666666664</v>
      </c>
      <c r="B2588" s="10">
        <f>DATE(1904,MONTH(Data_Warmte[[#This Row],[Datumtijd]]),DAY(Data_Warmte[[#This Row],[Datumtijd]]))+TIME(HOUR(Data_Warmte[[#This Row],[Datumtijd]]),MINUTE(Data_Warmte[[#This Row],[Datumtijd]]),SECOND(Data_Warmte[[#This Row],[Datumtijd]]))</f>
        <v>1570.0416666666667</v>
      </c>
      <c r="C2588" s="11">
        <v>5.1050139999999997E-5</v>
      </c>
      <c r="D2588" s="7">
        <f>Data_Warmte[[#This Row],[Fractie]]/MAX(Data_Warmte[Fractie])</f>
        <v>0.12359422546120251</v>
      </c>
    </row>
    <row r="2589" spans="1:4" x14ac:dyDescent="0.25">
      <c r="A2589" s="10">
        <v>43939.083333333336</v>
      </c>
      <c r="B2589" s="10">
        <f>DATE(1904,MONTH(Data_Warmte[[#This Row],[Datumtijd]]),DAY(Data_Warmte[[#This Row],[Datumtijd]]))+TIME(HOUR(Data_Warmte[[#This Row],[Datumtijd]]),MINUTE(Data_Warmte[[#This Row],[Datumtijd]]),SECOND(Data_Warmte[[#This Row],[Datumtijd]]))</f>
        <v>1570.0833333333333</v>
      </c>
      <c r="C2589" s="11">
        <v>5.3834079999999999E-5</v>
      </c>
      <c r="D2589" s="7">
        <f>Data_Warmte[[#This Row],[Fractie]]/MAX(Data_Warmte[Fractie])</f>
        <v>0.13033424435303043</v>
      </c>
    </row>
    <row r="2590" spans="1:4" x14ac:dyDescent="0.25">
      <c r="A2590" s="10">
        <v>43939.125</v>
      </c>
      <c r="B2590" s="10">
        <f>DATE(1904,MONTH(Data_Warmte[[#This Row],[Datumtijd]]),DAY(Data_Warmte[[#This Row],[Datumtijd]]))+TIME(HOUR(Data_Warmte[[#This Row],[Datumtijd]]),MINUTE(Data_Warmte[[#This Row],[Datumtijd]]),SECOND(Data_Warmte[[#This Row],[Datumtijd]]))</f>
        <v>1570.125</v>
      </c>
      <c r="C2590" s="11">
        <v>5.6618279999999998E-5</v>
      </c>
      <c r="D2590" s="7">
        <f>Data_Warmte[[#This Row],[Fractie]]/MAX(Data_Warmte[Fractie])</f>
        <v>0.1370748927142118</v>
      </c>
    </row>
    <row r="2591" spans="1:4" x14ac:dyDescent="0.25">
      <c r="A2591" s="10">
        <v>43939.166666666664</v>
      </c>
      <c r="B2591" s="10">
        <f>DATE(1904,MONTH(Data_Warmte[[#This Row],[Datumtijd]]),DAY(Data_Warmte[[#This Row],[Datumtijd]]))+TIME(HOUR(Data_Warmte[[#This Row],[Datumtijd]]),MINUTE(Data_Warmte[[#This Row],[Datumtijd]]),SECOND(Data_Warmte[[#This Row],[Datumtijd]]))</f>
        <v>1570.1666666666667</v>
      </c>
      <c r="C2591" s="11">
        <v>6.2969899999999995E-5</v>
      </c>
      <c r="D2591" s="7">
        <f>Data_Warmte[[#This Row],[Fractie]]/MAX(Data_Warmte[Fractie])</f>
        <v>0.15245239323279772</v>
      </c>
    </row>
    <row r="2592" spans="1:4" x14ac:dyDescent="0.25">
      <c r="A2592" s="10">
        <v>43939.208333333336</v>
      </c>
      <c r="B2592" s="10">
        <f>DATE(1904,MONTH(Data_Warmte[[#This Row],[Datumtijd]]),DAY(Data_Warmte[[#This Row],[Datumtijd]]))+TIME(HOUR(Data_Warmte[[#This Row],[Datumtijd]]),MINUTE(Data_Warmte[[#This Row],[Datumtijd]]),SECOND(Data_Warmte[[#This Row],[Datumtijd]]))</f>
        <v>1570.2083333333333</v>
      </c>
      <c r="C2592" s="11">
        <v>8.2884899999999996E-5</v>
      </c>
      <c r="D2592" s="7">
        <f>Data_Warmte[[#This Row],[Fractie]]/MAX(Data_Warmte[Fractie])</f>
        <v>0.20066732467196413</v>
      </c>
    </row>
    <row r="2593" spans="1:4" x14ac:dyDescent="0.25">
      <c r="A2593" s="10">
        <v>43939.25</v>
      </c>
      <c r="B2593" s="10">
        <f>DATE(1904,MONTH(Data_Warmte[[#This Row],[Datumtijd]]),DAY(Data_Warmte[[#This Row],[Datumtijd]]))+TIME(HOUR(Data_Warmte[[#This Row],[Datumtijd]]),MINUTE(Data_Warmte[[#This Row],[Datumtijd]]),SECOND(Data_Warmte[[#This Row],[Datumtijd]]))</f>
        <v>1570.25</v>
      </c>
      <c r="C2593" s="11">
        <v>1.3489903999999999E-4</v>
      </c>
      <c r="D2593" s="7">
        <f>Data_Warmte[[#This Row],[Fractie]]/MAX(Data_Warmte[Fractie])</f>
        <v>0.32659542881292342</v>
      </c>
    </row>
    <row r="2594" spans="1:4" x14ac:dyDescent="0.25">
      <c r="A2594" s="10">
        <v>43939.291666666664</v>
      </c>
      <c r="B2594" s="10">
        <f>DATE(1904,MONTH(Data_Warmte[[#This Row],[Datumtijd]]),DAY(Data_Warmte[[#This Row],[Datumtijd]]))+TIME(HOUR(Data_Warmte[[#This Row],[Datumtijd]]),MINUTE(Data_Warmte[[#This Row],[Datumtijd]]),SECOND(Data_Warmte[[#This Row],[Datumtijd]]))</f>
        <v>1570.2916666666667</v>
      </c>
      <c r="C2594" s="11">
        <v>1.9400249E-4</v>
      </c>
      <c r="D2594" s="7">
        <f>Data_Warmte[[#This Row],[Fractie]]/MAX(Data_Warmte[Fractie])</f>
        <v>0.46968700750075681</v>
      </c>
    </row>
    <row r="2595" spans="1:4" x14ac:dyDescent="0.25">
      <c r="A2595" s="10">
        <v>43939.333333333336</v>
      </c>
      <c r="B2595" s="10">
        <f>DATE(1904,MONTH(Data_Warmte[[#This Row],[Datumtijd]]),DAY(Data_Warmte[[#This Row],[Datumtijd]]))+TIME(HOUR(Data_Warmte[[#This Row],[Datumtijd]]),MINUTE(Data_Warmte[[#This Row],[Datumtijd]]),SECOND(Data_Warmte[[#This Row],[Datumtijd]]))</f>
        <v>1570.3333333333333</v>
      </c>
      <c r="C2595" s="11">
        <v>2.1591420000000001E-4</v>
      </c>
      <c r="D2595" s="7">
        <f>Data_Warmte[[#This Row],[Fractie]]/MAX(Data_Warmte[Fractie])</f>
        <v>0.52273604568126886</v>
      </c>
    </row>
    <row r="2596" spans="1:4" x14ac:dyDescent="0.25">
      <c r="A2596" s="10">
        <v>43939.375</v>
      </c>
      <c r="B2596" s="10">
        <f>DATE(1904,MONTH(Data_Warmte[[#This Row],[Datumtijd]]),DAY(Data_Warmte[[#This Row],[Datumtijd]]))+TIME(HOUR(Data_Warmte[[#This Row],[Datumtijd]]),MINUTE(Data_Warmte[[#This Row],[Datumtijd]]),SECOND(Data_Warmte[[#This Row],[Datumtijd]]))</f>
        <v>1570.375</v>
      </c>
      <c r="C2596" s="11">
        <v>1.9162755000000001E-4</v>
      </c>
      <c r="D2596" s="7">
        <f>Data_Warmte[[#This Row],[Fractie]]/MAX(Data_Warmte[Fractie])</f>
        <v>0.46393719232264319</v>
      </c>
    </row>
    <row r="2597" spans="1:4" x14ac:dyDescent="0.25">
      <c r="A2597" s="10">
        <v>43939.416666666664</v>
      </c>
      <c r="B2597" s="10">
        <f>DATE(1904,MONTH(Data_Warmte[[#This Row],[Datumtijd]]),DAY(Data_Warmte[[#This Row],[Datumtijd]]))+TIME(HOUR(Data_Warmte[[#This Row],[Datumtijd]]),MINUTE(Data_Warmte[[#This Row],[Datumtijd]]),SECOND(Data_Warmte[[#This Row],[Datumtijd]]))</f>
        <v>1570.4166666666667</v>
      </c>
      <c r="C2597" s="11">
        <v>1.4872615000000001E-4</v>
      </c>
      <c r="D2597" s="7">
        <f>Data_Warmte[[#This Row],[Fractie]]/MAX(Data_Warmte[Fractie])</f>
        <v>0.36007135955115155</v>
      </c>
    </row>
    <row r="2598" spans="1:4" x14ac:dyDescent="0.25">
      <c r="A2598" s="10">
        <v>43939.458333333336</v>
      </c>
      <c r="B2598" s="10">
        <f>DATE(1904,MONTH(Data_Warmte[[#This Row],[Datumtijd]]),DAY(Data_Warmte[[#This Row],[Datumtijd]]))+TIME(HOUR(Data_Warmte[[#This Row],[Datumtijd]]),MINUTE(Data_Warmte[[#This Row],[Datumtijd]]),SECOND(Data_Warmte[[#This Row],[Datumtijd]]))</f>
        <v>1570.4583333333333</v>
      </c>
      <c r="C2598" s="11">
        <v>1.225288E-4</v>
      </c>
      <c r="D2598" s="7">
        <f>Data_Warmte[[#This Row],[Fractie]]/MAX(Data_Warmte[Fractie])</f>
        <v>0.29664663275537717</v>
      </c>
    </row>
    <row r="2599" spans="1:4" x14ac:dyDescent="0.25">
      <c r="A2599" s="10">
        <v>43939.5</v>
      </c>
      <c r="B2599" s="10">
        <f>DATE(1904,MONTH(Data_Warmte[[#This Row],[Datumtijd]]),DAY(Data_Warmte[[#This Row],[Datumtijd]]))+TIME(HOUR(Data_Warmte[[#This Row],[Datumtijd]]),MINUTE(Data_Warmte[[#This Row],[Datumtijd]]),SECOND(Data_Warmte[[#This Row],[Datumtijd]]))</f>
        <v>1570.5</v>
      </c>
      <c r="C2599" s="11">
        <v>1.0556165000000001E-4</v>
      </c>
      <c r="D2599" s="7">
        <f>Data_Warmte[[#This Row],[Fractie]]/MAX(Data_Warmte[Fractie])</f>
        <v>0.25556855221467656</v>
      </c>
    </row>
    <row r="2600" spans="1:4" x14ac:dyDescent="0.25">
      <c r="A2600" s="10">
        <v>43939.541666666664</v>
      </c>
      <c r="B2600" s="10">
        <f>DATE(1904,MONTH(Data_Warmte[[#This Row],[Datumtijd]]),DAY(Data_Warmte[[#This Row],[Datumtijd]]))+TIME(HOUR(Data_Warmte[[#This Row],[Datumtijd]]),MINUTE(Data_Warmte[[#This Row],[Datumtijd]]),SECOND(Data_Warmte[[#This Row],[Datumtijd]]))</f>
        <v>1570.5416666666667</v>
      </c>
      <c r="C2600" s="11">
        <v>7.9885679999999992E-5</v>
      </c>
      <c r="D2600" s="7">
        <f>Data_Warmte[[#This Row],[Fractie]]/MAX(Data_Warmte[Fractie])</f>
        <v>0.19340610515547019</v>
      </c>
    </row>
    <row r="2601" spans="1:4" x14ac:dyDescent="0.25">
      <c r="A2601" s="10">
        <v>43939.583333333336</v>
      </c>
      <c r="B2601" s="10">
        <f>DATE(1904,MONTH(Data_Warmte[[#This Row],[Datumtijd]]),DAY(Data_Warmte[[#This Row],[Datumtijd]]))+TIME(HOUR(Data_Warmte[[#This Row],[Datumtijd]]),MINUTE(Data_Warmte[[#This Row],[Datumtijd]]),SECOND(Data_Warmte[[#This Row],[Datumtijd]]))</f>
        <v>1570.5833333333333</v>
      </c>
      <c r="C2601" s="11">
        <v>8.3910960000000014E-5</v>
      </c>
      <c r="D2601" s="7">
        <f>Data_Warmte[[#This Row],[Fractie]]/MAX(Data_Warmte[Fractie])</f>
        <v>0.20315145284432026</v>
      </c>
    </row>
    <row r="2602" spans="1:4" x14ac:dyDescent="0.25">
      <c r="A2602" s="10">
        <v>43939.625</v>
      </c>
      <c r="B2602" s="10">
        <f>DATE(1904,MONTH(Data_Warmte[[#This Row],[Datumtijd]]),DAY(Data_Warmte[[#This Row],[Datumtijd]]))+TIME(HOUR(Data_Warmte[[#This Row],[Datumtijd]]),MINUTE(Data_Warmte[[#This Row],[Datumtijd]]),SECOND(Data_Warmte[[#This Row],[Datumtijd]]))</f>
        <v>1570.625</v>
      </c>
      <c r="C2602" s="11">
        <v>9.6159620000000029E-5</v>
      </c>
      <c r="D2602" s="7">
        <f>Data_Warmte[[#This Row],[Fractie]]/MAX(Data_Warmte[Fractie])</f>
        <v>0.23280589934804413</v>
      </c>
    </row>
    <row r="2603" spans="1:4" x14ac:dyDescent="0.25">
      <c r="A2603" s="10">
        <v>43939.666666666664</v>
      </c>
      <c r="B2603" s="10">
        <f>DATE(1904,MONTH(Data_Warmte[[#This Row],[Datumtijd]]),DAY(Data_Warmte[[#This Row],[Datumtijd]]))+TIME(HOUR(Data_Warmte[[#This Row],[Datumtijd]]),MINUTE(Data_Warmte[[#This Row],[Datumtijd]]),SECOND(Data_Warmte[[#This Row],[Datumtijd]]))</f>
        <v>1570.6666666666667</v>
      </c>
      <c r="C2603" s="11">
        <v>1.1069848000000001E-4</v>
      </c>
      <c r="D2603" s="7">
        <f>Data_Warmte[[#This Row],[Fractie]]/MAX(Data_Warmte[Fractie])</f>
        <v>0.26800500244137271</v>
      </c>
    </row>
    <row r="2604" spans="1:4" x14ac:dyDescent="0.25">
      <c r="A2604" s="10">
        <v>43939.708333333336</v>
      </c>
      <c r="B2604" s="10">
        <f>DATE(1904,MONTH(Data_Warmte[[#This Row],[Datumtijd]]),DAY(Data_Warmte[[#This Row],[Datumtijd]]))+TIME(HOUR(Data_Warmte[[#This Row],[Datumtijd]]),MINUTE(Data_Warmte[[#This Row],[Datumtijd]]),SECOND(Data_Warmte[[#This Row],[Datumtijd]]))</f>
        <v>1570.7083333333333</v>
      </c>
      <c r="C2604" s="11">
        <v>1.4040248000000001E-4</v>
      </c>
      <c r="D2604" s="7">
        <f>Data_Warmte[[#This Row],[Fractie]]/MAX(Data_Warmte[Fractie])</f>
        <v>0.33991945503835991</v>
      </c>
    </row>
    <row r="2605" spans="1:4" x14ac:dyDescent="0.25">
      <c r="A2605" s="10">
        <v>43939.75</v>
      </c>
      <c r="B2605" s="10">
        <f>DATE(1904,MONTH(Data_Warmte[[#This Row],[Datumtijd]]),DAY(Data_Warmte[[#This Row],[Datumtijd]]))+TIME(HOUR(Data_Warmte[[#This Row],[Datumtijd]]),MINUTE(Data_Warmte[[#This Row],[Datumtijd]]),SECOND(Data_Warmte[[#This Row],[Datumtijd]]))</f>
        <v>1570.75</v>
      </c>
      <c r="C2605" s="11">
        <v>1.5481672E-4</v>
      </c>
      <c r="D2605" s="7">
        <f>Data_Warmte[[#This Row],[Fractie]]/MAX(Data_Warmte[Fractie])</f>
        <v>0.37481684862850251</v>
      </c>
    </row>
    <row r="2606" spans="1:4" x14ac:dyDescent="0.25">
      <c r="A2606" s="10">
        <v>43939.791666666664</v>
      </c>
      <c r="B2606" s="10">
        <f>DATE(1904,MONTH(Data_Warmte[[#This Row],[Datumtijd]]),DAY(Data_Warmte[[#This Row],[Datumtijd]]))+TIME(HOUR(Data_Warmte[[#This Row],[Datumtijd]]),MINUTE(Data_Warmte[[#This Row],[Datumtijd]]),SECOND(Data_Warmte[[#This Row],[Datumtijd]]))</f>
        <v>1570.7916666666667</v>
      </c>
      <c r="C2606" s="11">
        <v>1.6329739999999999E-4</v>
      </c>
      <c r="D2606" s="7">
        <f>Data_Warmte[[#This Row],[Fractie]]/MAX(Data_Warmte[Fractie])</f>
        <v>0.39534887999970558</v>
      </c>
    </row>
    <row r="2607" spans="1:4" x14ac:dyDescent="0.25">
      <c r="A2607" s="10">
        <v>43939.833333333336</v>
      </c>
      <c r="B2607" s="10">
        <f>DATE(1904,MONTH(Data_Warmte[[#This Row],[Datumtijd]]),DAY(Data_Warmte[[#This Row],[Datumtijd]]))+TIME(HOUR(Data_Warmte[[#This Row],[Datumtijd]]),MINUTE(Data_Warmte[[#This Row],[Datumtijd]]),SECOND(Data_Warmte[[#This Row],[Datumtijd]]))</f>
        <v>1570.8333333333333</v>
      </c>
      <c r="C2607" s="11">
        <v>1.6118995E-4</v>
      </c>
      <c r="D2607" s="7">
        <f>Data_Warmte[[#This Row],[Fractie]]/MAX(Data_Warmte[Fractie])</f>
        <v>0.39024666773450495</v>
      </c>
    </row>
    <row r="2608" spans="1:4" x14ac:dyDescent="0.25">
      <c r="A2608" s="10">
        <v>43939.875</v>
      </c>
      <c r="B2608" s="10">
        <f>DATE(1904,MONTH(Data_Warmte[[#This Row],[Datumtijd]]),DAY(Data_Warmte[[#This Row],[Datumtijd]]))+TIME(HOUR(Data_Warmte[[#This Row],[Datumtijd]]),MINUTE(Data_Warmte[[#This Row],[Datumtijd]]),SECOND(Data_Warmte[[#This Row],[Datumtijd]]))</f>
        <v>1570.875</v>
      </c>
      <c r="C2608" s="11">
        <v>1.3942035999999999E-4</v>
      </c>
      <c r="D2608" s="7">
        <f>Data_Warmte[[#This Row],[Fractie]]/MAX(Data_Warmte[Fractie])</f>
        <v>0.33754170718673876</v>
      </c>
    </row>
    <row r="2609" spans="1:4" x14ac:dyDescent="0.25">
      <c r="A2609" s="10">
        <v>43939.916666666664</v>
      </c>
      <c r="B2609" s="10">
        <f>DATE(1904,MONTH(Data_Warmte[[#This Row],[Datumtijd]]),DAY(Data_Warmte[[#This Row],[Datumtijd]]))+TIME(HOUR(Data_Warmte[[#This Row],[Datumtijd]]),MINUTE(Data_Warmte[[#This Row],[Datumtijd]]),SECOND(Data_Warmte[[#This Row],[Datumtijd]]))</f>
        <v>1570.9166666666667</v>
      </c>
      <c r="C2609" s="11">
        <v>1.151276E-4</v>
      </c>
      <c r="D2609" s="7">
        <f>Data_Warmte[[#This Row],[Fractie]]/MAX(Data_Warmte[Fractie])</f>
        <v>0.27872806129830668</v>
      </c>
    </row>
    <row r="2610" spans="1:4" x14ac:dyDescent="0.25">
      <c r="A2610" s="10">
        <v>43939.958333333336</v>
      </c>
      <c r="B2610" s="10">
        <f>DATE(1904,MONTH(Data_Warmte[[#This Row],[Datumtijd]]),DAY(Data_Warmte[[#This Row],[Datumtijd]]))+TIME(HOUR(Data_Warmte[[#This Row],[Datumtijd]]),MINUTE(Data_Warmte[[#This Row],[Datumtijd]]),SECOND(Data_Warmte[[#This Row],[Datumtijd]]))</f>
        <v>1570.9583333333333</v>
      </c>
      <c r="C2610" s="11">
        <v>7.9275120000000011E-5</v>
      </c>
      <c r="D2610" s="7">
        <f>Data_Warmte[[#This Row],[Fractie]]/MAX(Data_Warmte[Fractie])</f>
        <v>0.19192791743066495</v>
      </c>
    </row>
    <row r="2611" spans="1:4" x14ac:dyDescent="0.25">
      <c r="A2611" s="10">
        <v>43940</v>
      </c>
      <c r="B2611" s="10">
        <f>DATE(1904,MONTH(Data_Warmte[[#This Row],[Datumtijd]]),DAY(Data_Warmte[[#This Row],[Datumtijd]]))+TIME(HOUR(Data_Warmte[[#This Row],[Datumtijd]]),MINUTE(Data_Warmte[[#This Row],[Datumtijd]]),SECOND(Data_Warmte[[#This Row],[Datumtijd]]))</f>
        <v>1571</v>
      </c>
      <c r="C2611" s="11">
        <v>6.2296099999999995E-5</v>
      </c>
      <c r="D2611" s="7">
        <f>Data_Warmte[[#This Row],[Fractie]]/MAX(Data_Warmte[Fractie])</f>
        <v>0.15082109919294281</v>
      </c>
    </row>
    <row r="2612" spans="1:4" x14ac:dyDescent="0.25">
      <c r="A2612" s="10">
        <v>43940.041666666664</v>
      </c>
      <c r="B2612" s="10">
        <f>DATE(1904,MONTH(Data_Warmte[[#This Row],[Datumtijd]]),DAY(Data_Warmte[[#This Row],[Datumtijd]]))+TIME(HOUR(Data_Warmte[[#This Row],[Datumtijd]]),MINUTE(Data_Warmte[[#This Row],[Datumtijd]]),SECOND(Data_Warmte[[#This Row],[Datumtijd]]))</f>
        <v>1571.0416666666667</v>
      </c>
      <c r="C2612" s="11">
        <v>5.6874350000000002E-5</v>
      </c>
      <c r="D2612" s="7">
        <f>Data_Warmte[[#This Row],[Fractie]]/MAX(Data_Warmte[Fractie])</f>
        <v>0.13769484739629204</v>
      </c>
    </row>
    <row r="2613" spans="1:4" x14ac:dyDescent="0.25">
      <c r="A2613" s="10">
        <v>43940.083333333336</v>
      </c>
      <c r="B2613" s="10">
        <f>DATE(1904,MONTH(Data_Warmte[[#This Row],[Datumtijd]]),DAY(Data_Warmte[[#This Row],[Datumtijd]]))+TIME(HOUR(Data_Warmte[[#This Row],[Datumtijd]]),MINUTE(Data_Warmte[[#This Row],[Datumtijd]]),SECOND(Data_Warmte[[#This Row],[Datumtijd]]))</f>
        <v>1571.0833333333333</v>
      </c>
      <c r="C2613" s="11">
        <v>5.0962340000000001E-5</v>
      </c>
      <c r="D2613" s="7">
        <f>Data_Warmte[[#This Row],[Fractie]]/MAX(Data_Warmte[Fractie])</f>
        <v>0.12338165850261056</v>
      </c>
    </row>
    <row r="2614" spans="1:4" x14ac:dyDescent="0.25">
      <c r="A2614" s="10">
        <v>43940.125</v>
      </c>
      <c r="B2614" s="10">
        <f>DATE(1904,MONTH(Data_Warmte[[#This Row],[Datumtijd]]),DAY(Data_Warmte[[#This Row],[Datumtijd]]))+TIME(HOUR(Data_Warmte[[#This Row],[Datumtijd]]),MINUTE(Data_Warmte[[#This Row],[Datumtijd]]),SECOND(Data_Warmte[[#This Row],[Datumtijd]]))</f>
        <v>1571.125</v>
      </c>
      <c r="C2614" s="11">
        <v>5.5782499999999997E-5</v>
      </c>
      <c r="D2614" s="7">
        <f>Data_Warmte[[#This Row],[Fractie]]/MAX(Data_Warmte[Fractie])</f>
        <v>0.13505143926715046</v>
      </c>
    </row>
    <row r="2615" spans="1:4" x14ac:dyDescent="0.25">
      <c r="A2615" s="10">
        <v>43940.166666666664</v>
      </c>
      <c r="B2615" s="10">
        <f>DATE(1904,MONTH(Data_Warmte[[#This Row],[Datumtijd]]),DAY(Data_Warmte[[#This Row],[Datumtijd]]))+TIME(HOUR(Data_Warmte[[#This Row],[Datumtijd]]),MINUTE(Data_Warmte[[#This Row],[Datumtijd]]),SECOND(Data_Warmte[[#This Row],[Datumtijd]]))</f>
        <v>1571.1666666666667</v>
      </c>
      <c r="C2615" s="11">
        <v>6.1597279999999992E-5</v>
      </c>
      <c r="D2615" s="7">
        <f>Data_Warmte[[#This Row],[Fractie]]/MAX(Data_Warmte[Fractie])</f>
        <v>0.14912923083299712</v>
      </c>
    </row>
    <row r="2616" spans="1:4" x14ac:dyDescent="0.25">
      <c r="A2616" s="10">
        <v>43940.208333333336</v>
      </c>
      <c r="B2616" s="10">
        <f>DATE(1904,MONTH(Data_Warmte[[#This Row],[Datumtijd]]),DAY(Data_Warmte[[#This Row],[Datumtijd]]))+TIME(HOUR(Data_Warmte[[#This Row],[Datumtijd]]),MINUTE(Data_Warmte[[#This Row],[Datumtijd]]),SECOND(Data_Warmte[[#This Row],[Datumtijd]]))</f>
        <v>1571.2083333333333</v>
      </c>
      <c r="C2616" s="11">
        <v>7.6063200000000007E-5</v>
      </c>
      <c r="D2616" s="7">
        <f>Data_Warmte[[#This Row],[Fractie]]/MAX(Data_Warmte[Fractie])</f>
        <v>0.18415174356232009</v>
      </c>
    </row>
    <row r="2617" spans="1:4" x14ac:dyDescent="0.25">
      <c r="A2617" s="10">
        <v>43940.25</v>
      </c>
      <c r="B2617" s="10">
        <f>DATE(1904,MONTH(Data_Warmte[[#This Row],[Datumtijd]]),DAY(Data_Warmte[[#This Row],[Datumtijd]]))+TIME(HOUR(Data_Warmte[[#This Row],[Datumtijd]]),MINUTE(Data_Warmte[[#This Row],[Datumtijd]]),SECOND(Data_Warmte[[#This Row],[Datumtijd]]))</f>
        <v>1571.25</v>
      </c>
      <c r="C2617" s="11">
        <v>1.2526468000000001E-4</v>
      </c>
      <c r="D2617" s="7">
        <f>Data_Warmte[[#This Row],[Fractie]]/MAX(Data_Warmte[Fractie])</f>
        <v>0.30327029665825372</v>
      </c>
    </row>
    <row r="2618" spans="1:4" x14ac:dyDescent="0.25">
      <c r="A2618" s="10">
        <v>43940.291666666664</v>
      </c>
      <c r="B2618" s="10">
        <f>DATE(1904,MONTH(Data_Warmte[[#This Row],[Datumtijd]]),DAY(Data_Warmte[[#This Row],[Datumtijd]]))+TIME(HOUR(Data_Warmte[[#This Row],[Datumtijd]]),MINUTE(Data_Warmte[[#This Row],[Datumtijd]]),SECOND(Data_Warmte[[#This Row],[Datumtijd]]))</f>
        <v>1571.2916666666667</v>
      </c>
      <c r="C2618" s="11">
        <v>1.7941039999999997E-4</v>
      </c>
      <c r="D2618" s="7">
        <f>Data_Warmte[[#This Row],[Fractie]]/MAX(Data_Warmte[Fractie])</f>
        <v>0.43435903266248677</v>
      </c>
    </row>
    <row r="2619" spans="1:4" x14ac:dyDescent="0.25">
      <c r="A2619" s="10">
        <v>43940.333333333336</v>
      </c>
      <c r="B2619" s="10">
        <f>DATE(1904,MONTH(Data_Warmte[[#This Row],[Datumtijd]]),DAY(Data_Warmte[[#This Row],[Datumtijd]]))+TIME(HOUR(Data_Warmte[[#This Row],[Datumtijd]]),MINUTE(Data_Warmte[[#This Row],[Datumtijd]]),SECOND(Data_Warmte[[#This Row],[Datumtijd]]))</f>
        <v>1571.3333333333333</v>
      </c>
      <c r="C2619" s="11">
        <v>2.1390700000000002E-4</v>
      </c>
      <c r="D2619" s="7">
        <f>Data_Warmte[[#This Row],[Fractie]]/MAX(Data_Warmte[Fractie])</f>
        <v>0.51787654227254709</v>
      </c>
    </row>
    <row r="2620" spans="1:4" x14ac:dyDescent="0.25">
      <c r="A2620" s="10">
        <v>43940.375</v>
      </c>
      <c r="B2620" s="10">
        <f>DATE(1904,MONTH(Data_Warmte[[#This Row],[Datumtijd]]),DAY(Data_Warmte[[#This Row],[Datumtijd]]))+TIME(HOUR(Data_Warmte[[#This Row],[Datumtijd]]),MINUTE(Data_Warmte[[#This Row],[Datumtijd]]),SECOND(Data_Warmte[[#This Row],[Datumtijd]]))</f>
        <v>1571.375</v>
      </c>
      <c r="C2620" s="11">
        <v>2.0140687999999998E-4</v>
      </c>
      <c r="D2620" s="7">
        <f>Data_Warmte[[#This Row],[Fractie]]/MAX(Data_Warmte[Fractie])</f>
        <v>0.48761330206258702</v>
      </c>
    </row>
    <row r="2621" spans="1:4" x14ac:dyDescent="0.25">
      <c r="A2621" s="10">
        <v>43940.416666666664</v>
      </c>
      <c r="B2621" s="10">
        <f>DATE(1904,MONTH(Data_Warmte[[#This Row],[Datumtijd]]),DAY(Data_Warmte[[#This Row],[Datumtijd]]))+TIME(HOUR(Data_Warmte[[#This Row],[Datumtijd]]),MINUTE(Data_Warmte[[#This Row],[Datumtijd]]),SECOND(Data_Warmte[[#This Row],[Datumtijd]]))</f>
        <v>1571.4166666666667</v>
      </c>
      <c r="C2621" s="11">
        <v>1.5519249999999997E-4</v>
      </c>
      <c r="D2621" s="7">
        <f>Data_Warmte[[#This Row],[Fractie]]/MAX(Data_Warmte[Fractie])</f>
        <v>0.3757266255271321</v>
      </c>
    </row>
    <row r="2622" spans="1:4" x14ac:dyDescent="0.25">
      <c r="A2622" s="10">
        <v>43940.458333333336</v>
      </c>
      <c r="B2622" s="10">
        <f>DATE(1904,MONTH(Data_Warmte[[#This Row],[Datumtijd]]),DAY(Data_Warmte[[#This Row],[Datumtijd]]))+TIME(HOUR(Data_Warmte[[#This Row],[Datumtijd]]),MINUTE(Data_Warmte[[#This Row],[Datumtijd]]),SECOND(Data_Warmte[[#This Row],[Datumtijd]]))</f>
        <v>1571.4583333333333</v>
      </c>
      <c r="C2622" s="11">
        <v>1.2932159999999999E-4</v>
      </c>
      <c r="D2622" s="7">
        <f>Data_Warmte[[#This Row],[Fractie]]/MAX(Data_Warmte[Fractie])</f>
        <v>0.31309224592534801</v>
      </c>
    </row>
    <row r="2623" spans="1:4" x14ac:dyDescent="0.25">
      <c r="A2623" s="10">
        <v>43940.5</v>
      </c>
      <c r="B2623" s="10">
        <f>DATE(1904,MONTH(Data_Warmte[[#This Row],[Datumtijd]]),DAY(Data_Warmte[[#This Row],[Datumtijd]]))+TIME(HOUR(Data_Warmte[[#This Row],[Datumtijd]]),MINUTE(Data_Warmte[[#This Row],[Datumtijd]]),SECOND(Data_Warmte[[#This Row],[Datumtijd]]))</f>
        <v>1571.5</v>
      </c>
      <c r="C2623" s="11">
        <v>1.0808275999999998E-4</v>
      </c>
      <c r="D2623" s="7">
        <f>Data_Warmte[[#This Row],[Fractie]]/MAX(Data_Warmte[Fractie])</f>
        <v>0.26167225022123425</v>
      </c>
    </row>
    <row r="2624" spans="1:4" x14ac:dyDescent="0.25">
      <c r="A2624" s="10">
        <v>43940.541666666664</v>
      </c>
      <c r="B2624" s="10">
        <f>DATE(1904,MONTH(Data_Warmte[[#This Row],[Datumtijd]]),DAY(Data_Warmte[[#This Row],[Datumtijd]]))+TIME(HOUR(Data_Warmte[[#This Row],[Datumtijd]]),MINUTE(Data_Warmte[[#This Row],[Datumtijd]]),SECOND(Data_Warmte[[#This Row],[Datumtijd]]))</f>
        <v>1571.5416666666667</v>
      </c>
      <c r="C2624" s="11">
        <v>8.0461300000000035E-5</v>
      </c>
      <c r="D2624" s="7">
        <f>Data_Warmte[[#This Row],[Fractie]]/MAX(Data_Warmte[Fractie])</f>
        <v>0.19479970188331427</v>
      </c>
    </row>
    <row r="2625" spans="1:4" x14ac:dyDescent="0.25">
      <c r="A2625" s="10">
        <v>43940.583333333336</v>
      </c>
      <c r="B2625" s="10">
        <f>DATE(1904,MONTH(Data_Warmte[[#This Row],[Datumtijd]]),DAY(Data_Warmte[[#This Row],[Datumtijd]]))+TIME(HOUR(Data_Warmte[[#This Row],[Datumtijd]]),MINUTE(Data_Warmte[[#This Row],[Datumtijd]]),SECOND(Data_Warmte[[#This Row],[Datumtijd]]))</f>
        <v>1571.5833333333333</v>
      </c>
      <c r="C2625" s="11">
        <v>8.3033519999999971E-5</v>
      </c>
      <c r="D2625" s="7">
        <f>Data_Warmte[[#This Row],[Fractie]]/MAX(Data_Warmte[Fractie])</f>
        <v>0.20102713903854649</v>
      </c>
    </row>
    <row r="2626" spans="1:4" x14ac:dyDescent="0.25">
      <c r="A2626" s="10">
        <v>43940.625</v>
      </c>
      <c r="B2626" s="10">
        <f>DATE(1904,MONTH(Data_Warmte[[#This Row],[Datumtijd]]),DAY(Data_Warmte[[#This Row],[Datumtijd]]))+TIME(HOUR(Data_Warmte[[#This Row],[Datumtijd]]),MINUTE(Data_Warmte[[#This Row],[Datumtijd]]),SECOND(Data_Warmte[[#This Row],[Datumtijd]]))</f>
        <v>1571.625</v>
      </c>
      <c r="C2626" s="11">
        <v>8.399197999999999E-5</v>
      </c>
      <c r="D2626" s="7">
        <f>Data_Warmte[[#This Row],[Fractie]]/MAX(Data_Warmte[Fractie])</f>
        <v>0.20334760517900266</v>
      </c>
    </row>
    <row r="2627" spans="1:4" x14ac:dyDescent="0.25">
      <c r="A2627" s="10">
        <v>43940.666666666664</v>
      </c>
      <c r="B2627" s="10">
        <f>DATE(1904,MONTH(Data_Warmte[[#This Row],[Datumtijd]]),DAY(Data_Warmte[[#This Row],[Datumtijd]]))+TIME(HOUR(Data_Warmte[[#This Row],[Datumtijd]]),MINUTE(Data_Warmte[[#This Row],[Datumtijd]]),SECOND(Data_Warmte[[#This Row],[Datumtijd]]))</f>
        <v>1571.6666666666667</v>
      </c>
      <c r="C2627" s="11">
        <v>8.852145999999998E-5</v>
      </c>
      <c r="D2627" s="7">
        <f>Data_Warmte[[#This Row],[Fractie]]/MAX(Data_Warmte[Fractie])</f>
        <v>0.21431363920637272</v>
      </c>
    </row>
    <row r="2628" spans="1:4" x14ac:dyDescent="0.25">
      <c r="A2628" s="10">
        <v>43940.708333333336</v>
      </c>
      <c r="B2628" s="10">
        <f>DATE(1904,MONTH(Data_Warmte[[#This Row],[Datumtijd]]),DAY(Data_Warmte[[#This Row],[Datumtijd]]))+TIME(HOUR(Data_Warmte[[#This Row],[Datumtijd]]),MINUTE(Data_Warmte[[#This Row],[Datumtijd]]),SECOND(Data_Warmte[[#This Row],[Datumtijd]]))</f>
        <v>1571.7083333333333</v>
      </c>
      <c r="C2628" s="11">
        <v>1.2205954999999999E-4</v>
      </c>
      <c r="D2628" s="7">
        <f>Data_Warmte[[#This Row],[Fractie]]/MAX(Data_Warmte[Fractie])</f>
        <v>0.2955105616241781</v>
      </c>
    </row>
    <row r="2629" spans="1:4" x14ac:dyDescent="0.25">
      <c r="A2629" s="10">
        <v>43940.75</v>
      </c>
      <c r="B2629" s="10">
        <f>DATE(1904,MONTH(Data_Warmte[[#This Row],[Datumtijd]]),DAY(Data_Warmte[[#This Row],[Datumtijd]]))+TIME(HOUR(Data_Warmte[[#This Row],[Datumtijd]]),MINUTE(Data_Warmte[[#This Row],[Datumtijd]]),SECOND(Data_Warmte[[#This Row],[Datumtijd]]))</f>
        <v>1571.75</v>
      </c>
      <c r="C2629" s="11">
        <v>1.2849716E-4</v>
      </c>
      <c r="D2629" s="7">
        <f>Data_Warmte[[#This Row],[Fractie]]/MAX(Data_Warmte[Fractie])</f>
        <v>0.3110962470262415</v>
      </c>
    </row>
    <row r="2630" spans="1:4" x14ac:dyDescent="0.25">
      <c r="A2630" s="10">
        <v>43940.791666666664</v>
      </c>
      <c r="B2630" s="10">
        <f>DATE(1904,MONTH(Data_Warmte[[#This Row],[Datumtijd]]),DAY(Data_Warmte[[#This Row],[Datumtijd]]))+TIME(HOUR(Data_Warmte[[#This Row],[Datumtijd]]),MINUTE(Data_Warmte[[#This Row],[Datumtijd]]),SECOND(Data_Warmte[[#This Row],[Datumtijd]]))</f>
        <v>1571.7916666666667</v>
      </c>
      <c r="C2630" s="11">
        <v>1.4300614E-4</v>
      </c>
      <c r="D2630" s="7">
        <f>Data_Warmte[[#This Row],[Fractie]]/MAX(Data_Warmte[Fractie])</f>
        <v>0.34622300956464158</v>
      </c>
    </row>
    <row r="2631" spans="1:4" x14ac:dyDescent="0.25">
      <c r="A2631" s="10">
        <v>43940.833333333336</v>
      </c>
      <c r="B2631" s="10">
        <f>DATE(1904,MONTH(Data_Warmte[[#This Row],[Datumtijd]]),DAY(Data_Warmte[[#This Row],[Datumtijd]]))+TIME(HOUR(Data_Warmte[[#This Row],[Datumtijd]]),MINUTE(Data_Warmte[[#This Row],[Datumtijd]]),SECOND(Data_Warmte[[#This Row],[Datumtijd]]))</f>
        <v>1571.8333333333333</v>
      </c>
      <c r="C2631" s="11">
        <v>1.4529875000000002E-4</v>
      </c>
      <c r="D2631" s="7">
        <f>Data_Warmte[[#This Row],[Fractie]]/MAX(Data_Warmte[Fractie])</f>
        <v>0.35177350085094578</v>
      </c>
    </row>
    <row r="2632" spans="1:4" x14ac:dyDescent="0.25">
      <c r="A2632" s="10">
        <v>43940.875</v>
      </c>
      <c r="B2632" s="10">
        <f>DATE(1904,MONTH(Data_Warmte[[#This Row],[Datumtijd]]),DAY(Data_Warmte[[#This Row],[Datumtijd]]))+TIME(HOUR(Data_Warmte[[#This Row],[Datumtijd]]),MINUTE(Data_Warmte[[#This Row],[Datumtijd]]),SECOND(Data_Warmte[[#This Row],[Datumtijd]]))</f>
        <v>1571.875</v>
      </c>
      <c r="C2632" s="11">
        <v>1.2616719000000003E-4</v>
      </c>
      <c r="D2632" s="7">
        <f>Data_Warmte[[#This Row],[Fractie]]/MAX(Data_Warmte[Fractie])</f>
        <v>0.30545530583591696</v>
      </c>
    </row>
    <row r="2633" spans="1:4" x14ac:dyDescent="0.25">
      <c r="A2633" s="10">
        <v>43940.916666666664</v>
      </c>
      <c r="B2633" s="10">
        <f>DATE(1904,MONTH(Data_Warmte[[#This Row],[Datumtijd]]),DAY(Data_Warmte[[#This Row],[Datumtijd]]))+TIME(HOUR(Data_Warmte[[#This Row],[Datumtijd]]),MINUTE(Data_Warmte[[#This Row],[Datumtijd]]),SECOND(Data_Warmte[[#This Row],[Datumtijd]]))</f>
        <v>1571.9166666666667</v>
      </c>
      <c r="C2633" s="11">
        <v>9.4976959999999993E-5</v>
      </c>
      <c r="D2633" s="7">
        <f>Data_Warmte[[#This Row],[Fractie]]/MAX(Data_Warmte[Fractie])</f>
        <v>0.22994263694202624</v>
      </c>
    </row>
    <row r="2634" spans="1:4" x14ac:dyDescent="0.25">
      <c r="A2634" s="10">
        <v>43940.958333333336</v>
      </c>
      <c r="B2634" s="10">
        <f>DATE(1904,MONTH(Data_Warmte[[#This Row],[Datumtijd]]),DAY(Data_Warmte[[#This Row],[Datumtijd]]))+TIME(HOUR(Data_Warmte[[#This Row],[Datumtijd]]),MINUTE(Data_Warmte[[#This Row],[Datumtijd]]),SECOND(Data_Warmte[[#This Row],[Datumtijd]]))</f>
        <v>1571.9583333333333</v>
      </c>
      <c r="C2634" s="11">
        <v>6.0834049999999997E-5</v>
      </c>
      <c r="D2634" s="7">
        <f>Data_Warmte[[#This Row],[Fractie]]/MAX(Data_Warmte[Fractie])</f>
        <v>0.14728142354591126</v>
      </c>
    </row>
    <row r="2635" spans="1:4" x14ac:dyDescent="0.25">
      <c r="A2635" s="10">
        <v>43941</v>
      </c>
      <c r="B2635" s="10">
        <f>DATE(1904,MONTH(Data_Warmte[[#This Row],[Datumtijd]]),DAY(Data_Warmte[[#This Row],[Datumtijd]]))+TIME(HOUR(Data_Warmte[[#This Row],[Datumtijd]]),MINUTE(Data_Warmte[[#This Row],[Datumtijd]]),SECOND(Data_Warmte[[#This Row],[Datumtijd]]))</f>
        <v>1572</v>
      </c>
      <c r="C2635" s="11">
        <v>4.6909920000000004E-5</v>
      </c>
      <c r="D2635" s="7">
        <f>Data_Warmte[[#This Row],[Fractie]]/MAX(Data_Warmte[Fractie])</f>
        <v>0.11357060389740309</v>
      </c>
    </row>
    <row r="2636" spans="1:4" x14ac:dyDescent="0.25">
      <c r="A2636" s="10">
        <v>43941.041666666664</v>
      </c>
      <c r="B2636" s="10">
        <f>DATE(1904,MONTH(Data_Warmte[[#This Row],[Datumtijd]]),DAY(Data_Warmte[[#This Row],[Datumtijd]]))+TIME(HOUR(Data_Warmte[[#This Row],[Datumtijd]]),MINUTE(Data_Warmte[[#This Row],[Datumtijd]]),SECOND(Data_Warmte[[#This Row],[Datumtijd]]))</f>
        <v>1572.0416666666667</v>
      </c>
      <c r="C2636" s="11">
        <v>4.6830699999999999E-5</v>
      </c>
      <c r="D2636" s="7">
        <f>Data_Warmte[[#This Row],[Fractie]]/MAX(Data_Warmte[Fractie])</f>
        <v>0.11337880942747534</v>
      </c>
    </row>
    <row r="2637" spans="1:4" x14ac:dyDescent="0.25">
      <c r="A2637" s="10">
        <v>43941.083333333336</v>
      </c>
      <c r="B2637" s="10">
        <f>DATE(1904,MONTH(Data_Warmte[[#This Row],[Datumtijd]]),DAY(Data_Warmte[[#This Row],[Datumtijd]]))+TIME(HOUR(Data_Warmte[[#This Row],[Datumtijd]]),MINUTE(Data_Warmte[[#This Row],[Datumtijd]]),SECOND(Data_Warmte[[#This Row],[Datumtijd]]))</f>
        <v>1572.0833333333333</v>
      </c>
      <c r="C2637" s="11">
        <v>5.0004550000000002E-5</v>
      </c>
      <c r="D2637" s="7">
        <f>Data_Warmte[[#This Row],[Fractie]]/MAX(Data_Warmte[Fractie])</f>
        <v>0.12106281445625761</v>
      </c>
    </row>
    <row r="2638" spans="1:4" x14ac:dyDescent="0.25">
      <c r="A2638" s="10">
        <v>43941.125</v>
      </c>
      <c r="B2638" s="10">
        <f>DATE(1904,MONTH(Data_Warmte[[#This Row],[Datumtijd]]),DAY(Data_Warmte[[#This Row],[Datumtijd]]))+TIME(HOUR(Data_Warmte[[#This Row],[Datumtijd]]),MINUTE(Data_Warmte[[#This Row],[Datumtijd]]),SECOND(Data_Warmte[[#This Row],[Datumtijd]]))</f>
        <v>1572.125</v>
      </c>
      <c r="C2638" s="11">
        <v>5.6691909999999999E-5</v>
      </c>
      <c r="D2638" s="7">
        <f>Data_Warmte[[#This Row],[Fractie]]/MAX(Data_Warmte[Fractie])</f>
        <v>0.13725315359304013</v>
      </c>
    </row>
    <row r="2639" spans="1:4" x14ac:dyDescent="0.25">
      <c r="A2639" s="10">
        <v>43941.166666666664</v>
      </c>
      <c r="B2639" s="10">
        <f>DATE(1904,MONTH(Data_Warmte[[#This Row],[Datumtijd]]),DAY(Data_Warmte[[#This Row],[Datumtijd]]))+TIME(HOUR(Data_Warmte[[#This Row],[Datumtijd]]),MINUTE(Data_Warmte[[#This Row],[Datumtijd]]),SECOND(Data_Warmte[[#This Row],[Datumtijd]]))</f>
        <v>1572.1666666666667</v>
      </c>
      <c r="C2639" s="11">
        <v>7.0612440000000011E-5</v>
      </c>
      <c r="D2639" s="7">
        <f>Data_Warmte[[#This Row],[Fractie]]/MAX(Data_Warmte[Fractie])</f>
        <v>0.17095525751203888</v>
      </c>
    </row>
    <row r="2640" spans="1:4" x14ac:dyDescent="0.25">
      <c r="A2640" s="10">
        <v>43941.208333333336</v>
      </c>
      <c r="B2640" s="10">
        <f>DATE(1904,MONTH(Data_Warmte[[#This Row],[Datumtijd]]),DAY(Data_Warmte[[#This Row],[Datumtijd]]))+TIME(HOUR(Data_Warmte[[#This Row],[Datumtijd]]),MINUTE(Data_Warmte[[#This Row],[Datumtijd]]),SECOND(Data_Warmte[[#This Row],[Datumtijd]]))</f>
        <v>1572.2083333333333</v>
      </c>
      <c r="C2640" s="11">
        <v>1.1447552000000001E-4</v>
      </c>
      <c r="D2640" s="7">
        <f>Data_Warmte[[#This Row],[Fractie]]/MAX(Data_Warmte[Fractie])</f>
        <v>0.27714935215982561</v>
      </c>
    </row>
    <row r="2641" spans="1:4" x14ac:dyDescent="0.25">
      <c r="A2641" s="10">
        <v>43941.25</v>
      </c>
      <c r="B2641" s="10">
        <f>DATE(1904,MONTH(Data_Warmte[[#This Row],[Datumtijd]]),DAY(Data_Warmte[[#This Row],[Datumtijd]]))+TIME(HOUR(Data_Warmte[[#This Row],[Datumtijd]]),MINUTE(Data_Warmte[[#This Row],[Datumtijd]]),SECOND(Data_Warmte[[#This Row],[Datumtijd]]))</f>
        <v>1572.25</v>
      </c>
      <c r="C2641" s="11">
        <v>1.831488E-4</v>
      </c>
      <c r="D2641" s="7">
        <f>Data_Warmte[[#This Row],[Fractie]]/MAX(Data_Warmte[Fractie])</f>
        <v>0.44340983355087149</v>
      </c>
    </row>
    <row r="2642" spans="1:4" x14ac:dyDescent="0.25">
      <c r="A2642" s="10">
        <v>43941.291666666664</v>
      </c>
      <c r="B2642" s="10">
        <f>DATE(1904,MONTH(Data_Warmte[[#This Row],[Datumtijd]]),DAY(Data_Warmte[[#This Row],[Datumtijd]]))+TIME(HOUR(Data_Warmte[[#This Row],[Datumtijd]]),MINUTE(Data_Warmte[[#This Row],[Datumtijd]]),SECOND(Data_Warmte[[#This Row],[Datumtijd]]))</f>
        <v>1572.2916666666667</v>
      </c>
      <c r="C2642" s="11">
        <v>2.0225539999999998E-4</v>
      </c>
      <c r="D2642" s="7">
        <f>Data_Warmte[[#This Row],[Fractie]]/MAX(Data_Warmte[Fractie])</f>
        <v>0.48966759950796795</v>
      </c>
    </row>
    <row r="2643" spans="1:4" x14ac:dyDescent="0.25">
      <c r="A2643" s="10">
        <v>43941.333333333336</v>
      </c>
      <c r="B2643" s="10">
        <f>DATE(1904,MONTH(Data_Warmte[[#This Row],[Datumtijd]]),DAY(Data_Warmte[[#This Row],[Datumtijd]]))+TIME(HOUR(Data_Warmte[[#This Row],[Datumtijd]]),MINUTE(Data_Warmte[[#This Row],[Datumtijd]]),SECOND(Data_Warmte[[#This Row],[Datumtijd]]))</f>
        <v>1572.3333333333333</v>
      </c>
      <c r="C2643" s="11">
        <v>1.7704321999999998E-4</v>
      </c>
      <c r="D2643" s="7">
        <f>Data_Warmte[[#This Row],[Fractie]]/MAX(Data_Warmte[Fractie])</f>
        <v>0.42862800472353796</v>
      </c>
    </row>
    <row r="2644" spans="1:4" x14ac:dyDescent="0.25">
      <c r="A2644" s="10">
        <v>43941.375</v>
      </c>
      <c r="B2644" s="10">
        <f>DATE(1904,MONTH(Data_Warmte[[#This Row],[Datumtijd]]),DAY(Data_Warmte[[#This Row],[Datumtijd]]))+TIME(HOUR(Data_Warmte[[#This Row],[Datumtijd]]),MINUTE(Data_Warmte[[#This Row],[Datumtijd]]),SECOND(Data_Warmte[[#This Row],[Datumtijd]]))</f>
        <v>1572.375</v>
      </c>
      <c r="C2644" s="11">
        <v>1.3569257999999999E-4</v>
      </c>
      <c r="D2644" s="7">
        <f>Data_Warmte[[#This Row],[Fractie]]/MAX(Data_Warmte[Fractie])</f>
        <v>0.32851661770040702</v>
      </c>
    </row>
    <row r="2645" spans="1:4" x14ac:dyDescent="0.25">
      <c r="A2645" s="10">
        <v>43941.416666666664</v>
      </c>
      <c r="B2645" s="10">
        <f>DATE(1904,MONTH(Data_Warmte[[#This Row],[Datumtijd]]),DAY(Data_Warmte[[#This Row],[Datumtijd]]))+TIME(HOUR(Data_Warmte[[#This Row],[Datumtijd]]),MINUTE(Data_Warmte[[#This Row],[Datumtijd]]),SECOND(Data_Warmte[[#This Row],[Datumtijd]]))</f>
        <v>1572.4166666666667</v>
      </c>
      <c r="C2645" s="11">
        <v>9.452684E-5</v>
      </c>
      <c r="D2645" s="7">
        <f>Data_Warmte[[#This Row],[Fractie]]/MAX(Data_Warmte[Fractie])</f>
        <v>0.22885288022902614</v>
      </c>
    </row>
    <row r="2646" spans="1:4" x14ac:dyDescent="0.25">
      <c r="A2646" s="10">
        <v>43941.458333333336</v>
      </c>
      <c r="B2646" s="10">
        <f>DATE(1904,MONTH(Data_Warmte[[#This Row],[Datumtijd]]),DAY(Data_Warmte[[#This Row],[Datumtijd]]))+TIME(HOUR(Data_Warmte[[#This Row],[Datumtijd]]),MINUTE(Data_Warmte[[#This Row],[Datumtijd]]),SECOND(Data_Warmte[[#This Row],[Datumtijd]]))</f>
        <v>1572.4583333333333</v>
      </c>
      <c r="C2646" s="11">
        <v>6.5887460000000006E-5</v>
      </c>
      <c r="D2646" s="7">
        <f>Data_Warmte[[#This Row],[Fractie]]/MAX(Data_Warmte[Fractie])</f>
        <v>0.15951591095158529</v>
      </c>
    </row>
    <row r="2647" spans="1:4" x14ac:dyDescent="0.25">
      <c r="A2647" s="10">
        <v>43941.5</v>
      </c>
      <c r="B2647" s="10">
        <f>DATE(1904,MONTH(Data_Warmte[[#This Row],[Datumtijd]]),DAY(Data_Warmte[[#This Row],[Datumtijd]]))+TIME(HOUR(Data_Warmte[[#This Row],[Datumtijd]]),MINUTE(Data_Warmte[[#This Row],[Datumtijd]]),SECOND(Data_Warmte[[#This Row],[Datumtijd]]))</f>
        <v>1572.5</v>
      </c>
      <c r="C2647" s="11">
        <v>5.5341800000000006E-5</v>
      </c>
      <c r="D2647" s="7">
        <f>Data_Warmte[[#This Row],[Fractie]]/MAX(Data_Warmte[Fractie])</f>
        <v>0.13398448871303345</v>
      </c>
    </row>
    <row r="2648" spans="1:4" x14ac:dyDescent="0.25">
      <c r="A2648" s="10">
        <v>43941.541666666664</v>
      </c>
      <c r="B2648" s="10">
        <f>DATE(1904,MONTH(Data_Warmte[[#This Row],[Datumtijd]]),DAY(Data_Warmte[[#This Row],[Datumtijd]]))+TIME(HOUR(Data_Warmte[[#This Row],[Datumtijd]]),MINUTE(Data_Warmte[[#This Row],[Datumtijd]]),SECOND(Data_Warmte[[#This Row],[Datumtijd]]))</f>
        <v>1572.5416666666667</v>
      </c>
      <c r="C2648" s="11">
        <v>4.3570319999999973E-5</v>
      </c>
      <c r="D2648" s="7">
        <f>Data_Warmte[[#This Row],[Fractie]]/MAX(Data_Warmte[Fractie])</f>
        <v>0.10548531215578914</v>
      </c>
    </row>
    <row r="2649" spans="1:4" x14ac:dyDescent="0.25">
      <c r="A2649" s="10">
        <v>43941.583333333336</v>
      </c>
      <c r="B2649" s="10">
        <f>DATE(1904,MONTH(Data_Warmte[[#This Row],[Datumtijd]]),DAY(Data_Warmte[[#This Row],[Datumtijd]]))+TIME(HOUR(Data_Warmte[[#This Row],[Datumtijd]]),MINUTE(Data_Warmte[[#This Row],[Datumtijd]]),SECOND(Data_Warmte[[#This Row],[Datumtijd]]))</f>
        <v>1572.5833333333333</v>
      </c>
      <c r="C2649" s="11">
        <v>3.4950000000000002E-5</v>
      </c>
      <c r="D2649" s="7">
        <f>Data_Warmte[[#This Row],[Fractie]]/MAX(Data_Warmte[Fractie])</f>
        <v>8.4615207321057845E-2</v>
      </c>
    </row>
    <row r="2650" spans="1:4" x14ac:dyDescent="0.25">
      <c r="A2650" s="10">
        <v>43941.625</v>
      </c>
      <c r="B2650" s="10">
        <f>DATE(1904,MONTH(Data_Warmte[[#This Row],[Datumtijd]]),DAY(Data_Warmte[[#This Row],[Datumtijd]]))+TIME(HOUR(Data_Warmte[[#This Row],[Datumtijd]]),MINUTE(Data_Warmte[[#This Row],[Datumtijd]]),SECOND(Data_Warmte[[#This Row],[Datumtijd]]))</f>
        <v>1572.625</v>
      </c>
      <c r="C2650" s="11">
        <v>4.3766140000000011E-5</v>
      </c>
      <c r="D2650" s="7">
        <f>Data_Warmte[[#This Row],[Fractie]]/MAX(Data_Warmte[Fractie])</f>
        <v>0.10595939942038464</v>
      </c>
    </row>
    <row r="2651" spans="1:4" x14ac:dyDescent="0.25">
      <c r="A2651" s="10">
        <v>43941.666666666664</v>
      </c>
      <c r="B2651" s="10">
        <f>DATE(1904,MONTH(Data_Warmte[[#This Row],[Datumtijd]]),DAY(Data_Warmte[[#This Row],[Datumtijd]]))+TIME(HOUR(Data_Warmte[[#This Row],[Datumtijd]]),MINUTE(Data_Warmte[[#This Row],[Datumtijd]]),SECOND(Data_Warmte[[#This Row],[Datumtijd]]))</f>
        <v>1572.6666666666667</v>
      </c>
      <c r="C2651" s="11">
        <v>8.5492650000000006E-5</v>
      </c>
      <c r="D2651" s="7">
        <f>Data_Warmte[[#This Row],[Fractie]]/MAX(Data_Warmte[Fractie])</f>
        <v>0.20698078123538302</v>
      </c>
    </row>
    <row r="2652" spans="1:4" x14ac:dyDescent="0.25">
      <c r="A2652" s="10">
        <v>43941.708333333336</v>
      </c>
      <c r="B2652" s="10">
        <f>DATE(1904,MONTH(Data_Warmte[[#This Row],[Datumtijd]]),DAY(Data_Warmte[[#This Row],[Datumtijd]]))+TIME(HOUR(Data_Warmte[[#This Row],[Datumtijd]]),MINUTE(Data_Warmte[[#This Row],[Datumtijd]]),SECOND(Data_Warmte[[#This Row],[Datumtijd]]))</f>
        <v>1572.7083333333333</v>
      </c>
      <c r="C2652" s="11">
        <v>1.2218722000000002E-4</v>
      </c>
      <c r="D2652" s="7">
        <f>Data_Warmte[[#This Row],[Fractie]]/MAX(Data_Warmte[Fractie])</f>
        <v>0.29581965528708748</v>
      </c>
    </row>
    <row r="2653" spans="1:4" x14ac:dyDescent="0.25">
      <c r="A2653" s="10">
        <v>43941.75</v>
      </c>
      <c r="B2653" s="10">
        <f>DATE(1904,MONTH(Data_Warmte[[#This Row],[Datumtijd]]),DAY(Data_Warmte[[#This Row],[Datumtijd]]))+TIME(HOUR(Data_Warmte[[#This Row],[Datumtijd]]),MINUTE(Data_Warmte[[#This Row],[Datumtijd]]),SECOND(Data_Warmte[[#This Row],[Datumtijd]]))</f>
        <v>1572.75</v>
      </c>
      <c r="C2653" s="11">
        <v>1.3454004E-4</v>
      </c>
      <c r="D2653" s="7">
        <f>Data_Warmte[[#This Row],[Fractie]]/MAX(Data_Warmte[Fractie])</f>
        <v>0.32572627689795181</v>
      </c>
    </row>
    <row r="2654" spans="1:4" x14ac:dyDescent="0.25">
      <c r="A2654" s="10">
        <v>43941.791666666664</v>
      </c>
      <c r="B2654" s="10">
        <f>DATE(1904,MONTH(Data_Warmte[[#This Row],[Datumtijd]]),DAY(Data_Warmte[[#This Row],[Datumtijd]]))+TIME(HOUR(Data_Warmte[[#This Row],[Datumtijd]]),MINUTE(Data_Warmte[[#This Row],[Datumtijd]]),SECOND(Data_Warmte[[#This Row],[Datumtijd]]))</f>
        <v>1572.7916666666667</v>
      </c>
      <c r="C2654" s="11">
        <v>1.4731470999999999E-4</v>
      </c>
      <c r="D2654" s="7">
        <f>Data_Warmte[[#This Row],[Fractie]]/MAX(Data_Warmte[Fractie])</f>
        <v>0.35665421253480722</v>
      </c>
    </row>
    <row r="2655" spans="1:4" x14ac:dyDescent="0.25">
      <c r="A2655" s="10">
        <v>43941.833333333336</v>
      </c>
      <c r="B2655" s="10">
        <f>DATE(1904,MONTH(Data_Warmte[[#This Row],[Datumtijd]]),DAY(Data_Warmte[[#This Row],[Datumtijd]]))+TIME(HOUR(Data_Warmte[[#This Row],[Datumtijd]]),MINUTE(Data_Warmte[[#This Row],[Datumtijd]]),SECOND(Data_Warmte[[#This Row],[Datumtijd]]))</f>
        <v>1572.8333333333333</v>
      </c>
      <c r="C2655" s="11">
        <v>1.4781475000000003E-4</v>
      </c>
      <c r="D2655" s="7">
        <f>Data_Warmte[[#This Row],[Fractie]]/MAX(Data_Warmte[Fractie])</f>
        <v>0.35786482736367203</v>
      </c>
    </row>
    <row r="2656" spans="1:4" x14ac:dyDescent="0.25">
      <c r="A2656" s="10">
        <v>43941.875</v>
      </c>
      <c r="B2656" s="10">
        <f>DATE(1904,MONTH(Data_Warmte[[#This Row],[Datumtijd]]),DAY(Data_Warmte[[#This Row],[Datumtijd]]))+TIME(HOUR(Data_Warmte[[#This Row],[Datumtijd]]),MINUTE(Data_Warmte[[#This Row],[Datumtijd]]),SECOND(Data_Warmte[[#This Row],[Datumtijd]]))</f>
        <v>1572.875</v>
      </c>
      <c r="C2656" s="11">
        <v>1.2818964000000001E-4</v>
      </c>
      <c r="D2656" s="7">
        <f>Data_Warmte[[#This Row],[Fractie]]/MAX(Data_Warmte[Fractie])</f>
        <v>0.31035173004325523</v>
      </c>
    </row>
    <row r="2657" spans="1:4" x14ac:dyDescent="0.25">
      <c r="A2657" s="10">
        <v>43941.916666666664</v>
      </c>
      <c r="B2657" s="10">
        <f>DATE(1904,MONTH(Data_Warmte[[#This Row],[Datumtijd]]),DAY(Data_Warmte[[#This Row],[Datumtijd]]))+TIME(HOUR(Data_Warmte[[#This Row],[Datumtijd]]),MINUTE(Data_Warmte[[#This Row],[Datumtijd]]),SECOND(Data_Warmte[[#This Row],[Datumtijd]]))</f>
        <v>1572.9166666666667</v>
      </c>
      <c r="C2657" s="11">
        <v>9.5171379999999987E-5</v>
      </c>
      <c r="D2657" s="7">
        <f>Data_Warmte[[#This Row],[Fractie]]/MAX(Data_Warmte[Fractie])</f>
        <v>0.23041333475625683</v>
      </c>
    </row>
    <row r="2658" spans="1:4" x14ac:dyDescent="0.25">
      <c r="A2658" s="10">
        <v>43941.958333333336</v>
      </c>
      <c r="B2658" s="10">
        <f>DATE(1904,MONTH(Data_Warmte[[#This Row],[Datumtijd]]),DAY(Data_Warmte[[#This Row],[Datumtijd]]))+TIME(HOUR(Data_Warmte[[#This Row],[Datumtijd]]),MINUTE(Data_Warmte[[#This Row],[Datumtijd]]),SECOND(Data_Warmte[[#This Row],[Datumtijd]]))</f>
        <v>1572.9583333333333</v>
      </c>
      <c r="C2658" s="11">
        <v>5.8939179999999998E-5</v>
      </c>
      <c r="D2658" s="7">
        <f>Data_Warmte[[#This Row],[Fractie]]/MAX(Data_Warmte[Fractie])</f>
        <v>0.14269387510824452</v>
      </c>
    </row>
    <row r="2659" spans="1:4" x14ac:dyDescent="0.25">
      <c r="A2659" s="10">
        <v>43942</v>
      </c>
      <c r="B2659" s="10">
        <f>DATE(1904,MONTH(Data_Warmte[[#This Row],[Datumtijd]]),DAY(Data_Warmte[[#This Row],[Datumtijd]]))+TIME(HOUR(Data_Warmte[[#This Row],[Datumtijd]]),MINUTE(Data_Warmte[[#This Row],[Datumtijd]]),SECOND(Data_Warmte[[#This Row],[Datumtijd]]))</f>
        <v>1573</v>
      </c>
      <c r="C2659" s="11">
        <v>4.1099999999999996E-5</v>
      </c>
      <c r="D2659" s="7">
        <f>Data_Warmte[[#This Row],[Fractie]]/MAX(Data_Warmte[Fractie])</f>
        <v>9.9504578566394192E-2</v>
      </c>
    </row>
    <row r="2660" spans="1:4" x14ac:dyDescent="0.25">
      <c r="A2660" s="10">
        <v>43942.041666666664</v>
      </c>
      <c r="B2660" s="10">
        <f>DATE(1904,MONTH(Data_Warmte[[#This Row],[Datumtijd]]),DAY(Data_Warmte[[#This Row],[Datumtijd]]))+TIME(HOUR(Data_Warmte[[#This Row],[Datumtijd]]),MINUTE(Data_Warmte[[#This Row],[Datumtijd]]),SECOND(Data_Warmte[[#This Row],[Datumtijd]]))</f>
        <v>1573.0416666666667</v>
      </c>
      <c r="C2660" s="11">
        <v>4.0082800000000002E-5</v>
      </c>
      <c r="D2660" s="7">
        <f>Data_Warmte[[#This Row],[Fractie]]/MAX(Data_Warmte[Fractie])</f>
        <v>9.7041900772775316E-2</v>
      </c>
    </row>
    <row r="2661" spans="1:4" x14ac:dyDescent="0.25">
      <c r="A2661" s="10">
        <v>43942.083333333336</v>
      </c>
      <c r="B2661" s="10">
        <f>DATE(1904,MONTH(Data_Warmte[[#This Row],[Datumtijd]]),DAY(Data_Warmte[[#This Row],[Datumtijd]]))+TIME(HOUR(Data_Warmte[[#This Row],[Datumtijd]]),MINUTE(Data_Warmte[[#This Row],[Datumtijd]]),SECOND(Data_Warmte[[#This Row],[Datumtijd]]))</f>
        <v>1573.0833333333333</v>
      </c>
      <c r="C2661" s="11">
        <v>4.1812450000000003E-5</v>
      </c>
      <c r="D2661" s="7">
        <f>Data_Warmte[[#This Row],[Fractie]]/MAX(Data_Warmte[Fractie])</f>
        <v>0.10122944564667712</v>
      </c>
    </row>
    <row r="2662" spans="1:4" x14ac:dyDescent="0.25">
      <c r="A2662" s="10">
        <v>43942.125</v>
      </c>
      <c r="B2662" s="10">
        <f>DATE(1904,MONTH(Data_Warmte[[#This Row],[Datumtijd]]),DAY(Data_Warmte[[#This Row],[Datumtijd]]))+TIME(HOUR(Data_Warmte[[#This Row],[Datumtijd]]),MINUTE(Data_Warmte[[#This Row],[Datumtijd]]),SECOND(Data_Warmte[[#This Row],[Datumtijd]]))</f>
        <v>1573.125</v>
      </c>
      <c r="C2662" s="11">
        <v>4.6896900000000002E-5</v>
      </c>
      <c r="D2662" s="7">
        <f>Data_Warmte[[#This Row],[Fractie]]/MAX(Data_Warmte[Fractie])</f>
        <v>0.11353908200901051</v>
      </c>
    </row>
    <row r="2663" spans="1:4" x14ac:dyDescent="0.25">
      <c r="A2663" s="10">
        <v>43942.166666666664</v>
      </c>
      <c r="B2663" s="10">
        <f>DATE(1904,MONTH(Data_Warmte[[#This Row],[Datumtijd]]),DAY(Data_Warmte[[#This Row],[Datumtijd]]))+TIME(HOUR(Data_Warmte[[#This Row],[Datumtijd]]),MINUTE(Data_Warmte[[#This Row],[Datumtijd]]),SECOND(Data_Warmte[[#This Row],[Datumtijd]]))</f>
        <v>1573.1666666666667</v>
      </c>
      <c r="C2663" s="11">
        <v>5.9523679999999999E-5</v>
      </c>
      <c r="D2663" s="7">
        <f>Data_Warmte[[#This Row],[Fractie]]/MAX(Data_Warmte[Fractie])</f>
        <v>0.14410897063554517</v>
      </c>
    </row>
    <row r="2664" spans="1:4" x14ac:dyDescent="0.25">
      <c r="A2664" s="10">
        <v>43942.208333333336</v>
      </c>
      <c r="B2664" s="10">
        <f>DATE(1904,MONTH(Data_Warmte[[#This Row],[Datumtijd]]),DAY(Data_Warmte[[#This Row],[Datumtijd]]))+TIME(HOUR(Data_Warmte[[#This Row],[Datumtijd]]),MINUTE(Data_Warmte[[#This Row],[Datumtijd]]),SECOND(Data_Warmte[[#This Row],[Datumtijd]]))</f>
        <v>1573.2083333333333</v>
      </c>
      <c r="C2664" s="11">
        <v>9.8726040000000006E-5</v>
      </c>
      <c r="D2664" s="7">
        <f>Data_Warmte[[#This Row],[Fractie]]/MAX(Data_Warmte[Fractie])</f>
        <v>0.23901929449462231</v>
      </c>
    </row>
    <row r="2665" spans="1:4" x14ac:dyDescent="0.25">
      <c r="A2665" s="10">
        <v>43942.25</v>
      </c>
      <c r="B2665" s="10">
        <f>DATE(1904,MONTH(Data_Warmte[[#This Row],[Datumtijd]]),DAY(Data_Warmte[[#This Row],[Datumtijd]]))+TIME(HOUR(Data_Warmte[[#This Row],[Datumtijd]]),MINUTE(Data_Warmte[[#This Row],[Datumtijd]]),SECOND(Data_Warmte[[#This Row],[Datumtijd]]))</f>
        <v>1573.25</v>
      </c>
      <c r="C2665" s="11">
        <v>1.651937E-4</v>
      </c>
      <c r="D2665" s="7">
        <f>Data_Warmte[[#This Row],[Fractie]]/MAX(Data_Warmte[Fractie])</f>
        <v>0.3999398905188164</v>
      </c>
    </row>
    <row r="2666" spans="1:4" x14ac:dyDescent="0.25">
      <c r="A2666" s="10">
        <v>43942.291666666664</v>
      </c>
      <c r="B2666" s="10">
        <f>DATE(1904,MONTH(Data_Warmte[[#This Row],[Datumtijd]]),DAY(Data_Warmte[[#This Row],[Datumtijd]]))+TIME(HOUR(Data_Warmte[[#This Row],[Datumtijd]]),MINUTE(Data_Warmte[[#This Row],[Datumtijd]]),SECOND(Data_Warmte[[#This Row],[Datumtijd]]))</f>
        <v>1573.2916666666667</v>
      </c>
      <c r="C2666" s="11">
        <v>1.8132679999999997E-4</v>
      </c>
      <c r="D2666" s="7">
        <f>Data_Warmte[[#This Row],[Fractie]]/MAX(Data_Warmte[Fractie])</f>
        <v>0.4389987060046921</v>
      </c>
    </row>
    <row r="2667" spans="1:4" x14ac:dyDescent="0.25">
      <c r="A2667" s="10">
        <v>43942.333333333336</v>
      </c>
      <c r="B2667" s="10">
        <f>DATE(1904,MONTH(Data_Warmte[[#This Row],[Datumtijd]]),DAY(Data_Warmte[[#This Row],[Datumtijd]]))+TIME(HOUR(Data_Warmte[[#This Row],[Datumtijd]]),MINUTE(Data_Warmte[[#This Row],[Datumtijd]]),SECOND(Data_Warmte[[#This Row],[Datumtijd]]))</f>
        <v>1573.3333333333333</v>
      </c>
      <c r="C2667" s="11">
        <v>1.5014339999999996E-4</v>
      </c>
      <c r="D2667" s="7">
        <f>Data_Warmte[[#This Row],[Fractie]]/MAX(Data_Warmte[Fractie])</f>
        <v>0.36350257278650966</v>
      </c>
    </row>
    <row r="2668" spans="1:4" x14ac:dyDescent="0.25">
      <c r="A2668" s="10">
        <v>43942.375</v>
      </c>
      <c r="B2668" s="10">
        <f>DATE(1904,MONTH(Data_Warmte[[#This Row],[Datumtijd]]),DAY(Data_Warmte[[#This Row],[Datumtijd]]))+TIME(HOUR(Data_Warmte[[#This Row],[Datumtijd]]),MINUTE(Data_Warmte[[#This Row],[Datumtijd]]),SECOND(Data_Warmte[[#This Row],[Datumtijd]]))</f>
        <v>1573.375</v>
      </c>
      <c r="C2668" s="11">
        <v>1.0484292000000002E-4</v>
      </c>
      <c r="D2668" s="7">
        <f>Data_Warmte[[#This Row],[Fractie]]/MAX(Data_Warmte[Fractie])</f>
        <v>0.25382848102847161</v>
      </c>
    </row>
    <row r="2669" spans="1:4" x14ac:dyDescent="0.25">
      <c r="A2669" s="10">
        <v>43942.416666666664</v>
      </c>
      <c r="B2669" s="10">
        <f>DATE(1904,MONTH(Data_Warmte[[#This Row],[Datumtijd]]),DAY(Data_Warmte[[#This Row],[Datumtijd]]))+TIME(HOUR(Data_Warmte[[#This Row],[Datumtijd]]),MINUTE(Data_Warmte[[#This Row],[Datumtijd]]),SECOND(Data_Warmte[[#This Row],[Datumtijd]]))</f>
        <v>1573.4166666666667</v>
      </c>
      <c r="C2669" s="11">
        <v>5.9145779999999991E-5</v>
      </c>
      <c r="D2669" s="7">
        <f>Data_Warmte[[#This Row],[Fractie]]/MAX(Data_Warmte[Fractie])</f>
        <v>0.14319406114064881</v>
      </c>
    </row>
    <row r="2670" spans="1:4" x14ac:dyDescent="0.25">
      <c r="A2670" s="10">
        <v>43942.458333333336</v>
      </c>
      <c r="B2670" s="10">
        <f>DATE(1904,MONTH(Data_Warmte[[#This Row],[Datumtijd]]),DAY(Data_Warmte[[#This Row],[Datumtijd]]))+TIME(HOUR(Data_Warmte[[#This Row],[Datumtijd]]),MINUTE(Data_Warmte[[#This Row],[Datumtijd]]),SECOND(Data_Warmte[[#This Row],[Datumtijd]]))</f>
        <v>1573.4583333333333</v>
      </c>
      <c r="C2670" s="11">
        <v>4.2710000000000003E-5</v>
      </c>
      <c r="D2670" s="7">
        <f>Data_Warmte[[#This Row],[Fractie]]/MAX(Data_Warmte[Fractie])</f>
        <v>0.10340244648590502</v>
      </c>
    </row>
    <row r="2671" spans="1:4" x14ac:dyDescent="0.25">
      <c r="A2671" s="10">
        <v>43942.5</v>
      </c>
      <c r="B2671" s="10">
        <f>DATE(1904,MONTH(Data_Warmte[[#This Row],[Datumtijd]]),DAY(Data_Warmte[[#This Row],[Datumtijd]]))+TIME(HOUR(Data_Warmte[[#This Row],[Datumtijd]]),MINUTE(Data_Warmte[[#This Row],[Datumtijd]]),SECOND(Data_Warmte[[#This Row],[Datumtijd]]))</f>
        <v>1573.5</v>
      </c>
      <c r="C2671" s="11">
        <v>4.0580000000000001E-5</v>
      </c>
      <c r="D2671" s="7">
        <f>Data_Warmte[[#This Row],[Fractie]]/MAX(Data_Warmte[Fractie])</f>
        <v>9.8245639859471448E-2</v>
      </c>
    </row>
    <row r="2672" spans="1:4" x14ac:dyDescent="0.25">
      <c r="A2672" s="10">
        <v>43942.541666666664</v>
      </c>
      <c r="B2672" s="10">
        <f>DATE(1904,MONTH(Data_Warmte[[#This Row],[Datumtijd]]),DAY(Data_Warmte[[#This Row],[Datumtijd]]))+TIME(HOUR(Data_Warmte[[#This Row],[Datumtijd]]),MINUTE(Data_Warmte[[#This Row],[Datumtijd]]),SECOND(Data_Warmte[[#This Row],[Datumtijd]]))</f>
        <v>1573.5416666666667</v>
      </c>
      <c r="C2672" s="11">
        <v>3.4929999999999999E-5</v>
      </c>
      <c r="D2672" s="7">
        <f>Data_Warmte[[#This Row],[Fractie]]/MAX(Data_Warmte[Fractie])</f>
        <v>8.4566786601560806E-2</v>
      </c>
    </row>
    <row r="2673" spans="1:4" x14ac:dyDescent="0.25">
      <c r="A2673" s="10">
        <v>43942.583333333336</v>
      </c>
      <c r="B2673" s="10">
        <f>DATE(1904,MONTH(Data_Warmte[[#This Row],[Datumtijd]]),DAY(Data_Warmte[[#This Row],[Datumtijd]]))+TIME(HOUR(Data_Warmte[[#This Row],[Datumtijd]]),MINUTE(Data_Warmte[[#This Row],[Datumtijd]]),SECOND(Data_Warmte[[#This Row],[Datumtijd]]))</f>
        <v>1573.5833333333333</v>
      </c>
      <c r="C2673" s="11">
        <v>3.4950000000000002E-5</v>
      </c>
      <c r="D2673" s="7">
        <f>Data_Warmte[[#This Row],[Fractie]]/MAX(Data_Warmte[Fractie])</f>
        <v>8.4615207321057845E-2</v>
      </c>
    </row>
    <row r="2674" spans="1:4" x14ac:dyDescent="0.25">
      <c r="A2674" s="10">
        <v>43942.625</v>
      </c>
      <c r="B2674" s="10">
        <f>DATE(1904,MONTH(Data_Warmte[[#This Row],[Datumtijd]]),DAY(Data_Warmte[[#This Row],[Datumtijd]]))+TIME(HOUR(Data_Warmte[[#This Row],[Datumtijd]]),MINUTE(Data_Warmte[[#This Row],[Datumtijd]]),SECOND(Data_Warmte[[#This Row],[Datumtijd]]))</f>
        <v>1573.625</v>
      </c>
      <c r="C2674" s="11">
        <v>3.0880000000000002E-5</v>
      </c>
      <c r="D2674" s="7">
        <f>Data_Warmte[[#This Row],[Fractie]]/MAX(Data_Warmte[Fractie])</f>
        <v>7.4761590903412486E-2</v>
      </c>
    </row>
    <row r="2675" spans="1:4" x14ac:dyDescent="0.25">
      <c r="A2675" s="10">
        <v>43942.666666666664</v>
      </c>
      <c r="B2675" s="10">
        <f>DATE(1904,MONTH(Data_Warmte[[#This Row],[Datumtijd]]),DAY(Data_Warmte[[#This Row],[Datumtijd]]))+TIME(HOUR(Data_Warmte[[#This Row],[Datumtijd]]),MINUTE(Data_Warmte[[#This Row],[Datumtijd]]),SECOND(Data_Warmte[[#This Row],[Datumtijd]]))</f>
        <v>1573.6666666666667</v>
      </c>
      <c r="C2675" s="11">
        <v>7.0731549999999982E-5</v>
      </c>
      <c r="D2675" s="7">
        <f>Data_Warmte[[#This Row],[Fractie]]/MAX(Data_Warmte[Fractie])</f>
        <v>0.17124362710700336</v>
      </c>
    </row>
    <row r="2676" spans="1:4" x14ac:dyDescent="0.25">
      <c r="A2676" s="10">
        <v>43942.708333333336</v>
      </c>
      <c r="B2676" s="10">
        <f>DATE(1904,MONTH(Data_Warmte[[#This Row],[Datumtijd]]),DAY(Data_Warmte[[#This Row],[Datumtijd]]))+TIME(HOUR(Data_Warmte[[#This Row],[Datumtijd]]),MINUTE(Data_Warmte[[#This Row],[Datumtijd]]),SECOND(Data_Warmte[[#This Row],[Datumtijd]]))</f>
        <v>1573.7083333333333</v>
      </c>
      <c r="C2676" s="11">
        <v>1.031866E-4</v>
      </c>
      <c r="D2676" s="7">
        <f>Data_Warmte[[#This Row],[Fractie]]/MAX(Data_Warmte[Fractie])</f>
        <v>0.24981847072260563</v>
      </c>
    </row>
    <row r="2677" spans="1:4" x14ac:dyDescent="0.25">
      <c r="A2677" s="10">
        <v>43942.75</v>
      </c>
      <c r="B2677" s="10">
        <f>DATE(1904,MONTH(Data_Warmte[[#This Row],[Datumtijd]]),DAY(Data_Warmte[[#This Row],[Datumtijd]]))+TIME(HOUR(Data_Warmte[[#This Row],[Datumtijd]]),MINUTE(Data_Warmte[[#This Row],[Datumtijd]]),SECOND(Data_Warmte[[#This Row],[Datumtijd]]))</f>
        <v>1573.75</v>
      </c>
      <c r="C2677" s="11">
        <v>1.1901024E-4</v>
      </c>
      <c r="D2677" s="7">
        <f>Data_Warmte[[#This Row],[Fractie]]/MAX(Data_Warmte[Fractie])</f>
        <v>0.28812807241570387</v>
      </c>
    </row>
    <row r="2678" spans="1:4" x14ac:dyDescent="0.25">
      <c r="A2678" s="10">
        <v>43942.791666666664</v>
      </c>
      <c r="B2678" s="10">
        <f>DATE(1904,MONTH(Data_Warmte[[#This Row],[Datumtijd]]),DAY(Data_Warmte[[#This Row],[Datumtijd]]))+TIME(HOUR(Data_Warmte[[#This Row],[Datumtijd]]),MINUTE(Data_Warmte[[#This Row],[Datumtijd]]),SECOND(Data_Warmte[[#This Row],[Datumtijd]]))</f>
        <v>1573.7916666666667</v>
      </c>
      <c r="C2678" s="11">
        <v>1.3047711999999997E-4</v>
      </c>
      <c r="D2678" s="7">
        <f>Data_Warmte[[#This Row],[Fractie]]/MAX(Data_Warmte[Fractie])</f>
        <v>0.31588980141500833</v>
      </c>
    </row>
    <row r="2679" spans="1:4" x14ac:dyDescent="0.25">
      <c r="A2679" s="10">
        <v>43942.833333333336</v>
      </c>
      <c r="B2679" s="10">
        <f>DATE(1904,MONTH(Data_Warmte[[#This Row],[Datumtijd]]),DAY(Data_Warmte[[#This Row],[Datumtijd]]))+TIME(HOUR(Data_Warmte[[#This Row],[Datumtijd]]),MINUTE(Data_Warmte[[#This Row],[Datumtijd]]),SECOND(Data_Warmte[[#This Row],[Datumtijd]]))</f>
        <v>1573.8333333333333</v>
      </c>
      <c r="C2679" s="11">
        <v>1.3206025000000001E-4</v>
      </c>
      <c r="D2679" s="7">
        <f>Data_Warmte[[#This Row],[Fractie]]/MAX(Data_Warmte[Fractie])</f>
        <v>0.31972261609787495</v>
      </c>
    </row>
    <row r="2680" spans="1:4" x14ac:dyDescent="0.25">
      <c r="A2680" s="10">
        <v>43942.875</v>
      </c>
      <c r="B2680" s="10">
        <f>DATE(1904,MONTH(Data_Warmte[[#This Row],[Datumtijd]]),DAY(Data_Warmte[[#This Row],[Datumtijd]]))+TIME(HOUR(Data_Warmte[[#This Row],[Datumtijd]]),MINUTE(Data_Warmte[[#This Row],[Datumtijd]]),SECOND(Data_Warmte[[#This Row],[Datumtijd]]))</f>
        <v>1573.875</v>
      </c>
      <c r="C2680" s="11">
        <v>1.1505350999999999E-4</v>
      </c>
      <c r="D2680" s="7">
        <f>Data_Warmte[[#This Row],[Fractie]]/MAX(Data_Warmte[Fractie])</f>
        <v>0.27854868674292993</v>
      </c>
    </row>
    <row r="2681" spans="1:4" x14ac:dyDescent="0.25">
      <c r="A2681" s="10">
        <v>43942.916666666664</v>
      </c>
      <c r="B2681" s="10">
        <f>DATE(1904,MONTH(Data_Warmte[[#This Row],[Datumtijd]]),DAY(Data_Warmte[[#This Row],[Datumtijd]]))+TIME(HOUR(Data_Warmte[[#This Row],[Datumtijd]]),MINUTE(Data_Warmte[[#This Row],[Datumtijd]]),SECOND(Data_Warmte[[#This Row],[Datumtijd]]))</f>
        <v>1573.9166666666667</v>
      </c>
      <c r="C2681" s="11">
        <v>8.6406680000000006E-5</v>
      </c>
      <c r="D2681" s="7">
        <f>Data_Warmte[[#This Row],[Fractie]]/MAX(Data_Warmte[Fractie])</f>
        <v>0.20919368074747646</v>
      </c>
    </row>
    <row r="2682" spans="1:4" x14ac:dyDescent="0.25">
      <c r="A2682" s="10">
        <v>43942.958333333336</v>
      </c>
      <c r="B2682" s="10">
        <f>DATE(1904,MONTH(Data_Warmte[[#This Row],[Datumtijd]]),DAY(Data_Warmte[[#This Row],[Datumtijd]]))+TIME(HOUR(Data_Warmte[[#This Row],[Datumtijd]]),MINUTE(Data_Warmte[[#This Row],[Datumtijd]]),SECOND(Data_Warmte[[#This Row],[Datumtijd]]))</f>
        <v>1573.9583333333333</v>
      </c>
      <c r="C2682" s="11">
        <v>5.3269039999999997E-5</v>
      </c>
      <c r="D2682" s="7">
        <f>Data_Warmte[[#This Row],[Fractie]]/MAX(Data_Warmte[Fractie])</f>
        <v>0.12896626218580037</v>
      </c>
    </row>
    <row r="2683" spans="1:4" x14ac:dyDescent="0.25">
      <c r="A2683" s="10">
        <v>43943</v>
      </c>
      <c r="B2683" s="10">
        <f>DATE(1904,MONTH(Data_Warmte[[#This Row],[Datumtijd]]),DAY(Data_Warmte[[#This Row],[Datumtijd]]))+TIME(HOUR(Data_Warmte[[#This Row],[Datumtijd]]),MINUTE(Data_Warmte[[#This Row],[Datumtijd]]),SECOND(Data_Warmte[[#This Row],[Datumtijd]]))</f>
        <v>1574</v>
      </c>
      <c r="C2683" s="11">
        <v>3.5574880000000003E-5</v>
      </c>
      <c r="D2683" s="7">
        <f>Data_Warmte[[#This Row],[Fractie]]/MAX(Data_Warmte[Fractie])</f>
        <v>8.6128064281023015E-2</v>
      </c>
    </row>
    <row r="2684" spans="1:4" x14ac:dyDescent="0.25">
      <c r="A2684" s="10">
        <v>43943.041666666664</v>
      </c>
      <c r="B2684" s="10">
        <f>DATE(1904,MONTH(Data_Warmte[[#This Row],[Datumtijd]]),DAY(Data_Warmte[[#This Row],[Datumtijd]]))+TIME(HOUR(Data_Warmte[[#This Row],[Datumtijd]]),MINUTE(Data_Warmte[[#This Row],[Datumtijd]]),SECOND(Data_Warmte[[#This Row],[Datumtijd]]))</f>
        <v>1574.0416666666667</v>
      </c>
      <c r="C2684" s="11">
        <v>3.3525799999999997E-5</v>
      </c>
      <c r="D2684" s="7">
        <f>Data_Warmte[[#This Row],[Fractie]]/MAX(Data_Warmte[Fractie])</f>
        <v>8.1167167885674407E-2</v>
      </c>
    </row>
    <row r="2685" spans="1:4" x14ac:dyDescent="0.25">
      <c r="A2685" s="10">
        <v>43943.083333333336</v>
      </c>
      <c r="B2685" s="10">
        <f>DATE(1904,MONTH(Data_Warmte[[#This Row],[Datumtijd]]),DAY(Data_Warmte[[#This Row],[Datumtijd]]))+TIME(HOUR(Data_Warmte[[#This Row],[Datumtijd]]),MINUTE(Data_Warmte[[#This Row],[Datumtijd]]),SECOND(Data_Warmte[[#This Row],[Datumtijd]]))</f>
        <v>1574.0833333333333</v>
      </c>
      <c r="C2685" s="11">
        <v>3.3551260000000002E-5</v>
      </c>
      <c r="D2685" s="7">
        <f>Data_Warmte[[#This Row],[Fractie]]/MAX(Data_Warmte[Fractie])</f>
        <v>8.1228807461594138E-2</v>
      </c>
    </row>
    <row r="2686" spans="1:4" x14ac:dyDescent="0.25">
      <c r="A2686" s="10">
        <v>43943.125</v>
      </c>
      <c r="B2686" s="10">
        <f>DATE(1904,MONTH(Data_Warmte[[#This Row],[Datumtijd]]),DAY(Data_Warmte[[#This Row],[Datumtijd]]))+TIME(HOUR(Data_Warmte[[#This Row],[Datumtijd]]),MINUTE(Data_Warmte[[#This Row],[Datumtijd]]),SECOND(Data_Warmte[[#This Row],[Datumtijd]]))</f>
        <v>1574.125</v>
      </c>
      <c r="C2686" s="11">
        <v>3.5939380000000009E-5</v>
      </c>
      <c r="D2686" s="7">
        <f>Data_Warmte[[#This Row],[Fractie]]/MAX(Data_Warmte[Fractie])</f>
        <v>8.701053189385638E-2</v>
      </c>
    </row>
    <row r="2687" spans="1:4" x14ac:dyDescent="0.25">
      <c r="A2687" s="10">
        <v>43943.166666666664</v>
      </c>
      <c r="B2687" s="10">
        <f>DATE(1904,MONTH(Data_Warmte[[#This Row],[Datumtijd]]),DAY(Data_Warmte[[#This Row],[Datumtijd]]))+TIME(HOUR(Data_Warmte[[#This Row],[Datumtijd]]),MINUTE(Data_Warmte[[#This Row],[Datumtijd]]),SECOND(Data_Warmte[[#This Row],[Datumtijd]]))</f>
        <v>1574.1666666666667</v>
      </c>
      <c r="C2687" s="11">
        <v>4.4861560000000008E-5</v>
      </c>
      <c r="D2687" s="7">
        <f>Data_Warmte[[#This Row],[Fractie]]/MAX(Data_Warmte[Fractie])</f>
        <v>0.10861145064795641</v>
      </c>
    </row>
    <row r="2688" spans="1:4" x14ac:dyDescent="0.25">
      <c r="A2688" s="10">
        <v>43943.208333333336</v>
      </c>
      <c r="B2688" s="10">
        <f>DATE(1904,MONTH(Data_Warmte[[#This Row],[Datumtijd]]),DAY(Data_Warmte[[#This Row],[Datumtijd]]))+TIME(HOUR(Data_Warmte[[#This Row],[Datumtijd]]),MINUTE(Data_Warmte[[#This Row],[Datumtijd]]),SECOND(Data_Warmte[[#This Row],[Datumtijd]]))</f>
        <v>1574.2083333333333</v>
      </c>
      <c r="C2688" s="11">
        <v>8.0183460000000006E-5</v>
      </c>
      <c r="D2688" s="7">
        <f>Data_Warmte[[#This Row],[Fractie]]/MAX(Data_Warmte[Fractie])</f>
        <v>0.19412704124806149</v>
      </c>
    </row>
    <row r="2689" spans="1:4" x14ac:dyDescent="0.25">
      <c r="A2689" s="10">
        <v>43943.25</v>
      </c>
      <c r="B2689" s="10">
        <f>DATE(1904,MONTH(Data_Warmte[[#This Row],[Datumtijd]]),DAY(Data_Warmte[[#This Row],[Datumtijd]]))+TIME(HOUR(Data_Warmte[[#This Row],[Datumtijd]]),MINUTE(Data_Warmte[[#This Row],[Datumtijd]]),SECOND(Data_Warmte[[#This Row],[Datumtijd]]))</f>
        <v>1574.25</v>
      </c>
      <c r="C2689" s="11">
        <v>1.447846E-4</v>
      </c>
      <c r="D2689" s="7">
        <f>Data_Warmte[[#This Row],[Fractie]]/MAX(Data_Warmte[Fractie])</f>
        <v>0.35052872520447587</v>
      </c>
    </row>
    <row r="2690" spans="1:4" x14ac:dyDescent="0.25">
      <c r="A2690" s="10">
        <v>43943.291666666664</v>
      </c>
      <c r="B2690" s="10">
        <f>DATE(1904,MONTH(Data_Warmte[[#This Row],[Datumtijd]]),DAY(Data_Warmte[[#This Row],[Datumtijd]]))+TIME(HOUR(Data_Warmte[[#This Row],[Datumtijd]]),MINUTE(Data_Warmte[[#This Row],[Datumtijd]]),SECOND(Data_Warmte[[#This Row],[Datumtijd]]))</f>
        <v>1574.2916666666667</v>
      </c>
      <c r="C2690" s="11">
        <v>1.6296229999999997E-4</v>
      </c>
      <c r="D2690" s="7">
        <f>Data_Warmte[[#This Row],[Fractie]]/MAX(Data_Warmte[Fractie])</f>
        <v>0.39453759084453283</v>
      </c>
    </row>
    <row r="2691" spans="1:4" x14ac:dyDescent="0.25">
      <c r="A2691" s="10">
        <v>43943.333333333336</v>
      </c>
      <c r="B2691" s="10">
        <f>DATE(1904,MONTH(Data_Warmte[[#This Row],[Datumtijd]]),DAY(Data_Warmte[[#This Row],[Datumtijd]]))+TIME(HOUR(Data_Warmte[[#This Row],[Datumtijd]]),MINUTE(Data_Warmte[[#This Row],[Datumtijd]]),SECOND(Data_Warmte[[#This Row],[Datumtijd]]))</f>
        <v>1574.3333333333333</v>
      </c>
      <c r="C2691" s="11">
        <v>1.3925653999999999E-4</v>
      </c>
      <c r="D2691" s="7">
        <f>Data_Warmte[[#This Row],[Fractie]]/MAX(Data_Warmte[Fractie])</f>
        <v>0.33714509307333856</v>
      </c>
    </row>
    <row r="2692" spans="1:4" x14ac:dyDescent="0.25">
      <c r="A2692" s="10">
        <v>43943.375</v>
      </c>
      <c r="B2692" s="10">
        <f>DATE(1904,MONTH(Data_Warmte[[#This Row],[Datumtijd]]),DAY(Data_Warmte[[#This Row],[Datumtijd]]))+TIME(HOUR(Data_Warmte[[#This Row],[Datumtijd]]),MINUTE(Data_Warmte[[#This Row],[Datumtijd]]),SECOND(Data_Warmte[[#This Row],[Datumtijd]]))</f>
        <v>1574.375</v>
      </c>
      <c r="C2692" s="11">
        <v>1.0471962000000001E-4</v>
      </c>
      <c r="D2692" s="7">
        <f>Data_Warmte[[#This Row],[Fractie]]/MAX(Data_Warmte[Fractie])</f>
        <v>0.25352996729277244</v>
      </c>
    </row>
    <row r="2693" spans="1:4" x14ac:dyDescent="0.25">
      <c r="A2693" s="10">
        <v>43943.416666666664</v>
      </c>
      <c r="B2693" s="10">
        <f>DATE(1904,MONTH(Data_Warmte[[#This Row],[Datumtijd]]),DAY(Data_Warmte[[#This Row],[Datumtijd]]))+TIME(HOUR(Data_Warmte[[#This Row],[Datumtijd]]),MINUTE(Data_Warmte[[#This Row],[Datumtijd]]),SECOND(Data_Warmte[[#This Row],[Datumtijd]]))</f>
        <v>1574.4166666666667</v>
      </c>
      <c r="C2693" s="11">
        <v>6.5069619999999999E-5</v>
      </c>
      <c r="D2693" s="7">
        <f>Data_Warmte[[#This Row],[Fractie]]/MAX(Data_Warmte[Fractie])</f>
        <v>0.15753589088991279</v>
      </c>
    </row>
    <row r="2694" spans="1:4" x14ac:dyDescent="0.25">
      <c r="A2694" s="10">
        <v>43943.458333333336</v>
      </c>
      <c r="B2694" s="10">
        <f>DATE(1904,MONTH(Data_Warmte[[#This Row],[Datumtijd]]),DAY(Data_Warmte[[#This Row],[Datumtijd]]))+TIME(HOUR(Data_Warmte[[#This Row],[Datumtijd]]),MINUTE(Data_Warmte[[#This Row],[Datumtijd]]),SECOND(Data_Warmte[[#This Row],[Datumtijd]]))</f>
        <v>1574.4583333333333</v>
      </c>
      <c r="C2694" s="11">
        <v>4.2710000000000003E-5</v>
      </c>
      <c r="D2694" s="7">
        <f>Data_Warmte[[#This Row],[Fractie]]/MAX(Data_Warmte[Fractie])</f>
        <v>0.10340244648590502</v>
      </c>
    </row>
    <row r="2695" spans="1:4" x14ac:dyDescent="0.25">
      <c r="A2695" s="10">
        <v>43943.5</v>
      </c>
      <c r="B2695" s="10">
        <f>DATE(1904,MONTH(Data_Warmte[[#This Row],[Datumtijd]]),DAY(Data_Warmte[[#This Row],[Datumtijd]]))+TIME(HOUR(Data_Warmte[[#This Row],[Datumtijd]]),MINUTE(Data_Warmte[[#This Row],[Datumtijd]]),SECOND(Data_Warmte[[#This Row],[Datumtijd]]))</f>
        <v>1574.5</v>
      </c>
      <c r="C2695" s="11">
        <v>4.0580000000000001E-5</v>
      </c>
      <c r="D2695" s="7">
        <f>Data_Warmte[[#This Row],[Fractie]]/MAX(Data_Warmte[Fractie])</f>
        <v>9.8245639859471448E-2</v>
      </c>
    </row>
    <row r="2696" spans="1:4" x14ac:dyDescent="0.25">
      <c r="A2696" s="10">
        <v>43943.541666666664</v>
      </c>
      <c r="B2696" s="10">
        <f>DATE(1904,MONTH(Data_Warmte[[#This Row],[Datumtijd]]),DAY(Data_Warmte[[#This Row],[Datumtijd]]))+TIME(HOUR(Data_Warmte[[#This Row],[Datumtijd]]),MINUTE(Data_Warmte[[#This Row],[Datumtijd]]),SECOND(Data_Warmte[[#This Row],[Datumtijd]]))</f>
        <v>1574.5416666666667</v>
      </c>
      <c r="C2696" s="11">
        <v>3.4929999999999999E-5</v>
      </c>
      <c r="D2696" s="7">
        <f>Data_Warmte[[#This Row],[Fractie]]/MAX(Data_Warmte[Fractie])</f>
        <v>8.4566786601560806E-2</v>
      </c>
    </row>
    <row r="2697" spans="1:4" x14ac:dyDescent="0.25">
      <c r="A2697" s="10">
        <v>43943.583333333336</v>
      </c>
      <c r="B2697" s="10">
        <f>DATE(1904,MONTH(Data_Warmte[[#This Row],[Datumtijd]]),DAY(Data_Warmte[[#This Row],[Datumtijd]]))+TIME(HOUR(Data_Warmte[[#This Row],[Datumtijd]]),MINUTE(Data_Warmte[[#This Row],[Datumtijd]]),SECOND(Data_Warmte[[#This Row],[Datumtijd]]))</f>
        <v>1574.5833333333333</v>
      </c>
      <c r="C2697" s="11">
        <v>3.4950000000000002E-5</v>
      </c>
      <c r="D2697" s="7">
        <f>Data_Warmte[[#This Row],[Fractie]]/MAX(Data_Warmte[Fractie])</f>
        <v>8.4615207321057845E-2</v>
      </c>
    </row>
    <row r="2698" spans="1:4" x14ac:dyDescent="0.25">
      <c r="A2698" s="10">
        <v>43943.625</v>
      </c>
      <c r="B2698" s="10">
        <f>DATE(1904,MONTH(Data_Warmte[[#This Row],[Datumtijd]]),DAY(Data_Warmte[[#This Row],[Datumtijd]]))+TIME(HOUR(Data_Warmte[[#This Row],[Datumtijd]]),MINUTE(Data_Warmte[[#This Row],[Datumtijd]]),SECOND(Data_Warmte[[#This Row],[Datumtijd]]))</f>
        <v>1574.625</v>
      </c>
      <c r="C2698" s="11">
        <v>3.0880000000000002E-5</v>
      </c>
      <c r="D2698" s="7">
        <f>Data_Warmte[[#This Row],[Fractie]]/MAX(Data_Warmte[Fractie])</f>
        <v>7.4761590903412486E-2</v>
      </c>
    </row>
    <row r="2699" spans="1:4" x14ac:dyDescent="0.25">
      <c r="A2699" s="10">
        <v>43943.666666666664</v>
      </c>
      <c r="B2699" s="10">
        <f>DATE(1904,MONTH(Data_Warmte[[#This Row],[Datumtijd]]),DAY(Data_Warmte[[#This Row],[Datumtijd]]))+TIME(HOUR(Data_Warmte[[#This Row],[Datumtijd]]),MINUTE(Data_Warmte[[#This Row],[Datumtijd]]),SECOND(Data_Warmte[[#This Row],[Datumtijd]]))</f>
        <v>1574.6666666666667</v>
      </c>
      <c r="C2699" s="11">
        <v>7.0822950000000006E-5</v>
      </c>
      <c r="D2699" s="7">
        <f>Data_Warmte[[#This Row],[Fractie]]/MAX(Data_Warmte[Fractie])</f>
        <v>0.17146490979510484</v>
      </c>
    </row>
    <row r="2700" spans="1:4" x14ac:dyDescent="0.25">
      <c r="A2700" s="10">
        <v>43943.708333333336</v>
      </c>
      <c r="B2700" s="10">
        <f>DATE(1904,MONTH(Data_Warmte[[#This Row],[Datumtijd]]),DAY(Data_Warmte[[#This Row],[Datumtijd]]))+TIME(HOUR(Data_Warmte[[#This Row],[Datumtijd]]),MINUTE(Data_Warmte[[#This Row],[Datumtijd]]),SECOND(Data_Warmte[[#This Row],[Datumtijd]]))</f>
        <v>1574.7083333333333</v>
      </c>
      <c r="C2700" s="11">
        <v>9.9359620000000025E-5</v>
      </c>
      <c r="D2700" s="7">
        <f>Data_Warmte[[#This Row],[Fractie]]/MAX(Data_Warmte[Fractie])</f>
        <v>0.24055321446756875</v>
      </c>
    </row>
    <row r="2701" spans="1:4" x14ac:dyDescent="0.25">
      <c r="A2701" s="10">
        <v>43943.75</v>
      </c>
      <c r="B2701" s="10">
        <f>DATE(1904,MONTH(Data_Warmte[[#This Row],[Datumtijd]]),DAY(Data_Warmte[[#This Row],[Datumtijd]]))+TIME(HOUR(Data_Warmte[[#This Row],[Datumtijd]]),MINUTE(Data_Warmte[[#This Row],[Datumtijd]]),SECOND(Data_Warmte[[#This Row],[Datumtijd]]))</f>
        <v>1574.75</v>
      </c>
      <c r="C2701" s="11">
        <v>1.1468796000000001E-4</v>
      </c>
      <c r="D2701" s="7">
        <f>Data_Warmte[[#This Row],[Fractie]]/MAX(Data_Warmte[Fractie])</f>
        <v>0.27766367704232303</v>
      </c>
    </row>
    <row r="2702" spans="1:4" x14ac:dyDescent="0.25">
      <c r="A2702" s="10">
        <v>43943.791666666664</v>
      </c>
      <c r="B2702" s="10">
        <f>DATE(1904,MONTH(Data_Warmte[[#This Row],[Datumtijd]]),DAY(Data_Warmte[[#This Row],[Datumtijd]]))+TIME(HOUR(Data_Warmte[[#This Row],[Datumtijd]]),MINUTE(Data_Warmte[[#This Row],[Datumtijd]]),SECOND(Data_Warmte[[#This Row],[Datumtijd]]))</f>
        <v>1574.7916666666667</v>
      </c>
      <c r="C2702" s="11">
        <v>1.2248089E-4</v>
      </c>
      <c r="D2702" s="7">
        <f>Data_Warmte[[#This Row],[Fractie]]/MAX(Data_Warmte[Fractie])</f>
        <v>0.29653064092182202</v>
      </c>
    </row>
    <row r="2703" spans="1:4" x14ac:dyDescent="0.25">
      <c r="A2703" s="10">
        <v>43943.833333333336</v>
      </c>
      <c r="B2703" s="10">
        <f>DATE(1904,MONTH(Data_Warmte[[#This Row],[Datumtijd]]),DAY(Data_Warmte[[#This Row],[Datumtijd]]))+TIME(HOUR(Data_Warmte[[#This Row],[Datumtijd]]),MINUTE(Data_Warmte[[#This Row],[Datumtijd]]),SECOND(Data_Warmte[[#This Row],[Datumtijd]]))</f>
        <v>1574.8333333333333</v>
      </c>
      <c r="C2703" s="11">
        <v>1.2375775000000001E-4</v>
      </c>
      <c r="D2703" s="7">
        <f>Data_Warmte[[#This Row],[Fractie]]/MAX(Data_Warmte[Fractie])</f>
        <v>0.29962196491667087</v>
      </c>
    </row>
    <row r="2704" spans="1:4" x14ac:dyDescent="0.25">
      <c r="A2704" s="10">
        <v>43943.875</v>
      </c>
      <c r="B2704" s="10">
        <f>DATE(1904,MONTH(Data_Warmte[[#This Row],[Datumtijd]]),DAY(Data_Warmte[[#This Row],[Datumtijd]]))+TIME(HOUR(Data_Warmte[[#This Row],[Datumtijd]]),MINUTE(Data_Warmte[[#This Row],[Datumtijd]]),SECOND(Data_Warmte[[#This Row],[Datumtijd]]))</f>
        <v>1574.875</v>
      </c>
      <c r="C2704" s="11">
        <v>1.0648487999999999E-4</v>
      </c>
      <c r="D2704" s="7">
        <f>Data_Warmte[[#This Row],[Fractie]]/MAX(Data_Warmte[Fractie])</f>
        <v>0.25780372525773859</v>
      </c>
    </row>
    <row r="2705" spans="1:4" x14ac:dyDescent="0.25">
      <c r="A2705" s="10">
        <v>43943.916666666664</v>
      </c>
      <c r="B2705" s="10">
        <f>DATE(1904,MONTH(Data_Warmte[[#This Row],[Datumtijd]]),DAY(Data_Warmte[[#This Row],[Datumtijd]]))+TIME(HOUR(Data_Warmte[[#This Row],[Datumtijd]]),MINUTE(Data_Warmte[[#This Row],[Datumtijd]]),SECOND(Data_Warmte[[#This Row],[Datumtijd]]))</f>
        <v>1574.9166666666667</v>
      </c>
      <c r="C2705" s="11">
        <v>7.9447640000000004E-5</v>
      </c>
      <c r="D2705" s="7">
        <f>Data_Warmte[[#This Row],[Fractie]]/MAX(Data_Warmte[Fractie])</f>
        <v>0.19234559455704631</v>
      </c>
    </row>
    <row r="2706" spans="1:4" x14ac:dyDescent="0.25">
      <c r="A2706" s="10">
        <v>43943.958333333336</v>
      </c>
      <c r="B2706" s="10">
        <f>DATE(1904,MONTH(Data_Warmte[[#This Row],[Datumtijd]]),DAY(Data_Warmte[[#This Row],[Datumtijd]]))+TIME(HOUR(Data_Warmte[[#This Row],[Datumtijd]]),MINUTE(Data_Warmte[[#This Row],[Datumtijd]]),SECOND(Data_Warmte[[#This Row],[Datumtijd]]))</f>
        <v>1574.9583333333333</v>
      </c>
      <c r="C2706" s="11">
        <v>4.9291119999999994E-5</v>
      </c>
      <c r="D2706" s="7">
        <f>Data_Warmte[[#This Row],[Fractie]]/MAX(Data_Warmte[Fractie])</f>
        <v>0.11933557476071932</v>
      </c>
    </row>
    <row r="2707" spans="1:4" x14ac:dyDescent="0.25">
      <c r="A2707" s="10">
        <v>43944</v>
      </c>
      <c r="B2707" s="10">
        <f>DATE(1904,MONTH(Data_Warmte[[#This Row],[Datumtijd]]),DAY(Data_Warmte[[#This Row],[Datumtijd]]))+TIME(HOUR(Data_Warmte[[#This Row],[Datumtijd]]),MINUTE(Data_Warmte[[#This Row],[Datumtijd]]),SECOND(Data_Warmte[[#This Row],[Datumtijd]]))</f>
        <v>1575</v>
      </c>
      <c r="C2707" s="11">
        <v>3.3438879999999995E-5</v>
      </c>
      <c r="D2707" s="7">
        <f>Data_Warmte[[#This Row],[Fractie]]/MAX(Data_Warmte[Fractie])</f>
        <v>8.0956731438740326E-2</v>
      </c>
    </row>
    <row r="2708" spans="1:4" x14ac:dyDescent="0.25">
      <c r="A2708" s="10">
        <v>43944.041666666664</v>
      </c>
      <c r="B2708" s="10">
        <f>DATE(1904,MONTH(Data_Warmte[[#This Row],[Datumtijd]]),DAY(Data_Warmte[[#This Row],[Datumtijd]]))+TIME(HOUR(Data_Warmte[[#This Row],[Datumtijd]]),MINUTE(Data_Warmte[[#This Row],[Datumtijd]]),SECOND(Data_Warmte[[#This Row],[Datumtijd]]))</f>
        <v>1575.0416666666667</v>
      </c>
      <c r="C2708" s="11">
        <v>3.0695499999999998E-5</v>
      </c>
      <c r="D2708" s="7">
        <f>Data_Warmte[[#This Row],[Fractie]]/MAX(Data_Warmte[Fractie])</f>
        <v>7.4314909766052387E-2</v>
      </c>
    </row>
    <row r="2709" spans="1:4" x14ac:dyDescent="0.25">
      <c r="A2709" s="10">
        <v>43944.083333333336</v>
      </c>
      <c r="B2709" s="10">
        <f>DATE(1904,MONTH(Data_Warmte[[#This Row],[Datumtijd]]),DAY(Data_Warmte[[#This Row],[Datumtijd]]))+TIME(HOUR(Data_Warmte[[#This Row],[Datumtijd]]),MINUTE(Data_Warmte[[#This Row],[Datumtijd]]),SECOND(Data_Warmte[[#This Row],[Datumtijd]]))</f>
        <v>1575.0833333333333</v>
      </c>
      <c r="C2709" s="11">
        <v>3.0155980000000006E-5</v>
      </c>
      <c r="D2709" s="7">
        <f>Data_Warmte[[#This Row],[Fractie]]/MAX(Data_Warmte[Fractie])</f>
        <v>7.3008712436900561E-2</v>
      </c>
    </row>
    <row r="2710" spans="1:4" x14ac:dyDescent="0.25">
      <c r="A2710" s="10">
        <v>43944.125</v>
      </c>
      <c r="B2710" s="10">
        <f>DATE(1904,MONTH(Data_Warmte[[#This Row],[Datumtijd]]),DAY(Data_Warmte[[#This Row],[Datumtijd]]))+TIME(HOUR(Data_Warmte[[#This Row],[Datumtijd]]),MINUTE(Data_Warmte[[#This Row],[Datumtijd]]),SECOND(Data_Warmte[[#This Row],[Datumtijd]]))</f>
        <v>1575.125</v>
      </c>
      <c r="C2710" s="11">
        <v>3.2428830000000006E-5</v>
      </c>
      <c r="D2710" s="7">
        <f>Data_Warmte[[#This Row],[Fractie]]/MAX(Data_Warmte[Fractie])</f>
        <v>7.8511364052341645E-2</v>
      </c>
    </row>
    <row r="2711" spans="1:4" x14ac:dyDescent="0.25">
      <c r="A2711" s="10">
        <v>43944.166666666664</v>
      </c>
      <c r="B2711" s="10">
        <f>DATE(1904,MONTH(Data_Warmte[[#This Row],[Datumtijd]]),DAY(Data_Warmte[[#This Row],[Datumtijd]]))+TIME(HOUR(Data_Warmte[[#This Row],[Datumtijd]]),MINUTE(Data_Warmte[[#This Row],[Datumtijd]]),SECOND(Data_Warmte[[#This Row],[Datumtijd]]))</f>
        <v>1575.1666666666667</v>
      </c>
      <c r="C2711" s="11">
        <v>4.0905340000000012E-5</v>
      </c>
      <c r="D2711" s="7">
        <f>Data_Warmte[[#This Row],[Fractie]]/MAX(Data_Warmte[Fractie])</f>
        <v>9.9033299703529643E-2</v>
      </c>
    </row>
    <row r="2712" spans="1:4" x14ac:dyDescent="0.25">
      <c r="A2712" s="10">
        <v>43944.208333333336</v>
      </c>
      <c r="B2712" s="10">
        <f>DATE(1904,MONTH(Data_Warmte[[#This Row],[Datumtijd]]),DAY(Data_Warmte[[#This Row],[Datumtijd]]))+TIME(HOUR(Data_Warmte[[#This Row],[Datumtijd]]),MINUTE(Data_Warmte[[#This Row],[Datumtijd]]),SECOND(Data_Warmte[[#This Row],[Datumtijd]]))</f>
        <v>1575.2083333333333</v>
      </c>
      <c r="C2712" s="11">
        <v>7.4615280000000009E-5</v>
      </c>
      <c r="D2712" s="7">
        <f>Data_Warmte[[#This Row],[Fractie]]/MAX(Data_Warmte[Fractie])</f>
        <v>0.1806462771536132</v>
      </c>
    </row>
    <row r="2713" spans="1:4" x14ac:dyDescent="0.25">
      <c r="A2713" s="10">
        <v>43944.25</v>
      </c>
      <c r="B2713" s="10">
        <f>DATE(1904,MONTH(Data_Warmte[[#This Row],[Datumtijd]]),DAY(Data_Warmte[[#This Row],[Datumtijd]]))+TIME(HOUR(Data_Warmte[[#This Row],[Datumtijd]]),MINUTE(Data_Warmte[[#This Row],[Datumtijd]]),SECOND(Data_Warmte[[#This Row],[Datumtijd]]))</f>
        <v>1575.25</v>
      </c>
      <c r="C2713" s="11">
        <v>1.40531E-4</v>
      </c>
      <c r="D2713" s="7">
        <f>Data_Warmte[[#This Row],[Fractie]]/MAX(Data_Warmte[Fractie])</f>
        <v>0.34023060658184778</v>
      </c>
    </row>
    <row r="2714" spans="1:4" x14ac:dyDescent="0.25">
      <c r="A2714" s="10">
        <v>43944.291666666664</v>
      </c>
      <c r="B2714" s="10">
        <f>DATE(1904,MONTH(Data_Warmte[[#This Row],[Datumtijd]]),DAY(Data_Warmte[[#This Row],[Datumtijd]]))+TIME(HOUR(Data_Warmte[[#This Row],[Datumtijd]]),MINUTE(Data_Warmte[[#This Row],[Datumtijd]]),SECOND(Data_Warmte[[#This Row],[Datumtijd]]))</f>
        <v>1575.2916666666667</v>
      </c>
      <c r="C2714" s="11">
        <v>1.5436909999999997E-4</v>
      </c>
      <c r="D2714" s="7">
        <f>Data_Warmte[[#This Row],[Fractie]]/MAX(Data_Warmte[Fractie])</f>
        <v>0.37373314450543943</v>
      </c>
    </row>
    <row r="2715" spans="1:4" x14ac:dyDescent="0.25">
      <c r="A2715" s="10">
        <v>43944.333333333336</v>
      </c>
      <c r="B2715" s="10">
        <f>DATE(1904,MONTH(Data_Warmte[[#This Row],[Datumtijd]]),DAY(Data_Warmte[[#This Row],[Datumtijd]]))+TIME(HOUR(Data_Warmte[[#This Row],[Datumtijd]]),MINUTE(Data_Warmte[[#This Row],[Datumtijd]]),SECOND(Data_Warmte[[#This Row],[Datumtijd]]))</f>
        <v>1575.3333333333333</v>
      </c>
      <c r="C2715" s="11">
        <v>1.2783266E-4</v>
      </c>
      <c r="D2715" s="7">
        <f>Data_Warmte[[#This Row],[Fractie]]/MAX(Data_Warmte[Fractie])</f>
        <v>0.30948746862095272</v>
      </c>
    </row>
    <row r="2716" spans="1:4" x14ac:dyDescent="0.25">
      <c r="A2716" s="10">
        <v>43944.375</v>
      </c>
      <c r="B2716" s="10">
        <f>DATE(1904,MONTH(Data_Warmte[[#This Row],[Datumtijd]]),DAY(Data_Warmte[[#This Row],[Datumtijd]]))+TIME(HOUR(Data_Warmte[[#This Row],[Datumtijd]]),MINUTE(Data_Warmte[[#This Row],[Datumtijd]]),SECOND(Data_Warmte[[#This Row],[Datumtijd]]))</f>
        <v>1575.375</v>
      </c>
      <c r="C2716" s="11">
        <v>8.5238220000000028E-5</v>
      </c>
      <c r="D2716" s="7">
        <f>Data_Warmte[[#This Row],[Fractie]]/MAX(Data_Warmte[Fractie])</f>
        <v>0.20636479705230162</v>
      </c>
    </row>
    <row r="2717" spans="1:4" x14ac:dyDescent="0.25">
      <c r="A2717" s="10">
        <v>43944.416666666664</v>
      </c>
      <c r="B2717" s="10">
        <f>DATE(1904,MONTH(Data_Warmte[[#This Row],[Datumtijd]]),DAY(Data_Warmte[[#This Row],[Datumtijd]]))+TIME(HOUR(Data_Warmte[[#This Row],[Datumtijd]]),MINUTE(Data_Warmte[[#This Row],[Datumtijd]]),SECOND(Data_Warmte[[#This Row],[Datumtijd]]))</f>
        <v>1575.4166666666667</v>
      </c>
      <c r="C2717" s="11">
        <v>4.688158E-5</v>
      </c>
      <c r="D2717" s="7">
        <f>Data_Warmte[[#This Row],[Fractie]]/MAX(Data_Warmte[Fractie])</f>
        <v>0.1135019917378758</v>
      </c>
    </row>
    <row r="2718" spans="1:4" x14ac:dyDescent="0.25">
      <c r="A2718" s="10">
        <v>43944.458333333336</v>
      </c>
      <c r="B2718" s="10">
        <f>DATE(1904,MONTH(Data_Warmte[[#This Row],[Datumtijd]]),DAY(Data_Warmte[[#This Row],[Datumtijd]]))+TIME(HOUR(Data_Warmte[[#This Row],[Datumtijd]]),MINUTE(Data_Warmte[[#This Row],[Datumtijd]]),SECOND(Data_Warmte[[#This Row],[Datumtijd]]))</f>
        <v>1575.4583333333333</v>
      </c>
      <c r="C2718" s="11">
        <v>4.2710000000000003E-5</v>
      </c>
      <c r="D2718" s="7">
        <f>Data_Warmte[[#This Row],[Fractie]]/MAX(Data_Warmte[Fractie])</f>
        <v>0.10340244648590502</v>
      </c>
    </row>
    <row r="2719" spans="1:4" x14ac:dyDescent="0.25">
      <c r="A2719" s="10">
        <v>43944.5</v>
      </c>
      <c r="B2719" s="10">
        <f>DATE(1904,MONTH(Data_Warmte[[#This Row],[Datumtijd]]),DAY(Data_Warmte[[#This Row],[Datumtijd]]))+TIME(HOUR(Data_Warmte[[#This Row],[Datumtijd]]),MINUTE(Data_Warmte[[#This Row],[Datumtijd]]),SECOND(Data_Warmte[[#This Row],[Datumtijd]]))</f>
        <v>1575.5</v>
      </c>
      <c r="C2719" s="11">
        <v>4.0580000000000001E-5</v>
      </c>
      <c r="D2719" s="7">
        <f>Data_Warmte[[#This Row],[Fractie]]/MAX(Data_Warmte[Fractie])</f>
        <v>9.8245639859471448E-2</v>
      </c>
    </row>
    <row r="2720" spans="1:4" x14ac:dyDescent="0.25">
      <c r="A2720" s="10">
        <v>43944.541666666664</v>
      </c>
      <c r="B2720" s="10">
        <f>DATE(1904,MONTH(Data_Warmte[[#This Row],[Datumtijd]]),DAY(Data_Warmte[[#This Row],[Datumtijd]]))+TIME(HOUR(Data_Warmte[[#This Row],[Datumtijd]]),MINUTE(Data_Warmte[[#This Row],[Datumtijd]]),SECOND(Data_Warmte[[#This Row],[Datumtijd]]))</f>
        <v>1575.5416666666667</v>
      </c>
      <c r="C2720" s="11">
        <v>3.4929999999999999E-5</v>
      </c>
      <c r="D2720" s="7">
        <f>Data_Warmte[[#This Row],[Fractie]]/MAX(Data_Warmte[Fractie])</f>
        <v>8.4566786601560806E-2</v>
      </c>
    </row>
    <row r="2721" spans="1:4" x14ac:dyDescent="0.25">
      <c r="A2721" s="10">
        <v>43944.583333333336</v>
      </c>
      <c r="B2721" s="10">
        <f>DATE(1904,MONTH(Data_Warmte[[#This Row],[Datumtijd]]),DAY(Data_Warmte[[#This Row],[Datumtijd]]))+TIME(HOUR(Data_Warmte[[#This Row],[Datumtijd]]),MINUTE(Data_Warmte[[#This Row],[Datumtijd]]),SECOND(Data_Warmte[[#This Row],[Datumtijd]]))</f>
        <v>1575.5833333333333</v>
      </c>
      <c r="C2721" s="11">
        <v>3.4950000000000002E-5</v>
      </c>
      <c r="D2721" s="7">
        <f>Data_Warmte[[#This Row],[Fractie]]/MAX(Data_Warmte[Fractie])</f>
        <v>8.4615207321057845E-2</v>
      </c>
    </row>
    <row r="2722" spans="1:4" x14ac:dyDescent="0.25">
      <c r="A2722" s="10">
        <v>43944.625</v>
      </c>
      <c r="B2722" s="10">
        <f>DATE(1904,MONTH(Data_Warmte[[#This Row],[Datumtijd]]),DAY(Data_Warmte[[#This Row],[Datumtijd]]))+TIME(HOUR(Data_Warmte[[#This Row],[Datumtijd]]),MINUTE(Data_Warmte[[#This Row],[Datumtijd]]),SECOND(Data_Warmte[[#This Row],[Datumtijd]]))</f>
        <v>1575.625</v>
      </c>
      <c r="C2722" s="11">
        <v>3.0880000000000002E-5</v>
      </c>
      <c r="D2722" s="7">
        <f>Data_Warmte[[#This Row],[Fractie]]/MAX(Data_Warmte[Fractie])</f>
        <v>7.4761590903412486E-2</v>
      </c>
    </row>
    <row r="2723" spans="1:4" x14ac:dyDescent="0.25">
      <c r="A2723" s="10">
        <v>43944.666666666664</v>
      </c>
      <c r="B2723" s="10">
        <f>DATE(1904,MONTH(Data_Warmte[[#This Row],[Datumtijd]]),DAY(Data_Warmte[[#This Row],[Datumtijd]]))+TIME(HOUR(Data_Warmte[[#This Row],[Datumtijd]]),MINUTE(Data_Warmte[[#This Row],[Datumtijd]]),SECOND(Data_Warmte[[#This Row],[Datumtijd]]))</f>
        <v>1575.6666666666667</v>
      </c>
      <c r="C2723" s="11">
        <v>6.2482700000000011E-5</v>
      </c>
      <c r="D2723" s="7">
        <f>Data_Warmte[[#This Row],[Fractie]]/MAX(Data_Warmte[Fractie])</f>
        <v>0.15127286450585012</v>
      </c>
    </row>
    <row r="2724" spans="1:4" x14ac:dyDescent="0.25">
      <c r="A2724" s="10">
        <v>43944.708333333336</v>
      </c>
      <c r="B2724" s="10">
        <f>DATE(1904,MONTH(Data_Warmte[[#This Row],[Datumtijd]]),DAY(Data_Warmte[[#This Row],[Datumtijd]]))+TIME(HOUR(Data_Warmte[[#This Row],[Datumtijd]]),MINUTE(Data_Warmte[[#This Row],[Datumtijd]]),SECOND(Data_Warmte[[#This Row],[Datumtijd]]))</f>
        <v>1575.7083333333333</v>
      </c>
      <c r="C2724" s="11">
        <v>9.0452380000000034E-5</v>
      </c>
      <c r="D2724" s="7">
        <f>Data_Warmte[[#This Row],[Fractie]]/MAX(Data_Warmte[Fractie])</f>
        <v>0.21898846599093302</v>
      </c>
    </row>
    <row r="2725" spans="1:4" x14ac:dyDescent="0.25">
      <c r="A2725" s="10">
        <v>43944.75</v>
      </c>
      <c r="B2725" s="10">
        <f>DATE(1904,MONTH(Data_Warmte[[#This Row],[Datumtijd]]),DAY(Data_Warmte[[#This Row],[Datumtijd]]))+TIME(HOUR(Data_Warmte[[#This Row],[Datumtijd]]),MINUTE(Data_Warmte[[#This Row],[Datumtijd]]),SECOND(Data_Warmte[[#This Row],[Datumtijd]]))</f>
        <v>1575.75</v>
      </c>
      <c r="C2725" s="11">
        <v>1.0265508E-4</v>
      </c>
      <c r="D2725" s="7">
        <f>Data_Warmte[[#This Row],[Fractie]]/MAX(Data_Warmte[Fractie])</f>
        <v>0.24853164168125261</v>
      </c>
    </row>
    <row r="2726" spans="1:4" x14ac:dyDescent="0.25">
      <c r="A2726" s="10">
        <v>43944.791666666664</v>
      </c>
      <c r="B2726" s="10">
        <f>DATE(1904,MONTH(Data_Warmte[[#This Row],[Datumtijd]]),DAY(Data_Warmte[[#This Row],[Datumtijd]]))+TIME(HOUR(Data_Warmte[[#This Row],[Datumtijd]]),MINUTE(Data_Warmte[[#This Row],[Datumtijd]]),SECOND(Data_Warmte[[#This Row],[Datumtijd]]))</f>
        <v>1575.7916666666667</v>
      </c>
      <c r="C2726" s="11">
        <v>1.1121248999999999E-4</v>
      </c>
      <c r="D2726" s="7">
        <f>Data_Warmte[[#This Row],[Fractie]]/MAX(Data_Warmte[Fractie])</f>
        <v>0.26924943914280602</v>
      </c>
    </row>
    <row r="2727" spans="1:4" x14ac:dyDescent="0.25">
      <c r="A2727" s="10">
        <v>43944.833333333336</v>
      </c>
      <c r="B2727" s="10">
        <f>DATE(1904,MONTH(Data_Warmte[[#This Row],[Datumtijd]]),DAY(Data_Warmte[[#This Row],[Datumtijd]]))+TIME(HOUR(Data_Warmte[[#This Row],[Datumtijd]]),MINUTE(Data_Warmte[[#This Row],[Datumtijd]]),SECOND(Data_Warmte[[#This Row],[Datumtijd]]))</f>
        <v>1575.8333333333333</v>
      </c>
      <c r="C2727" s="11">
        <v>1.1488825000000001E-4</v>
      </c>
      <c r="D2727" s="7">
        <f>Data_Warmte[[#This Row],[Fractie]]/MAX(Data_Warmte[Fractie])</f>
        <v>0.27814858633772599</v>
      </c>
    </row>
    <row r="2728" spans="1:4" x14ac:dyDescent="0.25">
      <c r="A2728" s="10">
        <v>43944.875</v>
      </c>
      <c r="B2728" s="10">
        <f>DATE(1904,MONTH(Data_Warmte[[#This Row],[Datumtijd]]),DAY(Data_Warmte[[#This Row],[Datumtijd]]))+TIME(HOUR(Data_Warmte[[#This Row],[Datumtijd]]),MINUTE(Data_Warmte[[#This Row],[Datumtijd]]),SECOND(Data_Warmte[[#This Row],[Datumtijd]]))</f>
        <v>1575.875</v>
      </c>
      <c r="C2728" s="11">
        <v>9.8482619999999986E-5</v>
      </c>
      <c r="D2728" s="7">
        <f>Data_Warmte[[#This Row],[Fractie]]/MAX(Data_Warmte[Fractie])</f>
        <v>0.23842996591762392</v>
      </c>
    </row>
    <row r="2729" spans="1:4" x14ac:dyDescent="0.25">
      <c r="A2729" s="10">
        <v>43944.916666666664</v>
      </c>
      <c r="B2729" s="10">
        <f>DATE(1904,MONTH(Data_Warmte[[#This Row],[Datumtijd]]),DAY(Data_Warmte[[#This Row],[Datumtijd]]))+TIME(HOUR(Data_Warmte[[#This Row],[Datumtijd]]),MINUTE(Data_Warmte[[#This Row],[Datumtijd]]),SECOND(Data_Warmte[[#This Row],[Datumtijd]]))</f>
        <v>1575.9166666666667</v>
      </c>
      <c r="C2729" s="11">
        <v>7.4755559999999997E-5</v>
      </c>
      <c r="D2729" s="7">
        <f>Data_Warmte[[#This Row],[Fractie]]/MAX(Data_Warmte[Fractie])</f>
        <v>0.18098590008016532</v>
      </c>
    </row>
    <row r="2730" spans="1:4" x14ac:dyDescent="0.25">
      <c r="A2730" s="10">
        <v>43944.958333333336</v>
      </c>
      <c r="B2730" s="10">
        <f>DATE(1904,MONTH(Data_Warmte[[#This Row],[Datumtijd]]),DAY(Data_Warmte[[#This Row],[Datumtijd]]))+TIME(HOUR(Data_Warmte[[#This Row],[Datumtijd]]),MINUTE(Data_Warmte[[#This Row],[Datumtijd]]),SECOND(Data_Warmte[[#This Row],[Datumtijd]]))</f>
        <v>1575.9583333333333</v>
      </c>
      <c r="C2730" s="11">
        <v>4.589064E-5</v>
      </c>
      <c r="D2730" s="7">
        <f>Data_Warmte[[#This Row],[Fractie]]/MAX(Data_Warmte[Fractie])</f>
        <v>0.11110289034895651</v>
      </c>
    </row>
    <row r="2731" spans="1:4" x14ac:dyDescent="0.25">
      <c r="A2731" s="10">
        <v>43945</v>
      </c>
      <c r="B2731" s="10">
        <f>DATE(1904,MONTH(Data_Warmte[[#This Row],[Datumtijd]]),DAY(Data_Warmte[[#This Row],[Datumtijd]]))+TIME(HOUR(Data_Warmte[[#This Row],[Datumtijd]]),MINUTE(Data_Warmte[[#This Row],[Datumtijd]]),SECOND(Data_Warmte[[#This Row],[Datumtijd]]))</f>
        <v>1576</v>
      </c>
      <c r="C2731" s="11">
        <v>3.1181840000000003E-5</v>
      </c>
      <c r="D2731" s="7">
        <f>Data_Warmte[[#This Row],[Fractie]]/MAX(Data_Warmte[Fractie])</f>
        <v>7.5492356402061644E-2</v>
      </c>
    </row>
    <row r="2732" spans="1:4" x14ac:dyDescent="0.25">
      <c r="A2732" s="10">
        <v>43945.041666666664</v>
      </c>
      <c r="B2732" s="10">
        <f>DATE(1904,MONTH(Data_Warmte[[#This Row],[Datumtijd]]),DAY(Data_Warmte[[#This Row],[Datumtijd]]))+TIME(HOUR(Data_Warmte[[#This Row],[Datumtijd]]),MINUTE(Data_Warmte[[#This Row],[Datumtijd]]),SECOND(Data_Warmte[[#This Row],[Datumtijd]]))</f>
        <v>1576.0416666666667</v>
      </c>
      <c r="C2732" s="11">
        <v>2.66451E-5</v>
      </c>
      <c r="D2732" s="7">
        <f>Data_Warmte[[#This Row],[Fractie]]/MAX(Data_Warmte[Fractie])</f>
        <v>6.450874565351411E-2</v>
      </c>
    </row>
    <row r="2733" spans="1:4" x14ac:dyDescent="0.25">
      <c r="A2733" s="10">
        <v>43945.083333333336</v>
      </c>
      <c r="B2733" s="10">
        <f>DATE(1904,MONTH(Data_Warmte[[#This Row],[Datumtijd]]),DAY(Data_Warmte[[#This Row],[Datumtijd]]))+TIME(HOUR(Data_Warmte[[#This Row],[Datumtijd]]),MINUTE(Data_Warmte[[#This Row],[Datumtijd]]),SECOND(Data_Warmte[[#This Row],[Datumtijd]]))</f>
        <v>1576.0833333333333</v>
      </c>
      <c r="C2733" s="11">
        <v>2.5971100000000003E-5</v>
      </c>
      <c r="D2733" s="7">
        <f>Data_Warmte[[#This Row],[Fractie]]/MAX(Data_Warmte[Fractie])</f>
        <v>6.2876967406464257E-2</v>
      </c>
    </row>
    <row r="2734" spans="1:4" x14ac:dyDescent="0.25">
      <c r="A2734" s="10">
        <v>43945.125</v>
      </c>
      <c r="B2734" s="10">
        <f>DATE(1904,MONTH(Data_Warmte[[#This Row],[Datumtijd]]),DAY(Data_Warmte[[#This Row],[Datumtijd]]))+TIME(HOUR(Data_Warmte[[#This Row],[Datumtijd]]),MINUTE(Data_Warmte[[#This Row],[Datumtijd]]),SECOND(Data_Warmte[[#This Row],[Datumtijd]]))</f>
        <v>1576.125</v>
      </c>
      <c r="C2734" s="11">
        <v>2.8711100000000004E-5</v>
      </c>
      <c r="D2734" s="7">
        <f>Data_Warmte[[#This Row],[Fractie]]/MAX(Data_Warmte[Fractie])</f>
        <v>6.9510605977557205E-2</v>
      </c>
    </row>
    <row r="2735" spans="1:4" x14ac:dyDescent="0.25">
      <c r="A2735" s="10">
        <v>43945.166666666664</v>
      </c>
      <c r="B2735" s="10">
        <f>DATE(1904,MONTH(Data_Warmte[[#This Row],[Datumtijd]]),DAY(Data_Warmte[[#This Row],[Datumtijd]]))+TIME(HOUR(Data_Warmte[[#This Row],[Datumtijd]]),MINUTE(Data_Warmte[[#This Row],[Datumtijd]]),SECOND(Data_Warmte[[#This Row],[Datumtijd]]))</f>
        <v>1576.1666666666667</v>
      </c>
      <c r="C2735" s="11">
        <v>3.6594620000000005E-5</v>
      </c>
      <c r="D2735" s="7">
        <f>Data_Warmte[[#This Row],[Fractie]]/MAX(Data_Warmte[Fractie])</f>
        <v>8.859689150601803E-2</v>
      </c>
    </row>
    <row r="2736" spans="1:4" x14ac:dyDescent="0.25">
      <c r="A2736" s="10">
        <v>43945.208333333336</v>
      </c>
      <c r="B2736" s="10">
        <f>DATE(1904,MONTH(Data_Warmte[[#This Row],[Datumtijd]]),DAY(Data_Warmte[[#This Row],[Datumtijd]]))+TIME(HOUR(Data_Warmte[[#This Row],[Datumtijd]]),MINUTE(Data_Warmte[[#This Row],[Datumtijd]]),SECOND(Data_Warmte[[#This Row],[Datumtijd]]))</f>
        <v>1576.2083333333333</v>
      </c>
      <c r="C2736" s="11">
        <v>7.0164339999999998E-5</v>
      </c>
      <c r="D2736" s="7">
        <f>Data_Warmte[[#This Row],[Fractie]]/MAX(Data_Warmte[Fractie])</f>
        <v>0.16987039129170792</v>
      </c>
    </row>
    <row r="2737" spans="1:4" x14ac:dyDescent="0.25">
      <c r="A2737" s="10">
        <v>43945.25</v>
      </c>
      <c r="B2737" s="10">
        <f>DATE(1904,MONTH(Data_Warmte[[#This Row],[Datumtijd]]),DAY(Data_Warmte[[#This Row],[Datumtijd]]))+TIME(HOUR(Data_Warmte[[#This Row],[Datumtijd]]),MINUTE(Data_Warmte[[#This Row],[Datumtijd]]),SECOND(Data_Warmte[[#This Row],[Datumtijd]]))</f>
        <v>1576.25</v>
      </c>
      <c r="C2737" s="11">
        <v>1.3363935E-4</v>
      </c>
      <c r="D2737" s="7">
        <f>Data_Warmte[[#This Row],[Fractie]]/MAX(Data_Warmte[Fractie])</f>
        <v>0.32354567400576284</v>
      </c>
    </row>
    <row r="2738" spans="1:4" x14ac:dyDescent="0.25">
      <c r="A2738" s="10">
        <v>43945.291666666664</v>
      </c>
      <c r="B2738" s="10">
        <f>DATE(1904,MONTH(Data_Warmte[[#This Row],[Datumtijd]]),DAY(Data_Warmte[[#This Row],[Datumtijd]]))+TIME(HOUR(Data_Warmte[[#This Row],[Datumtijd]]),MINUTE(Data_Warmte[[#This Row],[Datumtijd]]),SECOND(Data_Warmte[[#This Row],[Datumtijd]]))</f>
        <v>1576.2916666666667</v>
      </c>
      <c r="C2738" s="11">
        <v>1.4776249999999999E-4</v>
      </c>
      <c r="D2738" s="7">
        <f>Data_Warmte[[#This Row],[Fractie]]/MAX(Data_Warmte[Fractie])</f>
        <v>0.35773832823398594</v>
      </c>
    </row>
    <row r="2739" spans="1:4" x14ac:dyDescent="0.25">
      <c r="A2739" s="10">
        <v>43945.333333333336</v>
      </c>
      <c r="B2739" s="10">
        <f>DATE(1904,MONTH(Data_Warmte[[#This Row],[Datumtijd]]),DAY(Data_Warmte[[#This Row],[Datumtijd]]))+TIME(HOUR(Data_Warmte[[#This Row],[Datumtijd]]),MINUTE(Data_Warmte[[#This Row],[Datumtijd]]),SECOND(Data_Warmte[[#This Row],[Datumtijd]]))</f>
        <v>1576.3333333333333</v>
      </c>
      <c r="C2739" s="11">
        <v>1.1989940999999999E-4</v>
      </c>
      <c r="D2739" s="7">
        <f>Data_Warmte[[#This Row],[Fractie]]/MAX(Data_Warmte[Fractie])</f>
        <v>0.29028078497346249</v>
      </c>
    </row>
    <row r="2740" spans="1:4" x14ac:dyDescent="0.25">
      <c r="A2740" s="10">
        <v>43945.375</v>
      </c>
      <c r="B2740" s="10">
        <f>DATE(1904,MONTH(Data_Warmte[[#This Row],[Datumtijd]]),DAY(Data_Warmte[[#This Row],[Datumtijd]]))+TIME(HOUR(Data_Warmte[[#This Row],[Datumtijd]]),MINUTE(Data_Warmte[[#This Row],[Datumtijd]]),SECOND(Data_Warmte[[#This Row],[Datumtijd]]))</f>
        <v>1576.375</v>
      </c>
      <c r="C2740" s="11">
        <v>7.8234780000000024E-5</v>
      </c>
      <c r="D2740" s="7">
        <f>Data_Warmte[[#This Row],[Fractie]]/MAX(Data_Warmte[Fractie])</f>
        <v>0.18940921686458803</v>
      </c>
    </row>
    <row r="2741" spans="1:4" x14ac:dyDescent="0.25">
      <c r="A2741" s="10">
        <v>43945.416666666664</v>
      </c>
      <c r="B2741" s="10">
        <f>DATE(1904,MONTH(Data_Warmte[[#This Row],[Datumtijd]]),DAY(Data_Warmte[[#This Row],[Datumtijd]]))+TIME(HOUR(Data_Warmte[[#This Row],[Datumtijd]]),MINUTE(Data_Warmte[[#This Row],[Datumtijd]]),SECOND(Data_Warmte[[#This Row],[Datumtijd]]))</f>
        <v>1576.4166666666667</v>
      </c>
      <c r="C2741" s="11">
        <v>4.3479999999999997E-5</v>
      </c>
      <c r="D2741" s="7">
        <f>Data_Warmte[[#This Row],[Fractie]]/MAX(Data_Warmte[Fractie])</f>
        <v>0.10526664418654062</v>
      </c>
    </row>
    <row r="2742" spans="1:4" x14ac:dyDescent="0.25">
      <c r="A2742" s="10">
        <v>43945.458333333336</v>
      </c>
      <c r="B2742" s="10">
        <f>DATE(1904,MONTH(Data_Warmte[[#This Row],[Datumtijd]]),DAY(Data_Warmte[[#This Row],[Datumtijd]]))+TIME(HOUR(Data_Warmte[[#This Row],[Datumtijd]]),MINUTE(Data_Warmte[[#This Row],[Datumtijd]]),SECOND(Data_Warmte[[#This Row],[Datumtijd]]))</f>
        <v>1576.4583333333333</v>
      </c>
      <c r="C2742" s="11">
        <v>4.2710000000000003E-5</v>
      </c>
      <c r="D2742" s="7">
        <f>Data_Warmte[[#This Row],[Fractie]]/MAX(Data_Warmte[Fractie])</f>
        <v>0.10340244648590502</v>
      </c>
    </row>
    <row r="2743" spans="1:4" x14ac:dyDescent="0.25">
      <c r="A2743" s="10">
        <v>43945.5</v>
      </c>
      <c r="B2743" s="10">
        <f>DATE(1904,MONTH(Data_Warmte[[#This Row],[Datumtijd]]),DAY(Data_Warmte[[#This Row],[Datumtijd]]))+TIME(HOUR(Data_Warmte[[#This Row],[Datumtijd]]),MINUTE(Data_Warmte[[#This Row],[Datumtijd]]),SECOND(Data_Warmte[[#This Row],[Datumtijd]]))</f>
        <v>1576.5</v>
      </c>
      <c r="C2743" s="11">
        <v>4.0580000000000001E-5</v>
      </c>
      <c r="D2743" s="7">
        <f>Data_Warmte[[#This Row],[Fractie]]/MAX(Data_Warmte[Fractie])</f>
        <v>9.8245639859471448E-2</v>
      </c>
    </row>
    <row r="2744" spans="1:4" x14ac:dyDescent="0.25">
      <c r="A2744" s="10">
        <v>43945.541666666664</v>
      </c>
      <c r="B2744" s="10">
        <f>DATE(1904,MONTH(Data_Warmte[[#This Row],[Datumtijd]]),DAY(Data_Warmte[[#This Row],[Datumtijd]]))+TIME(HOUR(Data_Warmte[[#This Row],[Datumtijd]]),MINUTE(Data_Warmte[[#This Row],[Datumtijd]]),SECOND(Data_Warmte[[#This Row],[Datumtijd]]))</f>
        <v>1576.5416666666667</v>
      </c>
      <c r="C2744" s="11">
        <v>3.4929999999999999E-5</v>
      </c>
      <c r="D2744" s="7">
        <f>Data_Warmte[[#This Row],[Fractie]]/MAX(Data_Warmte[Fractie])</f>
        <v>8.4566786601560806E-2</v>
      </c>
    </row>
    <row r="2745" spans="1:4" x14ac:dyDescent="0.25">
      <c r="A2745" s="10">
        <v>43945.583333333336</v>
      </c>
      <c r="B2745" s="10">
        <f>DATE(1904,MONTH(Data_Warmte[[#This Row],[Datumtijd]]),DAY(Data_Warmte[[#This Row],[Datumtijd]]))+TIME(HOUR(Data_Warmte[[#This Row],[Datumtijd]]),MINUTE(Data_Warmte[[#This Row],[Datumtijd]]),SECOND(Data_Warmte[[#This Row],[Datumtijd]]))</f>
        <v>1576.5833333333333</v>
      </c>
      <c r="C2745" s="11">
        <v>3.4950000000000002E-5</v>
      </c>
      <c r="D2745" s="7">
        <f>Data_Warmte[[#This Row],[Fractie]]/MAX(Data_Warmte[Fractie])</f>
        <v>8.4615207321057845E-2</v>
      </c>
    </row>
    <row r="2746" spans="1:4" x14ac:dyDescent="0.25">
      <c r="A2746" s="10">
        <v>43945.625</v>
      </c>
      <c r="B2746" s="10">
        <f>DATE(1904,MONTH(Data_Warmte[[#This Row],[Datumtijd]]),DAY(Data_Warmte[[#This Row],[Datumtijd]]))+TIME(HOUR(Data_Warmte[[#This Row],[Datumtijd]]),MINUTE(Data_Warmte[[#This Row],[Datumtijd]]),SECOND(Data_Warmte[[#This Row],[Datumtijd]]))</f>
        <v>1576.625</v>
      </c>
      <c r="C2746" s="11">
        <v>3.0880000000000002E-5</v>
      </c>
      <c r="D2746" s="7">
        <f>Data_Warmte[[#This Row],[Fractie]]/MAX(Data_Warmte[Fractie])</f>
        <v>7.4761590903412486E-2</v>
      </c>
    </row>
    <row r="2747" spans="1:4" x14ac:dyDescent="0.25">
      <c r="A2747" s="10">
        <v>43945.666666666664</v>
      </c>
      <c r="B2747" s="10">
        <f>DATE(1904,MONTH(Data_Warmte[[#This Row],[Datumtijd]]),DAY(Data_Warmte[[#This Row],[Datumtijd]]))+TIME(HOUR(Data_Warmte[[#This Row],[Datumtijd]]),MINUTE(Data_Warmte[[#This Row],[Datumtijd]]),SECOND(Data_Warmte[[#This Row],[Datumtijd]]))</f>
        <v>1576.6666666666667</v>
      </c>
      <c r="C2747" s="11">
        <v>5.8255449999999995E-5</v>
      </c>
      <c r="D2747" s="7">
        <f>Data_Warmte[[#This Row],[Fractie]]/MAX(Data_Warmte[Fractie])</f>
        <v>0.14103854018115933</v>
      </c>
    </row>
    <row r="2748" spans="1:4" x14ac:dyDescent="0.25">
      <c r="A2748" s="10">
        <v>43945.708333333336</v>
      </c>
      <c r="B2748" s="10">
        <f>DATE(1904,MONTH(Data_Warmte[[#This Row],[Datumtijd]]),DAY(Data_Warmte[[#This Row],[Datumtijd]]))+TIME(HOUR(Data_Warmte[[#This Row],[Datumtijd]]),MINUTE(Data_Warmte[[#This Row],[Datumtijd]]),SECOND(Data_Warmte[[#This Row],[Datumtijd]]))</f>
        <v>1576.7083333333333</v>
      </c>
      <c r="C2748" s="11">
        <v>8.3559340000000028E-5</v>
      </c>
      <c r="D2748" s="7">
        <f>Data_Warmte[[#This Row],[Fractie]]/MAX(Data_Warmte[Fractie])</f>
        <v>0.20230016817484303</v>
      </c>
    </row>
    <row r="2749" spans="1:4" x14ac:dyDescent="0.25">
      <c r="A2749" s="10">
        <v>43945.75</v>
      </c>
      <c r="B2749" s="10">
        <f>DATE(1904,MONTH(Data_Warmte[[#This Row],[Datumtijd]]),DAY(Data_Warmte[[#This Row],[Datumtijd]]))+TIME(HOUR(Data_Warmte[[#This Row],[Datumtijd]]),MINUTE(Data_Warmte[[#This Row],[Datumtijd]]),SECOND(Data_Warmte[[#This Row],[Datumtijd]]))</f>
        <v>1576.75</v>
      </c>
      <c r="C2749" s="11">
        <v>9.4770720000000012E-5</v>
      </c>
      <c r="D2749" s="7">
        <f>Data_Warmte[[#This Row],[Fractie]]/MAX(Data_Warmte[Fractie])</f>
        <v>0.22944332248257293</v>
      </c>
    </row>
    <row r="2750" spans="1:4" x14ac:dyDescent="0.25">
      <c r="A2750" s="10">
        <v>43945.791666666664</v>
      </c>
      <c r="B2750" s="10">
        <f>DATE(1904,MONTH(Data_Warmte[[#This Row],[Datumtijd]]),DAY(Data_Warmte[[#This Row],[Datumtijd]]))+TIME(HOUR(Data_Warmte[[#This Row],[Datumtijd]]),MINUTE(Data_Warmte[[#This Row],[Datumtijd]]),SECOND(Data_Warmte[[#This Row],[Datumtijd]]))</f>
        <v>1576.7916666666667</v>
      </c>
      <c r="C2750" s="11">
        <v>9.8297169999999982E-5</v>
      </c>
      <c r="D2750" s="7">
        <f>Data_Warmte[[#This Row],[Fractie]]/MAX(Data_Warmte[Fractie])</f>
        <v>0.23798098479608773</v>
      </c>
    </row>
    <row r="2751" spans="1:4" x14ac:dyDescent="0.25">
      <c r="A2751" s="10">
        <v>43945.833333333336</v>
      </c>
      <c r="B2751" s="10">
        <f>DATE(1904,MONTH(Data_Warmte[[#This Row],[Datumtijd]]),DAY(Data_Warmte[[#This Row],[Datumtijd]]))+TIME(HOUR(Data_Warmte[[#This Row],[Datumtijd]]),MINUTE(Data_Warmte[[#This Row],[Datumtijd]]),SECOND(Data_Warmte[[#This Row],[Datumtijd]]))</f>
        <v>1576.8333333333333</v>
      </c>
      <c r="C2751" s="11">
        <v>1.0049050000000002E-4</v>
      </c>
      <c r="D2751" s="7">
        <f>Data_Warmte[[#This Row],[Fractie]]/MAX(Data_Warmte[Fractie])</f>
        <v>0.24329111563080871</v>
      </c>
    </row>
    <row r="2752" spans="1:4" x14ac:dyDescent="0.25">
      <c r="A2752" s="10">
        <v>43945.875</v>
      </c>
      <c r="B2752" s="10">
        <f>DATE(1904,MONTH(Data_Warmte[[#This Row],[Datumtijd]]),DAY(Data_Warmte[[#This Row],[Datumtijd]]))+TIME(HOUR(Data_Warmte[[#This Row],[Datumtijd]]),MINUTE(Data_Warmte[[#This Row],[Datumtijd]]),SECOND(Data_Warmte[[#This Row],[Datumtijd]]))</f>
        <v>1576.875</v>
      </c>
      <c r="C2752" s="11">
        <v>8.5657079999999989E-5</v>
      </c>
      <c r="D2752" s="7">
        <f>Data_Warmte[[#This Row],[Fractie]]/MAX(Data_Warmte[Fractie])</f>
        <v>0.20737887218072779</v>
      </c>
    </row>
    <row r="2753" spans="1:4" x14ac:dyDescent="0.25">
      <c r="A2753" s="10">
        <v>43945.916666666664</v>
      </c>
      <c r="B2753" s="10">
        <f>DATE(1904,MONTH(Data_Warmte[[#This Row],[Datumtijd]]),DAY(Data_Warmte[[#This Row],[Datumtijd]]))+TIME(HOUR(Data_Warmte[[#This Row],[Datumtijd]]),MINUTE(Data_Warmte[[#This Row],[Datumtijd]]),SECOND(Data_Warmte[[#This Row],[Datumtijd]]))</f>
        <v>1576.9166666666667</v>
      </c>
      <c r="C2753" s="11">
        <v>6.4567419999999996E-5</v>
      </c>
      <c r="D2753" s="7">
        <f>Data_Warmte[[#This Row],[Fractie]]/MAX(Data_Warmte[Fractie])</f>
        <v>0.15632004662334237</v>
      </c>
    </row>
    <row r="2754" spans="1:4" x14ac:dyDescent="0.25">
      <c r="A2754" s="10">
        <v>43945.958333333336</v>
      </c>
      <c r="B2754" s="10">
        <f>DATE(1904,MONTH(Data_Warmte[[#This Row],[Datumtijd]]),DAY(Data_Warmte[[#This Row],[Datumtijd]]))+TIME(HOUR(Data_Warmte[[#This Row],[Datumtijd]]),MINUTE(Data_Warmte[[#This Row],[Datumtijd]]),SECOND(Data_Warmte[[#This Row],[Datumtijd]]))</f>
        <v>1576.9583333333333</v>
      </c>
      <c r="C2754" s="11">
        <v>3.9619000000000001E-5</v>
      </c>
      <c r="D2754" s="7">
        <f>Data_Warmte[[#This Row],[Fractie]]/MAX(Data_Warmte[Fractie])</f>
        <v>9.5919024287639224E-2</v>
      </c>
    </row>
    <row r="2755" spans="1:4" x14ac:dyDescent="0.25">
      <c r="A2755" s="10">
        <v>43946</v>
      </c>
      <c r="B2755" s="10">
        <f>DATE(1904,MONTH(Data_Warmte[[#This Row],[Datumtijd]]),DAY(Data_Warmte[[#This Row],[Datumtijd]]))+TIME(HOUR(Data_Warmte[[#This Row],[Datumtijd]]),MINUTE(Data_Warmte[[#This Row],[Datumtijd]]),SECOND(Data_Warmte[[#This Row],[Datumtijd]]))</f>
        <v>1577</v>
      </c>
      <c r="C2755" s="11">
        <v>3.3540059999999998E-5</v>
      </c>
      <c r="D2755" s="7">
        <f>Data_Warmte[[#This Row],[Fractie]]/MAX(Data_Warmte[Fractie])</f>
        <v>8.1201691858675804E-2</v>
      </c>
    </row>
    <row r="2756" spans="1:4" x14ac:dyDescent="0.25">
      <c r="A2756" s="10">
        <v>43946.041666666664</v>
      </c>
      <c r="B2756" s="10">
        <f>DATE(1904,MONTH(Data_Warmte[[#This Row],[Datumtijd]]),DAY(Data_Warmte[[#This Row],[Datumtijd]]))+TIME(HOUR(Data_Warmte[[#This Row],[Datumtijd]]),MINUTE(Data_Warmte[[#This Row],[Datumtijd]]),SECOND(Data_Warmte[[#This Row],[Datumtijd]]))</f>
        <v>1577.0416666666667</v>
      </c>
      <c r="C2756" s="11">
        <v>2.8552720000000003E-5</v>
      </c>
      <c r="D2756" s="7">
        <f>Data_Warmte[[#This Row],[Fractie]]/MAX(Data_Warmte[Fractie])</f>
        <v>6.9127162299860226E-2</v>
      </c>
    </row>
    <row r="2757" spans="1:4" x14ac:dyDescent="0.25">
      <c r="A2757" s="10">
        <v>43946.083333333336</v>
      </c>
      <c r="B2757" s="10">
        <f>DATE(1904,MONTH(Data_Warmte[[#This Row],[Datumtijd]]),DAY(Data_Warmte[[#This Row],[Datumtijd]]))+TIME(HOUR(Data_Warmte[[#This Row],[Datumtijd]]),MINUTE(Data_Warmte[[#This Row],[Datumtijd]]),SECOND(Data_Warmte[[#This Row],[Datumtijd]]))</f>
        <v>1577.0833333333333</v>
      </c>
      <c r="C2757" s="11">
        <v>2.882816E-5</v>
      </c>
      <c r="D2757" s="7">
        <f>Data_Warmte[[#This Row],[Fractie]]/MAX(Data_Warmte[Fractie])</f>
        <v>6.9794012448773299E-2</v>
      </c>
    </row>
    <row r="2758" spans="1:4" x14ac:dyDescent="0.25">
      <c r="A2758" s="10">
        <v>43946.125</v>
      </c>
      <c r="B2758" s="10">
        <f>DATE(1904,MONTH(Data_Warmte[[#This Row],[Datumtijd]]),DAY(Data_Warmte[[#This Row],[Datumtijd]]))+TIME(HOUR(Data_Warmte[[#This Row],[Datumtijd]]),MINUTE(Data_Warmte[[#This Row],[Datumtijd]]),SECOND(Data_Warmte[[#This Row],[Datumtijd]]))</f>
        <v>1577.125</v>
      </c>
      <c r="C2758" s="11">
        <v>2.5715159999999998E-5</v>
      </c>
      <c r="D2758" s="7">
        <f>Data_Warmte[[#This Row],[Fractie]]/MAX(Data_Warmte[Fractie])</f>
        <v>6.2257327459060763E-2</v>
      </c>
    </row>
    <row r="2759" spans="1:4" x14ac:dyDescent="0.25">
      <c r="A2759" s="10">
        <v>43946.166666666664</v>
      </c>
      <c r="B2759" s="10">
        <f>DATE(1904,MONTH(Data_Warmte[[#This Row],[Datumtijd]]),DAY(Data_Warmte[[#This Row],[Datumtijd]]))+TIME(HOUR(Data_Warmte[[#This Row],[Datumtijd]]),MINUTE(Data_Warmte[[#This Row],[Datumtijd]]),SECOND(Data_Warmte[[#This Row],[Datumtijd]]))</f>
        <v>1577.1666666666667</v>
      </c>
      <c r="C2759" s="11">
        <v>2.8078149999999995E-5</v>
      </c>
      <c r="D2759" s="7">
        <f>Data_Warmte[[#This Row],[Fractie]]/MAX(Data_Warmte[Fractie])</f>
        <v>6.7978211257274962E-2</v>
      </c>
    </row>
    <row r="2760" spans="1:4" x14ac:dyDescent="0.25">
      <c r="A2760" s="10">
        <v>43946.208333333336</v>
      </c>
      <c r="B2760" s="10">
        <f>DATE(1904,MONTH(Data_Warmte[[#This Row],[Datumtijd]]),DAY(Data_Warmte[[#This Row],[Datumtijd]]))+TIME(HOUR(Data_Warmte[[#This Row],[Datumtijd]]),MINUTE(Data_Warmte[[#This Row],[Datumtijd]]),SECOND(Data_Warmte[[#This Row],[Datumtijd]]))</f>
        <v>1577.2083333333333</v>
      </c>
      <c r="C2760" s="11">
        <v>3.9361500000000006E-5</v>
      </c>
      <c r="D2760" s="7">
        <f>Data_Warmte[[#This Row],[Fractie]]/MAX(Data_Warmte[Fractie])</f>
        <v>9.5295607524114992E-2</v>
      </c>
    </row>
    <row r="2761" spans="1:4" x14ac:dyDescent="0.25">
      <c r="A2761" s="10">
        <v>43946.25</v>
      </c>
      <c r="B2761" s="10">
        <f>DATE(1904,MONTH(Data_Warmte[[#This Row],[Datumtijd]]),DAY(Data_Warmte[[#This Row],[Datumtijd]]))+TIME(HOUR(Data_Warmte[[#This Row],[Datumtijd]]),MINUTE(Data_Warmte[[#This Row],[Datumtijd]]),SECOND(Data_Warmte[[#This Row],[Datumtijd]]))</f>
        <v>1577.25</v>
      </c>
      <c r="C2761" s="11">
        <v>7.9987519999999987E-5</v>
      </c>
      <c r="D2761" s="7">
        <f>Data_Warmte[[#This Row],[Fractie]]/MAX(Data_Warmte[Fractie])</f>
        <v>0.19365266345914905</v>
      </c>
    </row>
    <row r="2762" spans="1:4" x14ac:dyDescent="0.25">
      <c r="A2762" s="10">
        <v>43946.291666666664</v>
      </c>
      <c r="B2762" s="10">
        <f>DATE(1904,MONTH(Data_Warmte[[#This Row],[Datumtijd]]),DAY(Data_Warmte[[#This Row],[Datumtijd]]))+TIME(HOUR(Data_Warmte[[#This Row],[Datumtijd]]),MINUTE(Data_Warmte[[#This Row],[Datumtijd]]),SECOND(Data_Warmte[[#This Row],[Datumtijd]]))</f>
        <v>1577.2916666666667</v>
      </c>
      <c r="C2762" s="11">
        <v>1.2475832000000001E-4</v>
      </c>
      <c r="D2762" s="7">
        <f>Data_Warmte[[#This Row],[Fractie]]/MAX(Data_Warmte[Fractie])</f>
        <v>0.30204438088202795</v>
      </c>
    </row>
    <row r="2763" spans="1:4" x14ac:dyDescent="0.25">
      <c r="A2763" s="10">
        <v>43946.333333333336</v>
      </c>
      <c r="B2763" s="10">
        <f>DATE(1904,MONTH(Data_Warmte[[#This Row],[Datumtijd]]),DAY(Data_Warmte[[#This Row],[Datumtijd]]))+TIME(HOUR(Data_Warmte[[#This Row],[Datumtijd]]),MINUTE(Data_Warmte[[#This Row],[Datumtijd]]),SECOND(Data_Warmte[[#This Row],[Datumtijd]]))</f>
        <v>1577.3333333333333</v>
      </c>
      <c r="C2763" s="11">
        <v>1.4346234000000001E-4</v>
      </c>
      <c r="D2763" s="7">
        <f>Data_Warmte[[#This Row],[Fractie]]/MAX(Data_Warmte[Fractie])</f>
        <v>0.34732748617636883</v>
      </c>
    </row>
    <row r="2764" spans="1:4" x14ac:dyDescent="0.25">
      <c r="A2764" s="10">
        <v>43946.375</v>
      </c>
      <c r="B2764" s="10">
        <f>DATE(1904,MONTH(Data_Warmte[[#This Row],[Datumtijd]]),DAY(Data_Warmte[[#This Row],[Datumtijd]]))+TIME(HOUR(Data_Warmte[[#This Row],[Datumtijd]]),MINUTE(Data_Warmte[[#This Row],[Datumtijd]]),SECOND(Data_Warmte[[#This Row],[Datumtijd]]))</f>
        <v>1577.375</v>
      </c>
      <c r="C2764" s="11">
        <v>1.1700210000000001E-4</v>
      </c>
      <c r="D2764" s="7">
        <f>Data_Warmte[[#This Row],[Fractie]]/MAX(Data_Warmte[Fractie])</f>
        <v>0.28326629323316571</v>
      </c>
    </row>
    <row r="2765" spans="1:4" x14ac:dyDescent="0.25">
      <c r="A2765" s="10">
        <v>43946.416666666664</v>
      </c>
      <c r="B2765" s="10">
        <f>DATE(1904,MONTH(Data_Warmte[[#This Row],[Datumtijd]]),DAY(Data_Warmte[[#This Row],[Datumtijd]]))+TIME(HOUR(Data_Warmte[[#This Row],[Datumtijd]]),MINUTE(Data_Warmte[[#This Row],[Datumtijd]]),SECOND(Data_Warmte[[#This Row],[Datumtijd]]))</f>
        <v>1577.4166666666667</v>
      </c>
      <c r="C2765" s="11">
        <v>6.4252640000000025E-5</v>
      </c>
      <c r="D2765" s="7">
        <f>Data_Warmte[[#This Row],[Fractie]]/MAX(Data_Warmte[Fractie])</f>
        <v>0.1555579529191787</v>
      </c>
    </row>
    <row r="2766" spans="1:4" x14ac:dyDescent="0.25">
      <c r="A2766" s="10">
        <v>43946.458333333336</v>
      </c>
      <c r="B2766" s="10">
        <f>DATE(1904,MONTH(Data_Warmte[[#This Row],[Datumtijd]]),DAY(Data_Warmte[[#This Row],[Datumtijd]]))+TIME(HOUR(Data_Warmte[[#This Row],[Datumtijd]]),MINUTE(Data_Warmte[[#This Row],[Datumtijd]]),SECOND(Data_Warmte[[#This Row],[Datumtijd]]))</f>
        <v>1577.4583333333333</v>
      </c>
      <c r="C2766" s="11">
        <v>4.900816E-5</v>
      </c>
      <c r="D2766" s="7">
        <f>Data_Warmte[[#This Row],[Fractie]]/MAX(Data_Warmte[Fractie])</f>
        <v>0.11865051842127537</v>
      </c>
    </row>
    <row r="2767" spans="1:4" x14ac:dyDescent="0.25">
      <c r="A2767" s="10">
        <v>43946.5</v>
      </c>
      <c r="B2767" s="10">
        <f>DATE(1904,MONTH(Data_Warmte[[#This Row],[Datumtijd]]),DAY(Data_Warmte[[#This Row],[Datumtijd]]))+TIME(HOUR(Data_Warmte[[#This Row],[Datumtijd]]),MINUTE(Data_Warmte[[#This Row],[Datumtijd]]),SECOND(Data_Warmte[[#This Row],[Datumtijd]]))</f>
        <v>1577.5</v>
      </c>
      <c r="C2767" s="11">
        <v>4.3043150000000012E-5</v>
      </c>
      <c r="D2767" s="7">
        <f>Data_Warmte[[#This Row],[Fractie]]/MAX(Data_Warmte[Fractie])</f>
        <v>0.1042090146209268</v>
      </c>
    </row>
    <row r="2768" spans="1:4" x14ac:dyDescent="0.25">
      <c r="A2768" s="10">
        <v>43946.541666666664</v>
      </c>
      <c r="B2768" s="10">
        <f>DATE(1904,MONTH(Data_Warmte[[#This Row],[Datumtijd]]),DAY(Data_Warmte[[#This Row],[Datumtijd]]))+TIME(HOUR(Data_Warmte[[#This Row],[Datumtijd]]),MINUTE(Data_Warmte[[#This Row],[Datumtijd]]),SECOND(Data_Warmte[[#This Row],[Datumtijd]]))</f>
        <v>1577.5416666666667</v>
      </c>
      <c r="C2768" s="11">
        <v>4.1839999999999999E-5</v>
      </c>
      <c r="D2768" s="7">
        <f>Data_Warmte[[#This Row],[Fractie]]/MAX(Data_Warmte[Fractie])</f>
        <v>0.10129614518778426</v>
      </c>
    </row>
    <row r="2769" spans="1:4" x14ac:dyDescent="0.25">
      <c r="A2769" s="10">
        <v>43946.583333333336</v>
      </c>
      <c r="B2769" s="10">
        <f>DATE(1904,MONTH(Data_Warmte[[#This Row],[Datumtijd]]),DAY(Data_Warmte[[#This Row],[Datumtijd]]))+TIME(HOUR(Data_Warmte[[#This Row],[Datumtijd]]),MINUTE(Data_Warmte[[#This Row],[Datumtijd]]),SECOND(Data_Warmte[[#This Row],[Datumtijd]]))</f>
        <v>1577.5833333333333</v>
      </c>
      <c r="C2769" s="11">
        <v>3.5477999999999995E-5</v>
      </c>
      <c r="D2769" s="7">
        <f>Data_Warmte[[#This Row],[Fractie]]/MAX(Data_Warmte[Fractie])</f>
        <v>8.5893514315779393E-2</v>
      </c>
    </row>
    <row r="2770" spans="1:4" x14ac:dyDescent="0.25">
      <c r="A2770" s="10">
        <v>43946.625</v>
      </c>
      <c r="B2770" s="10">
        <f>DATE(1904,MONTH(Data_Warmte[[#This Row],[Datumtijd]]),DAY(Data_Warmte[[#This Row],[Datumtijd]]))+TIME(HOUR(Data_Warmte[[#This Row],[Datumtijd]]),MINUTE(Data_Warmte[[#This Row],[Datumtijd]]),SECOND(Data_Warmte[[#This Row],[Datumtijd]]))</f>
        <v>1577.625</v>
      </c>
      <c r="C2770" s="11">
        <v>5.8606940000000026E-5</v>
      </c>
      <c r="D2770" s="7">
        <f>Data_Warmte[[#This Row],[Fractie]]/MAX(Data_Warmte[Fractie])</f>
        <v>0.14188951011595993</v>
      </c>
    </row>
    <row r="2771" spans="1:4" x14ac:dyDescent="0.25">
      <c r="A2771" s="10">
        <v>43946.666666666664</v>
      </c>
      <c r="B2771" s="10">
        <f>DATE(1904,MONTH(Data_Warmte[[#This Row],[Datumtijd]]),DAY(Data_Warmte[[#This Row],[Datumtijd]]))+TIME(HOUR(Data_Warmte[[#This Row],[Datumtijd]]),MINUTE(Data_Warmte[[#This Row],[Datumtijd]]),SECOND(Data_Warmte[[#This Row],[Datumtijd]]))</f>
        <v>1577.6666666666667</v>
      </c>
      <c r="C2771" s="11">
        <v>6.554068000000002E-5</v>
      </c>
      <c r="D2771" s="7">
        <f>Data_Warmte[[#This Row],[Fractie]]/MAX(Data_Warmte[Fractie])</f>
        <v>0.15867634409622636</v>
      </c>
    </row>
    <row r="2772" spans="1:4" x14ac:dyDescent="0.25">
      <c r="A2772" s="10">
        <v>43946.708333333336</v>
      </c>
      <c r="B2772" s="10">
        <f>DATE(1904,MONTH(Data_Warmte[[#This Row],[Datumtijd]]),DAY(Data_Warmte[[#This Row],[Datumtijd]]))+TIME(HOUR(Data_Warmte[[#This Row],[Datumtijd]]),MINUTE(Data_Warmte[[#This Row],[Datumtijd]]),SECOND(Data_Warmte[[#This Row],[Datumtijd]]))</f>
        <v>1577.7083333333333</v>
      </c>
      <c r="C2772" s="11">
        <v>8.5545499999999976E-5</v>
      </c>
      <c r="D2772" s="7">
        <f>Data_Warmte[[#This Row],[Fractie]]/MAX(Data_Warmte[Fractie])</f>
        <v>0.20710873298665383</v>
      </c>
    </row>
    <row r="2773" spans="1:4" x14ac:dyDescent="0.25">
      <c r="A2773" s="10">
        <v>43946.75</v>
      </c>
      <c r="B2773" s="10">
        <f>DATE(1904,MONTH(Data_Warmte[[#This Row],[Datumtijd]]),DAY(Data_Warmte[[#This Row],[Datumtijd]]))+TIME(HOUR(Data_Warmte[[#This Row],[Datumtijd]]),MINUTE(Data_Warmte[[#This Row],[Datumtijd]]),SECOND(Data_Warmte[[#This Row],[Datumtijd]]))</f>
        <v>1577.75</v>
      </c>
      <c r="C2773" s="11">
        <v>9.6371439999999993E-5</v>
      </c>
      <c r="D2773" s="7">
        <f>Data_Warmte[[#This Row],[Fractie]]/MAX(Data_Warmte[Fractie])</f>
        <v>0.23331872318823707</v>
      </c>
    </row>
    <row r="2774" spans="1:4" x14ac:dyDescent="0.25">
      <c r="A2774" s="10">
        <v>43946.791666666664</v>
      </c>
      <c r="B2774" s="10">
        <f>DATE(1904,MONTH(Data_Warmte[[#This Row],[Datumtijd]]),DAY(Data_Warmte[[#This Row],[Datumtijd]]))+TIME(HOUR(Data_Warmte[[#This Row],[Datumtijd]]),MINUTE(Data_Warmte[[#This Row],[Datumtijd]]),SECOND(Data_Warmte[[#This Row],[Datumtijd]]))</f>
        <v>1577.7916666666667</v>
      </c>
      <c r="C2774" s="11">
        <v>1.0148899999999999E-4</v>
      </c>
      <c r="D2774" s="7">
        <f>Data_Warmte[[#This Row],[Fractie]]/MAX(Data_Warmte[Fractie])</f>
        <v>0.2457085200516978</v>
      </c>
    </row>
    <row r="2775" spans="1:4" x14ac:dyDescent="0.25">
      <c r="A2775" s="10">
        <v>43946.833333333336</v>
      </c>
      <c r="B2775" s="10">
        <f>DATE(1904,MONTH(Data_Warmte[[#This Row],[Datumtijd]]),DAY(Data_Warmte[[#This Row],[Datumtijd]]))+TIME(HOUR(Data_Warmte[[#This Row],[Datumtijd]]),MINUTE(Data_Warmte[[#This Row],[Datumtijd]]),SECOND(Data_Warmte[[#This Row],[Datumtijd]]))</f>
        <v>1577.8333333333333</v>
      </c>
      <c r="C2775" s="11">
        <v>9.9458449999999986E-5</v>
      </c>
      <c r="D2775" s="7">
        <f>Data_Warmte[[#This Row],[Fractie]]/MAX(Data_Warmte[Fractie])</f>
        <v>0.24079248545296322</v>
      </c>
    </row>
    <row r="2776" spans="1:4" x14ac:dyDescent="0.25">
      <c r="A2776" s="10">
        <v>43946.875</v>
      </c>
      <c r="B2776" s="10">
        <f>DATE(1904,MONTH(Data_Warmte[[#This Row],[Datumtijd]]),DAY(Data_Warmte[[#This Row],[Datumtijd]]))+TIME(HOUR(Data_Warmte[[#This Row],[Datumtijd]]),MINUTE(Data_Warmte[[#This Row],[Datumtijd]]),SECOND(Data_Warmte[[#This Row],[Datumtijd]]))</f>
        <v>1577.875</v>
      </c>
      <c r="C2776" s="11">
        <v>8.3728959999999995E-5</v>
      </c>
      <c r="D2776" s="7">
        <f>Data_Warmte[[#This Row],[Fractie]]/MAX(Data_Warmte[Fractie])</f>
        <v>0.20271082429689724</v>
      </c>
    </row>
    <row r="2777" spans="1:4" x14ac:dyDescent="0.25">
      <c r="A2777" s="10">
        <v>43946.916666666664</v>
      </c>
      <c r="B2777" s="10">
        <f>DATE(1904,MONTH(Data_Warmte[[#This Row],[Datumtijd]]),DAY(Data_Warmte[[#This Row],[Datumtijd]]))+TIME(HOUR(Data_Warmte[[#This Row],[Datumtijd]]),MINUTE(Data_Warmte[[#This Row],[Datumtijd]]),SECOND(Data_Warmte[[#This Row],[Datumtijd]]))</f>
        <v>1577.9166666666667</v>
      </c>
      <c r="C2777" s="11">
        <v>6.8937110000000002E-5</v>
      </c>
      <c r="D2777" s="7">
        <f>Data_Warmte[[#This Row],[Fractie]]/MAX(Data_Warmte[Fractie])</f>
        <v>0.16689922331229098</v>
      </c>
    </row>
    <row r="2778" spans="1:4" x14ac:dyDescent="0.25">
      <c r="A2778" s="10">
        <v>43946.958333333336</v>
      </c>
      <c r="B2778" s="10">
        <f>DATE(1904,MONTH(Data_Warmte[[#This Row],[Datumtijd]]),DAY(Data_Warmte[[#This Row],[Datumtijd]]))+TIME(HOUR(Data_Warmte[[#This Row],[Datumtijd]]),MINUTE(Data_Warmte[[#This Row],[Datumtijd]]),SECOND(Data_Warmte[[#This Row],[Datumtijd]]))</f>
        <v>1577.9583333333333</v>
      </c>
      <c r="C2778" s="11">
        <v>4.9195920000000009E-5</v>
      </c>
      <c r="D2778" s="7">
        <f>Data_Warmte[[#This Row],[Fractie]]/MAX(Data_Warmte[Fractie])</f>
        <v>0.1191050921359135</v>
      </c>
    </row>
    <row r="2779" spans="1:4" x14ac:dyDescent="0.25">
      <c r="A2779" s="10">
        <v>43947</v>
      </c>
      <c r="B2779" s="10">
        <f>DATE(1904,MONTH(Data_Warmte[[#This Row],[Datumtijd]]),DAY(Data_Warmte[[#This Row],[Datumtijd]]))+TIME(HOUR(Data_Warmte[[#This Row],[Datumtijd]]),MINUTE(Data_Warmte[[#This Row],[Datumtijd]]),SECOND(Data_Warmte[[#This Row],[Datumtijd]]))</f>
        <v>1578</v>
      </c>
      <c r="C2779" s="11">
        <v>3.7136850000000003E-5</v>
      </c>
      <c r="D2779" s="7">
        <f>Data_Warmte[[#This Row],[Fractie]]/MAX(Data_Warmte[Fractie])</f>
        <v>8.9909649842661726E-2</v>
      </c>
    </row>
    <row r="2780" spans="1:4" x14ac:dyDescent="0.25">
      <c r="A2780" s="10">
        <v>43947.041666666664</v>
      </c>
      <c r="B2780" s="10">
        <f>DATE(1904,MONTH(Data_Warmte[[#This Row],[Datumtijd]]),DAY(Data_Warmte[[#This Row],[Datumtijd]]))+TIME(HOUR(Data_Warmte[[#This Row],[Datumtijd]]),MINUTE(Data_Warmte[[#This Row],[Datumtijd]]),SECOND(Data_Warmte[[#This Row],[Datumtijd]]))</f>
        <v>1578.0416666666667</v>
      </c>
      <c r="C2780" s="11">
        <v>3.2555300000000003E-5</v>
      </c>
      <c r="D2780" s="7">
        <f>Data_Warmte[[#This Row],[Fractie]]/MAX(Data_Warmte[Fractie])</f>
        <v>7.8817552472081109E-2</v>
      </c>
    </row>
    <row r="2781" spans="1:4" x14ac:dyDescent="0.25">
      <c r="A2781" s="10">
        <v>43947.083333333336</v>
      </c>
      <c r="B2781" s="10">
        <f>DATE(1904,MONTH(Data_Warmte[[#This Row],[Datumtijd]]),DAY(Data_Warmte[[#This Row],[Datumtijd]]))+TIME(HOUR(Data_Warmte[[#This Row],[Datumtijd]]),MINUTE(Data_Warmte[[#This Row],[Datumtijd]]),SECOND(Data_Warmte[[#This Row],[Datumtijd]]))</f>
        <v>1578.0833333333333</v>
      </c>
      <c r="C2781" s="11">
        <v>2.932E-5</v>
      </c>
      <c r="D2781" s="7">
        <f>Data_Warmte[[#This Row],[Fractie]]/MAX(Data_Warmte[Fractie])</f>
        <v>7.0984774782644228E-2</v>
      </c>
    </row>
    <row r="2782" spans="1:4" x14ac:dyDescent="0.25">
      <c r="A2782" s="10">
        <v>43947.125</v>
      </c>
      <c r="B2782" s="10">
        <f>DATE(1904,MONTH(Data_Warmte[[#This Row],[Datumtijd]]),DAY(Data_Warmte[[#This Row],[Datumtijd]]))+TIME(HOUR(Data_Warmte[[#This Row],[Datumtijd]]),MINUTE(Data_Warmte[[#This Row],[Datumtijd]]),SECOND(Data_Warmte[[#This Row],[Datumtijd]]))</f>
        <v>1578.125</v>
      </c>
      <c r="C2782" s="11">
        <v>2.864E-5</v>
      </c>
      <c r="D2782" s="7">
        <f>Data_Warmte[[#This Row],[Fractie]]/MAX(Data_Warmte[Fractie])</f>
        <v>6.9338470319745257E-2</v>
      </c>
    </row>
    <row r="2783" spans="1:4" x14ac:dyDescent="0.25">
      <c r="A2783" s="10">
        <v>43947.166666666664</v>
      </c>
      <c r="B2783" s="10">
        <f>DATE(1904,MONTH(Data_Warmte[[#This Row],[Datumtijd]]),DAY(Data_Warmte[[#This Row],[Datumtijd]]))+TIME(HOUR(Data_Warmte[[#This Row],[Datumtijd]]),MINUTE(Data_Warmte[[#This Row],[Datumtijd]]),SECOND(Data_Warmte[[#This Row],[Datumtijd]]))</f>
        <v>1578.1666666666667</v>
      </c>
      <c r="C2783" s="11">
        <v>3.0599999999999998E-5</v>
      </c>
      <c r="D2783" s="7">
        <f>Data_Warmte[[#This Row],[Fractie]]/MAX(Data_Warmte[Fractie])</f>
        <v>7.4083700830454069E-2</v>
      </c>
    </row>
    <row r="2784" spans="1:4" x14ac:dyDescent="0.25">
      <c r="A2784" s="10">
        <v>43947.208333333336</v>
      </c>
      <c r="B2784" s="10">
        <f>DATE(1904,MONTH(Data_Warmte[[#This Row],[Datumtijd]]),DAY(Data_Warmte[[#This Row],[Datumtijd]]))+TIME(HOUR(Data_Warmte[[#This Row],[Datumtijd]]),MINUTE(Data_Warmte[[#This Row],[Datumtijd]]),SECOND(Data_Warmte[[#This Row],[Datumtijd]]))</f>
        <v>1578.2083333333333</v>
      </c>
      <c r="C2784" s="11">
        <v>3.5790000000000001E-5</v>
      </c>
      <c r="D2784" s="7">
        <f>Data_Warmte[[#This Row],[Fractie]]/MAX(Data_Warmte[Fractie])</f>
        <v>8.6648877539933056E-2</v>
      </c>
    </row>
    <row r="2785" spans="1:4" x14ac:dyDescent="0.25">
      <c r="A2785" s="10">
        <v>43947.25</v>
      </c>
      <c r="B2785" s="10">
        <f>DATE(1904,MONTH(Data_Warmte[[#This Row],[Datumtijd]]),DAY(Data_Warmte[[#This Row],[Datumtijd]]))+TIME(HOUR(Data_Warmte[[#This Row],[Datumtijd]]),MINUTE(Data_Warmte[[#This Row],[Datumtijd]]),SECOND(Data_Warmte[[#This Row],[Datumtijd]]))</f>
        <v>1578.25</v>
      </c>
      <c r="C2785" s="11">
        <v>6.596210000000001E-5</v>
      </c>
      <c r="D2785" s="7">
        <f>Data_Warmte[[#This Row],[Fractie]]/MAX(Data_Warmte[Fractie])</f>
        <v>0.15969661707674823</v>
      </c>
    </row>
    <row r="2786" spans="1:4" x14ac:dyDescent="0.25">
      <c r="A2786" s="10">
        <v>43947.291666666664</v>
      </c>
      <c r="B2786" s="10">
        <f>DATE(1904,MONTH(Data_Warmte[[#This Row],[Datumtijd]]),DAY(Data_Warmte[[#This Row],[Datumtijd]]))+TIME(HOUR(Data_Warmte[[#This Row],[Datumtijd]]),MINUTE(Data_Warmte[[#This Row],[Datumtijd]]),SECOND(Data_Warmte[[#This Row],[Datumtijd]]))</f>
        <v>1578.2916666666667</v>
      </c>
      <c r="C2786" s="11">
        <v>1.1081483999999998E-4</v>
      </c>
      <c r="D2786" s="7">
        <f>Data_Warmte[[#This Row],[Fractie]]/MAX(Data_Warmte[Fractie])</f>
        <v>0.26828671418740635</v>
      </c>
    </row>
    <row r="2787" spans="1:4" x14ac:dyDescent="0.25">
      <c r="A2787" s="10">
        <v>43947.333333333336</v>
      </c>
      <c r="B2787" s="10">
        <f>DATE(1904,MONTH(Data_Warmte[[#This Row],[Datumtijd]]),DAY(Data_Warmte[[#This Row],[Datumtijd]]))+TIME(HOUR(Data_Warmte[[#This Row],[Datumtijd]]),MINUTE(Data_Warmte[[#This Row],[Datumtijd]]),SECOND(Data_Warmte[[#This Row],[Datumtijd]]))</f>
        <v>1578.3333333333333</v>
      </c>
      <c r="C2787" s="11">
        <v>1.4715580000000003E-4</v>
      </c>
      <c r="D2787" s="7">
        <f>Data_Warmte[[#This Row],[Fractie]]/MAX(Data_Warmte[Fractie])</f>
        <v>0.35626948570804368</v>
      </c>
    </row>
    <row r="2788" spans="1:4" x14ac:dyDescent="0.25">
      <c r="A2788" s="10">
        <v>43947.375</v>
      </c>
      <c r="B2788" s="10">
        <f>DATE(1904,MONTH(Data_Warmte[[#This Row],[Datumtijd]]),DAY(Data_Warmte[[#This Row],[Datumtijd]]))+TIME(HOUR(Data_Warmte[[#This Row],[Datumtijd]]),MINUTE(Data_Warmte[[#This Row],[Datumtijd]]),SECOND(Data_Warmte[[#This Row],[Datumtijd]]))</f>
        <v>1578.375</v>
      </c>
      <c r="C2788" s="11">
        <v>1.34456E-4</v>
      </c>
      <c r="D2788" s="7">
        <f>Data_Warmte[[#This Row],[Fractie]]/MAX(Data_Warmte[Fractie])</f>
        <v>0.32552281303462527</v>
      </c>
    </row>
    <row r="2789" spans="1:4" x14ac:dyDescent="0.25">
      <c r="A2789" s="10">
        <v>43947.416666666664</v>
      </c>
      <c r="B2789" s="10">
        <f>DATE(1904,MONTH(Data_Warmte[[#This Row],[Datumtijd]]),DAY(Data_Warmte[[#This Row],[Datumtijd]]))+TIME(HOUR(Data_Warmte[[#This Row],[Datumtijd]]),MINUTE(Data_Warmte[[#This Row],[Datumtijd]]),SECOND(Data_Warmte[[#This Row],[Datumtijd]]))</f>
        <v>1578.4166666666667</v>
      </c>
      <c r="C2789" s="11">
        <v>8.7986319999999976E-5</v>
      </c>
      <c r="D2789" s="7">
        <f>Data_Warmte[[#This Row],[Fractie]]/MAX(Data_Warmte[Fractie])</f>
        <v>0.21301804601479074</v>
      </c>
    </row>
    <row r="2790" spans="1:4" x14ac:dyDescent="0.25">
      <c r="A2790" s="10">
        <v>43947.458333333336</v>
      </c>
      <c r="B2790" s="10">
        <f>DATE(1904,MONTH(Data_Warmte[[#This Row],[Datumtijd]]),DAY(Data_Warmte[[#This Row],[Datumtijd]]))+TIME(HOUR(Data_Warmte[[#This Row],[Datumtijd]]),MINUTE(Data_Warmte[[#This Row],[Datumtijd]]),SECOND(Data_Warmte[[#This Row],[Datumtijd]]))</f>
        <v>1578.4583333333333</v>
      </c>
      <c r="C2790" s="11">
        <v>7.1742239999999995E-5</v>
      </c>
      <c r="D2790" s="7">
        <f>Data_Warmte[[#This Row],[Fractie]]/MAX(Data_Warmte[Fractie])</f>
        <v>0.173690543956426</v>
      </c>
    </row>
    <row r="2791" spans="1:4" x14ac:dyDescent="0.25">
      <c r="A2791" s="10">
        <v>43947.5</v>
      </c>
      <c r="B2791" s="10">
        <f>DATE(1904,MONTH(Data_Warmte[[#This Row],[Datumtijd]]),DAY(Data_Warmte[[#This Row],[Datumtijd]]))+TIME(HOUR(Data_Warmte[[#This Row],[Datumtijd]]),MINUTE(Data_Warmte[[#This Row],[Datumtijd]]),SECOND(Data_Warmte[[#This Row],[Datumtijd]]))</f>
        <v>1578.5</v>
      </c>
      <c r="C2791" s="11">
        <v>5.8845330000000006E-5</v>
      </c>
      <c r="D2791" s="7">
        <f>Data_Warmte[[#This Row],[Fractie]]/MAX(Data_Warmte[Fractie])</f>
        <v>0.14246666088200471</v>
      </c>
    </row>
    <row r="2792" spans="1:4" x14ac:dyDescent="0.25">
      <c r="A2792" s="10">
        <v>43947.541666666664</v>
      </c>
      <c r="B2792" s="10">
        <f>DATE(1904,MONTH(Data_Warmte[[#This Row],[Datumtijd]]),DAY(Data_Warmte[[#This Row],[Datumtijd]]))+TIME(HOUR(Data_Warmte[[#This Row],[Datumtijd]]),MINUTE(Data_Warmte[[#This Row],[Datumtijd]]),SECOND(Data_Warmte[[#This Row],[Datumtijd]]))</f>
        <v>1578.5416666666667</v>
      </c>
      <c r="C2792" s="11">
        <v>4.6860000000000002E-5</v>
      </c>
      <c r="D2792" s="7">
        <f>Data_Warmte[[#This Row],[Fractie]]/MAX(Data_Warmte[Fractie])</f>
        <v>0.11344974578153851</v>
      </c>
    </row>
    <row r="2793" spans="1:4" x14ac:dyDescent="0.25">
      <c r="A2793" s="10">
        <v>43947.583333333336</v>
      </c>
      <c r="B2793" s="10">
        <f>DATE(1904,MONTH(Data_Warmte[[#This Row],[Datumtijd]]),DAY(Data_Warmte[[#This Row],[Datumtijd]]))+TIME(HOUR(Data_Warmte[[#This Row],[Datumtijd]]),MINUTE(Data_Warmte[[#This Row],[Datumtijd]]),SECOND(Data_Warmte[[#This Row],[Datumtijd]]))</f>
        <v>1578.5833333333333</v>
      </c>
      <c r="C2793" s="11">
        <v>4.7231519999999998E-5</v>
      </c>
      <c r="D2793" s="7">
        <f>Data_Warmte[[#This Row],[Fractie]]/MAX(Data_Warmte[Fractie])</f>
        <v>0.1143492090669153</v>
      </c>
    </row>
    <row r="2794" spans="1:4" x14ac:dyDescent="0.25">
      <c r="A2794" s="10">
        <v>43947.625</v>
      </c>
      <c r="B2794" s="10">
        <f>DATE(1904,MONTH(Data_Warmte[[#This Row],[Datumtijd]]),DAY(Data_Warmte[[#This Row],[Datumtijd]]))+TIME(HOUR(Data_Warmte[[#This Row],[Datumtijd]]),MINUTE(Data_Warmte[[#This Row],[Datumtijd]]),SECOND(Data_Warmte[[#This Row],[Datumtijd]]))</f>
        <v>1578.625</v>
      </c>
      <c r="C2794" s="11">
        <v>5.191916999999998E-5</v>
      </c>
      <c r="D2794" s="7">
        <f>Data_Warmte[[#This Row],[Fractie]]/MAX(Data_Warmte[Fractie])</f>
        <v>0.12569817835442762</v>
      </c>
    </row>
    <row r="2795" spans="1:4" x14ac:dyDescent="0.25">
      <c r="A2795" s="10">
        <v>43947.666666666664</v>
      </c>
      <c r="B2795" s="10">
        <f>DATE(1904,MONTH(Data_Warmte[[#This Row],[Datumtijd]]),DAY(Data_Warmte[[#This Row],[Datumtijd]]))+TIME(HOUR(Data_Warmte[[#This Row],[Datumtijd]]),MINUTE(Data_Warmte[[#This Row],[Datumtijd]]),SECOND(Data_Warmte[[#This Row],[Datumtijd]]))</f>
        <v>1578.6666666666667</v>
      </c>
      <c r="C2795" s="11">
        <v>5.0050839999999981E-5</v>
      </c>
      <c r="D2795" s="7">
        <f>Data_Warmte[[#This Row],[Fractie]]/MAX(Data_Warmte[Fractie])</f>
        <v>0.12117488421153343</v>
      </c>
    </row>
    <row r="2796" spans="1:4" x14ac:dyDescent="0.25">
      <c r="A2796" s="10">
        <v>43947.708333333336</v>
      </c>
      <c r="B2796" s="10">
        <f>DATE(1904,MONTH(Data_Warmte[[#This Row],[Datumtijd]]),DAY(Data_Warmte[[#This Row],[Datumtijd]]))+TIME(HOUR(Data_Warmte[[#This Row],[Datumtijd]]),MINUTE(Data_Warmte[[#This Row],[Datumtijd]]),SECOND(Data_Warmte[[#This Row],[Datumtijd]]))</f>
        <v>1578.7083333333333</v>
      </c>
      <c r="C2796" s="11">
        <v>8.5798459999999999E-5</v>
      </c>
      <c r="D2796" s="7">
        <f>Data_Warmte[[#This Row],[Fractie]]/MAX(Data_Warmte[Fractie])</f>
        <v>0.20772115824685231</v>
      </c>
    </row>
    <row r="2797" spans="1:4" x14ac:dyDescent="0.25">
      <c r="A2797" s="10">
        <v>43947.75</v>
      </c>
      <c r="B2797" s="10">
        <f>DATE(1904,MONTH(Data_Warmte[[#This Row],[Datumtijd]]),DAY(Data_Warmte[[#This Row],[Datumtijd]]))+TIME(HOUR(Data_Warmte[[#This Row],[Datumtijd]]),MINUTE(Data_Warmte[[#This Row],[Datumtijd]]),SECOND(Data_Warmte[[#This Row],[Datumtijd]]))</f>
        <v>1578.75</v>
      </c>
      <c r="C2797" s="11">
        <v>8.4801740000000001E-5</v>
      </c>
      <c r="D2797" s="7">
        <f>Data_Warmte[[#This Row],[Fractie]]/MAX(Data_Warmte[Fractie])</f>
        <v>0.2053080632699984</v>
      </c>
    </row>
    <row r="2798" spans="1:4" x14ac:dyDescent="0.25">
      <c r="A2798" s="10">
        <v>43947.791666666664</v>
      </c>
      <c r="B2798" s="10">
        <f>DATE(1904,MONTH(Data_Warmte[[#This Row],[Datumtijd]]),DAY(Data_Warmte[[#This Row],[Datumtijd]]))+TIME(HOUR(Data_Warmte[[#This Row],[Datumtijd]]),MINUTE(Data_Warmte[[#This Row],[Datumtijd]]),SECOND(Data_Warmte[[#This Row],[Datumtijd]]))</f>
        <v>1578.7916666666667</v>
      </c>
      <c r="C2798" s="11">
        <v>9.6939879999999995E-5</v>
      </c>
      <c r="D2798" s="7">
        <f>Data_Warmte[[#This Row],[Fractie]]/MAX(Data_Warmte[Fractie])</f>
        <v>0.23469493687778165</v>
      </c>
    </row>
    <row r="2799" spans="1:4" x14ac:dyDescent="0.25">
      <c r="A2799" s="10">
        <v>43947.833333333336</v>
      </c>
      <c r="B2799" s="10">
        <f>DATE(1904,MONTH(Data_Warmte[[#This Row],[Datumtijd]]),DAY(Data_Warmte[[#This Row],[Datumtijd]]))+TIME(HOUR(Data_Warmte[[#This Row],[Datumtijd]]),MINUTE(Data_Warmte[[#This Row],[Datumtijd]]),SECOND(Data_Warmte[[#This Row],[Datumtijd]]))</f>
        <v>1578.8333333333333</v>
      </c>
      <c r="C2799" s="11">
        <v>9.6194249999999998E-5</v>
      </c>
      <c r="D2799" s="7">
        <f>Data_Warmte[[#This Row],[Fractie]]/MAX(Data_Warmte[Fractie])</f>
        <v>0.23288973982385316</v>
      </c>
    </row>
    <row r="2800" spans="1:4" x14ac:dyDescent="0.25">
      <c r="A2800" s="10">
        <v>43947.875</v>
      </c>
      <c r="B2800" s="10">
        <f>DATE(1904,MONTH(Data_Warmte[[#This Row],[Datumtijd]]),DAY(Data_Warmte[[#This Row],[Datumtijd]]))+TIME(HOUR(Data_Warmte[[#This Row],[Datumtijd]]),MINUTE(Data_Warmte[[#This Row],[Datumtijd]]),SECOND(Data_Warmte[[#This Row],[Datumtijd]]))</f>
        <v>1578.875</v>
      </c>
      <c r="C2800" s="11">
        <v>8.338259000000001E-5</v>
      </c>
      <c r="D2800" s="7">
        <f>Data_Warmte[[#This Row],[Fractie]]/MAX(Data_Warmte[Fractie])</f>
        <v>0.20187225006628798</v>
      </c>
    </row>
    <row r="2801" spans="1:4" x14ac:dyDescent="0.25">
      <c r="A2801" s="10">
        <v>43947.916666666664</v>
      </c>
      <c r="B2801" s="10">
        <f>DATE(1904,MONTH(Data_Warmte[[#This Row],[Datumtijd]]),DAY(Data_Warmte[[#This Row],[Datumtijd]]))+TIME(HOUR(Data_Warmte[[#This Row],[Datumtijd]]),MINUTE(Data_Warmte[[#This Row],[Datumtijd]]),SECOND(Data_Warmte[[#This Row],[Datumtijd]]))</f>
        <v>1578.9166666666667</v>
      </c>
      <c r="C2801" s="11">
        <v>6.4049500000000004E-5</v>
      </c>
      <c r="D2801" s="7">
        <f>Data_Warmte[[#This Row],[Fractie]]/MAX(Data_Warmte[Fractie])</f>
        <v>0.15506614367124735</v>
      </c>
    </row>
    <row r="2802" spans="1:4" x14ac:dyDescent="0.25">
      <c r="A2802" s="10">
        <v>43947.958333333336</v>
      </c>
      <c r="B2802" s="10">
        <f>DATE(1904,MONTH(Data_Warmte[[#This Row],[Datumtijd]]),DAY(Data_Warmte[[#This Row],[Datumtijd]]))+TIME(HOUR(Data_Warmte[[#This Row],[Datumtijd]]),MINUTE(Data_Warmte[[#This Row],[Datumtijd]]),SECOND(Data_Warmte[[#This Row],[Datumtijd]]))</f>
        <v>1578.9583333333333</v>
      </c>
      <c r="C2802" s="11">
        <v>4.1770849999999993E-5</v>
      </c>
      <c r="D2802" s="7">
        <f>Data_Warmte[[#This Row],[Fractie]]/MAX(Data_Warmte[Fractie])</f>
        <v>0.10112873055012327</v>
      </c>
    </row>
    <row r="2803" spans="1:4" x14ac:dyDescent="0.25">
      <c r="A2803" s="10">
        <v>43948</v>
      </c>
      <c r="B2803" s="10">
        <f>DATE(1904,MONTH(Data_Warmte[[#This Row],[Datumtijd]]),DAY(Data_Warmte[[#This Row],[Datumtijd]]))+TIME(HOUR(Data_Warmte[[#This Row],[Datumtijd]]),MINUTE(Data_Warmte[[#This Row],[Datumtijd]]),SECOND(Data_Warmte[[#This Row],[Datumtijd]]))</f>
        <v>1579</v>
      </c>
      <c r="C2803" s="11">
        <v>4.1336600000000007E-5</v>
      </c>
      <c r="D2803" s="7">
        <f>Data_Warmte[[#This Row],[Fractie]]/MAX(Data_Warmte[Fractie])</f>
        <v>0.10007739567804406</v>
      </c>
    </row>
    <row r="2804" spans="1:4" x14ac:dyDescent="0.25">
      <c r="A2804" s="10">
        <v>43948.041666666664</v>
      </c>
      <c r="B2804" s="10">
        <f>DATE(1904,MONTH(Data_Warmte[[#This Row],[Datumtijd]]),DAY(Data_Warmte[[#This Row],[Datumtijd]]))+TIME(HOUR(Data_Warmte[[#This Row],[Datumtijd]]),MINUTE(Data_Warmte[[#This Row],[Datumtijd]]),SECOND(Data_Warmte[[#This Row],[Datumtijd]]))</f>
        <v>1579.0416666666667</v>
      </c>
      <c r="C2804" s="11">
        <v>3.5743249999999997E-5</v>
      </c>
      <c r="D2804" s="7">
        <f>Data_Warmte[[#This Row],[Fractie]]/MAX(Data_Warmte[Fractie])</f>
        <v>8.6535694108108741E-2</v>
      </c>
    </row>
    <row r="2805" spans="1:4" x14ac:dyDescent="0.25">
      <c r="A2805" s="10">
        <v>43948.083333333336</v>
      </c>
      <c r="B2805" s="10">
        <f>DATE(1904,MONTH(Data_Warmte[[#This Row],[Datumtijd]]),DAY(Data_Warmte[[#This Row],[Datumtijd]]))+TIME(HOUR(Data_Warmte[[#This Row],[Datumtijd]]),MINUTE(Data_Warmte[[#This Row],[Datumtijd]]),SECOND(Data_Warmte[[#This Row],[Datumtijd]]))</f>
        <v>1579.0833333333333</v>
      </c>
      <c r="C2805" s="11">
        <v>2.932E-5</v>
      </c>
      <c r="D2805" s="7">
        <f>Data_Warmte[[#This Row],[Fractie]]/MAX(Data_Warmte[Fractie])</f>
        <v>7.0984774782644228E-2</v>
      </c>
    </row>
    <row r="2806" spans="1:4" x14ac:dyDescent="0.25">
      <c r="A2806" s="10">
        <v>43948.125</v>
      </c>
      <c r="B2806" s="10">
        <f>DATE(1904,MONTH(Data_Warmte[[#This Row],[Datumtijd]]),DAY(Data_Warmte[[#This Row],[Datumtijd]]))+TIME(HOUR(Data_Warmte[[#This Row],[Datumtijd]]),MINUTE(Data_Warmte[[#This Row],[Datumtijd]]),SECOND(Data_Warmte[[#This Row],[Datumtijd]]))</f>
        <v>1579.125</v>
      </c>
      <c r="C2806" s="11">
        <v>2.864E-5</v>
      </c>
      <c r="D2806" s="7">
        <f>Data_Warmte[[#This Row],[Fractie]]/MAX(Data_Warmte[Fractie])</f>
        <v>6.9338470319745257E-2</v>
      </c>
    </row>
    <row r="2807" spans="1:4" x14ac:dyDescent="0.25">
      <c r="A2807" s="10">
        <v>43948.166666666664</v>
      </c>
      <c r="B2807" s="10">
        <f>DATE(1904,MONTH(Data_Warmte[[#This Row],[Datumtijd]]),DAY(Data_Warmte[[#This Row],[Datumtijd]]))+TIME(HOUR(Data_Warmte[[#This Row],[Datumtijd]]),MINUTE(Data_Warmte[[#This Row],[Datumtijd]]),SECOND(Data_Warmte[[#This Row],[Datumtijd]]))</f>
        <v>1579.1666666666667</v>
      </c>
      <c r="C2807" s="11">
        <v>3.0599999999999998E-5</v>
      </c>
      <c r="D2807" s="7">
        <f>Data_Warmte[[#This Row],[Fractie]]/MAX(Data_Warmte[Fractie])</f>
        <v>7.4083700830454069E-2</v>
      </c>
    </row>
    <row r="2808" spans="1:4" x14ac:dyDescent="0.25">
      <c r="A2808" s="10">
        <v>43948.208333333336</v>
      </c>
      <c r="B2808" s="10">
        <f>DATE(1904,MONTH(Data_Warmte[[#This Row],[Datumtijd]]),DAY(Data_Warmte[[#This Row],[Datumtijd]]))+TIME(HOUR(Data_Warmte[[#This Row],[Datumtijd]]),MINUTE(Data_Warmte[[#This Row],[Datumtijd]]),SECOND(Data_Warmte[[#This Row],[Datumtijd]]))</f>
        <v>1579.2083333333333</v>
      </c>
      <c r="C2808" s="11">
        <v>3.5790000000000001E-5</v>
      </c>
      <c r="D2808" s="7">
        <f>Data_Warmte[[#This Row],[Fractie]]/MAX(Data_Warmte[Fractie])</f>
        <v>8.6648877539933056E-2</v>
      </c>
    </row>
    <row r="2809" spans="1:4" x14ac:dyDescent="0.25">
      <c r="A2809" s="10">
        <v>43948.25</v>
      </c>
      <c r="B2809" s="10">
        <f>DATE(1904,MONTH(Data_Warmte[[#This Row],[Datumtijd]]),DAY(Data_Warmte[[#This Row],[Datumtijd]]))+TIME(HOUR(Data_Warmte[[#This Row],[Datumtijd]]),MINUTE(Data_Warmte[[#This Row],[Datumtijd]]),SECOND(Data_Warmte[[#This Row],[Datumtijd]]))</f>
        <v>1579.25</v>
      </c>
      <c r="C2809" s="11">
        <v>7.532285E-5</v>
      </c>
      <c r="D2809" s="7">
        <f>Data_Warmte[[#This Row],[Fractie]]/MAX(Data_Warmte[Fractie])</f>
        <v>0.18235932957833881</v>
      </c>
    </row>
    <row r="2810" spans="1:4" x14ac:dyDescent="0.25">
      <c r="A2810" s="10">
        <v>43948.291666666664</v>
      </c>
      <c r="B2810" s="10">
        <f>DATE(1904,MONTH(Data_Warmte[[#This Row],[Datumtijd]]),DAY(Data_Warmte[[#This Row],[Datumtijd]]))+TIME(HOUR(Data_Warmte[[#This Row],[Datumtijd]]),MINUTE(Data_Warmte[[#This Row],[Datumtijd]]),SECOND(Data_Warmte[[#This Row],[Datumtijd]]))</f>
        <v>1579.2916666666667</v>
      </c>
      <c r="C2810" s="11">
        <v>1.1881799999999999E-4</v>
      </c>
      <c r="D2810" s="7">
        <f>Data_Warmte[[#This Row],[Fractie]]/MAX(Data_Warmte[Fractie])</f>
        <v>0.28766265245989842</v>
      </c>
    </row>
    <row r="2811" spans="1:4" x14ac:dyDescent="0.25">
      <c r="A2811" s="10">
        <v>43948.333333333336</v>
      </c>
      <c r="B2811" s="10">
        <f>DATE(1904,MONTH(Data_Warmte[[#This Row],[Datumtijd]]),DAY(Data_Warmte[[#This Row],[Datumtijd]]))+TIME(HOUR(Data_Warmte[[#This Row],[Datumtijd]]),MINUTE(Data_Warmte[[#This Row],[Datumtijd]]),SECOND(Data_Warmte[[#This Row],[Datumtijd]]))</f>
        <v>1579.3333333333333</v>
      </c>
      <c r="C2811" s="11">
        <v>1.5339730000000002E-4</v>
      </c>
      <c r="D2811" s="7">
        <f>Data_Warmte[[#This Row],[Fractie]]/MAX(Data_Warmte[Fractie])</f>
        <v>0.37138038174507892</v>
      </c>
    </row>
    <row r="2812" spans="1:4" x14ac:dyDescent="0.25">
      <c r="A2812" s="10">
        <v>43948.375</v>
      </c>
      <c r="B2812" s="10">
        <f>DATE(1904,MONTH(Data_Warmte[[#This Row],[Datumtijd]]),DAY(Data_Warmte[[#This Row],[Datumtijd]]))+TIME(HOUR(Data_Warmte[[#This Row],[Datumtijd]]),MINUTE(Data_Warmte[[#This Row],[Datumtijd]]),SECOND(Data_Warmte[[#This Row],[Datumtijd]]))</f>
        <v>1579.375</v>
      </c>
      <c r="C2812" s="11">
        <v>1.4029784000000001E-4</v>
      </c>
      <c r="D2812" s="7">
        <f>Data_Warmte[[#This Row],[Fractie]]/MAX(Data_Warmte[Fractie])</f>
        <v>0.33966611783395145</v>
      </c>
    </row>
    <row r="2813" spans="1:4" x14ac:dyDescent="0.25">
      <c r="A2813" s="10">
        <v>43948.416666666664</v>
      </c>
      <c r="B2813" s="10">
        <f>DATE(1904,MONTH(Data_Warmte[[#This Row],[Datumtijd]]),DAY(Data_Warmte[[#This Row],[Datumtijd]]))+TIME(HOUR(Data_Warmte[[#This Row],[Datumtijd]]),MINUTE(Data_Warmte[[#This Row],[Datumtijd]]),SECOND(Data_Warmte[[#This Row],[Datumtijd]]))</f>
        <v>1579.4166666666667</v>
      </c>
      <c r="C2813" s="11">
        <v>9.4134129999999986E-5</v>
      </c>
      <c r="D2813" s="7">
        <f>Data_Warmte[[#This Row],[Fractie]]/MAX(Data_Warmte[Fractie])</f>
        <v>0.22790211519134218</v>
      </c>
    </row>
    <row r="2814" spans="1:4" x14ac:dyDescent="0.25">
      <c r="A2814" s="10">
        <v>43948.458333333336</v>
      </c>
      <c r="B2814" s="10">
        <f>DATE(1904,MONTH(Data_Warmte[[#This Row],[Datumtijd]]),DAY(Data_Warmte[[#This Row],[Datumtijd]]))+TIME(HOUR(Data_Warmte[[#This Row],[Datumtijd]]),MINUTE(Data_Warmte[[#This Row],[Datumtijd]]),SECOND(Data_Warmte[[#This Row],[Datumtijd]]))</f>
        <v>1579.4583333333333</v>
      </c>
      <c r="C2814" s="11">
        <v>7.5256160000000024E-5</v>
      </c>
      <c r="D2814" s="7">
        <f>Data_Warmte[[#This Row],[Fractie]]/MAX(Data_Warmte[Fractie])</f>
        <v>0.18219787068917603</v>
      </c>
    </row>
    <row r="2815" spans="1:4" x14ac:dyDescent="0.25">
      <c r="A2815" s="10">
        <v>43948.5</v>
      </c>
      <c r="B2815" s="10">
        <f>DATE(1904,MONTH(Data_Warmte[[#This Row],[Datumtijd]]),DAY(Data_Warmte[[#This Row],[Datumtijd]]))+TIME(HOUR(Data_Warmte[[#This Row],[Datumtijd]]),MINUTE(Data_Warmte[[#This Row],[Datumtijd]]),SECOND(Data_Warmte[[#This Row],[Datumtijd]]))</f>
        <v>1579.5</v>
      </c>
      <c r="C2815" s="11">
        <v>5.5600000000000003E-5</v>
      </c>
      <c r="D2815" s="7">
        <f>Data_Warmte[[#This Row],[Fractie]]/MAX(Data_Warmte[Fractie])</f>
        <v>0.13460960020174009</v>
      </c>
    </row>
    <row r="2816" spans="1:4" x14ac:dyDescent="0.25">
      <c r="A2816" s="10">
        <v>43948.541666666664</v>
      </c>
      <c r="B2816" s="10">
        <f>DATE(1904,MONTH(Data_Warmte[[#This Row],[Datumtijd]]),DAY(Data_Warmte[[#This Row],[Datumtijd]]))+TIME(HOUR(Data_Warmte[[#This Row],[Datumtijd]]),MINUTE(Data_Warmte[[#This Row],[Datumtijd]]),SECOND(Data_Warmte[[#This Row],[Datumtijd]]))</f>
        <v>1579.5416666666667</v>
      </c>
      <c r="C2816" s="11">
        <v>4.6860000000000002E-5</v>
      </c>
      <c r="D2816" s="7">
        <f>Data_Warmte[[#This Row],[Fractie]]/MAX(Data_Warmte[Fractie])</f>
        <v>0.11344974578153851</v>
      </c>
    </row>
    <row r="2817" spans="1:4" x14ac:dyDescent="0.25">
      <c r="A2817" s="10">
        <v>43948.583333333336</v>
      </c>
      <c r="B2817" s="10">
        <f>DATE(1904,MONTH(Data_Warmte[[#This Row],[Datumtijd]]),DAY(Data_Warmte[[#This Row],[Datumtijd]]))+TIME(HOUR(Data_Warmte[[#This Row],[Datumtijd]]),MINUTE(Data_Warmte[[#This Row],[Datumtijd]]),SECOND(Data_Warmte[[#This Row],[Datumtijd]]))</f>
        <v>1579.5833333333333</v>
      </c>
      <c r="C2817" s="11">
        <v>4.2493279999999987E-5</v>
      </c>
      <c r="D2817" s="7">
        <f>Data_Warmte[[#This Row],[Fractie]]/MAX(Data_Warmte[Fractie])</f>
        <v>0.10287775956943518</v>
      </c>
    </row>
    <row r="2818" spans="1:4" x14ac:dyDescent="0.25">
      <c r="A2818" s="10">
        <v>43948.625</v>
      </c>
      <c r="B2818" s="10">
        <f>DATE(1904,MONTH(Data_Warmte[[#This Row],[Datumtijd]]),DAY(Data_Warmte[[#This Row],[Datumtijd]]))+TIME(HOUR(Data_Warmte[[#This Row],[Datumtijd]]),MINUTE(Data_Warmte[[#This Row],[Datumtijd]]),SECOND(Data_Warmte[[#This Row],[Datumtijd]]))</f>
        <v>1579.625</v>
      </c>
      <c r="C2818" s="11">
        <v>4.4516389999999992E-5</v>
      </c>
      <c r="D2818" s="7">
        <f>Data_Warmte[[#This Row],[Fractie]]/MAX(Data_Warmte[Fractie])</f>
        <v>0.10777578166051689</v>
      </c>
    </row>
    <row r="2819" spans="1:4" x14ac:dyDescent="0.25">
      <c r="A2819" s="10">
        <v>43948.666666666664</v>
      </c>
      <c r="B2819" s="10">
        <f>DATE(1904,MONTH(Data_Warmte[[#This Row],[Datumtijd]]),DAY(Data_Warmte[[#This Row],[Datumtijd]]))+TIME(HOUR(Data_Warmte[[#This Row],[Datumtijd]]),MINUTE(Data_Warmte[[#This Row],[Datumtijd]]),SECOND(Data_Warmte[[#This Row],[Datumtijd]]))</f>
        <v>1579.6666666666667</v>
      </c>
      <c r="C2819" s="11">
        <v>4.5135479999999994E-5</v>
      </c>
      <c r="D2819" s="7">
        <f>Data_Warmte[[#This Row],[Fractie]]/MAX(Data_Warmte[Fractie])</f>
        <v>0.10927462082218768</v>
      </c>
    </row>
    <row r="2820" spans="1:4" x14ac:dyDescent="0.25">
      <c r="A2820" s="10">
        <v>43948.708333333336</v>
      </c>
      <c r="B2820" s="10">
        <f>DATE(1904,MONTH(Data_Warmte[[#This Row],[Datumtijd]]),DAY(Data_Warmte[[#This Row],[Datumtijd]]))+TIME(HOUR(Data_Warmte[[#This Row],[Datumtijd]]),MINUTE(Data_Warmte[[#This Row],[Datumtijd]]),SECOND(Data_Warmte[[#This Row],[Datumtijd]]))</f>
        <v>1579.7083333333333</v>
      </c>
      <c r="C2820" s="11">
        <v>8.4916910000000008E-5</v>
      </c>
      <c r="D2820" s="7">
        <f>Data_Warmte[[#This Row],[Fractie]]/MAX(Data_Warmte[Fractie])</f>
        <v>0.20558689398322205</v>
      </c>
    </row>
    <row r="2821" spans="1:4" x14ac:dyDescent="0.25">
      <c r="A2821" s="10">
        <v>43948.75</v>
      </c>
      <c r="B2821" s="10">
        <f>DATE(1904,MONTH(Data_Warmte[[#This Row],[Datumtijd]]),DAY(Data_Warmte[[#This Row],[Datumtijd]]))+TIME(HOUR(Data_Warmte[[#This Row],[Datumtijd]]),MINUTE(Data_Warmte[[#This Row],[Datumtijd]]),SECOND(Data_Warmte[[#This Row],[Datumtijd]]))</f>
        <v>1579.75</v>
      </c>
      <c r="C2821" s="11">
        <v>8.7592100000000005E-5</v>
      </c>
      <c r="D2821" s="7">
        <f>Data_Warmte[[#This Row],[Fractie]]/MAX(Data_Warmte[Fractie])</f>
        <v>0.21206362521278485</v>
      </c>
    </row>
    <row r="2822" spans="1:4" x14ac:dyDescent="0.25">
      <c r="A2822" s="10">
        <v>43948.791666666664</v>
      </c>
      <c r="B2822" s="10">
        <f>DATE(1904,MONTH(Data_Warmte[[#This Row],[Datumtijd]]),DAY(Data_Warmte[[#This Row],[Datumtijd]]))+TIME(HOUR(Data_Warmte[[#This Row],[Datumtijd]]),MINUTE(Data_Warmte[[#This Row],[Datumtijd]]),SECOND(Data_Warmte[[#This Row],[Datumtijd]]))</f>
        <v>1579.7916666666667</v>
      </c>
      <c r="C2822" s="11">
        <v>1.0149418E-4</v>
      </c>
      <c r="D2822" s="7">
        <f>Data_Warmte[[#This Row],[Fractie]]/MAX(Data_Warmte[Fractie])</f>
        <v>0.24572106101804755</v>
      </c>
    </row>
    <row r="2823" spans="1:4" x14ac:dyDescent="0.25">
      <c r="A2823" s="10">
        <v>43948.833333333336</v>
      </c>
      <c r="B2823" s="10">
        <f>DATE(1904,MONTH(Data_Warmte[[#This Row],[Datumtijd]]),DAY(Data_Warmte[[#This Row],[Datumtijd]]))+TIME(HOUR(Data_Warmte[[#This Row],[Datumtijd]]),MINUTE(Data_Warmte[[#This Row],[Datumtijd]]),SECOND(Data_Warmte[[#This Row],[Datumtijd]]))</f>
        <v>1579.8333333333333</v>
      </c>
      <c r="C2823" s="11">
        <v>1.0090087000000001E-4</v>
      </c>
      <c r="D2823" s="7">
        <f>Data_Warmte[[#This Row],[Fractie]]/MAX(Data_Warmte[Fractie])</f>
        <v>0.24428463616380847</v>
      </c>
    </row>
    <row r="2824" spans="1:4" x14ac:dyDescent="0.25">
      <c r="A2824" s="10">
        <v>43948.875</v>
      </c>
      <c r="B2824" s="10">
        <f>DATE(1904,MONTH(Data_Warmte[[#This Row],[Datumtijd]]),DAY(Data_Warmte[[#This Row],[Datumtijd]]))+TIME(HOUR(Data_Warmte[[#This Row],[Datumtijd]]),MINUTE(Data_Warmte[[#This Row],[Datumtijd]]),SECOND(Data_Warmte[[#This Row],[Datumtijd]]))</f>
        <v>1579.875</v>
      </c>
      <c r="C2824" s="11">
        <v>8.8804149999999996E-5</v>
      </c>
      <c r="D2824" s="7">
        <f>Data_Warmte[[#This Row],[Fractie]]/MAX(Data_Warmte[Fractie])</f>
        <v>0.21499804186610352</v>
      </c>
    </row>
    <row r="2825" spans="1:4" x14ac:dyDescent="0.25">
      <c r="A2825" s="10">
        <v>43948.916666666664</v>
      </c>
      <c r="B2825" s="10">
        <f>DATE(1904,MONTH(Data_Warmte[[#This Row],[Datumtijd]]),DAY(Data_Warmte[[#This Row],[Datumtijd]]))+TIME(HOUR(Data_Warmte[[#This Row],[Datumtijd]]),MINUTE(Data_Warmte[[#This Row],[Datumtijd]]),SECOND(Data_Warmte[[#This Row],[Datumtijd]]))</f>
        <v>1579.9166666666667</v>
      </c>
      <c r="C2825" s="11">
        <v>6.7703579999999999E-5</v>
      </c>
      <c r="D2825" s="7">
        <f>Data_Warmte[[#This Row],[Fractie]]/MAX(Data_Warmte[Fractie])</f>
        <v>0.16391280280623249</v>
      </c>
    </row>
    <row r="2826" spans="1:4" x14ac:dyDescent="0.25">
      <c r="A2826" s="10">
        <v>43948.958333333336</v>
      </c>
      <c r="B2826" s="10">
        <f>DATE(1904,MONTH(Data_Warmte[[#This Row],[Datumtijd]]),DAY(Data_Warmte[[#This Row],[Datumtijd]]))+TIME(HOUR(Data_Warmte[[#This Row],[Datumtijd]]),MINUTE(Data_Warmte[[#This Row],[Datumtijd]]),SECOND(Data_Warmte[[#This Row],[Datumtijd]]))</f>
        <v>1579.9583333333333</v>
      </c>
      <c r="C2826" s="11">
        <v>4.3758949999999995E-5</v>
      </c>
      <c r="D2826" s="7">
        <f>Data_Warmte[[#This Row],[Fractie]]/MAX(Data_Warmte[Fractie])</f>
        <v>0.10594199217172542</v>
      </c>
    </row>
    <row r="2827" spans="1:4" x14ac:dyDescent="0.25">
      <c r="A2827" s="10">
        <v>43949</v>
      </c>
      <c r="B2827" s="10">
        <f>DATE(1904,MONTH(Data_Warmte[[#This Row],[Datumtijd]]),DAY(Data_Warmte[[#This Row],[Datumtijd]]))+TIME(HOUR(Data_Warmte[[#This Row],[Datumtijd]]),MINUTE(Data_Warmte[[#This Row],[Datumtijd]]),SECOND(Data_Warmte[[#This Row],[Datumtijd]]))</f>
        <v>1580</v>
      </c>
      <c r="C2827" s="11">
        <v>3.1623280000000005E-5</v>
      </c>
      <c r="D2827" s="7">
        <f>Data_Warmte[[#This Row],[Fractie]]/MAX(Data_Warmte[Fractie])</f>
        <v>7.6561098522800075E-2</v>
      </c>
    </row>
    <row r="2828" spans="1:4" x14ac:dyDescent="0.25">
      <c r="A2828" s="10">
        <v>43949.041666666664</v>
      </c>
      <c r="B2828" s="10">
        <f>DATE(1904,MONTH(Data_Warmte[[#This Row],[Datumtijd]]),DAY(Data_Warmte[[#This Row],[Datumtijd]]))+TIME(HOUR(Data_Warmte[[#This Row],[Datumtijd]]),MINUTE(Data_Warmte[[#This Row],[Datumtijd]]),SECOND(Data_Warmte[[#This Row],[Datumtijd]]))</f>
        <v>1580.0416666666667</v>
      </c>
      <c r="C2828" s="11">
        <v>2.83217E-5</v>
      </c>
      <c r="D2828" s="7">
        <f>Data_Warmte[[#This Row],[Fractie]]/MAX(Data_Warmte[Fractie])</f>
        <v>6.8567854568950037E-2</v>
      </c>
    </row>
    <row r="2829" spans="1:4" x14ac:dyDescent="0.25">
      <c r="A2829" s="10">
        <v>43949.083333333336</v>
      </c>
      <c r="B2829" s="10">
        <f>DATE(1904,MONTH(Data_Warmte[[#This Row],[Datumtijd]]),DAY(Data_Warmte[[#This Row],[Datumtijd]]))+TIME(HOUR(Data_Warmte[[#This Row],[Datumtijd]]),MINUTE(Data_Warmte[[#This Row],[Datumtijd]]),SECOND(Data_Warmte[[#This Row],[Datumtijd]]))</f>
        <v>1580.0833333333333</v>
      </c>
      <c r="C2829" s="11">
        <v>2.6849530000000003E-5</v>
      </c>
      <c r="D2829" s="7">
        <f>Data_Warmte[[#This Row],[Fractie]]/MAX(Data_Warmte[Fractie])</f>
        <v>6.5003678037853008E-2</v>
      </c>
    </row>
    <row r="2830" spans="1:4" x14ac:dyDescent="0.25">
      <c r="A2830" s="10">
        <v>43949.125</v>
      </c>
      <c r="B2830" s="10">
        <f>DATE(1904,MONTH(Data_Warmte[[#This Row],[Datumtijd]]),DAY(Data_Warmte[[#This Row],[Datumtijd]]))+TIME(HOUR(Data_Warmte[[#This Row],[Datumtijd]]),MINUTE(Data_Warmte[[#This Row],[Datumtijd]]),SECOND(Data_Warmte[[#This Row],[Datumtijd]]))</f>
        <v>1580.125</v>
      </c>
      <c r="C2830" s="11">
        <v>2.8860730000000002E-5</v>
      </c>
      <c r="D2830" s="7">
        <f>Data_Warmte[[#This Row],[Fractie]]/MAX(Data_Warmte[Fractie])</f>
        <v>6.9872865590474217E-2</v>
      </c>
    </row>
    <row r="2831" spans="1:4" x14ac:dyDescent="0.25">
      <c r="A2831" s="10">
        <v>43949.166666666664</v>
      </c>
      <c r="B2831" s="10">
        <f>DATE(1904,MONTH(Data_Warmte[[#This Row],[Datumtijd]]),DAY(Data_Warmte[[#This Row],[Datumtijd]]))+TIME(HOUR(Data_Warmte[[#This Row],[Datumtijd]]),MINUTE(Data_Warmte[[#This Row],[Datumtijd]]),SECOND(Data_Warmte[[#This Row],[Datumtijd]]))</f>
        <v>1580.1666666666667</v>
      </c>
      <c r="C2831" s="11">
        <v>3.548858000000001E-5</v>
      </c>
      <c r="D2831" s="7">
        <f>Data_Warmte[[#This Row],[Fractie]]/MAX(Data_Warmte[Fractie])</f>
        <v>8.5919128876393358E-2</v>
      </c>
    </row>
    <row r="2832" spans="1:4" x14ac:dyDescent="0.25">
      <c r="A2832" s="10">
        <v>43949.208333333336</v>
      </c>
      <c r="B2832" s="10">
        <f>DATE(1904,MONTH(Data_Warmte[[#This Row],[Datumtijd]]),DAY(Data_Warmte[[#This Row],[Datumtijd]]))+TIME(HOUR(Data_Warmte[[#This Row],[Datumtijd]]),MINUTE(Data_Warmte[[#This Row],[Datumtijd]]),SECOND(Data_Warmte[[#This Row],[Datumtijd]]))</f>
        <v>1580.2083333333333</v>
      </c>
      <c r="C2832" s="11">
        <v>6.9047099999999998E-5</v>
      </c>
      <c r="D2832" s="7">
        <f>Data_Warmte[[#This Row],[Fractie]]/MAX(Data_Warmte[Fractie])</f>
        <v>0.16716551305916488</v>
      </c>
    </row>
    <row r="2833" spans="1:4" x14ac:dyDescent="0.25">
      <c r="A2833" s="10">
        <v>43949.25</v>
      </c>
      <c r="B2833" s="10">
        <f>DATE(1904,MONTH(Data_Warmte[[#This Row],[Datumtijd]]),DAY(Data_Warmte[[#This Row],[Datumtijd]]))+TIME(HOUR(Data_Warmte[[#This Row],[Datumtijd]]),MINUTE(Data_Warmte[[#This Row],[Datumtijd]]),SECOND(Data_Warmte[[#This Row],[Datumtijd]]))</f>
        <v>1580.25</v>
      </c>
      <c r="C2833" s="11">
        <v>1.3022420000000001E-4</v>
      </c>
      <c r="D2833" s="7">
        <f>Data_Warmte[[#This Row],[Fractie]]/MAX(Data_Warmte[Fractie])</f>
        <v>0.31527747299624898</v>
      </c>
    </row>
    <row r="2834" spans="1:4" x14ac:dyDescent="0.25">
      <c r="A2834" s="10">
        <v>43949.291666666664</v>
      </c>
      <c r="B2834" s="10">
        <f>DATE(1904,MONTH(Data_Warmte[[#This Row],[Datumtijd]]),DAY(Data_Warmte[[#This Row],[Datumtijd]]))+TIME(HOUR(Data_Warmte[[#This Row],[Datumtijd]]),MINUTE(Data_Warmte[[#This Row],[Datumtijd]]),SECOND(Data_Warmte[[#This Row],[Datumtijd]]))</f>
        <v>1580.2916666666667</v>
      </c>
      <c r="C2834" s="11">
        <v>1.4607619999999996E-4</v>
      </c>
      <c r="D2834" s="7">
        <f>Data_Warmte[[#This Row],[Fractie]]/MAX(Data_Warmte[Fractie])</f>
        <v>0.35365573526959387</v>
      </c>
    </row>
    <row r="2835" spans="1:4" x14ac:dyDescent="0.25">
      <c r="A2835" s="10">
        <v>43949.333333333336</v>
      </c>
      <c r="B2835" s="10">
        <f>DATE(1904,MONTH(Data_Warmte[[#This Row],[Datumtijd]]),DAY(Data_Warmte[[#This Row],[Datumtijd]]))+TIME(HOUR(Data_Warmte[[#This Row],[Datumtijd]]),MINUTE(Data_Warmte[[#This Row],[Datumtijd]]),SECOND(Data_Warmte[[#This Row],[Datumtijd]]))</f>
        <v>1580.3333333333333</v>
      </c>
      <c r="C2835" s="11">
        <v>1.3054216999999998E-4</v>
      </c>
      <c r="D2835" s="7">
        <f>Data_Warmte[[#This Row],[Fractie]]/MAX(Data_Warmte[Fractie])</f>
        <v>0.31604728980517244</v>
      </c>
    </row>
    <row r="2836" spans="1:4" x14ac:dyDescent="0.25">
      <c r="A2836" s="10">
        <v>43949.375</v>
      </c>
      <c r="B2836" s="10">
        <f>DATE(1904,MONTH(Data_Warmte[[#This Row],[Datumtijd]]),DAY(Data_Warmte[[#This Row],[Datumtijd]]))+TIME(HOUR(Data_Warmte[[#This Row],[Datumtijd]]),MINUTE(Data_Warmte[[#This Row],[Datumtijd]]),SECOND(Data_Warmte[[#This Row],[Datumtijd]]))</f>
        <v>1580.375</v>
      </c>
      <c r="C2836" s="11">
        <v>1.0089732000000002E-4</v>
      </c>
      <c r="D2836" s="7">
        <f>Data_Warmte[[#This Row],[Fractie]]/MAX(Data_Warmte[Fractie])</f>
        <v>0.24427604148609777</v>
      </c>
    </row>
    <row r="2837" spans="1:4" x14ac:dyDescent="0.25">
      <c r="A2837" s="10">
        <v>43949.416666666664</v>
      </c>
      <c r="B2837" s="10">
        <f>DATE(1904,MONTH(Data_Warmte[[#This Row],[Datumtijd]]),DAY(Data_Warmte[[#This Row],[Datumtijd]]))+TIME(HOUR(Data_Warmte[[#This Row],[Datumtijd]]),MINUTE(Data_Warmte[[#This Row],[Datumtijd]]),SECOND(Data_Warmte[[#This Row],[Datumtijd]]))</f>
        <v>1580.4166666666667</v>
      </c>
      <c r="C2837" s="11">
        <v>7.1062879999999999E-5</v>
      </c>
      <c r="D2837" s="7">
        <f>Data_Warmte[[#This Row],[Fractie]]/MAX(Data_Warmte[Fractie])</f>
        <v>0.17204578895655093</v>
      </c>
    </row>
    <row r="2838" spans="1:4" x14ac:dyDescent="0.25">
      <c r="A2838" s="10">
        <v>43949.458333333336</v>
      </c>
      <c r="B2838" s="10">
        <f>DATE(1904,MONTH(Data_Warmte[[#This Row],[Datumtijd]]),DAY(Data_Warmte[[#This Row],[Datumtijd]]))+TIME(HOUR(Data_Warmte[[#This Row],[Datumtijd]]),MINUTE(Data_Warmte[[#This Row],[Datumtijd]]),SECOND(Data_Warmte[[#This Row],[Datumtijd]]))</f>
        <v>1580.4583333333333</v>
      </c>
      <c r="C2838" s="11">
        <v>5.0560429999999986E-5</v>
      </c>
      <c r="D2838" s="7">
        <f>Data_Warmte[[#This Row],[Fractie]]/MAX(Data_Warmte[Fractie])</f>
        <v>0.12240861993395798</v>
      </c>
    </row>
    <row r="2839" spans="1:4" x14ac:dyDescent="0.25">
      <c r="A2839" s="10">
        <v>43949.5</v>
      </c>
      <c r="B2839" s="10">
        <f>DATE(1904,MONTH(Data_Warmte[[#This Row],[Datumtijd]]),DAY(Data_Warmte[[#This Row],[Datumtijd]]))+TIME(HOUR(Data_Warmte[[#This Row],[Datumtijd]]),MINUTE(Data_Warmte[[#This Row],[Datumtijd]]),SECOND(Data_Warmte[[#This Row],[Datumtijd]]))</f>
        <v>1580.5</v>
      </c>
      <c r="C2839" s="11">
        <v>4.3457300000000035E-5</v>
      </c>
      <c r="D2839" s="7">
        <f>Data_Warmte[[#This Row],[Fractie]]/MAX(Data_Warmte[Fractie])</f>
        <v>0.10521168666991158</v>
      </c>
    </row>
    <row r="2840" spans="1:4" x14ac:dyDescent="0.25">
      <c r="A2840" s="10">
        <v>43949.541666666664</v>
      </c>
      <c r="B2840" s="10">
        <f>DATE(1904,MONTH(Data_Warmte[[#This Row],[Datumtijd]]),DAY(Data_Warmte[[#This Row],[Datumtijd]]))+TIME(HOUR(Data_Warmte[[#This Row],[Datumtijd]]),MINUTE(Data_Warmte[[#This Row],[Datumtijd]]),SECOND(Data_Warmte[[#This Row],[Datumtijd]]))</f>
        <v>1580.5416666666667</v>
      </c>
      <c r="C2840" s="11">
        <v>3.4929999999999999E-5</v>
      </c>
      <c r="D2840" s="7">
        <f>Data_Warmte[[#This Row],[Fractie]]/MAX(Data_Warmte[Fractie])</f>
        <v>8.4566786601560806E-2</v>
      </c>
    </row>
    <row r="2841" spans="1:4" x14ac:dyDescent="0.25">
      <c r="A2841" s="10">
        <v>43949.583333333336</v>
      </c>
      <c r="B2841" s="10">
        <f>DATE(1904,MONTH(Data_Warmte[[#This Row],[Datumtijd]]),DAY(Data_Warmte[[#This Row],[Datumtijd]]))+TIME(HOUR(Data_Warmte[[#This Row],[Datumtijd]]),MINUTE(Data_Warmte[[#This Row],[Datumtijd]]),SECOND(Data_Warmte[[#This Row],[Datumtijd]]))</f>
        <v>1580.5833333333333</v>
      </c>
      <c r="C2841" s="11">
        <v>3.4950000000000002E-5</v>
      </c>
      <c r="D2841" s="7">
        <f>Data_Warmte[[#This Row],[Fractie]]/MAX(Data_Warmte[Fractie])</f>
        <v>8.4615207321057845E-2</v>
      </c>
    </row>
    <row r="2842" spans="1:4" x14ac:dyDescent="0.25">
      <c r="A2842" s="10">
        <v>43949.625</v>
      </c>
      <c r="B2842" s="10">
        <f>DATE(1904,MONTH(Data_Warmte[[#This Row],[Datumtijd]]),DAY(Data_Warmte[[#This Row],[Datumtijd]]))+TIME(HOUR(Data_Warmte[[#This Row],[Datumtijd]]),MINUTE(Data_Warmte[[#This Row],[Datumtijd]]),SECOND(Data_Warmte[[#This Row],[Datumtijd]]))</f>
        <v>1580.625</v>
      </c>
      <c r="C2842" s="11">
        <v>3.2199399999999975E-5</v>
      </c>
      <c r="D2842" s="7">
        <f>Data_Warmte[[#This Row],[Fractie]]/MAX(Data_Warmte[Fractie])</f>
        <v>7.7955905768631414E-2</v>
      </c>
    </row>
    <row r="2843" spans="1:4" x14ac:dyDescent="0.25">
      <c r="A2843" s="10">
        <v>43949.666666666664</v>
      </c>
      <c r="B2843" s="10">
        <f>DATE(1904,MONTH(Data_Warmte[[#This Row],[Datumtijd]]),DAY(Data_Warmte[[#This Row],[Datumtijd]]))+TIME(HOUR(Data_Warmte[[#This Row],[Datumtijd]]),MINUTE(Data_Warmte[[#This Row],[Datumtijd]]),SECOND(Data_Warmte[[#This Row],[Datumtijd]]))</f>
        <v>1580.6666666666667</v>
      </c>
      <c r="C2843" s="11">
        <v>7.6512599999999976E-5</v>
      </c>
      <c r="D2843" s="7">
        <f>Data_Warmte[[#This Row],[Fractie]]/MAX(Data_Warmte[Fractie])</f>
        <v>0.18523975712941826</v>
      </c>
    </row>
    <row r="2844" spans="1:4" x14ac:dyDescent="0.25">
      <c r="A2844" s="10">
        <v>43949.708333333336</v>
      </c>
      <c r="B2844" s="10">
        <f>DATE(1904,MONTH(Data_Warmte[[#This Row],[Datumtijd]]),DAY(Data_Warmte[[#This Row],[Datumtijd]]))+TIME(HOUR(Data_Warmte[[#This Row],[Datumtijd]]),MINUTE(Data_Warmte[[#This Row],[Datumtijd]]),SECOND(Data_Warmte[[#This Row],[Datumtijd]]))</f>
        <v>1580.7083333333333</v>
      </c>
      <c r="C2844" s="11">
        <v>1.0240330000000001E-4</v>
      </c>
      <c r="D2844" s="7">
        <f>Data_Warmte[[#This Row],[Fractie]]/MAX(Data_Warmte[Fractie])</f>
        <v>0.24792207324350454</v>
      </c>
    </row>
    <row r="2845" spans="1:4" x14ac:dyDescent="0.25">
      <c r="A2845" s="10">
        <v>43949.75</v>
      </c>
      <c r="B2845" s="10">
        <f>DATE(1904,MONTH(Data_Warmte[[#This Row],[Datumtijd]]),DAY(Data_Warmte[[#This Row],[Datumtijd]]))+TIME(HOUR(Data_Warmte[[#This Row],[Datumtijd]]),MINUTE(Data_Warmte[[#This Row],[Datumtijd]]),SECOND(Data_Warmte[[#This Row],[Datumtijd]]))</f>
        <v>1580.75</v>
      </c>
      <c r="C2845" s="11">
        <v>1.1116932E-4</v>
      </c>
      <c r="D2845" s="7">
        <f>Data_Warmte[[#This Row],[Fractie]]/MAX(Data_Warmte[Fractie])</f>
        <v>0.26914492301977172</v>
      </c>
    </row>
    <row r="2846" spans="1:4" x14ac:dyDescent="0.25">
      <c r="A2846" s="10">
        <v>43949.791666666664</v>
      </c>
      <c r="B2846" s="10">
        <f>DATE(1904,MONTH(Data_Warmte[[#This Row],[Datumtijd]]),DAY(Data_Warmte[[#This Row],[Datumtijd]]))+TIME(HOUR(Data_Warmte[[#This Row],[Datumtijd]]),MINUTE(Data_Warmte[[#This Row],[Datumtijd]]),SECOND(Data_Warmte[[#This Row],[Datumtijd]]))</f>
        <v>1580.7916666666667</v>
      </c>
      <c r="C2846" s="11">
        <v>1.1838525999999998E-4</v>
      </c>
      <c r="D2846" s="7">
        <f>Data_Warmte[[#This Row],[Fractie]]/MAX(Data_Warmte[Fractie])</f>
        <v>0.2866149733521412</v>
      </c>
    </row>
    <row r="2847" spans="1:4" x14ac:dyDescent="0.25">
      <c r="A2847" s="10">
        <v>43949.833333333336</v>
      </c>
      <c r="B2847" s="10">
        <f>DATE(1904,MONTH(Data_Warmte[[#This Row],[Datumtijd]]),DAY(Data_Warmte[[#This Row],[Datumtijd]]))+TIME(HOUR(Data_Warmte[[#This Row],[Datumtijd]]),MINUTE(Data_Warmte[[#This Row],[Datumtijd]]),SECOND(Data_Warmte[[#This Row],[Datumtijd]]))</f>
        <v>1580.8333333333333</v>
      </c>
      <c r="C2847" s="11">
        <v>1.1796625000000001E-4</v>
      </c>
      <c r="D2847" s="7">
        <f>Data_Warmte[[#This Row],[Fractie]]/MAX(Data_Warmte[Fractie])</f>
        <v>0.28560053506831873</v>
      </c>
    </row>
    <row r="2848" spans="1:4" x14ac:dyDescent="0.25">
      <c r="A2848" s="10">
        <v>43949.875</v>
      </c>
      <c r="B2848" s="10">
        <f>DATE(1904,MONTH(Data_Warmte[[#This Row],[Datumtijd]]),DAY(Data_Warmte[[#This Row],[Datumtijd]]))+TIME(HOUR(Data_Warmte[[#This Row],[Datumtijd]]),MINUTE(Data_Warmte[[#This Row],[Datumtijd]]),SECOND(Data_Warmte[[#This Row],[Datumtijd]]))</f>
        <v>1580.875</v>
      </c>
      <c r="C2848" s="11">
        <v>1.0147889999999999E-4</v>
      </c>
      <c r="D2848" s="7">
        <f>Data_Warmte[[#This Row],[Fractie]]/MAX(Data_Warmte[Fractie])</f>
        <v>0.24568406758835182</v>
      </c>
    </row>
    <row r="2849" spans="1:4" x14ac:dyDescent="0.25">
      <c r="A2849" s="10">
        <v>43949.916666666664</v>
      </c>
      <c r="B2849" s="10">
        <f>DATE(1904,MONTH(Data_Warmte[[#This Row],[Datumtijd]]),DAY(Data_Warmte[[#This Row],[Datumtijd]]))+TIME(HOUR(Data_Warmte[[#This Row],[Datumtijd]]),MINUTE(Data_Warmte[[#This Row],[Datumtijd]]),SECOND(Data_Warmte[[#This Row],[Datumtijd]]))</f>
        <v>1580.9166666666667</v>
      </c>
      <c r="C2849" s="11">
        <v>7.5968119999999997E-5</v>
      </c>
      <c r="D2849" s="7">
        <f>Data_Warmte[[#This Row],[Fractie]]/MAX(Data_Warmte[Fractie])</f>
        <v>0.1839215514618312</v>
      </c>
    </row>
    <row r="2850" spans="1:4" x14ac:dyDescent="0.25">
      <c r="A2850" s="10">
        <v>43949.958333333336</v>
      </c>
      <c r="B2850" s="10">
        <f>DATE(1904,MONTH(Data_Warmte[[#This Row],[Datumtijd]]),DAY(Data_Warmte[[#This Row],[Datumtijd]]))+TIME(HOUR(Data_Warmte[[#This Row],[Datumtijd]]),MINUTE(Data_Warmte[[#This Row],[Datumtijd]]),SECOND(Data_Warmte[[#This Row],[Datumtijd]]))</f>
        <v>1580.9583333333333</v>
      </c>
      <c r="C2850" s="11">
        <v>4.7069580000000006E-5</v>
      </c>
      <c r="D2850" s="7">
        <f>Data_Warmte[[#This Row],[Fractie]]/MAX(Data_Warmte[Fractie])</f>
        <v>0.11395714650114788</v>
      </c>
    </row>
    <row r="2851" spans="1:4" x14ac:dyDescent="0.25">
      <c r="A2851" s="10">
        <v>43950</v>
      </c>
      <c r="B2851" s="10">
        <f>DATE(1904,MONTH(Data_Warmte[[#This Row],[Datumtijd]]),DAY(Data_Warmte[[#This Row],[Datumtijd]]))+TIME(HOUR(Data_Warmte[[#This Row],[Datumtijd]]),MINUTE(Data_Warmte[[#This Row],[Datumtijd]]),SECOND(Data_Warmte[[#This Row],[Datumtijd]]))</f>
        <v>1581</v>
      </c>
      <c r="C2851" s="11">
        <v>3.316832E-5</v>
      </c>
      <c r="D2851" s="7">
        <f>Data_Warmte[[#This Row],[Fractie]]/MAX(Data_Warmte[Fractie])</f>
        <v>8.0301695945384527E-2</v>
      </c>
    </row>
    <row r="2852" spans="1:4" x14ac:dyDescent="0.25">
      <c r="A2852" s="10">
        <v>43950.041666666664</v>
      </c>
      <c r="B2852" s="10">
        <f>DATE(1904,MONTH(Data_Warmte[[#This Row],[Datumtijd]]),DAY(Data_Warmte[[#This Row],[Datumtijd]]))+TIME(HOUR(Data_Warmte[[#This Row],[Datumtijd]]),MINUTE(Data_Warmte[[#This Row],[Datumtijd]]),SECOND(Data_Warmte[[#This Row],[Datumtijd]]))</f>
        <v>1581.0416666666667</v>
      </c>
      <c r="C2852" s="11">
        <v>2.94339E-5</v>
      </c>
      <c r="D2852" s="7">
        <f>Data_Warmte[[#This Row],[Fractie]]/MAX(Data_Warmte[Fractie])</f>
        <v>7.1260530780179812E-2</v>
      </c>
    </row>
    <row r="2853" spans="1:4" x14ac:dyDescent="0.25">
      <c r="A2853" s="10">
        <v>43950.083333333336</v>
      </c>
      <c r="B2853" s="10">
        <f>DATE(1904,MONTH(Data_Warmte[[#This Row],[Datumtijd]]),DAY(Data_Warmte[[#This Row],[Datumtijd]]))+TIME(HOUR(Data_Warmte[[#This Row],[Datumtijd]]),MINUTE(Data_Warmte[[#This Row],[Datumtijd]]),SECOND(Data_Warmte[[#This Row],[Datumtijd]]))</f>
        <v>1581.0833333333333</v>
      </c>
      <c r="C2853" s="11">
        <v>2.8330030000000004E-5</v>
      </c>
      <c r="D2853" s="7">
        <f>Data_Warmte[[#This Row],[Fractie]]/MAX(Data_Warmte[Fractie])</f>
        <v>6.8588021798620558E-2</v>
      </c>
    </row>
    <row r="2854" spans="1:4" x14ac:dyDescent="0.25">
      <c r="A2854" s="10">
        <v>43950.125</v>
      </c>
      <c r="B2854" s="10">
        <f>DATE(1904,MONTH(Data_Warmte[[#This Row],[Datumtijd]]),DAY(Data_Warmte[[#This Row],[Datumtijd]]))+TIME(HOUR(Data_Warmte[[#This Row],[Datumtijd]]),MINUTE(Data_Warmte[[#This Row],[Datumtijd]]),SECOND(Data_Warmte[[#This Row],[Datumtijd]]))</f>
        <v>1581.125</v>
      </c>
      <c r="C2854" s="11">
        <v>3.0046260000000008E-5</v>
      </c>
      <c r="D2854" s="7">
        <f>Data_Warmte[[#This Row],[Fractie]]/MAX(Data_Warmte[Fractie])</f>
        <v>7.2743076369739854E-2</v>
      </c>
    </row>
    <row r="2855" spans="1:4" x14ac:dyDescent="0.25">
      <c r="A2855" s="10">
        <v>43950.166666666664</v>
      </c>
      <c r="B2855" s="10">
        <f>DATE(1904,MONTH(Data_Warmte[[#This Row],[Datumtijd]]),DAY(Data_Warmte[[#This Row],[Datumtijd]]))+TIME(HOUR(Data_Warmte[[#This Row],[Datumtijd]]),MINUTE(Data_Warmte[[#This Row],[Datumtijd]]),SECOND(Data_Warmte[[#This Row],[Datumtijd]]))</f>
        <v>1581.1666666666667</v>
      </c>
      <c r="C2855" s="11">
        <v>3.6963300000000013E-5</v>
      </c>
      <c r="D2855" s="7">
        <f>Data_Warmte[[#This Row],[Fractie]]/MAX(Data_Warmte[Fractie])</f>
        <v>8.9489479049226273E-2</v>
      </c>
    </row>
    <row r="2856" spans="1:4" x14ac:dyDescent="0.25">
      <c r="A2856" s="10">
        <v>43950.208333333336</v>
      </c>
      <c r="B2856" s="10">
        <f>DATE(1904,MONTH(Data_Warmte[[#This Row],[Datumtijd]]),DAY(Data_Warmte[[#This Row],[Datumtijd]]))+TIME(HOUR(Data_Warmte[[#This Row],[Datumtijd]]),MINUTE(Data_Warmte[[#This Row],[Datumtijd]]),SECOND(Data_Warmte[[#This Row],[Datumtijd]]))</f>
        <v>1581.2083333333333</v>
      </c>
      <c r="C2856" s="11">
        <v>7.0668900000000004E-5</v>
      </c>
      <c r="D2856" s="7">
        <f>Data_Warmte[[#This Row],[Fractie]]/MAX(Data_Warmte[Fractie])</f>
        <v>0.17109194920317897</v>
      </c>
    </row>
    <row r="2857" spans="1:4" x14ac:dyDescent="0.25">
      <c r="A2857" s="10">
        <v>43950.25</v>
      </c>
      <c r="B2857" s="10">
        <f>DATE(1904,MONTH(Data_Warmte[[#This Row],[Datumtijd]]),DAY(Data_Warmte[[#This Row],[Datumtijd]]))+TIME(HOUR(Data_Warmte[[#This Row],[Datumtijd]]),MINUTE(Data_Warmte[[#This Row],[Datumtijd]]),SECOND(Data_Warmte[[#This Row],[Datumtijd]]))</f>
        <v>1581.25</v>
      </c>
      <c r="C2857" s="11">
        <v>1.3273955000000002E-4</v>
      </c>
      <c r="D2857" s="7">
        <f>Data_Warmte[[#This Row],[Fractie]]/MAX(Data_Warmte[Fractie])</f>
        <v>0.32136722583559157</v>
      </c>
    </row>
    <row r="2858" spans="1:4" x14ac:dyDescent="0.25">
      <c r="A2858" s="10">
        <v>43950.291666666664</v>
      </c>
      <c r="B2858" s="10">
        <f>DATE(1904,MONTH(Data_Warmte[[#This Row],[Datumtijd]]),DAY(Data_Warmte[[#This Row],[Datumtijd]]))+TIME(HOUR(Data_Warmte[[#This Row],[Datumtijd]]),MINUTE(Data_Warmte[[#This Row],[Datumtijd]]),SECOND(Data_Warmte[[#This Row],[Datumtijd]]))</f>
        <v>1581.2916666666667</v>
      </c>
      <c r="C2858" s="11">
        <v>1.4942569999999998E-4</v>
      </c>
      <c r="D2858" s="7">
        <f>Data_Warmte[[#This Row],[Fractie]]/MAX(Data_Warmte[Fractie])</f>
        <v>0.36176499526735884</v>
      </c>
    </row>
    <row r="2859" spans="1:4" x14ac:dyDescent="0.25">
      <c r="A2859" s="10">
        <v>43950.333333333336</v>
      </c>
      <c r="B2859" s="10">
        <f>DATE(1904,MONTH(Data_Warmte[[#This Row],[Datumtijd]]),DAY(Data_Warmte[[#This Row],[Datumtijd]]))+TIME(HOUR(Data_Warmte[[#This Row],[Datumtijd]]),MINUTE(Data_Warmte[[#This Row],[Datumtijd]]),SECOND(Data_Warmte[[#This Row],[Datumtijd]]))</f>
        <v>1581.3333333333333</v>
      </c>
      <c r="C2859" s="11">
        <v>1.318359E-4</v>
      </c>
      <c r="D2859" s="7">
        <f>Data_Warmte[[#This Row],[Fractie]]/MAX(Data_Warmte[Fractie])</f>
        <v>0.31917945667691699</v>
      </c>
    </row>
    <row r="2860" spans="1:4" x14ac:dyDescent="0.25">
      <c r="A2860" s="10">
        <v>43950.375</v>
      </c>
      <c r="B2860" s="10">
        <f>DATE(1904,MONTH(Data_Warmte[[#This Row],[Datumtijd]]),DAY(Data_Warmte[[#This Row],[Datumtijd]]))+TIME(HOUR(Data_Warmte[[#This Row],[Datumtijd]]),MINUTE(Data_Warmte[[#This Row],[Datumtijd]]),SECOND(Data_Warmte[[#This Row],[Datumtijd]]))</f>
        <v>1581.375</v>
      </c>
      <c r="C2860" s="11">
        <v>1.0003422000000001E-4</v>
      </c>
      <c r="D2860" s="7">
        <f>Data_Warmte[[#This Row],[Fractie]]/MAX(Data_Warmte[Fractie])</f>
        <v>0.24218644533620348</v>
      </c>
    </row>
    <row r="2861" spans="1:4" x14ac:dyDescent="0.25">
      <c r="A2861" s="10">
        <v>43950.416666666664</v>
      </c>
      <c r="B2861" s="10">
        <f>DATE(1904,MONTH(Data_Warmte[[#This Row],[Datumtijd]]),DAY(Data_Warmte[[#This Row],[Datumtijd]]))+TIME(HOUR(Data_Warmte[[#This Row],[Datumtijd]]),MINUTE(Data_Warmte[[#This Row],[Datumtijd]]),SECOND(Data_Warmte[[#This Row],[Datumtijd]]))</f>
        <v>1581.4166666666667</v>
      </c>
      <c r="C2861" s="11">
        <v>6.793898E-5</v>
      </c>
      <c r="D2861" s="7">
        <f>Data_Warmte[[#This Row],[Fractie]]/MAX(Data_Warmte[Fractie])</f>
        <v>0.16448271467471251</v>
      </c>
    </row>
    <row r="2862" spans="1:4" x14ac:dyDescent="0.25">
      <c r="A2862" s="10">
        <v>43950.458333333336</v>
      </c>
      <c r="B2862" s="10">
        <f>DATE(1904,MONTH(Data_Warmte[[#This Row],[Datumtijd]]),DAY(Data_Warmte[[#This Row],[Datumtijd]]))+TIME(HOUR(Data_Warmte[[#This Row],[Datumtijd]]),MINUTE(Data_Warmte[[#This Row],[Datumtijd]]),SECOND(Data_Warmte[[#This Row],[Datumtijd]]))</f>
        <v>1581.4583333333333</v>
      </c>
      <c r="C2862" s="11">
        <v>4.5436760000000016E-5</v>
      </c>
      <c r="D2862" s="7">
        <f>Data_Warmte[[#This Row],[Fractie]]/MAX(Data_Warmte[Fractie])</f>
        <v>0.11000403054069097</v>
      </c>
    </row>
    <row r="2863" spans="1:4" x14ac:dyDescent="0.25">
      <c r="A2863" s="10">
        <v>43950.5</v>
      </c>
      <c r="B2863" s="10">
        <f>DATE(1904,MONTH(Data_Warmte[[#This Row],[Datumtijd]]),DAY(Data_Warmte[[#This Row],[Datumtijd]]))+TIME(HOUR(Data_Warmte[[#This Row],[Datumtijd]]),MINUTE(Data_Warmte[[#This Row],[Datumtijd]]),SECOND(Data_Warmte[[#This Row],[Datumtijd]]))</f>
        <v>1581.5</v>
      </c>
      <c r="C2863" s="11">
        <v>4.0580000000000001E-5</v>
      </c>
      <c r="D2863" s="7">
        <f>Data_Warmte[[#This Row],[Fractie]]/MAX(Data_Warmte[Fractie])</f>
        <v>9.8245639859471448E-2</v>
      </c>
    </row>
    <row r="2864" spans="1:4" x14ac:dyDescent="0.25">
      <c r="A2864" s="10">
        <v>43950.541666666664</v>
      </c>
      <c r="B2864" s="10">
        <f>DATE(1904,MONTH(Data_Warmte[[#This Row],[Datumtijd]]),DAY(Data_Warmte[[#This Row],[Datumtijd]]))+TIME(HOUR(Data_Warmte[[#This Row],[Datumtijd]]),MINUTE(Data_Warmte[[#This Row],[Datumtijd]]),SECOND(Data_Warmte[[#This Row],[Datumtijd]]))</f>
        <v>1581.5416666666667</v>
      </c>
      <c r="C2864" s="11">
        <v>3.4929999999999999E-5</v>
      </c>
      <c r="D2864" s="7">
        <f>Data_Warmte[[#This Row],[Fractie]]/MAX(Data_Warmte[Fractie])</f>
        <v>8.4566786601560806E-2</v>
      </c>
    </row>
    <row r="2865" spans="1:4" x14ac:dyDescent="0.25">
      <c r="A2865" s="10">
        <v>43950.583333333336</v>
      </c>
      <c r="B2865" s="10">
        <f>DATE(1904,MONTH(Data_Warmte[[#This Row],[Datumtijd]]),DAY(Data_Warmte[[#This Row],[Datumtijd]]))+TIME(HOUR(Data_Warmte[[#This Row],[Datumtijd]]),MINUTE(Data_Warmte[[#This Row],[Datumtijd]]),SECOND(Data_Warmte[[#This Row],[Datumtijd]]))</f>
        <v>1581.5833333333333</v>
      </c>
      <c r="C2865" s="11">
        <v>3.4950000000000002E-5</v>
      </c>
      <c r="D2865" s="7">
        <f>Data_Warmte[[#This Row],[Fractie]]/MAX(Data_Warmte[Fractie])</f>
        <v>8.4615207321057845E-2</v>
      </c>
    </row>
    <row r="2866" spans="1:4" x14ac:dyDescent="0.25">
      <c r="A2866" s="10">
        <v>43950.625</v>
      </c>
      <c r="B2866" s="10">
        <f>DATE(1904,MONTH(Data_Warmte[[#This Row],[Datumtijd]]),DAY(Data_Warmte[[#This Row],[Datumtijd]]))+TIME(HOUR(Data_Warmte[[#This Row],[Datumtijd]]),MINUTE(Data_Warmte[[#This Row],[Datumtijd]]),SECOND(Data_Warmte[[#This Row],[Datumtijd]]))</f>
        <v>1581.625</v>
      </c>
      <c r="C2866" s="11">
        <v>3.0880000000000002E-5</v>
      </c>
      <c r="D2866" s="7">
        <f>Data_Warmte[[#This Row],[Fractie]]/MAX(Data_Warmte[Fractie])</f>
        <v>7.4761590903412486E-2</v>
      </c>
    </row>
    <row r="2867" spans="1:4" x14ac:dyDescent="0.25">
      <c r="A2867" s="10">
        <v>43950.666666666664</v>
      </c>
      <c r="B2867" s="10">
        <f>DATE(1904,MONTH(Data_Warmte[[#This Row],[Datumtijd]]),DAY(Data_Warmte[[#This Row],[Datumtijd]]))+TIME(HOUR(Data_Warmte[[#This Row],[Datumtijd]]),MINUTE(Data_Warmte[[#This Row],[Datumtijd]]),SECOND(Data_Warmte[[#This Row],[Datumtijd]]))</f>
        <v>1581.6666666666667</v>
      </c>
      <c r="C2867" s="11">
        <v>7.2353899999999971E-5</v>
      </c>
      <c r="D2867" s="7">
        <f>Data_Warmte[[#This Row],[Fractie]]/MAX(Data_Warmte[Fractie])</f>
        <v>0.17517139482080357</v>
      </c>
    </row>
    <row r="2868" spans="1:4" x14ac:dyDescent="0.25">
      <c r="A2868" s="10">
        <v>43950.708333333336</v>
      </c>
      <c r="B2868" s="10">
        <f>DATE(1904,MONTH(Data_Warmte[[#This Row],[Datumtijd]]),DAY(Data_Warmte[[#This Row],[Datumtijd]]))+TIME(HOUR(Data_Warmte[[#This Row],[Datumtijd]]),MINUTE(Data_Warmte[[#This Row],[Datumtijd]]),SECOND(Data_Warmte[[#This Row],[Datumtijd]]))</f>
        <v>1581.7083333333333</v>
      </c>
      <c r="C2868" s="11">
        <v>9.3518440000000039E-5</v>
      </c>
      <c r="D2868" s="7">
        <f>Data_Warmte[[#This Row],[Fractie]]/MAX(Data_Warmte[Fractie])</f>
        <v>0.22641150755198602</v>
      </c>
    </row>
    <row r="2869" spans="1:4" x14ac:dyDescent="0.25">
      <c r="A2869" s="10">
        <v>43950.75</v>
      </c>
      <c r="B2869" s="10">
        <f>DATE(1904,MONTH(Data_Warmte[[#This Row],[Datumtijd]]),DAY(Data_Warmte[[#This Row],[Datumtijd]]))+TIME(HOUR(Data_Warmte[[#This Row],[Datumtijd]]),MINUTE(Data_Warmte[[#This Row],[Datumtijd]]),SECOND(Data_Warmte[[#This Row],[Datumtijd]]))</f>
        <v>1581.75</v>
      </c>
      <c r="C2869" s="11">
        <v>1.0415376E-4</v>
      </c>
      <c r="D2869" s="7">
        <f>Data_Warmte[[#This Row],[Fractie]]/MAX(Data_Warmte[Fractie])</f>
        <v>0.25215999987604298</v>
      </c>
    </row>
    <row r="2870" spans="1:4" x14ac:dyDescent="0.25">
      <c r="A2870" s="10">
        <v>43950.791666666664</v>
      </c>
      <c r="B2870" s="10">
        <f>DATE(1904,MONTH(Data_Warmte[[#This Row],[Datumtijd]]),DAY(Data_Warmte[[#This Row],[Datumtijd]]))+TIME(HOUR(Data_Warmte[[#This Row],[Datumtijd]]),MINUTE(Data_Warmte[[#This Row],[Datumtijd]]),SECOND(Data_Warmte[[#This Row],[Datumtijd]]))</f>
        <v>1581.7916666666667</v>
      </c>
      <c r="C2870" s="11">
        <v>1.1008564999999998E-4</v>
      </c>
      <c r="D2870" s="7">
        <f>Data_Warmte[[#This Row],[Fractie]]/MAX(Data_Warmte[Fractie])</f>
        <v>0.26652131896490444</v>
      </c>
    </row>
    <row r="2871" spans="1:4" x14ac:dyDescent="0.25">
      <c r="A2871" s="10">
        <v>43950.833333333336</v>
      </c>
      <c r="B2871" s="10">
        <f>DATE(1904,MONTH(Data_Warmte[[#This Row],[Datumtijd]]),DAY(Data_Warmte[[#This Row],[Datumtijd]]))+TIME(HOUR(Data_Warmte[[#This Row],[Datumtijd]]),MINUTE(Data_Warmte[[#This Row],[Datumtijd]]),SECOND(Data_Warmte[[#This Row],[Datumtijd]]))</f>
        <v>1581.8333333333333</v>
      </c>
      <c r="C2871" s="11">
        <v>1.08145E-4</v>
      </c>
      <c r="D2871" s="7">
        <f>Data_Warmte[[#This Row],[Fractie]]/MAX(Data_Warmte[Fractie])</f>
        <v>0.26182293550030905</v>
      </c>
    </row>
    <row r="2872" spans="1:4" x14ac:dyDescent="0.25">
      <c r="A2872" s="10">
        <v>43950.875</v>
      </c>
      <c r="B2872" s="10">
        <f>DATE(1904,MONTH(Data_Warmte[[#This Row],[Datumtijd]]),DAY(Data_Warmte[[#This Row],[Datumtijd]]))+TIME(HOUR(Data_Warmte[[#This Row],[Datumtijd]]),MINUTE(Data_Warmte[[#This Row],[Datumtijd]]),SECOND(Data_Warmte[[#This Row],[Datumtijd]]))</f>
        <v>1581.875</v>
      </c>
      <c r="C2872" s="11">
        <v>9.4609380000000001E-5</v>
      </c>
      <c r="D2872" s="7">
        <f>Data_Warmte[[#This Row],[Fractie]]/MAX(Data_Warmte[Fractie])</f>
        <v>0.22905271253839038</v>
      </c>
    </row>
    <row r="2873" spans="1:4" x14ac:dyDescent="0.25">
      <c r="A2873" s="10">
        <v>43950.916666666664</v>
      </c>
      <c r="B2873" s="10">
        <f>DATE(1904,MONTH(Data_Warmte[[#This Row],[Datumtijd]]),DAY(Data_Warmte[[#This Row],[Datumtijd]]))+TIME(HOUR(Data_Warmte[[#This Row],[Datumtijd]]),MINUTE(Data_Warmte[[#This Row],[Datumtijd]]),SECOND(Data_Warmte[[#This Row],[Datumtijd]]))</f>
        <v>1581.9166666666667</v>
      </c>
      <c r="C2873" s="11">
        <v>7.0841100000000002E-5</v>
      </c>
      <c r="D2873" s="7">
        <f>Data_Warmte[[#This Row],[Fractie]]/MAX(Data_Warmte[Fractie])</f>
        <v>0.17150885159804838</v>
      </c>
    </row>
    <row r="2874" spans="1:4" x14ac:dyDescent="0.25">
      <c r="A2874" s="10">
        <v>43950.958333333336</v>
      </c>
      <c r="B2874" s="10">
        <f>DATE(1904,MONTH(Data_Warmte[[#This Row],[Datumtijd]]),DAY(Data_Warmte[[#This Row],[Datumtijd]]))+TIME(HOUR(Data_Warmte[[#This Row],[Datumtijd]]),MINUTE(Data_Warmte[[#This Row],[Datumtijd]]),SECOND(Data_Warmte[[#This Row],[Datumtijd]]))</f>
        <v>1581.9583333333333</v>
      </c>
      <c r="C2874" s="11">
        <v>4.4158320000000002E-5</v>
      </c>
      <c r="D2874" s="7">
        <f>Data_Warmte[[#This Row],[Fractie]]/MAX(Data_Warmte[Fractie])</f>
        <v>0.10690888130900186</v>
      </c>
    </row>
    <row r="2875" spans="1:4" x14ac:dyDescent="0.25">
      <c r="A2875" s="10">
        <v>43951</v>
      </c>
      <c r="B2875" s="10">
        <f>DATE(1904,MONTH(Data_Warmte[[#This Row],[Datumtijd]]),DAY(Data_Warmte[[#This Row],[Datumtijd]]))+TIME(HOUR(Data_Warmte[[#This Row],[Datumtijd]]),MINUTE(Data_Warmte[[#This Row],[Datumtijd]]),SECOND(Data_Warmte[[#This Row],[Datumtijd]]))</f>
        <v>1582</v>
      </c>
      <c r="C2875" s="11">
        <v>3.0227759999999999E-5</v>
      </c>
      <c r="D2875" s="7">
        <f>Data_Warmte[[#This Row],[Fractie]]/MAX(Data_Warmte[Fractie])</f>
        <v>7.3182494399175374E-2</v>
      </c>
    </row>
    <row r="2876" spans="1:4" x14ac:dyDescent="0.25">
      <c r="A2876" s="10">
        <v>43951.041666666664</v>
      </c>
      <c r="B2876" s="10">
        <f>DATE(1904,MONTH(Data_Warmte[[#This Row],[Datumtijd]]),DAY(Data_Warmte[[#This Row],[Datumtijd]]))+TIME(HOUR(Data_Warmte[[#This Row],[Datumtijd]]),MINUTE(Data_Warmte[[#This Row],[Datumtijd]]),SECOND(Data_Warmte[[#This Row],[Datumtijd]]))</f>
        <v>1582.0416666666667</v>
      </c>
      <c r="C2876" s="11">
        <v>2.6786199999999998E-5</v>
      </c>
      <c r="D2876" s="7">
        <f>Data_Warmte[[#This Row],[Fractie]]/MAX(Data_Warmte[Fractie])</f>
        <v>6.4850353829565652E-2</v>
      </c>
    </row>
    <row r="2877" spans="1:4" x14ac:dyDescent="0.25">
      <c r="A2877" s="10">
        <v>43951.083333333336</v>
      </c>
      <c r="B2877" s="10">
        <f>DATE(1904,MONTH(Data_Warmte[[#This Row],[Datumtijd]]),DAY(Data_Warmte[[#This Row],[Datumtijd]]))+TIME(HOUR(Data_Warmte[[#This Row],[Datumtijd]]),MINUTE(Data_Warmte[[#This Row],[Datumtijd]]),SECOND(Data_Warmte[[#This Row],[Datumtijd]]))</f>
        <v>1582.0833333333333</v>
      </c>
      <c r="C2877" s="11">
        <v>2.438203E-5</v>
      </c>
      <c r="D2877" s="7">
        <f>Data_Warmte[[#This Row],[Fractie]]/MAX(Data_Warmte[Fractie])</f>
        <v>5.9029771769907063E-2</v>
      </c>
    </row>
    <row r="2878" spans="1:4" x14ac:dyDescent="0.25">
      <c r="A2878" s="10">
        <v>43951.125</v>
      </c>
      <c r="B2878" s="10">
        <f>DATE(1904,MONTH(Data_Warmte[[#This Row],[Datumtijd]]),DAY(Data_Warmte[[#This Row],[Datumtijd]]))+TIME(HOUR(Data_Warmte[[#This Row],[Datumtijd]]),MINUTE(Data_Warmte[[#This Row],[Datumtijd]]),SECOND(Data_Warmte[[#This Row],[Datumtijd]]))</f>
        <v>1582.125</v>
      </c>
      <c r="C2878" s="11">
        <v>2.6247960000000001E-5</v>
      </c>
      <c r="D2878" s="7">
        <f>Data_Warmte[[#This Row],[Fractie]]/MAX(Data_Warmte[Fractie])</f>
        <v>6.3547255426461613E-2</v>
      </c>
    </row>
    <row r="2879" spans="1:4" x14ac:dyDescent="0.25">
      <c r="A2879" s="10">
        <v>43951.166666666664</v>
      </c>
      <c r="B2879" s="10">
        <f>DATE(1904,MONTH(Data_Warmte[[#This Row],[Datumtijd]]),DAY(Data_Warmte[[#This Row],[Datumtijd]]))+TIME(HOUR(Data_Warmte[[#This Row],[Datumtijd]]),MINUTE(Data_Warmte[[#This Row],[Datumtijd]]),SECOND(Data_Warmte[[#This Row],[Datumtijd]]))</f>
        <v>1582.1666666666667</v>
      </c>
      <c r="C2879" s="11">
        <v>3.1957760000000012E-5</v>
      </c>
      <c r="D2879" s="7">
        <f>Data_Warmte[[#This Row],[Fractie]]/MAX(Data_Warmte[Fractie])</f>
        <v>7.7370886635668393E-2</v>
      </c>
    </row>
    <row r="2880" spans="1:4" x14ac:dyDescent="0.25">
      <c r="A2880" s="10">
        <v>43951.208333333336</v>
      </c>
      <c r="B2880" s="10">
        <f>DATE(1904,MONTH(Data_Warmte[[#This Row],[Datumtijd]]),DAY(Data_Warmte[[#This Row],[Datumtijd]]))+TIME(HOUR(Data_Warmte[[#This Row],[Datumtijd]]),MINUTE(Data_Warmte[[#This Row],[Datumtijd]]),SECOND(Data_Warmte[[#This Row],[Datumtijd]]))</f>
        <v>1582.2083333333333</v>
      </c>
      <c r="C2880" s="11">
        <v>6.6308060000000007E-5</v>
      </c>
      <c r="D2880" s="7">
        <f>Data_Warmte[[#This Row],[Fractie]]/MAX(Data_Warmte[Fractie])</f>
        <v>0.16053419868260782</v>
      </c>
    </row>
    <row r="2881" spans="1:4" x14ac:dyDescent="0.25">
      <c r="A2881" s="10">
        <v>43951.25</v>
      </c>
      <c r="B2881" s="10">
        <f>DATE(1904,MONTH(Data_Warmte[[#This Row],[Datumtijd]]),DAY(Data_Warmte[[#This Row],[Datumtijd]]))+TIME(HOUR(Data_Warmte[[#This Row],[Datumtijd]]),MINUTE(Data_Warmte[[#This Row],[Datumtijd]]),SECOND(Data_Warmte[[#This Row],[Datumtijd]]))</f>
        <v>1582.25</v>
      </c>
      <c r="C2881" s="11">
        <v>1.261751E-4</v>
      </c>
      <c r="D2881" s="7">
        <f>Data_Warmte[[#This Row],[Fractie]]/MAX(Data_Warmte[Fractie])</f>
        <v>0.30547445623047798</v>
      </c>
    </row>
    <row r="2882" spans="1:4" x14ac:dyDescent="0.25">
      <c r="A2882" s="10">
        <v>43951.291666666664</v>
      </c>
      <c r="B2882" s="10">
        <f>DATE(1904,MONTH(Data_Warmte[[#This Row],[Datumtijd]]),DAY(Data_Warmte[[#This Row],[Datumtijd]]))+TIME(HOUR(Data_Warmte[[#This Row],[Datumtijd]]),MINUTE(Data_Warmte[[#This Row],[Datumtijd]]),SECOND(Data_Warmte[[#This Row],[Datumtijd]]))</f>
        <v>1582.2916666666667</v>
      </c>
      <c r="C2882" s="11">
        <v>1.3849939999999999E-4</v>
      </c>
      <c r="D2882" s="7">
        <f>Data_Warmte[[#This Row],[Fractie]]/MAX(Data_Warmte[Fractie])</f>
        <v>0.33531202989533954</v>
      </c>
    </row>
    <row r="2883" spans="1:4" x14ac:dyDescent="0.25">
      <c r="A2883" s="10">
        <v>43951.333333333336</v>
      </c>
      <c r="B2883" s="10">
        <f>DATE(1904,MONTH(Data_Warmte[[#This Row],[Datumtijd]]),DAY(Data_Warmte[[#This Row],[Datumtijd]]))+TIME(HOUR(Data_Warmte[[#This Row],[Datumtijd]]),MINUTE(Data_Warmte[[#This Row],[Datumtijd]]),SECOND(Data_Warmte[[#This Row],[Datumtijd]]))</f>
        <v>1582.3333333333333</v>
      </c>
      <c r="C2883" s="11">
        <v>1.1374808999999999E-4</v>
      </c>
      <c r="D2883" s="7">
        <f>Data_Warmte[[#This Row],[Fractie]]/MAX(Data_Warmte[Fractie])</f>
        <v>0.27538821796063934</v>
      </c>
    </row>
    <row r="2884" spans="1:4" x14ac:dyDescent="0.25">
      <c r="A2884" s="10">
        <v>43951.375</v>
      </c>
      <c r="B2884" s="10">
        <f>DATE(1904,MONTH(Data_Warmte[[#This Row],[Datumtijd]]),DAY(Data_Warmte[[#This Row],[Datumtijd]]))+TIME(HOUR(Data_Warmte[[#This Row],[Datumtijd]]),MINUTE(Data_Warmte[[#This Row],[Datumtijd]]),SECOND(Data_Warmte[[#This Row],[Datumtijd]]))</f>
        <v>1582.375</v>
      </c>
      <c r="C2884" s="11">
        <v>7.759362000000003E-5</v>
      </c>
      <c r="D2884" s="7">
        <f>Data_Warmte[[#This Row],[Fractie]]/MAX(Data_Warmte[Fractie])</f>
        <v>0.18785694543895229</v>
      </c>
    </row>
    <row r="2885" spans="1:4" x14ac:dyDescent="0.25">
      <c r="A2885" s="10">
        <v>43951.416666666664</v>
      </c>
      <c r="B2885" s="10">
        <f>DATE(1904,MONTH(Data_Warmte[[#This Row],[Datumtijd]]),DAY(Data_Warmte[[#This Row],[Datumtijd]]))+TIME(HOUR(Data_Warmte[[#This Row],[Datumtijd]]),MINUTE(Data_Warmte[[#This Row],[Datumtijd]]),SECOND(Data_Warmte[[#This Row],[Datumtijd]]))</f>
        <v>1582.4166666666667</v>
      </c>
      <c r="C2885" s="11">
        <v>4.3479999999999997E-5</v>
      </c>
      <c r="D2885" s="7">
        <f>Data_Warmte[[#This Row],[Fractie]]/MAX(Data_Warmte[Fractie])</f>
        <v>0.10526664418654062</v>
      </c>
    </row>
    <row r="2886" spans="1:4" x14ac:dyDescent="0.25">
      <c r="A2886" s="10">
        <v>43951.458333333336</v>
      </c>
      <c r="B2886" s="10">
        <f>DATE(1904,MONTH(Data_Warmte[[#This Row],[Datumtijd]]),DAY(Data_Warmte[[#This Row],[Datumtijd]]))+TIME(HOUR(Data_Warmte[[#This Row],[Datumtijd]]),MINUTE(Data_Warmte[[#This Row],[Datumtijd]]),SECOND(Data_Warmte[[#This Row],[Datumtijd]]))</f>
        <v>1582.4583333333333</v>
      </c>
      <c r="C2886" s="11">
        <v>4.2710000000000003E-5</v>
      </c>
      <c r="D2886" s="7">
        <f>Data_Warmte[[#This Row],[Fractie]]/MAX(Data_Warmte[Fractie])</f>
        <v>0.10340244648590502</v>
      </c>
    </row>
    <row r="2887" spans="1:4" x14ac:dyDescent="0.25">
      <c r="A2887" s="10">
        <v>43951.5</v>
      </c>
      <c r="B2887" s="10">
        <f>DATE(1904,MONTH(Data_Warmte[[#This Row],[Datumtijd]]),DAY(Data_Warmte[[#This Row],[Datumtijd]]))+TIME(HOUR(Data_Warmte[[#This Row],[Datumtijd]]),MINUTE(Data_Warmte[[#This Row],[Datumtijd]]),SECOND(Data_Warmte[[#This Row],[Datumtijd]]))</f>
        <v>1582.5</v>
      </c>
      <c r="C2887" s="11">
        <v>4.0580000000000001E-5</v>
      </c>
      <c r="D2887" s="7">
        <f>Data_Warmte[[#This Row],[Fractie]]/MAX(Data_Warmte[Fractie])</f>
        <v>9.8245639859471448E-2</v>
      </c>
    </row>
    <row r="2888" spans="1:4" x14ac:dyDescent="0.25">
      <c r="A2888" s="10">
        <v>43951.541666666664</v>
      </c>
      <c r="B2888" s="10">
        <f>DATE(1904,MONTH(Data_Warmte[[#This Row],[Datumtijd]]),DAY(Data_Warmte[[#This Row],[Datumtijd]]))+TIME(HOUR(Data_Warmte[[#This Row],[Datumtijd]]),MINUTE(Data_Warmte[[#This Row],[Datumtijd]]),SECOND(Data_Warmte[[#This Row],[Datumtijd]]))</f>
        <v>1582.5416666666667</v>
      </c>
      <c r="C2888" s="11">
        <v>3.4929999999999999E-5</v>
      </c>
      <c r="D2888" s="7">
        <f>Data_Warmte[[#This Row],[Fractie]]/MAX(Data_Warmte[Fractie])</f>
        <v>8.4566786601560806E-2</v>
      </c>
    </row>
    <row r="2889" spans="1:4" x14ac:dyDescent="0.25">
      <c r="A2889" s="10">
        <v>43951.583333333336</v>
      </c>
      <c r="B2889" s="10">
        <f>DATE(1904,MONTH(Data_Warmte[[#This Row],[Datumtijd]]),DAY(Data_Warmte[[#This Row],[Datumtijd]]))+TIME(HOUR(Data_Warmte[[#This Row],[Datumtijd]]),MINUTE(Data_Warmte[[#This Row],[Datumtijd]]),SECOND(Data_Warmte[[#This Row],[Datumtijd]]))</f>
        <v>1582.5833333333333</v>
      </c>
      <c r="C2889" s="11">
        <v>3.4950000000000002E-5</v>
      </c>
      <c r="D2889" s="7">
        <f>Data_Warmte[[#This Row],[Fractie]]/MAX(Data_Warmte[Fractie])</f>
        <v>8.4615207321057845E-2</v>
      </c>
    </row>
    <row r="2890" spans="1:4" x14ac:dyDescent="0.25">
      <c r="A2890" s="10">
        <v>43951.625</v>
      </c>
      <c r="B2890" s="10">
        <f>DATE(1904,MONTH(Data_Warmte[[#This Row],[Datumtijd]]),DAY(Data_Warmte[[#This Row],[Datumtijd]]))+TIME(HOUR(Data_Warmte[[#This Row],[Datumtijd]]),MINUTE(Data_Warmte[[#This Row],[Datumtijd]]),SECOND(Data_Warmte[[#This Row],[Datumtijd]]))</f>
        <v>1582.625</v>
      </c>
      <c r="C2890" s="11">
        <v>3.0880000000000002E-5</v>
      </c>
      <c r="D2890" s="7">
        <f>Data_Warmte[[#This Row],[Fractie]]/MAX(Data_Warmte[Fractie])</f>
        <v>7.4761590903412486E-2</v>
      </c>
    </row>
    <row r="2891" spans="1:4" x14ac:dyDescent="0.25">
      <c r="A2891" s="10">
        <v>43951.666666666664</v>
      </c>
      <c r="B2891" s="10">
        <f>DATE(1904,MONTH(Data_Warmte[[#This Row],[Datumtijd]]),DAY(Data_Warmte[[#This Row],[Datumtijd]]))+TIME(HOUR(Data_Warmte[[#This Row],[Datumtijd]]),MINUTE(Data_Warmte[[#This Row],[Datumtijd]]),SECOND(Data_Warmte[[#This Row],[Datumtijd]]))</f>
        <v>1582.6666666666667</v>
      </c>
      <c r="C2891" s="11">
        <v>6.4242149999999996E-5</v>
      </c>
      <c r="D2891" s="7">
        <f>Data_Warmte[[#This Row],[Fractie]]/MAX(Data_Warmte[Fractie])</f>
        <v>0.15553255625180246</v>
      </c>
    </row>
    <row r="2892" spans="1:4" x14ac:dyDescent="0.25">
      <c r="A2892" s="10">
        <v>43951.708333333336</v>
      </c>
      <c r="B2892" s="10">
        <f>DATE(1904,MONTH(Data_Warmte[[#This Row],[Datumtijd]]),DAY(Data_Warmte[[#This Row],[Datumtijd]]))+TIME(HOUR(Data_Warmte[[#This Row],[Datumtijd]]),MINUTE(Data_Warmte[[#This Row],[Datumtijd]]),SECOND(Data_Warmte[[#This Row],[Datumtijd]]))</f>
        <v>1582.7083333333333</v>
      </c>
      <c r="C2892" s="11">
        <v>8.8415800000000001E-5</v>
      </c>
      <c r="D2892" s="7">
        <f>Data_Warmte[[#This Row],[Fractie]]/MAX(Data_Warmte[Fractie])</f>
        <v>0.21405783254527</v>
      </c>
    </row>
    <row r="2893" spans="1:4" x14ac:dyDescent="0.25">
      <c r="A2893" s="10">
        <v>43951.75</v>
      </c>
      <c r="B2893" s="10">
        <f>DATE(1904,MONTH(Data_Warmte[[#This Row],[Datumtijd]]),DAY(Data_Warmte[[#This Row],[Datumtijd]]))+TIME(HOUR(Data_Warmte[[#This Row],[Datumtijd]]),MINUTE(Data_Warmte[[#This Row],[Datumtijd]]),SECOND(Data_Warmte[[#This Row],[Datumtijd]]))</f>
        <v>1582.75</v>
      </c>
      <c r="C2893" s="11">
        <v>9.9179880000000001E-5</v>
      </c>
      <c r="D2893" s="7">
        <f>Data_Warmte[[#This Row],[Fractie]]/MAX(Data_Warmte[Fractie])</f>
        <v>0.24011805746144887</v>
      </c>
    </row>
    <row r="2894" spans="1:4" x14ac:dyDescent="0.25">
      <c r="A2894" s="10">
        <v>43951.791666666664</v>
      </c>
      <c r="B2894" s="10">
        <f>DATE(1904,MONTH(Data_Warmte[[#This Row],[Datumtijd]]),DAY(Data_Warmte[[#This Row],[Datumtijd]]))+TIME(HOUR(Data_Warmte[[#This Row],[Datumtijd]]),MINUTE(Data_Warmte[[#This Row],[Datumtijd]]),SECOND(Data_Warmte[[#This Row],[Datumtijd]]))</f>
        <v>1582.7916666666667</v>
      </c>
      <c r="C2894" s="11">
        <v>1.0406138999999998E-4</v>
      </c>
      <c r="D2894" s="7">
        <f>Data_Warmte[[#This Row],[Fractie]]/MAX(Data_Warmte[Fractie])</f>
        <v>0.25193636878304587</v>
      </c>
    </row>
    <row r="2895" spans="1:4" x14ac:dyDescent="0.25">
      <c r="A2895" s="10">
        <v>43951.833333333336</v>
      </c>
      <c r="B2895" s="10">
        <f>DATE(1904,MONTH(Data_Warmte[[#This Row],[Datumtijd]]),DAY(Data_Warmte[[#This Row],[Datumtijd]]))+TIME(HOUR(Data_Warmte[[#This Row],[Datumtijd]]),MINUTE(Data_Warmte[[#This Row],[Datumtijd]]),SECOND(Data_Warmte[[#This Row],[Datumtijd]]))</f>
        <v>1582.8333333333333</v>
      </c>
      <c r="C2895" s="11">
        <v>1.0699075000000002E-4</v>
      </c>
      <c r="D2895" s="7">
        <f>Data_Warmte[[#This Row],[Fractie]]/MAX(Data_Warmte[Fractie])</f>
        <v>0.25902845472633679</v>
      </c>
    </row>
    <row r="2896" spans="1:4" x14ac:dyDescent="0.25">
      <c r="A2896" s="10">
        <v>43951.875</v>
      </c>
      <c r="B2896" s="10">
        <f>DATE(1904,MONTH(Data_Warmte[[#This Row],[Datumtijd]]),DAY(Data_Warmte[[#This Row],[Datumtijd]]))+TIME(HOUR(Data_Warmte[[#This Row],[Datumtijd]]),MINUTE(Data_Warmte[[#This Row],[Datumtijd]]),SECOND(Data_Warmte[[#This Row],[Datumtijd]]))</f>
        <v>1582.875</v>
      </c>
      <c r="C2896" s="11">
        <v>9.4408409999999996E-5</v>
      </c>
      <c r="D2896" s="7">
        <f>Data_Warmte[[#This Row],[Fractie]]/MAX(Data_Warmte[Fractie])</f>
        <v>0.22856615693852447</v>
      </c>
    </row>
    <row r="2897" spans="1:4" x14ac:dyDescent="0.25">
      <c r="A2897" s="10">
        <v>43951.916666666664</v>
      </c>
      <c r="B2897" s="10">
        <f>DATE(1904,MONTH(Data_Warmte[[#This Row],[Datumtijd]]),DAY(Data_Warmte[[#This Row],[Datumtijd]]))+TIME(HOUR(Data_Warmte[[#This Row],[Datumtijd]]),MINUTE(Data_Warmte[[#This Row],[Datumtijd]]),SECOND(Data_Warmte[[#This Row],[Datumtijd]]))</f>
        <v>1582.9166666666667</v>
      </c>
      <c r="C2897" s="11">
        <v>7.1447379999999995E-5</v>
      </c>
      <c r="D2897" s="7">
        <f>Data_Warmte[[#This Row],[Fractie]]/MAX(Data_Warmte[Fractie])</f>
        <v>0.1729766772888813</v>
      </c>
    </row>
    <row r="2898" spans="1:4" x14ac:dyDescent="0.25">
      <c r="A2898" s="10">
        <v>43951.958333333336</v>
      </c>
      <c r="B2898" s="10">
        <f>DATE(1904,MONTH(Data_Warmte[[#This Row],[Datumtijd]]),DAY(Data_Warmte[[#This Row],[Datumtijd]]))+TIME(HOUR(Data_Warmte[[#This Row],[Datumtijd]]),MINUTE(Data_Warmte[[#This Row],[Datumtijd]]),SECOND(Data_Warmte[[#This Row],[Datumtijd]]))</f>
        <v>1582.9583333333333</v>
      </c>
      <c r="C2898" s="11">
        <v>4.4150299999999996E-5</v>
      </c>
      <c r="D2898" s="7">
        <f>Data_Warmte[[#This Row],[Fractie]]/MAX(Data_Warmte[Fractie])</f>
        <v>0.10688946460048354</v>
      </c>
    </row>
    <row r="2899" spans="1:4" x14ac:dyDescent="0.25">
      <c r="A2899" s="10">
        <v>43952</v>
      </c>
      <c r="B2899" s="10">
        <f>DATE(1904,MONTH(Data_Warmte[[#This Row],[Datumtijd]]),DAY(Data_Warmte[[#This Row],[Datumtijd]]))+TIME(HOUR(Data_Warmte[[#This Row],[Datumtijd]]),MINUTE(Data_Warmte[[#This Row],[Datumtijd]]),SECOND(Data_Warmte[[#This Row],[Datumtijd]]))</f>
        <v>1583</v>
      </c>
      <c r="C2899" s="11">
        <v>2.4881949999999996E-5</v>
      </c>
      <c r="D2899" s="7">
        <f>Data_Warmte[[#This Row],[Fractie]]/MAX(Data_Warmte[Fractie])</f>
        <v>6.0240096074454789E-2</v>
      </c>
    </row>
    <row r="2900" spans="1:4" x14ac:dyDescent="0.25">
      <c r="A2900" s="10">
        <v>43952.041666666664</v>
      </c>
      <c r="B2900" s="10">
        <f>DATE(1904,MONTH(Data_Warmte[[#This Row],[Datumtijd]]),DAY(Data_Warmte[[#This Row],[Datumtijd]]))+TIME(HOUR(Data_Warmte[[#This Row],[Datumtijd]]),MINUTE(Data_Warmte[[#This Row],[Datumtijd]]),SECOND(Data_Warmte[[#This Row],[Datumtijd]]))</f>
        <v>1583.0416666666667</v>
      </c>
      <c r="C2900" s="11">
        <v>2.3988519999999997E-5</v>
      </c>
      <c r="D2900" s="7">
        <f>Data_Warmte[[#This Row],[Fractie]]/MAX(Data_Warmte[Fractie])</f>
        <v>5.8077069903443267E-2</v>
      </c>
    </row>
    <row r="2901" spans="1:4" x14ac:dyDescent="0.25">
      <c r="A2901" s="10">
        <v>43952.083333333336</v>
      </c>
      <c r="B2901" s="10">
        <f>DATE(1904,MONTH(Data_Warmte[[#This Row],[Datumtijd]]),DAY(Data_Warmte[[#This Row],[Datumtijd]]))+TIME(HOUR(Data_Warmte[[#This Row],[Datumtijd]]),MINUTE(Data_Warmte[[#This Row],[Datumtijd]]),SECOND(Data_Warmte[[#This Row],[Datumtijd]]))</f>
        <v>1583.0833333333333</v>
      </c>
      <c r="C2901" s="11">
        <v>2.5707719999999999E-5</v>
      </c>
      <c r="D2901" s="7">
        <f>Data_Warmte[[#This Row],[Fractie]]/MAX(Data_Warmte[Fractie])</f>
        <v>6.2239314951407873E-2</v>
      </c>
    </row>
    <row r="2902" spans="1:4" x14ac:dyDescent="0.25">
      <c r="A2902" s="10">
        <v>43952.125</v>
      </c>
      <c r="B2902" s="10">
        <f>DATE(1904,MONTH(Data_Warmte[[#This Row],[Datumtijd]]),DAY(Data_Warmte[[#This Row],[Datumtijd]]))+TIME(HOUR(Data_Warmte[[#This Row],[Datumtijd]]),MINUTE(Data_Warmte[[#This Row],[Datumtijd]]),SECOND(Data_Warmte[[#This Row],[Datumtijd]]))</f>
        <v>1583.125</v>
      </c>
      <c r="C2902" s="11">
        <v>2.7875909999999999E-5</v>
      </c>
      <c r="D2902" s="7">
        <f>Data_Warmte[[#This Row],[Fractie]]/MAX(Data_Warmte[Fractie])</f>
        <v>6.7488580941721013E-2</v>
      </c>
    </row>
    <row r="2903" spans="1:4" x14ac:dyDescent="0.25">
      <c r="A2903" s="10">
        <v>43952.166666666664</v>
      </c>
      <c r="B2903" s="10">
        <f>DATE(1904,MONTH(Data_Warmte[[#This Row],[Datumtijd]]),DAY(Data_Warmte[[#This Row],[Datumtijd]]))+TIME(HOUR(Data_Warmte[[#This Row],[Datumtijd]]),MINUTE(Data_Warmte[[#This Row],[Datumtijd]]),SECOND(Data_Warmte[[#This Row],[Datumtijd]]))</f>
        <v>1583.1666666666667</v>
      </c>
      <c r="C2903" s="11">
        <v>3.3280910000000003E-5</v>
      </c>
      <c r="D2903" s="7">
        <f>Data_Warmte[[#This Row],[Fractie]]/MAX(Data_Warmte[Fractie])</f>
        <v>8.0574280385793062E-2</v>
      </c>
    </row>
    <row r="2904" spans="1:4" x14ac:dyDescent="0.25">
      <c r="A2904" s="10">
        <v>43952.208333333336</v>
      </c>
      <c r="B2904" s="10">
        <f>DATE(1904,MONTH(Data_Warmte[[#This Row],[Datumtijd]]),DAY(Data_Warmte[[#This Row],[Datumtijd]]))+TIME(HOUR(Data_Warmte[[#This Row],[Datumtijd]]),MINUTE(Data_Warmte[[#This Row],[Datumtijd]]),SECOND(Data_Warmte[[#This Row],[Datumtijd]]))</f>
        <v>1583.2083333333333</v>
      </c>
      <c r="C2904" s="11">
        <v>5.4039999999999998E-5</v>
      </c>
      <c r="D2904" s="7">
        <f>Data_Warmte[[#This Row],[Fractie]]/MAX(Data_Warmte[Fractie])</f>
        <v>0.13083278408097182</v>
      </c>
    </row>
    <row r="2905" spans="1:4" x14ac:dyDescent="0.25">
      <c r="A2905" s="10">
        <v>43952.25</v>
      </c>
      <c r="B2905" s="10">
        <f>DATE(1904,MONTH(Data_Warmte[[#This Row],[Datumtijd]]),DAY(Data_Warmte[[#This Row],[Datumtijd]]))+TIME(HOUR(Data_Warmte[[#This Row],[Datumtijd]]),MINUTE(Data_Warmte[[#This Row],[Datumtijd]]),SECOND(Data_Warmte[[#This Row],[Datumtijd]]))</f>
        <v>1583.25</v>
      </c>
      <c r="C2905" s="11">
        <v>9.9215680000000025E-5</v>
      </c>
      <c r="D2905" s="7">
        <f>Data_Warmte[[#This Row],[Fractie]]/MAX(Data_Warmte[Fractie])</f>
        <v>0.24020473054934863</v>
      </c>
    </row>
    <row r="2906" spans="1:4" x14ac:dyDescent="0.25">
      <c r="A2906" s="10">
        <v>43952.291666666664</v>
      </c>
      <c r="B2906" s="10">
        <f>DATE(1904,MONTH(Data_Warmte[[#This Row],[Datumtijd]]),DAY(Data_Warmte[[#This Row],[Datumtijd]]))+TIME(HOUR(Data_Warmte[[#This Row],[Datumtijd]]),MINUTE(Data_Warmte[[#This Row],[Datumtijd]]),SECOND(Data_Warmte[[#This Row],[Datumtijd]]))</f>
        <v>1583.2916666666667</v>
      </c>
      <c r="C2906" s="11">
        <v>1.1666750000000002E-4</v>
      </c>
      <c r="D2906" s="7">
        <f>Data_Warmte[[#This Row],[Fractie]]/MAX(Data_Warmte[Fractie])</f>
        <v>0.28245621459598047</v>
      </c>
    </row>
    <row r="2907" spans="1:4" x14ac:dyDescent="0.25">
      <c r="A2907" s="10">
        <v>43952.333333333336</v>
      </c>
      <c r="B2907" s="10">
        <f>DATE(1904,MONTH(Data_Warmte[[#This Row],[Datumtijd]]),DAY(Data_Warmte[[#This Row],[Datumtijd]]))+TIME(HOUR(Data_Warmte[[#This Row],[Datumtijd]]),MINUTE(Data_Warmte[[#This Row],[Datumtijd]]),SECOND(Data_Warmte[[#This Row],[Datumtijd]]))</f>
        <v>1583.3333333333333</v>
      </c>
      <c r="C2907" s="11">
        <v>1.0423680000000001E-4</v>
      </c>
      <c r="D2907" s="7">
        <f>Data_Warmte[[#This Row],[Fractie]]/MAX(Data_Warmte[Fractie])</f>
        <v>0.25236104270339466</v>
      </c>
    </row>
    <row r="2908" spans="1:4" x14ac:dyDescent="0.25">
      <c r="A2908" s="10">
        <v>43952.375</v>
      </c>
      <c r="B2908" s="10">
        <f>DATE(1904,MONTH(Data_Warmte[[#This Row],[Datumtijd]]),DAY(Data_Warmte[[#This Row],[Datumtijd]]))+TIME(HOUR(Data_Warmte[[#This Row],[Datumtijd]]),MINUTE(Data_Warmte[[#This Row],[Datumtijd]]),SECOND(Data_Warmte[[#This Row],[Datumtijd]]))</f>
        <v>1583.375</v>
      </c>
      <c r="C2908" s="11">
        <v>7.6403189999999993E-5</v>
      </c>
      <c r="D2908" s="7">
        <f>Data_Warmte[[#This Row],[Fractie]]/MAX(Data_Warmte[Fractie])</f>
        <v>0.18497487158340981</v>
      </c>
    </row>
    <row r="2909" spans="1:4" x14ac:dyDescent="0.25">
      <c r="A2909" s="10">
        <v>43952.416666666664</v>
      </c>
      <c r="B2909" s="10">
        <f>DATE(1904,MONTH(Data_Warmte[[#This Row],[Datumtijd]]),DAY(Data_Warmte[[#This Row],[Datumtijd]]))+TIME(HOUR(Data_Warmte[[#This Row],[Datumtijd]]),MINUTE(Data_Warmte[[#This Row],[Datumtijd]]),SECOND(Data_Warmte[[#This Row],[Datumtijd]]))</f>
        <v>1583.4166666666667</v>
      </c>
      <c r="C2909" s="11">
        <v>5.5398200000000001E-5</v>
      </c>
      <c r="D2909" s="7">
        <f>Data_Warmte[[#This Row],[Fractie]]/MAX(Data_Warmte[Fractie])</f>
        <v>0.13412103514201507</v>
      </c>
    </row>
    <row r="2910" spans="1:4" x14ac:dyDescent="0.25">
      <c r="A2910" s="10">
        <v>43952.458333333336</v>
      </c>
      <c r="B2910" s="10">
        <f>DATE(1904,MONTH(Data_Warmte[[#This Row],[Datumtijd]]),DAY(Data_Warmte[[#This Row],[Datumtijd]]))+TIME(HOUR(Data_Warmte[[#This Row],[Datumtijd]]),MINUTE(Data_Warmte[[#This Row],[Datumtijd]]),SECOND(Data_Warmte[[#This Row],[Datumtijd]]))</f>
        <v>1583.4583333333333</v>
      </c>
      <c r="C2910" s="11">
        <v>4.083183E-5</v>
      </c>
      <c r="D2910" s="7">
        <f>Data_Warmte[[#This Row],[Fractie]]/MAX(Data_Warmte[Fractie])</f>
        <v>9.8855329349018292E-2</v>
      </c>
    </row>
    <row r="2911" spans="1:4" x14ac:dyDescent="0.25">
      <c r="A2911" s="10">
        <v>43952.5</v>
      </c>
      <c r="B2911" s="10">
        <f>DATE(1904,MONTH(Data_Warmte[[#This Row],[Datumtijd]]),DAY(Data_Warmte[[#This Row],[Datumtijd]]))+TIME(HOUR(Data_Warmte[[#This Row],[Datumtijd]]),MINUTE(Data_Warmte[[#This Row],[Datumtijd]]),SECOND(Data_Warmte[[#This Row],[Datumtijd]]))</f>
        <v>1583.5</v>
      </c>
      <c r="C2911" s="11">
        <v>3.4449099999999988E-5</v>
      </c>
      <c r="D2911" s="7">
        <f>Data_Warmte[[#This Row],[Fractie]]/MAX(Data_Warmte[Fractie])</f>
        <v>8.3402510401254723E-2</v>
      </c>
    </row>
    <row r="2912" spans="1:4" x14ac:dyDescent="0.25">
      <c r="A2912" s="10">
        <v>43952.541666666664</v>
      </c>
      <c r="B2912" s="10">
        <f>DATE(1904,MONTH(Data_Warmte[[#This Row],[Datumtijd]]),DAY(Data_Warmte[[#This Row],[Datumtijd]]))+TIME(HOUR(Data_Warmte[[#This Row],[Datumtijd]]),MINUTE(Data_Warmte[[#This Row],[Datumtijd]]),SECOND(Data_Warmte[[#This Row],[Datumtijd]]))</f>
        <v>1583.5416666666667</v>
      </c>
      <c r="C2912" s="11">
        <v>2.8428999999999995E-5</v>
      </c>
      <c r="D2912" s="7">
        <f>Data_Warmte[[#This Row],[Fractie]]/MAX(Data_Warmte[Fractie])</f>
        <v>6.8827631729051583E-2</v>
      </c>
    </row>
    <row r="2913" spans="1:4" x14ac:dyDescent="0.25">
      <c r="A2913" s="10">
        <v>43952.583333333336</v>
      </c>
      <c r="B2913" s="10">
        <f>DATE(1904,MONTH(Data_Warmte[[#This Row],[Datumtijd]]),DAY(Data_Warmte[[#This Row],[Datumtijd]]))+TIME(HOUR(Data_Warmte[[#This Row],[Datumtijd]]),MINUTE(Data_Warmte[[#This Row],[Datumtijd]]),SECOND(Data_Warmte[[#This Row],[Datumtijd]]))</f>
        <v>1583.5833333333333</v>
      </c>
      <c r="C2913" s="11">
        <v>2.742219999999999E-5</v>
      </c>
      <c r="D2913" s="7">
        <f>Data_Warmte[[#This Row],[Fractie]]/MAX(Data_Warmte[Fractie])</f>
        <v>6.6390132709571142E-2</v>
      </c>
    </row>
    <row r="2914" spans="1:4" x14ac:dyDescent="0.25">
      <c r="A2914" s="10">
        <v>43952.625</v>
      </c>
      <c r="B2914" s="10">
        <f>DATE(1904,MONTH(Data_Warmte[[#This Row],[Datumtijd]]),DAY(Data_Warmte[[#This Row],[Datumtijd]]))+TIME(HOUR(Data_Warmte[[#This Row],[Datumtijd]]),MINUTE(Data_Warmte[[#This Row],[Datumtijd]]),SECOND(Data_Warmte[[#This Row],[Datumtijd]]))</f>
        <v>1583.625</v>
      </c>
      <c r="C2914" s="11">
        <v>3.0815489999999982E-5</v>
      </c>
      <c r="D2914" s="7">
        <f>Data_Warmte[[#This Row],[Fractie]]/MAX(Data_Warmte[Fractie])</f>
        <v>7.4605409872674777E-2</v>
      </c>
    </row>
    <row r="2915" spans="1:4" x14ac:dyDescent="0.25">
      <c r="A2915" s="10">
        <v>43952.666666666664</v>
      </c>
      <c r="B2915" s="10">
        <f>DATE(1904,MONTH(Data_Warmte[[#This Row],[Datumtijd]]),DAY(Data_Warmte[[#This Row],[Datumtijd]]))+TIME(HOUR(Data_Warmte[[#This Row],[Datumtijd]]),MINUTE(Data_Warmte[[#This Row],[Datumtijd]]),SECOND(Data_Warmte[[#This Row],[Datumtijd]]))</f>
        <v>1583.6666666666667</v>
      </c>
      <c r="C2915" s="11">
        <v>5.3719900000000007E-5</v>
      </c>
      <c r="D2915" s="7">
        <f>Data_Warmte[[#This Row],[Fractie]]/MAX(Data_Warmte[Fractie])</f>
        <v>0.13005781046542192</v>
      </c>
    </row>
    <row r="2916" spans="1:4" x14ac:dyDescent="0.25">
      <c r="A2916" s="10">
        <v>43952.708333333336</v>
      </c>
      <c r="B2916" s="10">
        <f>DATE(1904,MONTH(Data_Warmte[[#This Row],[Datumtijd]]),DAY(Data_Warmte[[#This Row],[Datumtijd]]))+TIME(HOUR(Data_Warmte[[#This Row],[Datumtijd]]),MINUTE(Data_Warmte[[#This Row],[Datumtijd]]),SECOND(Data_Warmte[[#This Row],[Datumtijd]]))</f>
        <v>1583.7083333333333</v>
      </c>
      <c r="C2916" s="11">
        <v>7.809581999999998E-5</v>
      </c>
      <c r="D2916" s="7">
        <f>Data_Warmte[[#This Row],[Fractie]]/MAX(Data_Warmte[Fractie])</f>
        <v>0.18907278970552258</v>
      </c>
    </row>
    <row r="2917" spans="1:4" x14ac:dyDescent="0.25">
      <c r="A2917" s="10">
        <v>43952.75</v>
      </c>
      <c r="B2917" s="10">
        <f>DATE(1904,MONTH(Data_Warmte[[#This Row],[Datumtijd]]),DAY(Data_Warmte[[#This Row],[Datumtijd]]))+TIME(HOUR(Data_Warmte[[#This Row],[Datumtijd]]),MINUTE(Data_Warmte[[#This Row],[Datumtijd]]),SECOND(Data_Warmte[[#This Row],[Datumtijd]]))</f>
        <v>1583.75</v>
      </c>
      <c r="C2917" s="11">
        <v>7.9916149999999995E-5</v>
      </c>
      <c r="D2917" s="7">
        <f>Data_Warmte[[#This Row],[Fractie]]/MAX(Data_Warmte[Fractie])</f>
        <v>0.19347987412162393</v>
      </c>
    </row>
    <row r="2918" spans="1:4" x14ac:dyDescent="0.25">
      <c r="A2918" s="10">
        <v>43952.791666666664</v>
      </c>
      <c r="B2918" s="10">
        <f>DATE(1904,MONTH(Data_Warmte[[#This Row],[Datumtijd]]),DAY(Data_Warmte[[#This Row],[Datumtijd]]))+TIME(HOUR(Data_Warmte[[#This Row],[Datumtijd]]),MINUTE(Data_Warmte[[#This Row],[Datumtijd]]),SECOND(Data_Warmte[[#This Row],[Datumtijd]]))</f>
        <v>1583.7916666666667</v>
      </c>
      <c r="C2918" s="11">
        <v>8.0833869999999997E-5</v>
      </c>
      <c r="D2918" s="7">
        <f>Data_Warmte[[#This Row],[Fractie]]/MAX(Data_Warmte[Fractie])</f>
        <v>0.1957017072564646</v>
      </c>
    </row>
    <row r="2919" spans="1:4" x14ac:dyDescent="0.25">
      <c r="A2919" s="10">
        <v>43952.833333333336</v>
      </c>
      <c r="B2919" s="10">
        <f>DATE(1904,MONTH(Data_Warmte[[#This Row],[Datumtijd]]),DAY(Data_Warmte[[#This Row],[Datumtijd]]))+TIME(HOUR(Data_Warmte[[#This Row],[Datumtijd]]),MINUTE(Data_Warmte[[#This Row],[Datumtijd]]),SECOND(Data_Warmte[[#This Row],[Datumtijd]]))</f>
        <v>1583.8333333333333</v>
      </c>
      <c r="C2919" s="11">
        <v>8.0941560000000022E-5</v>
      </c>
      <c r="D2919" s="7">
        <f>Data_Warmte[[#This Row],[Fractie]]/MAX(Data_Warmte[Fractie])</f>
        <v>0.1959624286205964</v>
      </c>
    </row>
    <row r="2920" spans="1:4" x14ac:dyDescent="0.25">
      <c r="A2920" s="10">
        <v>43952.875</v>
      </c>
      <c r="B2920" s="10">
        <f>DATE(1904,MONTH(Data_Warmte[[#This Row],[Datumtijd]]),DAY(Data_Warmte[[#This Row],[Datumtijd]]))+TIME(HOUR(Data_Warmte[[#This Row],[Datumtijd]]),MINUTE(Data_Warmte[[#This Row],[Datumtijd]]),SECOND(Data_Warmte[[#This Row],[Datumtijd]]))</f>
        <v>1583.875</v>
      </c>
      <c r="C2920" s="11">
        <v>7.243316E-5</v>
      </c>
      <c r="D2920" s="7">
        <f>Data_Warmte[[#This Row],[Fractie]]/MAX(Data_Warmte[Fractie])</f>
        <v>0.17536328613217037</v>
      </c>
    </row>
    <row r="2921" spans="1:4" x14ac:dyDescent="0.25">
      <c r="A2921" s="10">
        <v>43952.916666666664</v>
      </c>
      <c r="B2921" s="10">
        <f>DATE(1904,MONTH(Data_Warmte[[#This Row],[Datumtijd]]),DAY(Data_Warmte[[#This Row],[Datumtijd]]))+TIME(HOUR(Data_Warmte[[#This Row],[Datumtijd]]),MINUTE(Data_Warmte[[#This Row],[Datumtijd]]),SECOND(Data_Warmte[[#This Row],[Datumtijd]]))</f>
        <v>1583.9166666666667</v>
      </c>
      <c r="C2921" s="11">
        <v>5.1894000000000002E-5</v>
      </c>
      <c r="D2921" s="7">
        <f>Data_Warmte[[#This Row],[Fractie]]/MAX(Data_Warmte[Fractie])</f>
        <v>0.12563724087894065</v>
      </c>
    </row>
    <row r="2922" spans="1:4" x14ac:dyDescent="0.25">
      <c r="A2922" s="10">
        <v>43952.958333333336</v>
      </c>
      <c r="B2922" s="10">
        <f>DATE(1904,MONTH(Data_Warmte[[#This Row],[Datumtijd]]),DAY(Data_Warmte[[#This Row],[Datumtijd]]))+TIME(HOUR(Data_Warmte[[#This Row],[Datumtijd]]),MINUTE(Data_Warmte[[#This Row],[Datumtijd]]),SECOND(Data_Warmte[[#This Row],[Datumtijd]]))</f>
        <v>1583.9583333333333</v>
      </c>
      <c r="C2922" s="11">
        <v>3.3659460000000002E-5</v>
      </c>
      <c r="D2922" s="7">
        <f>Data_Warmte[[#This Row],[Fractie]]/MAX(Data_Warmte[Fractie])</f>
        <v>8.1490763554073073E-2</v>
      </c>
    </row>
    <row r="2923" spans="1:4" x14ac:dyDescent="0.25">
      <c r="A2923" s="10">
        <v>43953</v>
      </c>
      <c r="B2923" s="10">
        <f>DATE(1904,MONTH(Data_Warmte[[#This Row],[Datumtijd]]),DAY(Data_Warmte[[#This Row],[Datumtijd]]))+TIME(HOUR(Data_Warmte[[#This Row],[Datumtijd]]),MINUTE(Data_Warmte[[#This Row],[Datumtijd]]),SECOND(Data_Warmte[[#This Row],[Datumtijd]]))</f>
        <v>1584</v>
      </c>
      <c r="C2923" s="11">
        <v>2.7135459999999999E-5</v>
      </c>
      <c r="D2923" s="7">
        <f>Data_Warmte[[#This Row],[Fractie]]/MAX(Data_Warmte[Fractie])</f>
        <v>6.569592485414226E-2</v>
      </c>
    </row>
    <row r="2924" spans="1:4" x14ac:dyDescent="0.25">
      <c r="A2924" s="10">
        <v>43953.041666666664</v>
      </c>
      <c r="B2924" s="10">
        <f>DATE(1904,MONTH(Data_Warmte[[#This Row],[Datumtijd]]),DAY(Data_Warmte[[#This Row],[Datumtijd]]))+TIME(HOUR(Data_Warmte[[#This Row],[Datumtijd]]),MINUTE(Data_Warmte[[#This Row],[Datumtijd]]),SECOND(Data_Warmte[[#This Row],[Datumtijd]]))</f>
        <v>1584.0416666666667</v>
      </c>
      <c r="C2924" s="11">
        <v>2.4901099999999998E-5</v>
      </c>
      <c r="D2924" s="7">
        <f>Data_Warmte[[#This Row],[Fractie]]/MAX(Data_Warmte[Fractie])</f>
        <v>6.0286458913373198E-2</v>
      </c>
    </row>
    <row r="2925" spans="1:4" x14ac:dyDescent="0.25">
      <c r="A2925" s="10">
        <v>43953.083333333336</v>
      </c>
      <c r="B2925" s="10">
        <f>DATE(1904,MONTH(Data_Warmte[[#This Row],[Datumtijd]]),DAY(Data_Warmte[[#This Row],[Datumtijd]]))+TIME(HOUR(Data_Warmte[[#This Row],[Datumtijd]]),MINUTE(Data_Warmte[[#This Row],[Datumtijd]]),SECOND(Data_Warmte[[#This Row],[Datumtijd]]))</f>
        <v>1584.0833333333333</v>
      </c>
      <c r="C2925" s="11">
        <v>2.2781300000000005E-5</v>
      </c>
      <c r="D2925" s="7">
        <f>Data_Warmte[[#This Row],[Fractie]]/MAX(Data_Warmte[Fractie])</f>
        <v>5.5154346853883131E-2</v>
      </c>
    </row>
    <row r="2926" spans="1:4" x14ac:dyDescent="0.25">
      <c r="A2926" s="10">
        <v>43953.125</v>
      </c>
      <c r="B2926" s="10">
        <f>DATE(1904,MONTH(Data_Warmte[[#This Row],[Datumtijd]]),DAY(Data_Warmte[[#This Row],[Datumtijd]]))+TIME(HOUR(Data_Warmte[[#This Row],[Datumtijd]]),MINUTE(Data_Warmte[[#This Row],[Datumtijd]]),SECOND(Data_Warmte[[#This Row],[Datumtijd]]))</f>
        <v>1584.125</v>
      </c>
      <c r="C2926" s="11">
        <v>2.4936399999999994E-5</v>
      </c>
      <c r="D2926" s="7">
        <f>Data_Warmte[[#This Row],[Fractie]]/MAX(Data_Warmte[Fractie])</f>
        <v>6.0371921483285441E-2</v>
      </c>
    </row>
    <row r="2927" spans="1:4" x14ac:dyDescent="0.25">
      <c r="A2927" s="10">
        <v>43953.166666666664</v>
      </c>
      <c r="B2927" s="10">
        <f>DATE(1904,MONTH(Data_Warmte[[#This Row],[Datumtijd]]),DAY(Data_Warmte[[#This Row],[Datumtijd]]))+TIME(HOUR(Data_Warmte[[#This Row],[Datumtijd]]),MINUTE(Data_Warmte[[#This Row],[Datumtijd]]),SECOND(Data_Warmte[[#This Row],[Datumtijd]]))</f>
        <v>1584.1666666666667</v>
      </c>
      <c r="C2927" s="11">
        <v>2.5846260000000001E-5</v>
      </c>
      <c r="D2927" s="7">
        <f>Data_Warmte[[#This Row],[Fractie]]/MAX(Data_Warmte[Fractie])</f>
        <v>6.2574725275363785E-2</v>
      </c>
    </row>
    <row r="2928" spans="1:4" x14ac:dyDescent="0.25">
      <c r="A2928" s="10">
        <v>43953.208333333336</v>
      </c>
      <c r="B2928" s="10">
        <f>DATE(1904,MONTH(Data_Warmte[[#This Row],[Datumtijd]]),DAY(Data_Warmte[[#This Row],[Datumtijd]]))+TIME(HOUR(Data_Warmte[[#This Row],[Datumtijd]]),MINUTE(Data_Warmte[[#This Row],[Datumtijd]]),SECOND(Data_Warmte[[#This Row],[Datumtijd]]))</f>
        <v>1584.2083333333333</v>
      </c>
      <c r="C2928" s="11">
        <v>2.9563090000000001E-5</v>
      </c>
      <c r="D2928" s="7">
        <f>Data_Warmte[[#This Row],[Fractie]]/MAX(Data_Warmte[Fractie])</f>
        <v>7.1573304417770878E-2</v>
      </c>
    </row>
    <row r="2929" spans="1:4" x14ac:dyDescent="0.25">
      <c r="A2929" s="10">
        <v>43953.25</v>
      </c>
      <c r="B2929" s="10">
        <f>DATE(1904,MONTH(Data_Warmte[[#This Row],[Datumtijd]]),DAY(Data_Warmte[[#This Row],[Datumtijd]]))+TIME(HOUR(Data_Warmte[[#This Row],[Datumtijd]]),MINUTE(Data_Warmte[[#This Row],[Datumtijd]]),SECOND(Data_Warmte[[#This Row],[Datumtijd]]))</f>
        <v>1584.25</v>
      </c>
      <c r="C2929" s="11">
        <v>5.5040880000000002E-5</v>
      </c>
      <c r="D2929" s="7">
        <f>Data_Warmte[[#This Row],[Fractie]]/MAX(Data_Warmte[Fractie])</f>
        <v>0.13325595056748116</v>
      </c>
    </row>
    <row r="2930" spans="1:4" x14ac:dyDescent="0.25">
      <c r="A2930" s="10">
        <v>43953.291666666664</v>
      </c>
      <c r="B2930" s="10">
        <f>DATE(1904,MONTH(Data_Warmte[[#This Row],[Datumtijd]]),DAY(Data_Warmte[[#This Row],[Datumtijd]]))+TIME(HOUR(Data_Warmte[[#This Row],[Datumtijd]]),MINUTE(Data_Warmte[[#This Row],[Datumtijd]]),SECOND(Data_Warmte[[#This Row],[Datumtijd]]))</f>
        <v>1584.2916666666667</v>
      </c>
      <c r="C2930" s="11">
        <v>8.0972140000000006E-5</v>
      </c>
      <c r="D2930" s="7">
        <f>Data_Warmte[[#This Row],[Fractie]]/MAX(Data_Warmte[Fractie])</f>
        <v>0.19603646390070734</v>
      </c>
    </row>
    <row r="2931" spans="1:4" x14ac:dyDescent="0.25">
      <c r="A2931" s="10">
        <v>43953.333333333336</v>
      </c>
      <c r="B2931" s="10">
        <f>DATE(1904,MONTH(Data_Warmte[[#This Row],[Datumtijd]]),DAY(Data_Warmte[[#This Row],[Datumtijd]]))+TIME(HOUR(Data_Warmte[[#This Row],[Datumtijd]]),MINUTE(Data_Warmte[[#This Row],[Datumtijd]]),SECOND(Data_Warmte[[#This Row],[Datumtijd]]))</f>
        <v>1584.3333333333333</v>
      </c>
      <c r="C2931" s="11">
        <v>1.0171408000000003E-4</v>
      </c>
      <c r="D2931" s="7">
        <f>Data_Warmte[[#This Row],[Fractie]]/MAX(Data_Warmte[Fractie])</f>
        <v>0.24625344682891748</v>
      </c>
    </row>
    <row r="2932" spans="1:4" x14ac:dyDescent="0.25">
      <c r="A2932" s="10">
        <v>43953.375</v>
      </c>
      <c r="B2932" s="10">
        <f>DATE(1904,MONTH(Data_Warmte[[#This Row],[Datumtijd]]),DAY(Data_Warmte[[#This Row],[Datumtijd]]))+TIME(HOUR(Data_Warmte[[#This Row],[Datumtijd]]),MINUTE(Data_Warmte[[#This Row],[Datumtijd]]),SECOND(Data_Warmte[[#This Row],[Datumtijd]]))</f>
        <v>1584.375</v>
      </c>
      <c r="C2932" s="11">
        <v>8.2710479999999992E-5</v>
      </c>
      <c r="D2932" s="7">
        <f>Data_Warmte[[#This Row],[Fractie]]/MAX(Data_Warmte[Fractie])</f>
        <v>0.20024504757723055</v>
      </c>
    </row>
    <row r="2933" spans="1:4" x14ac:dyDescent="0.25">
      <c r="A2933" s="10">
        <v>43953.416666666664</v>
      </c>
      <c r="B2933" s="10">
        <f>DATE(1904,MONTH(Data_Warmte[[#This Row],[Datumtijd]]),DAY(Data_Warmte[[#This Row],[Datumtijd]]))+TIME(HOUR(Data_Warmte[[#This Row],[Datumtijd]]),MINUTE(Data_Warmte[[#This Row],[Datumtijd]]),SECOND(Data_Warmte[[#This Row],[Datumtijd]]))</f>
        <v>1584.4166666666667</v>
      </c>
      <c r="C2933" s="11">
        <v>6.4486799999999994E-5</v>
      </c>
      <c r="D2933" s="7">
        <f>Data_Warmte[[#This Row],[Fractie]]/MAX(Data_Warmte[Fractie])</f>
        <v>0.15612486270304984</v>
      </c>
    </row>
    <row r="2934" spans="1:4" x14ac:dyDescent="0.25">
      <c r="A2934" s="10">
        <v>43953.458333333336</v>
      </c>
      <c r="B2934" s="10">
        <f>DATE(1904,MONTH(Data_Warmte[[#This Row],[Datumtijd]]),DAY(Data_Warmte[[#This Row],[Datumtijd]]))+TIME(HOUR(Data_Warmte[[#This Row],[Datumtijd]]),MINUTE(Data_Warmte[[#This Row],[Datumtijd]]),SECOND(Data_Warmte[[#This Row],[Datumtijd]]))</f>
        <v>1584.4583333333333</v>
      </c>
      <c r="C2934" s="11">
        <v>5.069957000000001E-5</v>
      </c>
      <c r="D2934" s="7">
        <f>Data_Warmte[[#This Row],[Fractie]]/MAX(Data_Warmte[Fractie])</f>
        <v>0.12274548287949887</v>
      </c>
    </row>
    <row r="2935" spans="1:4" x14ac:dyDescent="0.25">
      <c r="A2935" s="10">
        <v>43953.5</v>
      </c>
      <c r="B2935" s="10">
        <f>DATE(1904,MONTH(Data_Warmte[[#This Row],[Datumtijd]]),DAY(Data_Warmte[[#This Row],[Datumtijd]]))+TIME(HOUR(Data_Warmte[[#This Row],[Datumtijd]]),MINUTE(Data_Warmte[[#This Row],[Datumtijd]]),SECOND(Data_Warmte[[#This Row],[Datumtijd]]))</f>
        <v>1584.5</v>
      </c>
      <c r="C2935" s="11">
        <v>4.9689109999999999E-5</v>
      </c>
      <c r="D2935" s="7">
        <f>Data_Warmte[[#This Row],[Fractie]]/MAX(Data_Warmte[Fractie])</f>
        <v>0.12029912286835046</v>
      </c>
    </row>
    <row r="2936" spans="1:4" x14ac:dyDescent="0.25">
      <c r="A2936" s="10">
        <v>43953.541666666664</v>
      </c>
      <c r="B2936" s="10">
        <f>DATE(1904,MONTH(Data_Warmte[[#This Row],[Datumtijd]]),DAY(Data_Warmte[[#This Row],[Datumtijd]]))+TIME(HOUR(Data_Warmte[[#This Row],[Datumtijd]]),MINUTE(Data_Warmte[[#This Row],[Datumtijd]]),SECOND(Data_Warmte[[#This Row],[Datumtijd]]))</f>
        <v>1584.5416666666667</v>
      </c>
      <c r="C2936" s="11">
        <v>3.6597840000000007E-5</v>
      </c>
      <c r="D2936" s="7">
        <f>Data_Warmte[[#This Row],[Fractie]]/MAX(Data_Warmte[Fractie])</f>
        <v>8.860468724185705E-2</v>
      </c>
    </row>
    <row r="2937" spans="1:4" x14ac:dyDescent="0.25">
      <c r="A2937" s="10">
        <v>43953.583333333336</v>
      </c>
      <c r="B2937" s="10">
        <f>DATE(1904,MONTH(Data_Warmte[[#This Row],[Datumtijd]]),DAY(Data_Warmte[[#This Row],[Datumtijd]]))+TIME(HOUR(Data_Warmte[[#This Row],[Datumtijd]]),MINUTE(Data_Warmte[[#This Row],[Datumtijd]]),SECOND(Data_Warmte[[#This Row],[Datumtijd]]))</f>
        <v>1584.5833333333333</v>
      </c>
      <c r="C2937" s="11">
        <v>2.9960510000000003E-5</v>
      </c>
      <c r="D2937" s="7">
        <f>Data_Warmte[[#This Row],[Fractie]]/MAX(Data_Warmte[Fractie])</f>
        <v>7.2535472534896339E-2</v>
      </c>
    </row>
    <row r="2938" spans="1:4" x14ac:dyDescent="0.25">
      <c r="A2938" s="10">
        <v>43953.625</v>
      </c>
      <c r="B2938" s="10">
        <f>DATE(1904,MONTH(Data_Warmte[[#This Row],[Datumtijd]]),DAY(Data_Warmte[[#This Row],[Datumtijd]]))+TIME(HOUR(Data_Warmte[[#This Row],[Datumtijd]]),MINUTE(Data_Warmte[[#This Row],[Datumtijd]]),SECOND(Data_Warmte[[#This Row],[Datumtijd]]))</f>
        <v>1584.625</v>
      </c>
      <c r="C2938" s="11">
        <v>3.1434749999999996E-5</v>
      </c>
      <c r="D2938" s="7">
        <f>Data_Warmte[[#This Row],[Fractie]]/MAX(Data_Warmte[Fractie])</f>
        <v>7.6104660610461311E-2</v>
      </c>
    </row>
    <row r="2939" spans="1:4" x14ac:dyDescent="0.25">
      <c r="A2939" s="10">
        <v>43953.666666666664</v>
      </c>
      <c r="B2939" s="10">
        <f>DATE(1904,MONTH(Data_Warmte[[#This Row],[Datumtijd]]),DAY(Data_Warmte[[#This Row],[Datumtijd]]))+TIME(HOUR(Data_Warmte[[#This Row],[Datumtijd]]),MINUTE(Data_Warmte[[#This Row],[Datumtijd]]),SECOND(Data_Warmte[[#This Row],[Datumtijd]]))</f>
        <v>1584.6666666666667</v>
      </c>
      <c r="C2939" s="11">
        <v>3.9992399999999993E-5</v>
      </c>
      <c r="D2939" s="7">
        <f>Data_Warmte[[#This Row],[Fractie]]/MAX(Data_Warmte[Fractie])</f>
        <v>9.6823039120648727E-2</v>
      </c>
    </row>
    <row r="2940" spans="1:4" x14ac:dyDescent="0.25">
      <c r="A2940" s="10">
        <v>43953.708333333336</v>
      </c>
      <c r="B2940" s="10">
        <f>DATE(1904,MONTH(Data_Warmte[[#This Row],[Datumtijd]]),DAY(Data_Warmte[[#This Row],[Datumtijd]]))+TIME(HOUR(Data_Warmte[[#This Row],[Datumtijd]]),MINUTE(Data_Warmte[[#This Row],[Datumtijd]]),SECOND(Data_Warmte[[#This Row],[Datumtijd]]))</f>
        <v>1584.7083333333333</v>
      </c>
      <c r="C2940" s="11">
        <v>5.4948440000000007E-5</v>
      </c>
      <c r="D2940" s="7">
        <f>Data_Warmte[[#This Row],[Fractie]]/MAX(Data_Warmte[Fractie])</f>
        <v>0.13303215000196589</v>
      </c>
    </row>
    <row r="2941" spans="1:4" x14ac:dyDescent="0.25">
      <c r="A2941" s="10">
        <v>43953.75</v>
      </c>
      <c r="B2941" s="10">
        <f>DATE(1904,MONTH(Data_Warmte[[#This Row],[Datumtijd]]),DAY(Data_Warmte[[#This Row],[Datumtijd]]))+TIME(HOUR(Data_Warmte[[#This Row],[Datumtijd]]),MINUTE(Data_Warmte[[#This Row],[Datumtijd]]),SECOND(Data_Warmte[[#This Row],[Datumtijd]]))</f>
        <v>1584.75</v>
      </c>
      <c r="C2941" s="11">
        <v>6.6467220000000001E-5</v>
      </c>
      <c r="D2941" s="7">
        <f>Data_Warmte[[#This Row],[Fractie]]/MAX(Data_Warmte[Fractie])</f>
        <v>0.16091953076836515</v>
      </c>
    </row>
    <row r="2942" spans="1:4" x14ac:dyDescent="0.25">
      <c r="A2942" s="10">
        <v>43953.791666666664</v>
      </c>
      <c r="B2942" s="10">
        <f>DATE(1904,MONTH(Data_Warmte[[#This Row],[Datumtijd]]),DAY(Data_Warmte[[#This Row],[Datumtijd]]))+TIME(HOUR(Data_Warmte[[#This Row],[Datumtijd]]),MINUTE(Data_Warmte[[#This Row],[Datumtijd]]),SECOND(Data_Warmte[[#This Row],[Datumtijd]]))</f>
        <v>1584.7916666666667</v>
      </c>
      <c r="C2942" s="11">
        <v>7.2644089999999997E-5</v>
      </c>
      <c r="D2942" s="7">
        <f>Data_Warmte[[#This Row],[Fractie]]/MAX(Data_Warmte[Fractie])</f>
        <v>0.17587395525034577</v>
      </c>
    </row>
    <row r="2943" spans="1:4" x14ac:dyDescent="0.25">
      <c r="A2943" s="10">
        <v>43953.833333333336</v>
      </c>
      <c r="B2943" s="10">
        <f>DATE(1904,MONTH(Data_Warmte[[#This Row],[Datumtijd]]),DAY(Data_Warmte[[#This Row],[Datumtijd]]))+TIME(HOUR(Data_Warmte[[#This Row],[Datumtijd]]),MINUTE(Data_Warmte[[#This Row],[Datumtijd]]),SECOND(Data_Warmte[[#This Row],[Datumtijd]]))</f>
        <v>1584.8333333333333</v>
      </c>
      <c r="C2943" s="11">
        <v>6.9434400000000001E-5</v>
      </c>
      <c r="D2943" s="7">
        <f>Data_Warmte[[#This Row],[Fractie]]/MAX(Data_Warmte[Fractie])</f>
        <v>0.16810318029222485</v>
      </c>
    </row>
    <row r="2944" spans="1:4" x14ac:dyDescent="0.25">
      <c r="A2944" s="10">
        <v>43953.875</v>
      </c>
      <c r="B2944" s="10">
        <f>DATE(1904,MONTH(Data_Warmte[[#This Row],[Datumtijd]]),DAY(Data_Warmte[[#This Row],[Datumtijd]]))+TIME(HOUR(Data_Warmte[[#This Row],[Datumtijd]]),MINUTE(Data_Warmte[[#This Row],[Datumtijd]]),SECOND(Data_Warmte[[#This Row],[Datumtijd]]))</f>
        <v>1584.875</v>
      </c>
      <c r="C2944" s="11">
        <v>6.2326099999999993E-5</v>
      </c>
      <c r="D2944" s="7">
        <f>Data_Warmte[[#This Row],[Fractie]]/MAX(Data_Warmte[Fractie])</f>
        <v>0.15089373027218833</v>
      </c>
    </row>
    <row r="2945" spans="1:4" x14ac:dyDescent="0.25">
      <c r="A2945" s="10">
        <v>43953.916666666664</v>
      </c>
      <c r="B2945" s="10">
        <f>DATE(1904,MONTH(Data_Warmte[[#This Row],[Datumtijd]]),DAY(Data_Warmte[[#This Row],[Datumtijd]]))+TIME(HOUR(Data_Warmte[[#This Row],[Datumtijd]]),MINUTE(Data_Warmte[[#This Row],[Datumtijd]]),SECOND(Data_Warmte[[#This Row],[Datumtijd]]))</f>
        <v>1584.9166666666667</v>
      </c>
      <c r="C2945" s="11">
        <v>4.9641000000000008E-5</v>
      </c>
      <c r="D2945" s="7">
        <f>Data_Warmte[[#This Row],[Fractie]]/MAX(Data_Warmte[Fractie])</f>
        <v>0.12018264682760037</v>
      </c>
    </row>
    <row r="2946" spans="1:4" x14ac:dyDescent="0.25">
      <c r="A2946" s="10">
        <v>43953.958333333336</v>
      </c>
      <c r="B2946" s="10">
        <f>DATE(1904,MONTH(Data_Warmte[[#This Row],[Datumtijd]]),DAY(Data_Warmte[[#This Row],[Datumtijd]]))+TIME(HOUR(Data_Warmte[[#This Row],[Datumtijd]]),MINUTE(Data_Warmte[[#This Row],[Datumtijd]]),SECOND(Data_Warmte[[#This Row],[Datumtijd]]))</f>
        <v>1584.9583333333333</v>
      </c>
      <c r="C2946" s="11">
        <v>3.5221410000000009E-5</v>
      </c>
      <c r="D2946" s="7">
        <f>Data_Warmte[[#This Row],[Fractie]]/MAX(Data_Warmte[Fractie])</f>
        <v>8.5272300694992295E-2</v>
      </c>
    </row>
    <row r="2947" spans="1:4" x14ac:dyDescent="0.25">
      <c r="A2947" s="10">
        <v>43954</v>
      </c>
      <c r="B2947" s="10">
        <f>DATE(1904,MONTH(Data_Warmte[[#This Row],[Datumtijd]]),DAY(Data_Warmte[[#This Row],[Datumtijd]]))+TIME(HOUR(Data_Warmte[[#This Row],[Datumtijd]]),MINUTE(Data_Warmte[[#This Row],[Datumtijd]]),SECOND(Data_Warmte[[#This Row],[Datumtijd]]))</f>
        <v>1585</v>
      </c>
      <c r="C2947" s="11">
        <v>2.6460500000000002E-5</v>
      </c>
      <c r="D2947" s="7">
        <f>Data_Warmte[[#This Row],[Fractie]]/MAX(Data_Warmte[Fractie])</f>
        <v>6.4061822412556549E-2</v>
      </c>
    </row>
    <row r="2948" spans="1:4" x14ac:dyDescent="0.25">
      <c r="A2948" s="10">
        <v>43954.041666666664</v>
      </c>
      <c r="B2948" s="10">
        <f>DATE(1904,MONTH(Data_Warmte[[#This Row],[Datumtijd]]),DAY(Data_Warmte[[#This Row],[Datumtijd]]))+TIME(HOUR(Data_Warmte[[#This Row],[Datumtijd]]),MINUTE(Data_Warmte[[#This Row],[Datumtijd]]),SECOND(Data_Warmte[[#This Row],[Datumtijd]]))</f>
        <v>1585.0416666666667</v>
      </c>
      <c r="C2948" s="11">
        <v>2.2167120000000005E-5</v>
      </c>
      <c r="D2948" s="7">
        <f>Data_Warmte[[#This Row],[Fractie]]/MAX(Data_Warmte[Fractie])</f>
        <v>5.366739497884887E-2</v>
      </c>
    </row>
    <row r="2949" spans="1:4" x14ac:dyDescent="0.25">
      <c r="A2949" s="10">
        <v>43954.083333333336</v>
      </c>
      <c r="B2949" s="10">
        <f>DATE(1904,MONTH(Data_Warmte[[#This Row],[Datumtijd]]),DAY(Data_Warmte[[#This Row],[Datumtijd]]))+TIME(HOUR(Data_Warmte[[#This Row],[Datumtijd]]),MINUTE(Data_Warmte[[#This Row],[Datumtijd]]),SECOND(Data_Warmte[[#This Row],[Datumtijd]]))</f>
        <v>1585.0833333333333</v>
      </c>
      <c r="C2949" s="11">
        <v>2.222851E-5</v>
      </c>
      <c r="D2949" s="7">
        <f>Data_Warmte[[#This Row],[Fractie]]/MAX(Data_Warmte[Fractie])</f>
        <v>5.3816022377344994E-2</v>
      </c>
    </row>
    <row r="2950" spans="1:4" x14ac:dyDescent="0.25">
      <c r="A2950" s="10">
        <v>43954.125</v>
      </c>
      <c r="B2950" s="10">
        <f>DATE(1904,MONTH(Data_Warmte[[#This Row],[Datumtijd]]),DAY(Data_Warmte[[#This Row],[Datumtijd]]))+TIME(HOUR(Data_Warmte[[#This Row],[Datumtijd]]),MINUTE(Data_Warmte[[#This Row],[Datumtijd]]),SECOND(Data_Warmte[[#This Row],[Datumtijd]]))</f>
        <v>1585.125</v>
      </c>
      <c r="C2950" s="11">
        <v>2.4080280000000002E-5</v>
      </c>
      <c r="D2950" s="7">
        <f>Data_Warmte[[#This Row],[Fractie]]/MAX(Data_Warmte[Fractie])</f>
        <v>5.829922416449565E-2</v>
      </c>
    </row>
    <row r="2951" spans="1:4" x14ac:dyDescent="0.25">
      <c r="A2951" s="10">
        <v>43954.166666666664</v>
      </c>
      <c r="B2951" s="10">
        <f>DATE(1904,MONTH(Data_Warmte[[#This Row],[Datumtijd]]),DAY(Data_Warmte[[#This Row],[Datumtijd]]))+TIME(HOUR(Data_Warmte[[#This Row],[Datumtijd]]),MINUTE(Data_Warmte[[#This Row],[Datumtijd]]),SECOND(Data_Warmte[[#This Row],[Datumtijd]]))</f>
        <v>1585.1666666666667</v>
      </c>
      <c r="C2951" s="11">
        <v>2.7116700000000008E-5</v>
      </c>
      <c r="D2951" s="7">
        <f>Data_Warmte[[#This Row],[Fractie]]/MAX(Data_Warmte[Fractie])</f>
        <v>6.5650506219254071E-2</v>
      </c>
    </row>
    <row r="2952" spans="1:4" x14ac:dyDescent="0.25">
      <c r="A2952" s="10">
        <v>43954.208333333336</v>
      </c>
      <c r="B2952" s="10">
        <f>DATE(1904,MONTH(Data_Warmte[[#This Row],[Datumtijd]]),DAY(Data_Warmte[[#This Row],[Datumtijd]]))+TIME(HOUR(Data_Warmte[[#This Row],[Datumtijd]]),MINUTE(Data_Warmte[[#This Row],[Datumtijd]]),SECOND(Data_Warmte[[#This Row],[Datumtijd]]))</f>
        <v>1585.2083333333333</v>
      </c>
      <c r="C2952" s="11">
        <v>3.0727529999999995E-5</v>
      </c>
      <c r="D2952" s="7">
        <f>Data_Warmte[[#This Row],[Fractie]]/MAX(Data_Warmte[Fractie])</f>
        <v>7.4392455548326866E-2</v>
      </c>
    </row>
    <row r="2953" spans="1:4" x14ac:dyDescent="0.25">
      <c r="A2953" s="10">
        <v>43954.25</v>
      </c>
      <c r="B2953" s="10">
        <f>DATE(1904,MONTH(Data_Warmte[[#This Row],[Datumtijd]]),DAY(Data_Warmte[[#This Row],[Datumtijd]]))+TIME(HOUR(Data_Warmte[[#This Row],[Datumtijd]]),MINUTE(Data_Warmte[[#This Row],[Datumtijd]]),SECOND(Data_Warmte[[#This Row],[Datumtijd]]))</f>
        <v>1585.25</v>
      </c>
      <c r="C2953" s="11">
        <v>5.3055369999999991E-5</v>
      </c>
      <c r="D2953" s="7">
        <f>Data_Warmte[[#This Row],[Fractie]]/MAX(Data_Warmte[Fractie])</f>
        <v>0.12844895942905385</v>
      </c>
    </row>
    <row r="2954" spans="1:4" x14ac:dyDescent="0.25">
      <c r="A2954" s="10">
        <v>43954.291666666664</v>
      </c>
      <c r="B2954" s="10">
        <f>DATE(1904,MONTH(Data_Warmte[[#This Row],[Datumtijd]]),DAY(Data_Warmte[[#This Row],[Datumtijd]]))+TIME(HOUR(Data_Warmte[[#This Row],[Datumtijd]]),MINUTE(Data_Warmte[[#This Row],[Datumtijd]]),SECOND(Data_Warmte[[#This Row],[Datumtijd]]))</f>
        <v>1585.2916666666667</v>
      </c>
      <c r="C2954" s="11">
        <v>8.4545579999999998E-5</v>
      </c>
      <c r="D2954" s="7">
        <f>Data_Warmte[[#This Row],[Fractie]]/MAX(Data_Warmte[Fractie])</f>
        <v>0.20468789069468044</v>
      </c>
    </row>
    <row r="2955" spans="1:4" x14ac:dyDescent="0.25">
      <c r="A2955" s="10">
        <v>43954.333333333336</v>
      </c>
      <c r="B2955" s="10">
        <f>DATE(1904,MONTH(Data_Warmte[[#This Row],[Datumtijd]]),DAY(Data_Warmte[[#This Row],[Datumtijd]]))+TIME(HOUR(Data_Warmte[[#This Row],[Datumtijd]]),MINUTE(Data_Warmte[[#This Row],[Datumtijd]]),SECOND(Data_Warmte[[#This Row],[Datumtijd]]))</f>
        <v>1585.3333333333333</v>
      </c>
      <c r="C2955" s="11">
        <v>1.0122304000000002E-4</v>
      </c>
      <c r="D2955" s="7">
        <f>Data_Warmte[[#This Row],[Fractie]]/MAX(Data_Warmte[Fractie])</f>
        <v>0.24506462132382639</v>
      </c>
    </row>
    <row r="2956" spans="1:4" x14ac:dyDescent="0.25">
      <c r="A2956" s="10">
        <v>43954.375</v>
      </c>
      <c r="B2956" s="10">
        <f>DATE(1904,MONTH(Data_Warmte[[#This Row],[Datumtijd]]),DAY(Data_Warmte[[#This Row],[Datumtijd]]))+TIME(HOUR(Data_Warmte[[#This Row],[Datumtijd]]),MINUTE(Data_Warmte[[#This Row],[Datumtijd]]),SECOND(Data_Warmte[[#This Row],[Datumtijd]]))</f>
        <v>1585.375</v>
      </c>
      <c r="C2956" s="11">
        <v>9.6873799999999994E-5</v>
      </c>
      <c r="D2956" s="7">
        <f>Data_Warmte[[#This Row],[Fractie]]/MAX(Data_Warmte[Fractie])</f>
        <v>0.23453495482056344</v>
      </c>
    </row>
    <row r="2957" spans="1:4" x14ac:dyDescent="0.25">
      <c r="A2957" s="10">
        <v>43954.416666666664</v>
      </c>
      <c r="B2957" s="10">
        <f>DATE(1904,MONTH(Data_Warmte[[#This Row],[Datumtijd]]),DAY(Data_Warmte[[#This Row],[Datumtijd]]))+TIME(HOUR(Data_Warmte[[#This Row],[Datumtijd]]),MINUTE(Data_Warmte[[#This Row],[Datumtijd]]),SECOND(Data_Warmte[[#This Row],[Datumtijd]]))</f>
        <v>1585.4166666666667</v>
      </c>
      <c r="C2957" s="11">
        <v>7.2155400000000017E-5</v>
      </c>
      <c r="D2957" s="7">
        <f>Data_Warmte[[#This Row],[Fractie]]/MAX(Data_Warmte[Fractie])</f>
        <v>0.17469081917979568</v>
      </c>
    </row>
    <row r="2958" spans="1:4" x14ac:dyDescent="0.25">
      <c r="A2958" s="10">
        <v>43954.458333333336</v>
      </c>
      <c r="B2958" s="10">
        <f>DATE(1904,MONTH(Data_Warmte[[#This Row],[Datumtijd]]),DAY(Data_Warmte[[#This Row],[Datumtijd]]))+TIME(HOUR(Data_Warmte[[#This Row],[Datumtijd]]),MINUTE(Data_Warmte[[#This Row],[Datumtijd]]),SECOND(Data_Warmte[[#This Row],[Datumtijd]]))</f>
        <v>1585.4583333333333</v>
      </c>
      <c r="C2958" s="11">
        <v>5.8853719999999997E-5</v>
      </c>
      <c r="D2958" s="7">
        <f>Data_Warmte[[#This Row],[Fractie]]/MAX(Data_Warmte[Fractie])</f>
        <v>0.1424869733738337</v>
      </c>
    </row>
    <row r="2959" spans="1:4" x14ac:dyDescent="0.25">
      <c r="A2959" s="10">
        <v>43954.5</v>
      </c>
      <c r="B2959" s="10">
        <f>DATE(1904,MONTH(Data_Warmte[[#This Row],[Datumtijd]]),DAY(Data_Warmte[[#This Row],[Datumtijd]]))+TIME(HOUR(Data_Warmte[[#This Row],[Datumtijd]]),MINUTE(Data_Warmte[[#This Row],[Datumtijd]]),SECOND(Data_Warmte[[#This Row],[Datumtijd]]))</f>
        <v>1585.5</v>
      </c>
      <c r="C2959" s="11">
        <v>5.3731810000000014E-5</v>
      </c>
      <c r="D2959" s="7">
        <f>Data_Warmte[[#This Row],[Fractie]]/MAX(Data_Warmte[Fractie])</f>
        <v>0.1300866450038824</v>
      </c>
    </row>
    <row r="2960" spans="1:4" x14ac:dyDescent="0.25">
      <c r="A2960" s="10">
        <v>43954.541666666664</v>
      </c>
      <c r="B2960" s="10">
        <f>DATE(1904,MONTH(Data_Warmte[[#This Row],[Datumtijd]]),DAY(Data_Warmte[[#This Row],[Datumtijd]]))+TIME(HOUR(Data_Warmte[[#This Row],[Datumtijd]]),MINUTE(Data_Warmte[[#This Row],[Datumtijd]]),SECOND(Data_Warmte[[#This Row],[Datumtijd]]))</f>
        <v>1585.5416666666667</v>
      </c>
      <c r="C2960" s="11">
        <v>4.7870399999999988E-5</v>
      </c>
      <c r="D2960" s="7">
        <f>Data_Warmte[[#This Row],[Fractie]]/MAX(Data_Warmte[Fractie])</f>
        <v>0.11589596053052836</v>
      </c>
    </row>
    <row r="2961" spans="1:4" x14ac:dyDescent="0.25">
      <c r="A2961" s="10">
        <v>43954.583333333336</v>
      </c>
      <c r="B2961" s="10">
        <f>DATE(1904,MONTH(Data_Warmte[[#This Row],[Datumtijd]]),DAY(Data_Warmte[[#This Row],[Datumtijd]]))+TIME(HOUR(Data_Warmte[[#This Row],[Datumtijd]]),MINUTE(Data_Warmte[[#This Row],[Datumtijd]]),SECOND(Data_Warmte[[#This Row],[Datumtijd]]))</f>
        <v>1585.5833333333333</v>
      </c>
      <c r="C2961" s="11">
        <v>3.8448339999999992E-5</v>
      </c>
      <c r="D2961" s="7">
        <f>Data_Warmte[[#This Row],[Fractie]]/MAX(Data_Warmte[Fractie])</f>
        <v>9.3084814313319608E-2</v>
      </c>
    </row>
    <row r="2962" spans="1:4" x14ac:dyDescent="0.25">
      <c r="A2962" s="10">
        <v>43954.625</v>
      </c>
      <c r="B2962" s="10">
        <f>DATE(1904,MONTH(Data_Warmte[[#This Row],[Datumtijd]]),DAY(Data_Warmte[[#This Row],[Datumtijd]]))+TIME(HOUR(Data_Warmte[[#This Row],[Datumtijd]]),MINUTE(Data_Warmte[[#This Row],[Datumtijd]]),SECOND(Data_Warmte[[#This Row],[Datumtijd]]))</f>
        <v>1585.625</v>
      </c>
      <c r="C2962" s="11">
        <v>3.623372E-5</v>
      </c>
      <c r="D2962" s="7">
        <f>Data_Warmte[[#This Row],[Fractie]]/MAX(Data_Warmte[Fractie])</f>
        <v>8.7723139622694138E-2</v>
      </c>
    </row>
    <row r="2963" spans="1:4" x14ac:dyDescent="0.25">
      <c r="A2963" s="10">
        <v>43954.666666666664</v>
      </c>
      <c r="B2963" s="10">
        <f>DATE(1904,MONTH(Data_Warmte[[#This Row],[Datumtijd]]),DAY(Data_Warmte[[#This Row],[Datumtijd]]))+TIME(HOUR(Data_Warmte[[#This Row],[Datumtijd]]),MINUTE(Data_Warmte[[#This Row],[Datumtijd]]),SECOND(Data_Warmte[[#This Row],[Datumtijd]]))</f>
        <v>1585.6666666666667</v>
      </c>
      <c r="C2963" s="11">
        <v>3.3531600000000003E-5</v>
      </c>
      <c r="D2963" s="7">
        <f>Data_Warmte[[#This Row],[Fractie]]/MAX(Data_Warmte[Fractie])</f>
        <v>8.118120989432856E-2</v>
      </c>
    </row>
    <row r="2964" spans="1:4" x14ac:dyDescent="0.25">
      <c r="A2964" s="10">
        <v>43954.708333333336</v>
      </c>
      <c r="B2964" s="10">
        <f>DATE(1904,MONTH(Data_Warmte[[#This Row],[Datumtijd]]),DAY(Data_Warmte[[#This Row],[Datumtijd]]))+TIME(HOUR(Data_Warmte[[#This Row],[Datumtijd]]),MINUTE(Data_Warmte[[#This Row],[Datumtijd]]),SECOND(Data_Warmte[[#This Row],[Datumtijd]]))</f>
        <v>1585.7083333333333</v>
      </c>
      <c r="C2964" s="11">
        <v>5.2986950000000009E-5</v>
      </c>
      <c r="D2964" s="7">
        <f>Data_Warmte[[#This Row],[Fractie]]/MAX(Data_Warmte[Fractie])</f>
        <v>0.12828331214765457</v>
      </c>
    </row>
    <row r="2965" spans="1:4" x14ac:dyDescent="0.25">
      <c r="A2965" s="10">
        <v>43954.75</v>
      </c>
      <c r="B2965" s="10">
        <f>DATE(1904,MONTH(Data_Warmte[[#This Row],[Datumtijd]]),DAY(Data_Warmte[[#This Row],[Datumtijd]]))+TIME(HOUR(Data_Warmte[[#This Row],[Datumtijd]]),MINUTE(Data_Warmte[[#This Row],[Datumtijd]]),SECOND(Data_Warmte[[#This Row],[Datumtijd]]))</f>
        <v>1585.75</v>
      </c>
      <c r="C2965" s="11">
        <v>6.6076880000000003E-5</v>
      </c>
      <c r="D2965" s="7">
        <f>Data_Warmte[[#This Row],[Fractie]]/MAX(Data_Warmte[Fractie])</f>
        <v>0.15997450358594165</v>
      </c>
    </row>
    <row r="2966" spans="1:4" x14ac:dyDescent="0.25">
      <c r="A2966" s="10">
        <v>43954.791666666664</v>
      </c>
      <c r="B2966" s="10">
        <f>DATE(1904,MONTH(Data_Warmte[[#This Row],[Datumtijd]]),DAY(Data_Warmte[[#This Row],[Datumtijd]]))+TIME(HOUR(Data_Warmte[[#This Row],[Datumtijd]]),MINUTE(Data_Warmte[[#This Row],[Datumtijd]]),SECOND(Data_Warmte[[#This Row],[Datumtijd]]))</f>
        <v>1585.7916666666667</v>
      </c>
      <c r="C2966" s="11">
        <v>7.1217120000000001E-5</v>
      </c>
      <c r="D2966" s="7">
        <f>Data_Warmte[[#This Row],[Fractie]]/MAX(Data_Warmte[Fractie])</f>
        <v>0.17241920954531201</v>
      </c>
    </row>
    <row r="2967" spans="1:4" x14ac:dyDescent="0.25">
      <c r="A2967" s="10">
        <v>43954.833333333336</v>
      </c>
      <c r="B2967" s="10">
        <f>DATE(1904,MONTH(Data_Warmte[[#This Row],[Datumtijd]]),DAY(Data_Warmte[[#This Row],[Datumtijd]]))+TIME(HOUR(Data_Warmte[[#This Row],[Datumtijd]]),MINUTE(Data_Warmte[[#This Row],[Datumtijd]]),SECOND(Data_Warmte[[#This Row],[Datumtijd]]))</f>
        <v>1585.8333333333333</v>
      </c>
      <c r="C2967" s="11">
        <v>7.1486700000000008E-5</v>
      </c>
      <c r="D2967" s="7">
        <f>Data_Warmte[[#This Row],[Fractie]]/MAX(Data_Warmte[Fractie])</f>
        <v>0.17307187242341249</v>
      </c>
    </row>
    <row r="2968" spans="1:4" x14ac:dyDescent="0.25">
      <c r="A2968" s="10">
        <v>43954.875</v>
      </c>
      <c r="B2968" s="10">
        <f>DATE(1904,MONTH(Data_Warmte[[#This Row],[Datumtijd]]),DAY(Data_Warmte[[#This Row],[Datumtijd]]))+TIME(HOUR(Data_Warmte[[#This Row],[Datumtijd]]),MINUTE(Data_Warmte[[#This Row],[Datumtijd]]),SECOND(Data_Warmte[[#This Row],[Datumtijd]]))</f>
        <v>1585.875</v>
      </c>
      <c r="C2968" s="11">
        <v>6.2992600000000011E-5</v>
      </c>
      <c r="D2968" s="7">
        <f>Data_Warmte[[#This Row],[Fractie]]/MAX(Data_Warmte[Fractie])</f>
        <v>0.15250735074942687</v>
      </c>
    </row>
    <row r="2969" spans="1:4" x14ac:dyDescent="0.25">
      <c r="A2969" s="10">
        <v>43954.916666666664</v>
      </c>
      <c r="B2969" s="10">
        <f>DATE(1904,MONTH(Data_Warmte[[#This Row],[Datumtijd]]),DAY(Data_Warmte[[#This Row],[Datumtijd]]))+TIME(HOUR(Data_Warmte[[#This Row],[Datumtijd]]),MINUTE(Data_Warmte[[#This Row],[Datumtijd]]),SECOND(Data_Warmte[[#This Row],[Datumtijd]]))</f>
        <v>1585.9166666666667</v>
      </c>
      <c r="C2969" s="11">
        <v>4.8554519999999992E-5</v>
      </c>
      <c r="D2969" s="7">
        <f>Data_Warmte[[#This Row],[Fractie]]/MAX(Data_Warmte[Fractie])</f>
        <v>0.11755223966164374</v>
      </c>
    </row>
    <row r="2970" spans="1:4" x14ac:dyDescent="0.25">
      <c r="A2970" s="10">
        <v>43954.958333333336</v>
      </c>
      <c r="B2970" s="10">
        <f>DATE(1904,MONTH(Data_Warmte[[#This Row],[Datumtijd]]),DAY(Data_Warmte[[#This Row],[Datumtijd]]))+TIME(HOUR(Data_Warmte[[#This Row],[Datumtijd]]),MINUTE(Data_Warmte[[#This Row],[Datumtijd]]),SECOND(Data_Warmte[[#This Row],[Datumtijd]]))</f>
        <v>1585.9583333333333</v>
      </c>
      <c r="C2970" s="11">
        <v>2.958134E-5</v>
      </c>
      <c r="D2970" s="7">
        <f>Data_Warmte[[#This Row],[Fractie]]/MAX(Data_Warmte[Fractie])</f>
        <v>7.1617488324311904E-2</v>
      </c>
    </row>
    <row r="2971" spans="1:4" x14ac:dyDescent="0.25">
      <c r="A2971" s="10">
        <v>43955</v>
      </c>
      <c r="B2971" s="10">
        <f>DATE(1904,MONTH(Data_Warmte[[#This Row],[Datumtijd]]),DAY(Data_Warmte[[#This Row],[Datumtijd]]))+TIME(HOUR(Data_Warmte[[#This Row],[Datumtijd]]),MINUTE(Data_Warmte[[#This Row],[Datumtijd]]),SECOND(Data_Warmte[[#This Row],[Datumtijd]]))</f>
        <v>1586</v>
      </c>
      <c r="C2971" s="11">
        <v>2.4455649999999997E-5</v>
      </c>
      <c r="D2971" s="7">
        <f>Data_Warmte[[#This Row],[Fractie]]/MAX(Data_Warmte[Fractie])</f>
        <v>5.920800843837562E-2</v>
      </c>
    </row>
    <row r="2972" spans="1:4" x14ac:dyDescent="0.25">
      <c r="A2972" s="10">
        <v>43955.041666666664</v>
      </c>
      <c r="B2972" s="10">
        <f>DATE(1904,MONTH(Data_Warmte[[#This Row],[Datumtijd]]),DAY(Data_Warmte[[#This Row],[Datumtijd]]))+TIME(HOUR(Data_Warmte[[#This Row],[Datumtijd]]),MINUTE(Data_Warmte[[#This Row],[Datumtijd]]),SECOND(Data_Warmte[[#This Row],[Datumtijd]]))</f>
        <v>1586.0416666666667</v>
      </c>
      <c r="C2972" s="11">
        <v>2.3864110000000001E-5</v>
      </c>
      <c r="D2972" s="7">
        <f>Data_Warmte[[#This Row],[Fractie]]/MAX(Data_Warmte[Fractie])</f>
        <v>5.7775868817812014E-2</v>
      </c>
    </row>
    <row r="2973" spans="1:4" x14ac:dyDescent="0.25">
      <c r="A2973" s="10">
        <v>43955.083333333336</v>
      </c>
      <c r="B2973" s="10">
        <f>DATE(1904,MONTH(Data_Warmte[[#This Row],[Datumtijd]]),DAY(Data_Warmte[[#This Row],[Datumtijd]]))+TIME(HOUR(Data_Warmte[[#This Row],[Datumtijd]]),MINUTE(Data_Warmte[[#This Row],[Datumtijd]]),SECOND(Data_Warmte[[#This Row],[Datumtijd]]))</f>
        <v>1586.0833333333333</v>
      </c>
      <c r="C2973" s="11">
        <v>2.536976E-5</v>
      </c>
      <c r="D2973" s="7">
        <f>Data_Warmte[[#This Row],[Fractie]]/MAX(Data_Warmte[Fractie])</f>
        <v>6.1421101633347075E-2</v>
      </c>
    </row>
    <row r="2974" spans="1:4" x14ac:dyDescent="0.25">
      <c r="A2974" s="10">
        <v>43955.125</v>
      </c>
      <c r="B2974" s="10">
        <f>DATE(1904,MONTH(Data_Warmte[[#This Row],[Datumtijd]]),DAY(Data_Warmte[[#This Row],[Datumtijd]]))+TIME(HOUR(Data_Warmte[[#This Row],[Datumtijd]]),MINUTE(Data_Warmte[[#This Row],[Datumtijd]]),SECOND(Data_Warmte[[#This Row],[Datumtijd]]))</f>
        <v>1586.125</v>
      </c>
      <c r="C2974" s="11">
        <v>2.7587309999999997E-5</v>
      </c>
      <c r="D2974" s="7">
        <f>Data_Warmte[[#This Row],[Fractie]]/MAX(Data_Warmte[Fractie])</f>
        <v>6.6789869959378884E-2</v>
      </c>
    </row>
    <row r="2975" spans="1:4" x14ac:dyDescent="0.25">
      <c r="A2975" s="10">
        <v>43955.166666666664</v>
      </c>
      <c r="B2975" s="10">
        <f>DATE(1904,MONTH(Data_Warmte[[#This Row],[Datumtijd]]),DAY(Data_Warmte[[#This Row],[Datumtijd]]))+TIME(HOUR(Data_Warmte[[#This Row],[Datumtijd]]),MINUTE(Data_Warmte[[#This Row],[Datumtijd]]),SECOND(Data_Warmte[[#This Row],[Datumtijd]]))</f>
        <v>1586.1666666666667</v>
      </c>
      <c r="C2975" s="11">
        <v>3.2810469999999998E-5</v>
      </c>
      <c r="D2975" s="7">
        <f>Data_Warmte[[#This Row],[Fractie]]/MAX(Data_Warmte[Fractie])</f>
        <v>7.9435328221783938E-2</v>
      </c>
    </row>
    <row r="2976" spans="1:4" x14ac:dyDescent="0.25">
      <c r="A2976" s="10">
        <v>43955.208333333336</v>
      </c>
      <c r="B2976" s="10">
        <f>DATE(1904,MONTH(Data_Warmte[[#This Row],[Datumtijd]]),DAY(Data_Warmte[[#This Row],[Datumtijd]]))+TIME(HOUR(Data_Warmte[[#This Row],[Datumtijd]]),MINUTE(Data_Warmte[[#This Row],[Datumtijd]]),SECOND(Data_Warmte[[#This Row],[Datumtijd]]))</f>
        <v>1586.2083333333333</v>
      </c>
      <c r="C2976" s="11">
        <v>5.2384000000000005E-5</v>
      </c>
      <c r="D2976" s="7">
        <f>Data_Warmte[[#This Row],[Fractie]]/MAX(Data_Warmte[Fractie])</f>
        <v>0.12682354850661787</v>
      </c>
    </row>
    <row r="2977" spans="1:4" x14ac:dyDescent="0.25">
      <c r="A2977" s="10">
        <v>43955.25</v>
      </c>
      <c r="B2977" s="10">
        <f>DATE(1904,MONTH(Data_Warmte[[#This Row],[Datumtijd]]),DAY(Data_Warmte[[#This Row],[Datumtijd]]))+TIME(HOUR(Data_Warmte[[#This Row],[Datumtijd]]),MINUTE(Data_Warmte[[#This Row],[Datumtijd]]),SECOND(Data_Warmte[[#This Row],[Datumtijd]]))</f>
        <v>1586.25</v>
      </c>
      <c r="C2977" s="11">
        <v>9.575712000000002E-5</v>
      </c>
      <c r="D2977" s="7">
        <f>Data_Warmte[[#This Row],[Fractie]]/MAX(Data_Warmte[Fractie])</f>
        <v>0.23183143236816642</v>
      </c>
    </row>
    <row r="2978" spans="1:4" x14ac:dyDescent="0.25">
      <c r="A2978" s="10">
        <v>43955.291666666664</v>
      </c>
      <c r="B2978" s="10">
        <f>DATE(1904,MONTH(Data_Warmte[[#This Row],[Datumtijd]]),DAY(Data_Warmte[[#This Row],[Datumtijd]]))+TIME(HOUR(Data_Warmte[[#This Row],[Datumtijd]]),MINUTE(Data_Warmte[[#This Row],[Datumtijd]]),SECOND(Data_Warmte[[#This Row],[Datumtijd]]))</f>
        <v>1586.2916666666667</v>
      </c>
      <c r="C2978" s="11">
        <v>1.0813950000000001E-4</v>
      </c>
      <c r="D2978" s="7">
        <f>Data_Warmte[[#This Row],[Fractie]]/MAX(Data_Warmte[Fractie])</f>
        <v>0.26180961980244738</v>
      </c>
    </row>
    <row r="2979" spans="1:4" x14ac:dyDescent="0.25">
      <c r="A2979" s="10">
        <v>43955.333333333336</v>
      </c>
      <c r="B2979" s="10">
        <f>DATE(1904,MONTH(Data_Warmte[[#This Row],[Datumtijd]]),DAY(Data_Warmte[[#This Row],[Datumtijd]]))+TIME(HOUR(Data_Warmte[[#This Row],[Datumtijd]]),MINUTE(Data_Warmte[[#This Row],[Datumtijd]]),SECOND(Data_Warmte[[#This Row],[Datumtijd]]))</f>
        <v>1586.3333333333333</v>
      </c>
      <c r="C2979" s="11">
        <v>9.4420459999999985E-5</v>
      </c>
      <c r="D2979" s="7">
        <f>Data_Warmte[[#This Row],[Fractie]]/MAX(Data_Warmte[Fractie])</f>
        <v>0.2285953304220214</v>
      </c>
    </row>
    <row r="2980" spans="1:4" x14ac:dyDescent="0.25">
      <c r="A2980" s="10">
        <v>43955.375</v>
      </c>
      <c r="B2980" s="10">
        <f>DATE(1904,MONTH(Data_Warmte[[#This Row],[Datumtijd]]),DAY(Data_Warmte[[#This Row],[Datumtijd]]))+TIME(HOUR(Data_Warmte[[#This Row],[Datumtijd]]),MINUTE(Data_Warmte[[#This Row],[Datumtijd]]),SECOND(Data_Warmte[[#This Row],[Datumtijd]]))</f>
        <v>1586.375</v>
      </c>
      <c r="C2980" s="11">
        <v>6.7532250000000007E-5</v>
      </c>
      <c r="D2980" s="7">
        <f>Data_Warmte[[#This Row],[Fractie]]/MAX(Data_Warmte[Fractie])</f>
        <v>0.16349800671266121</v>
      </c>
    </row>
    <row r="2981" spans="1:4" x14ac:dyDescent="0.25">
      <c r="A2981" s="10">
        <v>43955.416666666664</v>
      </c>
      <c r="B2981" s="10">
        <f>DATE(1904,MONTH(Data_Warmte[[#This Row],[Datumtijd]]),DAY(Data_Warmte[[#This Row],[Datumtijd]]))+TIME(HOUR(Data_Warmte[[#This Row],[Datumtijd]]),MINUTE(Data_Warmte[[#This Row],[Datumtijd]]),SECOND(Data_Warmte[[#This Row],[Datumtijd]]))</f>
        <v>1586.4166666666667</v>
      </c>
      <c r="C2981" s="11">
        <v>4.8597120000000018E-5</v>
      </c>
      <c r="D2981" s="7">
        <f>Data_Warmte[[#This Row],[Fractie]]/MAX(Data_Warmte[Fractie])</f>
        <v>0.11765537579417247</v>
      </c>
    </row>
    <row r="2982" spans="1:4" x14ac:dyDescent="0.25">
      <c r="A2982" s="10">
        <v>43955.458333333336</v>
      </c>
      <c r="B2982" s="10">
        <f>DATE(1904,MONTH(Data_Warmte[[#This Row],[Datumtijd]]),DAY(Data_Warmte[[#This Row],[Datumtijd]]))+TIME(HOUR(Data_Warmte[[#This Row],[Datumtijd]]),MINUTE(Data_Warmte[[#This Row],[Datumtijd]]),SECOND(Data_Warmte[[#This Row],[Datumtijd]]))</f>
        <v>1586.4583333333333</v>
      </c>
      <c r="C2982" s="11">
        <v>3.1565749999999992E-5</v>
      </c>
      <c r="D2982" s="7">
        <f>Data_Warmte[[#This Row],[Fractie]]/MAX(Data_Warmte[Fractie])</f>
        <v>7.642181632316683E-2</v>
      </c>
    </row>
    <row r="2983" spans="1:4" x14ac:dyDescent="0.25">
      <c r="A2983" s="10">
        <v>43955.5</v>
      </c>
      <c r="B2983" s="10">
        <f>DATE(1904,MONTH(Data_Warmte[[#This Row],[Datumtijd]]),DAY(Data_Warmte[[#This Row],[Datumtijd]]))+TIME(HOUR(Data_Warmte[[#This Row],[Datumtijd]]),MINUTE(Data_Warmte[[#This Row],[Datumtijd]]),SECOND(Data_Warmte[[#This Row],[Datumtijd]]))</f>
        <v>1586.5</v>
      </c>
      <c r="C2983" s="11">
        <v>3.3485200000000009E-5</v>
      </c>
      <c r="D2983" s="7">
        <f>Data_Warmte[[#This Row],[Fractie]]/MAX(Data_Warmte[Fractie])</f>
        <v>8.1068873825095478E-2</v>
      </c>
    </row>
    <row r="2984" spans="1:4" x14ac:dyDescent="0.25">
      <c r="A2984" s="10">
        <v>43955.541666666664</v>
      </c>
      <c r="B2984" s="10">
        <f>DATE(1904,MONTH(Data_Warmte[[#This Row],[Datumtijd]]),DAY(Data_Warmte[[#This Row],[Datumtijd]]))+TIME(HOUR(Data_Warmte[[#This Row],[Datumtijd]]),MINUTE(Data_Warmte[[#This Row],[Datumtijd]]),SECOND(Data_Warmte[[#This Row],[Datumtijd]]))</f>
        <v>1586.5416666666667</v>
      </c>
      <c r="C2984" s="11">
        <v>2.8059539999999997E-5</v>
      </c>
      <c r="D2984" s="7">
        <f>Data_Warmte[[#This Row],[Fractie]]/MAX(Data_Warmte[Fractie])</f>
        <v>6.7933155777782986E-2</v>
      </c>
    </row>
    <row r="2985" spans="1:4" x14ac:dyDescent="0.25">
      <c r="A2985" s="10">
        <v>43955.583333333336</v>
      </c>
      <c r="B2985" s="10">
        <f>DATE(1904,MONTH(Data_Warmte[[#This Row],[Datumtijd]]),DAY(Data_Warmte[[#This Row],[Datumtijd]]))+TIME(HOUR(Data_Warmte[[#This Row],[Datumtijd]]),MINUTE(Data_Warmte[[#This Row],[Datumtijd]]),SECOND(Data_Warmte[[#This Row],[Datumtijd]]))</f>
        <v>1586.5833333333333</v>
      </c>
      <c r="C2985" s="11">
        <v>2.7991450000000001E-5</v>
      </c>
      <c r="D2985" s="7">
        <f>Data_Warmte[[#This Row],[Fractie]]/MAX(Data_Warmte[Fractie])</f>
        <v>6.7768307438255349E-2</v>
      </c>
    </row>
    <row r="2986" spans="1:4" x14ac:dyDescent="0.25">
      <c r="A2986" s="10">
        <v>43955.625</v>
      </c>
      <c r="B2986" s="10">
        <f>DATE(1904,MONTH(Data_Warmte[[#This Row],[Datumtijd]]),DAY(Data_Warmte[[#This Row],[Datumtijd]]))+TIME(HOUR(Data_Warmte[[#This Row],[Datumtijd]]),MINUTE(Data_Warmte[[#This Row],[Datumtijd]]),SECOND(Data_Warmte[[#This Row],[Datumtijd]]))</f>
        <v>1586.625</v>
      </c>
      <c r="C2986" s="11">
        <v>3.3237490000000001E-5</v>
      </c>
      <c r="D2986" s="7">
        <f>Data_Warmte[[#This Row],[Fractie]]/MAX(Data_Warmte[Fractie])</f>
        <v>8.0469159003765001E-2</v>
      </c>
    </row>
    <row r="2987" spans="1:4" x14ac:dyDescent="0.25">
      <c r="A2987" s="10">
        <v>43955.666666666664</v>
      </c>
      <c r="B2987" s="10">
        <f>DATE(1904,MONTH(Data_Warmte[[#This Row],[Datumtijd]]),DAY(Data_Warmte[[#This Row],[Datumtijd]]))+TIME(HOUR(Data_Warmte[[#This Row],[Datumtijd]]),MINUTE(Data_Warmte[[#This Row],[Datumtijd]]),SECOND(Data_Warmte[[#This Row],[Datumtijd]]))</f>
        <v>1586.6666666666667</v>
      </c>
      <c r="C2987" s="11">
        <v>5.696934E-5</v>
      </c>
      <c r="D2987" s="7">
        <f>Data_Warmte[[#This Row],[Fractie]]/MAX(Data_Warmte[Fractie])</f>
        <v>0.13792482160354316</v>
      </c>
    </row>
    <row r="2988" spans="1:4" x14ac:dyDescent="0.25">
      <c r="A2988" s="10">
        <v>43955.708333333336</v>
      </c>
      <c r="B2988" s="10">
        <f>DATE(1904,MONTH(Data_Warmte[[#This Row],[Datumtijd]]),DAY(Data_Warmte[[#This Row],[Datumtijd]]))+TIME(HOUR(Data_Warmte[[#This Row],[Datumtijd]]),MINUTE(Data_Warmte[[#This Row],[Datumtijd]]),SECOND(Data_Warmte[[#This Row],[Datumtijd]]))</f>
        <v>1586.7083333333333</v>
      </c>
      <c r="C2988" s="11">
        <v>8.2549559999999997E-5</v>
      </c>
      <c r="D2988" s="7">
        <f>Data_Warmte[[#This Row],[Fractie]]/MAX(Data_Warmte[Fractie])</f>
        <v>0.19985545446815747</v>
      </c>
    </row>
    <row r="2989" spans="1:4" x14ac:dyDescent="0.25">
      <c r="A2989" s="10">
        <v>43955.75</v>
      </c>
      <c r="B2989" s="10">
        <f>DATE(1904,MONTH(Data_Warmte[[#This Row],[Datumtijd]]),DAY(Data_Warmte[[#This Row],[Datumtijd]]))+TIME(HOUR(Data_Warmte[[#This Row],[Datumtijd]]),MINUTE(Data_Warmte[[#This Row],[Datumtijd]]),SECOND(Data_Warmte[[#This Row],[Datumtijd]]))</f>
        <v>1586.75</v>
      </c>
      <c r="C2989" s="11">
        <v>8.515649999999999E-5</v>
      </c>
      <c r="D2989" s="7">
        <f>Data_Warmte[[#This Row],[Fractie]]/MAX(Data_Warmte[Fractie])</f>
        <v>0.20616694999243665</v>
      </c>
    </row>
    <row r="2990" spans="1:4" x14ac:dyDescent="0.25">
      <c r="A2990" s="10">
        <v>43955.791666666664</v>
      </c>
      <c r="B2990" s="10">
        <f>DATE(1904,MONTH(Data_Warmte[[#This Row],[Datumtijd]]),DAY(Data_Warmte[[#This Row],[Datumtijd]]))+TIME(HOUR(Data_Warmte[[#This Row],[Datumtijd]]),MINUTE(Data_Warmte[[#This Row],[Datumtijd]]),SECOND(Data_Warmte[[#This Row],[Datumtijd]]))</f>
        <v>1586.7916666666667</v>
      </c>
      <c r="C2990" s="11">
        <v>8.464441E-5</v>
      </c>
      <c r="D2990" s="7">
        <f>Data_Warmte[[#This Row],[Fractie]]/MAX(Data_Warmte[Fractie])</f>
        <v>0.20492716168007502</v>
      </c>
    </row>
    <row r="2991" spans="1:4" x14ac:dyDescent="0.25">
      <c r="A2991" s="10">
        <v>43955.833333333336</v>
      </c>
      <c r="B2991" s="10">
        <f>DATE(1904,MONTH(Data_Warmte[[#This Row],[Datumtijd]]),DAY(Data_Warmte[[#This Row],[Datumtijd]]))+TIME(HOUR(Data_Warmte[[#This Row],[Datumtijd]]),MINUTE(Data_Warmte[[#This Row],[Datumtijd]]),SECOND(Data_Warmte[[#This Row],[Datumtijd]]))</f>
        <v>1586.8333333333333</v>
      </c>
      <c r="C2991" s="11">
        <v>8.4607850000000017E-5</v>
      </c>
      <c r="D2991" s="7">
        <f>Data_Warmte[[#This Row],[Fractie]]/MAX(Data_Warmte[Fractie])</f>
        <v>0.20483864860483447</v>
      </c>
    </row>
    <row r="2992" spans="1:4" x14ac:dyDescent="0.25">
      <c r="A2992" s="10">
        <v>43955.875</v>
      </c>
      <c r="B2992" s="10">
        <f>DATE(1904,MONTH(Data_Warmte[[#This Row],[Datumtijd]]),DAY(Data_Warmte[[#This Row],[Datumtijd]]))+TIME(HOUR(Data_Warmte[[#This Row],[Datumtijd]]),MINUTE(Data_Warmte[[#This Row],[Datumtijd]]),SECOND(Data_Warmte[[#This Row],[Datumtijd]]))</f>
        <v>1586.875</v>
      </c>
      <c r="C2992" s="11">
        <v>7.5977089999999987E-5</v>
      </c>
      <c r="D2992" s="7">
        <f>Data_Warmte[[#This Row],[Fractie]]/MAX(Data_Warmte[Fractie])</f>
        <v>0.18394326815452558</v>
      </c>
    </row>
    <row r="2993" spans="1:4" x14ac:dyDescent="0.25">
      <c r="A2993" s="10">
        <v>43955.916666666664</v>
      </c>
      <c r="B2993" s="10">
        <f>DATE(1904,MONTH(Data_Warmte[[#This Row],[Datumtijd]]),DAY(Data_Warmte[[#This Row],[Datumtijd]]))+TIME(HOUR(Data_Warmte[[#This Row],[Datumtijd]]),MINUTE(Data_Warmte[[#This Row],[Datumtijd]]),SECOND(Data_Warmte[[#This Row],[Datumtijd]]))</f>
        <v>1586.9166666666667</v>
      </c>
      <c r="C2993" s="11">
        <v>5.484600000000001E-5</v>
      </c>
      <c r="D2993" s="7">
        <f>Data_Warmte[[#This Row],[Fractie]]/MAX(Data_Warmte[Fractie])</f>
        <v>0.13278413907670211</v>
      </c>
    </row>
    <row r="2994" spans="1:4" x14ac:dyDescent="0.25">
      <c r="A2994" s="10">
        <v>43955.958333333336</v>
      </c>
      <c r="B2994" s="10">
        <f>DATE(1904,MONTH(Data_Warmte[[#This Row],[Datumtijd]]),DAY(Data_Warmte[[#This Row],[Datumtijd]]))+TIME(HOUR(Data_Warmte[[#This Row],[Datumtijd]]),MINUTE(Data_Warmte[[#This Row],[Datumtijd]]),SECOND(Data_Warmte[[#This Row],[Datumtijd]]))</f>
        <v>1586.9583333333333</v>
      </c>
      <c r="C2994" s="11">
        <v>3.485348E-5</v>
      </c>
      <c r="D2994" s="7">
        <f>Data_Warmte[[#This Row],[Fractie]]/MAX(Data_Warmte[Fractie])</f>
        <v>8.4381528928765173E-2</v>
      </c>
    </row>
    <row r="2995" spans="1:4" x14ac:dyDescent="0.25">
      <c r="A2995" s="10">
        <v>43956</v>
      </c>
      <c r="B2995" s="10">
        <f>DATE(1904,MONTH(Data_Warmte[[#This Row],[Datumtijd]]),DAY(Data_Warmte[[#This Row],[Datumtijd]]))+TIME(HOUR(Data_Warmte[[#This Row],[Datumtijd]]),MINUTE(Data_Warmte[[#This Row],[Datumtijd]]),SECOND(Data_Warmte[[#This Row],[Datumtijd]]))</f>
        <v>1587</v>
      </c>
      <c r="C2995" s="11">
        <v>2.8682500000000002E-5</v>
      </c>
      <c r="D2995" s="7">
        <f>Data_Warmte[[#This Row],[Fractie]]/MAX(Data_Warmte[Fractie])</f>
        <v>6.944136434867644E-2</v>
      </c>
    </row>
    <row r="2996" spans="1:4" x14ac:dyDescent="0.25">
      <c r="A2996" s="10">
        <v>43956.041666666664</v>
      </c>
      <c r="B2996" s="10">
        <f>DATE(1904,MONTH(Data_Warmte[[#This Row],[Datumtijd]]),DAY(Data_Warmte[[#This Row],[Datumtijd]]))+TIME(HOUR(Data_Warmte[[#This Row],[Datumtijd]]),MINUTE(Data_Warmte[[#This Row],[Datumtijd]]),SECOND(Data_Warmte[[#This Row],[Datumtijd]]))</f>
        <v>1587.0416666666667</v>
      </c>
      <c r="C2996" s="11">
        <v>2.439816E-5</v>
      </c>
      <c r="D2996" s="7">
        <f>Data_Warmte[[#This Row],[Fractie]]/MAX(Data_Warmte[Fractie])</f>
        <v>5.9068823080181417E-2</v>
      </c>
    </row>
    <row r="2997" spans="1:4" x14ac:dyDescent="0.25">
      <c r="A2997" s="10">
        <v>43956.083333333336</v>
      </c>
      <c r="B2997" s="10">
        <f>DATE(1904,MONTH(Data_Warmte[[#This Row],[Datumtijd]]),DAY(Data_Warmte[[#This Row],[Datumtijd]]))+TIME(HOUR(Data_Warmte[[#This Row],[Datumtijd]]),MINUTE(Data_Warmte[[#This Row],[Datumtijd]]),SECOND(Data_Warmte[[#This Row],[Datumtijd]]))</f>
        <v>1587.0833333333333</v>
      </c>
      <c r="C2997" s="11">
        <v>2.4262669999999999E-5</v>
      </c>
      <c r="D2997" s="7">
        <f>Data_Warmte[[#This Row],[Fractie]]/MAX(Data_Warmte[Fractie])</f>
        <v>5.8740796915948794E-2</v>
      </c>
    </row>
    <row r="2998" spans="1:4" x14ac:dyDescent="0.25">
      <c r="A2998" s="10">
        <v>43956.125</v>
      </c>
      <c r="B2998" s="10">
        <f>DATE(1904,MONTH(Data_Warmte[[#This Row],[Datumtijd]]),DAY(Data_Warmte[[#This Row],[Datumtijd]]))+TIME(HOUR(Data_Warmte[[#This Row],[Datumtijd]]),MINUTE(Data_Warmte[[#This Row],[Datumtijd]]),SECOND(Data_Warmte[[#This Row],[Datumtijd]]))</f>
        <v>1587.125</v>
      </c>
      <c r="C2998" s="11">
        <v>2.5270040000000006E-5</v>
      </c>
      <c r="D2998" s="7">
        <f>Data_Warmte[[#This Row],[Fractie]]/MAX(Data_Warmte[Fractie])</f>
        <v>6.1179675925934908E-2</v>
      </c>
    </row>
    <row r="2999" spans="1:4" x14ac:dyDescent="0.25">
      <c r="A2999" s="10">
        <v>43956.166666666664</v>
      </c>
      <c r="B2999" s="10">
        <f>DATE(1904,MONTH(Data_Warmte[[#This Row],[Datumtijd]]),DAY(Data_Warmte[[#This Row],[Datumtijd]]))+TIME(HOUR(Data_Warmte[[#This Row],[Datumtijd]]),MINUTE(Data_Warmte[[#This Row],[Datumtijd]]),SECOND(Data_Warmte[[#This Row],[Datumtijd]]))</f>
        <v>1587.1666666666667</v>
      </c>
      <c r="C2999" s="11">
        <v>2.7855380000000003E-5</v>
      </c>
      <c r="D2999" s="7">
        <f>Data_Warmte[[#This Row],[Fractie]]/MAX(Data_Warmte[Fractie])</f>
        <v>6.7438877073157322E-2</v>
      </c>
    </row>
    <row r="3000" spans="1:4" x14ac:dyDescent="0.25">
      <c r="A3000" s="10">
        <v>43956.208333333336</v>
      </c>
      <c r="B3000" s="10">
        <f>DATE(1904,MONTH(Data_Warmte[[#This Row],[Datumtijd]]),DAY(Data_Warmte[[#This Row],[Datumtijd]]))+TIME(HOUR(Data_Warmte[[#This Row],[Datumtijd]]),MINUTE(Data_Warmte[[#This Row],[Datumtijd]]),SECOND(Data_Warmte[[#This Row],[Datumtijd]]))</f>
        <v>1587.2083333333333</v>
      </c>
      <c r="C3000" s="11">
        <v>3.1353199999999997E-5</v>
      </c>
      <c r="D3000" s="7">
        <f>Data_Warmte[[#This Row],[Fractie]]/MAX(Data_Warmte[Fractie])</f>
        <v>7.5907225126712177E-2</v>
      </c>
    </row>
    <row r="3001" spans="1:4" x14ac:dyDescent="0.25">
      <c r="A3001" s="10">
        <v>43956.25</v>
      </c>
      <c r="B3001" s="10">
        <f>DATE(1904,MONTH(Data_Warmte[[#This Row],[Datumtijd]]),DAY(Data_Warmte[[#This Row],[Datumtijd]]))+TIME(HOUR(Data_Warmte[[#This Row],[Datumtijd]]),MINUTE(Data_Warmte[[#This Row],[Datumtijd]]),SECOND(Data_Warmte[[#This Row],[Datumtijd]]))</f>
        <v>1587.25</v>
      </c>
      <c r="C3001" s="11">
        <v>5.2519029999999992E-5</v>
      </c>
      <c r="D3001" s="7">
        <f>Data_Warmte[[#This Row],[Fractie]]/MAX(Data_Warmte[Fractie])</f>
        <v>0.12715046099430202</v>
      </c>
    </row>
    <row r="3002" spans="1:4" x14ac:dyDescent="0.25">
      <c r="A3002" s="10">
        <v>43956.291666666664</v>
      </c>
      <c r="B3002" s="10">
        <f>DATE(1904,MONTH(Data_Warmte[[#This Row],[Datumtijd]]),DAY(Data_Warmte[[#This Row],[Datumtijd]]))+TIME(HOUR(Data_Warmte[[#This Row],[Datumtijd]]),MINUTE(Data_Warmte[[#This Row],[Datumtijd]]),SECOND(Data_Warmte[[#This Row],[Datumtijd]]))</f>
        <v>1587.2916666666667</v>
      </c>
      <c r="C3002" s="11">
        <v>8.1432750000000001E-5</v>
      </c>
      <c r="D3002" s="7">
        <f>Data_Warmte[[#This Row],[Fractie]]/MAX(Data_Warmte[Fractie])</f>
        <v>0.19715161728108363</v>
      </c>
    </row>
    <row r="3003" spans="1:4" x14ac:dyDescent="0.25">
      <c r="A3003" s="10">
        <v>43956.333333333336</v>
      </c>
      <c r="B3003" s="10">
        <f>DATE(1904,MONTH(Data_Warmte[[#This Row],[Datumtijd]]),DAY(Data_Warmte[[#This Row],[Datumtijd]]))+TIME(HOUR(Data_Warmte[[#This Row],[Datumtijd]]),MINUTE(Data_Warmte[[#This Row],[Datumtijd]]),SECOND(Data_Warmte[[#This Row],[Datumtijd]]))</f>
        <v>1587.3333333333333</v>
      </c>
      <c r="C3003" s="11">
        <v>9.8701780000000016E-5</v>
      </c>
      <c r="D3003" s="7">
        <f>Data_Warmte[[#This Row],[Fractie]]/MAX(Data_Warmte[Fractie])</f>
        <v>0.23896056016187245</v>
      </c>
    </row>
    <row r="3004" spans="1:4" x14ac:dyDescent="0.25">
      <c r="A3004" s="10">
        <v>43956.375</v>
      </c>
      <c r="B3004" s="10">
        <f>DATE(1904,MONTH(Data_Warmte[[#This Row],[Datumtijd]]),DAY(Data_Warmte[[#This Row],[Datumtijd]]))+TIME(HOUR(Data_Warmte[[#This Row],[Datumtijd]]),MINUTE(Data_Warmte[[#This Row],[Datumtijd]]),SECOND(Data_Warmte[[#This Row],[Datumtijd]]))</f>
        <v>1587.375</v>
      </c>
      <c r="C3004" s="11">
        <v>9.8267600000000001E-5</v>
      </c>
      <c r="D3004" s="7">
        <f>Data_Warmte[[#This Row],[Fractie]]/MAX(Data_Warmte[Fractie])</f>
        <v>0.2379093947623114</v>
      </c>
    </row>
    <row r="3005" spans="1:4" x14ac:dyDescent="0.25">
      <c r="A3005" s="10">
        <v>43956.416666666664</v>
      </c>
      <c r="B3005" s="10">
        <f>DATE(1904,MONTH(Data_Warmte[[#This Row],[Datumtijd]]),DAY(Data_Warmte[[#This Row],[Datumtijd]]))+TIME(HOUR(Data_Warmte[[#This Row],[Datumtijd]]),MINUTE(Data_Warmte[[#This Row],[Datumtijd]]),SECOND(Data_Warmte[[#This Row],[Datumtijd]]))</f>
        <v>1587.4166666666667</v>
      </c>
      <c r="C3005" s="11">
        <v>6.8142720000000009E-5</v>
      </c>
      <c r="D3005" s="7">
        <f>Data_Warmte[[#This Row],[Fractie]]/MAX(Data_Warmte[Fractie])</f>
        <v>0.16497597654422877</v>
      </c>
    </row>
    <row r="3006" spans="1:4" x14ac:dyDescent="0.25">
      <c r="A3006" s="10">
        <v>43956.458333333336</v>
      </c>
      <c r="B3006" s="10">
        <f>DATE(1904,MONTH(Data_Warmte[[#This Row],[Datumtijd]]),DAY(Data_Warmte[[#This Row],[Datumtijd]]))+TIME(HOUR(Data_Warmte[[#This Row],[Datumtijd]]),MINUTE(Data_Warmte[[#This Row],[Datumtijd]]),SECOND(Data_Warmte[[#This Row],[Datumtijd]]))</f>
        <v>1587.4583333333333</v>
      </c>
      <c r="C3006" s="11">
        <v>5.5502120000000007E-5</v>
      </c>
      <c r="D3006" s="7">
        <f>Data_Warmte[[#This Row],[Fractie]]/MAX(Data_Warmte[Fractie])</f>
        <v>0.13437262920052165</v>
      </c>
    </row>
    <row r="3007" spans="1:4" x14ac:dyDescent="0.25">
      <c r="A3007" s="10">
        <v>43956.5</v>
      </c>
      <c r="B3007" s="10">
        <f>DATE(1904,MONTH(Data_Warmte[[#This Row],[Datumtijd]]),DAY(Data_Warmte[[#This Row],[Datumtijd]]))+TIME(HOUR(Data_Warmte[[#This Row],[Datumtijd]]),MINUTE(Data_Warmte[[#This Row],[Datumtijd]]),SECOND(Data_Warmte[[#This Row],[Datumtijd]]))</f>
        <v>1587.5</v>
      </c>
      <c r="C3007" s="11">
        <v>5.3750870000000005E-5</v>
      </c>
      <c r="D3007" s="7">
        <f>Data_Warmte[[#This Row],[Fractie]]/MAX(Data_Warmte[Fractie])</f>
        <v>0.13013278994956307</v>
      </c>
    </row>
    <row r="3008" spans="1:4" x14ac:dyDescent="0.25">
      <c r="A3008" s="10">
        <v>43956.541666666664</v>
      </c>
      <c r="B3008" s="10">
        <f>DATE(1904,MONTH(Data_Warmte[[#This Row],[Datumtijd]]),DAY(Data_Warmte[[#This Row],[Datumtijd]]))+TIME(HOUR(Data_Warmte[[#This Row],[Datumtijd]]),MINUTE(Data_Warmte[[#This Row],[Datumtijd]]),SECOND(Data_Warmte[[#This Row],[Datumtijd]]))</f>
        <v>1587.5416666666667</v>
      </c>
      <c r="C3008" s="11">
        <v>4.9472449999999994E-5</v>
      </c>
      <c r="D3008" s="7">
        <f>Data_Warmte[[#This Row],[Fractie]]/MAX(Data_Warmte[Fractie])</f>
        <v>0.11977458121403912</v>
      </c>
    </row>
    <row r="3009" spans="1:4" x14ac:dyDescent="0.25">
      <c r="A3009" s="10">
        <v>43956.583333333336</v>
      </c>
      <c r="B3009" s="10">
        <f>DATE(1904,MONTH(Data_Warmte[[#This Row],[Datumtijd]]),DAY(Data_Warmte[[#This Row],[Datumtijd]]))+TIME(HOUR(Data_Warmte[[#This Row],[Datumtijd]]),MINUTE(Data_Warmte[[#This Row],[Datumtijd]]),SECOND(Data_Warmte[[#This Row],[Datumtijd]]))</f>
        <v>1587.5833333333333</v>
      </c>
      <c r="C3009" s="11">
        <v>4.1801020000000003E-5</v>
      </c>
      <c r="D3009" s="7">
        <f>Data_Warmte[[#This Row],[Fractie]]/MAX(Data_Warmte[Fractie])</f>
        <v>0.10120177320548457</v>
      </c>
    </row>
    <row r="3010" spans="1:4" x14ac:dyDescent="0.25">
      <c r="A3010" s="10">
        <v>43956.625</v>
      </c>
      <c r="B3010" s="10">
        <f>DATE(1904,MONTH(Data_Warmte[[#This Row],[Datumtijd]]),DAY(Data_Warmte[[#This Row],[Datumtijd]]))+TIME(HOUR(Data_Warmte[[#This Row],[Datumtijd]]),MINUTE(Data_Warmte[[#This Row],[Datumtijd]]),SECOND(Data_Warmte[[#This Row],[Datumtijd]]))</f>
        <v>1587.625</v>
      </c>
      <c r="C3010" s="11">
        <v>3.9549480000000003E-5</v>
      </c>
      <c r="D3010" s="7">
        <f>Data_Warmte[[#This Row],[Fractie]]/MAX(Data_Warmte[Fractie])</f>
        <v>9.5750713866667558E-2</v>
      </c>
    </row>
    <row r="3011" spans="1:4" x14ac:dyDescent="0.25">
      <c r="A3011" s="10">
        <v>43956.666666666664</v>
      </c>
      <c r="B3011" s="10">
        <f>DATE(1904,MONTH(Data_Warmte[[#This Row],[Datumtijd]]),DAY(Data_Warmte[[#This Row],[Datumtijd]]))+TIME(HOUR(Data_Warmte[[#This Row],[Datumtijd]]),MINUTE(Data_Warmte[[#This Row],[Datumtijd]]),SECOND(Data_Warmte[[#This Row],[Datumtijd]]))</f>
        <v>1587.6666666666667</v>
      </c>
      <c r="C3011" s="11">
        <v>3.7947999999999996E-5</v>
      </c>
      <c r="D3011" s="7">
        <f>Data_Warmte[[#This Row],[Fractie]]/MAX(Data_Warmte[Fractie])</f>
        <v>9.1873473173662457E-2</v>
      </c>
    </row>
    <row r="3012" spans="1:4" x14ac:dyDescent="0.25">
      <c r="A3012" s="10">
        <v>43956.708333333336</v>
      </c>
      <c r="B3012" s="10">
        <f>DATE(1904,MONTH(Data_Warmte[[#This Row],[Datumtijd]]),DAY(Data_Warmte[[#This Row],[Datumtijd]]))+TIME(HOUR(Data_Warmte[[#This Row],[Datumtijd]]),MINUTE(Data_Warmte[[#This Row],[Datumtijd]]),SECOND(Data_Warmte[[#This Row],[Datumtijd]]))</f>
        <v>1587.7083333333333</v>
      </c>
      <c r="C3012" s="11">
        <v>5.5179699999999996E-5</v>
      </c>
      <c r="D3012" s="7">
        <f>Data_Warmte[[#This Row],[Fractie]]/MAX(Data_Warmte[Fractie])</f>
        <v>0.13359203878151002</v>
      </c>
    </row>
    <row r="3013" spans="1:4" x14ac:dyDescent="0.25">
      <c r="A3013" s="10">
        <v>43956.75</v>
      </c>
      <c r="B3013" s="10">
        <f>DATE(1904,MONTH(Data_Warmte[[#This Row],[Datumtijd]]),DAY(Data_Warmte[[#This Row],[Datumtijd]]))+TIME(HOUR(Data_Warmte[[#This Row],[Datumtijd]]),MINUTE(Data_Warmte[[#This Row],[Datumtijd]]),SECOND(Data_Warmte[[#This Row],[Datumtijd]]))</f>
        <v>1587.75</v>
      </c>
      <c r="C3013" s="11">
        <v>6.6584879999999992E-5</v>
      </c>
      <c r="D3013" s="7">
        <f>Data_Warmte[[#This Row],[Fractie]]/MAX(Data_Warmte[Fractie])</f>
        <v>0.16120438986116617</v>
      </c>
    </row>
    <row r="3014" spans="1:4" x14ac:dyDescent="0.25">
      <c r="A3014" s="10">
        <v>43956.791666666664</v>
      </c>
      <c r="B3014" s="10">
        <f>DATE(1904,MONTH(Data_Warmte[[#This Row],[Datumtijd]]),DAY(Data_Warmte[[#This Row],[Datumtijd]]))+TIME(HOUR(Data_Warmte[[#This Row],[Datumtijd]]),MINUTE(Data_Warmte[[#This Row],[Datumtijd]]),SECOND(Data_Warmte[[#This Row],[Datumtijd]]))</f>
        <v>1587.7916666666667</v>
      </c>
      <c r="C3014" s="11">
        <v>7.0659639999999979E-5</v>
      </c>
      <c r="D3014" s="7">
        <f>Data_Warmte[[#This Row],[Fractie]]/MAX(Data_Warmte[Fractie])</f>
        <v>0.1710695304100518</v>
      </c>
    </row>
    <row r="3015" spans="1:4" x14ac:dyDescent="0.25">
      <c r="A3015" s="10">
        <v>43956.833333333336</v>
      </c>
      <c r="B3015" s="10">
        <f>DATE(1904,MONTH(Data_Warmte[[#This Row],[Datumtijd]]),DAY(Data_Warmte[[#This Row],[Datumtijd]]))+TIME(HOUR(Data_Warmte[[#This Row],[Datumtijd]]),MINUTE(Data_Warmte[[#This Row],[Datumtijd]]),SECOND(Data_Warmte[[#This Row],[Datumtijd]]))</f>
        <v>1587.8333333333333</v>
      </c>
      <c r="C3015" s="11">
        <v>6.8880900000000013E-5</v>
      </c>
      <c r="D3015" s="7">
        <f>Data_Warmte[[#This Row],[Fractie]]/MAX(Data_Warmte[Fractie])</f>
        <v>0.1667631368801446</v>
      </c>
    </row>
    <row r="3016" spans="1:4" x14ac:dyDescent="0.25">
      <c r="A3016" s="10">
        <v>43956.875</v>
      </c>
      <c r="B3016" s="10">
        <f>DATE(1904,MONTH(Data_Warmte[[#This Row],[Datumtijd]]),DAY(Data_Warmte[[#This Row],[Datumtijd]]))+TIME(HOUR(Data_Warmte[[#This Row],[Datumtijd]]),MINUTE(Data_Warmte[[#This Row],[Datumtijd]]),SECOND(Data_Warmte[[#This Row],[Datumtijd]]))</f>
        <v>1587.875</v>
      </c>
      <c r="C3016" s="11">
        <v>6.1770400000000001E-5</v>
      </c>
      <c r="D3016" s="7">
        <f>Data_Warmte[[#This Row],[Fractie]]/MAX(Data_Warmte[Fractie])</f>
        <v>0.14954836058096341</v>
      </c>
    </row>
    <row r="3017" spans="1:4" x14ac:dyDescent="0.25">
      <c r="A3017" s="10">
        <v>43956.916666666664</v>
      </c>
      <c r="B3017" s="10">
        <f>DATE(1904,MONTH(Data_Warmte[[#This Row],[Datumtijd]]),DAY(Data_Warmte[[#This Row],[Datumtijd]]))+TIME(HOUR(Data_Warmte[[#This Row],[Datumtijd]]),MINUTE(Data_Warmte[[#This Row],[Datumtijd]]),SECOND(Data_Warmte[[#This Row],[Datumtijd]]))</f>
        <v>1587.9166666666667</v>
      </c>
      <c r="C3017" s="11">
        <v>4.8708870000000002E-5</v>
      </c>
      <c r="D3017" s="7">
        <f>Data_Warmte[[#This Row],[Fractie]]/MAX(Data_Warmte[Fractie])</f>
        <v>0.11792592656436209</v>
      </c>
    </row>
    <row r="3018" spans="1:4" x14ac:dyDescent="0.25">
      <c r="A3018" s="10">
        <v>43956.958333333336</v>
      </c>
      <c r="B3018" s="10">
        <f>DATE(1904,MONTH(Data_Warmte[[#This Row],[Datumtijd]]),DAY(Data_Warmte[[#This Row],[Datumtijd]]))+TIME(HOUR(Data_Warmte[[#This Row],[Datumtijd]]),MINUTE(Data_Warmte[[#This Row],[Datumtijd]]),SECOND(Data_Warmte[[#This Row],[Datumtijd]]))</f>
        <v>1587.9583333333333</v>
      </c>
      <c r="C3018" s="11">
        <v>2.9518970000000001E-5</v>
      </c>
      <c r="D3018" s="7">
        <f>Data_Warmte[[#This Row],[Fractie]]/MAX(Data_Warmte[Fractie])</f>
        <v>7.1466488310560433E-2</v>
      </c>
    </row>
    <row r="3019" spans="1:4" x14ac:dyDescent="0.25">
      <c r="A3019" s="10">
        <v>43957</v>
      </c>
      <c r="B3019" s="10">
        <f>DATE(1904,MONTH(Data_Warmte[[#This Row],[Datumtijd]]),DAY(Data_Warmte[[#This Row],[Datumtijd]]))+TIME(HOUR(Data_Warmte[[#This Row],[Datumtijd]]),MINUTE(Data_Warmte[[#This Row],[Datumtijd]]),SECOND(Data_Warmte[[#This Row],[Datumtijd]]))</f>
        <v>1588</v>
      </c>
      <c r="C3019" s="11">
        <v>2.3446449999999996E-5</v>
      </c>
      <c r="D3019" s="7">
        <f>Data_Warmte[[#This Row],[Fractie]]/MAX(Data_Warmte[Fractie])</f>
        <v>5.6764698932555549E-2</v>
      </c>
    </row>
    <row r="3020" spans="1:4" x14ac:dyDescent="0.25">
      <c r="A3020" s="10">
        <v>43957.041666666664</v>
      </c>
      <c r="B3020" s="10">
        <f>DATE(1904,MONTH(Data_Warmte[[#This Row],[Datumtijd]]),DAY(Data_Warmte[[#This Row],[Datumtijd]]))+TIME(HOUR(Data_Warmte[[#This Row],[Datumtijd]]),MINUTE(Data_Warmte[[#This Row],[Datumtijd]]),SECOND(Data_Warmte[[#This Row],[Datumtijd]]))</f>
        <v>1588.0416666666667</v>
      </c>
      <c r="C3020" s="11">
        <v>2.2722970000000004E-5</v>
      </c>
      <c r="D3020" s="7">
        <f>Data_Warmte[[#This Row],[Fractie]]/MAX(Data_Warmte[Fractie])</f>
        <v>5.5013127825470041E-2</v>
      </c>
    </row>
    <row r="3021" spans="1:4" x14ac:dyDescent="0.25">
      <c r="A3021" s="10">
        <v>43957.083333333336</v>
      </c>
      <c r="B3021" s="10">
        <f>DATE(1904,MONTH(Data_Warmte[[#This Row],[Datumtijd]]),DAY(Data_Warmte[[#This Row],[Datumtijd]]))+TIME(HOUR(Data_Warmte[[#This Row],[Datumtijd]]),MINUTE(Data_Warmte[[#This Row],[Datumtijd]]),SECOND(Data_Warmte[[#This Row],[Datumtijd]]))</f>
        <v>1588.0833333333333</v>
      </c>
      <c r="C3021" s="11">
        <v>2.4146439999999999E-5</v>
      </c>
      <c r="D3021" s="7">
        <f>Data_Warmte[[#This Row],[Fractie]]/MAX(Data_Warmte[Fractie])</f>
        <v>5.8459399904591813E-2</v>
      </c>
    </row>
    <row r="3022" spans="1:4" x14ac:dyDescent="0.25">
      <c r="A3022" s="10">
        <v>43957.125</v>
      </c>
      <c r="B3022" s="10">
        <f>DATE(1904,MONTH(Data_Warmte[[#This Row],[Datumtijd]]),DAY(Data_Warmte[[#This Row],[Datumtijd]]))+TIME(HOUR(Data_Warmte[[#This Row],[Datumtijd]]),MINUTE(Data_Warmte[[#This Row],[Datumtijd]]),SECOND(Data_Warmte[[#This Row],[Datumtijd]]))</f>
        <v>1588.125</v>
      </c>
      <c r="C3022" s="11">
        <v>2.6182789999999995E-5</v>
      </c>
      <c r="D3022" s="7">
        <f>Data_Warmte[[#This Row],[Fractie]]/MAX(Data_Warmte[Fractie])</f>
        <v>6.3389476511980528E-2</v>
      </c>
    </row>
    <row r="3023" spans="1:4" x14ac:dyDescent="0.25">
      <c r="A3023" s="10">
        <v>43957.166666666664</v>
      </c>
      <c r="B3023" s="10">
        <f>DATE(1904,MONTH(Data_Warmte[[#This Row],[Datumtijd]]),DAY(Data_Warmte[[#This Row],[Datumtijd]]))+TIME(HOUR(Data_Warmte[[#This Row],[Datumtijd]]),MINUTE(Data_Warmte[[#This Row],[Datumtijd]]),SECOND(Data_Warmte[[#This Row],[Datumtijd]]))</f>
        <v>1588.1666666666667</v>
      </c>
      <c r="C3023" s="11">
        <v>3.087919E-5</v>
      </c>
      <c r="D3023" s="7">
        <f>Data_Warmte[[#This Row],[Fractie]]/MAX(Data_Warmte[Fractie])</f>
        <v>7.4759629864272856E-2</v>
      </c>
    </row>
    <row r="3024" spans="1:4" x14ac:dyDescent="0.25">
      <c r="A3024" s="10">
        <v>43957.208333333336</v>
      </c>
      <c r="B3024" s="10">
        <f>DATE(1904,MONTH(Data_Warmte[[#This Row],[Datumtijd]]),DAY(Data_Warmte[[#This Row],[Datumtijd]]))+TIME(HOUR(Data_Warmte[[#This Row],[Datumtijd]]),MINUTE(Data_Warmte[[#This Row],[Datumtijd]]),SECOND(Data_Warmte[[#This Row],[Datumtijd]]))</f>
        <v>1588.2083333333333</v>
      </c>
      <c r="C3024" s="11">
        <v>5.0139200000000003E-5</v>
      </c>
      <c r="D3024" s="7">
        <f>Data_Warmte[[#This Row],[Fractie]]/MAX(Data_Warmte[Fractie])</f>
        <v>0.12138880695027135</v>
      </c>
    </row>
    <row r="3025" spans="1:4" x14ac:dyDescent="0.25">
      <c r="A3025" s="10">
        <v>43957.25</v>
      </c>
      <c r="B3025" s="10">
        <f>DATE(1904,MONTH(Data_Warmte[[#This Row],[Datumtijd]]),DAY(Data_Warmte[[#This Row],[Datumtijd]]))+TIME(HOUR(Data_Warmte[[#This Row],[Datumtijd]]),MINUTE(Data_Warmte[[#This Row],[Datumtijd]]),SECOND(Data_Warmte[[#This Row],[Datumtijd]]))</f>
        <v>1588.25</v>
      </c>
      <c r="C3025" s="11">
        <v>9.0492080000000019E-5</v>
      </c>
      <c r="D3025" s="7">
        <f>Data_Warmte[[#This Row],[Fractie]]/MAX(Data_Warmte[Fractie])</f>
        <v>0.21908458111913459</v>
      </c>
    </row>
    <row r="3026" spans="1:4" x14ac:dyDescent="0.25">
      <c r="A3026" s="10">
        <v>43957.291666666664</v>
      </c>
      <c r="B3026" s="10">
        <f>DATE(1904,MONTH(Data_Warmte[[#This Row],[Datumtijd]]),DAY(Data_Warmte[[#This Row],[Datumtijd]]))+TIME(HOUR(Data_Warmte[[#This Row],[Datumtijd]]),MINUTE(Data_Warmte[[#This Row],[Datumtijd]]),SECOND(Data_Warmte[[#This Row],[Datumtijd]]))</f>
        <v>1588.2916666666667</v>
      </c>
      <c r="C3026" s="11">
        <v>1.0498250000000001E-4</v>
      </c>
      <c r="D3026" s="7">
        <f>Data_Warmte[[#This Row],[Fractie]]/MAX(Data_Warmte[Fractie])</f>
        <v>0.25416640922984135</v>
      </c>
    </row>
    <row r="3027" spans="1:4" x14ac:dyDescent="0.25">
      <c r="A3027" s="10">
        <v>43957.333333333336</v>
      </c>
      <c r="B3027" s="10">
        <f>DATE(1904,MONTH(Data_Warmte[[#This Row],[Datumtijd]]),DAY(Data_Warmte[[#This Row],[Datumtijd]]))+TIME(HOUR(Data_Warmte[[#This Row],[Datumtijd]]),MINUTE(Data_Warmte[[#This Row],[Datumtijd]]),SECOND(Data_Warmte[[#This Row],[Datumtijd]]))</f>
        <v>1588.3333333333333</v>
      </c>
      <c r="C3027" s="11">
        <v>9.5009020000000013E-5</v>
      </c>
      <c r="D3027" s="7">
        <f>Data_Warmte[[#This Row],[Fractie]]/MAX(Data_Warmte[Fractie])</f>
        <v>0.23002025535538004</v>
      </c>
    </row>
    <row r="3028" spans="1:4" x14ac:dyDescent="0.25">
      <c r="A3028" s="10">
        <v>43957.375</v>
      </c>
      <c r="B3028" s="10">
        <f>DATE(1904,MONTH(Data_Warmte[[#This Row],[Datumtijd]]),DAY(Data_Warmte[[#This Row],[Datumtijd]]))+TIME(HOUR(Data_Warmte[[#This Row],[Datumtijd]]),MINUTE(Data_Warmte[[#This Row],[Datumtijd]]),SECOND(Data_Warmte[[#This Row],[Datumtijd]]))</f>
        <v>1588.375</v>
      </c>
      <c r="C3028" s="11">
        <v>7.1124780000000019E-5</v>
      </c>
      <c r="D3028" s="7">
        <f>Data_Warmte[[#This Row],[Fractie]]/MAX(Data_Warmte[Fractie])</f>
        <v>0.17219565108339427</v>
      </c>
    </row>
    <row r="3029" spans="1:4" x14ac:dyDescent="0.25">
      <c r="A3029" s="10">
        <v>43957.416666666664</v>
      </c>
      <c r="B3029" s="10">
        <f>DATE(1904,MONTH(Data_Warmte[[#This Row],[Datumtijd]]),DAY(Data_Warmte[[#This Row],[Datumtijd]]))+TIME(HOUR(Data_Warmte[[#This Row],[Datumtijd]]),MINUTE(Data_Warmte[[#This Row],[Datumtijd]]),SECOND(Data_Warmte[[#This Row],[Datumtijd]]))</f>
        <v>1588.4166666666667</v>
      </c>
      <c r="C3029" s="11">
        <v>5.1032520000000018E-5</v>
      </c>
      <c r="D3029" s="7">
        <f>Data_Warmte[[#This Row],[Fractie]]/MAX(Data_Warmte[Fractie])</f>
        <v>0.12355156680732568</v>
      </c>
    </row>
    <row r="3030" spans="1:4" x14ac:dyDescent="0.25">
      <c r="A3030" s="10">
        <v>43957.458333333336</v>
      </c>
      <c r="B3030" s="10">
        <f>DATE(1904,MONTH(Data_Warmte[[#This Row],[Datumtijd]]),DAY(Data_Warmte[[#This Row],[Datumtijd]]))+TIME(HOUR(Data_Warmte[[#This Row],[Datumtijd]]),MINUTE(Data_Warmte[[#This Row],[Datumtijd]]),SECOND(Data_Warmte[[#This Row],[Datumtijd]]))</f>
        <v>1588.4583333333333</v>
      </c>
      <c r="C3030" s="11">
        <v>3.3802389999999993E-5</v>
      </c>
      <c r="D3030" s="7">
        <f>Data_Warmte[[#This Row],[Fractie]]/MAX(Data_Warmte[Fractie])</f>
        <v>8.1836802225958558E-2</v>
      </c>
    </row>
    <row r="3031" spans="1:4" x14ac:dyDescent="0.25">
      <c r="A3031" s="10">
        <v>43957.5</v>
      </c>
      <c r="B3031" s="10">
        <f>DATE(1904,MONTH(Data_Warmte[[#This Row],[Datumtijd]]),DAY(Data_Warmte[[#This Row],[Datumtijd]]))+TIME(HOUR(Data_Warmte[[#This Row],[Datumtijd]]),MINUTE(Data_Warmte[[#This Row],[Datumtijd]]),SECOND(Data_Warmte[[#This Row],[Datumtijd]]))</f>
        <v>1588.5</v>
      </c>
      <c r="C3031" s="11">
        <v>3.51682E-5</v>
      </c>
      <c r="D3031" s="7">
        <f>Data_Warmte[[#This Row],[Fractie]]/MAX(Data_Warmte[Fractie])</f>
        <v>8.5143477370770423E-2</v>
      </c>
    </row>
    <row r="3032" spans="1:4" x14ac:dyDescent="0.25">
      <c r="A3032" s="10">
        <v>43957.541666666664</v>
      </c>
      <c r="B3032" s="10">
        <f>DATE(1904,MONTH(Data_Warmte[[#This Row],[Datumtijd]]),DAY(Data_Warmte[[#This Row],[Datumtijd]]))+TIME(HOUR(Data_Warmte[[#This Row],[Datumtijd]]),MINUTE(Data_Warmte[[#This Row],[Datumtijd]]),SECOND(Data_Warmte[[#This Row],[Datumtijd]]))</f>
        <v>1588.5416666666667</v>
      </c>
      <c r="C3032" s="11">
        <v>3.2607719999999991E-5</v>
      </c>
      <c r="D3032" s="7">
        <f>Data_Warmte[[#This Row],[Fractie]]/MAX(Data_Warmte[Fractie])</f>
        <v>7.8944463177882784E-2</v>
      </c>
    </row>
    <row r="3033" spans="1:4" x14ac:dyDescent="0.25">
      <c r="A3033" s="10">
        <v>43957.583333333336</v>
      </c>
      <c r="B3033" s="10">
        <f>DATE(1904,MONTH(Data_Warmte[[#This Row],[Datumtijd]]),DAY(Data_Warmte[[#This Row],[Datumtijd]]))+TIME(HOUR(Data_Warmte[[#This Row],[Datumtijd]]),MINUTE(Data_Warmte[[#This Row],[Datumtijd]]),SECOND(Data_Warmte[[#This Row],[Datumtijd]]))</f>
        <v>1588.5833333333333</v>
      </c>
      <c r="C3033" s="11">
        <v>3.1903750000000008E-5</v>
      </c>
      <c r="D3033" s="7">
        <f>Data_Warmte[[#This Row],[Fractie]]/MAX(Data_Warmte[Fractie])</f>
        <v>7.7240126482666663E-2</v>
      </c>
    </row>
    <row r="3034" spans="1:4" x14ac:dyDescent="0.25">
      <c r="A3034" s="10">
        <v>43957.625</v>
      </c>
      <c r="B3034" s="10">
        <f>DATE(1904,MONTH(Data_Warmte[[#This Row],[Datumtijd]]),DAY(Data_Warmte[[#This Row],[Datumtijd]]))+TIME(HOUR(Data_Warmte[[#This Row],[Datumtijd]]),MINUTE(Data_Warmte[[#This Row],[Datumtijd]]),SECOND(Data_Warmte[[#This Row],[Datumtijd]]))</f>
        <v>1588.625</v>
      </c>
      <c r="C3034" s="11">
        <v>3.6579849999999995E-5</v>
      </c>
      <c r="D3034" s="7">
        <f>Data_Warmte[[#This Row],[Fractie]]/MAX(Data_Warmte[Fractie])</f>
        <v>8.8561132804669457E-2</v>
      </c>
    </row>
    <row r="3035" spans="1:4" x14ac:dyDescent="0.25">
      <c r="A3035" s="10">
        <v>43957.666666666664</v>
      </c>
      <c r="B3035" s="10">
        <f>DATE(1904,MONTH(Data_Warmte[[#This Row],[Datumtijd]]),DAY(Data_Warmte[[#This Row],[Datumtijd]]))+TIME(HOUR(Data_Warmte[[#This Row],[Datumtijd]]),MINUTE(Data_Warmte[[#This Row],[Datumtijd]]),SECOND(Data_Warmte[[#This Row],[Datumtijd]]))</f>
        <v>1588.6666666666667</v>
      </c>
      <c r="C3035" s="11">
        <v>6.0589639999999996E-5</v>
      </c>
      <c r="D3035" s="7">
        <f>Data_Warmte[[#This Row],[Fractie]]/MAX(Data_Warmte[Fractie])</f>
        <v>0.14668969814329783</v>
      </c>
    </row>
    <row r="3036" spans="1:4" x14ac:dyDescent="0.25">
      <c r="A3036" s="10">
        <v>43957.708333333336</v>
      </c>
      <c r="B3036" s="10">
        <f>DATE(1904,MONTH(Data_Warmte[[#This Row],[Datumtijd]]),DAY(Data_Warmte[[#This Row],[Datumtijd]]))+TIME(HOUR(Data_Warmte[[#This Row],[Datumtijd]]),MINUTE(Data_Warmte[[#This Row],[Datumtijd]]),SECOND(Data_Warmte[[#This Row],[Datumtijd]]))</f>
        <v>1588.7083333333333</v>
      </c>
      <c r="C3036" s="11">
        <v>8.5551419999999997E-5</v>
      </c>
      <c r="D3036" s="7">
        <f>Data_Warmte[[#This Row],[Fractie]]/MAX(Data_Warmte[Fractie])</f>
        <v>0.207123065519625</v>
      </c>
    </row>
    <row r="3037" spans="1:4" x14ac:dyDescent="0.25">
      <c r="A3037" s="10">
        <v>43957.75</v>
      </c>
      <c r="B3037" s="10">
        <f>DATE(1904,MONTH(Data_Warmte[[#This Row],[Datumtijd]]),DAY(Data_Warmte[[#This Row],[Datumtijd]]))+TIME(HOUR(Data_Warmte[[#This Row],[Datumtijd]]),MINUTE(Data_Warmte[[#This Row],[Datumtijd]]),SECOND(Data_Warmte[[#This Row],[Datumtijd]]))</f>
        <v>1588.75</v>
      </c>
      <c r="C3037" s="11">
        <v>8.5545249999999999E-5</v>
      </c>
      <c r="D3037" s="7">
        <f>Data_Warmte[[#This Row],[Fractie]]/MAX(Data_Warmte[Fractie])</f>
        <v>0.20710812772766019</v>
      </c>
    </row>
    <row r="3038" spans="1:4" x14ac:dyDescent="0.25">
      <c r="A3038" s="10">
        <v>43957.791666666664</v>
      </c>
      <c r="B3038" s="10">
        <f>DATE(1904,MONTH(Data_Warmte[[#This Row],[Datumtijd]]),DAY(Data_Warmte[[#This Row],[Datumtijd]]))+TIME(HOUR(Data_Warmte[[#This Row],[Datumtijd]]),MINUTE(Data_Warmte[[#This Row],[Datumtijd]]),SECOND(Data_Warmte[[#This Row],[Datumtijd]]))</f>
        <v>1588.7916666666667</v>
      </c>
      <c r="C3038" s="11">
        <v>8.2584239999999997E-5</v>
      </c>
      <c r="D3038" s="7">
        <f>Data_Warmte[[#This Row],[Fractie]]/MAX(Data_Warmte[Fractie])</f>
        <v>0.19993941599576531</v>
      </c>
    </row>
    <row r="3039" spans="1:4" x14ac:dyDescent="0.25">
      <c r="A3039" s="10">
        <v>43957.833333333336</v>
      </c>
      <c r="B3039" s="10">
        <f>DATE(1904,MONTH(Data_Warmte[[#This Row],[Datumtijd]]),DAY(Data_Warmte[[#This Row],[Datumtijd]]))+TIME(HOUR(Data_Warmte[[#This Row],[Datumtijd]]),MINUTE(Data_Warmte[[#This Row],[Datumtijd]]),SECOND(Data_Warmte[[#This Row],[Datumtijd]]))</f>
        <v>1588.8333333333333</v>
      </c>
      <c r="C3039" s="11">
        <v>7.7899660000000013E-5</v>
      </c>
      <c r="D3039" s="7">
        <f>Data_Warmte[[#This Row],[Fractie]]/MAX(Data_Warmte[Fractie])</f>
        <v>0.18859787928869579</v>
      </c>
    </row>
    <row r="3040" spans="1:4" x14ac:dyDescent="0.25">
      <c r="A3040" s="10">
        <v>43957.875</v>
      </c>
      <c r="B3040" s="10">
        <f>DATE(1904,MONTH(Data_Warmte[[#This Row],[Datumtijd]]),DAY(Data_Warmte[[#This Row],[Datumtijd]]))+TIME(HOUR(Data_Warmte[[#This Row],[Datumtijd]]),MINUTE(Data_Warmte[[#This Row],[Datumtijd]]),SECOND(Data_Warmte[[#This Row],[Datumtijd]]))</f>
        <v>1588.875</v>
      </c>
      <c r="C3040" s="11">
        <v>6.7702850000000002E-5</v>
      </c>
      <c r="D3040" s="7">
        <f>Data_Warmte[[#This Row],[Fractie]]/MAX(Data_Warmte[Fractie])</f>
        <v>0.16391103544997085</v>
      </c>
    </row>
    <row r="3041" spans="1:4" x14ac:dyDescent="0.25">
      <c r="A3041" s="10">
        <v>43957.916666666664</v>
      </c>
      <c r="B3041" s="10">
        <f>DATE(1904,MONTH(Data_Warmte[[#This Row],[Datumtijd]]),DAY(Data_Warmte[[#This Row],[Datumtijd]]))+TIME(HOUR(Data_Warmte[[#This Row],[Datumtijd]]),MINUTE(Data_Warmte[[#This Row],[Datumtijd]]),SECOND(Data_Warmte[[#This Row],[Datumtijd]]))</f>
        <v>1588.9166666666667</v>
      </c>
      <c r="C3041" s="11">
        <v>4.8593500000000008E-5</v>
      </c>
      <c r="D3041" s="7">
        <f>Data_Warmte[[#This Row],[Fractie]]/MAX(Data_Warmte[Fractie])</f>
        <v>0.11764661164394349</v>
      </c>
    </row>
    <row r="3042" spans="1:4" x14ac:dyDescent="0.25">
      <c r="A3042" s="10">
        <v>43957.958333333336</v>
      </c>
      <c r="B3042" s="10">
        <f>DATE(1904,MONTH(Data_Warmte[[#This Row],[Datumtijd]]),DAY(Data_Warmte[[#This Row],[Datumtijd]]))+TIME(HOUR(Data_Warmte[[#This Row],[Datumtijd]]),MINUTE(Data_Warmte[[#This Row],[Datumtijd]]),SECOND(Data_Warmte[[#This Row],[Datumtijd]]))</f>
        <v>1588.9583333333333</v>
      </c>
      <c r="C3042" s="11">
        <v>3.0753860000000001E-5</v>
      </c>
      <c r="D3042" s="7">
        <f>Data_Warmte[[#This Row],[Fractie]]/MAX(Data_Warmte[Fractie])</f>
        <v>7.4456201425544724E-2</v>
      </c>
    </row>
    <row r="3043" spans="1:4" x14ac:dyDescent="0.25">
      <c r="A3043" s="10">
        <v>43958</v>
      </c>
      <c r="B3043" s="10">
        <f>DATE(1904,MONTH(Data_Warmte[[#This Row],[Datumtijd]]),DAY(Data_Warmte[[#This Row],[Datumtijd]]))+TIME(HOUR(Data_Warmte[[#This Row],[Datumtijd]]),MINUTE(Data_Warmte[[#This Row],[Datumtijd]]),SECOND(Data_Warmte[[#This Row],[Datumtijd]]))</f>
        <v>1589</v>
      </c>
      <c r="C3043" s="11">
        <v>2.1428049999999996E-5</v>
      </c>
      <c r="D3043" s="7">
        <f>Data_Warmte[[#This Row],[Fractie]]/MAX(Data_Warmte[Fractie])</f>
        <v>5.18780799209154E-2</v>
      </c>
    </row>
    <row r="3044" spans="1:4" x14ac:dyDescent="0.25">
      <c r="A3044" s="10">
        <v>43958.041666666664</v>
      </c>
      <c r="B3044" s="10">
        <f>DATE(1904,MONTH(Data_Warmte[[#This Row],[Datumtijd]]),DAY(Data_Warmte[[#This Row],[Datumtijd]]))+TIME(HOUR(Data_Warmte[[#This Row],[Datumtijd]]),MINUTE(Data_Warmte[[#This Row],[Datumtijd]]),SECOND(Data_Warmte[[#This Row],[Datumtijd]]))</f>
        <v>1589.0416666666667</v>
      </c>
      <c r="C3044" s="11">
        <v>2.0397789999999996E-5</v>
      </c>
      <c r="D3044" s="7">
        <f>Data_Warmte[[#This Row],[Fractie]]/MAX(Data_Warmte[Fractie])</f>
        <v>4.938378339746495E-2</v>
      </c>
    </row>
    <row r="3045" spans="1:4" x14ac:dyDescent="0.25">
      <c r="A3045" s="10">
        <v>43958.083333333336</v>
      </c>
      <c r="B3045" s="10">
        <f>DATE(1904,MONTH(Data_Warmte[[#This Row],[Datumtijd]]),DAY(Data_Warmte[[#This Row],[Datumtijd]]))+TIME(HOUR(Data_Warmte[[#This Row],[Datumtijd]]),MINUTE(Data_Warmte[[#This Row],[Datumtijd]]),SECOND(Data_Warmte[[#This Row],[Datumtijd]]))</f>
        <v>1589.0833333333333</v>
      </c>
      <c r="C3045" s="11">
        <v>2.1376120000000002E-5</v>
      </c>
      <c r="D3045" s="7">
        <f>Data_Warmte[[#This Row],[Fractie]]/MAX(Data_Warmte[Fractie])</f>
        <v>5.1752355522741378E-2</v>
      </c>
    </row>
    <row r="3046" spans="1:4" x14ac:dyDescent="0.25">
      <c r="A3046" s="10">
        <v>43958.125</v>
      </c>
      <c r="B3046" s="10">
        <f>DATE(1904,MONTH(Data_Warmte[[#This Row],[Datumtijd]]),DAY(Data_Warmte[[#This Row],[Datumtijd]]))+TIME(HOUR(Data_Warmte[[#This Row],[Datumtijd]]),MINUTE(Data_Warmte[[#This Row],[Datumtijd]]),SECOND(Data_Warmte[[#This Row],[Datumtijd]]))</f>
        <v>1589.125</v>
      </c>
      <c r="C3046" s="11">
        <v>2.3109199999999996E-5</v>
      </c>
      <c r="D3046" s="7">
        <f>Data_Warmte[[#This Row],[Fractie]]/MAX(Data_Warmte[Fractie])</f>
        <v>5.5948204550036892E-2</v>
      </c>
    </row>
    <row r="3047" spans="1:4" x14ac:dyDescent="0.25">
      <c r="A3047" s="10">
        <v>43958.166666666664</v>
      </c>
      <c r="B3047" s="10">
        <f>DATE(1904,MONTH(Data_Warmte[[#This Row],[Datumtijd]]),DAY(Data_Warmte[[#This Row],[Datumtijd]]))+TIME(HOUR(Data_Warmte[[#This Row],[Datumtijd]]),MINUTE(Data_Warmte[[#This Row],[Datumtijd]]),SECOND(Data_Warmte[[#This Row],[Datumtijd]]))</f>
        <v>1589.1666666666667</v>
      </c>
      <c r="C3047" s="11">
        <v>2.6236689999999998E-5</v>
      </c>
      <c r="D3047" s="7">
        <f>Data_Warmte[[#This Row],[Fractie]]/MAX(Data_Warmte[Fractie])</f>
        <v>6.3519970351025037E-2</v>
      </c>
    </row>
    <row r="3048" spans="1:4" x14ac:dyDescent="0.25">
      <c r="A3048" s="10">
        <v>43958.208333333336</v>
      </c>
      <c r="B3048" s="10">
        <f>DATE(1904,MONTH(Data_Warmte[[#This Row],[Datumtijd]]),DAY(Data_Warmte[[#This Row],[Datumtijd]]))+TIME(HOUR(Data_Warmte[[#This Row],[Datumtijd]]),MINUTE(Data_Warmte[[#This Row],[Datumtijd]]),SECOND(Data_Warmte[[#This Row],[Datumtijd]]))</f>
        <v>1589.2083333333333</v>
      </c>
      <c r="C3048" s="11">
        <v>4.3000000000000008E-5</v>
      </c>
      <c r="D3048" s="7">
        <f>Data_Warmte[[#This Row],[Fractie]]/MAX(Data_Warmte[Fractie])</f>
        <v>0.10410454691861196</v>
      </c>
    </row>
    <row r="3049" spans="1:4" x14ac:dyDescent="0.25">
      <c r="A3049" s="10">
        <v>43958.25</v>
      </c>
      <c r="B3049" s="10">
        <f>DATE(1904,MONTH(Data_Warmte[[#This Row],[Datumtijd]]),DAY(Data_Warmte[[#This Row],[Datumtijd]]))+TIME(HOUR(Data_Warmte[[#This Row],[Datumtijd]]),MINUTE(Data_Warmte[[#This Row],[Datumtijd]]),SECOND(Data_Warmte[[#This Row],[Datumtijd]]))</f>
        <v>1589.25</v>
      </c>
      <c r="C3049" s="11">
        <v>7.999288000000001E-5</v>
      </c>
      <c r="D3049" s="7">
        <f>Data_Warmte[[#This Row],[Fractie]]/MAX(Data_Warmte[Fractie])</f>
        <v>0.19366564021197433</v>
      </c>
    </row>
    <row r="3050" spans="1:4" x14ac:dyDescent="0.25">
      <c r="A3050" s="10">
        <v>43958.291666666664</v>
      </c>
      <c r="B3050" s="10">
        <f>DATE(1904,MONTH(Data_Warmte[[#This Row],[Datumtijd]]),DAY(Data_Warmte[[#This Row],[Datumtijd]]))+TIME(HOUR(Data_Warmte[[#This Row],[Datumtijd]]),MINUTE(Data_Warmte[[#This Row],[Datumtijd]]),SECOND(Data_Warmte[[#This Row],[Datumtijd]]))</f>
        <v>1589.2916666666667</v>
      </c>
      <c r="C3050" s="11">
        <v>9.784850000000001E-5</v>
      </c>
      <c r="D3050" s="7">
        <f>Data_Warmte[[#This Row],[Fractie]]/MAX(Data_Warmte[Fractie])</f>
        <v>0.2368947385852512</v>
      </c>
    </row>
    <row r="3051" spans="1:4" x14ac:dyDescent="0.25">
      <c r="A3051" s="10">
        <v>43958.333333333336</v>
      </c>
      <c r="B3051" s="10">
        <f>DATE(1904,MONTH(Data_Warmte[[#This Row],[Datumtijd]]),DAY(Data_Warmte[[#This Row],[Datumtijd]]))+TIME(HOUR(Data_Warmte[[#This Row],[Datumtijd]]),MINUTE(Data_Warmte[[#This Row],[Datumtijd]]),SECOND(Data_Warmte[[#This Row],[Datumtijd]]))</f>
        <v>1589.3333333333333</v>
      </c>
      <c r="C3051" s="11">
        <v>9.0868080000000004E-5</v>
      </c>
      <c r="D3051" s="7">
        <f>Data_Warmte[[#This Row],[Fractie]]/MAX(Data_Warmte[Fractie])</f>
        <v>0.21999489064567868</v>
      </c>
    </row>
    <row r="3052" spans="1:4" x14ac:dyDescent="0.25">
      <c r="A3052" s="10">
        <v>43958.375</v>
      </c>
      <c r="B3052" s="10">
        <f>DATE(1904,MONTH(Data_Warmte[[#This Row],[Datumtijd]]),DAY(Data_Warmte[[#This Row],[Datumtijd]]))+TIME(HOUR(Data_Warmte[[#This Row],[Datumtijd]]),MINUTE(Data_Warmte[[#This Row],[Datumtijd]]),SECOND(Data_Warmte[[#This Row],[Datumtijd]]))</f>
        <v>1589.375</v>
      </c>
      <c r="C3052" s="11">
        <v>6.654881999999999E-5</v>
      </c>
      <c r="D3052" s="7">
        <f>Data_Warmte[[#This Row],[Fractie]]/MAX(Data_Warmte[Fractie])</f>
        <v>0.161117087303913</v>
      </c>
    </row>
    <row r="3053" spans="1:4" x14ac:dyDescent="0.25">
      <c r="A3053" s="10">
        <v>43958.416666666664</v>
      </c>
      <c r="B3053" s="10">
        <f>DATE(1904,MONTH(Data_Warmte[[#This Row],[Datumtijd]]),DAY(Data_Warmte[[#This Row],[Datumtijd]]))+TIME(HOUR(Data_Warmte[[#This Row],[Datumtijd]]),MINUTE(Data_Warmte[[#This Row],[Datumtijd]]),SECOND(Data_Warmte[[#This Row],[Datumtijd]]))</f>
        <v>1589.4166666666667</v>
      </c>
      <c r="C3053" s="11">
        <v>4.6125640000000014E-5</v>
      </c>
      <c r="D3053" s="7">
        <f>Data_Warmte[[#This Row],[Fractie]]/MAX(Data_Warmte[Fractie])</f>
        <v>0.11167183380304663</v>
      </c>
    </row>
    <row r="3054" spans="1:4" x14ac:dyDescent="0.25">
      <c r="A3054" s="10">
        <v>43958.458333333336</v>
      </c>
      <c r="B3054" s="10">
        <f>DATE(1904,MONTH(Data_Warmte[[#This Row],[Datumtijd]]),DAY(Data_Warmte[[#This Row],[Datumtijd]]))+TIME(HOUR(Data_Warmte[[#This Row],[Datumtijd]]),MINUTE(Data_Warmte[[#This Row],[Datumtijd]]),SECOND(Data_Warmte[[#This Row],[Datumtijd]]))</f>
        <v>1589.4583333333333</v>
      </c>
      <c r="C3054" s="11">
        <v>3.3482869999999995E-5</v>
      </c>
      <c r="D3054" s="7">
        <f>Data_Warmte[[#This Row],[Fractie]]/MAX(Data_Warmte[Fractie])</f>
        <v>8.1063232811274033E-2</v>
      </c>
    </row>
    <row r="3055" spans="1:4" x14ac:dyDescent="0.25">
      <c r="A3055" s="10">
        <v>43958.5</v>
      </c>
      <c r="B3055" s="10">
        <f>DATE(1904,MONTH(Data_Warmte[[#This Row],[Datumtijd]]),DAY(Data_Warmte[[#This Row],[Datumtijd]]))+TIME(HOUR(Data_Warmte[[#This Row],[Datumtijd]]),MINUTE(Data_Warmte[[#This Row],[Datumtijd]]),SECOND(Data_Warmte[[#This Row],[Datumtijd]]))</f>
        <v>1589.5</v>
      </c>
      <c r="C3055" s="11">
        <v>3.1817500000000012E-5</v>
      </c>
      <c r="D3055" s="7">
        <f>Data_Warmte[[#This Row],[Fractie]]/MAX(Data_Warmte[Fractie])</f>
        <v>7.703131212983573E-2</v>
      </c>
    </row>
    <row r="3056" spans="1:4" x14ac:dyDescent="0.25">
      <c r="A3056" s="10">
        <v>43958.541666666664</v>
      </c>
      <c r="B3056" s="10">
        <f>DATE(1904,MONTH(Data_Warmte[[#This Row],[Datumtijd]]),DAY(Data_Warmte[[#This Row],[Datumtijd]]))+TIME(HOUR(Data_Warmte[[#This Row],[Datumtijd]]),MINUTE(Data_Warmte[[#This Row],[Datumtijd]]),SECOND(Data_Warmte[[#This Row],[Datumtijd]]))</f>
        <v>1589.5416666666667</v>
      </c>
      <c r="C3056" s="11">
        <v>2.8441739999999992E-5</v>
      </c>
      <c r="D3056" s="7">
        <f>Data_Warmte[[#This Row],[Fractie]]/MAX(Data_Warmte[Fractie])</f>
        <v>6.8858475727371193E-2</v>
      </c>
    </row>
    <row r="3057" spans="1:4" x14ac:dyDescent="0.25">
      <c r="A3057" s="10">
        <v>43958.583333333336</v>
      </c>
      <c r="B3057" s="10">
        <f>DATE(1904,MONTH(Data_Warmte[[#This Row],[Datumtijd]]),DAY(Data_Warmte[[#This Row],[Datumtijd]]))+TIME(HOUR(Data_Warmte[[#This Row],[Datumtijd]]),MINUTE(Data_Warmte[[#This Row],[Datumtijd]]),SECOND(Data_Warmte[[#This Row],[Datumtijd]]))</f>
        <v>1589.5833333333333</v>
      </c>
      <c r="C3057" s="11">
        <v>2.6242299999999998E-5</v>
      </c>
      <c r="D3057" s="7">
        <f>Data_Warmte[[#This Row],[Fractie]]/MAX(Data_Warmte[Fractie])</f>
        <v>6.3533552362843942E-2</v>
      </c>
    </row>
    <row r="3058" spans="1:4" x14ac:dyDescent="0.25">
      <c r="A3058" s="10">
        <v>43958.625</v>
      </c>
      <c r="B3058" s="10">
        <f>DATE(1904,MONTH(Data_Warmte[[#This Row],[Datumtijd]]),DAY(Data_Warmte[[#This Row],[Datumtijd]]))+TIME(HOUR(Data_Warmte[[#This Row],[Datumtijd]]),MINUTE(Data_Warmte[[#This Row],[Datumtijd]]),SECOND(Data_Warmte[[#This Row],[Datumtijd]]))</f>
        <v>1589.625</v>
      </c>
      <c r="C3058" s="11">
        <v>3.0403749999999998E-5</v>
      </c>
      <c r="D3058" s="7">
        <f>Data_Warmte[[#This Row],[Fractie]]/MAX(Data_Warmte[Fractie])</f>
        <v>7.3608572520389479E-2</v>
      </c>
    </row>
    <row r="3059" spans="1:4" x14ac:dyDescent="0.25">
      <c r="A3059" s="10">
        <v>43958.666666666664</v>
      </c>
      <c r="B3059" s="10">
        <f>DATE(1904,MONTH(Data_Warmte[[#This Row],[Datumtijd]]),DAY(Data_Warmte[[#This Row],[Datumtijd]]))+TIME(HOUR(Data_Warmte[[#This Row],[Datumtijd]]),MINUTE(Data_Warmte[[#This Row],[Datumtijd]]),SECOND(Data_Warmte[[#This Row],[Datumtijd]]))</f>
        <v>1589.6666666666667</v>
      </c>
      <c r="C3059" s="11">
        <v>5.620996000000001E-5</v>
      </c>
      <c r="D3059" s="7">
        <f>Data_Warmte[[#This Row],[Fractie]]/MAX(Data_Warmte[Fractie])</f>
        <v>0.1360863353049605</v>
      </c>
    </row>
    <row r="3060" spans="1:4" x14ac:dyDescent="0.25">
      <c r="A3060" s="10">
        <v>43958.708333333336</v>
      </c>
      <c r="B3060" s="10">
        <f>DATE(1904,MONTH(Data_Warmte[[#This Row],[Datumtijd]]),DAY(Data_Warmte[[#This Row],[Datumtijd]]))+TIME(HOUR(Data_Warmte[[#This Row],[Datumtijd]]),MINUTE(Data_Warmte[[#This Row],[Datumtijd]]),SECOND(Data_Warmte[[#This Row],[Datumtijd]]))</f>
        <v>1589.7083333333333</v>
      </c>
      <c r="C3060" s="11">
        <v>8.0450219999999965E-5</v>
      </c>
      <c r="D3060" s="7">
        <f>Data_Warmte[[#This Row],[Fractie]]/MAX(Data_Warmte[Fractie])</f>
        <v>0.19477287680471275</v>
      </c>
    </row>
    <row r="3061" spans="1:4" x14ac:dyDescent="0.25">
      <c r="A3061" s="10">
        <v>43958.75</v>
      </c>
      <c r="B3061" s="10">
        <f>DATE(1904,MONTH(Data_Warmte[[#This Row],[Datumtijd]]),DAY(Data_Warmte[[#This Row],[Datumtijd]]))+TIME(HOUR(Data_Warmte[[#This Row],[Datumtijd]]),MINUTE(Data_Warmte[[#This Row],[Datumtijd]]),SECOND(Data_Warmte[[#This Row],[Datumtijd]]))</f>
        <v>1589.75</v>
      </c>
      <c r="C3061" s="11">
        <v>7.8158999999999981E-5</v>
      </c>
      <c r="D3061" s="7">
        <f>Data_Warmte[[#This Row],[Fractie]]/MAX(Data_Warmte[Fractie])</f>
        <v>0.18922575075841369</v>
      </c>
    </row>
    <row r="3062" spans="1:4" x14ac:dyDescent="0.25">
      <c r="A3062" s="10">
        <v>43958.791666666664</v>
      </c>
      <c r="B3062" s="10">
        <f>DATE(1904,MONTH(Data_Warmte[[#This Row],[Datumtijd]]),DAY(Data_Warmte[[#This Row],[Datumtijd]]))+TIME(HOUR(Data_Warmte[[#This Row],[Datumtijd]]),MINUTE(Data_Warmte[[#This Row],[Datumtijd]]),SECOND(Data_Warmte[[#This Row],[Datumtijd]]))</f>
        <v>1589.7916666666667</v>
      </c>
      <c r="C3062" s="11">
        <v>7.5675700000000005E-5</v>
      </c>
      <c r="D3062" s="7">
        <f>Data_Warmte[[#This Row],[Fractie]]/MAX(Data_Warmte[Fractie])</f>
        <v>0.18321359212206517</v>
      </c>
    </row>
    <row r="3063" spans="1:4" x14ac:dyDescent="0.25">
      <c r="A3063" s="10">
        <v>43958.833333333336</v>
      </c>
      <c r="B3063" s="10">
        <f>DATE(1904,MONTH(Data_Warmte[[#This Row],[Datumtijd]]),DAY(Data_Warmte[[#This Row],[Datumtijd]]))+TIME(HOUR(Data_Warmte[[#This Row],[Datumtijd]]),MINUTE(Data_Warmte[[#This Row],[Datumtijd]]),SECOND(Data_Warmte[[#This Row],[Datumtijd]]))</f>
        <v>1589.8333333333333</v>
      </c>
      <c r="C3063" s="11">
        <v>7.2296160000000012E-5</v>
      </c>
      <c r="D3063" s="7">
        <f>Data_Warmte[[#This Row],[Fractie]]/MAX(Data_Warmte[Fractie])</f>
        <v>0.17503160420361574</v>
      </c>
    </row>
    <row r="3064" spans="1:4" x14ac:dyDescent="0.25">
      <c r="A3064" s="10">
        <v>43958.875</v>
      </c>
      <c r="B3064" s="10">
        <f>DATE(1904,MONTH(Data_Warmte[[#This Row],[Datumtijd]]),DAY(Data_Warmte[[#This Row],[Datumtijd]]))+TIME(HOUR(Data_Warmte[[#This Row],[Datumtijd]]),MINUTE(Data_Warmte[[#This Row],[Datumtijd]]),SECOND(Data_Warmte[[#This Row],[Datumtijd]]))</f>
        <v>1589.875</v>
      </c>
      <c r="C3064" s="11">
        <v>6.5269249999999992E-5</v>
      </c>
      <c r="D3064" s="7">
        <f>Data_Warmte[[#This Row],[Fractie]]/MAX(Data_Warmte[Fractie])</f>
        <v>0.15801920230157235</v>
      </c>
    </row>
    <row r="3065" spans="1:4" x14ac:dyDescent="0.25">
      <c r="A3065" s="10">
        <v>43958.916666666664</v>
      </c>
      <c r="B3065" s="10">
        <f>DATE(1904,MONTH(Data_Warmte[[#This Row],[Datumtijd]]),DAY(Data_Warmte[[#This Row],[Datumtijd]]))+TIME(HOUR(Data_Warmte[[#This Row],[Datumtijd]]),MINUTE(Data_Warmte[[#This Row],[Datumtijd]]),SECOND(Data_Warmte[[#This Row],[Datumtijd]]))</f>
        <v>1589.9166666666667</v>
      </c>
      <c r="C3065" s="11">
        <v>4.7865750000000002E-5</v>
      </c>
      <c r="D3065" s="7">
        <f>Data_Warmte[[#This Row],[Fractie]]/MAX(Data_Warmte[Fractie])</f>
        <v>0.11588470271324534</v>
      </c>
    </row>
    <row r="3066" spans="1:4" x14ac:dyDescent="0.25">
      <c r="A3066" s="10">
        <v>43958.958333333336</v>
      </c>
      <c r="B3066" s="10">
        <f>DATE(1904,MONTH(Data_Warmte[[#This Row],[Datumtijd]]),DAY(Data_Warmte[[#This Row],[Datumtijd]]))+TIME(HOUR(Data_Warmte[[#This Row],[Datumtijd]]),MINUTE(Data_Warmte[[#This Row],[Datumtijd]]),SECOND(Data_Warmte[[#This Row],[Datumtijd]]))</f>
        <v>1589.9583333333333</v>
      </c>
      <c r="C3066" s="11">
        <v>3.0036539999999999E-5</v>
      </c>
      <c r="D3066" s="7">
        <f>Data_Warmte[[#This Row],[Fractie]]/MAX(Data_Warmte[Fractie])</f>
        <v>7.2719543900064285E-2</v>
      </c>
    </row>
    <row r="3067" spans="1:4" x14ac:dyDescent="0.25">
      <c r="A3067" s="10">
        <v>43959</v>
      </c>
      <c r="B3067" s="10">
        <f>DATE(1904,MONTH(Data_Warmte[[#This Row],[Datumtijd]]),DAY(Data_Warmte[[#This Row],[Datumtijd]]))+TIME(HOUR(Data_Warmte[[#This Row],[Datumtijd]]),MINUTE(Data_Warmte[[#This Row],[Datumtijd]]),SECOND(Data_Warmte[[#This Row],[Datumtijd]]))</f>
        <v>1590</v>
      </c>
      <c r="C3067" s="11">
        <v>2.0566749999999998E-5</v>
      </c>
      <c r="D3067" s="7">
        <f>Data_Warmte[[#This Row],[Fractie]]/MAX(Data_Warmte[Fractie])</f>
        <v>4.9792841635775853E-2</v>
      </c>
    </row>
    <row r="3068" spans="1:4" x14ac:dyDescent="0.25">
      <c r="A3068" s="10">
        <v>43959.041666666664</v>
      </c>
      <c r="B3068" s="10">
        <f>DATE(1904,MONTH(Data_Warmte[[#This Row],[Datumtijd]]),DAY(Data_Warmte[[#This Row],[Datumtijd]]))+TIME(HOUR(Data_Warmte[[#This Row],[Datumtijd]]),MINUTE(Data_Warmte[[#This Row],[Datumtijd]]),SECOND(Data_Warmte[[#This Row],[Datumtijd]]))</f>
        <v>1590.0416666666667</v>
      </c>
      <c r="C3068" s="11">
        <v>1.9659909999999999E-5</v>
      </c>
      <c r="D3068" s="7">
        <f>Data_Warmte[[#This Row],[Fractie]]/MAX(Data_Warmte[Fractie])</f>
        <v>4.7597349372341578E-2</v>
      </c>
    </row>
    <row r="3069" spans="1:4" x14ac:dyDescent="0.25">
      <c r="A3069" s="10">
        <v>43959.083333333336</v>
      </c>
      <c r="B3069" s="10">
        <f>DATE(1904,MONTH(Data_Warmte[[#This Row],[Datumtijd]]),DAY(Data_Warmte[[#This Row],[Datumtijd]]))+TIME(HOUR(Data_Warmte[[#This Row],[Datumtijd]]),MINUTE(Data_Warmte[[#This Row],[Datumtijd]]),SECOND(Data_Warmte[[#This Row],[Datumtijd]]))</f>
        <v>1590.0833333333333</v>
      </c>
      <c r="C3069" s="11">
        <v>2.0438399999999997E-5</v>
      </c>
      <c r="D3069" s="7">
        <f>Data_Warmte[[#This Row],[Fractie]]/MAX(Data_Warmte[Fractie])</f>
        <v>4.9482101668403673E-2</v>
      </c>
    </row>
    <row r="3070" spans="1:4" x14ac:dyDescent="0.25">
      <c r="A3070" s="10">
        <v>43959.125</v>
      </c>
      <c r="B3070" s="10">
        <f>DATE(1904,MONTH(Data_Warmte[[#This Row],[Datumtijd]]),DAY(Data_Warmte[[#This Row],[Datumtijd]]))+TIME(HOUR(Data_Warmte[[#This Row],[Datumtijd]]),MINUTE(Data_Warmte[[#This Row],[Datumtijd]]),SECOND(Data_Warmte[[#This Row],[Datumtijd]]))</f>
        <v>1590.125</v>
      </c>
      <c r="C3070" s="11">
        <v>2.2132770000000001E-5</v>
      </c>
      <c r="D3070" s="7">
        <f>Data_Warmte[[#This Row],[Fractie]]/MAX(Data_Warmte[Fractie])</f>
        <v>5.3584232393112718E-2</v>
      </c>
    </row>
    <row r="3071" spans="1:4" x14ac:dyDescent="0.25">
      <c r="A3071" s="10">
        <v>43959.166666666664</v>
      </c>
      <c r="B3071" s="10">
        <f>DATE(1904,MONTH(Data_Warmte[[#This Row],[Datumtijd]]),DAY(Data_Warmte[[#This Row],[Datumtijd]]))+TIME(HOUR(Data_Warmte[[#This Row],[Datumtijd]]),MINUTE(Data_Warmte[[#This Row],[Datumtijd]]),SECOND(Data_Warmte[[#This Row],[Datumtijd]]))</f>
        <v>1590.1666666666667</v>
      </c>
      <c r="C3071" s="11">
        <v>2.4936789999999997E-5</v>
      </c>
      <c r="D3071" s="7">
        <f>Data_Warmte[[#This Row],[Fractie]]/MAX(Data_Warmte[Fractie])</f>
        <v>6.0372865687315647E-2</v>
      </c>
    </row>
    <row r="3072" spans="1:4" x14ac:dyDescent="0.25">
      <c r="A3072" s="10">
        <v>43959.208333333336</v>
      </c>
      <c r="B3072" s="10">
        <f>DATE(1904,MONTH(Data_Warmte[[#This Row],[Datumtijd]]),DAY(Data_Warmte[[#This Row],[Datumtijd]]))+TIME(HOUR(Data_Warmte[[#This Row],[Datumtijd]]),MINUTE(Data_Warmte[[#This Row],[Datumtijd]]),SECOND(Data_Warmte[[#This Row],[Datumtijd]]))</f>
        <v>1590.2083333333333</v>
      </c>
      <c r="C3072" s="11">
        <v>3.9927199999999999E-5</v>
      </c>
      <c r="D3072" s="7">
        <f>Data_Warmte[[#This Row],[Fractie]]/MAX(Data_Warmte[Fractie])</f>
        <v>9.6665187575088435E-2</v>
      </c>
    </row>
    <row r="3073" spans="1:4" x14ac:dyDescent="0.25">
      <c r="A3073" s="10">
        <v>43959.25</v>
      </c>
      <c r="B3073" s="10">
        <f>DATE(1904,MONTH(Data_Warmte[[#This Row],[Datumtijd]]),DAY(Data_Warmte[[#This Row],[Datumtijd]]))+TIME(HOUR(Data_Warmte[[#This Row],[Datumtijd]]),MINUTE(Data_Warmte[[#This Row],[Datumtijd]]),SECOND(Data_Warmte[[#This Row],[Datumtijd]]))</f>
        <v>1590.25</v>
      </c>
      <c r="C3073" s="11">
        <v>7.5916720000000006E-5</v>
      </c>
      <c r="D3073" s="7">
        <f>Data_Warmte[[#This Row],[Fractie]]/MAX(Data_Warmte[Fractie])</f>
        <v>0.18379711021272385</v>
      </c>
    </row>
    <row r="3074" spans="1:4" x14ac:dyDescent="0.25">
      <c r="A3074" s="10">
        <v>43959.291666666664</v>
      </c>
      <c r="B3074" s="10">
        <f>DATE(1904,MONTH(Data_Warmte[[#This Row],[Datumtijd]]),DAY(Data_Warmte[[#This Row],[Datumtijd]]))+TIME(HOUR(Data_Warmte[[#This Row],[Datumtijd]]),MINUTE(Data_Warmte[[#This Row],[Datumtijd]]),SECOND(Data_Warmte[[#This Row],[Datumtijd]]))</f>
        <v>1590.2916666666667</v>
      </c>
      <c r="C3074" s="11">
        <v>9.0489000000000007E-5</v>
      </c>
      <c r="D3074" s="7">
        <f>Data_Warmte[[#This Row],[Fractie]]/MAX(Data_Warmte[Fractie])</f>
        <v>0.21907712432833201</v>
      </c>
    </row>
    <row r="3075" spans="1:4" x14ac:dyDescent="0.25">
      <c r="A3075" s="10">
        <v>43959.333333333336</v>
      </c>
      <c r="B3075" s="10">
        <f>DATE(1904,MONTH(Data_Warmte[[#This Row],[Datumtijd]]),DAY(Data_Warmte[[#This Row],[Datumtijd]]))+TIME(HOUR(Data_Warmte[[#This Row],[Datumtijd]]),MINUTE(Data_Warmte[[#This Row],[Datumtijd]]),SECOND(Data_Warmte[[#This Row],[Datumtijd]]))</f>
        <v>1590.3333333333333</v>
      </c>
      <c r="C3075" s="11">
        <v>8.0442159999999998E-5</v>
      </c>
      <c r="D3075" s="7">
        <f>Data_Warmte[[#This Row],[Fractie]]/MAX(Data_Warmte[Fractie])</f>
        <v>0.19475336325475553</v>
      </c>
    </row>
    <row r="3076" spans="1:4" x14ac:dyDescent="0.25">
      <c r="A3076" s="10">
        <v>43959.375</v>
      </c>
      <c r="B3076" s="10">
        <f>DATE(1904,MONTH(Data_Warmte[[#This Row],[Datumtijd]]),DAY(Data_Warmte[[#This Row],[Datumtijd]]))+TIME(HOUR(Data_Warmte[[#This Row],[Datumtijd]]),MINUTE(Data_Warmte[[#This Row],[Datumtijd]]),SECOND(Data_Warmte[[#This Row],[Datumtijd]]))</f>
        <v>1590.375</v>
      </c>
      <c r="C3076" s="11">
        <v>5.9945790000000011E-5</v>
      </c>
      <c r="D3076" s="7">
        <f>Data_Warmte[[#This Row],[Fractie]]/MAX(Data_Warmte[Fractie])</f>
        <v>0.14513091413088974</v>
      </c>
    </row>
    <row r="3077" spans="1:4" x14ac:dyDescent="0.25">
      <c r="A3077" s="10">
        <v>43959.416666666664</v>
      </c>
      <c r="B3077" s="10">
        <f>DATE(1904,MONTH(Data_Warmte[[#This Row],[Datumtijd]]),DAY(Data_Warmte[[#This Row],[Datumtijd]]))+TIME(HOUR(Data_Warmte[[#This Row],[Datumtijd]]),MINUTE(Data_Warmte[[#This Row],[Datumtijd]]),SECOND(Data_Warmte[[#This Row],[Datumtijd]]))</f>
        <v>1590.4166666666667</v>
      </c>
      <c r="C3077" s="11">
        <v>3.9450839999999994E-5</v>
      </c>
      <c r="D3077" s="7">
        <f>Data_Warmte[[#This Row],[Fractie]]/MAX(Data_Warmte[Fractie])</f>
        <v>9.5511902878108179E-2</v>
      </c>
    </row>
    <row r="3078" spans="1:4" x14ac:dyDescent="0.25">
      <c r="A3078" s="10">
        <v>43959.458333333336</v>
      </c>
      <c r="B3078" s="10">
        <f>DATE(1904,MONTH(Data_Warmte[[#This Row],[Datumtijd]]),DAY(Data_Warmte[[#This Row],[Datumtijd]]))+TIME(HOUR(Data_Warmte[[#This Row],[Datumtijd]]),MINUTE(Data_Warmte[[#This Row],[Datumtijd]]),SECOND(Data_Warmte[[#This Row],[Datumtijd]]))</f>
        <v>1590.4583333333333</v>
      </c>
      <c r="C3078" s="11">
        <v>2.5534809999999999E-5</v>
      </c>
      <c r="D3078" s="7">
        <f>Data_Warmte[[#This Row],[Fractie]]/MAX(Data_Warmte[Fractie])</f>
        <v>6.1820693620996306E-2</v>
      </c>
    </row>
    <row r="3079" spans="1:4" x14ac:dyDescent="0.25">
      <c r="A3079" s="10">
        <v>43959.5</v>
      </c>
      <c r="B3079" s="10">
        <f>DATE(1904,MONTH(Data_Warmte[[#This Row],[Datumtijd]]),DAY(Data_Warmte[[#This Row],[Datumtijd]]))+TIME(HOUR(Data_Warmte[[#This Row],[Datumtijd]]),MINUTE(Data_Warmte[[#This Row],[Datumtijd]]),SECOND(Data_Warmte[[#This Row],[Datumtijd]]))</f>
        <v>1590.5</v>
      </c>
      <c r="C3079" s="11">
        <v>2.7334599999999994E-5</v>
      </c>
      <c r="D3079" s="7">
        <f>Data_Warmte[[#This Row],[Fractie]]/MAX(Data_Warmte[Fractie])</f>
        <v>6.6178049958174168E-2</v>
      </c>
    </row>
    <row r="3080" spans="1:4" x14ac:dyDescent="0.25">
      <c r="A3080" s="10">
        <v>43959.541666666664</v>
      </c>
      <c r="B3080" s="10">
        <f>DATE(1904,MONTH(Data_Warmte[[#This Row],[Datumtijd]]),DAY(Data_Warmte[[#This Row],[Datumtijd]]))+TIME(HOUR(Data_Warmte[[#This Row],[Datumtijd]]),MINUTE(Data_Warmte[[#This Row],[Datumtijd]]),SECOND(Data_Warmte[[#This Row],[Datumtijd]]))</f>
        <v>1590.5416666666667</v>
      </c>
      <c r="C3080" s="11">
        <v>2.4530560000000006E-5</v>
      </c>
      <c r="D3080" s="7">
        <f>Data_Warmte[[#This Row],[Fractie]]/MAX(Data_Warmte[Fractie])</f>
        <v>5.9389368243251764E-2</v>
      </c>
    </row>
    <row r="3081" spans="1:4" x14ac:dyDescent="0.25">
      <c r="A3081" s="10">
        <v>43959.583333333336</v>
      </c>
      <c r="B3081" s="10">
        <f>DATE(1904,MONTH(Data_Warmte[[#This Row],[Datumtijd]]),DAY(Data_Warmte[[#This Row],[Datumtijd]]))+TIME(HOUR(Data_Warmte[[#This Row],[Datumtijd]]),MINUTE(Data_Warmte[[#This Row],[Datumtijd]]),SECOND(Data_Warmte[[#This Row],[Datumtijd]]))</f>
        <v>1590.5833333333333</v>
      </c>
      <c r="C3081" s="11">
        <v>2.6076700000000001E-5</v>
      </c>
      <c r="D3081" s="7">
        <f>Data_Warmte[[#This Row],[Fractie]]/MAX(Data_Warmte[Fractie])</f>
        <v>6.3132628805408555E-2</v>
      </c>
    </row>
    <row r="3082" spans="1:4" x14ac:dyDescent="0.25">
      <c r="A3082" s="10">
        <v>43959.625</v>
      </c>
      <c r="B3082" s="10">
        <f>DATE(1904,MONTH(Data_Warmte[[#This Row],[Datumtijd]]),DAY(Data_Warmte[[#This Row],[Datumtijd]]))+TIME(HOUR(Data_Warmte[[#This Row],[Datumtijd]]),MINUTE(Data_Warmte[[#This Row],[Datumtijd]]),SECOND(Data_Warmte[[#This Row],[Datumtijd]]))</f>
        <v>1590.625</v>
      </c>
      <c r="C3082" s="11">
        <v>3.0476409999999999E-5</v>
      </c>
      <c r="D3082" s="7">
        <f>Data_Warmte[[#This Row],[Fractie]]/MAX(Data_Warmte[Fractie])</f>
        <v>7.3784484994322191E-2</v>
      </c>
    </row>
    <row r="3083" spans="1:4" x14ac:dyDescent="0.25">
      <c r="A3083" s="10">
        <v>43959.666666666664</v>
      </c>
      <c r="B3083" s="10">
        <f>DATE(1904,MONTH(Data_Warmte[[#This Row],[Datumtijd]]),DAY(Data_Warmte[[#This Row],[Datumtijd]]))+TIME(HOUR(Data_Warmte[[#This Row],[Datumtijd]]),MINUTE(Data_Warmte[[#This Row],[Datumtijd]]),SECOND(Data_Warmte[[#This Row],[Datumtijd]]))</f>
        <v>1590.6666666666667</v>
      </c>
      <c r="C3083" s="11">
        <v>5.5680159999999993E-5</v>
      </c>
      <c r="D3083" s="7">
        <f>Data_Warmte[[#This Row],[Fractie]]/MAX(Data_Warmte[Fractie])</f>
        <v>0.13480367044548416</v>
      </c>
    </row>
    <row r="3084" spans="1:4" x14ac:dyDescent="0.25">
      <c r="A3084" s="10">
        <v>43959.708333333336</v>
      </c>
      <c r="B3084" s="10">
        <f>DATE(1904,MONTH(Data_Warmte[[#This Row],[Datumtijd]]),DAY(Data_Warmte[[#This Row],[Datumtijd]]))+TIME(HOUR(Data_Warmte[[#This Row],[Datumtijd]]),MINUTE(Data_Warmte[[#This Row],[Datumtijd]]),SECOND(Data_Warmte[[#This Row],[Datumtijd]]))</f>
        <v>1590.7083333333333</v>
      </c>
      <c r="C3084" s="11">
        <v>7.6977479999999971E-5</v>
      </c>
      <c r="D3084" s="7">
        <f>Data_Warmte[[#This Row],[Fractie]]/MAX(Data_Warmte[Fractie])</f>
        <v>0.18636524833340717</v>
      </c>
    </row>
    <row r="3085" spans="1:4" x14ac:dyDescent="0.25">
      <c r="A3085" s="10">
        <v>43959.75</v>
      </c>
      <c r="B3085" s="10">
        <f>DATE(1904,MONTH(Data_Warmte[[#This Row],[Datumtijd]]),DAY(Data_Warmte[[#This Row],[Datumtijd]]))+TIME(HOUR(Data_Warmte[[#This Row],[Datumtijd]]),MINUTE(Data_Warmte[[#This Row],[Datumtijd]]),SECOND(Data_Warmte[[#This Row],[Datumtijd]]))</f>
        <v>1590.75</v>
      </c>
      <c r="C3085" s="11">
        <v>7.7879099999999998E-5</v>
      </c>
      <c r="D3085" s="7">
        <f>Data_Warmte[[#This Row],[Fractie]]/MAX(Data_Warmte[Fractie])</f>
        <v>0.18854810278905282</v>
      </c>
    </row>
    <row r="3086" spans="1:4" x14ac:dyDescent="0.25">
      <c r="A3086" s="10">
        <v>43959.791666666664</v>
      </c>
      <c r="B3086" s="10">
        <f>DATE(1904,MONTH(Data_Warmte[[#This Row],[Datumtijd]]),DAY(Data_Warmte[[#This Row],[Datumtijd]]))+TIME(HOUR(Data_Warmte[[#This Row],[Datumtijd]]),MINUTE(Data_Warmte[[#This Row],[Datumtijd]]),SECOND(Data_Warmte[[#This Row],[Datumtijd]]))</f>
        <v>1590.7916666666667</v>
      </c>
      <c r="C3086" s="11">
        <v>7.6682549999999993E-5</v>
      </c>
      <c r="D3086" s="7">
        <f>Data_Warmte[[#This Row],[Fractie]]/MAX(Data_Warmte[Fractie])</f>
        <v>0.18565121219334429</v>
      </c>
    </row>
    <row r="3087" spans="1:4" x14ac:dyDescent="0.25">
      <c r="A3087" s="10">
        <v>43959.833333333336</v>
      </c>
      <c r="B3087" s="10">
        <f>DATE(1904,MONTH(Data_Warmte[[#This Row],[Datumtijd]]),DAY(Data_Warmte[[#This Row],[Datumtijd]]))+TIME(HOUR(Data_Warmte[[#This Row],[Datumtijd]]),MINUTE(Data_Warmte[[#This Row],[Datumtijd]]),SECOND(Data_Warmte[[#This Row],[Datumtijd]]))</f>
        <v>1590.8333333333333</v>
      </c>
      <c r="C3087" s="11">
        <v>7.1607730000000018E-5</v>
      </c>
      <c r="D3087" s="7">
        <f>Data_Warmte[[#This Row],[Fractie]]/MAX(Data_Warmte[Fractie])</f>
        <v>0.17336489040744879</v>
      </c>
    </row>
    <row r="3088" spans="1:4" x14ac:dyDescent="0.25">
      <c r="A3088" s="10">
        <v>43959.875</v>
      </c>
      <c r="B3088" s="10">
        <f>DATE(1904,MONTH(Data_Warmte[[#This Row],[Datumtijd]]),DAY(Data_Warmte[[#This Row],[Datumtijd]]))+TIME(HOUR(Data_Warmte[[#This Row],[Datumtijd]]),MINUTE(Data_Warmte[[#This Row],[Datumtijd]]),SECOND(Data_Warmte[[#This Row],[Datumtijd]]))</f>
        <v>1590.875</v>
      </c>
      <c r="C3088" s="11">
        <v>6.26075E-5</v>
      </c>
      <c r="D3088" s="7">
        <f>Data_Warmte[[#This Row],[Fractie]]/MAX(Data_Warmte[Fractie])</f>
        <v>0.15157500979551156</v>
      </c>
    </row>
    <row r="3089" spans="1:4" x14ac:dyDescent="0.25">
      <c r="A3089" s="10">
        <v>43959.916666666664</v>
      </c>
      <c r="B3089" s="10">
        <f>DATE(1904,MONTH(Data_Warmte[[#This Row],[Datumtijd]]),DAY(Data_Warmte[[#This Row],[Datumtijd]]))+TIME(HOUR(Data_Warmte[[#This Row],[Datumtijd]]),MINUTE(Data_Warmte[[#This Row],[Datumtijd]]),SECOND(Data_Warmte[[#This Row],[Datumtijd]]))</f>
        <v>1590.9166666666667</v>
      </c>
      <c r="C3089" s="11">
        <v>4.5590250000000006E-5</v>
      </c>
      <c r="D3089" s="7">
        <f>Data_Warmte[[#This Row],[Fractie]]/MAX(Data_Warmte[Fractie])</f>
        <v>0.1103756353524709</v>
      </c>
    </row>
    <row r="3090" spans="1:4" x14ac:dyDescent="0.25">
      <c r="A3090" s="10">
        <v>43959.958333333336</v>
      </c>
      <c r="B3090" s="10">
        <f>DATE(1904,MONTH(Data_Warmte[[#This Row],[Datumtijd]]),DAY(Data_Warmte[[#This Row],[Datumtijd]]))+TIME(HOUR(Data_Warmte[[#This Row],[Datumtijd]]),MINUTE(Data_Warmte[[#This Row],[Datumtijd]]),SECOND(Data_Warmte[[#This Row],[Datumtijd]]))</f>
        <v>1590.9583333333333</v>
      </c>
      <c r="C3090" s="11">
        <v>2.9074060000000001E-5</v>
      </c>
      <c r="D3090" s="7">
        <f>Data_Warmte[[#This Row],[Fractie]]/MAX(Data_Warmte[Fractie])</f>
        <v>7.0389345194989267E-2</v>
      </c>
    </row>
    <row r="3091" spans="1:4" x14ac:dyDescent="0.25">
      <c r="A3091" s="10">
        <v>43960</v>
      </c>
      <c r="B3091" s="10">
        <f>DATE(1904,MONTH(Data_Warmte[[#This Row],[Datumtijd]]),DAY(Data_Warmte[[#This Row],[Datumtijd]]))+TIME(HOUR(Data_Warmte[[#This Row],[Datumtijd]]),MINUTE(Data_Warmte[[#This Row],[Datumtijd]]),SECOND(Data_Warmte[[#This Row],[Datumtijd]]))</f>
        <v>1591</v>
      </c>
      <c r="C3091" s="11">
        <v>2.3065260000000001E-5</v>
      </c>
      <c r="D3091" s="7">
        <f>Data_Warmte[[#This Row],[Fractie]]/MAX(Data_Warmte[Fractie])</f>
        <v>5.5841824229301937E-2</v>
      </c>
    </row>
    <row r="3092" spans="1:4" x14ac:dyDescent="0.25">
      <c r="A3092" s="10">
        <v>43960.041666666664</v>
      </c>
      <c r="B3092" s="10">
        <f>DATE(1904,MONTH(Data_Warmte[[#This Row],[Datumtijd]]),DAY(Data_Warmte[[#This Row],[Datumtijd]]))+TIME(HOUR(Data_Warmte[[#This Row],[Datumtijd]]),MINUTE(Data_Warmte[[#This Row],[Datumtijd]]),SECOND(Data_Warmte[[#This Row],[Datumtijd]]))</f>
        <v>1591.0416666666667</v>
      </c>
      <c r="C3092" s="11">
        <v>2.065144E-5</v>
      </c>
      <c r="D3092" s="7">
        <f>Data_Warmte[[#This Row],[Fractie]]/MAX(Data_Warmte[Fractie])</f>
        <v>4.9997879172486027E-2</v>
      </c>
    </row>
    <row r="3093" spans="1:4" x14ac:dyDescent="0.25">
      <c r="A3093" s="10">
        <v>43960.083333333336</v>
      </c>
      <c r="B3093" s="10">
        <f>DATE(1904,MONTH(Data_Warmte[[#This Row],[Datumtijd]]),DAY(Data_Warmte[[#This Row],[Datumtijd]]))+TIME(HOUR(Data_Warmte[[#This Row],[Datumtijd]]),MINUTE(Data_Warmte[[#This Row],[Datumtijd]]),SECOND(Data_Warmte[[#This Row],[Datumtijd]]))</f>
        <v>1591.0833333333333</v>
      </c>
      <c r="C3093" s="11">
        <v>1.8850100000000001E-5</v>
      </c>
      <c r="D3093" s="7">
        <f>Data_Warmte[[#This Row],[Fractie]]/MAX(Data_Warmte[Fractie])</f>
        <v>4.5636770229547138E-2</v>
      </c>
    </row>
    <row r="3094" spans="1:4" x14ac:dyDescent="0.25">
      <c r="A3094" s="10">
        <v>43960.125</v>
      </c>
      <c r="B3094" s="10">
        <f>DATE(1904,MONTH(Data_Warmte[[#This Row],[Datumtijd]]),DAY(Data_Warmte[[#This Row],[Datumtijd]]))+TIME(HOUR(Data_Warmte[[#This Row],[Datumtijd]]),MINUTE(Data_Warmte[[#This Row],[Datumtijd]]),SECOND(Data_Warmte[[#This Row],[Datumtijd]]))</f>
        <v>1591.125</v>
      </c>
      <c r="C3094" s="11">
        <v>1.9881279999999994E-5</v>
      </c>
      <c r="D3094" s="7">
        <f>Data_Warmte[[#This Row],[Fractie]]/MAX(Data_Warmte[Fractie])</f>
        <v>4.8133294106094432E-2</v>
      </c>
    </row>
    <row r="3095" spans="1:4" x14ac:dyDescent="0.25">
      <c r="A3095" s="10">
        <v>43960.166666666664</v>
      </c>
      <c r="B3095" s="10">
        <f>DATE(1904,MONTH(Data_Warmte[[#This Row],[Datumtijd]]),DAY(Data_Warmte[[#This Row],[Datumtijd]]))+TIME(HOUR(Data_Warmte[[#This Row],[Datumtijd]]),MINUTE(Data_Warmte[[#This Row],[Datumtijd]]),SECOND(Data_Warmte[[#This Row],[Datumtijd]]))</f>
        <v>1591.1666666666667</v>
      </c>
      <c r="C3095" s="11">
        <v>2.0183970000000003E-5</v>
      </c>
      <c r="D3095" s="7">
        <f>Data_Warmte[[#This Row],[Fractie]]/MAX(Data_Warmte[Fractie])</f>
        <v>4.8866117485322234E-2</v>
      </c>
    </row>
    <row r="3096" spans="1:4" x14ac:dyDescent="0.25">
      <c r="A3096" s="10">
        <v>43960.208333333336</v>
      </c>
      <c r="B3096" s="10">
        <f>DATE(1904,MONTH(Data_Warmte[[#This Row],[Datumtijd]]),DAY(Data_Warmte[[#This Row],[Datumtijd]]))+TIME(HOUR(Data_Warmte[[#This Row],[Datumtijd]]),MINUTE(Data_Warmte[[#This Row],[Datumtijd]]),SECOND(Data_Warmte[[#This Row],[Datumtijd]]))</f>
        <v>1591.2083333333333</v>
      </c>
      <c r="C3096" s="11">
        <v>2.335342E-5</v>
      </c>
      <c r="D3096" s="7">
        <f>Data_Warmte[[#This Row],[Fractie]]/MAX(Data_Warmte[Fractie])</f>
        <v>5.6539469955815123E-2</v>
      </c>
    </row>
    <row r="3097" spans="1:4" x14ac:dyDescent="0.25">
      <c r="A3097" s="10">
        <v>43960.25</v>
      </c>
      <c r="B3097" s="10">
        <f>DATE(1904,MONTH(Data_Warmte[[#This Row],[Datumtijd]]),DAY(Data_Warmte[[#This Row],[Datumtijd]]))+TIME(HOUR(Data_Warmte[[#This Row],[Datumtijd]]),MINUTE(Data_Warmte[[#This Row],[Datumtijd]]),SECOND(Data_Warmte[[#This Row],[Datumtijd]]))</f>
        <v>1591.25</v>
      </c>
      <c r="C3097" s="11">
        <v>4.1046800000000001E-5</v>
      </c>
      <c r="D3097" s="7">
        <f>Data_Warmte[[#This Row],[Fractie]]/MAX(Data_Warmte[Fractie])</f>
        <v>9.9375779452532106E-2</v>
      </c>
    </row>
    <row r="3098" spans="1:4" x14ac:dyDescent="0.25">
      <c r="A3098" s="10">
        <v>43960.291666666664</v>
      </c>
      <c r="B3098" s="10">
        <f>DATE(1904,MONTH(Data_Warmte[[#This Row],[Datumtijd]]),DAY(Data_Warmte[[#This Row],[Datumtijd]]))+TIME(HOUR(Data_Warmte[[#This Row],[Datumtijd]]),MINUTE(Data_Warmte[[#This Row],[Datumtijd]]),SECOND(Data_Warmte[[#This Row],[Datumtijd]]))</f>
        <v>1591.2916666666667</v>
      </c>
      <c r="C3098" s="11">
        <v>6.4090659999999997E-5</v>
      </c>
      <c r="D3098" s="7">
        <f>Data_Warmte[[#This Row],[Fractie]]/MAX(Data_Warmte[Fractie])</f>
        <v>0.15516579351197221</v>
      </c>
    </row>
    <row r="3099" spans="1:4" x14ac:dyDescent="0.25">
      <c r="A3099" s="10">
        <v>43960.333333333336</v>
      </c>
      <c r="B3099" s="10">
        <f>DATE(1904,MONTH(Data_Warmte[[#This Row],[Datumtijd]]),DAY(Data_Warmte[[#This Row],[Datumtijd]]))+TIME(HOUR(Data_Warmte[[#This Row],[Datumtijd]]),MINUTE(Data_Warmte[[#This Row],[Datumtijd]]),SECOND(Data_Warmte[[#This Row],[Datumtijd]]))</f>
        <v>1591.3333333333333</v>
      </c>
      <c r="C3099" s="11">
        <v>8.3508160000000025E-5</v>
      </c>
      <c r="D3099" s="7">
        <f>Data_Warmte[[#This Row],[Fractie]]/MAX(Data_Warmte[Fractie])</f>
        <v>0.20217625955365012</v>
      </c>
    </row>
    <row r="3100" spans="1:4" x14ac:dyDescent="0.25">
      <c r="A3100" s="10">
        <v>43960.375</v>
      </c>
      <c r="B3100" s="10">
        <f>DATE(1904,MONTH(Data_Warmte[[#This Row],[Datumtijd]]),DAY(Data_Warmte[[#This Row],[Datumtijd]]))+TIME(HOUR(Data_Warmte[[#This Row],[Datumtijd]]),MINUTE(Data_Warmte[[#This Row],[Datumtijd]]),SECOND(Data_Warmte[[#This Row],[Datumtijd]]))</f>
        <v>1591.375</v>
      </c>
      <c r="C3100" s="11">
        <v>6.969215999999998E-5</v>
      </c>
      <c r="D3100" s="7">
        <f>Data_Warmte[[#This Row],[Fractie]]/MAX(Data_Warmte[Fractie])</f>
        <v>0.16872722652510252</v>
      </c>
    </row>
    <row r="3101" spans="1:4" x14ac:dyDescent="0.25">
      <c r="A3101" s="10">
        <v>43960.416666666664</v>
      </c>
      <c r="B3101" s="10">
        <f>DATE(1904,MONTH(Data_Warmte[[#This Row],[Datumtijd]]),DAY(Data_Warmte[[#This Row],[Datumtijd]]))+TIME(HOUR(Data_Warmte[[#This Row],[Datumtijd]]),MINUTE(Data_Warmte[[#This Row],[Datumtijd]]),SECOND(Data_Warmte[[#This Row],[Datumtijd]]))</f>
        <v>1591.4166666666667</v>
      </c>
      <c r="C3101" s="11">
        <v>5.1768269999999988E-5</v>
      </c>
      <c r="D3101" s="7">
        <f>Data_Warmte[[#This Row],[Fractie]]/MAX(Data_Warmte[Fractie])</f>
        <v>0.12533284402582254</v>
      </c>
    </row>
    <row r="3102" spans="1:4" x14ac:dyDescent="0.25">
      <c r="A3102" s="10">
        <v>43960.458333333336</v>
      </c>
      <c r="B3102" s="10">
        <f>DATE(1904,MONTH(Data_Warmte[[#This Row],[Datumtijd]]),DAY(Data_Warmte[[#This Row],[Datumtijd]]))+TIME(HOUR(Data_Warmte[[#This Row],[Datumtijd]]),MINUTE(Data_Warmte[[#This Row],[Datumtijd]]),SECOND(Data_Warmte[[#This Row],[Datumtijd]]))</f>
        <v>1591.4583333333333</v>
      </c>
      <c r="C3102" s="11">
        <v>4.4197410000000005E-5</v>
      </c>
      <c r="D3102" s="7">
        <f>Data_Warmte[[#This Row],[Fractie]]/MAX(Data_Warmte[Fractie])</f>
        <v>0.10700351960525882</v>
      </c>
    </row>
    <row r="3103" spans="1:4" x14ac:dyDescent="0.25">
      <c r="A3103" s="10">
        <v>43960.5</v>
      </c>
      <c r="B3103" s="10">
        <f>DATE(1904,MONTH(Data_Warmte[[#This Row],[Datumtijd]]),DAY(Data_Warmte[[#This Row],[Datumtijd]]))+TIME(HOUR(Data_Warmte[[#This Row],[Datumtijd]]),MINUTE(Data_Warmte[[#This Row],[Datumtijd]]),SECOND(Data_Warmte[[#This Row],[Datumtijd]]))</f>
        <v>1591.5</v>
      </c>
      <c r="C3103" s="11">
        <v>4.3576760000000003E-5</v>
      </c>
      <c r="D3103" s="7">
        <f>Data_Warmte[[#This Row],[Fractie]]/MAX(Data_Warmte[Fractie])</f>
        <v>0.10550090362746727</v>
      </c>
    </row>
    <row r="3104" spans="1:4" x14ac:dyDescent="0.25">
      <c r="A3104" s="10">
        <v>43960.541666666664</v>
      </c>
      <c r="B3104" s="10">
        <f>DATE(1904,MONTH(Data_Warmte[[#This Row],[Datumtijd]]),DAY(Data_Warmte[[#This Row],[Datumtijd]]))+TIME(HOUR(Data_Warmte[[#This Row],[Datumtijd]]),MINUTE(Data_Warmte[[#This Row],[Datumtijd]]),SECOND(Data_Warmte[[#This Row],[Datumtijd]]))</f>
        <v>1591.5416666666667</v>
      </c>
      <c r="C3104" s="11">
        <v>3.2920670000000003E-5</v>
      </c>
      <c r="D3104" s="7">
        <f>Data_Warmte[[#This Row],[Fractie]]/MAX(Data_Warmte[Fractie])</f>
        <v>7.9702126386212574E-2</v>
      </c>
    </row>
    <row r="3105" spans="1:4" x14ac:dyDescent="0.25">
      <c r="A3105" s="10">
        <v>43960.583333333336</v>
      </c>
      <c r="B3105" s="10">
        <f>DATE(1904,MONTH(Data_Warmte[[#This Row],[Datumtijd]]),DAY(Data_Warmte[[#This Row],[Datumtijd]]))+TIME(HOUR(Data_Warmte[[#This Row],[Datumtijd]]),MINUTE(Data_Warmte[[#This Row],[Datumtijd]]),SECOND(Data_Warmte[[#This Row],[Datumtijd]]))</f>
        <v>1591.5833333333333</v>
      </c>
      <c r="C3105" s="11">
        <v>2.6661490000000001E-5</v>
      </c>
      <c r="D3105" s="7">
        <f>Data_Warmte[[#This Row],[Fractie]]/MAX(Data_Warmte[Fractie])</f>
        <v>6.4548426433141931E-2</v>
      </c>
    </row>
    <row r="3106" spans="1:4" x14ac:dyDescent="0.25">
      <c r="A3106" s="10">
        <v>43960.625</v>
      </c>
      <c r="B3106" s="10">
        <f>DATE(1904,MONTH(Data_Warmte[[#This Row],[Datumtijd]]),DAY(Data_Warmte[[#This Row],[Datumtijd]]))+TIME(HOUR(Data_Warmte[[#This Row],[Datumtijd]]),MINUTE(Data_Warmte[[#This Row],[Datumtijd]]),SECOND(Data_Warmte[[#This Row],[Datumtijd]]))</f>
        <v>1591.625</v>
      </c>
      <c r="C3106" s="11">
        <v>2.8670449999999999E-5</v>
      </c>
      <c r="D3106" s="7">
        <f>Data_Warmte[[#This Row],[Fractie]]/MAX(Data_Warmte[Fractie])</f>
        <v>6.9412190865179482E-2</v>
      </c>
    </row>
    <row r="3107" spans="1:4" x14ac:dyDescent="0.25">
      <c r="A3107" s="10">
        <v>43960.666666666664</v>
      </c>
      <c r="B3107" s="10">
        <f>DATE(1904,MONTH(Data_Warmte[[#This Row],[Datumtijd]]),DAY(Data_Warmte[[#This Row],[Datumtijd]]))+TIME(HOUR(Data_Warmte[[#This Row],[Datumtijd]]),MINUTE(Data_Warmte[[#This Row],[Datumtijd]]),SECOND(Data_Warmte[[#This Row],[Datumtijd]]))</f>
        <v>1591.6666666666667</v>
      </c>
      <c r="C3107" s="11">
        <v>3.6536879999999998E-5</v>
      </c>
      <c r="D3107" s="7">
        <f>Data_Warmte[[#This Row],[Fractie]]/MAX(Data_Warmte[Fractie])</f>
        <v>8.845710088883009E-2</v>
      </c>
    </row>
    <row r="3108" spans="1:4" x14ac:dyDescent="0.25">
      <c r="A3108" s="10">
        <v>43960.708333333336</v>
      </c>
      <c r="B3108" s="10">
        <f>DATE(1904,MONTH(Data_Warmte[[#This Row],[Datumtijd]]),DAY(Data_Warmte[[#This Row],[Datumtijd]]))+TIME(HOUR(Data_Warmte[[#This Row],[Datumtijd]]),MINUTE(Data_Warmte[[#This Row],[Datumtijd]]),SECOND(Data_Warmte[[#This Row],[Datumtijd]]))</f>
        <v>1591.7083333333333</v>
      </c>
      <c r="C3108" s="11">
        <v>4.9425080000000008E-5</v>
      </c>
      <c r="D3108" s="7">
        <f>Data_Warmte[[#This Row],[Fractie]]/MAX(Data_Warmte[Fractie])</f>
        <v>0.11965989673991045</v>
      </c>
    </row>
    <row r="3109" spans="1:4" x14ac:dyDescent="0.25">
      <c r="A3109" s="10">
        <v>43960.75</v>
      </c>
      <c r="B3109" s="10">
        <f>DATE(1904,MONTH(Data_Warmte[[#This Row],[Datumtijd]]),DAY(Data_Warmte[[#This Row],[Datumtijd]]))+TIME(HOUR(Data_Warmte[[#This Row],[Datumtijd]]),MINUTE(Data_Warmte[[#This Row],[Datumtijd]]),SECOND(Data_Warmte[[#This Row],[Datumtijd]]))</f>
        <v>1591.75</v>
      </c>
      <c r="C3109" s="11">
        <v>5.927213E-5</v>
      </c>
      <c r="D3109" s="7">
        <f>Data_Warmte[[#This Row],[Fractie]]/MAX(Data_Warmte[Fractie])</f>
        <v>0.1434999590360713</v>
      </c>
    </row>
    <row r="3110" spans="1:4" x14ac:dyDescent="0.25">
      <c r="A3110" s="10">
        <v>43960.791666666664</v>
      </c>
      <c r="B3110" s="10">
        <f>DATE(1904,MONTH(Data_Warmte[[#This Row],[Datumtijd]]),DAY(Data_Warmte[[#This Row],[Datumtijd]]))+TIME(HOUR(Data_Warmte[[#This Row],[Datumtijd]]),MINUTE(Data_Warmte[[#This Row],[Datumtijd]]),SECOND(Data_Warmte[[#This Row],[Datumtijd]]))</f>
        <v>1591.7916666666667</v>
      </c>
      <c r="C3110" s="11">
        <v>6.1663540000000006E-5</v>
      </c>
      <c r="D3110" s="7">
        <f>Data_Warmte[[#This Row],[Fractie]]/MAX(Data_Warmte[Fractie])</f>
        <v>0.14928964867669081</v>
      </c>
    </row>
    <row r="3111" spans="1:4" x14ac:dyDescent="0.25">
      <c r="A3111" s="10">
        <v>43960.833333333336</v>
      </c>
      <c r="B3111" s="10">
        <f>DATE(1904,MONTH(Data_Warmte[[#This Row],[Datumtijd]]),DAY(Data_Warmte[[#This Row],[Datumtijd]]))+TIME(HOUR(Data_Warmte[[#This Row],[Datumtijd]]),MINUTE(Data_Warmte[[#This Row],[Datumtijd]]),SECOND(Data_Warmte[[#This Row],[Datumtijd]]))</f>
        <v>1591.8333333333333</v>
      </c>
      <c r="C3111" s="11">
        <v>5.7302699999999996E-5</v>
      </c>
      <c r="D3111" s="7">
        <f>Data_Warmte[[#This Row],[Fractie]]/MAX(Data_Warmte[Fractie])</f>
        <v>0.13873189815611964</v>
      </c>
    </row>
    <row r="3112" spans="1:4" x14ac:dyDescent="0.25">
      <c r="A3112" s="10">
        <v>43960.875</v>
      </c>
      <c r="B3112" s="10">
        <f>DATE(1904,MONTH(Data_Warmte[[#This Row],[Datumtijd]]),DAY(Data_Warmte[[#This Row],[Datumtijd]]))+TIME(HOUR(Data_Warmte[[#This Row],[Datumtijd]]),MINUTE(Data_Warmte[[#This Row],[Datumtijd]]),SECOND(Data_Warmte[[#This Row],[Datumtijd]]))</f>
        <v>1591.875</v>
      </c>
      <c r="C3112" s="11">
        <v>4.9134329999999997E-5</v>
      </c>
      <c r="D3112" s="7">
        <f>Data_Warmte[[#This Row],[Fractie]]/MAX(Data_Warmte[Fractie])</f>
        <v>0.11895598053022237</v>
      </c>
    </row>
    <row r="3113" spans="1:4" x14ac:dyDescent="0.25">
      <c r="A3113" s="10">
        <v>43960.916666666664</v>
      </c>
      <c r="B3113" s="10">
        <f>DATE(1904,MONTH(Data_Warmte[[#This Row],[Datumtijd]]),DAY(Data_Warmte[[#This Row],[Datumtijd]]))+TIME(HOUR(Data_Warmte[[#This Row],[Datumtijd]]),MINUTE(Data_Warmte[[#This Row],[Datumtijd]]),SECOND(Data_Warmte[[#This Row],[Datumtijd]]))</f>
        <v>1591.9166666666667</v>
      </c>
      <c r="C3113" s="11">
        <v>4.0011000000000007E-5</v>
      </c>
      <c r="D3113" s="7">
        <f>Data_Warmte[[#This Row],[Fractie]]/MAX(Data_Warmte[Fractie])</f>
        <v>9.6868070389781E-2</v>
      </c>
    </row>
    <row r="3114" spans="1:4" x14ac:dyDescent="0.25">
      <c r="A3114" s="10">
        <v>43960.958333333336</v>
      </c>
      <c r="B3114" s="10">
        <f>DATE(1904,MONTH(Data_Warmte[[#This Row],[Datumtijd]]),DAY(Data_Warmte[[#This Row],[Datumtijd]]))+TIME(HOUR(Data_Warmte[[#This Row],[Datumtijd]]),MINUTE(Data_Warmte[[#This Row],[Datumtijd]]),SECOND(Data_Warmte[[#This Row],[Datumtijd]]))</f>
        <v>1591.9583333333333</v>
      </c>
      <c r="C3114" s="11">
        <v>2.8417680000000003E-5</v>
      </c>
      <c r="D3114" s="7">
        <f>Data_Warmte[[#This Row],[Fractie]]/MAX(Data_Warmte[Fractie])</f>
        <v>6.8800225601816284E-2</v>
      </c>
    </row>
    <row r="3115" spans="1:4" x14ac:dyDescent="0.25">
      <c r="A3115" s="10">
        <v>43961</v>
      </c>
      <c r="B3115" s="10">
        <f>DATE(1904,MONTH(Data_Warmte[[#This Row],[Datumtijd]]),DAY(Data_Warmte[[#This Row],[Datumtijd]]))+TIME(HOUR(Data_Warmte[[#This Row],[Datumtijd]]),MINUTE(Data_Warmte[[#This Row],[Datumtijd]]),SECOND(Data_Warmte[[#This Row],[Datumtijd]]))</f>
        <v>1592</v>
      </c>
      <c r="C3115" s="11">
        <v>2.1950499999999999E-5</v>
      </c>
      <c r="D3115" s="7">
        <f>Data_Warmte[[#This Row],[Fractie]]/MAX(Data_Warmte[Fractie])</f>
        <v>5.3142950165976539E-2</v>
      </c>
    </row>
    <row r="3116" spans="1:4" x14ac:dyDescent="0.25">
      <c r="A3116" s="10">
        <v>43961.041666666664</v>
      </c>
      <c r="B3116" s="10">
        <f>DATE(1904,MONTH(Data_Warmte[[#This Row],[Datumtijd]]),DAY(Data_Warmte[[#This Row],[Datumtijd]]))+TIME(HOUR(Data_Warmte[[#This Row],[Datumtijd]]),MINUTE(Data_Warmte[[#This Row],[Datumtijd]]),SECOND(Data_Warmte[[#This Row],[Datumtijd]]))</f>
        <v>1592.0416666666667</v>
      </c>
      <c r="C3116" s="11">
        <v>1.726348E-5</v>
      </c>
      <c r="D3116" s="7">
        <f>Data_Warmte[[#This Row],[Fractie]]/MAX(Data_Warmte[Fractie])</f>
        <v>4.1795506131128347E-2</v>
      </c>
    </row>
    <row r="3117" spans="1:4" x14ac:dyDescent="0.25">
      <c r="A3117" s="10">
        <v>43961.083333333336</v>
      </c>
      <c r="B3117" s="10">
        <f>DATE(1904,MONTH(Data_Warmte[[#This Row],[Datumtijd]]),DAY(Data_Warmte[[#This Row],[Datumtijd]]))+TIME(HOUR(Data_Warmte[[#This Row],[Datumtijd]]),MINUTE(Data_Warmte[[#This Row],[Datumtijd]]),SECOND(Data_Warmte[[#This Row],[Datumtijd]]))</f>
        <v>1592.0833333333333</v>
      </c>
      <c r="C3117" s="11">
        <v>1.6385710000000002E-5</v>
      </c>
      <c r="D3117" s="7">
        <f>Data_Warmte[[#This Row],[Fractie]]/MAX(Data_Warmte[Fractie])</f>
        <v>3.9670393383483001E-2</v>
      </c>
    </row>
    <row r="3118" spans="1:4" x14ac:dyDescent="0.25">
      <c r="A3118" s="10">
        <v>43961.125</v>
      </c>
      <c r="B3118" s="10">
        <f>DATE(1904,MONTH(Data_Warmte[[#This Row],[Datumtijd]]),DAY(Data_Warmte[[#This Row],[Datumtijd]]))+TIME(HOUR(Data_Warmte[[#This Row],[Datumtijd]]),MINUTE(Data_Warmte[[#This Row],[Datumtijd]]),SECOND(Data_Warmte[[#This Row],[Datumtijd]]))</f>
        <v>1592.125</v>
      </c>
      <c r="C3118" s="11">
        <v>1.6529880000000001E-5</v>
      </c>
      <c r="D3118" s="7">
        <f>Data_Warmte[[#This Row],[Fractie]]/MAX(Data_Warmte[Fractie])</f>
        <v>4.0019434139977328E-2</v>
      </c>
    </row>
    <row r="3119" spans="1:4" x14ac:dyDescent="0.25">
      <c r="A3119" s="10">
        <v>43961.166666666664</v>
      </c>
      <c r="B3119" s="10">
        <f>DATE(1904,MONTH(Data_Warmte[[#This Row],[Datumtijd]]),DAY(Data_Warmte[[#This Row],[Datumtijd]]))+TIME(HOUR(Data_Warmte[[#This Row],[Datumtijd]]),MINUTE(Data_Warmte[[#This Row],[Datumtijd]]),SECOND(Data_Warmte[[#This Row],[Datumtijd]]))</f>
        <v>1592.1666666666667</v>
      </c>
      <c r="C3119" s="11">
        <v>1.8033440000000002E-5</v>
      </c>
      <c r="D3119" s="7">
        <f>Data_Warmte[[#This Row],[Fractie]]/MAX(Data_Warmte[Fractie])</f>
        <v>4.3659606990324965E-2</v>
      </c>
    </row>
    <row r="3120" spans="1:4" x14ac:dyDescent="0.25">
      <c r="A3120" s="10">
        <v>43961.208333333336</v>
      </c>
      <c r="B3120" s="10">
        <f>DATE(1904,MONTH(Data_Warmte[[#This Row],[Datumtijd]]),DAY(Data_Warmte[[#This Row],[Datumtijd]]))+TIME(HOUR(Data_Warmte[[#This Row],[Datumtijd]]),MINUTE(Data_Warmte[[#This Row],[Datumtijd]]),SECOND(Data_Warmte[[#This Row],[Datumtijd]]))</f>
        <v>1592.2083333333333</v>
      </c>
      <c r="C3120" s="11">
        <v>1.951468E-5</v>
      </c>
      <c r="D3120" s="7">
        <f>Data_Warmte[[#This Row],[Fractie]]/MAX(Data_Warmte[Fractie])</f>
        <v>4.7245742317713904E-2</v>
      </c>
    </row>
    <row r="3121" spans="1:4" x14ac:dyDescent="0.25">
      <c r="A3121" s="10">
        <v>43961.25</v>
      </c>
      <c r="B3121" s="10">
        <f>DATE(1904,MONTH(Data_Warmte[[#This Row],[Datumtijd]]),DAY(Data_Warmte[[#This Row],[Datumtijd]]))+TIME(HOUR(Data_Warmte[[#This Row],[Datumtijd]]),MINUTE(Data_Warmte[[#This Row],[Datumtijd]]),SECOND(Data_Warmte[[#This Row],[Datumtijd]]))</f>
        <v>1592.25</v>
      </c>
      <c r="C3121" s="11">
        <v>3.2176419999999994E-5</v>
      </c>
      <c r="D3121" s="7">
        <f>Data_Warmte[[#This Row],[Fractie]]/MAX(Data_Warmte[Fractie])</f>
        <v>7.7900270361929369E-2</v>
      </c>
    </row>
    <row r="3122" spans="1:4" x14ac:dyDescent="0.25">
      <c r="A3122" s="10">
        <v>43961.291666666664</v>
      </c>
      <c r="B3122" s="10">
        <f>DATE(1904,MONTH(Data_Warmte[[#This Row],[Datumtijd]]),DAY(Data_Warmte[[#This Row],[Datumtijd]]))+TIME(HOUR(Data_Warmte[[#This Row],[Datumtijd]]),MINUTE(Data_Warmte[[#This Row],[Datumtijd]]),SECOND(Data_Warmte[[#This Row],[Datumtijd]]))</f>
        <v>1592.2916666666667</v>
      </c>
      <c r="C3122" s="11">
        <v>6.1173839999999996E-5</v>
      </c>
      <c r="D3122" s="7">
        <f>Data_Warmte[[#This Row],[Fractie]]/MAX(Data_Warmte[Fractie])</f>
        <v>0.14810406735980602</v>
      </c>
    </row>
    <row r="3123" spans="1:4" x14ac:dyDescent="0.25">
      <c r="A3123" s="10">
        <v>43961.333333333336</v>
      </c>
      <c r="B3123" s="10">
        <f>DATE(1904,MONTH(Data_Warmte[[#This Row],[Datumtijd]]),DAY(Data_Warmte[[#This Row],[Datumtijd]]))+TIME(HOUR(Data_Warmte[[#This Row],[Datumtijd]]),MINUTE(Data_Warmte[[#This Row],[Datumtijd]]),SECOND(Data_Warmte[[#This Row],[Datumtijd]]))</f>
        <v>1592.3333333333333</v>
      </c>
      <c r="C3123" s="11">
        <v>8.0048110000000011E-5</v>
      </c>
      <c r="D3123" s="7">
        <f>Data_Warmte[[#This Row],[Fractie]]/MAX(Data_Warmte[Fractie])</f>
        <v>0.19379935402886536</v>
      </c>
    </row>
    <row r="3124" spans="1:4" x14ac:dyDescent="0.25">
      <c r="A3124" s="10">
        <v>43961.375</v>
      </c>
      <c r="B3124" s="10">
        <f>DATE(1904,MONTH(Data_Warmte[[#This Row],[Datumtijd]]),DAY(Data_Warmte[[#This Row],[Datumtijd]]))+TIME(HOUR(Data_Warmte[[#This Row],[Datumtijd]]),MINUTE(Data_Warmte[[#This Row],[Datumtijd]]),SECOND(Data_Warmte[[#This Row],[Datumtijd]]))</f>
        <v>1592.375</v>
      </c>
      <c r="C3124" s="11">
        <v>8.1602599999999983E-5</v>
      </c>
      <c r="D3124" s="7">
        <f>Data_Warmte[[#This Row],[Fractie]]/MAX(Data_Warmte[Fractie])</f>
        <v>0.19756283024141211</v>
      </c>
    </row>
    <row r="3125" spans="1:4" x14ac:dyDescent="0.25">
      <c r="A3125" s="10">
        <v>43961.416666666664</v>
      </c>
      <c r="B3125" s="10">
        <f>DATE(1904,MONTH(Data_Warmte[[#This Row],[Datumtijd]]),DAY(Data_Warmte[[#This Row],[Datumtijd]]))+TIME(HOUR(Data_Warmte[[#This Row],[Datumtijd]]),MINUTE(Data_Warmte[[#This Row],[Datumtijd]]),SECOND(Data_Warmte[[#This Row],[Datumtijd]]))</f>
        <v>1592.4166666666667</v>
      </c>
      <c r="C3125" s="11">
        <v>5.8813520000000003E-5</v>
      </c>
      <c r="D3125" s="7">
        <f>Data_Warmte[[#This Row],[Fractie]]/MAX(Data_Warmte[Fractie])</f>
        <v>0.1423896477276447</v>
      </c>
    </row>
    <row r="3126" spans="1:4" x14ac:dyDescent="0.25">
      <c r="A3126" s="10">
        <v>43961.458333333336</v>
      </c>
      <c r="B3126" s="10">
        <f>DATE(1904,MONTH(Data_Warmte[[#This Row],[Datumtijd]]),DAY(Data_Warmte[[#This Row],[Datumtijd]]))+TIME(HOUR(Data_Warmte[[#This Row],[Datumtijd]]),MINUTE(Data_Warmte[[#This Row],[Datumtijd]]),SECOND(Data_Warmte[[#This Row],[Datumtijd]]))</f>
        <v>1592.4583333333333</v>
      </c>
      <c r="C3126" s="11">
        <v>4.7858610000000004E-5</v>
      </c>
      <c r="D3126" s="7">
        <f>Data_Warmte[[#This Row],[Fractie]]/MAX(Data_Warmte[Fractie])</f>
        <v>0.11586741651638491</v>
      </c>
    </row>
    <row r="3127" spans="1:4" x14ac:dyDescent="0.25">
      <c r="A3127" s="10">
        <v>43961.5</v>
      </c>
      <c r="B3127" s="10">
        <f>DATE(1904,MONTH(Data_Warmte[[#This Row],[Datumtijd]]),DAY(Data_Warmte[[#This Row],[Datumtijd]]))+TIME(HOUR(Data_Warmte[[#This Row],[Datumtijd]]),MINUTE(Data_Warmte[[#This Row],[Datumtijd]]),SECOND(Data_Warmte[[#This Row],[Datumtijd]]))</f>
        <v>1592.5</v>
      </c>
      <c r="C3127" s="11">
        <v>4.4954680000000004E-5</v>
      </c>
      <c r="D3127" s="7">
        <f>Data_Warmte[[#This Row],[Fractie]]/MAX(Data_Warmte[Fractie])</f>
        <v>0.10883689751793456</v>
      </c>
    </row>
    <row r="3128" spans="1:4" x14ac:dyDescent="0.25">
      <c r="A3128" s="10">
        <v>43961.541666666664</v>
      </c>
      <c r="B3128" s="10">
        <f>DATE(1904,MONTH(Data_Warmte[[#This Row],[Datumtijd]]),DAY(Data_Warmte[[#This Row],[Datumtijd]]))+TIME(HOUR(Data_Warmte[[#This Row],[Datumtijd]]),MINUTE(Data_Warmte[[#This Row],[Datumtijd]]),SECOND(Data_Warmte[[#This Row],[Datumtijd]]))</f>
        <v>1592.5416666666667</v>
      </c>
      <c r="C3128" s="11">
        <v>3.9779599999999994E-5</v>
      </c>
      <c r="D3128" s="7">
        <f>Data_Warmte[[#This Row],[Fractie]]/MAX(Data_Warmte[Fractie])</f>
        <v>9.6307842665200344E-2</v>
      </c>
    </row>
    <row r="3129" spans="1:4" x14ac:dyDescent="0.25">
      <c r="A3129" s="10">
        <v>43961.583333333336</v>
      </c>
      <c r="B3129" s="10">
        <f>DATE(1904,MONTH(Data_Warmte[[#This Row],[Datumtijd]]),DAY(Data_Warmte[[#This Row],[Datumtijd]]))+TIME(HOUR(Data_Warmte[[#This Row],[Datumtijd]]),MINUTE(Data_Warmte[[#This Row],[Datumtijd]]),SECOND(Data_Warmte[[#This Row],[Datumtijd]]))</f>
        <v>1592.5833333333333</v>
      </c>
      <c r="C3129" s="11">
        <v>3.2935599999999997E-5</v>
      </c>
      <c r="D3129" s="7">
        <f>Data_Warmte[[#This Row],[Fractie]]/MAX(Data_Warmte[Fractie])</f>
        <v>7.9738272453317091E-2</v>
      </c>
    </row>
    <row r="3130" spans="1:4" x14ac:dyDescent="0.25">
      <c r="A3130" s="10">
        <v>43961.625</v>
      </c>
      <c r="B3130" s="10">
        <f>DATE(1904,MONTH(Data_Warmte[[#This Row],[Datumtijd]]),DAY(Data_Warmte[[#This Row],[Datumtijd]]))+TIME(HOUR(Data_Warmte[[#This Row],[Datumtijd]]),MINUTE(Data_Warmte[[#This Row],[Datumtijd]]),SECOND(Data_Warmte[[#This Row],[Datumtijd]]))</f>
        <v>1592.625</v>
      </c>
      <c r="C3130" s="11">
        <v>3.1397599999999999E-5</v>
      </c>
      <c r="D3130" s="7">
        <f>Data_Warmte[[#This Row],[Fractie]]/MAX(Data_Warmte[Fractie])</f>
        <v>7.6014719123995586E-2</v>
      </c>
    </row>
    <row r="3131" spans="1:4" x14ac:dyDescent="0.25">
      <c r="A3131" s="10">
        <v>43961.666666666664</v>
      </c>
      <c r="B3131" s="10">
        <f>DATE(1904,MONTH(Data_Warmte[[#This Row],[Datumtijd]]),DAY(Data_Warmte[[#This Row],[Datumtijd]]))+TIME(HOUR(Data_Warmte[[#This Row],[Datumtijd]]),MINUTE(Data_Warmte[[#This Row],[Datumtijd]]),SECOND(Data_Warmte[[#This Row],[Datumtijd]]))</f>
        <v>1592.6666666666667</v>
      </c>
      <c r="C3131" s="11">
        <v>2.8110650000000005E-5</v>
      </c>
      <c r="D3131" s="7">
        <f>Data_Warmte[[#This Row],[Fractie]]/MAX(Data_Warmte[Fractie])</f>
        <v>6.8056894926457653E-2</v>
      </c>
    </row>
    <row r="3132" spans="1:4" x14ac:dyDescent="0.25">
      <c r="A3132" s="10">
        <v>43961.708333333336</v>
      </c>
      <c r="B3132" s="10">
        <f>DATE(1904,MONTH(Data_Warmte[[#This Row],[Datumtijd]]),DAY(Data_Warmte[[#This Row],[Datumtijd]]))+TIME(HOUR(Data_Warmte[[#This Row],[Datumtijd]]),MINUTE(Data_Warmte[[#This Row],[Datumtijd]]),SECOND(Data_Warmte[[#This Row],[Datumtijd]]))</f>
        <v>1592.7083333333333</v>
      </c>
      <c r="C3132" s="11">
        <v>4.4940899999999995E-5</v>
      </c>
      <c r="D3132" s="7">
        <f>Data_Warmte[[#This Row],[Fractie]]/MAX(Data_Warmte[Fractie])</f>
        <v>0.10880353564220109</v>
      </c>
    </row>
    <row r="3133" spans="1:4" x14ac:dyDescent="0.25">
      <c r="A3133" s="10">
        <v>43961.75</v>
      </c>
      <c r="B3133" s="10">
        <f>DATE(1904,MONTH(Data_Warmte[[#This Row],[Datumtijd]]),DAY(Data_Warmte[[#This Row],[Datumtijd]]))+TIME(HOUR(Data_Warmte[[#This Row],[Datumtijd]]),MINUTE(Data_Warmte[[#This Row],[Datumtijd]]),SECOND(Data_Warmte[[#This Row],[Datumtijd]]))</f>
        <v>1592.75</v>
      </c>
      <c r="C3133" s="11">
        <v>5.5408880000000003E-5</v>
      </c>
      <c r="D3133" s="7">
        <f>Data_Warmte[[#This Row],[Fractie]]/MAX(Data_Warmte[Fractie])</f>
        <v>0.13414689180622649</v>
      </c>
    </row>
    <row r="3134" spans="1:4" x14ac:dyDescent="0.25">
      <c r="A3134" s="10">
        <v>43961.791666666664</v>
      </c>
      <c r="B3134" s="10">
        <f>DATE(1904,MONTH(Data_Warmte[[#This Row],[Datumtijd]]),DAY(Data_Warmte[[#This Row],[Datumtijd]]))+TIME(HOUR(Data_Warmte[[#This Row],[Datumtijd]]),MINUTE(Data_Warmte[[#This Row],[Datumtijd]]),SECOND(Data_Warmte[[#This Row],[Datumtijd]]))</f>
        <v>1592.7916666666667</v>
      </c>
      <c r="C3134" s="11">
        <v>5.7546189999999994E-5</v>
      </c>
      <c r="D3134" s="7">
        <f>Data_Warmte[[#This Row],[Fractie]]/MAX(Data_Warmte[Fractie])</f>
        <v>0.13932139620563619</v>
      </c>
    </row>
    <row r="3135" spans="1:4" x14ac:dyDescent="0.25">
      <c r="A3135" s="10">
        <v>43961.833333333336</v>
      </c>
      <c r="B3135" s="10">
        <f>DATE(1904,MONTH(Data_Warmte[[#This Row],[Datumtijd]]),DAY(Data_Warmte[[#This Row],[Datumtijd]]))+TIME(HOUR(Data_Warmte[[#This Row],[Datumtijd]]),MINUTE(Data_Warmte[[#This Row],[Datumtijd]]),SECOND(Data_Warmte[[#This Row],[Datumtijd]]))</f>
        <v>1592.8333333333333</v>
      </c>
      <c r="C3135" s="11">
        <v>5.5722900000000001E-5</v>
      </c>
      <c r="D3135" s="7">
        <f>Data_Warmte[[#This Row],[Fractie]]/MAX(Data_Warmte[Fractie])</f>
        <v>0.13490714552304933</v>
      </c>
    </row>
    <row r="3136" spans="1:4" x14ac:dyDescent="0.25">
      <c r="A3136" s="10">
        <v>43961.875</v>
      </c>
      <c r="B3136" s="10">
        <f>DATE(1904,MONTH(Data_Warmte[[#This Row],[Datumtijd]]),DAY(Data_Warmte[[#This Row],[Datumtijd]]))+TIME(HOUR(Data_Warmte[[#This Row],[Datumtijd]]),MINUTE(Data_Warmte[[#This Row],[Datumtijd]]),SECOND(Data_Warmte[[#This Row],[Datumtijd]]))</f>
        <v>1592.875</v>
      </c>
      <c r="C3136" s="11">
        <v>4.9485400000000006E-5</v>
      </c>
      <c r="D3136" s="7">
        <f>Data_Warmte[[#This Row],[Fractie]]/MAX(Data_Warmte[Fractie])</f>
        <v>0.11980593362991349</v>
      </c>
    </row>
    <row r="3137" spans="1:4" x14ac:dyDescent="0.25">
      <c r="A3137" s="10">
        <v>43961.916666666664</v>
      </c>
      <c r="B3137" s="10">
        <f>DATE(1904,MONTH(Data_Warmte[[#This Row],[Datumtijd]]),DAY(Data_Warmte[[#This Row],[Datumtijd]]))+TIME(HOUR(Data_Warmte[[#This Row],[Datumtijd]]),MINUTE(Data_Warmte[[#This Row],[Datumtijd]]),SECOND(Data_Warmte[[#This Row],[Datumtijd]]))</f>
        <v>1592.9166666666667</v>
      </c>
      <c r="C3137" s="11">
        <v>3.8768730000000002E-5</v>
      </c>
      <c r="D3137" s="7">
        <f>Data_Warmte[[#This Row],[Fractie]]/MAX(Data_Warmte[Fractie])</f>
        <v>9.3860490029302288E-2</v>
      </c>
    </row>
    <row r="3138" spans="1:4" x14ac:dyDescent="0.25">
      <c r="A3138" s="10">
        <v>43961.958333333336</v>
      </c>
      <c r="B3138" s="10">
        <f>DATE(1904,MONTH(Data_Warmte[[#This Row],[Datumtijd]]),DAY(Data_Warmte[[#This Row],[Datumtijd]]))+TIME(HOUR(Data_Warmte[[#This Row],[Datumtijd]]),MINUTE(Data_Warmte[[#This Row],[Datumtijd]]),SECOND(Data_Warmte[[#This Row],[Datumtijd]]))</f>
        <v>1592.9583333333333</v>
      </c>
      <c r="C3138" s="11">
        <v>2.3573030000000002E-5</v>
      </c>
      <c r="D3138" s="7">
        <f>Data_Warmte[[#This Row],[Fractie]]/MAX(Data_Warmte[Fractie])</f>
        <v>5.7071153666252254E-2</v>
      </c>
    </row>
    <row r="3139" spans="1:4" x14ac:dyDescent="0.25">
      <c r="A3139" s="10">
        <v>43962</v>
      </c>
      <c r="B3139" s="10">
        <f>DATE(1904,MONTH(Data_Warmte[[#This Row],[Datumtijd]]),DAY(Data_Warmte[[#This Row],[Datumtijd]]))+TIME(HOUR(Data_Warmte[[#This Row],[Datumtijd]]),MINUTE(Data_Warmte[[#This Row],[Datumtijd]]),SECOND(Data_Warmte[[#This Row],[Datumtijd]]))</f>
        <v>1593</v>
      </c>
      <c r="C3139" s="11">
        <v>1.9144299999999999E-5</v>
      </c>
      <c r="D3139" s="7">
        <f>Data_Warmte[[#This Row],[Fractie]]/MAX(Data_Warmte[Fractie])</f>
        <v>4.6349039013348428E-2</v>
      </c>
    </row>
    <row r="3140" spans="1:4" x14ac:dyDescent="0.25">
      <c r="A3140" s="10">
        <v>43962.041666666664</v>
      </c>
      <c r="B3140" s="10">
        <f>DATE(1904,MONTH(Data_Warmte[[#This Row],[Datumtijd]]),DAY(Data_Warmte[[#This Row],[Datumtijd]]))+TIME(HOUR(Data_Warmte[[#This Row],[Datumtijd]]),MINUTE(Data_Warmte[[#This Row],[Datumtijd]]),SECOND(Data_Warmte[[#This Row],[Datumtijd]]))</f>
        <v>1593.0416666666667</v>
      </c>
      <c r="C3140" s="11">
        <v>1.8149829999999999E-5</v>
      </c>
      <c r="D3140" s="7">
        <f>Data_Warmte[[#This Row],[Fractie]]/MAX(Data_Warmte[Fractie])</f>
        <v>4.3941391367437917E-2</v>
      </c>
    </row>
    <row r="3141" spans="1:4" x14ac:dyDescent="0.25">
      <c r="A3141" s="10">
        <v>43962.083333333336</v>
      </c>
      <c r="B3141" s="10">
        <f>DATE(1904,MONTH(Data_Warmte[[#This Row],[Datumtijd]]),DAY(Data_Warmte[[#This Row],[Datumtijd]]))+TIME(HOUR(Data_Warmte[[#This Row],[Datumtijd]]),MINUTE(Data_Warmte[[#This Row],[Datumtijd]]),SECOND(Data_Warmte[[#This Row],[Datumtijd]]))</f>
        <v>1593.0833333333333</v>
      </c>
      <c r="C3141" s="11">
        <v>1.9091319999999999E-5</v>
      </c>
      <c r="D3141" s="7">
        <f>Data_Warmte[[#This Row],[Fractie]]/MAX(Data_Warmte[Fractie])</f>
        <v>4.6220772527400797E-2</v>
      </c>
    </row>
    <row r="3142" spans="1:4" x14ac:dyDescent="0.25">
      <c r="A3142" s="10">
        <v>43962.125</v>
      </c>
      <c r="B3142" s="10">
        <f>DATE(1904,MONTH(Data_Warmte[[#This Row],[Datumtijd]]),DAY(Data_Warmte[[#This Row],[Datumtijd]]))+TIME(HOUR(Data_Warmte[[#This Row],[Datumtijd]]),MINUTE(Data_Warmte[[#This Row],[Datumtijd]]),SECOND(Data_Warmte[[#This Row],[Datumtijd]]))</f>
        <v>1593.125</v>
      </c>
      <c r="C3142" s="11">
        <v>2.0747489999999997E-5</v>
      </c>
      <c r="D3142" s="7">
        <f>Data_Warmte[[#This Row],[Fractie]]/MAX(Data_Warmte[Fractie])</f>
        <v>5.0230419677870501E-2</v>
      </c>
    </row>
    <row r="3143" spans="1:4" x14ac:dyDescent="0.25">
      <c r="A3143" s="10">
        <v>43962.166666666664</v>
      </c>
      <c r="B3143" s="10">
        <f>DATE(1904,MONTH(Data_Warmte[[#This Row],[Datumtijd]]),DAY(Data_Warmte[[#This Row],[Datumtijd]]))+TIME(HOUR(Data_Warmte[[#This Row],[Datumtijd]]),MINUTE(Data_Warmte[[#This Row],[Datumtijd]]),SECOND(Data_Warmte[[#This Row],[Datumtijd]]))</f>
        <v>1593.1666666666667</v>
      </c>
      <c r="C3143" s="11">
        <v>2.2621729999999999E-5</v>
      </c>
      <c r="D3143" s="7">
        <f>Data_Warmte[[#This Row],[Fractie]]/MAX(Data_Warmte[Fractie])</f>
        <v>5.4768022143376074E-2</v>
      </c>
    </row>
    <row r="3144" spans="1:4" x14ac:dyDescent="0.25">
      <c r="A3144" s="10">
        <v>43962.208333333336</v>
      </c>
      <c r="B3144" s="10">
        <f>DATE(1904,MONTH(Data_Warmte[[#This Row],[Datumtijd]]),DAY(Data_Warmte[[#This Row],[Datumtijd]]))+TIME(HOUR(Data_Warmte[[#This Row],[Datumtijd]]),MINUTE(Data_Warmte[[#This Row],[Datumtijd]]),SECOND(Data_Warmte[[#This Row],[Datumtijd]]))</f>
        <v>1593.2083333333333</v>
      </c>
      <c r="C3144" s="11">
        <v>3.6302400000000007E-5</v>
      </c>
      <c r="D3144" s="7">
        <f>Data_Warmte[[#This Row],[Fractie]]/MAX(Data_Warmte[Fractie])</f>
        <v>8.7889416373446952E-2</v>
      </c>
    </row>
    <row r="3145" spans="1:4" x14ac:dyDescent="0.25">
      <c r="A3145" s="10">
        <v>43962.25</v>
      </c>
      <c r="B3145" s="10">
        <f>DATE(1904,MONTH(Data_Warmte[[#This Row],[Datumtijd]]),DAY(Data_Warmte[[#This Row],[Datumtijd]]))+TIME(HOUR(Data_Warmte[[#This Row],[Datumtijd]]),MINUTE(Data_Warmte[[#This Row],[Datumtijd]]),SECOND(Data_Warmte[[#This Row],[Datumtijd]]))</f>
        <v>1593.25</v>
      </c>
      <c r="C3145" s="11">
        <v>6.8752560000000007E-5</v>
      </c>
      <c r="D3145" s="7">
        <f>Data_Warmte[[#This Row],[Fractie]]/MAX(Data_Warmte[Fractie])</f>
        <v>0.16645242112313216</v>
      </c>
    </row>
    <row r="3146" spans="1:4" x14ac:dyDescent="0.25">
      <c r="A3146" s="10">
        <v>43962.291666666664</v>
      </c>
      <c r="B3146" s="10">
        <f>DATE(1904,MONTH(Data_Warmte[[#This Row],[Datumtijd]]),DAY(Data_Warmte[[#This Row],[Datumtijd]]))+TIME(HOUR(Data_Warmte[[#This Row],[Datumtijd]]),MINUTE(Data_Warmte[[#This Row],[Datumtijd]]),SECOND(Data_Warmte[[#This Row],[Datumtijd]]))</f>
        <v>1593.2916666666667</v>
      </c>
      <c r="C3146" s="11">
        <v>8.0608000000000012E-5</v>
      </c>
      <c r="D3146" s="7">
        <f>Data_Warmte[[#This Row],[Fractie]]/MAX(Data_Warmte[Fractie])</f>
        <v>0.19515486786082495</v>
      </c>
    </row>
    <row r="3147" spans="1:4" x14ac:dyDescent="0.25">
      <c r="A3147" s="10">
        <v>43962.333333333336</v>
      </c>
      <c r="B3147" s="10">
        <f>DATE(1904,MONTH(Data_Warmte[[#This Row],[Datumtijd]]),DAY(Data_Warmte[[#This Row],[Datumtijd]]))+TIME(HOUR(Data_Warmte[[#This Row],[Datumtijd]]),MINUTE(Data_Warmte[[#This Row],[Datumtijd]]),SECOND(Data_Warmte[[#This Row],[Datumtijd]]))</f>
        <v>1593.3333333333333</v>
      </c>
      <c r="C3147" s="11">
        <v>7.3505560000000007E-5</v>
      </c>
      <c r="D3147" s="7">
        <f>Data_Warmte[[#This Row],[Fractie]]/MAX(Data_Warmte[Fractie])</f>
        <v>0.17795960511160105</v>
      </c>
    </row>
    <row r="3148" spans="1:4" x14ac:dyDescent="0.25">
      <c r="A3148" s="10">
        <v>43962.375</v>
      </c>
      <c r="B3148" s="10">
        <f>DATE(1904,MONTH(Data_Warmte[[#This Row],[Datumtijd]]),DAY(Data_Warmte[[#This Row],[Datumtijd]]))+TIME(HOUR(Data_Warmte[[#This Row],[Datumtijd]]),MINUTE(Data_Warmte[[#This Row],[Datumtijd]]),SECOND(Data_Warmte[[#This Row],[Datumtijd]]))</f>
        <v>1593.375</v>
      </c>
      <c r="C3148" s="11">
        <v>5.0693520000000007E-5</v>
      </c>
      <c r="D3148" s="7">
        <f>Data_Warmte[[#This Row],[Fractie]]/MAX(Data_Warmte[Fractie])</f>
        <v>0.12273083561185101</v>
      </c>
    </row>
    <row r="3149" spans="1:4" x14ac:dyDescent="0.25">
      <c r="A3149" s="10">
        <v>43962.416666666664</v>
      </c>
      <c r="B3149" s="10">
        <f>DATE(1904,MONTH(Data_Warmte[[#This Row],[Datumtijd]]),DAY(Data_Warmte[[#This Row],[Datumtijd]]))+TIME(HOUR(Data_Warmte[[#This Row],[Datumtijd]]),MINUTE(Data_Warmte[[#This Row],[Datumtijd]]),SECOND(Data_Warmte[[#This Row],[Datumtijd]]))</f>
        <v>1593.4166666666667</v>
      </c>
      <c r="C3149" s="11">
        <v>3.6672679999999997E-5</v>
      </c>
      <c r="D3149" s="7">
        <f>Data_Warmte[[#This Row],[Fractie]]/MAX(Data_Warmte[Fractie])</f>
        <v>8.8785877574214911E-2</v>
      </c>
    </row>
    <row r="3150" spans="1:4" x14ac:dyDescent="0.25">
      <c r="A3150" s="10">
        <v>43962.458333333336</v>
      </c>
      <c r="B3150" s="10">
        <f>DATE(1904,MONTH(Data_Warmte[[#This Row],[Datumtijd]]),DAY(Data_Warmte[[#This Row],[Datumtijd]]))+TIME(HOUR(Data_Warmte[[#This Row],[Datumtijd]]),MINUTE(Data_Warmte[[#This Row],[Datumtijd]]),SECOND(Data_Warmte[[#This Row],[Datumtijd]]))</f>
        <v>1593.4583333333333</v>
      </c>
      <c r="C3150" s="11">
        <v>2.2958679999999972E-5</v>
      </c>
      <c r="D3150" s="7">
        <f>Data_Warmte[[#This Row],[Fractie]]/MAX(Data_Warmte[Fractie])</f>
        <v>5.5583790215102201E-2</v>
      </c>
    </row>
    <row r="3151" spans="1:4" x14ac:dyDescent="0.25">
      <c r="A3151" s="10">
        <v>43962.5</v>
      </c>
      <c r="B3151" s="10">
        <f>DATE(1904,MONTH(Data_Warmte[[#This Row],[Datumtijd]]),DAY(Data_Warmte[[#This Row],[Datumtijd]]))+TIME(HOUR(Data_Warmte[[#This Row],[Datumtijd]]),MINUTE(Data_Warmte[[#This Row],[Datumtijd]]),SECOND(Data_Warmte[[#This Row],[Datumtijd]]))</f>
        <v>1593.5</v>
      </c>
      <c r="C3151" s="11">
        <v>2.7181599999999997E-5</v>
      </c>
      <c r="D3151" s="7">
        <f>Data_Warmte[[#This Row],[Fractie]]/MAX(Data_Warmte[Fractie])</f>
        <v>6.5807631454021909E-2</v>
      </c>
    </row>
    <row r="3152" spans="1:4" x14ac:dyDescent="0.25">
      <c r="A3152" s="10">
        <v>43962.541666666664</v>
      </c>
      <c r="B3152" s="10">
        <f>DATE(1904,MONTH(Data_Warmte[[#This Row],[Datumtijd]]),DAY(Data_Warmte[[#This Row],[Datumtijd]]))+TIME(HOUR(Data_Warmte[[#This Row],[Datumtijd]]),MINUTE(Data_Warmte[[#This Row],[Datumtijd]]),SECOND(Data_Warmte[[#This Row],[Datumtijd]]))</f>
        <v>1593.5416666666667</v>
      </c>
      <c r="C3152" s="11">
        <v>2.5345919999999985E-5</v>
      </c>
      <c r="D3152" s="7">
        <f>Data_Warmte[[#This Row],[Fractie]]/MAX(Data_Warmte[Fractie])</f>
        <v>6.1363384135706585E-2</v>
      </c>
    </row>
    <row r="3153" spans="1:4" x14ac:dyDescent="0.25">
      <c r="A3153" s="10">
        <v>43962.583333333336</v>
      </c>
      <c r="B3153" s="10">
        <f>DATE(1904,MONTH(Data_Warmte[[#This Row],[Datumtijd]]),DAY(Data_Warmte[[#This Row],[Datumtijd]]))+TIME(HOUR(Data_Warmte[[#This Row],[Datumtijd]]),MINUTE(Data_Warmte[[#This Row],[Datumtijd]]),SECOND(Data_Warmte[[#This Row],[Datumtijd]]))</f>
        <v>1593.5833333333333</v>
      </c>
      <c r="C3153" s="11">
        <v>2.5507450000000003E-5</v>
      </c>
      <c r="D3153" s="7">
        <f>Data_Warmte[[#This Row],[Fractie]]/MAX(Data_Warmte[Fractie])</f>
        <v>6.1754454076724377E-2</v>
      </c>
    </row>
    <row r="3154" spans="1:4" x14ac:dyDescent="0.25">
      <c r="A3154" s="10">
        <v>43962.625</v>
      </c>
      <c r="B3154" s="10">
        <f>DATE(1904,MONTH(Data_Warmte[[#This Row],[Datumtijd]]),DAY(Data_Warmte[[#This Row],[Datumtijd]]))+TIME(HOUR(Data_Warmte[[#This Row],[Datumtijd]]),MINUTE(Data_Warmte[[#This Row],[Datumtijd]]),SECOND(Data_Warmte[[#This Row],[Datumtijd]]))</f>
        <v>1593.625</v>
      </c>
      <c r="C3154" s="11">
        <v>2.6879739999999996E-5</v>
      </c>
      <c r="D3154" s="7">
        <f>Data_Warmte[[#This Row],[Fractie]]/MAX(Data_Warmte[Fractie])</f>
        <v>6.5076817534653247E-2</v>
      </c>
    </row>
    <row r="3155" spans="1:4" x14ac:dyDescent="0.25">
      <c r="A3155" s="10">
        <v>43962.666666666664</v>
      </c>
      <c r="B3155" s="10">
        <f>DATE(1904,MONTH(Data_Warmte[[#This Row],[Datumtijd]]),DAY(Data_Warmte[[#This Row],[Datumtijd]]))+TIME(HOUR(Data_Warmte[[#This Row],[Datumtijd]]),MINUTE(Data_Warmte[[#This Row],[Datumtijd]]),SECOND(Data_Warmte[[#This Row],[Datumtijd]]))</f>
        <v>1593.6666666666667</v>
      </c>
      <c r="C3155" s="11">
        <v>4.9658099999999998E-5</v>
      </c>
      <c r="D3155" s="7">
        <f>Data_Warmte[[#This Row],[Fractie]]/MAX(Data_Warmte[Fractie])</f>
        <v>0.1202240465427703</v>
      </c>
    </row>
    <row r="3156" spans="1:4" x14ac:dyDescent="0.25">
      <c r="A3156" s="10">
        <v>43962.708333333336</v>
      </c>
      <c r="B3156" s="10">
        <f>DATE(1904,MONTH(Data_Warmte[[#This Row],[Datumtijd]]),DAY(Data_Warmte[[#This Row],[Datumtijd]]))+TIME(HOUR(Data_Warmte[[#This Row],[Datumtijd]]),MINUTE(Data_Warmte[[#This Row],[Datumtijd]]),SECOND(Data_Warmte[[#This Row],[Datumtijd]]))</f>
        <v>1593.7083333333333</v>
      </c>
      <c r="C3156" s="11">
        <v>7.4112959999999997E-5</v>
      </c>
      <c r="D3156" s="7">
        <f>Data_Warmte[[#This Row],[Fractie]]/MAX(Data_Warmte[Fractie])</f>
        <v>0.17943014236272581</v>
      </c>
    </row>
    <row r="3157" spans="1:4" x14ac:dyDescent="0.25">
      <c r="A3157" s="10">
        <v>43962.75</v>
      </c>
      <c r="B3157" s="10">
        <f>DATE(1904,MONTH(Data_Warmte[[#This Row],[Datumtijd]]),DAY(Data_Warmte[[#This Row],[Datumtijd]]))+TIME(HOUR(Data_Warmte[[#This Row],[Datumtijd]]),MINUTE(Data_Warmte[[#This Row],[Datumtijd]]),SECOND(Data_Warmte[[#This Row],[Datumtijd]]))</f>
        <v>1593.75</v>
      </c>
      <c r="C3157" s="11">
        <v>7.4380349999999987E-5</v>
      </c>
      <c r="D3157" s="7">
        <f>Data_Warmte[[#This Row],[Fractie]]/MAX(Data_Warmte[Fractie])</f>
        <v>0.1800775031720413</v>
      </c>
    </row>
    <row r="3158" spans="1:4" x14ac:dyDescent="0.25">
      <c r="A3158" s="10">
        <v>43962.791666666664</v>
      </c>
      <c r="B3158" s="10">
        <f>DATE(1904,MONTH(Data_Warmte[[#This Row],[Datumtijd]]),DAY(Data_Warmte[[#This Row],[Datumtijd]]))+TIME(HOUR(Data_Warmte[[#This Row],[Datumtijd]]),MINUTE(Data_Warmte[[#This Row],[Datumtijd]]),SECOND(Data_Warmte[[#This Row],[Datumtijd]]))</f>
        <v>1593.7916666666667</v>
      </c>
      <c r="C3158" s="11">
        <v>7.0424590000000016E-5</v>
      </c>
      <c r="D3158" s="7">
        <f>Data_Warmte[[#This Row],[Fractie]]/MAX(Data_Warmte[Fractie])</f>
        <v>0.17050046590416304</v>
      </c>
    </row>
    <row r="3159" spans="1:4" x14ac:dyDescent="0.25">
      <c r="A3159" s="10">
        <v>43962.833333333336</v>
      </c>
      <c r="B3159" s="10">
        <f>DATE(1904,MONTH(Data_Warmte[[#This Row],[Datumtijd]]),DAY(Data_Warmte[[#This Row],[Datumtijd]]))+TIME(HOUR(Data_Warmte[[#This Row],[Datumtijd]]),MINUTE(Data_Warmte[[#This Row],[Datumtijd]]),SECOND(Data_Warmte[[#This Row],[Datumtijd]]))</f>
        <v>1593.8333333333333</v>
      </c>
      <c r="C3159" s="11">
        <v>6.6804730000000017E-5</v>
      </c>
      <c r="D3159" s="7">
        <f>Data_Warmte[[#This Row],[Fractie]]/MAX(Data_Warmte[Fractie])</f>
        <v>0.16173665462023731</v>
      </c>
    </row>
    <row r="3160" spans="1:4" x14ac:dyDescent="0.25">
      <c r="A3160" s="10">
        <v>43962.875</v>
      </c>
      <c r="B3160" s="10">
        <f>DATE(1904,MONTH(Data_Warmte[[#This Row],[Datumtijd]]),DAY(Data_Warmte[[#This Row],[Datumtijd]]))+TIME(HOUR(Data_Warmte[[#This Row],[Datumtijd]]),MINUTE(Data_Warmte[[#This Row],[Datumtijd]]),SECOND(Data_Warmte[[#This Row],[Datumtijd]]))</f>
        <v>1593.875</v>
      </c>
      <c r="C3160" s="11">
        <v>5.847038E-5</v>
      </c>
      <c r="D3160" s="7">
        <f>Data_Warmte[[#This Row],[Fractie]]/MAX(Data_Warmte[Fractie])</f>
        <v>0.14155889344323416</v>
      </c>
    </row>
    <row r="3161" spans="1:4" x14ac:dyDescent="0.25">
      <c r="A3161" s="10">
        <v>43962.916666666664</v>
      </c>
      <c r="B3161" s="10">
        <f>DATE(1904,MONTH(Data_Warmte[[#This Row],[Datumtijd]]),DAY(Data_Warmte[[#This Row],[Datumtijd]]))+TIME(HOUR(Data_Warmte[[#This Row],[Datumtijd]]),MINUTE(Data_Warmte[[#This Row],[Datumtijd]]),SECOND(Data_Warmte[[#This Row],[Datumtijd]]))</f>
        <v>1593.9166666666667</v>
      </c>
      <c r="C3161" s="11">
        <v>4.2720250000000008E-5</v>
      </c>
      <c r="D3161" s="7">
        <f>Data_Warmte[[#This Row],[Fractie]]/MAX(Data_Warmte[Fractie])</f>
        <v>0.10342726210464727</v>
      </c>
    </row>
    <row r="3162" spans="1:4" x14ac:dyDescent="0.25">
      <c r="A3162" s="10">
        <v>43962.958333333336</v>
      </c>
      <c r="B3162" s="10">
        <f>DATE(1904,MONTH(Data_Warmte[[#This Row],[Datumtijd]]),DAY(Data_Warmte[[#This Row],[Datumtijd]]))+TIME(HOUR(Data_Warmte[[#This Row],[Datumtijd]]),MINUTE(Data_Warmte[[#This Row],[Datumtijd]]),SECOND(Data_Warmte[[#This Row],[Datumtijd]]))</f>
        <v>1593.9583333333333</v>
      </c>
      <c r="C3162" s="11">
        <v>2.7970839999999999E-5</v>
      </c>
      <c r="D3162" s="7">
        <f>Data_Warmte[[#This Row],[Fractie]]/MAX(Data_Warmte[Fractie])</f>
        <v>6.7718409886813657E-2</v>
      </c>
    </row>
    <row r="3163" spans="1:4" x14ac:dyDescent="0.25">
      <c r="A3163" s="10">
        <v>43963</v>
      </c>
      <c r="B3163" s="10">
        <f>DATE(1904,MONTH(Data_Warmte[[#This Row],[Datumtijd]]),DAY(Data_Warmte[[#This Row],[Datumtijd]]))+TIME(HOUR(Data_Warmte[[#This Row],[Datumtijd]]),MINUTE(Data_Warmte[[#This Row],[Datumtijd]]),SECOND(Data_Warmte[[#This Row],[Datumtijd]]))</f>
        <v>1594</v>
      </c>
      <c r="C3163" s="11">
        <v>1.9714149999999998E-5</v>
      </c>
      <c r="D3163" s="7">
        <f>Data_Warmte[[#This Row],[Fractie]]/MAX(Data_Warmte[Fractie])</f>
        <v>4.7728666363617521E-2</v>
      </c>
    </row>
    <row r="3164" spans="1:4" x14ac:dyDescent="0.25">
      <c r="A3164" s="10">
        <v>43963.041666666664</v>
      </c>
      <c r="B3164" s="10">
        <f>DATE(1904,MONTH(Data_Warmte[[#This Row],[Datumtijd]]),DAY(Data_Warmte[[#This Row],[Datumtijd]]))+TIME(HOUR(Data_Warmte[[#This Row],[Datumtijd]]),MINUTE(Data_Warmte[[#This Row],[Datumtijd]]),SECOND(Data_Warmte[[#This Row],[Datumtijd]]))</f>
        <v>1594.0416666666667</v>
      </c>
      <c r="C3164" s="11">
        <v>1.872469E-5</v>
      </c>
      <c r="D3164" s="7">
        <f>Data_Warmte[[#This Row],[Fractie]]/MAX(Data_Warmte[Fractie])</f>
        <v>4.5333148107941014E-2</v>
      </c>
    </row>
    <row r="3165" spans="1:4" x14ac:dyDescent="0.25">
      <c r="A3165" s="10">
        <v>43963.083333333336</v>
      </c>
      <c r="B3165" s="10">
        <f>DATE(1904,MONTH(Data_Warmte[[#This Row],[Datumtijd]]),DAY(Data_Warmte[[#This Row],[Datumtijd]]))+TIME(HOUR(Data_Warmte[[#This Row],[Datumtijd]]),MINUTE(Data_Warmte[[#This Row],[Datumtijd]]),SECOND(Data_Warmte[[#This Row],[Datumtijd]]))</f>
        <v>1594.0833333333333</v>
      </c>
      <c r="C3165" s="11">
        <v>1.9852919999999999E-5</v>
      </c>
      <c r="D3165" s="7">
        <f>Data_Warmte[[#This Row],[Fractie]]/MAX(Data_Warmte[Fractie])</f>
        <v>4.8064633525847653E-2</v>
      </c>
    </row>
    <row r="3166" spans="1:4" x14ac:dyDescent="0.25">
      <c r="A3166" s="10">
        <v>43963.125</v>
      </c>
      <c r="B3166" s="10">
        <f>DATE(1904,MONTH(Data_Warmte[[#This Row],[Datumtijd]]),DAY(Data_Warmte[[#This Row],[Datumtijd]]))+TIME(HOUR(Data_Warmte[[#This Row],[Datumtijd]]),MINUTE(Data_Warmte[[#This Row],[Datumtijd]]),SECOND(Data_Warmte[[#This Row],[Datumtijd]]))</f>
        <v>1594.125</v>
      </c>
      <c r="C3166" s="11">
        <v>2.148342E-5</v>
      </c>
      <c r="D3166" s="7">
        <f>Data_Warmte[[#This Row],[Fractie]]/MAX(Data_Warmte[Fractie])</f>
        <v>5.2012132682842931E-2</v>
      </c>
    </row>
    <row r="3167" spans="1:4" x14ac:dyDescent="0.25">
      <c r="A3167" s="10">
        <v>43963.166666666664</v>
      </c>
      <c r="B3167" s="10">
        <f>DATE(1904,MONTH(Data_Warmte[[#This Row],[Datumtijd]]),DAY(Data_Warmte[[#This Row],[Datumtijd]]))+TIME(HOUR(Data_Warmte[[#This Row],[Datumtijd]]),MINUTE(Data_Warmte[[#This Row],[Datumtijd]]),SECOND(Data_Warmte[[#This Row],[Datumtijd]]))</f>
        <v>1594.1666666666667</v>
      </c>
      <c r="C3167" s="11">
        <v>2.3785449999999998E-5</v>
      </c>
      <c r="D3167" s="7">
        <f>Data_Warmte[[#This Row],[Fractie]]/MAX(Data_Warmte[Fractie])</f>
        <v>5.7585430128030191E-2</v>
      </c>
    </row>
    <row r="3168" spans="1:4" x14ac:dyDescent="0.25">
      <c r="A3168" s="10">
        <v>43963.208333333336</v>
      </c>
      <c r="B3168" s="10">
        <f>DATE(1904,MONTH(Data_Warmte[[#This Row],[Datumtijd]]),DAY(Data_Warmte[[#This Row],[Datumtijd]]))+TIME(HOUR(Data_Warmte[[#This Row],[Datumtijd]]),MINUTE(Data_Warmte[[#This Row],[Datumtijd]]),SECOND(Data_Warmte[[#This Row],[Datumtijd]]))</f>
        <v>1594.2083333333333</v>
      </c>
      <c r="C3168" s="11">
        <v>3.8326400000000006E-5</v>
      </c>
      <c r="D3168" s="7">
        <f>Data_Warmte[[#This Row],[Fractie]]/MAX(Data_Warmte[Fractie])</f>
        <v>9.2789593186546254E-2</v>
      </c>
    </row>
    <row r="3169" spans="1:4" x14ac:dyDescent="0.25">
      <c r="A3169" s="10">
        <v>43963.25</v>
      </c>
      <c r="B3169" s="10">
        <f>DATE(1904,MONTH(Data_Warmte[[#This Row],[Datumtijd]]),DAY(Data_Warmte[[#This Row],[Datumtijd]]))+TIME(HOUR(Data_Warmte[[#This Row],[Datumtijd]]),MINUTE(Data_Warmte[[#This Row],[Datumtijd]]),SECOND(Data_Warmte[[#This Row],[Datumtijd]]))</f>
        <v>1594.25</v>
      </c>
      <c r="C3169" s="11">
        <v>7.2103040000000014E-5</v>
      </c>
      <c r="D3169" s="7">
        <f>Data_Warmte[[#This Row],[Fractie]]/MAX(Data_Warmte[Fractie])</f>
        <v>0.17456405373615244</v>
      </c>
    </row>
    <row r="3170" spans="1:4" x14ac:dyDescent="0.25">
      <c r="A3170" s="10">
        <v>43963.291666666664</v>
      </c>
      <c r="B3170" s="10">
        <f>DATE(1904,MONTH(Data_Warmte[[#This Row],[Datumtijd]]),DAY(Data_Warmte[[#This Row],[Datumtijd]]))+TIME(HOUR(Data_Warmte[[#This Row],[Datumtijd]]),MINUTE(Data_Warmte[[#This Row],[Datumtijd]]),SECOND(Data_Warmte[[#This Row],[Datumtijd]]))</f>
        <v>1594.2916666666667</v>
      </c>
      <c r="C3170" s="11">
        <v>8.7434500000000011E-5</v>
      </c>
      <c r="D3170" s="7">
        <f>Data_Warmte[[#This Row],[Fractie]]/MAX(Data_Warmte[Fractie])</f>
        <v>0.21168206994314828</v>
      </c>
    </row>
    <row r="3171" spans="1:4" x14ac:dyDescent="0.25">
      <c r="A3171" s="10">
        <v>43963.333333333336</v>
      </c>
      <c r="B3171" s="10">
        <f>DATE(1904,MONTH(Data_Warmte[[#This Row],[Datumtijd]]),DAY(Data_Warmte[[#This Row],[Datumtijd]]))+TIME(HOUR(Data_Warmte[[#This Row],[Datumtijd]]),MINUTE(Data_Warmte[[#This Row],[Datumtijd]]),SECOND(Data_Warmte[[#This Row],[Datumtijd]]))</f>
        <v>1594.3333333333333</v>
      </c>
      <c r="C3171" s="11">
        <v>8.1724380000000019E-5</v>
      </c>
      <c r="D3171" s="7">
        <f>Data_Warmte[[#This Row],[Fractie]]/MAX(Data_Warmte[Fractie])</f>
        <v>0.1978576640024296</v>
      </c>
    </row>
    <row r="3172" spans="1:4" x14ac:dyDescent="0.25">
      <c r="A3172" s="10">
        <v>43963.375</v>
      </c>
      <c r="B3172" s="10">
        <f>DATE(1904,MONTH(Data_Warmte[[#This Row],[Datumtijd]]),DAY(Data_Warmte[[#This Row],[Datumtijd]]))+TIME(HOUR(Data_Warmte[[#This Row],[Datumtijd]]),MINUTE(Data_Warmte[[#This Row],[Datumtijd]]),SECOND(Data_Warmte[[#This Row],[Datumtijd]]))</f>
        <v>1594.375</v>
      </c>
      <c r="C3172" s="11">
        <v>6.0286979999999999E-5</v>
      </c>
      <c r="D3172" s="7">
        <f>Data_Warmte[[#This Row],[Fractie]]/MAX(Data_Warmte[Fractie])</f>
        <v>0.14595694739514928</v>
      </c>
    </row>
    <row r="3173" spans="1:4" x14ac:dyDescent="0.25">
      <c r="A3173" s="10">
        <v>43963.416666666664</v>
      </c>
      <c r="B3173" s="10">
        <f>DATE(1904,MONTH(Data_Warmte[[#This Row],[Datumtijd]]),DAY(Data_Warmte[[#This Row],[Datumtijd]]))+TIME(HOUR(Data_Warmte[[#This Row],[Datumtijd]]),MINUTE(Data_Warmte[[#This Row],[Datumtijd]]),SECOND(Data_Warmte[[#This Row],[Datumtijd]]))</f>
        <v>1594.4166666666667</v>
      </c>
      <c r="C3173" s="11">
        <v>4.4087120000000022E-5</v>
      </c>
      <c r="D3173" s="7">
        <f>Data_Warmte[[#This Row],[Fractie]]/MAX(Data_Warmte[Fractie])</f>
        <v>0.10673650354759248</v>
      </c>
    </row>
    <row r="3174" spans="1:4" x14ac:dyDescent="0.25">
      <c r="A3174" s="10">
        <v>43963.458333333336</v>
      </c>
      <c r="B3174" s="10">
        <f>DATE(1904,MONTH(Data_Warmte[[#This Row],[Datumtijd]]),DAY(Data_Warmte[[#This Row],[Datumtijd]]))+TIME(HOUR(Data_Warmte[[#This Row],[Datumtijd]]),MINUTE(Data_Warmte[[#This Row],[Datumtijd]]),SECOND(Data_Warmte[[#This Row],[Datumtijd]]))</f>
        <v>1594.4583333333333</v>
      </c>
      <c r="C3174" s="11">
        <v>3.0886769999999975E-5</v>
      </c>
      <c r="D3174" s="7">
        <f>Data_Warmte[[#This Row],[Fractie]]/MAX(Data_Warmte[Fractie])</f>
        <v>7.4777981316962158E-2</v>
      </c>
    </row>
    <row r="3175" spans="1:4" x14ac:dyDescent="0.25">
      <c r="A3175" s="10">
        <v>43963.5</v>
      </c>
      <c r="B3175" s="10">
        <f>DATE(1904,MONTH(Data_Warmte[[#This Row],[Datumtijd]]),DAY(Data_Warmte[[#This Row],[Datumtijd]]))+TIME(HOUR(Data_Warmte[[#This Row],[Datumtijd]]),MINUTE(Data_Warmte[[#This Row],[Datumtijd]]),SECOND(Data_Warmte[[#This Row],[Datumtijd]]))</f>
        <v>1594.5</v>
      </c>
      <c r="C3175" s="11">
        <v>3.1725700000000007E-5</v>
      </c>
      <c r="D3175" s="7">
        <f>Data_Warmte[[#This Row],[Fractie]]/MAX(Data_Warmte[Fractie])</f>
        <v>7.6809061027344361E-2</v>
      </c>
    </row>
    <row r="3176" spans="1:4" x14ac:dyDescent="0.25">
      <c r="A3176" s="10">
        <v>43963.541666666664</v>
      </c>
      <c r="B3176" s="10">
        <f>DATE(1904,MONTH(Data_Warmte[[#This Row],[Datumtijd]]),DAY(Data_Warmte[[#This Row],[Datumtijd]]))+TIME(HOUR(Data_Warmte[[#This Row],[Datumtijd]]),MINUTE(Data_Warmte[[#This Row],[Datumtijd]]),SECOND(Data_Warmte[[#This Row],[Datumtijd]]))</f>
        <v>1594.5416666666667</v>
      </c>
      <c r="C3176" s="11">
        <v>2.8874899999999997E-5</v>
      </c>
      <c r="D3176" s="7">
        <f>Data_Warmte[[#This Row],[Fractie]]/MAX(Data_Warmte[Fractie])</f>
        <v>6.9907171670237855E-2</v>
      </c>
    </row>
    <row r="3177" spans="1:4" x14ac:dyDescent="0.25">
      <c r="A3177" s="10">
        <v>43963.583333333336</v>
      </c>
      <c r="B3177" s="10">
        <f>DATE(1904,MONTH(Data_Warmte[[#This Row],[Datumtijd]]),DAY(Data_Warmte[[#This Row],[Datumtijd]]))+TIME(HOUR(Data_Warmte[[#This Row],[Datumtijd]]),MINUTE(Data_Warmte[[#This Row],[Datumtijd]]),SECOND(Data_Warmte[[#This Row],[Datumtijd]]))</f>
        <v>1594.5833333333333</v>
      </c>
      <c r="C3177" s="11">
        <v>2.7173799999999997E-5</v>
      </c>
      <c r="D3177" s="7">
        <f>Data_Warmte[[#This Row],[Fractie]]/MAX(Data_Warmte[Fractie])</f>
        <v>6.5788747373418069E-2</v>
      </c>
    </row>
    <row r="3178" spans="1:4" x14ac:dyDescent="0.25">
      <c r="A3178" s="10">
        <v>43963.625</v>
      </c>
      <c r="B3178" s="10">
        <f>DATE(1904,MONTH(Data_Warmte[[#This Row],[Datumtijd]]),DAY(Data_Warmte[[#This Row],[Datumtijd]]))+TIME(HOUR(Data_Warmte[[#This Row],[Datumtijd]]),MINUTE(Data_Warmte[[#This Row],[Datumtijd]]),SECOND(Data_Warmte[[#This Row],[Datumtijd]]))</f>
        <v>1594.625</v>
      </c>
      <c r="C3178" s="11">
        <v>3.1227229999999993E-5</v>
      </c>
      <c r="D3178" s="7">
        <f>Data_Warmte[[#This Row],[Fractie]]/MAX(Data_Warmte[Fractie])</f>
        <v>7.5602247224960131E-2</v>
      </c>
    </row>
    <row r="3179" spans="1:4" x14ac:dyDescent="0.25">
      <c r="A3179" s="10">
        <v>43963.666666666664</v>
      </c>
      <c r="B3179" s="10">
        <f>DATE(1904,MONTH(Data_Warmte[[#This Row],[Datumtijd]]),DAY(Data_Warmte[[#This Row],[Datumtijd]]))+TIME(HOUR(Data_Warmte[[#This Row],[Datumtijd]]),MINUTE(Data_Warmte[[#This Row],[Datumtijd]]),SECOND(Data_Warmte[[#This Row],[Datumtijd]]))</f>
        <v>1594.6666666666667</v>
      </c>
      <c r="C3179" s="11">
        <v>5.5291639999999987E-5</v>
      </c>
      <c r="D3179" s="7">
        <f>Data_Warmte[[#This Row],[Fractie]]/MAX(Data_Warmte[Fractie])</f>
        <v>0.13386304954853487</v>
      </c>
    </row>
    <row r="3180" spans="1:4" x14ac:dyDescent="0.25">
      <c r="A3180" s="10">
        <v>43963.708333333336</v>
      </c>
      <c r="B3180" s="10">
        <f>DATE(1904,MONTH(Data_Warmte[[#This Row],[Datumtijd]]),DAY(Data_Warmte[[#This Row],[Datumtijd]]))+TIME(HOUR(Data_Warmte[[#This Row],[Datumtijd]]),MINUTE(Data_Warmte[[#This Row],[Datumtijd]]),SECOND(Data_Warmte[[#This Row],[Datumtijd]]))</f>
        <v>1594.7083333333333</v>
      </c>
      <c r="C3180" s="11">
        <v>7.9292639999999976E-5</v>
      </c>
      <c r="D3180" s="7">
        <f>Data_Warmte[[#This Row],[Fractie]]/MAX(Data_Warmte[Fractie])</f>
        <v>0.19197033398094426</v>
      </c>
    </row>
    <row r="3181" spans="1:4" x14ac:dyDescent="0.25">
      <c r="A3181" s="10">
        <v>43963.75</v>
      </c>
      <c r="B3181" s="10">
        <f>DATE(1904,MONTH(Data_Warmte[[#This Row],[Datumtijd]]),DAY(Data_Warmte[[#This Row],[Datumtijd]]))+TIME(HOUR(Data_Warmte[[#This Row],[Datumtijd]]),MINUTE(Data_Warmte[[#This Row],[Datumtijd]]),SECOND(Data_Warmte[[#This Row],[Datumtijd]]))</f>
        <v>1594.75</v>
      </c>
      <c r="C3181" s="11">
        <v>7.8469999999999999E-5</v>
      </c>
      <c r="D3181" s="7">
        <f>Data_Warmte[[#This Row],[Fractie]]/MAX(Data_Warmte[Fractie])</f>
        <v>0.18997869294659253</v>
      </c>
    </row>
    <row r="3182" spans="1:4" x14ac:dyDescent="0.25">
      <c r="A3182" s="10">
        <v>43963.791666666664</v>
      </c>
      <c r="B3182" s="10">
        <f>DATE(1904,MONTH(Data_Warmte[[#This Row],[Datumtijd]]),DAY(Data_Warmte[[#This Row],[Datumtijd]]))+TIME(HOUR(Data_Warmte[[#This Row],[Datumtijd]]),MINUTE(Data_Warmte[[#This Row],[Datumtijd]]),SECOND(Data_Warmte[[#This Row],[Datumtijd]]))</f>
        <v>1594.7916666666667</v>
      </c>
      <c r="C3182" s="11">
        <v>7.544335E-5</v>
      </c>
      <c r="D3182" s="7">
        <f>Data_Warmte[[#This Row],[Fractie]]/MAX(Data_Warmte[Fractie])</f>
        <v>0.18265106441330842</v>
      </c>
    </row>
    <row r="3183" spans="1:4" x14ac:dyDescent="0.25">
      <c r="A3183" s="10">
        <v>43963.833333333336</v>
      </c>
      <c r="B3183" s="10">
        <f>DATE(1904,MONTH(Data_Warmte[[#This Row],[Datumtijd]]),DAY(Data_Warmte[[#This Row],[Datumtijd]]))+TIME(HOUR(Data_Warmte[[#This Row],[Datumtijd]]),MINUTE(Data_Warmte[[#This Row],[Datumtijd]]),SECOND(Data_Warmte[[#This Row],[Datumtijd]]))</f>
        <v>1594.8333333333333</v>
      </c>
      <c r="C3183" s="11">
        <v>7.0935310000000019E-5</v>
      </c>
      <c r="D3183" s="7">
        <f>Data_Warmte[[#This Row],[Fractie]]/MAX(Data_Warmte[Fractie])</f>
        <v>0.17173693739723916</v>
      </c>
    </row>
    <row r="3184" spans="1:4" x14ac:dyDescent="0.25">
      <c r="A3184" s="10">
        <v>43963.875</v>
      </c>
      <c r="B3184" s="10">
        <f>DATE(1904,MONTH(Data_Warmte[[#This Row],[Datumtijd]]),DAY(Data_Warmte[[#This Row],[Datumtijd]]))+TIME(HOUR(Data_Warmte[[#This Row],[Datumtijd]]),MINUTE(Data_Warmte[[#This Row],[Datumtijd]]),SECOND(Data_Warmte[[#This Row],[Datumtijd]]))</f>
        <v>1594.875</v>
      </c>
      <c r="C3184" s="11">
        <v>6.0919190000000004E-5</v>
      </c>
      <c r="D3184" s="7">
        <f>Data_Warmte[[#This Row],[Fractie]]/MAX(Data_Warmte[Fractie])</f>
        <v>0.14748755054881013</v>
      </c>
    </row>
    <row r="3185" spans="1:4" x14ac:dyDescent="0.25">
      <c r="A3185" s="10">
        <v>43963.916666666664</v>
      </c>
      <c r="B3185" s="10">
        <f>DATE(1904,MONTH(Data_Warmte[[#This Row],[Datumtijd]]),DAY(Data_Warmte[[#This Row],[Datumtijd]]))+TIME(HOUR(Data_Warmte[[#This Row],[Datumtijd]]),MINUTE(Data_Warmte[[#This Row],[Datumtijd]]),SECOND(Data_Warmte[[#This Row],[Datumtijd]]))</f>
        <v>1594.9166666666667</v>
      </c>
      <c r="C3185" s="11">
        <v>4.4575500000000007E-5</v>
      </c>
      <c r="D3185" s="7">
        <f>Data_Warmte[[#This Row],[Fractie]]/MAX(Data_Warmte[Fractie])</f>
        <v>0.10791888909699041</v>
      </c>
    </row>
    <row r="3186" spans="1:4" x14ac:dyDescent="0.25">
      <c r="A3186" s="10">
        <v>43963.958333333336</v>
      </c>
      <c r="B3186" s="10">
        <f>DATE(1904,MONTH(Data_Warmte[[#This Row],[Datumtijd]]),DAY(Data_Warmte[[#This Row],[Datumtijd]]))+TIME(HOUR(Data_Warmte[[#This Row],[Datumtijd]]),MINUTE(Data_Warmte[[#This Row],[Datumtijd]]),SECOND(Data_Warmte[[#This Row],[Datumtijd]]))</f>
        <v>1594.9583333333333</v>
      </c>
      <c r="C3186" s="11">
        <v>2.8719939999999999E-5</v>
      </c>
      <c r="D3186" s="7">
        <f>Data_Warmte[[#This Row],[Fractie]]/MAX(Data_Warmte[Fractie])</f>
        <v>6.9532007935574874E-2</v>
      </c>
    </row>
    <row r="3187" spans="1:4" x14ac:dyDescent="0.25">
      <c r="A3187" s="10">
        <v>43964</v>
      </c>
      <c r="B3187" s="10">
        <f>DATE(1904,MONTH(Data_Warmte[[#This Row],[Datumtijd]]),DAY(Data_Warmte[[#This Row],[Datumtijd]]))+TIME(HOUR(Data_Warmte[[#This Row],[Datumtijd]]),MINUTE(Data_Warmte[[#This Row],[Datumtijd]]),SECOND(Data_Warmte[[#This Row],[Datumtijd]]))</f>
        <v>1595</v>
      </c>
      <c r="C3187" s="11">
        <v>2.0906049999999996E-5</v>
      </c>
      <c r="D3187" s="7">
        <f>Data_Warmte[[#This Row],[Fractie]]/MAX(Data_Warmte[Fractie])</f>
        <v>5.0614299142042948E-2</v>
      </c>
    </row>
    <row r="3188" spans="1:4" x14ac:dyDescent="0.25">
      <c r="A3188" s="10">
        <v>43964.041666666664</v>
      </c>
      <c r="B3188" s="10">
        <f>DATE(1904,MONTH(Data_Warmte[[#This Row],[Datumtijd]]),DAY(Data_Warmte[[#This Row],[Datumtijd]]))+TIME(HOUR(Data_Warmte[[#This Row],[Datumtijd]]),MINUTE(Data_Warmte[[#This Row],[Datumtijd]]),SECOND(Data_Warmte[[#This Row],[Datumtijd]]))</f>
        <v>1595.0416666666667</v>
      </c>
      <c r="C3188" s="11">
        <v>2.007175E-5</v>
      </c>
      <c r="D3188" s="7">
        <f>Data_Warmte[[#This Row],[Fractie]]/MAX(Data_Warmte[Fractie])</f>
        <v>4.8594428828224401E-2</v>
      </c>
    </row>
    <row r="3189" spans="1:4" x14ac:dyDescent="0.25">
      <c r="A3189" s="10">
        <v>43964.083333333336</v>
      </c>
      <c r="B3189" s="10">
        <f>DATE(1904,MONTH(Data_Warmte[[#This Row],[Datumtijd]]),DAY(Data_Warmte[[#This Row],[Datumtijd]]))+TIME(HOUR(Data_Warmte[[#This Row],[Datumtijd]]),MINUTE(Data_Warmte[[#This Row],[Datumtijd]]),SECOND(Data_Warmte[[#This Row],[Datumtijd]]))</f>
        <v>1595.0833333333333</v>
      </c>
      <c r="C3189" s="11">
        <v>2.0957239999999999E-5</v>
      </c>
      <c r="D3189" s="7">
        <f>Data_Warmte[[#This Row],[Fractie]]/MAX(Data_Warmte[Fractie])</f>
        <v>5.0738231973595602E-2</v>
      </c>
    </row>
    <row r="3190" spans="1:4" x14ac:dyDescent="0.25">
      <c r="A3190" s="10">
        <v>43964.125</v>
      </c>
      <c r="B3190" s="10">
        <f>DATE(1904,MONTH(Data_Warmte[[#This Row],[Datumtijd]]),DAY(Data_Warmte[[#This Row],[Datumtijd]]))+TIME(HOUR(Data_Warmte[[#This Row],[Datumtijd]]),MINUTE(Data_Warmte[[#This Row],[Datumtijd]]),SECOND(Data_Warmte[[#This Row],[Datumtijd]]))</f>
        <v>1595.125</v>
      </c>
      <c r="C3190" s="11">
        <v>2.2435799999999996E-5</v>
      </c>
      <c r="D3190" s="7">
        <f>Data_Warmte[[#This Row],[Fractie]]/MAX(Data_Warmte[Fractie])</f>
        <v>5.431787892457194E-2</v>
      </c>
    </row>
    <row r="3191" spans="1:4" x14ac:dyDescent="0.25">
      <c r="A3191" s="10">
        <v>43964.166666666664</v>
      </c>
      <c r="B3191" s="10">
        <f>DATE(1904,MONTH(Data_Warmte[[#This Row],[Datumtijd]]),DAY(Data_Warmte[[#This Row],[Datumtijd]]))+TIME(HOUR(Data_Warmte[[#This Row],[Datumtijd]]),MINUTE(Data_Warmte[[#This Row],[Datumtijd]]),SECOND(Data_Warmte[[#This Row],[Datumtijd]]))</f>
        <v>1595.1666666666667</v>
      </c>
      <c r="C3191" s="11">
        <v>2.488108E-5</v>
      </c>
      <c r="D3191" s="7">
        <f>Data_Warmte[[#This Row],[Fractie]]/MAX(Data_Warmte[Fractie])</f>
        <v>6.0237989773156676E-2</v>
      </c>
    </row>
    <row r="3192" spans="1:4" x14ac:dyDescent="0.25">
      <c r="A3192" s="10">
        <v>43964.208333333336</v>
      </c>
      <c r="B3192" s="10">
        <f>DATE(1904,MONTH(Data_Warmte[[#This Row],[Datumtijd]]),DAY(Data_Warmte[[#This Row],[Datumtijd]]))+TIME(HOUR(Data_Warmte[[#This Row],[Datumtijd]]),MINUTE(Data_Warmte[[#This Row],[Datumtijd]]),SECOND(Data_Warmte[[#This Row],[Datumtijd]]))</f>
        <v>1595.2083333333333</v>
      </c>
      <c r="C3192" s="11">
        <v>3.9752400000000009E-5</v>
      </c>
      <c r="D3192" s="7">
        <f>Data_Warmte[[#This Row],[Fractie]]/MAX(Data_Warmte[Fractie])</f>
        <v>9.6241990486684428E-2</v>
      </c>
    </row>
    <row r="3193" spans="1:4" x14ac:dyDescent="0.25">
      <c r="A3193" s="10">
        <v>43964.25</v>
      </c>
      <c r="B3193" s="10">
        <f>DATE(1904,MONTH(Data_Warmte[[#This Row],[Datumtijd]]),DAY(Data_Warmte[[#This Row],[Datumtijd]]))+TIME(HOUR(Data_Warmte[[#This Row],[Datumtijd]]),MINUTE(Data_Warmte[[#This Row],[Datumtijd]]),SECOND(Data_Warmte[[#This Row],[Datumtijd]]))</f>
        <v>1595.25</v>
      </c>
      <c r="C3193" s="11">
        <v>7.2504480000000002E-5</v>
      </c>
      <c r="D3193" s="7">
        <f>Data_Warmte[[#This Row],[Fractie]]/MAX(Data_Warmte[Fractie])</f>
        <v>0.17553595441789677</v>
      </c>
    </row>
    <row r="3194" spans="1:4" x14ac:dyDescent="0.25">
      <c r="A3194" s="10">
        <v>43964.291666666664</v>
      </c>
      <c r="B3194" s="10">
        <f>DATE(1904,MONTH(Data_Warmte[[#This Row],[Datumtijd]]),DAY(Data_Warmte[[#This Row],[Datumtijd]]))+TIME(HOUR(Data_Warmte[[#This Row],[Datumtijd]]),MINUTE(Data_Warmte[[#This Row],[Datumtijd]]),SECOND(Data_Warmte[[#This Row],[Datumtijd]]))</f>
        <v>1595.2916666666667</v>
      </c>
      <c r="C3194" s="11">
        <v>8.3703500000000003E-5</v>
      </c>
      <c r="D3194" s="7">
        <f>Data_Warmte[[#This Row],[Fractie]]/MAX(Data_Warmte[Fractie])</f>
        <v>0.20264918472097754</v>
      </c>
    </row>
    <row r="3195" spans="1:4" x14ac:dyDescent="0.25">
      <c r="A3195" s="10">
        <v>43964.333333333336</v>
      </c>
      <c r="B3195" s="10">
        <f>DATE(1904,MONTH(Data_Warmte[[#This Row],[Datumtijd]]),DAY(Data_Warmte[[#This Row],[Datumtijd]]))+TIME(HOUR(Data_Warmte[[#This Row],[Datumtijd]]),MINUTE(Data_Warmte[[#This Row],[Datumtijd]]),SECOND(Data_Warmte[[#This Row],[Datumtijd]]))</f>
        <v>1595.3333333333333</v>
      </c>
      <c r="C3195" s="11">
        <v>7.2601700000000013E-5</v>
      </c>
      <c r="D3195" s="7">
        <f>Data_Warmte[[#This Row],[Fractie]]/MAX(Data_Warmte[Fractie])</f>
        <v>0.17577132753537186</v>
      </c>
    </row>
    <row r="3196" spans="1:4" x14ac:dyDescent="0.25">
      <c r="A3196" s="10">
        <v>43964.375</v>
      </c>
      <c r="B3196" s="10">
        <f>DATE(1904,MONTH(Data_Warmte[[#This Row],[Datumtijd]]),DAY(Data_Warmte[[#This Row],[Datumtijd]]))+TIME(HOUR(Data_Warmte[[#This Row],[Datumtijd]]),MINUTE(Data_Warmte[[#This Row],[Datumtijd]]),SECOND(Data_Warmte[[#This Row],[Datumtijd]]))</f>
        <v>1595.375</v>
      </c>
      <c r="C3196" s="11">
        <v>4.8646379999999994E-5</v>
      </c>
      <c r="D3196" s="7">
        <f>Data_Warmte[[#This Row],[Fractie]]/MAX(Data_Warmte[Fractie])</f>
        <v>0.11777463602629359</v>
      </c>
    </row>
    <row r="3197" spans="1:4" x14ac:dyDescent="0.25">
      <c r="A3197" s="10">
        <v>43964.416666666664</v>
      </c>
      <c r="B3197" s="10">
        <f>DATE(1904,MONTH(Data_Warmte[[#This Row],[Datumtijd]]),DAY(Data_Warmte[[#This Row],[Datumtijd]]))+TIME(HOUR(Data_Warmte[[#This Row],[Datumtijd]]),MINUTE(Data_Warmte[[#This Row],[Datumtijd]]),SECOND(Data_Warmte[[#This Row],[Datumtijd]]))</f>
        <v>1595.4166666666667</v>
      </c>
      <c r="C3197" s="11">
        <v>3.0268480000000022E-5</v>
      </c>
      <c r="D3197" s="7">
        <f>Data_Warmte[[#This Row],[Fractie]]/MAX(Data_Warmte[Fractie])</f>
        <v>7.3281078984071379E-2</v>
      </c>
    </row>
    <row r="3198" spans="1:4" x14ac:dyDescent="0.25">
      <c r="A3198" s="10">
        <v>43964.458333333336</v>
      </c>
      <c r="B3198" s="10">
        <f>DATE(1904,MONTH(Data_Warmte[[#This Row],[Datumtijd]]),DAY(Data_Warmte[[#This Row],[Datumtijd]]))+TIME(HOUR(Data_Warmte[[#This Row],[Datumtijd]]),MINUTE(Data_Warmte[[#This Row],[Datumtijd]]),SECOND(Data_Warmte[[#This Row],[Datumtijd]]))</f>
        <v>1595.4583333333333</v>
      </c>
      <c r="C3198" s="11">
        <v>2.2079999999999999E-5</v>
      </c>
      <c r="D3198" s="7">
        <f>Data_Warmte[[#This Row],[Fractie]]/MAX(Data_Warmte[Fractie])</f>
        <v>5.3456474324719803E-2</v>
      </c>
    </row>
    <row r="3199" spans="1:4" x14ac:dyDescent="0.25">
      <c r="A3199" s="10">
        <v>43964.5</v>
      </c>
      <c r="B3199" s="10">
        <f>DATE(1904,MONTH(Data_Warmte[[#This Row],[Datumtijd]]),DAY(Data_Warmte[[#This Row],[Datumtijd]]))+TIME(HOUR(Data_Warmte[[#This Row],[Datumtijd]]),MINUTE(Data_Warmte[[#This Row],[Datumtijd]]),SECOND(Data_Warmte[[#This Row],[Datumtijd]]))</f>
        <v>1595.5</v>
      </c>
      <c r="C3199" s="11">
        <v>2.3448400000000001E-5</v>
      </c>
      <c r="D3199" s="7">
        <f>Data_Warmte[[#This Row],[Fractie]]/MAX(Data_Warmte[Fractie])</f>
        <v>5.6769419952706519E-2</v>
      </c>
    </row>
    <row r="3200" spans="1:4" x14ac:dyDescent="0.25">
      <c r="A3200" s="10">
        <v>43964.541666666664</v>
      </c>
      <c r="B3200" s="10">
        <f>DATE(1904,MONTH(Data_Warmte[[#This Row],[Datumtijd]]),DAY(Data_Warmte[[#This Row],[Datumtijd]]))+TIME(HOUR(Data_Warmte[[#This Row],[Datumtijd]]),MINUTE(Data_Warmte[[#This Row],[Datumtijd]]),SECOND(Data_Warmte[[#This Row],[Datumtijd]]))</f>
        <v>1595.5416666666667</v>
      </c>
      <c r="C3200" s="11">
        <v>2.0568419999999986E-5</v>
      </c>
      <c r="D3200" s="7">
        <f>Data_Warmte[[#This Row],[Fractie]]/MAX(Data_Warmte[Fractie])</f>
        <v>4.9796884765853831E-2</v>
      </c>
    </row>
    <row r="3201" spans="1:4" x14ac:dyDescent="0.25">
      <c r="A3201" s="10">
        <v>43964.583333333336</v>
      </c>
      <c r="B3201" s="10">
        <f>DATE(1904,MONTH(Data_Warmte[[#This Row],[Datumtijd]]),DAY(Data_Warmte[[#This Row],[Datumtijd]]))+TIME(HOUR(Data_Warmte[[#This Row],[Datumtijd]]),MINUTE(Data_Warmte[[#This Row],[Datumtijd]]),SECOND(Data_Warmte[[#This Row],[Datumtijd]]))</f>
        <v>1595.5833333333333</v>
      </c>
      <c r="C3201" s="11">
        <v>2.1295000000000002E-5</v>
      </c>
      <c r="D3201" s="7">
        <f>Data_Warmte[[#This Row],[Fractie]]/MAX(Data_Warmte[Fractie])</f>
        <v>5.1555961084461428E-2</v>
      </c>
    </row>
    <row r="3202" spans="1:4" x14ac:dyDescent="0.25">
      <c r="A3202" s="10">
        <v>43964.625</v>
      </c>
      <c r="B3202" s="10">
        <f>DATE(1904,MONTH(Data_Warmte[[#This Row],[Datumtijd]]),DAY(Data_Warmte[[#This Row],[Datumtijd]]))+TIME(HOUR(Data_Warmte[[#This Row],[Datumtijd]]),MINUTE(Data_Warmte[[#This Row],[Datumtijd]]),SECOND(Data_Warmte[[#This Row],[Datumtijd]]))</f>
        <v>1595.625</v>
      </c>
      <c r="C3202" s="11">
        <v>2.6613319999999993E-5</v>
      </c>
      <c r="D3202" s="7">
        <f>Data_Warmte[[#This Row],[Fractie]]/MAX(Data_Warmte[Fractie])</f>
        <v>6.4431805130233319E-2</v>
      </c>
    </row>
    <row r="3203" spans="1:4" x14ac:dyDescent="0.25">
      <c r="A3203" s="10">
        <v>43964.666666666664</v>
      </c>
      <c r="B3203" s="10">
        <f>DATE(1904,MONTH(Data_Warmte[[#This Row],[Datumtijd]]),DAY(Data_Warmte[[#This Row],[Datumtijd]]))+TIME(HOUR(Data_Warmte[[#This Row],[Datumtijd]]),MINUTE(Data_Warmte[[#This Row],[Datumtijd]]),SECOND(Data_Warmte[[#This Row],[Datumtijd]]))</f>
        <v>1595.6666666666667</v>
      </c>
      <c r="C3203" s="11">
        <v>4.8457220000000009E-5</v>
      </c>
      <c r="D3203" s="7">
        <f>Data_Warmte[[#This Row],[Fractie]]/MAX(Data_Warmte[Fractie])</f>
        <v>0.11731667286129073</v>
      </c>
    </row>
    <row r="3204" spans="1:4" x14ac:dyDescent="0.25">
      <c r="A3204" s="10">
        <v>43964.708333333336</v>
      </c>
      <c r="B3204" s="10">
        <f>DATE(1904,MONTH(Data_Warmte[[#This Row],[Datumtijd]]),DAY(Data_Warmte[[#This Row],[Datumtijd]]))+TIME(HOUR(Data_Warmte[[#This Row],[Datumtijd]]),MINUTE(Data_Warmte[[#This Row],[Datumtijd]]),SECOND(Data_Warmte[[#This Row],[Datumtijd]]))</f>
        <v>1595.7083333333333</v>
      </c>
      <c r="C3204" s="11">
        <v>7.2092100000000007E-5</v>
      </c>
      <c r="D3204" s="7">
        <f>Data_Warmte[[#This Row],[Fractie]]/MAX(Data_Warmte[Fractie])</f>
        <v>0.17453756760258754</v>
      </c>
    </row>
    <row r="3205" spans="1:4" x14ac:dyDescent="0.25">
      <c r="A3205" s="10">
        <v>43964.75</v>
      </c>
      <c r="B3205" s="10">
        <f>DATE(1904,MONTH(Data_Warmte[[#This Row],[Datumtijd]]),DAY(Data_Warmte[[#This Row],[Datumtijd]]))+TIME(HOUR(Data_Warmte[[#This Row],[Datumtijd]]),MINUTE(Data_Warmte[[#This Row],[Datumtijd]]),SECOND(Data_Warmte[[#This Row],[Datumtijd]]))</f>
        <v>1595.75</v>
      </c>
      <c r="C3205" s="11">
        <v>7.094379999999999E-5</v>
      </c>
      <c r="D3205" s="7">
        <f>Data_Warmte[[#This Row],[Fractie]]/MAX(Data_Warmte[Fractie])</f>
        <v>0.1717574919926656</v>
      </c>
    </row>
    <row r="3206" spans="1:4" x14ac:dyDescent="0.25">
      <c r="A3206" s="10">
        <v>43964.791666666664</v>
      </c>
      <c r="B3206" s="10">
        <f>DATE(1904,MONTH(Data_Warmte[[#This Row],[Datumtijd]]),DAY(Data_Warmte[[#This Row],[Datumtijd]]))+TIME(HOUR(Data_Warmte[[#This Row],[Datumtijd]]),MINUTE(Data_Warmte[[#This Row],[Datumtijd]]),SECOND(Data_Warmte[[#This Row],[Datumtijd]]))</f>
        <v>1595.7916666666667</v>
      </c>
      <c r="C3206" s="11">
        <v>6.7822269999999994E-5</v>
      </c>
      <c r="D3206" s="7">
        <f>Data_Warmte[[#This Row],[Fractie]]/MAX(Data_Warmte[Fractie])</f>
        <v>0.16420015556608758</v>
      </c>
    </row>
    <row r="3207" spans="1:4" x14ac:dyDescent="0.25">
      <c r="A3207" s="10">
        <v>43964.833333333336</v>
      </c>
      <c r="B3207" s="10">
        <f>DATE(1904,MONTH(Data_Warmte[[#This Row],[Datumtijd]]),DAY(Data_Warmte[[#This Row],[Datumtijd]]))+TIME(HOUR(Data_Warmte[[#This Row],[Datumtijd]]),MINUTE(Data_Warmte[[#This Row],[Datumtijd]]),SECOND(Data_Warmte[[#This Row],[Datumtijd]]))</f>
        <v>1595.8333333333333</v>
      </c>
      <c r="C3207" s="11">
        <v>6.4163080000000021E-5</v>
      </c>
      <c r="D3207" s="7">
        <f>Data_Warmte[[#This Row],[Fractie]]/MAX(Data_Warmte[Fractie])</f>
        <v>0.15534112493727101</v>
      </c>
    </row>
    <row r="3208" spans="1:4" x14ac:dyDescent="0.25">
      <c r="A3208" s="10">
        <v>43964.875</v>
      </c>
      <c r="B3208" s="10">
        <f>DATE(1904,MONTH(Data_Warmte[[#This Row],[Datumtijd]]),DAY(Data_Warmte[[#This Row],[Datumtijd]]))+TIME(HOUR(Data_Warmte[[#This Row],[Datumtijd]]),MINUTE(Data_Warmte[[#This Row],[Datumtijd]]),SECOND(Data_Warmte[[#This Row],[Datumtijd]]))</f>
        <v>1595.875</v>
      </c>
      <c r="C3208" s="11">
        <v>5.7846770000000008E-5</v>
      </c>
      <c r="D3208" s="7">
        <f>Data_Warmte[[#This Row],[Fractie]]/MAX(Data_Warmte[Fractie])</f>
        <v>0.14004911119895708</v>
      </c>
    </row>
    <row r="3209" spans="1:4" x14ac:dyDescent="0.25">
      <c r="A3209" s="10">
        <v>43964.916666666664</v>
      </c>
      <c r="B3209" s="10">
        <f>DATE(1904,MONTH(Data_Warmte[[#This Row],[Datumtijd]]),DAY(Data_Warmte[[#This Row],[Datumtijd]]))+TIME(HOUR(Data_Warmte[[#This Row],[Datumtijd]]),MINUTE(Data_Warmte[[#This Row],[Datumtijd]]),SECOND(Data_Warmte[[#This Row],[Datumtijd]]))</f>
        <v>1595.9166666666667</v>
      </c>
      <c r="C3209" s="11">
        <v>4.2412750000000005E-5</v>
      </c>
      <c r="D3209" s="7">
        <f>Data_Warmte[[#This Row],[Fractie]]/MAX(Data_Warmte[Fractie])</f>
        <v>0.10268279354238044</v>
      </c>
    </row>
    <row r="3210" spans="1:4" x14ac:dyDescent="0.25">
      <c r="A3210" s="10">
        <v>43964.958333333336</v>
      </c>
      <c r="B3210" s="10">
        <f>DATE(1904,MONTH(Data_Warmte[[#This Row],[Datumtijd]]),DAY(Data_Warmte[[#This Row],[Datumtijd]]))+TIME(HOUR(Data_Warmte[[#This Row],[Datumtijd]]),MINUTE(Data_Warmte[[#This Row],[Datumtijd]]),SECOND(Data_Warmte[[#This Row],[Datumtijd]]))</f>
        <v>1595.9583333333333</v>
      </c>
      <c r="C3210" s="11">
        <v>2.8683619999999999E-5</v>
      </c>
      <c r="D3210" s="7">
        <f>Data_Warmte[[#This Row],[Fractie]]/MAX(Data_Warmte[Fractie])</f>
        <v>6.944407590896827E-2</v>
      </c>
    </row>
    <row r="3211" spans="1:4" x14ac:dyDescent="0.25">
      <c r="A3211" s="10">
        <v>43965</v>
      </c>
      <c r="B3211" s="10">
        <f>DATE(1904,MONTH(Data_Warmte[[#This Row],[Datumtijd]]),DAY(Data_Warmte[[#This Row],[Datumtijd]]))+TIME(HOUR(Data_Warmte[[#This Row],[Datumtijd]]),MINUTE(Data_Warmte[[#This Row],[Datumtijd]]),SECOND(Data_Warmte[[#This Row],[Datumtijd]]))</f>
        <v>1596</v>
      </c>
      <c r="C3211" s="11">
        <v>1.9544499999999996E-5</v>
      </c>
      <c r="D3211" s="7">
        <f>Data_Warmte[[#This Row],[Fractie]]/MAX(Data_Warmte[Fractie])</f>
        <v>4.7317937610483966E-2</v>
      </c>
    </row>
    <row r="3212" spans="1:4" x14ac:dyDescent="0.25">
      <c r="A3212" s="10">
        <v>43965.041666666664</v>
      </c>
      <c r="B3212" s="10">
        <f>DATE(1904,MONTH(Data_Warmte[[#This Row],[Datumtijd]]),DAY(Data_Warmte[[#This Row],[Datumtijd]]))+TIME(HOUR(Data_Warmte[[#This Row],[Datumtijd]]),MINUTE(Data_Warmte[[#This Row],[Datumtijd]]),SECOND(Data_Warmte[[#This Row],[Datumtijd]]))</f>
        <v>1596.0416666666667</v>
      </c>
      <c r="C3212" s="11">
        <v>1.8523060000000003E-5</v>
      </c>
      <c r="D3212" s="7">
        <f>Data_Warmte[[#This Row],[Fractie]]/MAX(Data_Warmte[Fractie])</f>
        <v>4.4844994624331731E-2</v>
      </c>
    </row>
    <row r="3213" spans="1:4" x14ac:dyDescent="0.25">
      <c r="A3213" s="10">
        <v>43965.083333333336</v>
      </c>
      <c r="B3213" s="10">
        <f>DATE(1904,MONTH(Data_Warmte[[#This Row],[Datumtijd]]),DAY(Data_Warmte[[#This Row],[Datumtijd]]))+TIME(HOUR(Data_Warmte[[#This Row],[Datumtijd]]),MINUTE(Data_Warmte[[#This Row],[Datumtijd]]),SECOND(Data_Warmte[[#This Row],[Datumtijd]]))</f>
        <v>1596.0833333333333</v>
      </c>
      <c r="C3213" s="11">
        <v>1.9415E-5</v>
      </c>
      <c r="D3213" s="7">
        <f>Data_Warmte[[#This Row],[Fractie]]/MAX(Data_Warmte[Fractie])</f>
        <v>4.7004413451740716E-2</v>
      </c>
    </row>
    <row r="3214" spans="1:4" x14ac:dyDescent="0.25">
      <c r="A3214" s="10">
        <v>43965.125</v>
      </c>
      <c r="B3214" s="10">
        <f>DATE(1904,MONTH(Data_Warmte[[#This Row],[Datumtijd]]),DAY(Data_Warmte[[#This Row],[Datumtijd]]))+TIME(HOUR(Data_Warmte[[#This Row],[Datumtijd]]),MINUTE(Data_Warmte[[#This Row],[Datumtijd]]),SECOND(Data_Warmte[[#This Row],[Datumtijd]]))</f>
        <v>1596.125</v>
      </c>
      <c r="C3214" s="11">
        <v>2.1233299999999999E-5</v>
      </c>
      <c r="D3214" s="7">
        <f>Data_Warmte[[#This Row],[Fractie]]/MAX(Data_Warmte[Fractie])</f>
        <v>5.1406583164813086E-2</v>
      </c>
    </row>
    <row r="3215" spans="1:4" x14ac:dyDescent="0.25">
      <c r="A3215" s="10">
        <v>43965.166666666664</v>
      </c>
      <c r="B3215" s="10">
        <f>DATE(1904,MONTH(Data_Warmte[[#This Row],[Datumtijd]]),DAY(Data_Warmte[[#This Row],[Datumtijd]]))+TIME(HOUR(Data_Warmte[[#This Row],[Datumtijd]]),MINUTE(Data_Warmte[[#This Row],[Datumtijd]]),SECOND(Data_Warmte[[#This Row],[Datumtijd]]))</f>
        <v>1596.1666666666667</v>
      </c>
      <c r="C3215" s="11">
        <v>2.4212559999999996E-5</v>
      </c>
      <c r="D3215" s="7">
        <f>Data_Warmte[[#This Row],[Fractie]]/MAX(Data_Warmte[Fractie])</f>
        <v>5.8619478803248984E-2</v>
      </c>
    </row>
    <row r="3216" spans="1:4" x14ac:dyDescent="0.25">
      <c r="A3216" s="10">
        <v>43965.208333333336</v>
      </c>
      <c r="B3216" s="10">
        <f>DATE(1904,MONTH(Data_Warmte[[#This Row],[Datumtijd]]),DAY(Data_Warmte[[#This Row],[Datumtijd]]))+TIME(HOUR(Data_Warmte[[#This Row],[Datumtijd]]),MINUTE(Data_Warmte[[#This Row],[Datumtijd]]),SECOND(Data_Warmte[[#This Row],[Datumtijd]]))</f>
        <v>1596.2083333333333</v>
      </c>
      <c r="C3216" s="11">
        <v>4.0249200000000001E-5</v>
      </c>
      <c r="D3216" s="7">
        <f>Data_Warmte[[#This Row],[Fractie]]/MAX(Data_Warmte[Fractie])</f>
        <v>9.7444761158990603E-2</v>
      </c>
    </row>
    <row r="3217" spans="1:4" x14ac:dyDescent="0.25">
      <c r="A3217" s="10">
        <v>43965.25</v>
      </c>
      <c r="B3217" s="10">
        <f>DATE(1904,MONTH(Data_Warmte[[#This Row],[Datumtijd]]),DAY(Data_Warmte[[#This Row],[Datumtijd]]))+TIME(HOUR(Data_Warmte[[#This Row],[Datumtijd]]),MINUTE(Data_Warmte[[#This Row],[Datumtijd]]),SECOND(Data_Warmte[[#This Row],[Datumtijd]]))</f>
        <v>1596.25</v>
      </c>
      <c r="C3217" s="11">
        <v>7.2859600000000003E-5</v>
      </c>
      <c r="D3217" s="7">
        <f>Data_Warmte[[#This Row],[Fractie]]/MAX(Data_Warmte[Fractie])</f>
        <v>0.17639571271328602</v>
      </c>
    </row>
    <row r="3218" spans="1:4" x14ac:dyDescent="0.25">
      <c r="A3218" s="10">
        <v>43965.291666666664</v>
      </c>
      <c r="B3218" s="10">
        <f>DATE(1904,MONTH(Data_Warmte[[#This Row],[Datumtijd]]),DAY(Data_Warmte[[#This Row],[Datumtijd]]))+TIME(HOUR(Data_Warmte[[#This Row],[Datumtijd]]),MINUTE(Data_Warmte[[#This Row],[Datumtijd]]),SECOND(Data_Warmte[[#This Row],[Datumtijd]]))</f>
        <v>1596.2916666666667</v>
      </c>
      <c r="C3218" s="11">
        <v>8.3703500000000003E-5</v>
      </c>
      <c r="D3218" s="7">
        <f>Data_Warmte[[#This Row],[Fractie]]/MAX(Data_Warmte[Fractie])</f>
        <v>0.20264918472097754</v>
      </c>
    </row>
    <row r="3219" spans="1:4" x14ac:dyDescent="0.25">
      <c r="A3219" s="10">
        <v>43965.333333333336</v>
      </c>
      <c r="B3219" s="10">
        <f>DATE(1904,MONTH(Data_Warmte[[#This Row],[Datumtijd]]),DAY(Data_Warmte[[#This Row],[Datumtijd]]))+TIME(HOUR(Data_Warmte[[#This Row],[Datumtijd]]),MINUTE(Data_Warmte[[#This Row],[Datumtijd]]),SECOND(Data_Warmte[[#This Row],[Datumtijd]]))</f>
        <v>1596.3333333333333</v>
      </c>
      <c r="C3219" s="11">
        <v>7.6070000000000022E-5</v>
      </c>
      <c r="D3219" s="7">
        <f>Data_Warmte[[#This Row],[Fractie]]/MAX(Data_Warmte[Fractie])</f>
        <v>0.18416820660694913</v>
      </c>
    </row>
    <row r="3220" spans="1:4" x14ac:dyDescent="0.25">
      <c r="A3220" s="10">
        <v>43965.375</v>
      </c>
      <c r="B3220" s="10">
        <f>DATE(1904,MONTH(Data_Warmte[[#This Row],[Datumtijd]]),DAY(Data_Warmte[[#This Row],[Datumtijd]]))+TIME(HOUR(Data_Warmte[[#This Row],[Datumtijd]]),MINUTE(Data_Warmte[[#This Row],[Datumtijd]]),SECOND(Data_Warmte[[#This Row],[Datumtijd]]))</f>
        <v>1596.375</v>
      </c>
      <c r="C3220" s="11">
        <v>5.5068780000000009E-5</v>
      </c>
      <c r="D3220" s="7">
        <f>Data_Warmte[[#This Row],[Fractie]]/MAX(Data_Warmte[Fractie])</f>
        <v>0.13332349747117953</v>
      </c>
    </row>
    <row r="3221" spans="1:4" x14ac:dyDescent="0.25">
      <c r="A3221" s="10">
        <v>43965.416666666664</v>
      </c>
      <c r="B3221" s="10">
        <f>DATE(1904,MONTH(Data_Warmte[[#This Row],[Datumtijd]]),DAY(Data_Warmte[[#This Row],[Datumtijd]]))+TIME(HOUR(Data_Warmte[[#This Row],[Datumtijd]]),MINUTE(Data_Warmte[[#This Row],[Datumtijd]]),SECOND(Data_Warmte[[#This Row],[Datumtijd]]))</f>
        <v>1596.4166666666667</v>
      </c>
      <c r="C3221" s="11">
        <v>3.7556640000000022E-5</v>
      </c>
      <c r="D3221" s="7">
        <f>Data_Warmte[[#This Row],[Fractie]]/MAX(Data_Warmte[Fractie])</f>
        <v>9.092597653454465E-2</v>
      </c>
    </row>
    <row r="3222" spans="1:4" x14ac:dyDescent="0.25">
      <c r="A3222" s="10">
        <v>43965.458333333336</v>
      </c>
      <c r="B3222" s="10">
        <f>DATE(1904,MONTH(Data_Warmte[[#This Row],[Datumtijd]]),DAY(Data_Warmte[[#This Row],[Datumtijd]]))+TIME(HOUR(Data_Warmte[[#This Row],[Datumtijd]]),MINUTE(Data_Warmte[[#This Row],[Datumtijd]]),SECOND(Data_Warmte[[#This Row],[Datumtijd]]))</f>
        <v>1596.4583333333333</v>
      </c>
      <c r="C3222" s="11">
        <v>2.2079999999999999E-5</v>
      </c>
      <c r="D3222" s="7">
        <f>Data_Warmte[[#This Row],[Fractie]]/MAX(Data_Warmte[Fractie])</f>
        <v>5.3456474324719803E-2</v>
      </c>
    </row>
    <row r="3223" spans="1:4" x14ac:dyDescent="0.25">
      <c r="A3223" s="10">
        <v>43965.5</v>
      </c>
      <c r="B3223" s="10">
        <f>DATE(1904,MONTH(Data_Warmte[[#This Row],[Datumtijd]]),DAY(Data_Warmte[[#This Row],[Datumtijd]]))+TIME(HOUR(Data_Warmte[[#This Row],[Datumtijd]]),MINUTE(Data_Warmte[[#This Row],[Datumtijd]]),SECOND(Data_Warmte[[#This Row],[Datumtijd]]))</f>
        <v>1596.5</v>
      </c>
      <c r="C3223" s="11">
        <v>2.5651600000000004E-5</v>
      </c>
      <c r="D3223" s="7">
        <f>Data_Warmte[[#This Row],[Fractie]]/MAX(Data_Warmte[Fractie])</f>
        <v>6.2103446412499215E-2</v>
      </c>
    </row>
    <row r="3224" spans="1:4" x14ac:dyDescent="0.25">
      <c r="A3224" s="10">
        <v>43965.541666666664</v>
      </c>
      <c r="B3224" s="10">
        <f>DATE(1904,MONTH(Data_Warmte[[#This Row],[Datumtijd]]),DAY(Data_Warmte[[#This Row],[Datumtijd]]))+TIME(HOUR(Data_Warmte[[#This Row],[Datumtijd]]),MINUTE(Data_Warmte[[#This Row],[Datumtijd]]),SECOND(Data_Warmte[[#This Row],[Datumtijd]]))</f>
        <v>1596.5416666666667</v>
      </c>
      <c r="C3224" s="11">
        <v>2.3626019999999988E-5</v>
      </c>
      <c r="D3224" s="7">
        <f>Data_Warmte[[#This Row],[Fractie]]/MAX(Data_Warmte[Fractie])</f>
        <v>5.7199444362559602E-2</v>
      </c>
    </row>
    <row r="3225" spans="1:4" x14ac:dyDescent="0.25">
      <c r="A3225" s="10">
        <v>43965.583333333336</v>
      </c>
      <c r="B3225" s="10">
        <f>DATE(1904,MONTH(Data_Warmte[[#This Row],[Datumtijd]]),DAY(Data_Warmte[[#This Row],[Datumtijd]]))+TIME(HOUR(Data_Warmte[[#This Row],[Datumtijd]]),MINUTE(Data_Warmte[[#This Row],[Datumtijd]]),SECOND(Data_Warmte[[#This Row],[Datumtijd]]))</f>
        <v>1596.5833333333333</v>
      </c>
      <c r="C3225" s="11">
        <v>2.2640499999999991E-5</v>
      </c>
      <c r="D3225" s="7">
        <f>Data_Warmte[[#This Row],[Fractie]]/MAX(Data_Warmte[Fractie])</f>
        <v>5.4813464988624015E-2</v>
      </c>
    </row>
    <row r="3226" spans="1:4" x14ac:dyDescent="0.25">
      <c r="A3226" s="10">
        <v>43965.625</v>
      </c>
      <c r="B3226" s="10">
        <f>DATE(1904,MONTH(Data_Warmte[[#This Row],[Datumtijd]]),DAY(Data_Warmte[[#This Row],[Datumtijd]]))+TIME(HOUR(Data_Warmte[[#This Row],[Datumtijd]]),MINUTE(Data_Warmte[[#This Row],[Datumtijd]]),SECOND(Data_Warmte[[#This Row],[Datumtijd]]))</f>
        <v>1596.625</v>
      </c>
      <c r="C3226" s="11">
        <v>2.5668739999999996E-5</v>
      </c>
      <c r="D3226" s="7">
        <f>Data_Warmte[[#This Row],[Fractie]]/MAX(Data_Warmte[Fractie])</f>
        <v>6.2144942969108156E-2</v>
      </c>
    </row>
    <row r="3227" spans="1:4" x14ac:dyDescent="0.25">
      <c r="A3227" s="10">
        <v>43965.666666666664</v>
      </c>
      <c r="B3227" s="10">
        <f>DATE(1904,MONTH(Data_Warmte[[#This Row],[Datumtijd]]),DAY(Data_Warmte[[#This Row],[Datumtijd]]))+TIME(HOUR(Data_Warmte[[#This Row],[Datumtijd]]),MINUTE(Data_Warmte[[#This Row],[Datumtijd]]),SECOND(Data_Warmte[[#This Row],[Datumtijd]]))</f>
        <v>1596.6666666666667</v>
      </c>
      <c r="C3227" s="11">
        <v>4.4554360000000006E-5</v>
      </c>
      <c r="D3227" s="7">
        <f>Data_Warmte[[#This Row],[Fractie]]/MAX(Data_Warmte[Fractie])</f>
        <v>0.10786770839648203</v>
      </c>
    </row>
    <row r="3228" spans="1:4" x14ac:dyDescent="0.25">
      <c r="A3228" s="10">
        <v>43965.708333333336</v>
      </c>
      <c r="B3228" s="10">
        <f>DATE(1904,MONTH(Data_Warmte[[#This Row],[Datumtijd]]),DAY(Data_Warmte[[#This Row],[Datumtijd]]))+TIME(HOUR(Data_Warmte[[#This Row],[Datumtijd]]),MINUTE(Data_Warmte[[#This Row],[Datumtijd]]),SECOND(Data_Warmte[[#This Row],[Datumtijd]]))</f>
        <v>1596.7083333333333</v>
      </c>
      <c r="C3228" s="11">
        <v>6.7756079999999999E-5</v>
      </c>
      <c r="D3228" s="7">
        <f>Data_Warmte[[#This Row],[Fractie]]/MAX(Data_Warmte[Fractie])</f>
        <v>0.16403990719491218</v>
      </c>
    </row>
    <row r="3229" spans="1:4" x14ac:dyDescent="0.25">
      <c r="A3229" s="10">
        <v>43965.75</v>
      </c>
      <c r="B3229" s="10">
        <f>DATE(1904,MONTH(Data_Warmte[[#This Row],[Datumtijd]]),DAY(Data_Warmte[[#This Row],[Datumtijd]]))+TIME(HOUR(Data_Warmte[[#This Row],[Datumtijd]]),MINUTE(Data_Warmte[[#This Row],[Datumtijd]]),SECOND(Data_Warmte[[#This Row],[Datumtijd]]))</f>
        <v>1596.75</v>
      </c>
      <c r="C3229" s="11">
        <v>7.1145949999999996E-5</v>
      </c>
      <c r="D3229" s="7">
        <f>Data_Warmte[[#This Row],[Fractie]]/MAX(Data_Warmte[Fractie])</f>
        <v>0.17224690441498183</v>
      </c>
    </row>
    <row r="3230" spans="1:4" x14ac:dyDescent="0.25">
      <c r="A3230" s="10">
        <v>43965.791666666664</v>
      </c>
      <c r="B3230" s="10">
        <f>DATE(1904,MONTH(Data_Warmte[[#This Row],[Datumtijd]]),DAY(Data_Warmte[[#This Row],[Datumtijd]]))+TIME(HOUR(Data_Warmte[[#This Row],[Datumtijd]]),MINUTE(Data_Warmte[[#This Row],[Datumtijd]]),SECOND(Data_Warmte[[#This Row],[Datumtijd]]))</f>
        <v>1596.7916666666667</v>
      </c>
      <c r="C3230" s="11">
        <v>7.0749880000000004E-5</v>
      </c>
      <c r="D3230" s="7">
        <f>Data_Warmte[[#This Row],[Fractie]]/MAX(Data_Warmte[Fractie])</f>
        <v>0.17128800469642244</v>
      </c>
    </row>
    <row r="3231" spans="1:4" x14ac:dyDescent="0.25">
      <c r="A3231" s="10">
        <v>43965.833333333336</v>
      </c>
      <c r="B3231" s="10">
        <f>DATE(1904,MONTH(Data_Warmte[[#This Row],[Datumtijd]]),DAY(Data_Warmte[[#This Row],[Datumtijd]]))+TIME(HOUR(Data_Warmte[[#This Row],[Datumtijd]]),MINUTE(Data_Warmte[[#This Row],[Datumtijd]]),SECOND(Data_Warmte[[#This Row],[Datumtijd]]))</f>
        <v>1596.8333333333333</v>
      </c>
      <c r="C3231" s="11">
        <v>6.7989470000000008E-5</v>
      </c>
      <c r="D3231" s="7">
        <f>Data_Warmte[[#This Row],[Fractie]]/MAX(Data_Warmte[Fractie])</f>
        <v>0.16460495278108278</v>
      </c>
    </row>
    <row r="3232" spans="1:4" x14ac:dyDescent="0.25">
      <c r="A3232" s="10">
        <v>43965.875</v>
      </c>
      <c r="B3232" s="10">
        <f>DATE(1904,MONTH(Data_Warmte[[#This Row],[Datumtijd]]),DAY(Data_Warmte[[#This Row],[Datumtijd]]))+TIME(HOUR(Data_Warmte[[#This Row],[Datumtijd]]),MINUTE(Data_Warmte[[#This Row],[Datumtijd]]),SECOND(Data_Warmte[[#This Row],[Datumtijd]]))</f>
        <v>1596.875</v>
      </c>
      <c r="C3232" s="11">
        <v>6.2531450000000006E-5</v>
      </c>
      <c r="D3232" s="7">
        <f>Data_Warmte[[#This Row],[Fractie]]/MAX(Data_Warmte[Fractie])</f>
        <v>0.15139089000962411</v>
      </c>
    </row>
    <row r="3233" spans="1:4" x14ac:dyDescent="0.25">
      <c r="A3233" s="10">
        <v>43965.916666666664</v>
      </c>
      <c r="B3233" s="10">
        <f>DATE(1904,MONTH(Data_Warmte[[#This Row],[Datumtijd]]),DAY(Data_Warmte[[#This Row],[Datumtijd]]))+TIME(HOUR(Data_Warmte[[#This Row],[Datumtijd]]),MINUTE(Data_Warmte[[#This Row],[Datumtijd]]),SECOND(Data_Warmte[[#This Row],[Datumtijd]]))</f>
        <v>1596.9166666666667</v>
      </c>
      <c r="C3233" s="11">
        <v>4.5549250000000011E-5</v>
      </c>
      <c r="D3233" s="7">
        <f>Data_Warmte[[#This Row],[Fractie]]/MAX(Data_Warmte[Fractie])</f>
        <v>0.110276372877502</v>
      </c>
    </row>
    <row r="3234" spans="1:4" x14ac:dyDescent="0.25">
      <c r="A3234" s="10">
        <v>43965.958333333336</v>
      </c>
      <c r="B3234" s="10">
        <f>DATE(1904,MONTH(Data_Warmte[[#This Row],[Datumtijd]]),DAY(Data_Warmte[[#This Row],[Datumtijd]]))+TIME(HOUR(Data_Warmte[[#This Row],[Datumtijd]]),MINUTE(Data_Warmte[[#This Row],[Datumtijd]]),SECOND(Data_Warmte[[#This Row],[Datumtijd]]))</f>
        <v>1596.9583333333333</v>
      </c>
      <c r="C3234" s="11">
        <v>2.949174E-5</v>
      </c>
      <c r="D3234" s="7">
        <f>Data_Warmte[[#This Row],[Fractie]]/MAX(Data_Warmte[Fractie])</f>
        <v>7.1400563500965214E-2</v>
      </c>
    </row>
    <row r="3235" spans="1:4" x14ac:dyDescent="0.25">
      <c r="A3235" s="10">
        <v>43966</v>
      </c>
      <c r="B3235" s="10">
        <f>DATE(1904,MONTH(Data_Warmte[[#This Row],[Datumtijd]]),DAY(Data_Warmte[[#This Row],[Datumtijd]]))+TIME(HOUR(Data_Warmte[[#This Row],[Datumtijd]]),MINUTE(Data_Warmte[[#This Row],[Datumtijd]]),SECOND(Data_Warmte[[#This Row],[Datumtijd]]))</f>
        <v>1597</v>
      </c>
      <c r="C3235" s="11">
        <v>2.1515049999999997E-5</v>
      </c>
      <c r="D3235" s="7">
        <f>Data_Warmte[[#This Row],[Fractie]]/MAX(Data_Warmte[Fractie])</f>
        <v>5.2088710050727474E-2</v>
      </c>
    </row>
    <row r="3236" spans="1:4" x14ac:dyDescent="0.25">
      <c r="A3236" s="10">
        <v>43966.041666666664</v>
      </c>
      <c r="B3236" s="10">
        <f>DATE(1904,MONTH(Data_Warmte[[#This Row],[Datumtijd]]),DAY(Data_Warmte[[#This Row],[Datumtijd]]))+TIME(HOUR(Data_Warmte[[#This Row],[Datumtijd]]),MINUTE(Data_Warmte[[#This Row],[Datumtijd]]),SECOND(Data_Warmte[[#This Row],[Datumtijd]]))</f>
        <v>1597.0416666666667</v>
      </c>
      <c r="C3236" s="11">
        <v>2.0612290000000002E-5</v>
      </c>
      <c r="D3236" s="7">
        <f>Data_Warmte[[#This Row],[Fractie]]/MAX(Data_Warmte[Fractie])</f>
        <v>4.9903095614070601E-2</v>
      </c>
    </row>
    <row r="3237" spans="1:4" x14ac:dyDescent="0.25">
      <c r="A3237" s="10">
        <v>43966.083333333336</v>
      </c>
      <c r="B3237" s="10">
        <f>DATE(1904,MONTH(Data_Warmte[[#This Row],[Datumtijd]]),DAY(Data_Warmte[[#This Row],[Datumtijd]]))+TIME(HOUR(Data_Warmte[[#This Row],[Datumtijd]]),MINUTE(Data_Warmte[[#This Row],[Datumtijd]]),SECOND(Data_Warmte[[#This Row],[Datumtijd]]))</f>
        <v>1597.0833333333333</v>
      </c>
      <c r="C3237" s="11">
        <v>2.1913999999999997E-5</v>
      </c>
      <c r="D3237" s="7">
        <f>Data_Warmte[[#This Row],[Fractie]]/MAX(Data_Warmte[Fractie])</f>
        <v>5.305458235289446E-2</v>
      </c>
    </row>
    <row r="3238" spans="1:4" x14ac:dyDescent="0.25">
      <c r="A3238" s="10">
        <v>43966.125</v>
      </c>
      <c r="B3238" s="10">
        <f>DATE(1904,MONTH(Data_Warmte[[#This Row],[Datumtijd]]),DAY(Data_Warmte[[#This Row],[Datumtijd]]))+TIME(HOUR(Data_Warmte[[#This Row],[Datumtijd]]),MINUTE(Data_Warmte[[#This Row],[Datumtijd]]),SECOND(Data_Warmte[[#This Row],[Datumtijd]]))</f>
        <v>1597.125</v>
      </c>
      <c r="C3238" s="11">
        <v>2.3643109999999998E-5</v>
      </c>
      <c r="D3238" s="7">
        <f>Data_Warmte[[#This Row],[Fractie]]/MAX(Data_Warmte[Fractie])</f>
        <v>5.7240819867369834E-2</v>
      </c>
    </row>
    <row r="3239" spans="1:4" x14ac:dyDescent="0.25">
      <c r="A3239" s="10">
        <v>43966.166666666664</v>
      </c>
      <c r="B3239" s="10">
        <f>DATE(1904,MONTH(Data_Warmte[[#This Row],[Datumtijd]]),DAY(Data_Warmte[[#This Row],[Datumtijd]]))+TIME(HOUR(Data_Warmte[[#This Row],[Datumtijd]]),MINUTE(Data_Warmte[[#This Row],[Datumtijd]]),SECOND(Data_Warmte[[#This Row],[Datumtijd]]))</f>
        <v>1597.1666666666667</v>
      </c>
      <c r="C3239" s="11">
        <v>2.6707129999999999E-5</v>
      </c>
      <c r="D3239" s="7">
        <f>Data_Warmte[[#This Row],[Fractie]]/MAX(Data_Warmte[Fractie])</f>
        <v>6.4658922515034148E-2</v>
      </c>
    </row>
    <row r="3240" spans="1:4" x14ac:dyDescent="0.25">
      <c r="A3240" s="10">
        <v>43966.208333333336</v>
      </c>
      <c r="B3240" s="10">
        <f>DATE(1904,MONTH(Data_Warmte[[#This Row],[Datumtijd]]),DAY(Data_Warmte[[#This Row],[Datumtijd]]))+TIME(HOUR(Data_Warmte[[#This Row],[Datumtijd]]),MINUTE(Data_Warmte[[#This Row],[Datumtijd]]),SECOND(Data_Warmte[[#This Row],[Datumtijd]]))</f>
        <v>1597.2083333333333</v>
      </c>
      <c r="C3240" s="11">
        <v>4.3533600000000006E-5</v>
      </c>
      <c r="D3240" s="7">
        <f>Data_Warmte[[#This Row],[Fractie]]/MAX(Data_Warmte[Fractie])</f>
        <v>0.10539641171479268</v>
      </c>
    </row>
    <row r="3241" spans="1:4" x14ac:dyDescent="0.25">
      <c r="A3241" s="10">
        <v>43966.25</v>
      </c>
      <c r="B3241" s="10">
        <f>DATE(1904,MONTH(Data_Warmte[[#This Row],[Datumtijd]]),DAY(Data_Warmte[[#This Row],[Datumtijd]]))+TIME(HOUR(Data_Warmte[[#This Row],[Datumtijd]]),MINUTE(Data_Warmte[[#This Row],[Datumtijd]]),SECOND(Data_Warmte[[#This Row],[Datumtijd]]))</f>
        <v>1597.25</v>
      </c>
      <c r="C3241" s="11">
        <v>7.6457120000000012E-5</v>
      </c>
      <c r="D3241" s="7">
        <f>Data_Warmte[[#This Row],[Fractie]]/MAX(Data_Warmte[Fractie])</f>
        <v>0.18510543805353358</v>
      </c>
    </row>
    <row r="3242" spans="1:4" x14ac:dyDescent="0.25">
      <c r="A3242" s="10">
        <v>43966.291666666664</v>
      </c>
      <c r="B3242" s="10">
        <f>DATE(1904,MONTH(Data_Warmte[[#This Row],[Datumtijd]]),DAY(Data_Warmte[[#This Row],[Datumtijd]]))+TIME(HOUR(Data_Warmte[[#This Row],[Datumtijd]]),MINUTE(Data_Warmte[[#This Row],[Datumtijd]]),SECOND(Data_Warmte[[#This Row],[Datumtijd]]))</f>
        <v>1597.2916666666667</v>
      </c>
      <c r="C3242" s="11">
        <v>8.5651000000000024E-5</v>
      </c>
      <c r="D3242" s="7">
        <f>Data_Warmte[[#This Row],[Fractie]]/MAX(Data_Warmte[Fractie])</f>
        <v>0.20736415228200078</v>
      </c>
    </row>
    <row r="3243" spans="1:4" x14ac:dyDescent="0.25">
      <c r="A3243" s="10">
        <v>43966.333333333336</v>
      </c>
      <c r="B3243" s="10">
        <f>DATE(1904,MONTH(Data_Warmte[[#This Row],[Datumtijd]]),DAY(Data_Warmte[[#This Row],[Datumtijd]]))+TIME(HOUR(Data_Warmte[[#This Row],[Datumtijd]]),MINUTE(Data_Warmte[[#This Row],[Datumtijd]]),SECOND(Data_Warmte[[#This Row],[Datumtijd]]))</f>
        <v>1597.3333333333333</v>
      </c>
      <c r="C3243" s="11">
        <v>7.6931820000000002E-5</v>
      </c>
      <c r="D3243" s="7">
        <f>Data_Warmte[[#This Row],[Fractie]]/MAX(Data_Warmte[Fractie])</f>
        <v>0.18625470383079554</v>
      </c>
    </row>
    <row r="3244" spans="1:4" x14ac:dyDescent="0.25">
      <c r="A3244" s="10">
        <v>43966.375</v>
      </c>
      <c r="B3244" s="10">
        <f>DATE(1904,MONTH(Data_Warmte[[#This Row],[Datumtijd]]),DAY(Data_Warmte[[#This Row],[Datumtijd]]))+TIME(HOUR(Data_Warmte[[#This Row],[Datumtijd]]),MINUTE(Data_Warmte[[#This Row],[Datumtijd]]),SECOND(Data_Warmte[[#This Row],[Datumtijd]]))</f>
        <v>1597.375</v>
      </c>
      <c r="C3244" s="11">
        <v>5.374415999999999E-5</v>
      </c>
      <c r="D3244" s="7">
        <f>Data_Warmte[[#This Row],[Fractie]]/MAX(Data_Warmte[Fractie])</f>
        <v>0.13011654479817175</v>
      </c>
    </row>
    <row r="3245" spans="1:4" x14ac:dyDescent="0.25">
      <c r="A3245" s="10">
        <v>43966.416666666664</v>
      </c>
      <c r="B3245" s="10">
        <f>DATE(1904,MONTH(Data_Warmte[[#This Row],[Datumtijd]]),DAY(Data_Warmte[[#This Row],[Datumtijd]]))+TIME(HOUR(Data_Warmte[[#This Row],[Datumtijd]]),MINUTE(Data_Warmte[[#This Row],[Datumtijd]]),SECOND(Data_Warmte[[#This Row],[Datumtijd]]))</f>
        <v>1597.4166666666667</v>
      </c>
      <c r="C3245" s="11">
        <v>3.4796520000000006E-5</v>
      </c>
      <c r="D3245" s="7">
        <f>Data_Warmte[[#This Row],[Fractie]]/MAX(Data_Warmte[Fractie])</f>
        <v>8.4243626719637657E-2</v>
      </c>
    </row>
    <row r="3246" spans="1:4" x14ac:dyDescent="0.25">
      <c r="A3246" s="10">
        <v>43966.458333333336</v>
      </c>
      <c r="B3246" s="10">
        <f>DATE(1904,MONTH(Data_Warmte[[#This Row],[Datumtijd]]),DAY(Data_Warmte[[#This Row],[Datumtijd]]))+TIME(HOUR(Data_Warmte[[#This Row],[Datumtijd]]),MINUTE(Data_Warmte[[#This Row],[Datumtijd]]),SECOND(Data_Warmte[[#This Row],[Datumtijd]]))</f>
        <v>1597.4583333333333</v>
      </c>
      <c r="C3246" s="11">
        <v>2.2079999999999999E-5</v>
      </c>
      <c r="D3246" s="7">
        <f>Data_Warmte[[#This Row],[Fractie]]/MAX(Data_Warmte[Fractie])</f>
        <v>5.3456474324719803E-2</v>
      </c>
    </row>
    <row r="3247" spans="1:4" x14ac:dyDescent="0.25">
      <c r="A3247" s="10">
        <v>43966.5</v>
      </c>
      <c r="B3247" s="10">
        <f>DATE(1904,MONTH(Data_Warmte[[#This Row],[Datumtijd]]),DAY(Data_Warmte[[#This Row],[Datumtijd]]))+TIME(HOUR(Data_Warmte[[#This Row],[Datumtijd]]),MINUTE(Data_Warmte[[#This Row],[Datumtijd]]),SECOND(Data_Warmte[[#This Row],[Datumtijd]]))</f>
        <v>1597.5</v>
      </c>
      <c r="C3247" s="11">
        <v>2.1949000000000016E-5</v>
      </c>
      <c r="D3247" s="7">
        <f>Data_Warmte[[#This Row],[Fractie]]/MAX(Data_Warmte[Fractie])</f>
        <v>5.3139318612014305E-2</v>
      </c>
    </row>
    <row r="3248" spans="1:4" x14ac:dyDescent="0.25">
      <c r="A3248" s="10">
        <v>43966.541666666664</v>
      </c>
      <c r="B3248" s="10">
        <f>DATE(1904,MONTH(Data_Warmte[[#This Row],[Datumtijd]]),DAY(Data_Warmte[[#This Row],[Datumtijd]]))+TIME(HOUR(Data_Warmte[[#This Row],[Datumtijd]]),MINUTE(Data_Warmte[[#This Row],[Datumtijd]]),SECOND(Data_Warmte[[#This Row],[Datumtijd]]))</f>
        <v>1597.5416666666667</v>
      </c>
      <c r="C3248" s="11">
        <v>1.9600180000000001E-5</v>
      </c>
      <c r="D3248" s="7">
        <f>Data_Warmte[[#This Row],[Fractie]]/MAX(Data_Warmte[Fractie])</f>
        <v>4.7452740893563709E-2</v>
      </c>
    </row>
    <row r="3249" spans="1:4" x14ac:dyDescent="0.25">
      <c r="A3249" s="10">
        <v>43966.583333333336</v>
      </c>
      <c r="B3249" s="10">
        <f>DATE(1904,MONTH(Data_Warmte[[#This Row],[Datumtijd]]),DAY(Data_Warmte[[#This Row],[Datumtijd]]))+TIME(HOUR(Data_Warmte[[#This Row],[Datumtijd]]),MINUTE(Data_Warmte[[#This Row],[Datumtijd]]),SECOND(Data_Warmte[[#This Row],[Datumtijd]]))</f>
        <v>1597.5833333333333</v>
      </c>
      <c r="C3249" s="11">
        <v>1.8614349999999999E-5</v>
      </c>
      <c r="D3249" s="7">
        <f>Data_Warmte[[#This Row],[Fractie]]/MAX(Data_Warmte[Fractie])</f>
        <v>4.506601099847591E-2</v>
      </c>
    </row>
    <row r="3250" spans="1:4" x14ac:dyDescent="0.25">
      <c r="A3250" s="10">
        <v>43966.625</v>
      </c>
      <c r="B3250" s="10">
        <f>DATE(1904,MONTH(Data_Warmte[[#This Row],[Datumtijd]]),DAY(Data_Warmte[[#This Row],[Datumtijd]]))+TIME(HOUR(Data_Warmte[[#This Row],[Datumtijd]]),MINUTE(Data_Warmte[[#This Row],[Datumtijd]]),SECOND(Data_Warmte[[#This Row],[Datumtijd]]))</f>
        <v>1597.625</v>
      </c>
      <c r="C3250" s="11">
        <v>2.1466570000000003E-5</v>
      </c>
      <c r="D3250" s="7">
        <f>Data_Warmte[[#This Row],[Fractie]]/MAX(Data_Warmte[Fractie])</f>
        <v>5.1971338226666691E-2</v>
      </c>
    </row>
    <row r="3251" spans="1:4" x14ac:dyDescent="0.25">
      <c r="A3251" s="10">
        <v>43966.666666666664</v>
      </c>
      <c r="B3251" s="10">
        <f>DATE(1904,MONTH(Data_Warmte[[#This Row],[Datumtijd]]),DAY(Data_Warmte[[#This Row],[Datumtijd]]))+TIME(HOUR(Data_Warmte[[#This Row],[Datumtijd]]),MINUTE(Data_Warmte[[#This Row],[Datumtijd]]),SECOND(Data_Warmte[[#This Row],[Datumtijd]]))</f>
        <v>1597.6666666666667</v>
      </c>
      <c r="C3251" s="11">
        <v>4.3741999999999989E-5</v>
      </c>
      <c r="D3251" s="7">
        <f>Data_Warmte[[#This Row],[Fractie]]/MAX(Data_Warmte[Fractie])</f>
        <v>0.10590095561195167</v>
      </c>
    </row>
    <row r="3252" spans="1:4" x14ac:dyDescent="0.25">
      <c r="A3252" s="10">
        <v>43966.708333333336</v>
      </c>
      <c r="B3252" s="10">
        <f>DATE(1904,MONTH(Data_Warmte[[#This Row],[Datumtijd]]),DAY(Data_Warmte[[#This Row],[Datumtijd]]))+TIME(HOUR(Data_Warmte[[#This Row],[Datumtijd]]),MINUTE(Data_Warmte[[#This Row],[Datumtijd]]),SECOND(Data_Warmte[[#This Row],[Datumtijd]]))</f>
        <v>1597.7083333333333</v>
      </c>
      <c r="C3252" s="11">
        <v>6.7559879999999975E-5</v>
      </c>
      <c r="D3252" s="7">
        <f>Data_Warmte[[#This Row],[Fractie]]/MAX(Data_Warmte[Fractie])</f>
        <v>0.16356489993664627</v>
      </c>
    </row>
    <row r="3253" spans="1:4" x14ac:dyDescent="0.25">
      <c r="A3253" s="10">
        <v>43966.75</v>
      </c>
      <c r="B3253" s="10">
        <f>DATE(1904,MONTH(Data_Warmte[[#This Row],[Datumtijd]]),DAY(Data_Warmte[[#This Row],[Datumtijd]]))+TIME(HOUR(Data_Warmte[[#This Row],[Datumtijd]]),MINUTE(Data_Warmte[[#This Row],[Datumtijd]]),SECOND(Data_Warmte[[#This Row],[Datumtijd]]))</f>
        <v>1597.75</v>
      </c>
      <c r="C3253" s="11">
        <v>7.0197399999999993E-5</v>
      </c>
      <c r="D3253" s="7">
        <f>Data_Warmte[[#This Row],[Fractie]]/MAX(Data_Warmte[Fractie])</f>
        <v>0.1699504307410365</v>
      </c>
    </row>
    <row r="3254" spans="1:4" x14ac:dyDescent="0.25">
      <c r="A3254" s="10">
        <v>43966.791666666664</v>
      </c>
      <c r="B3254" s="10">
        <f>DATE(1904,MONTH(Data_Warmte[[#This Row],[Datumtijd]]),DAY(Data_Warmte[[#This Row],[Datumtijd]]))+TIME(HOUR(Data_Warmte[[#This Row],[Datumtijd]]),MINUTE(Data_Warmte[[#This Row],[Datumtijd]]),SECOND(Data_Warmte[[#This Row],[Datumtijd]]))</f>
        <v>1597.7916666666667</v>
      </c>
      <c r="C3254" s="11">
        <v>6.7915210000000004E-5</v>
      </c>
      <c r="D3254" s="7">
        <f>Data_Warmte[[#This Row],[Fractie]]/MAX(Data_Warmte[Fractie])</f>
        <v>0.16442516664959031</v>
      </c>
    </row>
    <row r="3255" spans="1:4" x14ac:dyDescent="0.25">
      <c r="A3255" s="10">
        <v>43966.833333333336</v>
      </c>
      <c r="B3255" s="10">
        <f>DATE(1904,MONTH(Data_Warmte[[#This Row],[Datumtijd]]),DAY(Data_Warmte[[#This Row],[Datumtijd]]))+TIME(HOUR(Data_Warmte[[#This Row],[Datumtijd]]),MINUTE(Data_Warmte[[#This Row],[Datumtijd]]),SECOND(Data_Warmte[[#This Row],[Datumtijd]]))</f>
        <v>1597.8333333333333</v>
      </c>
      <c r="C3255" s="11">
        <v>6.6436500000000007E-5</v>
      </c>
      <c r="D3255" s="7">
        <f>Data_Warmte[[#This Row],[Fractie]]/MAX(Data_Warmte[Fractie])</f>
        <v>0.16084515654321774</v>
      </c>
    </row>
    <row r="3256" spans="1:4" x14ac:dyDescent="0.25">
      <c r="A3256" s="10">
        <v>43966.875</v>
      </c>
      <c r="B3256" s="10">
        <f>DATE(1904,MONTH(Data_Warmte[[#This Row],[Datumtijd]]),DAY(Data_Warmte[[#This Row],[Datumtijd]]))+TIME(HOUR(Data_Warmte[[#This Row],[Datumtijd]]),MINUTE(Data_Warmte[[#This Row],[Datumtijd]]),SECOND(Data_Warmte[[#This Row],[Datumtijd]]))</f>
        <v>1597.875</v>
      </c>
      <c r="C3256" s="11">
        <v>6.0173899999999997E-5</v>
      </c>
      <c r="D3256" s="7">
        <f>Data_Warmte[[#This Row],[Fractie]]/MAX(Data_Warmte[Fractie])</f>
        <v>0.14568317664711308</v>
      </c>
    </row>
    <row r="3257" spans="1:4" x14ac:dyDescent="0.25">
      <c r="A3257" s="10">
        <v>43966.916666666664</v>
      </c>
      <c r="B3257" s="10">
        <f>DATE(1904,MONTH(Data_Warmte[[#This Row],[Datumtijd]]),DAY(Data_Warmte[[#This Row],[Datumtijd]]))+TIME(HOUR(Data_Warmte[[#This Row],[Datumtijd]]),MINUTE(Data_Warmte[[#This Row],[Datumtijd]]),SECOND(Data_Warmte[[#This Row],[Datumtijd]]))</f>
        <v>1597.9166666666667</v>
      </c>
      <c r="C3257" s="11">
        <v>4.4042500000000004E-5</v>
      </c>
      <c r="D3257" s="7">
        <f>Data_Warmte[[#This Row],[Fractie]]/MAX(Data_Warmte[Fractie])</f>
        <v>0.10662847692239458</v>
      </c>
    </row>
    <row r="3258" spans="1:4" x14ac:dyDescent="0.25">
      <c r="A3258" s="10">
        <v>43966.958333333336</v>
      </c>
      <c r="B3258" s="10">
        <f>DATE(1904,MONTH(Data_Warmte[[#This Row],[Datumtijd]]),DAY(Data_Warmte[[#This Row],[Datumtijd]]))+TIME(HOUR(Data_Warmte[[#This Row],[Datumtijd]]),MINUTE(Data_Warmte[[#This Row],[Datumtijd]]),SECOND(Data_Warmte[[#This Row],[Datumtijd]]))</f>
        <v>1597.9583333333333</v>
      </c>
      <c r="C3258" s="11">
        <v>2.9064979999999999E-5</v>
      </c>
      <c r="D3258" s="7">
        <f>Data_Warmte[[#This Row],[Fractie]]/MAX(Data_Warmte[Fractie])</f>
        <v>7.0367362188337612E-2</v>
      </c>
    </row>
    <row r="3259" spans="1:4" x14ac:dyDescent="0.25">
      <c r="A3259" s="10">
        <v>43967</v>
      </c>
      <c r="B3259" s="10">
        <f>DATE(1904,MONTH(Data_Warmte[[#This Row],[Datumtijd]]),DAY(Data_Warmte[[#This Row],[Datumtijd]]))+TIME(HOUR(Data_Warmte[[#This Row],[Datumtijd]]),MINUTE(Data_Warmte[[#This Row],[Datumtijd]]),SECOND(Data_Warmte[[#This Row],[Datumtijd]]))</f>
        <v>1598</v>
      </c>
      <c r="C3259" s="11">
        <v>2.3827340000000001E-5</v>
      </c>
      <c r="D3259" s="7">
        <f>Data_Warmte[[#This Row],[Fractie]]/MAX(Data_Warmte[Fractie])</f>
        <v>5.7686847325016721E-2</v>
      </c>
    </row>
    <row r="3260" spans="1:4" x14ac:dyDescent="0.25">
      <c r="A3260" s="10">
        <v>43967.041666666664</v>
      </c>
      <c r="B3260" s="10">
        <f>DATE(1904,MONTH(Data_Warmte[[#This Row],[Datumtijd]]),DAY(Data_Warmte[[#This Row],[Datumtijd]]))+TIME(HOUR(Data_Warmte[[#This Row],[Datumtijd]]),MINUTE(Data_Warmte[[#This Row],[Datumtijd]]),SECOND(Data_Warmte[[#This Row],[Datumtijd]]))</f>
        <v>1598.0416666666667</v>
      </c>
      <c r="C3260" s="11">
        <v>2.1716319999999999E-5</v>
      </c>
      <c r="D3260" s="7">
        <f>Data_Warmte[[#This Row],[Fractie]]/MAX(Data_Warmte[Fractie])</f>
        <v>5.2575991961385828E-2</v>
      </c>
    </row>
    <row r="3261" spans="1:4" x14ac:dyDescent="0.25">
      <c r="A3261" s="10">
        <v>43967.083333333336</v>
      </c>
      <c r="B3261" s="10">
        <f>DATE(1904,MONTH(Data_Warmte[[#This Row],[Datumtijd]]),DAY(Data_Warmte[[#This Row],[Datumtijd]]))+TIME(HOUR(Data_Warmte[[#This Row],[Datumtijd]]),MINUTE(Data_Warmte[[#This Row],[Datumtijd]]),SECOND(Data_Warmte[[#This Row],[Datumtijd]]))</f>
        <v>1598.0833333333333</v>
      </c>
      <c r="C3261" s="11">
        <v>2.0081750000000001E-5</v>
      </c>
      <c r="D3261" s="7">
        <f>Data_Warmte[[#This Row],[Fractie]]/MAX(Data_Warmte[Fractie])</f>
        <v>4.8618639187972913E-2</v>
      </c>
    </row>
    <row r="3262" spans="1:4" x14ac:dyDescent="0.25">
      <c r="A3262" s="10">
        <v>43967.125</v>
      </c>
      <c r="B3262" s="10">
        <f>DATE(1904,MONTH(Data_Warmte[[#This Row],[Datumtijd]]),DAY(Data_Warmte[[#This Row],[Datumtijd]]))+TIME(HOUR(Data_Warmte[[#This Row],[Datumtijd]]),MINUTE(Data_Warmte[[#This Row],[Datumtijd]]),SECOND(Data_Warmte[[#This Row],[Datumtijd]]))</f>
        <v>1598.125</v>
      </c>
      <c r="C3262" s="11">
        <v>2.121704E-5</v>
      </c>
      <c r="D3262" s="7">
        <f>Data_Warmte[[#This Row],[Fractie]]/MAX(Data_Warmte[Fractie])</f>
        <v>5.1367217119862002E-2</v>
      </c>
    </row>
    <row r="3263" spans="1:4" x14ac:dyDescent="0.25">
      <c r="A3263" s="10">
        <v>43967.166666666664</v>
      </c>
      <c r="B3263" s="10">
        <f>DATE(1904,MONTH(Data_Warmte[[#This Row],[Datumtijd]]),DAY(Data_Warmte[[#This Row],[Datumtijd]]))+TIME(HOUR(Data_Warmte[[#This Row],[Datumtijd]]),MINUTE(Data_Warmte[[#This Row],[Datumtijd]]),SECOND(Data_Warmte[[#This Row],[Datumtijd]]))</f>
        <v>1598.1666666666667</v>
      </c>
      <c r="C3263" s="11">
        <v>2.1642360000000002E-5</v>
      </c>
      <c r="D3263" s="7">
        <f>Data_Warmte[[#This Row],[Fractie]]/MAX(Data_Warmte[Fractie])</f>
        <v>5.2396932140685824E-2</v>
      </c>
    </row>
    <row r="3264" spans="1:4" x14ac:dyDescent="0.25">
      <c r="A3264" s="10">
        <v>43967.208333333336</v>
      </c>
      <c r="B3264" s="10">
        <f>DATE(1904,MONTH(Data_Warmte[[#This Row],[Datumtijd]]),DAY(Data_Warmte[[#This Row],[Datumtijd]]))+TIME(HOUR(Data_Warmte[[#This Row],[Datumtijd]]),MINUTE(Data_Warmte[[#This Row],[Datumtijd]]),SECOND(Data_Warmte[[#This Row],[Datumtijd]]))</f>
        <v>1598.2083333333333</v>
      </c>
      <c r="C3264" s="11">
        <v>2.4736420000000001E-5</v>
      </c>
      <c r="D3264" s="7">
        <f>Data_Warmte[[#This Row],[Fractie]]/MAX(Data_Warmte[Fractie])</f>
        <v>5.9887762709034668E-2</v>
      </c>
    </row>
    <row r="3265" spans="1:4" x14ac:dyDescent="0.25">
      <c r="A3265" s="10">
        <v>43967.25</v>
      </c>
      <c r="B3265" s="10">
        <f>DATE(1904,MONTH(Data_Warmte[[#This Row],[Datumtijd]]),DAY(Data_Warmte[[#This Row],[Datumtijd]]))+TIME(HOUR(Data_Warmte[[#This Row],[Datumtijd]]),MINUTE(Data_Warmte[[#This Row],[Datumtijd]]),SECOND(Data_Warmte[[#This Row],[Datumtijd]]))</f>
        <v>1598.25</v>
      </c>
      <c r="C3265" s="11">
        <v>4.0403119999999994E-5</v>
      </c>
      <c r="D3265" s="7">
        <f>Data_Warmte[[#This Row],[Fractie]]/MAX(Data_Warmte[Fractie])</f>
        <v>9.7817407016239713E-2</v>
      </c>
    </row>
    <row r="3266" spans="1:4" x14ac:dyDescent="0.25">
      <c r="A3266" s="10">
        <v>43967.291666666664</v>
      </c>
      <c r="B3266" s="10">
        <f>DATE(1904,MONTH(Data_Warmte[[#This Row],[Datumtijd]]),DAY(Data_Warmte[[#This Row],[Datumtijd]]))+TIME(HOUR(Data_Warmte[[#This Row],[Datumtijd]]),MINUTE(Data_Warmte[[#This Row],[Datumtijd]]),SECOND(Data_Warmte[[#This Row],[Datumtijd]]))</f>
        <v>1598.2916666666667</v>
      </c>
      <c r="C3266" s="11">
        <v>6.1776460000000004E-5</v>
      </c>
      <c r="D3266" s="7">
        <f>Data_Warmte[[#This Row],[Fractie]]/MAX(Data_Warmte[Fractie])</f>
        <v>0.14956303205897103</v>
      </c>
    </row>
    <row r="3267" spans="1:4" x14ac:dyDescent="0.25">
      <c r="A3267" s="10">
        <v>43967.333333333336</v>
      </c>
      <c r="B3267" s="10">
        <f>DATE(1904,MONTH(Data_Warmte[[#This Row],[Datumtijd]]),DAY(Data_Warmte[[#This Row],[Datumtijd]]))+TIME(HOUR(Data_Warmte[[#This Row],[Datumtijd]]),MINUTE(Data_Warmte[[#This Row],[Datumtijd]]),SECOND(Data_Warmte[[#This Row],[Datumtijd]]))</f>
        <v>1598.3333333333333</v>
      </c>
      <c r="C3267" s="11">
        <v>7.7518480000000032E-5</v>
      </c>
      <c r="D3267" s="7">
        <f>Data_Warmte[[#This Row],[Fractie]]/MAX(Data_Warmte[Fractie])</f>
        <v>0.18767502879580197</v>
      </c>
    </row>
    <row r="3268" spans="1:4" x14ac:dyDescent="0.25">
      <c r="A3268" s="10">
        <v>43967.375</v>
      </c>
      <c r="B3268" s="10">
        <f>DATE(1904,MONTH(Data_Warmte[[#This Row],[Datumtijd]]),DAY(Data_Warmte[[#This Row],[Datumtijd]]))+TIME(HOUR(Data_Warmte[[#This Row],[Datumtijd]]),MINUTE(Data_Warmte[[#This Row],[Datumtijd]]),SECOND(Data_Warmte[[#This Row],[Datumtijd]]))</f>
        <v>1598.375</v>
      </c>
      <c r="C3268" s="11">
        <v>6.6034799999999973E-5</v>
      </c>
      <c r="D3268" s="7">
        <f>Data_Warmte[[#This Row],[Fractie]]/MAX(Data_Warmte[Fractie])</f>
        <v>0.15987262639211983</v>
      </c>
    </row>
    <row r="3269" spans="1:4" x14ac:dyDescent="0.25">
      <c r="A3269" s="10">
        <v>43967.416666666664</v>
      </c>
      <c r="B3269" s="10">
        <f>DATE(1904,MONTH(Data_Warmte[[#This Row],[Datumtijd]]),DAY(Data_Warmte[[#This Row],[Datumtijd]]))+TIME(HOUR(Data_Warmte[[#This Row],[Datumtijd]]),MINUTE(Data_Warmte[[#This Row],[Datumtijd]]),SECOND(Data_Warmte[[#This Row],[Datumtijd]]))</f>
        <v>1598.4166666666667</v>
      </c>
      <c r="C3269" s="11">
        <v>4.8233129999999993E-5</v>
      </c>
      <c r="D3269" s="7">
        <f>Data_Warmte[[#This Row],[Fractie]]/MAX(Data_Warmte[Fractie])</f>
        <v>0.11677414290968624</v>
      </c>
    </row>
    <row r="3270" spans="1:4" x14ac:dyDescent="0.25">
      <c r="A3270" s="10">
        <v>43967.458333333336</v>
      </c>
      <c r="B3270" s="10">
        <f>DATE(1904,MONTH(Data_Warmte[[#This Row],[Datumtijd]]),DAY(Data_Warmte[[#This Row],[Datumtijd]]))+TIME(HOUR(Data_Warmte[[#This Row],[Datumtijd]]),MINUTE(Data_Warmte[[#This Row],[Datumtijd]]),SECOND(Data_Warmte[[#This Row],[Datumtijd]]))</f>
        <v>1598.4583333333333</v>
      </c>
      <c r="C3270" s="11">
        <v>4.3623690000000007E-5</v>
      </c>
      <c r="D3270" s="7">
        <f>Data_Warmte[[#This Row],[Fractie]]/MAX(Data_Warmte[Fractie])</f>
        <v>0.10561452284576704</v>
      </c>
    </row>
    <row r="3271" spans="1:4" x14ac:dyDescent="0.25">
      <c r="A3271" s="10">
        <v>43967.5</v>
      </c>
      <c r="B3271" s="10">
        <f>DATE(1904,MONTH(Data_Warmte[[#This Row],[Datumtijd]]),DAY(Data_Warmte[[#This Row],[Datumtijd]]))+TIME(HOUR(Data_Warmte[[#This Row],[Datumtijd]]),MINUTE(Data_Warmte[[#This Row],[Datumtijd]]),SECOND(Data_Warmte[[#This Row],[Datumtijd]]))</f>
        <v>1598.5</v>
      </c>
      <c r="C3271" s="11">
        <v>4.287448999999999E-5</v>
      </c>
      <c r="D3271" s="7">
        <f>Data_Warmte[[#This Row],[Fractie]]/MAX(Data_Warmte[Fractie])</f>
        <v>0.10380068269340831</v>
      </c>
    </row>
    <row r="3272" spans="1:4" x14ac:dyDescent="0.25">
      <c r="A3272" s="10">
        <v>43967.541666666664</v>
      </c>
      <c r="B3272" s="10">
        <f>DATE(1904,MONTH(Data_Warmte[[#This Row],[Datumtijd]]),DAY(Data_Warmte[[#This Row],[Datumtijd]]))+TIME(HOUR(Data_Warmte[[#This Row],[Datumtijd]]),MINUTE(Data_Warmte[[#This Row],[Datumtijd]]),SECOND(Data_Warmte[[#This Row],[Datumtijd]]))</f>
        <v>1598.5416666666667</v>
      </c>
      <c r="C3272" s="11">
        <v>3.3245480000000004E-5</v>
      </c>
      <c r="D3272" s="7">
        <f>Data_Warmte[[#This Row],[Fractie]]/MAX(Data_Warmte[Fractie])</f>
        <v>8.0488503081204074E-2</v>
      </c>
    </row>
    <row r="3273" spans="1:4" x14ac:dyDescent="0.25">
      <c r="A3273" s="10">
        <v>43967.583333333336</v>
      </c>
      <c r="B3273" s="10">
        <f>DATE(1904,MONTH(Data_Warmte[[#This Row],[Datumtijd]]),DAY(Data_Warmte[[#This Row],[Datumtijd]]))+TIME(HOUR(Data_Warmte[[#This Row],[Datumtijd]]),MINUTE(Data_Warmte[[#This Row],[Datumtijd]]),SECOND(Data_Warmte[[#This Row],[Datumtijd]]))</f>
        <v>1598.5833333333333</v>
      </c>
      <c r="C3273" s="11">
        <v>2.706526E-5</v>
      </c>
      <c r="D3273" s="7">
        <f>Data_Warmte[[#This Row],[Fractie]]/MAX(Data_Warmte[Fractie])</f>
        <v>6.5525968128707701E-2</v>
      </c>
    </row>
    <row r="3274" spans="1:4" x14ac:dyDescent="0.25">
      <c r="A3274" s="10">
        <v>43967.625</v>
      </c>
      <c r="B3274" s="10">
        <f>DATE(1904,MONTH(Data_Warmte[[#This Row],[Datumtijd]]),DAY(Data_Warmte[[#This Row],[Datumtijd]]))+TIME(HOUR(Data_Warmte[[#This Row],[Datumtijd]]),MINUTE(Data_Warmte[[#This Row],[Datumtijd]]),SECOND(Data_Warmte[[#This Row],[Datumtijd]]))</f>
        <v>1598.625</v>
      </c>
      <c r="C3274" s="11">
        <v>2.8697399999999997E-5</v>
      </c>
      <c r="D3274" s="7">
        <f>Data_Warmte[[#This Row],[Fractie]]/MAX(Data_Warmte[Fractie])</f>
        <v>6.9477437784701723E-2</v>
      </c>
    </row>
    <row r="3275" spans="1:4" x14ac:dyDescent="0.25">
      <c r="A3275" s="10">
        <v>43967.666666666664</v>
      </c>
      <c r="B3275" s="10">
        <f>DATE(1904,MONTH(Data_Warmte[[#This Row],[Datumtijd]]),DAY(Data_Warmte[[#This Row],[Datumtijd]]))+TIME(HOUR(Data_Warmte[[#This Row],[Datumtijd]]),MINUTE(Data_Warmte[[#This Row],[Datumtijd]]),SECOND(Data_Warmte[[#This Row],[Datumtijd]]))</f>
        <v>1598.6666666666667</v>
      </c>
      <c r="C3275" s="11">
        <v>3.5692319999999992E-5</v>
      </c>
      <c r="D3275" s="7">
        <f>Data_Warmte[[#This Row],[Fractie]]/MAX(Data_Warmte[Fractie])</f>
        <v>8.6412390745909548E-2</v>
      </c>
    </row>
    <row r="3276" spans="1:4" x14ac:dyDescent="0.25">
      <c r="A3276" s="10">
        <v>43967.708333333336</v>
      </c>
      <c r="B3276" s="10">
        <f>DATE(1904,MONTH(Data_Warmte[[#This Row],[Datumtijd]]),DAY(Data_Warmte[[#This Row],[Datumtijd]]))+TIME(HOUR(Data_Warmte[[#This Row],[Datumtijd]]),MINUTE(Data_Warmte[[#This Row],[Datumtijd]]),SECOND(Data_Warmte[[#This Row],[Datumtijd]]))</f>
        <v>1598.7083333333333</v>
      </c>
      <c r="C3276" s="11">
        <v>4.9456180000000001E-5</v>
      </c>
      <c r="D3276" s="7">
        <f>Data_Warmte[[#This Row],[Fractie]]/MAX(Data_Warmte[Fractie])</f>
        <v>0.11973519095872831</v>
      </c>
    </row>
    <row r="3277" spans="1:4" x14ac:dyDescent="0.25">
      <c r="A3277" s="10">
        <v>43967.75</v>
      </c>
      <c r="B3277" s="10">
        <f>DATE(1904,MONTH(Data_Warmte[[#This Row],[Datumtijd]]),DAY(Data_Warmte[[#This Row],[Datumtijd]]))+TIME(HOUR(Data_Warmte[[#This Row],[Datumtijd]]),MINUTE(Data_Warmte[[#This Row],[Datumtijd]]),SECOND(Data_Warmte[[#This Row],[Datumtijd]]))</f>
        <v>1598.75</v>
      </c>
      <c r="C3277" s="11">
        <v>5.7659600000000006E-5</v>
      </c>
      <c r="D3277" s="7">
        <f>Data_Warmte[[#This Row],[Fractie]]/MAX(Data_Warmte[Fractie])</f>
        <v>0.13959596589554413</v>
      </c>
    </row>
    <row r="3278" spans="1:4" x14ac:dyDescent="0.25">
      <c r="A3278" s="10">
        <v>43967.791666666664</v>
      </c>
      <c r="B3278" s="10">
        <f>DATE(1904,MONTH(Data_Warmte[[#This Row],[Datumtijd]]),DAY(Data_Warmte[[#This Row],[Datumtijd]]))+TIME(HOUR(Data_Warmte[[#This Row],[Datumtijd]]),MINUTE(Data_Warmte[[#This Row],[Datumtijd]]),SECOND(Data_Warmte[[#This Row],[Datumtijd]]))</f>
        <v>1598.7916666666667</v>
      </c>
      <c r="C3278" s="11">
        <v>6.1490919999999992E-5</v>
      </c>
      <c r="D3278" s="7">
        <f>Data_Warmte[[#This Row],[Fractie]]/MAX(Data_Warmte[Fractie])</f>
        <v>0.14887172944671193</v>
      </c>
    </row>
    <row r="3279" spans="1:4" x14ac:dyDescent="0.25">
      <c r="A3279" s="10">
        <v>43967.833333333336</v>
      </c>
      <c r="B3279" s="10">
        <f>DATE(1904,MONTH(Data_Warmte[[#This Row],[Datumtijd]]),DAY(Data_Warmte[[#This Row],[Datumtijd]]))+TIME(HOUR(Data_Warmte[[#This Row],[Datumtijd]]),MINUTE(Data_Warmte[[#This Row],[Datumtijd]]),SECOND(Data_Warmte[[#This Row],[Datumtijd]]))</f>
        <v>1598.8333333333333</v>
      </c>
      <c r="C3279" s="11">
        <v>5.6081899999999996E-5</v>
      </c>
      <c r="D3279" s="7">
        <f>Data_Warmte[[#This Row],[Fractie]]/MAX(Data_Warmte[Fractie])</f>
        <v>0.135776297438021</v>
      </c>
    </row>
    <row r="3280" spans="1:4" x14ac:dyDescent="0.25">
      <c r="A3280" s="10">
        <v>43967.875</v>
      </c>
      <c r="B3280" s="10">
        <f>DATE(1904,MONTH(Data_Warmte[[#This Row],[Datumtijd]]),DAY(Data_Warmte[[#This Row],[Datumtijd]]))+TIME(HOUR(Data_Warmte[[#This Row],[Datumtijd]]),MINUTE(Data_Warmte[[#This Row],[Datumtijd]]),SECOND(Data_Warmte[[#This Row],[Datumtijd]]))</f>
        <v>1598.875</v>
      </c>
      <c r="C3280" s="11">
        <v>4.8189529999999992E-5</v>
      </c>
      <c r="D3280" s="7">
        <f>Data_Warmte[[#This Row],[Fractie]]/MAX(Data_Warmte[Fractie])</f>
        <v>0.11666858574118272</v>
      </c>
    </row>
    <row r="3281" spans="1:4" x14ac:dyDescent="0.25">
      <c r="A3281" s="10">
        <v>43967.916666666664</v>
      </c>
      <c r="B3281" s="10">
        <f>DATE(1904,MONTH(Data_Warmte[[#This Row],[Datumtijd]]),DAY(Data_Warmte[[#This Row],[Datumtijd]]))+TIME(HOUR(Data_Warmte[[#This Row],[Datumtijd]]),MINUTE(Data_Warmte[[#This Row],[Datumtijd]]),SECOND(Data_Warmte[[#This Row],[Datumtijd]]))</f>
        <v>1598.9166666666667</v>
      </c>
      <c r="C3281" s="11">
        <v>4.0137000000000006E-5</v>
      </c>
      <c r="D3281" s="7">
        <f>Data_Warmte[[#This Row],[Fractie]]/MAX(Data_Warmte[Fractie])</f>
        <v>9.717312092261228E-2</v>
      </c>
    </row>
    <row r="3282" spans="1:4" x14ac:dyDescent="0.25">
      <c r="A3282" s="10">
        <v>43967.958333333336</v>
      </c>
      <c r="B3282" s="10">
        <f>DATE(1904,MONTH(Data_Warmte[[#This Row],[Datumtijd]]),DAY(Data_Warmte[[#This Row],[Datumtijd]]))+TIME(HOUR(Data_Warmte[[#This Row],[Datumtijd]]),MINUTE(Data_Warmte[[#This Row],[Datumtijd]]),SECOND(Data_Warmte[[#This Row],[Datumtijd]]))</f>
        <v>1598.9583333333333</v>
      </c>
      <c r="C3282" s="11">
        <v>2.8310640000000002E-5</v>
      </c>
      <c r="D3282" s="7">
        <f>Data_Warmte[[#This Row],[Fractie]]/MAX(Data_Warmte[Fractie])</f>
        <v>6.8541077911068185E-2</v>
      </c>
    </row>
    <row r="3283" spans="1:4" x14ac:dyDescent="0.25">
      <c r="A3283" s="10">
        <v>43968</v>
      </c>
      <c r="B3283" s="10">
        <f>DATE(1904,MONTH(Data_Warmte[[#This Row],[Datumtijd]]),DAY(Data_Warmte[[#This Row],[Datumtijd]]))+TIME(HOUR(Data_Warmte[[#This Row],[Datumtijd]]),MINUTE(Data_Warmte[[#This Row],[Datumtijd]]),SECOND(Data_Warmte[[#This Row],[Datumtijd]]))</f>
        <v>1599</v>
      </c>
      <c r="C3283" s="11">
        <v>2.1526999999999999E-5</v>
      </c>
      <c r="D3283" s="7">
        <f>Data_Warmte[[#This Row],[Fractie]]/MAX(Data_Warmte[Fractie])</f>
        <v>5.2117641430626957E-2</v>
      </c>
    </row>
    <row r="3284" spans="1:4" x14ac:dyDescent="0.25">
      <c r="A3284" s="10">
        <v>43968.041666666664</v>
      </c>
      <c r="B3284" s="10">
        <f>DATE(1904,MONTH(Data_Warmte[[#This Row],[Datumtijd]]),DAY(Data_Warmte[[#This Row],[Datumtijd]]))+TIME(HOUR(Data_Warmte[[#This Row],[Datumtijd]]),MINUTE(Data_Warmte[[#This Row],[Datumtijd]]),SECOND(Data_Warmte[[#This Row],[Datumtijd]]))</f>
        <v>1599.0416666666667</v>
      </c>
      <c r="C3284" s="11">
        <v>1.6694100000000003E-5</v>
      </c>
      <c r="D3284" s="7">
        <f>Data_Warmte[[#This Row],[Fractie]]/MAX(Data_Warmte[Fractie])</f>
        <v>4.0417016667767439E-2</v>
      </c>
    </row>
    <row r="3285" spans="1:4" x14ac:dyDescent="0.25">
      <c r="A3285" s="10">
        <v>43968.083333333336</v>
      </c>
      <c r="B3285" s="10">
        <f>DATE(1904,MONTH(Data_Warmte[[#This Row],[Datumtijd]]),DAY(Data_Warmte[[#This Row],[Datumtijd]]))+TIME(HOUR(Data_Warmte[[#This Row],[Datumtijd]]),MINUTE(Data_Warmte[[#This Row],[Datumtijd]]),SECOND(Data_Warmte[[#This Row],[Datumtijd]]))</f>
        <v>1599.0833333333333</v>
      </c>
      <c r="C3285" s="11">
        <v>1.6629160000000001E-5</v>
      </c>
      <c r="D3285" s="7">
        <f>Data_Warmte[[#This Row],[Fractie]]/MAX(Data_Warmte[Fractie])</f>
        <v>4.025979459156058E-2</v>
      </c>
    </row>
    <row r="3286" spans="1:4" x14ac:dyDescent="0.25">
      <c r="A3286" s="10">
        <v>43968.125</v>
      </c>
      <c r="B3286" s="10">
        <f>DATE(1904,MONTH(Data_Warmte[[#This Row],[Datumtijd]]),DAY(Data_Warmte[[#This Row],[Datumtijd]]))+TIME(HOUR(Data_Warmte[[#This Row],[Datumtijd]]),MINUTE(Data_Warmte[[#This Row],[Datumtijd]]),SECOND(Data_Warmte[[#This Row],[Datumtijd]]))</f>
        <v>1599.125</v>
      </c>
      <c r="C3286" s="11">
        <v>1.7479400000000004E-5</v>
      </c>
      <c r="D3286" s="7">
        <f>Data_Warmte[[#This Row],[Fractie]]/MAX(Data_Warmte[Fractie])</f>
        <v>4.2318256218818275E-2</v>
      </c>
    </row>
    <row r="3287" spans="1:4" x14ac:dyDescent="0.25">
      <c r="A3287" s="10">
        <v>43968.166666666664</v>
      </c>
      <c r="B3287" s="10">
        <f>DATE(1904,MONTH(Data_Warmte[[#This Row],[Datumtijd]]),DAY(Data_Warmte[[#This Row],[Datumtijd]]))+TIME(HOUR(Data_Warmte[[#This Row],[Datumtijd]]),MINUTE(Data_Warmte[[#This Row],[Datumtijd]]),SECOND(Data_Warmte[[#This Row],[Datumtijd]]))</f>
        <v>1599.1666666666667</v>
      </c>
      <c r="C3287" s="11">
        <v>1.9141460000000004E-5</v>
      </c>
      <c r="D3287" s="7">
        <f>Data_Warmte[[#This Row],[Fractie]]/MAX(Data_Warmte[Fractie])</f>
        <v>4.6342163271179862E-2</v>
      </c>
    </row>
    <row r="3288" spans="1:4" x14ac:dyDescent="0.25">
      <c r="A3288" s="10">
        <v>43968.208333333336</v>
      </c>
      <c r="B3288" s="10">
        <f>DATE(1904,MONTH(Data_Warmte[[#This Row],[Datumtijd]]),DAY(Data_Warmte[[#This Row],[Datumtijd]]))+TIME(HOUR(Data_Warmte[[#This Row],[Datumtijd]]),MINUTE(Data_Warmte[[#This Row],[Datumtijd]]),SECOND(Data_Warmte[[#This Row],[Datumtijd]]))</f>
        <v>1599.2083333333333</v>
      </c>
      <c r="C3288" s="11">
        <v>2.049888E-5</v>
      </c>
      <c r="D3288" s="7">
        <f>Data_Warmte[[#This Row],[Fractie]]/MAX(Data_Warmte[Fractie])</f>
        <v>4.9628525924162697E-2</v>
      </c>
    </row>
    <row r="3289" spans="1:4" x14ac:dyDescent="0.25">
      <c r="A3289" s="10">
        <v>43968.25</v>
      </c>
      <c r="B3289" s="10">
        <f>DATE(1904,MONTH(Data_Warmte[[#This Row],[Datumtijd]]),DAY(Data_Warmte[[#This Row],[Datumtijd]]))+TIME(HOUR(Data_Warmte[[#This Row],[Datumtijd]]),MINUTE(Data_Warmte[[#This Row],[Datumtijd]]),SECOND(Data_Warmte[[#This Row],[Datumtijd]]))</f>
        <v>1599.25</v>
      </c>
      <c r="C3289" s="11">
        <v>3.0375849999999995E-5</v>
      </c>
      <c r="D3289" s="7">
        <f>Data_Warmte[[#This Row],[Fractie]]/MAX(Data_Warmte[Fractie])</f>
        <v>7.3541025616691111E-2</v>
      </c>
    </row>
    <row r="3290" spans="1:4" x14ac:dyDescent="0.25">
      <c r="A3290" s="10">
        <v>43968.291666666664</v>
      </c>
      <c r="B3290" s="10">
        <f>DATE(1904,MONTH(Data_Warmte[[#This Row],[Datumtijd]]),DAY(Data_Warmte[[#This Row],[Datumtijd]]))+TIME(HOUR(Data_Warmte[[#This Row],[Datumtijd]]),MINUTE(Data_Warmte[[#This Row],[Datumtijd]]),SECOND(Data_Warmte[[#This Row],[Datumtijd]]))</f>
        <v>1599.2916666666667</v>
      </c>
      <c r="C3290" s="11">
        <v>5.9744999999999991E-5</v>
      </c>
      <c r="D3290" s="7">
        <f>Data_Warmte[[#This Row],[Fractie]]/MAX(Data_Warmte[Fractie])</f>
        <v>0.1446447943174993</v>
      </c>
    </row>
    <row r="3291" spans="1:4" x14ac:dyDescent="0.25">
      <c r="A3291" s="10">
        <v>43968.333333333336</v>
      </c>
      <c r="B3291" s="10">
        <f>DATE(1904,MONTH(Data_Warmte[[#This Row],[Datumtijd]]),DAY(Data_Warmte[[#This Row],[Datumtijd]]))+TIME(HOUR(Data_Warmte[[#This Row],[Datumtijd]]),MINUTE(Data_Warmte[[#This Row],[Datumtijd]]),SECOND(Data_Warmte[[#This Row],[Datumtijd]]))</f>
        <v>1599.3333333333333</v>
      </c>
      <c r="C3291" s="11">
        <v>7.7928790000000018E-5</v>
      </c>
      <c r="D3291" s="7">
        <f>Data_Warmte[[#This Row],[Fractie]]/MAX(Data_Warmte[Fractie])</f>
        <v>0.18866840406664323</v>
      </c>
    </row>
    <row r="3292" spans="1:4" x14ac:dyDescent="0.25">
      <c r="A3292" s="10">
        <v>43968.375</v>
      </c>
      <c r="B3292" s="10">
        <f>DATE(1904,MONTH(Data_Warmte[[#This Row],[Datumtijd]]),DAY(Data_Warmte[[#This Row],[Datumtijd]]))+TIME(HOUR(Data_Warmte[[#This Row],[Datumtijd]]),MINUTE(Data_Warmte[[#This Row],[Datumtijd]]),SECOND(Data_Warmte[[#This Row],[Datumtijd]]))</f>
        <v>1599.375</v>
      </c>
      <c r="C3292" s="11">
        <v>8.218839999999998E-5</v>
      </c>
      <c r="D3292" s="7">
        <f>Data_Warmte[[#This Row],[Fractie]]/MAX(Data_Warmte[Fractie])</f>
        <v>0.19898107311548008</v>
      </c>
    </row>
    <row r="3293" spans="1:4" x14ac:dyDescent="0.25">
      <c r="A3293" s="10">
        <v>43968.416666666664</v>
      </c>
      <c r="B3293" s="10">
        <f>DATE(1904,MONTH(Data_Warmte[[#This Row],[Datumtijd]]),DAY(Data_Warmte[[#This Row],[Datumtijd]]))+TIME(HOUR(Data_Warmte[[#This Row],[Datumtijd]]),MINUTE(Data_Warmte[[#This Row],[Datumtijd]]),SECOND(Data_Warmte[[#This Row],[Datumtijd]]))</f>
        <v>1599.4166666666667</v>
      </c>
      <c r="C3293" s="11">
        <v>6.1207640000000016E-5</v>
      </c>
      <c r="D3293" s="7">
        <f>Data_Warmte[[#This Row],[Fractie]]/MAX(Data_Warmte[Fractie])</f>
        <v>0.14818589837575605</v>
      </c>
    </row>
    <row r="3294" spans="1:4" x14ac:dyDescent="0.25">
      <c r="A3294" s="10">
        <v>43968.458333333336</v>
      </c>
      <c r="B3294" s="10">
        <f>DATE(1904,MONTH(Data_Warmte[[#This Row],[Datumtijd]]),DAY(Data_Warmte[[#This Row],[Datumtijd]]))+TIME(HOUR(Data_Warmte[[#This Row],[Datumtijd]]),MINUTE(Data_Warmte[[#This Row],[Datumtijd]]),SECOND(Data_Warmte[[#This Row],[Datumtijd]]))</f>
        <v>1599.4583333333333</v>
      </c>
      <c r="C3294" s="11">
        <v>4.9022360000000004E-5</v>
      </c>
      <c r="D3294" s="7">
        <f>Data_Warmte[[#This Row],[Fractie]]/MAX(Data_Warmte[Fractie])</f>
        <v>0.11868489713211827</v>
      </c>
    </row>
    <row r="3295" spans="1:4" x14ac:dyDescent="0.25">
      <c r="A3295" s="10">
        <v>43968.5</v>
      </c>
      <c r="B3295" s="10">
        <f>DATE(1904,MONTH(Data_Warmte[[#This Row],[Datumtijd]]),DAY(Data_Warmte[[#This Row],[Datumtijd]]))+TIME(HOUR(Data_Warmte[[#This Row],[Datumtijd]]),MINUTE(Data_Warmte[[#This Row],[Datumtijd]]),SECOND(Data_Warmte[[#This Row],[Datumtijd]]))</f>
        <v>1599.5</v>
      </c>
      <c r="C3295" s="11">
        <v>4.7184700000000002E-5</v>
      </c>
      <c r="D3295" s="7">
        <f>Data_Warmte[[#This Row],[Fractie]]/MAX(Data_Warmte[Fractie])</f>
        <v>0.11423585616257277</v>
      </c>
    </row>
    <row r="3296" spans="1:4" x14ac:dyDescent="0.25">
      <c r="A3296" s="10">
        <v>43968.541666666664</v>
      </c>
      <c r="B3296" s="10">
        <f>DATE(1904,MONTH(Data_Warmte[[#This Row],[Datumtijd]]),DAY(Data_Warmte[[#This Row],[Datumtijd]]))+TIME(HOUR(Data_Warmte[[#This Row],[Datumtijd]]),MINUTE(Data_Warmte[[#This Row],[Datumtijd]]),SECOND(Data_Warmte[[#This Row],[Datumtijd]]))</f>
        <v>1599.5416666666667</v>
      </c>
      <c r="C3296" s="11">
        <v>4.2742049999999988E-5</v>
      </c>
      <c r="D3296" s="7">
        <f>Data_Warmte[[#This Row],[Fractie]]/MAX(Data_Warmte[Fractie])</f>
        <v>0.10348004068889897</v>
      </c>
    </row>
    <row r="3297" spans="1:4" x14ac:dyDescent="0.25">
      <c r="A3297" s="10">
        <v>43968.583333333336</v>
      </c>
      <c r="B3297" s="10">
        <f>DATE(1904,MONTH(Data_Warmte[[#This Row],[Datumtijd]]),DAY(Data_Warmte[[#This Row],[Datumtijd]]))+TIME(HOUR(Data_Warmte[[#This Row],[Datumtijd]]),MINUTE(Data_Warmte[[#This Row],[Datumtijd]]),SECOND(Data_Warmte[[#This Row],[Datumtijd]]))</f>
        <v>1599.5833333333333</v>
      </c>
      <c r="C3297" s="11">
        <v>3.415324E-5</v>
      </c>
      <c r="D3297" s="7">
        <f>Data_Warmte[[#This Row],[Fractie]]/MAX(Data_Warmte[Fractie])</f>
        <v>8.2686222697735207E-2</v>
      </c>
    </row>
    <row r="3298" spans="1:4" x14ac:dyDescent="0.25">
      <c r="A3298" s="10">
        <v>43968.625</v>
      </c>
      <c r="B3298" s="10">
        <f>DATE(1904,MONTH(Data_Warmte[[#This Row],[Datumtijd]]),DAY(Data_Warmte[[#This Row],[Datumtijd]]))+TIME(HOUR(Data_Warmte[[#This Row],[Datumtijd]]),MINUTE(Data_Warmte[[#This Row],[Datumtijd]]),SECOND(Data_Warmte[[#This Row],[Datumtijd]]))</f>
        <v>1599.625</v>
      </c>
      <c r="C3298" s="11">
        <v>3.1107280000000005E-5</v>
      </c>
      <c r="D3298" s="7">
        <f>Data_Warmte[[#This Row],[Fractie]]/MAX(Data_Warmte[Fractie])</f>
        <v>7.5311843959776734E-2</v>
      </c>
    </row>
    <row r="3299" spans="1:4" x14ac:dyDescent="0.25">
      <c r="A3299" s="10">
        <v>43968.666666666664</v>
      </c>
      <c r="B3299" s="10">
        <f>DATE(1904,MONTH(Data_Warmte[[#This Row],[Datumtijd]]),DAY(Data_Warmte[[#This Row],[Datumtijd]]))+TIME(HOUR(Data_Warmte[[#This Row],[Datumtijd]]),MINUTE(Data_Warmte[[#This Row],[Datumtijd]]),SECOND(Data_Warmte[[#This Row],[Datumtijd]]))</f>
        <v>1599.6666666666667</v>
      </c>
      <c r="C3299" s="11">
        <v>2.8970399999999993E-5</v>
      </c>
      <c r="D3299" s="7">
        <f>Data_Warmte[[#This Row],[Fractie]]/MAX(Data_Warmte[Fractie])</f>
        <v>7.0138380605836145E-2</v>
      </c>
    </row>
    <row r="3300" spans="1:4" x14ac:dyDescent="0.25">
      <c r="A3300" s="10">
        <v>43968.708333333336</v>
      </c>
      <c r="B3300" s="10">
        <f>DATE(1904,MONTH(Data_Warmte[[#This Row],[Datumtijd]]),DAY(Data_Warmte[[#This Row],[Datumtijd]]))+TIME(HOUR(Data_Warmte[[#This Row],[Datumtijd]]),MINUTE(Data_Warmte[[#This Row],[Datumtijd]]),SECOND(Data_Warmte[[#This Row],[Datumtijd]]))</f>
        <v>1599.7083333333333</v>
      </c>
      <c r="C3300" s="11">
        <v>4.4967749999999996E-5</v>
      </c>
      <c r="D3300" s="7">
        <f>Data_Warmte[[#This Row],[Fractie]]/MAX(Data_Warmte[Fractie])</f>
        <v>0.10886854045812586</v>
      </c>
    </row>
    <row r="3301" spans="1:4" x14ac:dyDescent="0.25">
      <c r="A3301" s="10">
        <v>43968.75</v>
      </c>
      <c r="B3301" s="10">
        <f>DATE(1904,MONTH(Data_Warmte[[#This Row],[Datumtijd]]),DAY(Data_Warmte[[#This Row],[Datumtijd]]))+TIME(HOUR(Data_Warmte[[#This Row],[Datumtijd]]),MINUTE(Data_Warmte[[#This Row],[Datumtijd]]),SECOND(Data_Warmte[[#This Row],[Datumtijd]]))</f>
        <v>1599.75</v>
      </c>
      <c r="C3301" s="11">
        <v>5.6333439999999994E-5</v>
      </c>
      <c r="D3301" s="7">
        <f>Data_Warmte[[#This Row],[Fractie]]/MAX(Data_Warmte[Fractie])</f>
        <v>0.13638528482713511</v>
      </c>
    </row>
    <row r="3302" spans="1:4" x14ac:dyDescent="0.25">
      <c r="A3302" s="10">
        <v>43968.791666666664</v>
      </c>
      <c r="B3302" s="10">
        <f>DATE(1904,MONTH(Data_Warmte[[#This Row],[Datumtijd]]),DAY(Data_Warmte[[#This Row],[Datumtijd]]))+TIME(HOUR(Data_Warmte[[#This Row],[Datumtijd]]),MINUTE(Data_Warmte[[#This Row],[Datumtijd]]),SECOND(Data_Warmte[[#This Row],[Datumtijd]]))</f>
        <v>1599.7916666666667</v>
      </c>
      <c r="C3302" s="11">
        <v>5.796429999999999E-5</v>
      </c>
      <c r="D3302" s="7">
        <f>Data_Warmte[[#This Row],[Fractie]]/MAX(Data_Warmte[Fractie])</f>
        <v>0.14033365555708133</v>
      </c>
    </row>
    <row r="3303" spans="1:4" x14ac:dyDescent="0.25">
      <c r="A3303" s="10">
        <v>43968.833333333336</v>
      </c>
      <c r="B3303" s="10">
        <f>DATE(1904,MONTH(Data_Warmte[[#This Row],[Datumtijd]]),DAY(Data_Warmte[[#This Row],[Datumtijd]]))+TIME(HOUR(Data_Warmte[[#This Row],[Datumtijd]]),MINUTE(Data_Warmte[[#This Row],[Datumtijd]]),SECOND(Data_Warmte[[#This Row],[Datumtijd]]))</f>
        <v>1599.8333333333333</v>
      </c>
      <c r="C3303" s="11">
        <v>5.5000499999999996E-5</v>
      </c>
      <c r="D3303" s="7">
        <f>Data_Warmte[[#This Row],[Fractie]]/MAX(Data_Warmte[Fractie])</f>
        <v>0.13315818913481664</v>
      </c>
    </row>
    <row r="3304" spans="1:4" x14ac:dyDescent="0.25">
      <c r="A3304" s="10">
        <v>43968.875</v>
      </c>
      <c r="B3304" s="10">
        <f>DATE(1904,MONTH(Data_Warmte[[#This Row],[Datumtijd]]),DAY(Data_Warmte[[#This Row],[Datumtijd]]))+TIME(HOUR(Data_Warmte[[#This Row],[Datumtijd]]),MINUTE(Data_Warmte[[#This Row],[Datumtijd]]),SECOND(Data_Warmte[[#This Row],[Datumtijd]]))</f>
        <v>1599.875</v>
      </c>
      <c r="C3304" s="11">
        <v>4.8905800000000009E-5</v>
      </c>
      <c r="D3304" s="7">
        <f>Data_Warmte[[#This Row],[Fractie]]/MAX(Data_Warmte[Fractie])</f>
        <v>0.1184027011788896</v>
      </c>
    </row>
    <row r="3305" spans="1:4" x14ac:dyDescent="0.25">
      <c r="A3305" s="10">
        <v>43968.916666666664</v>
      </c>
      <c r="B3305" s="10">
        <f>DATE(1904,MONTH(Data_Warmte[[#This Row],[Datumtijd]]),DAY(Data_Warmte[[#This Row],[Datumtijd]]))+TIME(HOUR(Data_Warmte[[#This Row],[Datumtijd]]),MINUTE(Data_Warmte[[#This Row],[Datumtijd]]),SECOND(Data_Warmte[[#This Row],[Datumtijd]]))</f>
        <v>1599.9166666666667</v>
      </c>
      <c r="C3305" s="11">
        <v>3.7780890000000002E-5</v>
      </c>
      <c r="D3305" s="7">
        <f>Data_Warmte[[#This Row],[Fractie]]/MAX(Data_Warmte[Fractie])</f>
        <v>9.1468893851905042E-2</v>
      </c>
    </row>
    <row r="3306" spans="1:4" x14ac:dyDescent="0.25">
      <c r="A3306" s="10">
        <v>43968.958333333336</v>
      </c>
      <c r="B3306" s="10">
        <f>DATE(1904,MONTH(Data_Warmte[[#This Row],[Datumtijd]]),DAY(Data_Warmte[[#This Row],[Datumtijd]]))+TIME(HOUR(Data_Warmte[[#This Row],[Datumtijd]]),MINUTE(Data_Warmte[[#This Row],[Datumtijd]]),SECOND(Data_Warmte[[#This Row],[Datumtijd]]))</f>
        <v>1599.9583333333333</v>
      </c>
      <c r="C3306" s="11">
        <v>2.297012E-5</v>
      </c>
      <c r="D3306" s="7">
        <f>Data_Warmte[[#This Row],[Fractie]]/MAX(Data_Warmte[Fractie])</f>
        <v>5.5611486866654569E-2</v>
      </c>
    </row>
    <row r="3307" spans="1:4" x14ac:dyDescent="0.25">
      <c r="A3307" s="10">
        <v>43969</v>
      </c>
      <c r="B3307" s="10">
        <f>DATE(1904,MONTH(Data_Warmte[[#This Row],[Datumtijd]]),DAY(Data_Warmte[[#This Row],[Datumtijd]]))+TIME(HOUR(Data_Warmte[[#This Row],[Datumtijd]]),MINUTE(Data_Warmte[[#This Row],[Datumtijd]]),SECOND(Data_Warmte[[#This Row],[Datumtijd]]))</f>
        <v>1600</v>
      </c>
      <c r="C3307" s="11">
        <v>1.9614099999999996E-5</v>
      </c>
      <c r="D3307" s="7">
        <f>Data_Warmte[[#This Row],[Fractie]]/MAX(Data_Warmte[Fractie])</f>
        <v>4.7486441714333624E-2</v>
      </c>
    </row>
    <row r="3308" spans="1:4" x14ac:dyDescent="0.25">
      <c r="A3308" s="10">
        <v>43969.041666666664</v>
      </c>
      <c r="B3308" s="10">
        <f>DATE(1904,MONTH(Data_Warmte[[#This Row],[Datumtijd]]),DAY(Data_Warmte[[#This Row],[Datumtijd]]))+TIME(HOUR(Data_Warmte[[#This Row],[Datumtijd]]),MINUTE(Data_Warmte[[#This Row],[Datumtijd]]),SECOND(Data_Warmte[[#This Row],[Datumtijd]]))</f>
        <v>1600.0416666666667</v>
      </c>
      <c r="C3308" s="11">
        <v>1.85917E-5</v>
      </c>
      <c r="D3308" s="7">
        <f>Data_Warmte[[#This Row],[Fractie]]/MAX(Data_Warmte[Fractie])</f>
        <v>4.5011174533645525E-2</v>
      </c>
    </row>
    <row r="3309" spans="1:4" x14ac:dyDescent="0.25">
      <c r="A3309" s="10">
        <v>43969.083333333336</v>
      </c>
      <c r="B3309" s="10">
        <f>DATE(1904,MONTH(Data_Warmte[[#This Row],[Datumtijd]]),DAY(Data_Warmte[[#This Row],[Datumtijd]]))+TIME(HOUR(Data_Warmte[[#This Row],[Datumtijd]]),MINUTE(Data_Warmte[[#This Row],[Datumtijd]]),SECOND(Data_Warmte[[#This Row],[Datumtijd]]))</f>
        <v>1600.0833333333333</v>
      </c>
      <c r="C3309" s="11">
        <v>1.9890999999999996E-5</v>
      </c>
      <c r="D3309" s="7">
        <f>Data_Warmte[[#This Row],[Fractie]]/MAX(Data_Warmte[Fractie])</f>
        <v>4.8156826575769994E-2</v>
      </c>
    </row>
    <row r="3310" spans="1:4" x14ac:dyDescent="0.25">
      <c r="A3310" s="10">
        <v>43969.125</v>
      </c>
      <c r="B3310" s="10">
        <f>DATE(1904,MONTH(Data_Warmte[[#This Row],[Datumtijd]]),DAY(Data_Warmte[[#This Row],[Datumtijd]]))+TIME(HOUR(Data_Warmte[[#This Row],[Datumtijd]]),MINUTE(Data_Warmte[[#This Row],[Datumtijd]]),SECOND(Data_Warmte[[#This Row],[Datumtijd]]))</f>
        <v>1600.125</v>
      </c>
      <c r="C3310" s="11">
        <v>2.1180389999999997E-5</v>
      </c>
      <c r="D3310" s="7">
        <f>Data_Warmte[[#This Row],[Fractie]]/MAX(Data_Warmte[Fractie])</f>
        <v>5.1278486151383695E-2</v>
      </c>
    </row>
    <row r="3311" spans="1:4" x14ac:dyDescent="0.25">
      <c r="A3311" s="10">
        <v>43969.166666666664</v>
      </c>
      <c r="B3311" s="10">
        <f>DATE(1904,MONTH(Data_Warmte[[#This Row],[Datumtijd]]),DAY(Data_Warmte[[#This Row],[Datumtijd]]))+TIME(HOUR(Data_Warmte[[#This Row],[Datumtijd]]),MINUTE(Data_Warmte[[#This Row],[Datumtijd]]),SECOND(Data_Warmte[[#This Row],[Datumtijd]]))</f>
        <v>1600.1666666666667</v>
      </c>
      <c r="C3311" s="11">
        <v>2.4039240000000001E-5</v>
      </c>
      <c r="D3311" s="7">
        <f>Data_Warmte[[#This Row],[Fractie]]/MAX(Data_Warmte[Fractie])</f>
        <v>5.8199864848087743E-2</v>
      </c>
    </row>
    <row r="3312" spans="1:4" x14ac:dyDescent="0.25">
      <c r="A3312" s="10">
        <v>43969.208333333336</v>
      </c>
      <c r="B3312" s="10">
        <f>DATE(1904,MONTH(Data_Warmte[[#This Row],[Datumtijd]]),DAY(Data_Warmte[[#This Row],[Datumtijd]]))+TIME(HOUR(Data_Warmte[[#This Row],[Datumtijd]]),MINUTE(Data_Warmte[[#This Row],[Datumtijd]]),SECOND(Data_Warmte[[#This Row],[Datumtijd]]))</f>
        <v>1600.2083333333333</v>
      </c>
      <c r="C3312" s="11">
        <v>3.8602400000000008E-5</v>
      </c>
      <c r="D3312" s="7">
        <f>Data_Warmte[[#This Row],[Fractie]]/MAX(Data_Warmte[Fractie])</f>
        <v>9.345779911560527E-2</v>
      </c>
    </row>
    <row r="3313" spans="1:4" x14ac:dyDescent="0.25">
      <c r="A3313" s="10">
        <v>43969.25</v>
      </c>
      <c r="B3313" s="10">
        <f>DATE(1904,MONTH(Data_Warmte[[#This Row],[Datumtijd]]),DAY(Data_Warmte[[#This Row],[Datumtijd]]))+TIME(HOUR(Data_Warmte[[#This Row],[Datumtijd]]),MINUTE(Data_Warmte[[#This Row],[Datumtijd]]),SECOND(Data_Warmte[[#This Row],[Datumtijd]]))</f>
        <v>1600.25</v>
      </c>
      <c r="C3313" s="11">
        <v>6.7764400000000011E-5</v>
      </c>
      <c r="D3313" s="7">
        <f>Data_Warmte[[#This Row],[Fractie]]/MAX(Data_Warmte[Fractie])</f>
        <v>0.16406005021422299</v>
      </c>
    </row>
    <row r="3314" spans="1:4" x14ac:dyDescent="0.25">
      <c r="A3314" s="10">
        <v>43969.291666666664</v>
      </c>
      <c r="B3314" s="10">
        <f>DATE(1904,MONTH(Data_Warmte[[#This Row],[Datumtijd]]),DAY(Data_Warmte[[#This Row],[Datumtijd]]))+TIME(HOUR(Data_Warmte[[#This Row],[Datumtijd]]),MINUTE(Data_Warmte[[#This Row],[Datumtijd]]),SECOND(Data_Warmte[[#This Row],[Datumtijd]]))</f>
        <v>1600.2916666666667</v>
      </c>
      <c r="C3314" s="11">
        <v>7.6754000000000004E-5</v>
      </c>
      <c r="D3314" s="7">
        <f>Data_Warmte[[#This Row],[Fractie]]/MAX(Data_Warmte[Fractie])</f>
        <v>0.18582419521374746</v>
      </c>
    </row>
    <row r="3315" spans="1:4" x14ac:dyDescent="0.25">
      <c r="A3315" s="10">
        <v>43969.333333333336</v>
      </c>
      <c r="B3315" s="10">
        <f>DATE(1904,MONTH(Data_Warmte[[#This Row],[Datumtijd]]),DAY(Data_Warmte[[#This Row],[Datumtijd]]))+TIME(HOUR(Data_Warmte[[#This Row],[Datumtijd]]),MINUTE(Data_Warmte[[#This Row],[Datumtijd]]),SECOND(Data_Warmte[[#This Row],[Datumtijd]]))</f>
        <v>1600.3333333333333</v>
      </c>
      <c r="C3315" s="11">
        <v>6.812443999999999E-5</v>
      </c>
      <c r="D3315" s="7">
        <f>Data_Warmte[[#This Row],[Fractie]]/MAX(Data_Warmte[Fractie])</f>
        <v>0.16493172000660844</v>
      </c>
    </row>
    <row r="3316" spans="1:4" x14ac:dyDescent="0.25">
      <c r="A3316" s="10">
        <v>43969.375</v>
      </c>
      <c r="B3316" s="10">
        <f>DATE(1904,MONTH(Data_Warmte[[#This Row],[Datumtijd]]),DAY(Data_Warmte[[#This Row],[Datumtijd]]))+TIME(HOUR(Data_Warmte[[#This Row],[Datumtijd]]),MINUTE(Data_Warmte[[#This Row],[Datumtijd]]),SECOND(Data_Warmte[[#This Row],[Datumtijd]]))</f>
        <v>1600.375</v>
      </c>
      <c r="C3316" s="11">
        <v>4.6518960000000004E-5</v>
      </c>
      <c r="D3316" s="7">
        <f>Data_Warmte[[#This Row],[Fractie]]/MAX(Data_Warmte[Fractie])</f>
        <v>0.11262407567267517</v>
      </c>
    </row>
    <row r="3317" spans="1:4" x14ac:dyDescent="0.25">
      <c r="A3317" s="10">
        <v>43969.416666666664</v>
      </c>
      <c r="B3317" s="10">
        <f>DATE(1904,MONTH(Data_Warmte[[#This Row],[Datumtijd]]),DAY(Data_Warmte[[#This Row],[Datumtijd]]))+TIME(HOUR(Data_Warmte[[#This Row],[Datumtijd]]),MINUTE(Data_Warmte[[#This Row],[Datumtijd]]),SECOND(Data_Warmte[[#This Row],[Datumtijd]]))</f>
        <v>1600.4166666666667</v>
      </c>
      <c r="C3317" s="11">
        <v>2.8284079999999998E-5</v>
      </c>
      <c r="D3317" s="7">
        <f>Data_Warmte[[#This Row],[Fractie]]/MAX(Data_Warmte[Fractie])</f>
        <v>6.8476775195576128E-2</v>
      </c>
    </row>
    <row r="3318" spans="1:4" x14ac:dyDescent="0.25">
      <c r="A3318" s="10">
        <v>43969.458333333336</v>
      </c>
      <c r="B3318" s="10">
        <f>DATE(1904,MONTH(Data_Warmte[[#This Row],[Datumtijd]]),DAY(Data_Warmte[[#This Row],[Datumtijd]]))+TIME(HOUR(Data_Warmte[[#This Row],[Datumtijd]]),MINUTE(Data_Warmte[[#This Row],[Datumtijd]]),SECOND(Data_Warmte[[#This Row],[Datumtijd]]))</f>
        <v>1600.4583333333333</v>
      </c>
      <c r="C3318" s="11">
        <v>2.2079999999999999E-5</v>
      </c>
      <c r="D3318" s="7">
        <f>Data_Warmte[[#This Row],[Fractie]]/MAX(Data_Warmte[Fractie])</f>
        <v>5.3456474324719803E-2</v>
      </c>
    </row>
    <row r="3319" spans="1:4" x14ac:dyDescent="0.25">
      <c r="A3319" s="10">
        <v>43969.5</v>
      </c>
      <c r="B3319" s="10">
        <f>DATE(1904,MONTH(Data_Warmte[[#This Row],[Datumtijd]]),DAY(Data_Warmte[[#This Row],[Datumtijd]]))+TIME(HOUR(Data_Warmte[[#This Row],[Datumtijd]]),MINUTE(Data_Warmte[[#This Row],[Datumtijd]]),SECOND(Data_Warmte[[#This Row],[Datumtijd]]))</f>
        <v>1600.5</v>
      </c>
      <c r="C3319" s="11">
        <v>2.1489999999999999E-5</v>
      </c>
      <c r="D3319" s="7">
        <f>Data_Warmte[[#This Row],[Fractie]]/MAX(Data_Warmte[Fractie])</f>
        <v>5.2028063099557452E-2</v>
      </c>
    </row>
    <row r="3320" spans="1:4" x14ac:dyDescent="0.25">
      <c r="A3320" s="10">
        <v>43969.541666666664</v>
      </c>
      <c r="B3320" s="10">
        <f>DATE(1904,MONTH(Data_Warmte[[#This Row],[Datumtijd]]),DAY(Data_Warmte[[#This Row],[Datumtijd]]))+TIME(HOUR(Data_Warmte[[#This Row],[Datumtijd]]),MINUTE(Data_Warmte[[#This Row],[Datumtijd]]),SECOND(Data_Warmte[[#This Row],[Datumtijd]]))</f>
        <v>1600.5416666666667</v>
      </c>
      <c r="C3320" s="11">
        <v>1.7600000000000001E-5</v>
      </c>
      <c r="D3320" s="7">
        <f>Data_Warmte[[#This Row],[Fractie]]/MAX(Data_Warmte[Fractie])</f>
        <v>4.2610233157385352E-2</v>
      </c>
    </row>
    <row r="3321" spans="1:4" x14ac:dyDescent="0.25">
      <c r="A3321" s="10">
        <v>43969.583333333336</v>
      </c>
      <c r="B3321" s="10">
        <f>DATE(1904,MONTH(Data_Warmte[[#This Row],[Datumtijd]]),DAY(Data_Warmte[[#This Row],[Datumtijd]]))+TIME(HOUR(Data_Warmte[[#This Row],[Datumtijd]]),MINUTE(Data_Warmte[[#This Row],[Datumtijd]]),SECOND(Data_Warmte[[#This Row],[Datumtijd]]))</f>
        <v>1600.5833333333333</v>
      </c>
      <c r="C3321" s="11">
        <v>2.0415249999999991E-5</v>
      </c>
      <c r="D3321" s="7">
        <f>Data_Warmte[[#This Row],[Fractie]]/MAX(Data_Warmte[Fractie])</f>
        <v>4.9426054685585849E-2</v>
      </c>
    </row>
    <row r="3322" spans="1:4" x14ac:dyDescent="0.25">
      <c r="A3322" s="10">
        <v>43969.625</v>
      </c>
      <c r="B3322" s="10">
        <f>DATE(1904,MONTH(Data_Warmte[[#This Row],[Datumtijd]]),DAY(Data_Warmte[[#This Row],[Datumtijd]]))+TIME(HOUR(Data_Warmte[[#This Row],[Datumtijd]]),MINUTE(Data_Warmte[[#This Row],[Datumtijd]]),SECOND(Data_Warmte[[#This Row],[Datumtijd]]))</f>
        <v>1600.625</v>
      </c>
      <c r="C3322" s="11">
        <v>2.3270959999999992E-5</v>
      </c>
      <c r="D3322" s="7">
        <f>Data_Warmte[[#This Row],[Fractie]]/MAX(Data_Warmte[Fractie])</f>
        <v>5.6339831329328856E-2</v>
      </c>
    </row>
    <row r="3323" spans="1:4" x14ac:dyDescent="0.25">
      <c r="A3323" s="10">
        <v>43969.666666666664</v>
      </c>
      <c r="B3323" s="10">
        <f>DATE(1904,MONTH(Data_Warmte[[#This Row],[Datumtijd]]),DAY(Data_Warmte[[#This Row],[Datumtijd]]))+TIME(HOUR(Data_Warmte[[#This Row],[Datumtijd]]),MINUTE(Data_Warmte[[#This Row],[Datumtijd]]),SECOND(Data_Warmte[[#This Row],[Datumtijd]]))</f>
        <v>1600.6666666666667</v>
      </c>
      <c r="C3323" s="11">
        <v>3.9945099999999991E-5</v>
      </c>
      <c r="D3323" s="7">
        <f>Data_Warmte[[#This Row],[Fractie]]/MAX(Data_Warmte[Fractie])</f>
        <v>9.6708524119038256E-2</v>
      </c>
    </row>
    <row r="3324" spans="1:4" x14ac:dyDescent="0.25">
      <c r="A3324" s="10">
        <v>43969.708333333336</v>
      </c>
      <c r="B3324" s="10">
        <f>DATE(1904,MONTH(Data_Warmte[[#This Row],[Datumtijd]]),DAY(Data_Warmte[[#This Row],[Datumtijd]]))+TIME(HOUR(Data_Warmte[[#This Row],[Datumtijd]]),MINUTE(Data_Warmte[[#This Row],[Datumtijd]]),SECOND(Data_Warmte[[#This Row],[Datumtijd]]))</f>
        <v>1600.7083333333333</v>
      </c>
      <c r="C3324" s="11">
        <v>6.1752359999999986E-5</v>
      </c>
      <c r="D3324" s="7">
        <f>Data_Warmte[[#This Row],[Fractie]]/MAX(Data_Warmte[Fractie])</f>
        <v>0.14950468509197706</v>
      </c>
    </row>
    <row r="3325" spans="1:4" x14ac:dyDescent="0.25">
      <c r="A3325" s="10">
        <v>43969.75</v>
      </c>
      <c r="B3325" s="10">
        <f>DATE(1904,MONTH(Data_Warmte[[#This Row],[Datumtijd]]),DAY(Data_Warmte[[#This Row],[Datumtijd]]))+TIME(HOUR(Data_Warmte[[#This Row],[Datumtijd]]),MINUTE(Data_Warmte[[#This Row],[Datumtijd]]),SECOND(Data_Warmte[[#This Row],[Datumtijd]]))</f>
        <v>1600.75</v>
      </c>
      <c r="C3325" s="11">
        <v>6.3744149999999975E-5</v>
      </c>
      <c r="D3325" s="7">
        <f>Data_Warmte[[#This Row],[Fractie]]/MAX(Data_Warmte[Fractie])</f>
        <v>0.15432688033632638</v>
      </c>
    </row>
    <row r="3326" spans="1:4" x14ac:dyDescent="0.25">
      <c r="A3326" s="10">
        <v>43969.791666666664</v>
      </c>
      <c r="B3326" s="10">
        <f>DATE(1904,MONTH(Data_Warmte[[#This Row],[Datumtijd]]),DAY(Data_Warmte[[#This Row],[Datumtijd]]))+TIME(HOUR(Data_Warmte[[#This Row],[Datumtijd]]),MINUTE(Data_Warmte[[#This Row],[Datumtijd]]),SECOND(Data_Warmte[[#This Row],[Datumtijd]]))</f>
        <v>1600.7916666666667</v>
      </c>
      <c r="C3326" s="11">
        <v>6.1146080000000006E-5</v>
      </c>
      <c r="D3326" s="7">
        <f>Data_Warmte[[#This Row],[Fractie]]/MAX(Data_Warmte[Fractie])</f>
        <v>0.14803685940114417</v>
      </c>
    </row>
    <row r="3327" spans="1:4" x14ac:dyDescent="0.25">
      <c r="A3327" s="10">
        <v>43969.833333333336</v>
      </c>
      <c r="B3327" s="10">
        <f>DATE(1904,MONTH(Data_Warmte[[#This Row],[Datumtijd]]),DAY(Data_Warmte[[#This Row],[Datumtijd]]))+TIME(HOUR(Data_Warmte[[#This Row],[Datumtijd]]),MINUTE(Data_Warmte[[#This Row],[Datumtijd]]),SECOND(Data_Warmte[[#This Row],[Datumtijd]]))</f>
        <v>1600.8333333333333</v>
      </c>
      <c r="C3327" s="11">
        <v>5.7999230000000014E-5</v>
      </c>
      <c r="D3327" s="7">
        <f>Data_Warmte[[#This Row],[Fractie]]/MAX(Data_Warmte[Fractie])</f>
        <v>0.14041822234368295</v>
      </c>
    </row>
    <row r="3328" spans="1:4" x14ac:dyDescent="0.25">
      <c r="A3328" s="10">
        <v>43969.875</v>
      </c>
      <c r="B3328" s="10">
        <f>DATE(1904,MONTH(Data_Warmte[[#This Row],[Datumtijd]]),DAY(Data_Warmte[[#This Row],[Datumtijd]]))+TIME(HOUR(Data_Warmte[[#This Row],[Datumtijd]]),MINUTE(Data_Warmte[[#This Row],[Datumtijd]]),SECOND(Data_Warmte[[#This Row],[Datumtijd]]))</f>
        <v>1600.875</v>
      </c>
      <c r="C3328" s="11">
        <v>5.2066969999999993E-5</v>
      </c>
      <c r="D3328" s="7">
        <f>Data_Warmte[[#This Row],[Fractie]]/MAX(Data_Warmte[Fractie])</f>
        <v>0.12605600747151069</v>
      </c>
    </row>
    <row r="3329" spans="1:4" x14ac:dyDescent="0.25">
      <c r="A3329" s="10">
        <v>43969.916666666664</v>
      </c>
      <c r="B3329" s="10">
        <f>DATE(1904,MONTH(Data_Warmte[[#This Row],[Datumtijd]]),DAY(Data_Warmte[[#This Row],[Datumtijd]]))+TIME(HOUR(Data_Warmte[[#This Row],[Datumtijd]]),MINUTE(Data_Warmte[[#This Row],[Datumtijd]]),SECOND(Data_Warmte[[#This Row],[Datumtijd]]))</f>
        <v>1600.9166666666667</v>
      </c>
      <c r="C3329" s="11">
        <v>3.8415250000000008E-5</v>
      </c>
      <c r="D3329" s="7">
        <f>Data_Warmte[[#This Row],[Fractie]]/MAX(Data_Warmte[Fractie])</f>
        <v>9.3004702232911809E-2</v>
      </c>
    </row>
    <row r="3330" spans="1:4" x14ac:dyDescent="0.25">
      <c r="A3330" s="10">
        <v>43969.958333333336</v>
      </c>
      <c r="B3330" s="10">
        <f>DATE(1904,MONTH(Data_Warmte[[#This Row],[Datumtijd]]),DAY(Data_Warmte[[#This Row],[Datumtijd]]))+TIME(HOUR(Data_Warmte[[#This Row],[Datumtijd]]),MINUTE(Data_Warmte[[#This Row],[Datumtijd]]),SECOND(Data_Warmte[[#This Row],[Datumtijd]]))</f>
        <v>1600.9583333333333</v>
      </c>
      <c r="C3330" s="11">
        <v>2.680406E-5</v>
      </c>
      <c r="D3330" s="7">
        <f>Data_Warmte[[#This Row],[Fractie]]/MAX(Data_Warmte[Fractie])</f>
        <v>6.4893593532076507E-2</v>
      </c>
    </row>
    <row r="3331" spans="1:4" x14ac:dyDescent="0.25">
      <c r="A3331" s="10">
        <v>43970</v>
      </c>
      <c r="B3331" s="10">
        <f>DATE(1904,MONTH(Data_Warmte[[#This Row],[Datumtijd]]),DAY(Data_Warmte[[#This Row],[Datumtijd]]))+TIME(HOUR(Data_Warmte[[#This Row],[Datumtijd]]),MINUTE(Data_Warmte[[#This Row],[Datumtijd]]),SECOND(Data_Warmte[[#This Row],[Datumtijd]]))</f>
        <v>1601</v>
      </c>
      <c r="C3331" s="11">
        <v>1.8026349999999997E-5</v>
      </c>
      <c r="D3331" s="7">
        <f>Data_Warmte[[#This Row],[Fractie]]/MAX(Data_Warmte[Fractie])</f>
        <v>4.3642441845263259E-2</v>
      </c>
    </row>
    <row r="3332" spans="1:4" x14ac:dyDescent="0.25">
      <c r="A3332" s="10">
        <v>43970.041666666664</v>
      </c>
      <c r="B3332" s="10">
        <f>DATE(1904,MONTH(Data_Warmte[[#This Row],[Datumtijd]]),DAY(Data_Warmte[[#This Row],[Datumtijd]]))+TIME(HOUR(Data_Warmte[[#This Row],[Datumtijd]]),MINUTE(Data_Warmte[[#This Row],[Datumtijd]]),SECOND(Data_Warmte[[#This Row],[Datumtijd]]))</f>
        <v>1601.0416666666667</v>
      </c>
      <c r="C3332" s="11">
        <v>1.7287539999999999E-5</v>
      </c>
      <c r="D3332" s="7">
        <f>Data_Warmte[[#This Row],[Fractie]]/MAX(Data_Warmte[Fractie])</f>
        <v>4.1853756256683271E-2</v>
      </c>
    </row>
    <row r="3333" spans="1:4" x14ac:dyDescent="0.25">
      <c r="A3333" s="10">
        <v>43970.083333333336</v>
      </c>
      <c r="B3333" s="10">
        <f>DATE(1904,MONTH(Data_Warmte[[#This Row],[Datumtijd]]),DAY(Data_Warmte[[#This Row],[Datumtijd]]))+TIME(HOUR(Data_Warmte[[#This Row],[Datumtijd]]),MINUTE(Data_Warmte[[#This Row],[Datumtijd]]),SECOND(Data_Warmte[[#This Row],[Datumtijd]]))</f>
        <v>1601.0833333333333</v>
      </c>
      <c r="C3333" s="11">
        <v>1.8163119999999997E-5</v>
      </c>
      <c r="D3333" s="7">
        <f>Data_Warmte[[#This Row],[Fractie]]/MAX(Data_Warmte[Fractie])</f>
        <v>4.397356693554369E-2</v>
      </c>
    </row>
    <row r="3334" spans="1:4" x14ac:dyDescent="0.25">
      <c r="A3334" s="10">
        <v>43970.125</v>
      </c>
      <c r="B3334" s="10">
        <f>DATE(1904,MONTH(Data_Warmte[[#This Row],[Datumtijd]]),DAY(Data_Warmte[[#This Row],[Datumtijd]]))+TIME(HOUR(Data_Warmte[[#This Row],[Datumtijd]]),MINUTE(Data_Warmte[[#This Row],[Datumtijd]]),SECOND(Data_Warmte[[#This Row],[Datumtijd]]))</f>
        <v>1601.125</v>
      </c>
      <c r="C3334" s="11">
        <v>1.9944219999999999E-5</v>
      </c>
      <c r="D3334" s="7">
        <f>Data_Warmte[[#This Row],[Fractie]]/MAX(Data_Warmte[Fractie])</f>
        <v>4.828567411035159E-2</v>
      </c>
    </row>
    <row r="3335" spans="1:4" x14ac:dyDescent="0.25">
      <c r="A3335" s="10">
        <v>43970.166666666664</v>
      </c>
      <c r="B3335" s="10">
        <f>DATE(1904,MONTH(Data_Warmte[[#This Row],[Datumtijd]]),DAY(Data_Warmte[[#This Row],[Datumtijd]]))+TIME(HOUR(Data_Warmte[[#This Row],[Datumtijd]]),MINUTE(Data_Warmte[[#This Row],[Datumtijd]]),SECOND(Data_Warmte[[#This Row],[Datumtijd]]))</f>
        <v>1601.1666666666667</v>
      </c>
      <c r="C3335" s="11">
        <v>2.2411270000000001E-5</v>
      </c>
      <c r="D3335" s="7">
        <f>Data_Warmte[[#This Row],[Fractie]]/MAX(Data_Warmte[Fractie])</f>
        <v>5.4258490912108846E-2</v>
      </c>
    </row>
    <row r="3336" spans="1:4" x14ac:dyDescent="0.25">
      <c r="A3336" s="10">
        <v>43970.208333333336</v>
      </c>
      <c r="B3336" s="10">
        <f>DATE(1904,MONTH(Data_Warmte[[#This Row],[Datumtijd]]),DAY(Data_Warmte[[#This Row],[Datumtijd]]))+TIME(HOUR(Data_Warmte[[#This Row],[Datumtijd]]),MINUTE(Data_Warmte[[#This Row],[Datumtijd]]),SECOND(Data_Warmte[[#This Row],[Datumtijd]]))</f>
        <v>1601.2083333333333</v>
      </c>
      <c r="C3336" s="11">
        <v>3.5989599999999998E-5</v>
      </c>
      <c r="D3336" s="7">
        <f>Data_Warmte[[#This Row],[Fractie]]/MAX(Data_Warmte[Fractie])</f>
        <v>8.7132116320513389E-2</v>
      </c>
    </row>
    <row r="3337" spans="1:4" x14ac:dyDescent="0.25">
      <c r="A3337" s="10">
        <v>43970.25</v>
      </c>
      <c r="B3337" s="10">
        <f>DATE(1904,MONTH(Data_Warmte[[#This Row],[Datumtijd]]),DAY(Data_Warmte[[#This Row],[Datumtijd]]))+TIME(HOUR(Data_Warmte[[#This Row],[Datumtijd]]),MINUTE(Data_Warmte[[#This Row],[Datumtijd]]),SECOND(Data_Warmte[[#This Row],[Datumtijd]]))</f>
        <v>1601.25</v>
      </c>
      <c r="C3337" s="11">
        <v>6.4506560000000007E-5</v>
      </c>
      <c r="D3337" s="7">
        <f>Data_Warmte[[#This Row],[Fractie]]/MAX(Data_Warmte[Fractie])</f>
        <v>0.15617270237391295</v>
      </c>
    </row>
    <row r="3338" spans="1:4" x14ac:dyDescent="0.25">
      <c r="A3338" s="10">
        <v>43970.291666666664</v>
      </c>
      <c r="B3338" s="10">
        <f>DATE(1904,MONTH(Data_Warmte[[#This Row],[Datumtijd]]),DAY(Data_Warmte[[#This Row],[Datumtijd]]))+TIME(HOUR(Data_Warmte[[#This Row],[Datumtijd]]),MINUTE(Data_Warmte[[#This Row],[Datumtijd]]),SECOND(Data_Warmte[[#This Row],[Datumtijd]]))</f>
        <v>1601.2916666666667</v>
      </c>
      <c r="C3338" s="11">
        <v>6.9906999999999993E-5</v>
      </c>
      <c r="D3338" s="7">
        <f>Data_Warmte[[#This Row],[Fractie]]/MAX(Data_Warmte[Fractie])</f>
        <v>0.16924736189393963</v>
      </c>
    </row>
    <row r="3339" spans="1:4" x14ac:dyDescent="0.25">
      <c r="A3339" s="10">
        <v>43970.333333333336</v>
      </c>
      <c r="B3339" s="10">
        <f>DATE(1904,MONTH(Data_Warmte[[#This Row],[Datumtijd]]),DAY(Data_Warmte[[#This Row],[Datumtijd]]))+TIME(HOUR(Data_Warmte[[#This Row],[Datumtijd]]),MINUTE(Data_Warmte[[#This Row],[Datumtijd]]),SECOND(Data_Warmte[[#This Row],[Datumtijd]]))</f>
        <v>1601.3333333333333</v>
      </c>
      <c r="C3339" s="11">
        <v>5.8118920000000012E-5</v>
      </c>
      <c r="D3339" s="7">
        <f>Data_Warmte[[#This Row],[Fractie]]/MAX(Data_Warmte[Fractie])</f>
        <v>0.1407079961395129</v>
      </c>
    </row>
    <row r="3340" spans="1:4" x14ac:dyDescent="0.25">
      <c r="A3340" s="10">
        <v>43970.375</v>
      </c>
      <c r="B3340" s="10">
        <f>DATE(1904,MONTH(Data_Warmte[[#This Row],[Datumtijd]]),DAY(Data_Warmte[[#This Row],[Datumtijd]]))+TIME(HOUR(Data_Warmte[[#This Row],[Datumtijd]]),MINUTE(Data_Warmte[[#This Row],[Datumtijd]]),SECOND(Data_Warmte[[#This Row],[Datumtijd]]))</f>
        <v>1601.375</v>
      </c>
      <c r="C3340" s="11">
        <v>3.5480460000000025E-5</v>
      </c>
      <c r="D3340" s="7">
        <f>Data_Warmte[[#This Row],[Fractie]]/MAX(Data_Warmte[Fractie])</f>
        <v>8.5899470064277603E-2</v>
      </c>
    </row>
    <row r="3341" spans="1:4" x14ac:dyDescent="0.25">
      <c r="A3341" s="10">
        <v>43970.416666666664</v>
      </c>
      <c r="B3341" s="10">
        <f>DATE(1904,MONTH(Data_Warmte[[#This Row],[Datumtijd]]),DAY(Data_Warmte[[#This Row],[Datumtijd]]))+TIME(HOUR(Data_Warmte[[#This Row],[Datumtijd]]),MINUTE(Data_Warmte[[#This Row],[Datumtijd]]),SECOND(Data_Warmte[[#This Row],[Datumtijd]]))</f>
        <v>1601.4166666666667</v>
      </c>
      <c r="C3341" s="11">
        <v>2.0129999999999999E-5</v>
      </c>
      <c r="D3341" s="7">
        <f>Data_Warmte[[#This Row],[Fractie]]/MAX(Data_Warmte[Fractie])</f>
        <v>4.873545417375949E-2</v>
      </c>
    </row>
    <row r="3342" spans="1:4" x14ac:dyDescent="0.25">
      <c r="A3342" s="10">
        <v>43970.458333333336</v>
      </c>
      <c r="B3342" s="10">
        <f>DATE(1904,MONTH(Data_Warmte[[#This Row],[Datumtijd]]),DAY(Data_Warmte[[#This Row],[Datumtijd]]))+TIME(HOUR(Data_Warmte[[#This Row],[Datumtijd]]),MINUTE(Data_Warmte[[#This Row],[Datumtijd]]),SECOND(Data_Warmte[[#This Row],[Datumtijd]]))</f>
        <v>1601.4583333333333</v>
      </c>
      <c r="C3342" s="11">
        <v>2.2079999999999999E-5</v>
      </c>
      <c r="D3342" s="7">
        <f>Data_Warmte[[#This Row],[Fractie]]/MAX(Data_Warmte[Fractie])</f>
        <v>5.3456474324719803E-2</v>
      </c>
    </row>
    <row r="3343" spans="1:4" x14ac:dyDescent="0.25">
      <c r="A3343" s="10">
        <v>43970.5</v>
      </c>
      <c r="B3343" s="10">
        <f>DATE(1904,MONTH(Data_Warmte[[#This Row],[Datumtijd]]),DAY(Data_Warmte[[#This Row],[Datumtijd]]))+TIME(HOUR(Data_Warmte[[#This Row],[Datumtijd]]),MINUTE(Data_Warmte[[#This Row],[Datumtijd]]),SECOND(Data_Warmte[[#This Row],[Datumtijd]]))</f>
        <v>1601.5</v>
      </c>
      <c r="C3343" s="11">
        <v>2.1489999999999999E-5</v>
      </c>
      <c r="D3343" s="7">
        <f>Data_Warmte[[#This Row],[Fractie]]/MAX(Data_Warmte[Fractie])</f>
        <v>5.2028063099557452E-2</v>
      </c>
    </row>
    <row r="3344" spans="1:4" x14ac:dyDescent="0.25">
      <c r="A3344" s="10">
        <v>43970.541666666664</v>
      </c>
      <c r="B3344" s="10">
        <f>DATE(1904,MONTH(Data_Warmte[[#This Row],[Datumtijd]]),DAY(Data_Warmte[[#This Row],[Datumtijd]]))+TIME(HOUR(Data_Warmte[[#This Row],[Datumtijd]]),MINUTE(Data_Warmte[[#This Row],[Datumtijd]]),SECOND(Data_Warmte[[#This Row],[Datumtijd]]))</f>
        <v>1601.5416666666667</v>
      </c>
      <c r="C3344" s="11">
        <v>1.7600000000000001E-5</v>
      </c>
      <c r="D3344" s="7">
        <f>Data_Warmte[[#This Row],[Fractie]]/MAX(Data_Warmte[Fractie])</f>
        <v>4.2610233157385352E-2</v>
      </c>
    </row>
    <row r="3345" spans="1:4" x14ac:dyDescent="0.25">
      <c r="A3345" s="10">
        <v>43970.583333333336</v>
      </c>
      <c r="B3345" s="10">
        <f>DATE(1904,MONTH(Data_Warmte[[#This Row],[Datumtijd]]),DAY(Data_Warmte[[#This Row],[Datumtijd]]))+TIME(HOUR(Data_Warmte[[#This Row],[Datumtijd]]),MINUTE(Data_Warmte[[#This Row],[Datumtijd]]),SECOND(Data_Warmte[[#This Row],[Datumtijd]]))</f>
        <v>1601.5833333333333</v>
      </c>
      <c r="C3345" s="11">
        <v>1.6120000000000002E-5</v>
      </c>
      <c r="D3345" s="7">
        <f>Data_Warmte[[#This Row],[Fractie]]/MAX(Data_Warmte[Fractie])</f>
        <v>3.9027099914605221E-2</v>
      </c>
    </row>
    <row r="3346" spans="1:4" x14ac:dyDescent="0.25">
      <c r="A3346" s="10">
        <v>43970.625</v>
      </c>
      <c r="B3346" s="10">
        <f>DATE(1904,MONTH(Data_Warmte[[#This Row],[Datumtijd]]),DAY(Data_Warmte[[#This Row],[Datumtijd]]))+TIME(HOUR(Data_Warmte[[#This Row],[Datumtijd]]),MINUTE(Data_Warmte[[#This Row],[Datumtijd]]),SECOND(Data_Warmte[[#This Row],[Datumtijd]]))</f>
        <v>1601.625</v>
      </c>
      <c r="C3346" s="11">
        <v>1.949264E-5</v>
      </c>
      <c r="D3346" s="7">
        <f>Data_Warmte[[#This Row],[Fractie]]/MAX(Data_Warmte[Fractie])</f>
        <v>4.7192382684828178E-2</v>
      </c>
    </row>
    <row r="3347" spans="1:4" x14ac:dyDescent="0.25">
      <c r="A3347" s="10">
        <v>43970.666666666664</v>
      </c>
      <c r="B3347" s="10">
        <f>DATE(1904,MONTH(Data_Warmte[[#This Row],[Datumtijd]]),DAY(Data_Warmte[[#This Row],[Datumtijd]]))+TIME(HOUR(Data_Warmte[[#This Row],[Datumtijd]]),MINUTE(Data_Warmte[[#This Row],[Datumtijd]]),SECOND(Data_Warmte[[#This Row],[Datumtijd]]))</f>
        <v>1601.6666666666667</v>
      </c>
      <c r="C3347" s="11">
        <v>4.0174679999999992E-5</v>
      </c>
      <c r="D3347" s="7">
        <f>Data_Warmte[[#This Row],[Fractie]]/MAX(Data_Warmte[Fractie])</f>
        <v>9.7264345558144644E-2</v>
      </c>
    </row>
    <row r="3348" spans="1:4" x14ac:dyDescent="0.25">
      <c r="A3348" s="10">
        <v>43970.708333333336</v>
      </c>
      <c r="B3348" s="10">
        <f>DATE(1904,MONTH(Data_Warmte[[#This Row],[Datumtijd]]),DAY(Data_Warmte[[#This Row],[Datumtijd]]))+TIME(HOUR(Data_Warmte[[#This Row],[Datumtijd]]),MINUTE(Data_Warmte[[#This Row],[Datumtijd]]),SECOND(Data_Warmte[[#This Row],[Datumtijd]]))</f>
        <v>1601.7083333333333</v>
      </c>
      <c r="C3348" s="11">
        <v>5.8436579999999974E-5</v>
      </c>
      <c r="D3348" s="7">
        <f>Data_Warmte[[#This Row],[Fractie]]/MAX(Data_Warmte[Fractie])</f>
        <v>0.14147706242728411</v>
      </c>
    </row>
    <row r="3349" spans="1:4" x14ac:dyDescent="0.25">
      <c r="A3349" s="10">
        <v>43970.75</v>
      </c>
      <c r="B3349" s="10">
        <f>DATE(1904,MONTH(Data_Warmte[[#This Row],[Datumtijd]]),DAY(Data_Warmte[[#This Row],[Datumtijd]]))+TIME(HOUR(Data_Warmte[[#This Row],[Datumtijd]]),MINUTE(Data_Warmte[[#This Row],[Datumtijd]]),SECOND(Data_Warmte[[#This Row],[Datumtijd]]))</f>
        <v>1601.75</v>
      </c>
      <c r="C3349" s="11">
        <v>5.9063599999999974E-5</v>
      </c>
      <c r="D3349" s="7">
        <f>Data_Warmte[[#This Row],[Fractie]]/MAX(Data_Warmte[Fractie])</f>
        <v>0.14299510040423546</v>
      </c>
    </row>
    <row r="3350" spans="1:4" x14ac:dyDescent="0.25">
      <c r="A3350" s="10">
        <v>43970.791666666664</v>
      </c>
      <c r="B3350" s="10">
        <f>DATE(1904,MONTH(Data_Warmte[[#This Row],[Datumtijd]]),DAY(Data_Warmte[[#This Row],[Datumtijd]]))+TIME(HOUR(Data_Warmte[[#This Row],[Datumtijd]]),MINUTE(Data_Warmte[[#This Row],[Datumtijd]]),SECOND(Data_Warmte[[#This Row],[Datumtijd]]))</f>
        <v>1601.7916666666667</v>
      </c>
      <c r="C3350" s="11">
        <v>5.5306349999999999E-5</v>
      </c>
      <c r="D3350" s="7">
        <f>Data_Warmte[[#This Row],[Fractie]]/MAX(Data_Warmte[Fractie])</f>
        <v>0.13389866298772496</v>
      </c>
    </row>
    <row r="3351" spans="1:4" x14ac:dyDescent="0.25">
      <c r="A3351" s="10">
        <v>43970.833333333336</v>
      </c>
      <c r="B3351" s="10">
        <f>DATE(1904,MONTH(Data_Warmte[[#This Row],[Datumtijd]]),DAY(Data_Warmte[[#This Row],[Datumtijd]]))+TIME(HOUR(Data_Warmte[[#This Row],[Datumtijd]]),MINUTE(Data_Warmte[[#This Row],[Datumtijd]]),SECOND(Data_Warmte[[#This Row],[Datumtijd]]))</f>
        <v>1601.8333333333333</v>
      </c>
      <c r="C3351" s="11">
        <v>5.2219620000000012E-5</v>
      </c>
      <c r="D3351" s="7">
        <f>Data_Warmte[[#This Row],[Fractie]]/MAX(Data_Warmte[Fractie])</f>
        <v>0.1264255786130718</v>
      </c>
    </row>
    <row r="3352" spans="1:4" x14ac:dyDescent="0.25">
      <c r="A3352" s="10">
        <v>43970.875</v>
      </c>
      <c r="B3352" s="10">
        <f>DATE(1904,MONTH(Data_Warmte[[#This Row],[Datumtijd]]),DAY(Data_Warmte[[#This Row],[Datumtijd]]))+TIME(HOUR(Data_Warmte[[#This Row],[Datumtijd]]),MINUTE(Data_Warmte[[#This Row],[Datumtijd]]),SECOND(Data_Warmte[[#This Row],[Datumtijd]]))</f>
        <v>1601.875</v>
      </c>
      <c r="C3352" s="11">
        <v>4.8081950000000001E-5</v>
      </c>
      <c r="D3352" s="7">
        <f>Data_Warmte[[#This Row],[Fractie]]/MAX(Data_Warmte[Fractie])</f>
        <v>0.11640813069100822</v>
      </c>
    </row>
    <row r="3353" spans="1:4" x14ac:dyDescent="0.25">
      <c r="A3353" s="10">
        <v>43970.916666666664</v>
      </c>
      <c r="B3353" s="10">
        <f>DATE(1904,MONTH(Data_Warmte[[#This Row],[Datumtijd]]),DAY(Data_Warmte[[#This Row],[Datumtijd]]))+TIME(HOUR(Data_Warmte[[#This Row],[Datumtijd]]),MINUTE(Data_Warmte[[#This Row],[Datumtijd]]),SECOND(Data_Warmte[[#This Row],[Datumtijd]]))</f>
        <v>1601.9166666666667</v>
      </c>
      <c r="C3353" s="11">
        <v>3.7226250000000003E-5</v>
      </c>
      <c r="D3353" s="7">
        <f>Data_Warmte[[#This Row],[Fractie]]/MAX(Data_Warmte[Fractie])</f>
        <v>9.0126090458813438E-2</v>
      </c>
    </row>
    <row r="3354" spans="1:4" x14ac:dyDescent="0.25">
      <c r="A3354" s="10">
        <v>43970.958333333336</v>
      </c>
      <c r="B3354" s="10">
        <f>DATE(1904,MONTH(Data_Warmte[[#This Row],[Datumtijd]]),DAY(Data_Warmte[[#This Row],[Datumtijd]]))+TIME(HOUR(Data_Warmte[[#This Row],[Datumtijd]]),MINUTE(Data_Warmte[[#This Row],[Datumtijd]]),SECOND(Data_Warmte[[#This Row],[Datumtijd]]))</f>
        <v>1601.9583333333333</v>
      </c>
      <c r="C3354" s="11">
        <v>2.56282E-5</v>
      </c>
      <c r="D3354" s="7">
        <f>Data_Warmte[[#This Row],[Fractie]]/MAX(Data_Warmte[Fractie])</f>
        <v>6.2046794170687682E-2</v>
      </c>
    </row>
    <row r="3355" spans="1:4" x14ac:dyDescent="0.25">
      <c r="A3355" s="10">
        <v>43971</v>
      </c>
      <c r="B3355" s="10">
        <f>DATE(1904,MONTH(Data_Warmte[[#This Row],[Datumtijd]]),DAY(Data_Warmte[[#This Row],[Datumtijd]]))+TIME(HOUR(Data_Warmte[[#This Row],[Datumtijd]]),MINUTE(Data_Warmte[[#This Row],[Datumtijd]]),SECOND(Data_Warmte[[#This Row],[Datumtijd]]))</f>
        <v>1602</v>
      </c>
      <c r="C3355" s="11">
        <v>1.7247699999999998E-5</v>
      </c>
      <c r="D3355" s="7">
        <f>Data_Warmte[[#This Row],[Fractie]]/MAX(Data_Warmte[Fractie])</f>
        <v>4.1757302183445186E-2</v>
      </c>
    </row>
    <row r="3356" spans="1:4" x14ac:dyDescent="0.25">
      <c r="A3356" s="10">
        <v>43971.041666666664</v>
      </c>
      <c r="B3356" s="10">
        <f>DATE(1904,MONTH(Data_Warmte[[#This Row],[Datumtijd]]),DAY(Data_Warmte[[#This Row],[Datumtijd]]))+TIME(HOUR(Data_Warmte[[#This Row],[Datumtijd]]),MINUTE(Data_Warmte[[#This Row],[Datumtijd]]),SECOND(Data_Warmte[[#This Row],[Datumtijd]]))</f>
        <v>1602.0416666666667</v>
      </c>
      <c r="C3356" s="11">
        <v>1.6360900000000001E-5</v>
      </c>
      <c r="D3356" s="7">
        <f>Data_Warmte[[#This Row],[Fractie]]/MAX(Data_Warmte[Fractie])</f>
        <v>3.9610327480946936E-2</v>
      </c>
    </row>
    <row r="3357" spans="1:4" x14ac:dyDescent="0.25">
      <c r="A3357" s="10">
        <v>43971.083333333336</v>
      </c>
      <c r="B3357" s="10">
        <f>DATE(1904,MONTH(Data_Warmte[[#This Row],[Datumtijd]]),DAY(Data_Warmte[[#This Row],[Datumtijd]]))+TIME(HOUR(Data_Warmte[[#This Row],[Datumtijd]]),MINUTE(Data_Warmte[[#This Row],[Datumtijd]]),SECOND(Data_Warmte[[#This Row],[Datumtijd]]))</f>
        <v>1602.0833333333333</v>
      </c>
      <c r="C3357" s="11">
        <v>1.7225399999999999E-5</v>
      </c>
      <c r="D3357" s="7">
        <f>Data_Warmte[[#This Row],[Fractie]]/MAX(Data_Warmte[Fractie])</f>
        <v>4.1703313081205999E-2</v>
      </c>
    </row>
    <row r="3358" spans="1:4" x14ac:dyDescent="0.25">
      <c r="A3358" s="10">
        <v>43971.125</v>
      </c>
      <c r="B3358" s="10">
        <f>DATE(1904,MONTH(Data_Warmte[[#This Row],[Datumtijd]]),DAY(Data_Warmte[[#This Row],[Datumtijd]]))+TIME(HOUR(Data_Warmte[[#This Row],[Datumtijd]]),MINUTE(Data_Warmte[[#This Row],[Datumtijd]]),SECOND(Data_Warmte[[#This Row],[Datumtijd]]))</f>
        <v>1602.125</v>
      </c>
      <c r="C3358" s="11">
        <v>1.887159E-5</v>
      </c>
      <c r="D3358" s="7">
        <f>Data_Warmte[[#This Row],[Fractie]]/MAX(Data_Warmte[Fractie])</f>
        <v>4.5688798292646694E-2</v>
      </c>
    </row>
    <row r="3359" spans="1:4" x14ac:dyDescent="0.25">
      <c r="A3359" s="10">
        <v>43971.166666666664</v>
      </c>
      <c r="B3359" s="10">
        <f>DATE(1904,MONTH(Data_Warmte[[#This Row],[Datumtijd]]),DAY(Data_Warmte[[#This Row],[Datumtijd]]))+TIME(HOUR(Data_Warmte[[#This Row],[Datumtijd]]),MINUTE(Data_Warmte[[#This Row],[Datumtijd]]),SECOND(Data_Warmte[[#This Row],[Datumtijd]]))</f>
        <v>1602.1666666666667</v>
      </c>
      <c r="C3359" s="11">
        <v>2.1068039999999998E-5</v>
      </c>
      <c r="D3359" s="7">
        <f>Data_Warmte[[#This Row],[Fractie]]/MAX(Data_Warmte[Fractie])</f>
        <v>5.1006482759609138E-2</v>
      </c>
    </row>
    <row r="3360" spans="1:4" x14ac:dyDescent="0.25">
      <c r="A3360" s="10">
        <v>43971.208333333336</v>
      </c>
      <c r="B3360" s="10">
        <f>DATE(1904,MONTH(Data_Warmte[[#This Row],[Datumtijd]]),DAY(Data_Warmte[[#This Row],[Datumtijd]]))+TIME(HOUR(Data_Warmte[[#This Row],[Datumtijd]]),MINUTE(Data_Warmte[[#This Row],[Datumtijd]]),SECOND(Data_Warmte[[#This Row],[Datumtijd]]))</f>
        <v>1602.2083333333333</v>
      </c>
      <c r="C3360" s="11">
        <v>3.3266400000000004E-5</v>
      </c>
      <c r="D3360" s="7">
        <f>Data_Warmte[[#This Row],[Fractie]]/MAX(Data_Warmte[Fractie])</f>
        <v>8.0539151153797964E-2</v>
      </c>
    </row>
    <row r="3361" spans="1:4" x14ac:dyDescent="0.25">
      <c r="A3361" s="10">
        <v>43971.25</v>
      </c>
      <c r="B3361" s="10">
        <f>DATE(1904,MONTH(Data_Warmte[[#This Row],[Datumtijd]]),DAY(Data_Warmte[[#This Row],[Datumtijd]]))+TIME(HOUR(Data_Warmte[[#This Row],[Datumtijd]]),MINUTE(Data_Warmte[[#This Row],[Datumtijd]]),SECOND(Data_Warmte[[#This Row],[Datumtijd]]))</f>
        <v>1602.25</v>
      </c>
      <c r="C3361" s="11">
        <v>5.8932720000000007E-5</v>
      </c>
      <c r="D3361" s="7">
        <f>Data_Warmte[[#This Row],[Fractie]]/MAX(Data_Warmte[Fractie])</f>
        <v>0.14267823521584699</v>
      </c>
    </row>
    <row r="3362" spans="1:4" x14ac:dyDescent="0.25">
      <c r="A3362" s="10">
        <v>43971.291666666664</v>
      </c>
      <c r="B3362" s="10">
        <f>DATE(1904,MONTH(Data_Warmte[[#This Row],[Datumtijd]]),DAY(Data_Warmte[[#This Row],[Datumtijd]]))+TIME(HOUR(Data_Warmte[[#This Row],[Datumtijd]]),MINUTE(Data_Warmte[[#This Row],[Datumtijd]]),SECOND(Data_Warmte[[#This Row],[Datumtijd]]))</f>
        <v>1602.2916666666667</v>
      </c>
      <c r="C3362" s="11">
        <v>6.0272000000000008E-5</v>
      </c>
      <c r="D3362" s="7">
        <f>Data_Warmte[[#This Row],[Fractie]]/MAX(Data_Warmte[Fractie])</f>
        <v>0.14592068027624602</v>
      </c>
    </row>
    <row r="3363" spans="1:4" x14ac:dyDescent="0.25">
      <c r="A3363" s="10">
        <v>43971.333333333336</v>
      </c>
      <c r="B3363" s="10">
        <f>DATE(1904,MONTH(Data_Warmte[[#This Row],[Datumtijd]]),DAY(Data_Warmte[[#This Row],[Datumtijd]]))+TIME(HOUR(Data_Warmte[[#This Row],[Datumtijd]]),MINUTE(Data_Warmte[[#This Row],[Datumtijd]]),SECOND(Data_Warmte[[#This Row],[Datumtijd]]))</f>
        <v>1602.3333333333333</v>
      </c>
      <c r="C3363" s="11">
        <v>4.9794999999999993E-5</v>
      </c>
      <c r="D3363" s="7">
        <f>Data_Warmte[[#This Row],[Fractie]]/MAX(Data_Warmte[Fractie])</f>
        <v>0.12055548636772746</v>
      </c>
    </row>
    <row r="3364" spans="1:4" x14ac:dyDescent="0.25">
      <c r="A3364" s="10">
        <v>43971.375</v>
      </c>
      <c r="B3364" s="10">
        <f>DATE(1904,MONTH(Data_Warmte[[#This Row],[Datumtijd]]),DAY(Data_Warmte[[#This Row],[Datumtijd]]))+TIME(HOUR(Data_Warmte[[#This Row],[Datumtijd]]),MINUTE(Data_Warmte[[#This Row],[Datumtijd]]),SECOND(Data_Warmte[[#This Row],[Datumtijd]]))</f>
        <v>1602.375</v>
      </c>
      <c r="C3364" s="11">
        <v>2.5325040000000019E-5</v>
      </c>
      <c r="D3364" s="7">
        <f>Data_Warmte[[#This Row],[Fractie]]/MAX(Data_Warmte[Fractie])</f>
        <v>6.1312832904551764E-2</v>
      </c>
    </row>
    <row r="3365" spans="1:4" x14ac:dyDescent="0.25">
      <c r="A3365" s="10">
        <v>43971.416666666664</v>
      </c>
      <c r="B3365" s="10">
        <f>DATE(1904,MONTH(Data_Warmte[[#This Row],[Datumtijd]]),DAY(Data_Warmte[[#This Row],[Datumtijd]]))+TIME(HOUR(Data_Warmte[[#This Row],[Datumtijd]]),MINUTE(Data_Warmte[[#This Row],[Datumtijd]]),SECOND(Data_Warmte[[#This Row],[Datumtijd]]))</f>
        <v>1602.4166666666667</v>
      </c>
      <c r="C3365" s="11">
        <v>2.0129999999999999E-5</v>
      </c>
      <c r="D3365" s="7">
        <f>Data_Warmte[[#This Row],[Fractie]]/MAX(Data_Warmte[Fractie])</f>
        <v>4.873545417375949E-2</v>
      </c>
    </row>
    <row r="3366" spans="1:4" x14ac:dyDescent="0.25">
      <c r="A3366" s="10">
        <v>43971.458333333336</v>
      </c>
      <c r="B3366" s="10">
        <f>DATE(1904,MONTH(Data_Warmte[[#This Row],[Datumtijd]]),DAY(Data_Warmte[[#This Row],[Datumtijd]]))+TIME(HOUR(Data_Warmte[[#This Row],[Datumtijd]]),MINUTE(Data_Warmte[[#This Row],[Datumtijd]]),SECOND(Data_Warmte[[#This Row],[Datumtijd]]))</f>
        <v>1602.4583333333333</v>
      </c>
      <c r="C3366" s="11">
        <v>2.2079999999999999E-5</v>
      </c>
      <c r="D3366" s="7">
        <f>Data_Warmte[[#This Row],[Fractie]]/MAX(Data_Warmte[Fractie])</f>
        <v>5.3456474324719803E-2</v>
      </c>
    </row>
    <row r="3367" spans="1:4" x14ac:dyDescent="0.25">
      <c r="A3367" s="10">
        <v>43971.5</v>
      </c>
      <c r="B3367" s="10">
        <f>DATE(1904,MONTH(Data_Warmte[[#This Row],[Datumtijd]]),DAY(Data_Warmte[[#This Row],[Datumtijd]]))+TIME(HOUR(Data_Warmte[[#This Row],[Datumtijd]]),MINUTE(Data_Warmte[[#This Row],[Datumtijd]]),SECOND(Data_Warmte[[#This Row],[Datumtijd]]))</f>
        <v>1602.5</v>
      </c>
      <c r="C3367" s="11">
        <v>2.1489999999999999E-5</v>
      </c>
      <c r="D3367" s="7">
        <f>Data_Warmte[[#This Row],[Fractie]]/MAX(Data_Warmte[Fractie])</f>
        <v>5.2028063099557452E-2</v>
      </c>
    </row>
    <row r="3368" spans="1:4" x14ac:dyDescent="0.25">
      <c r="A3368" s="10">
        <v>43971.541666666664</v>
      </c>
      <c r="B3368" s="10">
        <f>DATE(1904,MONTH(Data_Warmte[[#This Row],[Datumtijd]]),DAY(Data_Warmte[[#This Row],[Datumtijd]]))+TIME(HOUR(Data_Warmte[[#This Row],[Datumtijd]]),MINUTE(Data_Warmte[[#This Row],[Datumtijd]]),SECOND(Data_Warmte[[#This Row],[Datumtijd]]))</f>
        <v>1602.5416666666667</v>
      </c>
      <c r="C3368" s="11">
        <v>1.7600000000000001E-5</v>
      </c>
      <c r="D3368" s="7">
        <f>Data_Warmte[[#This Row],[Fractie]]/MAX(Data_Warmte[Fractie])</f>
        <v>4.2610233157385352E-2</v>
      </c>
    </row>
    <row r="3369" spans="1:4" x14ac:dyDescent="0.25">
      <c r="A3369" s="10">
        <v>43971.583333333336</v>
      </c>
      <c r="B3369" s="10">
        <f>DATE(1904,MONTH(Data_Warmte[[#This Row],[Datumtijd]]),DAY(Data_Warmte[[#This Row],[Datumtijd]]))+TIME(HOUR(Data_Warmte[[#This Row],[Datumtijd]]),MINUTE(Data_Warmte[[#This Row],[Datumtijd]]),SECOND(Data_Warmte[[#This Row],[Datumtijd]]))</f>
        <v>1602.5833333333333</v>
      </c>
      <c r="C3369" s="11">
        <v>1.6120000000000002E-5</v>
      </c>
      <c r="D3369" s="7">
        <f>Data_Warmte[[#This Row],[Fractie]]/MAX(Data_Warmte[Fractie])</f>
        <v>3.9027099914605221E-2</v>
      </c>
    </row>
    <row r="3370" spans="1:4" x14ac:dyDescent="0.25">
      <c r="A3370" s="10">
        <v>43971.625</v>
      </c>
      <c r="B3370" s="10">
        <f>DATE(1904,MONTH(Data_Warmte[[#This Row],[Datumtijd]]),DAY(Data_Warmte[[#This Row],[Datumtijd]]))+TIME(HOUR(Data_Warmte[[#This Row],[Datumtijd]]),MINUTE(Data_Warmte[[#This Row],[Datumtijd]]),SECOND(Data_Warmte[[#This Row],[Datumtijd]]))</f>
        <v>1602.625</v>
      </c>
      <c r="C3370" s="11">
        <v>1.6779999999999999E-5</v>
      </c>
      <c r="D3370" s="7">
        <f>Data_Warmte[[#This Row],[Fractie]]/MAX(Data_Warmte[Fractie])</f>
        <v>4.0624983658007166E-2</v>
      </c>
    </row>
    <row r="3371" spans="1:4" x14ac:dyDescent="0.25">
      <c r="A3371" s="10">
        <v>43971.666666666664</v>
      </c>
      <c r="B3371" s="10">
        <f>DATE(1904,MONTH(Data_Warmte[[#This Row],[Datumtijd]]),DAY(Data_Warmte[[#This Row],[Datumtijd]]))+TIME(HOUR(Data_Warmte[[#This Row],[Datumtijd]]),MINUTE(Data_Warmte[[#This Row],[Datumtijd]]),SECOND(Data_Warmte[[#This Row],[Datumtijd]]))</f>
        <v>1602.6666666666667</v>
      </c>
      <c r="C3371" s="11">
        <v>3.3357920000000003E-5</v>
      </c>
      <c r="D3371" s="7">
        <f>Data_Warmte[[#This Row],[Fractie]]/MAX(Data_Warmte[Fractie])</f>
        <v>8.0760724366216369E-2</v>
      </c>
    </row>
    <row r="3372" spans="1:4" x14ac:dyDescent="0.25">
      <c r="A3372" s="10">
        <v>43971.708333333336</v>
      </c>
      <c r="B3372" s="10">
        <f>DATE(1904,MONTH(Data_Warmte[[#This Row],[Datumtijd]]),DAY(Data_Warmte[[#This Row],[Datumtijd]]))+TIME(HOUR(Data_Warmte[[#This Row],[Datumtijd]]),MINUTE(Data_Warmte[[#This Row],[Datumtijd]]),SECOND(Data_Warmte[[#This Row],[Datumtijd]]))</f>
        <v>1602.7083333333333</v>
      </c>
      <c r="C3372" s="11">
        <v>5.5258139999999988E-5</v>
      </c>
      <c r="D3372" s="7">
        <f>Data_Warmte[[#This Row],[Fractie]]/MAX(Data_Warmte[Fractie])</f>
        <v>0.13378194484337735</v>
      </c>
    </row>
    <row r="3373" spans="1:4" x14ac:dyDescent="0.25">
      <c r="A3373" s="10">
        <v>43971.75</v>
      </c>
      <c r="B3373" s="10">
        <f>DATE(1904,MONTH(Data_Warmte[[#This Row],[Datumtijd]]),DAY(Data_Warmte[[#This Row],[Datumtijd]]))+TIME(HOUR(Data_Warmte[[#This Row],[Datumtijd]]),MINUTE(Data_Warmte[[#This Row],[Datumtijd]]),SECOND(Data_Warmte[[#This Row],[Datumtijd]]))</f>
        <v>1602.75</v>
      </c>
      <c r="C3373" s="11">
        <v>5.6015799999999986E-5</v>
      </c>
      <c r="D3373" s="7">
        <f>Data_Warmte[[#This Row],[Fractie]]/MAX(Data_Warmte[Fractie])</f>
        <v>0.13561626696008328</v>
      </c>
    </row>
    <row r="3374" spans="1:4" x14ac:dyDescent="0.25">
      <c r="A3374" s="10">
        <v>43971.791666666664</v>
      </c>
      <c r="B3374" s="10">
        <f>DATE(1904,MONTH(Data_Warmte[[#This Row],[Datumtijd]]),DAY(Data_Warmte[[#This Row],[Datumtijd]]))+TIME(HOUR(Data_Warmte[[#This Row],[Datumtijd]]),MINUTE(Data_Warmte[[#This Row],[Datumtijd]]),SECOND(Data_Warmte[[#This Row],[Datumtijd]]))</f>
        <v>1602.7916666666667</v>
      </c>
      <c r="C3374" s="11">
        <v>5.1604239999999992E-5</v>
      </c>
      <c r="D3374" s="7">
        <f>Data_Warmte[[#This Row],[Fractie]]/MAX(Data_Warmte[Fractie])</f>
        <v>0.12493572149486767</v>
      </c>
    </row>
    <row r="3375" spans="1:4" x14ac:dyDescent="0.25">
      <c r="A3375" s="10">
        <v>43971.833333333336</v>
      </c>
      <c r="B3375" s="10">
        <f>DATE(1904,MONTH(Data_Warmte[[#This Row],[Datumtijd]]),DAY(Data_Warmte[[#This Row],[Datumtijd]]))+TIME(HOUR(Data_Warmte[[#This Row],[Datumtijd]]),MINUTE(Data_Warmte[[#This Row],[Datumtijd]]),SECOND(Data_Warmte[[#This Row],[Datumtijd]]))</f>
        <v>1602.8333333333333</v>
      </c>
      <c r="C3375" s="11">
        <v>4.6920310000000013E-5</v>
      </c>
      <c r="D3375" s="7">
        <f>Data_Warmte[[#This Row],[Fractie]]/MAX(Data_Warmte[Fractie])</f>
        <v>0.11359575846118182</v>
      </c>
    </row>
    <row r="3376" spans="1:4" x14ac:dyDescent="0.25">
      <c r="A3376" s="10">
        <v>43971.875</v>
      </c>
      <c r="B3376" s="10">
        <f>DATE(1904,MONTH(Data_Warmte[[#This Row],[Datumtijd]]),DAY(Data_Warmte[[#This Row],[Datumtijd]]))+TIME(HOUR(Data_Warmte[[#This Row],[Datumtijd]]),MINUTE(Data_Warmte[[#This Row],[Datumtijd]]),SECOND(Data_Warmte[[#This Row],[Datumtijd]]))</f>
        <v>1602.875</v>
      </c>
      <c r="C3376" s="11">
        <v>4.2910550000000005E-5</v>
      </c>
      <c r="D3376" s="7">
        <f>Data_Warmte[[#This Row],[Fractie]]/MAX(Data_Warmte[Fractie])</f>
        <v>0.10388798525066149</v>
      </c>
    </row>
    <row r="3377" spans="1:4" x14ac:dyDescent="0.25">
      <c r="A3377" s="10">
        <v>43971.916666666664</v>
      </c>
      <c r="B3377" s="10">
        <f>DATE(1904,MONTH(Data_Warmte[[#This Row],[Datumtijd]]),DAY(Data_Warmte[[#This Row],[Datumtijd]]))+TIME(HOUR(Data_Warmte[[#This Row],[Datumtijd]]),MINUTE(Data_Warmte[[#This Row],[Datumtijd]]),SECOND(Data_Warmte[[#This Row],[Datumtijd]]))</f>
        <v>1602.9166666666667</v>
      </c>
      <c r="C3377" s="11">
        <v>3.2880250000000008E-5</v>
      </c>
      <c r="D3377" s="7">
        <f>Data_Warmte[[#This Row],[Fractie]]/MAX(Data_Warmte[Fractie])</f>
        <v>7.9604268112109092E-2</v>
      </c>
    </row>
    <row r="3378" spans="1:4" x14ac:dyDescent="0.25">
      <c r="A3378" s="10">
        <v>43971.958333333336</v>
      </c>
      <c r="B3378" s="10">
        <f>DATE(1904,MONTH(Data_Warmte[[#This Row],[Datumtijd]]),DAY(Data_Warmte[[#This Row],[Datumtijd]]))+TIME(HOUR(Data_Warmte[[#This Row],[Datumtijd]]),MINUTE(Data_Warmte[[#This Row],[Datumtijd]]),SECOND(Data_Warmte[[#This Row],[Datumtijd]]))</f>
        <v>1602.9583333333333</v>
      </c>
      <c r="C3378" s="11">
        <v>2.3739560000000003E-5</v>
      </c>
      <c r="D3378" s="7">
        <f>Data_Warmte[[#This Row],[Fractie]]/MAX(Data_Warmte[Fractie])</f>
        <v>5.7474328787144265E-2</v>
      </c>
    </row>
    <row r="3379" spans="1:4" x14ac:dyDescent="0.25">
      <c r="A3379" s="10">
        <v>43972</v>
      </c>
      <c r="B3379" s="10">
        <f>DATE(1904,MONTH(Data_Warmte[[#This Row],[Datumtijd]]),DAY(Data_Warmte[[#This Row],[Datumtijd]]))+TIME(HOUR(Data_Warmte[[#This Row],[Datumtijd]]),MINUTE(Data_Warmte[[#This Row],[Datumtijd]]),SECOND(Data_Warmte[[#This Row],[Datumtijd]]))</f>
        <v>1603</v>
      </c>
      <c r="C3379" s="11">
        <v>1.6313000000000001E-5</v>
      </c>
      <c r="D3379" s="7">
        <f>Data_Warmte[[#This Row],[Fractie]]/MAX(Data_Warmte[Fractie])</f>
        <v>3.949435985775155E-2</v>
      </c>
    </row>
    <row r="3380" spans="1:4" x14ac:dyDescent="0.25">
      <c r="A3380" s="10">
        <v>43972.041666666664</v>
      </c>
      <c r="B3380" s="10">
        <f>DATE(1904,MONTH(Data_Warmte[[#This Row],[Datumtijd]]),DAY(Data_Warmte[[#This Row],[Datumtijd]]))+TIME(HOUR(Data_Warmte[[#This Row],[Datumtijd]]),MINUTE(Data_Warmte[[#This Row],[Datumtijd]]),SECOND(Data_Warmte[[#This Row],[Datumtijd]]))</f>
        <v>1603.0416666666667</v>
      </c>
      <c r="C3380" s="11">
        <v>1.1767220000000003E-5</v>
      </c>
      <c r="D3380" s="7">
        <f>Data_Warmte[[#This Row],[Fractie]]/MAX(Data_Warmte[Fractie])</f>
        <v>2.8488862943991375E-2</v>
      </c>
    </row>
    <row r="3381" spans="1:4" x14ac:dyDescent="0.25">
      <c r="A3381" s="10">
        <v>43972.083333333336</v>
      </c>
      <c r="B3381" s="10">
        <f>DATE(1904,MONTH(Data_Warmte[[#This Row],[Datumtijd]]),DAY(Data_Warmte[[#This Row],[Datumtijd]]))+TIME(HOUR(Data_Warmte[[#This Row],[Datumtijd]]),MINUTE(Data_Warmte[[#This Row],[Datumtijd]]),SECOND(Data_Warmte[[#This Row],[Datumtijd]]))</f>
        <v>1603.0833333333333</v>
      </c>
      <c r="C3381" s="11">
        <v>1.125703E-5</v>
      </c>
      <c r="D3381" s="7">
        <f>Data_Warmte[[#This Row],[Fractie]]/MAX(Data_Warmte[Fractie])</f>
        <v>2.725367459998191E-2</v>
      </c>
    </row>
    <row r="3382" spans="1:4" x14ac:dyDescent="0.25">
      <c r="A3382" s="10">
        <v>43972.125</v>
      </c>
      <c r="B3382" s="10">
        <f>DATE(1904,MONTH(Data_Warmte[[#This Row],[Datumtijd]]),DAY(Data_Warmte[[#This Row],[Datumtijd]]))+TIME(HOUR(Data_Warmte[[#This Row],[Datumtijd]]),MINUTE(Data_Warmte[[#This Row],[Datumtijd]]),SECOND(Data_Warmte[[#This Row],[Datumtijd]]))</f>
        <v>1603.125</v>
      </c>
      <c r="C3382" s="11">
        <v>1.09014E-5</v>
      </c>
      <c r="D3382" s="7">
        <f>Data_Warmte[[#This Row],[Fractie]]/MAX(Data_Warmte[Fractie])</f>
        <v>2.6392681576245493E-2</v>
      </c>
    </row>
    <row r="3383" spans="1:4" x14ac:dyDescent="0.25">
      <c r="A3383" s="10">
        <v>43972.166666666664</v>
      </c>
      <c r="B3383" s="10">
        <f>DATE(1904,MONTH(Data_Warmte[[#This Row],[Datumtijd]]),DAY(Data_Warmte[[#This Row],[Datumtijd]]))+TIME(HOUR(Data_Warmte[[#This Row],[Datumtijd]]),MINUTE(Data_Warmte[[#This Row],[Datumtijd]]),SECOND(Data_Warmte[[#This Row],[Datumtijd]]))</f>
        <v>1603.1666666666667</v>
      </c>
      <c r="C3383" s="11">
        <v>1.2136519999999999E-5</v>
      </c>
      <c r="D3383" s="7">
        <f>Data_Warmte[[#This Row],[Fractie]]/MAX(Data_Warmte[Fractie])</f>
        <v>2.9382951529504001E-2</v>
      </c>
    </row>
    <row r="3384" spans="1:4" x14ac:dyDescent="0.25">
      <c r="A3384" s="10">
        <v>43972.208333333336</v>
      </c>
      <c r="B3384" s="10">
        <f>DATE(1904,MONTH(Data_Warmte[[#This Row],[Datumtijd]]),DAY(Data_Warmte[[#This Row],[Datumtijd]]))+TIME(HOUR(Data_Warmte[[#This Row],[Datumtijd]]),MINUTE(Data_Warmte[[#This Row],[Datumtijd]]),SECOND(Data_Warmte[[#This Row],[Datumtijd]]))</f>
        <v>1603.2083333333333</v>
      </c>
      <c r="C3384" s="11">
        <v>1.2294870000000001E-5</v>
      </c>
      <c r="D3384" s="7">
        <f>Data_Warmte[[#This Row],[Fractie]]/MAX(Data_Warmte[Fractie])</f>
        <v>2.9766322576121731E-2</v>
      </c>
    </row>
    <row r="3385" spans="1:4" x14ac:dyDescent="0.25">
      <c r="A3385" s="10">
        <v>43972.25</v>
      </c>
      <c r="B3385" s="10">
        <f>DATE(1904,MONTH(Data_Warmte[[#This Row],[Datumtijd]]),DAY(Data_Warmte[[#This Row],[Datumtijd]]))+TIME(HOUR(Data_Warmte[[#This Row],[Datumtijd]]),MINUTE(Data_Warmte[[#This Row],[Datumtijd]]),SECOND(Data_Warmte[[#This Row],[Datumtijd]]))</f>
        <v>1603.25</v>
      </c>
      <c r="C3385" s="11">
        <v>1.5345559999999998E-5</v>
      </c>
      <c r="D3385" s="7">
        <f>Data_Warmte[[#This Row],[Fractie]]/MAX(Data_Warmte[Fractie])</f>
        <v>3.7152152814241265E-2</v>
      </c>
    </row>
    <row r="3386" spans="1:4" x14ac:dyDescent="0.25">
      <c r="A3386" s="10">
        <v>43972.291666666664</v>
      </c>
      <c r="B3386" s="10">
        <f>DATE(1904,MONTH(Data_Warmte[[#This Row],[Datumtijd]]),DAY(Data_Warmte[[#This Row],[Datumtijd]]))+TIME(HOUR(Data_Warmte[[#This Row],[Datumtijd]]),MINUTE(Data_Warmte[[#This Row],[Datumtijd]]),SECOND(Data_Warmte[[#This Row],[Datumtijd]]))</f>
        <v>1603.2916666666667</v>
      </c>
      <c r="C3386" s="11">
        <v>4.0030409999999996E-5</v>
      </c>
      <c r="D3386" s="7">
        <f>Data_Warmte[[#This Row],[Fractie]]/MAX(Data_Warmte[Fractie])</f>
        <v>9.6915062698052834E-2</v>
      </c>
    </row>
    <row r="3387" spans="1:4" x14ac:dyDescent="0.25">
      <c r="A3387" s="10">
        <v>43972.333333333336</v>
      </c>
      <c r="B3387" s="10">
        <f>DATE(1904,MONTH(Data_Warmte[[#This Row],[Datumtijd]]),DAY(Data_Warmte[[#This Row],[Datumtijd]]))+TIME(HOUR(Data_Warmte[[#This Row],[Datumtijd]]),MINUTE(Data_Warmte[[#This Row],[Datumtijd]]),SECOND(Data_Warmte[[#This Row],[Datumtijd]]))</f>
        <v>1603.3333333333333</v>
      </c>
      <c r="C3387" s="11">
        <v>5.5767280000000003E-5</v>
      </c>
      <c r="D3387" s="7">
        <f>Data_Warmte[[#This Row],[Fractie]]/MAX(Data_Warmte[Fractie])</f>
        <v>0.13501459109961325</v>
      </c>
    </row>
    <row r="3388" spans="1:4" x14ac:dyDescent="0.25">
      <c r="A3388" s="10">
        <v>43972.375</v>
      </c>
      <c r="B3388" s="10">
        <f>DATE(1904,MONTH(Data_Warmte[[#This Row],[Datumtijd]]),DAY(Data_Warmte[[#This Row],[Datumtijd]]))+TIME(HOUR(Data_Warmte[[#This Row],[Datumtijd]]),MINUTE(Data_Warmte[[#This Row],[Datumtijd]]),SECOND(Data_Warmte[[#This Row],[Datumtijd]]))</f>
        <v>1603.375</v>
      </c>
      <c r="C3388" s="11">
        <v>5.6473799999999988E-5</v>
      </c>
      <c r="D3388" s="7">
        <f>Data_Warmte[[#This Row],[Fractie]]/MAX(Data_Warmte[Fractie])</f>
        <v>0.13672510143656524</v>
      </c>
    </row>
    <row r="3389" spans="1:4" x14ac:dyDescent="0.25">
      <c r="A3389" s="10">
        <v>43972.416666666664</v>
      </c>
      <c r="B3389" s="10">
        <f>DATE(1904,MONTH(Data_Warmte[[#This Row],[Datumtijd]]),DAY(Data_Warmte[[#This Row],[Datumtijd]]))+TIME(HOUR(Data_Warmte[[#This Row],[Datumtijd]]),MINUTE(Data_Warmte[[#This Row],[Datumtijd]]),SECOND(Data_Warmte[[#This Row],[Datumtijd]]))</f>
        <v>1603.4166666666667</v>
      </c>
      <c r="C3389" s="11">
        <v>4.2740320000000003E-5</v>
      </c>
      <c r="D3389" s="7">
        <f>Data_Warmte[[#This Row],[Fractie]]/MAX(Data_Warmte[Fractie])</f>
        <v>0.10347585229666252</v>
      </c>
    </row>
    <row r="3390" spans="1:4" x14ac:dyDescent="0.25">
      <c r="A3390" s="10">
        <v>43972.458333333336</v>
      </c>
      <c r="B3390" s="10">
        <f>DATE(1904,MONTH(Data_Warmte[[#This Row],[Datumtijd]]),DAY(Data_Warmte[[#This Row],[Datumtijd]]))+TIME(HOUR(Data_Warmte[[#This Row],[Datumtijd]]),MINUTE(Data_Warmte[[#This Row],[Datumtijd]]),SECOND(Data_Warmte[[#This Row],[Datumtijd]]))</f>
        <v>1603.4583333333333</v>
      </c>
      <c r="C3390" s="11">
        <v>3.4936329999999988E-5</v>
      </c>
      <c r="D3390" s="7">
        <f>Data_Warmte[[#This Row],[Fractie]]/MAX(Data_Warmte[Fractie])</f>
        <v>8.4582111759281597E-2</v>
      </c>
    </row>
    <row r="3391" spans="1:4" x14ac:dyDescent="0.25">
      <c r="A3391" s="10">
        <v>43972.5</v>
      </c>
      <c r="B3391" s="10">
        <f>DATE(1904,MONTH(Data_Warmte[[#This Row],[Datumtijd]]),DAY(Data_Warmte[[#This Row],[Datumtijd]]))+TIME(HOUR(Data_Warmte[[#This Row],[Datumtijd]]),MINUTE(Data_Warmte[[#This Row],[Datumtijd]]),SECOND(Data_Warmte[[#This Row],[Datumtijd]]))</f>
        <v>1603.5</v>
      </c>
      <c r="C3391" s="11">
        <v>3.3089830000000012E-5</v>
      </c>
      <c r="D3391" s="7">
        <f>Data_Warmte[[#This Row],[Fractie]]/MAX(Data_Warmte[Fractie])</f>
        <v>8.0111668831718469E-2</v>
      </c>
    </row>
    <row r="3392" spans="1:4" x14ac:dyDescent="0.25">
      <c r="A3392" s="10">
        <v>43972.541666666664</v>
      </c>
      <c r="B3392" s="10">
        <f>DATE(1904,MONTH(Data_Warmte[[#This Row],[Datumtijd]]),DAY(Data_Warmte[[#This Row],[Datumtijd]]))+TIME(HOUR(Data_Warmte[[#This Row],[Datumtijd]]),MINUTE(Data_Warmte[[#This Row],[Datumtijd]]),SECOND(Data_Warmte[[#This Row],[Datumtijd]]))</f>
        <v>1603.5416666666667</v>
      </c>
      <c r="C3392" s="11">
        <v>3.1429249999999991E-5</v>
      </c>
      <c r="D3392" s="7">
        <f>Data_Warmte[[#This Row],[Fractie]]/MAX(Data_Warmte[Fractie])</f>
        <v>7.6091344912599612E-2</v>
      </c>
    </row>
    <row r="3393" spans="1:4" x14ac:dyDescent="0.25">
      <c r="A3393" s="10">
        <v>43972.583333333336</v>
      </c>
      <c r="B3393" s="10">
        <f>DATE(1904,MONTH(Data_Warmte[[#This Row],[Datumtijd]]),DAY(Data_Warmte[[#This Row],[Datumtijd]]))+TIME(HOUR(Data_Warmte[[#This Row],[Datumtijd]]),MINUTE(Data_Warmte[[#This Row],[Datumtijd]]),SECOND(Data_Warmte[[#This Row],[Datumtijd]]))</f>
        <v>1603.5833333333333</v>
      </c>
      <c r="C3393" s="11">
        <v>2.4003459999999999E-5</v>
      </c>
      <c r="D3393" s="7">
        <f>Data_Warmte[[#This Row],[Fractie]]/MAX(Data_Warmte[Fractie])</f>
        <v>5.8113240180907549E-2</v>
      </c>
    </row>
    <row r="3394" spans="1:4" x14ac:dyDescent="0.25">
      <c r="A3394" s="10">
        <v>43972.625</v>
      </c>
      <c r="B3394" s="10">
        <f>DATE(1904,MONTH(Data_Warmte[[#This Row],[Datumtijd]]),DAY(Data_Warmte[[#This Row],[Datumtijd]]))+TIME(HOUR(Data_Warmte[[#This Row],[Datumtijd]]),MINUTE(Data_Warmte[[#This Row],[Datumtijd]]),SECOND(Data_Warmte[[#This Row],[Datumtijd]]))</f>
        <v>1603.625</v>
      </c>
      <c r="C3394" s="11">
        <v>2.388748000000001E-5</v>
      </c>
      <c r="D3394" s="7">
        <f>Data_Warmte[[#This Row],[Fractie]]/MAX(Data_Warmte[Fractie])</f>
        <v>5.7832448428544313E-2</v>
      </c>
    </row>
    <row r="3395" spans="1:4" x14ac:dyDescent="0.25">
      <c r="A3395" s="10">
        <v>43972.666666666664</v>
      </c>
      <c r="B3395" s="10">
        <f>DATE(1904,MONTH(Data_Warmte[[#This Row],[Datumtijd]]),DAY(Data_Warmte[[#This Row],[Datumtijd]]))+TIME(HOUR(Data_Warmte[[#This Row],[Datumtijd]]),MINUTE(Data_Warmte[[#This Row],[Datumtijd]]),SECOND(Data_Warmte[[#This Row],[Datumtijd]]))</f>
        <v>1603.6666666666667</v>
      </c>
      <c r="C3395" s="11">
        <v>2.0617249999999993E-5</v>
      </c>
      <c r="D3395" s="7">
        <f>Data_Warmte[[#This Row],[Fractie]]/MAX(Data_Warmte[Fractie])</f>
        <v>4.991510395250584E-2</v>
      </c>
    </row>
    <row r="3396" spans="1:4" x14ac:dyDescent="0.25">
      <c r="A3396" s="10">
        <v>43972.708333333336</v>
      </c>
      <c r="B3396" s="10">
        <f>DATE(1904,MONTH(Data_Warmte[[#This Row],[Datumtijd]]),DAY(Data_Warmte[[#This Row],[Datumtijd]]))+TIME(HOUR(Data_Warmte[[#This Row],[Datumtijd]]),MINUTE(Data_Warmte[[#This Row],[Datumtijd]]),SECOND(Data_Warmte[[#This Row],[Datumtijd]]))</f>
        <v>1603.7083333333333</v>
      </c>
      <c r="C3396" s="11">
        <v>3.8067299999999987E-5</v>
      </c>
      <c r="D3396" s="7">
        <f>Data_Warmte[[#This Row],[Fractie]]/MAX(Data_Warmte[Fractie])</f>
        <v>9.2162302765462209E-2</v>
      </c>
    </row>
    <row r="3397" spans="1:4" x14ac:dyDescent="0.25">
      <c r="A3397" s="10">
        <v>43972.75</v>
      </c>
      <c r="B3397" s="10">
        <f>DATE(1904,MONTH(Data_Warmte[[#This Row],[Datumtijd]]),DAY(Data_Warmte[[#This Row],[Datumtijd]]))+TIME(HOUR(Data_Warmte[[#This Row],[Datumtijd]]),MINUTE(Data_Warmte[[#This Row],[Datumtijd]]),SECOND(Data_Warmte[[#This Row],[Datumtijd]]))</f>
        <v>1603.75</v>
      </c>
      <c r="C3397" s="11">
        <v>4.6915120000000002E-5</v>
      </c>
      <c r="D3397" s="7">
        <f>Data_Warmte[[#This Row],[Fractie]]/MAX(Data_Warmte[Fractie])</f>
        <v>0.11358319328447232</v>
      </c>
    </row>
    <row r="3398" spans="1:4" x14ac:dyDescent="0.25">
      <c r="A3398" s="10">
        <v>43972.791666666664</v>
      </c>
      <c r="B3398" s="10">
        <f>DATE(1904,MONTH(Data_Warmte[[#This Row],[Datumtijd]]),DAY(Data_Warmte[[#This Row],[Datumtijd]]))+TIME(HOUR(Data_Warmte[[#This Row],[Datumtijd]]),MINUTE(Data_Warmte[[#This Row],[Datumtijd]]),SECOND(Data_Warmte[[#This Row],[Datumtijd]]))</f>
        <v>1603.7916666666667</v>
      </c>
      <c r="C3398" s="11">
        <v>4.6434599999999984E-5</v>
      </c>
      <c r="D3398" s="7">
        <f>Data_Warmte[[#This Row],[Fractie]]/MAX(Data_Warmte[Fractie])</f>
        <v>0.11241983707783666</v>
      </c>
    </row>
    <row r="3399" spans="1:4" x14ac:dyDescent="0.25">
      <c r="A3399" s="10">
        <v>43972.833333333336</v>
      </c>
      <c r="B3399" s="10">
        <f>DATE(1904,MONTH(Data_Warmte[[#This Row],[Datumtijd]]),DAY(Data_Warmte[[#This Row],[Datumtijd]]))+TIME(HOUR(Data_Warmte[[#This Row],[Datumtijd]]),MINUTE(Data_Warmte[[#This Row],[Datumtijd]]),SECOND(Data_Warmte[[#This Row],[Datumtijd]]))</f>
        <v>1603.8333333333333</v>
      </c>
      <c r="C3399" s="11">
        <v>4.4048399999999997E-5</v>
      </c>
      <c r="D3399" s="7">
        <f>Data_Warmte[[#This Row],[Fractie]]/MAX(Data_Warmte[Fractie])</f>
        <v>0.10664276103464618</v>
      </c>
    </row>
    <row r="3400" spans="1:4" x14ac:dyDescent="0.25">
      <c r="A3400" s="10">
        <v>43972.875</v>
      </c>
      <c r="B3400" s="10">
        <f>DATE(1904,MONTH(Data_Warmte[[#This Row],[Datumtijd]]),DAY(Data_Warmte[[#This Row],[Datumtijd]]))+TIME(HOUR(Data_Warmte[[#This Row],[Datumtijd]]),MINUTE(Data_Warmte[[#This Row],[Datumtijd]]),SECOND(Data_Warmte[[#This Row],[Datumtijd]]))</f>
        <v>1603.875</v>
      </c>
      <c r="C3400" s="11">
        <v>3.8183200000000011E-5</v>
      </c>
      <c r="D3400" s="7">
        <f>Data_Warmte[[#This Row],[Fractie]]/MAX(Data_Warmte[Fractie])</f>
        <v>9.244290083494755E-2</v>
      </c>
    </row>
    <row r="3401" spans="1:4" x14ac:dyDescent="0.25">
      <c r="A3401" s="10">
        <v>43972.916666666664</v>
      </c>
      <c r="B3401" s="10">
        <f>DATE(1904,MONTH(Data_Warmte[[#This Row],[Datumtijd]]),DAY(Data_Warmte[[#This Row],[Datumtijd]]))+TIME(HOUR(Data_Warmte[[#This Row],[Datumtijd]]),MINUTE(Data_Warmte[[#This Row],[Datumtijd]]),SECOND(Data_Warmte[[#This Row],[Datumtijd]]))</f>
        <v>1603.9166666666667</v>
      </c>
      <c r="C3401" s="11">
        <v>2.9775270000000004E-5</v>
      </c>
      <c r="D3401" s="7">
        <f>Data_Warmte[[#This Row],[Fractie]]/MAX(Data_Warmte[Fractie])</f>
        <v>7.2086999830914864E-2</v>
      </c>
    </row>
    <row r="3402" spans="1:4" x14ac:dyDescent="0.25">
      <c r="A3402" s="10">
        <v>43972.958333333336</v>
      </c>
      <c r="B3402" s="10">
        <f>DATE(1904,MONTH(Data_Warmte[[#This Row],[Datumtijd]]),DAY(Data_Warmte[[#This Row],[Datumtijd]]))+TIME(HOUR(Data_Warmte[[#This Row],[Datumtijd]]),MINUTE(Data_Warmte[[#This Row],[Datumtijd]]),SECOND(Data_Warmte[[#This Row],[Datumtijd]]))</f>
        <v>1603.9583333333333</v>
      </c>
      <c r="C3402" s="11">
        <v>1.8403250000000004E-5</v>
      </c>
      <c r="D3402" s="7">
        <f>Data_Warmte[[#This Row],[Fractie]]/MAX(Data_Warmte[Fractie])</f>
        <v>4.4554930304184781E-2</v>
      </c>
    </row>
    <row r="3403" spans="1:4" x14ac:dyDescent="0.25">
      <c r="A3403" s="10">
        <v>43973</v>
      </c>
      <c r="B3403" s="10">
        <f>DATE(1904,MONTH(Data_Warmte[[#This Row],[Datumtijd]]),DAY(Data_Warmte[[#This Row],[Datumtijd]]))+TIME(HOUR(Data_Warmte[[#This Row],[Datumtijd]]),MINUTE(Data_Warmte[[#This Row],[Datumtijd]]),SECOND(Data_Warmte[[#This Row],[Datumtijd]]))</f>
        <v>1604</v>
      </c>
      <c r="C3403" s="11">
        <v>1.6034049999999999E-5</v>
      </c>
      <c r="D3403" s="7">
        <f>Data_Warmte[[#This Row],[Fractie]]/MAX(Data_Warmte[Fractie])</f>
        <v>3.8819011872566735E-2</v>
      </c>
    </row>
    <row r="3404" spans="1:4" x14ac:dyDescent="0.25">
      <c r="A3404" s="10">
        <v>43973.041666666664</v>
      </c>
      <c r="B3404" s="10">
        <f>DATE(1904,MONTH(Data_Warmte[[#This Row],[Datumtijd]]),DAY(Data_Warmte[[#This Row],[Datumtijd]]))+TIME(HOUR(Data_Warmte[[#This Row],[Datumtijd]]),MINUTE(Data_Warmte[[#This Row],[Datumtijd]]),SECOND(Data_Warmte[[#This Row],[Datumtijd]]))</f>
        <v>1604.0416666666667</v>
      </c>
      <c r="C3404" s="11">
        <v>1.510822E-5</v>
      </c>
      <c r="D3404" s="7">
        <f>Data_Warmte[[#This Row],[Fractie]]/MAX(Data_Warmte[Fractie])</f>
        <v>3.657754413597003E-2</v>
      </c>
    </row>
    <row r="3405" spans="1:4" x14ac:dyDescent="0.25">
      <c r="A3405" s="10">
        <v>43973.083333333336</v>
      </c>
      <c r="B3405" s="10">
        <f>DATE(1904,MONTH(Data_Warmte[[#This Row],[Datumtijd]]),DAY(Data_Warmte[[#This Row],[Datumtijd]]))+TIME(HOUR(Data_Warmte[[#This Row],[Datumtijd]]),MINUTE(Data_Warmte[[#This Row],[Datumtijd]]),SECOND(Data_Warmte[[#This Row],[Datumtijd]]))</f>
        <v>1604.0833333333333</v>
      </c>
      <c r="C3405" s="11">
        <v>1.5916399999999999E-5</v>
      </c>
      <c r="D3405" s="7">
        <f>Data_Warmte[[#This Row],[Fractie]]/MAX(Data_Warmte[Fractie])</f>
        <v>3.8534176990125464E-2</v>
      </c>
    </row>
    <row r="3406" spans="1:4" x14ac:dyDescent="0.25">
      <c r="A3406" s="10">
        <v>43973.125</v>
      </c>
      <c r="B3406" s="10">
        <f>DATE(1904,MONTH(Data_Warmte[[#This Row],[Datumtijd]]),DAY(Data_Warmte[[#This Row],[Datumtijd]]))+TIME(HOUR(Data_Warmte[[#This Row],[Datumtijd]]),MINUTE(Data_Warmte[[#This Row],[Datumtijd]]),SECOND(Data_Warmte[[#This Row],[Datumtijd]]))</f>
        <v>1604.125</v>
      </c>
      <c r="C3406" s="11">
        <v>1.7418969999999998E-5</v>
      </c>
      <c r="D3406" s="7">
        <f>Data_Warmte[[#This Row],[Fractie]]/MAX(Data_Warmte[Fractie])</f>
        <v>4.2171953014857988E-2</v>
      </c>
    </row>
    <row r="3407" spans="1:4" x14ac:dyDescent="0.25">
      <c r="A3407" s="10">
        <v>43973.166666666664</v>
      </c>
      <c r="B3407" s="10">
        <f>DATE(1904,MONTH(Data_Warmte[[#This Row],[Datumtijd]]),DAY(Data_Warmte[[#This Row],[Datumtijd]]))+TIME(HOUR(Data_Warmte[[#This Row],[Datumtijd]]),MINUTE(Data_Warmte[[#This Row],[Datumtijd]]),SECOND(Data_Warmte[[#This Row],[Datumtijd]]))</f>
        <v>1604.1666666666667</v>
      </c>
      <c r="C3407" s="11">
        <v>1.8542520000000002E-5</v>
      </c>
      <c r="D3407" s="7">
        <f>Data_Warmte[[#This Row],[Fractie]]/MAX(Data_Warmte[Fractie])</f>
        <v>4.4892107984402338E-2</v>
      </c>
    </row>
    <row r="3408" spans="1:4" x14ac:dyDescent="0.25">
      <c r="A3408" s="10">
        <v>43973.208333333336</v>
      </c>
      <c r="B3408" s="10">
        <f>DATE(1904,MONTH(Data_Warmte[[#This Row],[Datumtijd]]),DAY(Data_Warmte[[#This Row],[Datumtijd]]))+TIME(HOUR(Data_Warmte[[#This Row],[Datumtijd]]),MINUTE(Data_Warmte[[#This Row],[Datumtijd]]),SECOND(Data_Warmte[[#This Row],[Datumtijd]]))</f>
        <v>1604.2083333333333</v>
      </c>
      <c r="C3408" s="11">
        <v>2.9779600000000005E-5</v>
      </c>
      <c r="D3408" s="7">
        <f>Data_Warmte[[#This Row],[Fractie]]/MAX(Data_Warmte[Fractie])</f>
        <v>7.2097482916685968E-2</v>
      </c>
    </row>
    <row r="3409" spans="1:4" x14ac:dyDescent="0.25">
      <c r="A3409" s="10">
        <v>43973.25</v>
      </c>
      <c r="B3409" s="10">
        <f>DATE(1904,MONTH(Data_Warmte[[#This Row],[Datumtijd]]),DAY(Data_Warmte[[#This Row],[Datumtijd]]))+TIME(HOUR(Data_Warmte[[#This Row],[Datumtijd]]),MINUTE(Data_Warmte[[#This Row],[Datumtijd]]),SECOND(Data_Warmte[[#This Row],[Datumtijd]]))</f>
        <v>1604.25</v>
      </c>
      <c r="C3409" s="11">
        <v>5.5211680000000004E-5</v>
      </c>
      <c r="D3409" s="7">
        <f>Data_Warmte[[#This Row],[Fractie]]/MAX(Data_Warmte[Fractie])</f>
        <v>0.13366946351198578</v>
      </c>
    </row>
    <row r="3410" spans="1:4" x14ac:dyDescent="0.25">
      <c r="A3410" s="10">
        <v>43973.291666666664</v>
      </c>
      <c r="B3410" s="10">
        <f>DATE(1904,MONTH(Data_Warmte[[#This Row],[Datumtijd]]),DAY(Data_Warmte[[#This Row],[Datumtijd]]))+TIME(HOUR(Data_Warmte[[#This Row],[Datumtijd]]),MINUTE(Data_Warmte[[#This Row],[Datumtijd]]),SECOND(Data_Warmte[[#This Row],[Datumtijd]]))</f>
        <v>1604.2916666666667</v>
      </c>
      <c r="C3410" s="11">
        <v>6.0272000000000008E-5</v>
      </c>
      <c r="D3410" s="7">
        <f>Data_Warmte[[#This Row],[Fractie]]/MAX(Data_Warmte[Fractie])</f>
        <v>0.14592068027624602</v>
      </c>
    </row>
    <row r="3411" spans="1:4" x14ac:dyDescent="0.25">
      <c r="A3411" s="10">
        <v>43973.333333333336</v>
      </c>
      <c r="B3411" s="10">
        <f>DATE(1904,MONTH(Data_Warmte[[#This Row],[Datumtijd]]),DAY(Data_Warmte[[#This Row],[Datumtijd]]))+TIME(HOUR(Data_Warmte[[#This Row],[Datumtijd]]),MINUTE(Data_Warmte[[#This Row],[Datumtijd]]),SECOND(Data_Warmte[[#This Row],[Datumtijd]]))</f>
        <v>1604.3333333333333</v>
      </c>
      <c r="C3411" s="11">
        <v>4.9731939999999993E-5</v>
      </c>
      <c r="D3411" s="7">
        <f>Data_Warmte[[#This Row],[Fractie]]/MAX(Data_Warmte[Fractie])</f>
        <v>0.12040281583915333</v>
      </c>
    </row>
    <row r="3412" spans="1:4" x14ac:dyDescent="0.25">
      <c r="A3412" s="10">
        <v>43973.375</v>
      </c>
      <c r="B3412" s="10">
        <f>DATE(1904,MONTH(Data_Warmte[[#This Row],[Datumtijd]]),DAY(Data_Warmte[[#This Row],[Datumtijd]]))+TIME(HOUR(Data_Warmte[[#This Row],[Datumtijd]]),MINUTE(Data_Warmte[[#This Row],[Datumtijd]]),SECOND(Data_Warmte[[#This Row],[Datumtijd]]))</f>
        <v>1604.375</v>
      </c>
      <c r="C3412" s="11">
        <v>2.4462029999999996E-5</v>
      </c>
      <c r="D3412" s="7">
        <f>Data_Warmte[[#This Row],[Fractie]]/MAX(Data_Warmte[Fractie])</f>
        <v>5.922345464789517E-2</v>
      </c>
    </row>
    <row r="3413" spans="1:4" x14ac:dyDescent="0.25">
      <c r="A3413" s="10">
        <v>43973.416666666664</v>
      </c>
      <c r="B3413" s="10">
        <f>DATE(1904,MONTH(Data_Warmte[[#This Row],[Datumtijd]]),DAY(Data_Warmte[[#This Row],[Datumtijd]]))+TIME(HOUR(Data_Warmte[[#This Row],[Datumtijd]]),MINUTE(Data_Warmte[[#This Row],[Datumtijd]]),SECOND(Data_Warmte[[#This Row],[Datumtijd]]))</f>
        <v>1604.4166666666667</v>
      </c>
      <c r="C3413" s="11">
        <v>2.0129999999999999E-5</v>
      </c>
      <c r="D3413" s="7">
        <f>Data_Warmte[[#This Row],[Fractie]]/MAX(Data_Warmte[Fractie])</f>
        <v>4.873545417375949E-2</v>
      </c>
    </row>
    <row r="3414" spans="1:4" x14ac:dyDescent="0.25">
      <c r="A3414" s="10">
        <v>43973.458333333336</v>
      </c>
      <c r="B3414" s="10">
        <f>DATE(1904,MONTH(Data_Warmte[[#This Row],[Datumtijd]]),DAY(Data_Warmte[[#This Row],[Datumtijd]]))+TIME(HOUR(Data_Warmte[[#This Row],[Datumtijd]]),MINUTE(Data_Warmte[[#This Row],[Datumtijd]]),SECOND(Data_Warmte[[#This Row],[Datumtijd]]))</f>
        <v>1604.4583333333333</v>
      </c>
      <c r="C3414" s="11">
        <v>2.2079999999999999E-5</v>
      </c>
      <c r="D3414" s="7">
        <f>Data_Warmte[[#This Row],[Fractie]]/MAX(Data_Warmte[Fractie])</f>
        <v>5.3456474324719803E-2</v>
      </c>
    </row>
    <row r="3415" spans="1:4" x14ac:dyDescent="0.25">
      <c r="A3415" s="10">
        <v>43973.5</v>
      </c>
      <c r="B3415" s="10">
        <f>DATE(1904,MONTH(Data_Warmte[[#This Row],[Datumtijd]]),DAY(Data_Warmte[[#This Row],[Datumtijd]]))+TIME(HOUR(Data_Warmte[[#This Row],[Datumtijd]]),MINUTE(Data_Warmte[[#This Row],[Datumtijd]]),SECOND(Data_Warmte[[#This Row],[Datumtijd]]))</f>
        <v>1604.5</v>
      </c>
      <c r="C3415" s="11">
        <v>2.1489999999999999E-5</v>
      </c>
      <c r="D3415" s="7">
        <f>Data_Warmte[[#This Row],[Fractie]]/MAX(Data_Warmte[Fractie])</f>
        <v>5.2028063099557452E-2</v>
      </c>
    </row>
    <row r="3416" spans="1:4" x14ac:dyDescent="0.25">
      <c r="A3416" s="10">
        <v>43973.541666666664</v>
      </c>
      <c r="B3416" s="10">
        <f>DATE(1904,MONTH(Data_Warmte[[#This Row],[Datumtijd]]),DAY(Data_Warmte[[#This Row],[Datumtijd]]))+TIME(HOUR(Data_Warmte[[#This Row],[Datumtijd]]),MINUTE(Data_Warmte[[#This Row],[Datumtijd]]),SECOND(Data_Warmte[[#This Row],[Datumtijd]]))</f>
        <v>1604.5416666666667</v>
      </c>
      <c r="C3416" s="11">
        <v>1.7600000000000001E-5</v>
      </c>
      <c r="D3416" s="7">
        <f>Data_Warmte[[#This Row],[Fractie]]/MAX(Data_Warmte[Fractie])</f>
        <v>4.2610233157385352E-2</v>
      </c>
    </row>
    <row r="3417" spans="1:4" x14ac:dyDescent="0.25">
      <c r="A3417" s="10">
        <v>43973.583333333336</v>
      </c>
      <c r="B3417" s="10">
        <f>DATE(1904,MONTH(Data_Warmte[[#This Row],[Datumtijd]]),DAY(Data_Warmte[[#This Row],[Datumtijd]]))+TIME(HOUR(Data_Warmte[[#This Row],[Datumtijd]]),MINUTE(Data_Warmte[[#This Row],[Datumtijd]]),SECOND(Data_Warmte[[#This Row],[Datumtijd]]))</f>
        <v>1604.5833333333333</v>
      </c>
      <c r="C3417" s="11">
        <v>1.6120000000000002E-5</v>
      </c>
      <c r="D3417" s="7">
        <f>Data_Warmte[[#This Row],[Fractie]]/MAX(Data_Warmte[Fractie])</f>
        <v>3.9027099914605221E-2</v>
      </c>
    </row>
    <row r="3418" spans="1:4" x14ac:dyDescent="0.25">
      <c r="A3418" s="10">
        <v>43973.625</v>
      </c>
      <c r="B3418" s="10">
        <f>DATE(1904,MONTH(Data_Warmte[[#This Row],[Datumtijd]]),DAY(Data_Warmte[[#This Row],[Datumtijd]]))+TIME(HOUR(Data_Warmte[[#This Row],[Datumtijd]]),MINUTE(Data_Warmte[[#This Row],[Datumtijd]]),SECOND(Data_Warmte[[#This Row],[Datumtijd]]))</f>
        <v>1604.625</v>
      </c>
      <c r="C3418" s="11">
        <v>1.6779999999999999E-5</v>
      </c>
      <c r="D3418" s="7">
        <f>Data_Warmte[[#This Row],[Fractie]]/MAX(Data_Warmte[Fractie])</f>
        <v>4.0624983658007166E-2</v>
      </c>
    </row>
    <row r="3419" spans="1:4" x14ac:dyDescent="0.25">
      <c r="A3419" s="10">
        <v>43973.666666666664</v>
      </c>
      <c r="B3419" s="10">
        <f>DATE(1904,MONTH(Data_Warmte[[#This Row],[Datumtijd]]),DAY(Data_Warmte[[#This Row],[Datumtijd]]))+TIME(HOUR(Data_Warmte[[#This Row],[Datumtijd]]),MINUTE(Data_Warmte[[#This Row],[Datumtijd]]),SECOND(Data_Warmte[[#This Row],[Datumtijd]]))</f>
        <v>1604.6666666666667</v>
      </c>
      <c r="C3419" s="11">
        <v>3.673098000000001E-5</v>
      </c>
      <c r="D3419" s="7">
        <f>Data_Warmte[[#This Row],[Fractie]]/MAX(Data_Warmte[Fractie])</f>
        <v>8.892702397154878E-2</v>
      </c>
    </row>
    <row r="3420" spans="1:4" x14ac:dyDescent="0.25">
      <c r="A3420" s="10">
        <v>43973.708333333336</v>
      </c>
      <c r="B3420" s="10">
        <f>DATE(1904,MONTH(Data_Warmte[[#This Row],[Datumtijd]]),DAY(Data_Warmte[[#This Row],[Datumtijd]]))+TIME(HOUR(Data_Warmte[[#This Row],[Datumtijd]]),MINUTE(Data_Warmte[[#This Row],[Datumtijd]]),SECOND(Data_Warmte[[#This Row],[Datumtijd]]))</f>
        <v>1604.7083333333333</v>
      </c>
      <c r="C3420" s="11">
        <v>5.5434719999999994E-5</v>
      </c>
      <c r="D3420" s="7">
        <f>Data_Warmte[[#This Row],[Fractie]]/MAX(Data_Warmte[Fractie])</f>
        <v>0.13420945137581664</v>
      </c>
    </row>
    <row r="3421" spans="1:4" x14ac:dyDescent="0.25">
      <c r="A3421" s="10">
        <v>43973.75</v>
      </c>
      <c r="B3421" s="10">
        <f>DATE(1904,MONTH(Data_Warmte[[#This Row],[Datumtijd]]),DAY(Data_Warmte[[#This Row],[Datumtijd]]))+TIME(HOUR(Data_Warmte[[#This Row],[Datumtijd]]),MINUTE(Data_Warmte[[#This Row],[Datumtijd]]),SECOND(Data_Warmte[[#This Row],[Datumtijd]]))</f>
        <v>1604.75</v>
      </c>
      <c r="C3421" s="11">
        <v>5.6233499999999996E-5</v>
      </c>
      <c r="D3421" s="7">
        <f>Data_Warmte[[#This Row],[Fractie]]/MAX(Data_Warmte[Fractie])</f>
        <v>0.13614332649180846</v>
      </c>
    </row>
    <row r="3422" spans="1:4" x14ac:dyDescent="0.25">
      <c r="A3422" s="10">
        <v>43973.791666666664</v>
      </c>
      <c r="B3422" s="10">
        <f>DATE(1904,MONTH(Data_Warmte[[#This Row],[Datumtijd]]),DAY(Data_Warmte[[#This Row],[Datumtijd]]))+TIME(HOUR(Data_Warmte[[#This Row],[Datumtijd]]),MINUTE(Data_Warmte[[#This Row],[Datumtijd]]),SECOND(Data_Warmte[[#This Row],[Datumtijd]]))</f>
        <v>1604.7916666666667</v>
      </c>
      <c r="C3422" s="11">
        <v>5.10466E-5</v>
      </c>
      <c r="D3422" s="7">
        <f>Data_Warmte[[#This Row],[Fractie]]/MAX(Data_Warmte[Fractie])</f>
        <v>0.12358565499385153</v>
      </c>
    </row>
    <row r="3423" spans="1:4" x14ac:dyDescent="0.25">
      <c r="A3423" s="10">
        <v>43973.833333333336</v>
      </c>
      <c r="B3423" s="10">
        <f>DATE(1904,MONTH(Data_Warmte[[#This Row],[Datumtijd]]),DAY(Data_Warmte[[#This Row],[Datumtijd]]))+TIME(HOUR(Data_Warmte[[#This Row],[Datumtijd]]),MINUTE(Data_Warmte[[#This Row],[Datumtijd]]),SECOND(Data_Warmte[[#This Row],[Datumtijd]]))</f>
        <v>1604.8333333333333</v>
      </c>
      <c r="C3423" s="11">
        <v>4.8393230000000025E-5</v>
      </c>
      <c r="D3423" s="7">
        <f>Data_Warmte[[#This Row],[Fractie]]/MAX(Data_Warmte[Fractie])</f>
        <v>0.11716175076926003</v>
      </c>
    </row>
    <row r="3424" spans="1:4" x14ac:dyDescent="0.25">
      <c r="A3424" s="10">
        <v>43973.875</v>
      </c>
      <c r="B3424" s="10">
        <f>DATE(1904,MONTH(Data_Warmte[[#This Row],[Datumtijd]]),DAY(Data_Warmte[[#This Row],[Datumtijd]]))+TIME(HOUR(Data_Warmte[[#This Row],[Datumtijd]]),MINUTE(Data_Warmte[[#This Row],[Datumtijd]]),SECOND(Data_Warmte[[#This Row],[Datumtijd]]))</f>
        <v>1604.875</v>
      </c>
      <c r="C3424" s="11">
        <v>4.3914410000000002E-5</v>
      </c>
      <c r="D3424" s="7">
        <f>Data_Warmte[[#This Row],[Fractie]]/MAX(Data_Warmte[Fractie])</f>
        <v>0.10631836642437585</v>
      </c>
    </row>
    <row r="3425" spans="1:4" x14ac:dyDescent="0.25">
      <c r="A3425" s="10">
        <v>43973.916666666664</v>
      </c>
      <c r="B3425" s="10">
        <f>DATE(1904,MONTH(Data_Warmte[[#This Row],[Datumtijd]]),DAY(Data_Warmte[[#This Row],[Datumtijd]]))+TIME(HOUR(Data_Warmte[[#This Row],[Datumtijd]]),MINUTE(Data_Warmte[[#This Row],[Datumtijd]]),SECOND(Data_Warmte[[#This Row],[Datumtijd]]))</f>
        <v>1604.9166666666667</v>
      </c>
      <c r="C3425" s="11">
        <v>3.3618250000000006E-5</v>
      </c>
      <c r="D3425" s="7">
        <f>Data_Warmte[[#This Row],[Fractie]]/MAX(Data_Warmte[Fractie])</f>
        <v>8.1390992661549449E-2</v>
      </c>
    </row>
    <row r="3426" spans="1:4" x14ac:dyDescent="0.25">
      <c r="A3426" s="10">
        <v>43973.958333333336</v>
      </c>
      <c r="B3426" s="10">
        <f>DATE(1904,MONTH(Data_Warmte[[#This Row],[Datumtijd]]),DAY(Data_Warmte[[#This Row],[Datumtijd]]))+TIME(HOUR(Data_Warmte[[#This Row],[Datumtijd]]),MINUTE(Data_Warmte[[#This Row],[Datumtijd]]),SECOND(Data_Warmte[[#This Row],[Datumtijd]]))</f>
        <v>1604.9583333333333</v>
      </c>
      <c r="C3426" s="11">
        <v>2.4120919999999999E-5</v>
      </c>
      <c r="D3426" s="7">
        <f>Data_Warmte[[#This Row],[Fractie]]/MAX(Data_Warmte[Fractie])</f>
        <v>5.8397615066513607E-2</v>
      </c>
    </row>
    <row r="3427" spans="1:4" x14ac:dyDescent="0.25">
      <c r="A3427" s="10">
        <v>43974</v>
      </c>
      <c r="B3427" s="10">
        <f>DATE(1904,MONTH(Data_Warmte[[#This Row],[Datumtijd]]),DAY(Data_Warmte[[#This Row],[Datumtijd]]))+TIME(HOUR(Data_Warmte[[#This Row],[Datumtijd]]),MINUTE(Data_Warmte[[#This Row],[Datumtijd]]),SECOND(Data_Warmte[[#This Row],[Datumtijd]]))</f>
        <v>1605</v>
      </c>
      <c r="C3427" s="11">
        <v>1.9120629999999997E-5</v>
      </c>
      <c r="D3427" s="7">
        <f>Data_Warmte[[#This Row],[Fractie]]/MAX(Data_Warmte[Fractie])</f>
        <v>4.6291733091823689E-2</v>
      </c>
    </row>
    <row r="3428" spans="1:4" x14ac:dyDescent="0.25">
      <c r="A3428" s="10">
        <v>43974.041666666664</v>
      </c>
      <c r="B3428" s="10">
        <f>DATE(1904,MONTH(Data_Warmte[[#This Row],[Datumtijd]]),DAY(Data_Warmte[[#This Row],[Datumtijd]]))+TIME(HOUR(Data_Warmte[[#This Row],[Datumtijd]]),MINUTE(Data_Warmte[[#This Row],[Datumtijd]]),SECOND(Data_Warmte[[#This Row],[Datumtijd]]))</f>
        <v>1605.0416666666667</v>
      </c>
      <c r="C3428" s="11">
        <v>1.6889849999999999E-5</v>
      </c>
      <c r="D3428" s="7">
        <f>Data_Warmte[[#This Row],[Fractie]]/MAX(Data_Warmte[Fractie])</f>
        <v>4.0890934459844597E-2</v>
      </c>
    </row>
    <row r="3429" spans="1:4" x14ac:dyDescent="0.25">
      <c r="A3429" s="10">
        <v>43974.083333333336</v>
      </c>
      <c r="B3429" s="10">
        <f>DATE(1904,MONTH(Data_Warmte[[#This Row],[Datumtijd]]),DAY(Data_Warmte[[#This Row],[Datumtijd]]))+TIME(HOUR(Data_Warmte[[#This Row],[Datumtijd]]),MINUTE(Data_Warmte[[#This Row],[Datumtijd]]),SECOND(Data_Warmte[[#This Row],[Datumtijd]]))</f>
        <v>1605.0833333333333</v>
      </c>
      <c r="C3429" s="11">
        <v>1.6345850000000002E-5</v>
      </c>
      <c r="D3429" s="7">
        <f>Data_Warmte[[#This Row],[Fractie]]/MAX(Data_Warmte[Fractie])</f>
        <v>3.9573890889525419E-2</v>
      </c>
    </row>
    <row r="3430" spans="1:4" x14ac:dyDescent="0.25">
      <c r="A3430" s="10">
        <v>43974.125</v>
      </c>
      <c r="B3430" s="10">
        <f>DATE(1904,MONTH(Data_Warmte[[#This Row],[Datumtijd]]),DAY(Data_Warmte[[#This Row],[Datumtijd]]))+TIME(HOUR(Data_Warmte[[#This Row],[Datumtijd]]),MINUTE(Data_Warmte[[#This Row],[Datumtijd]]),SECOND(Data_Warmte[[#This Row],[Datumtijd]]))</f>
        <v>1605.125</v>
      </c>
      <c r="C3430" s="11">
        <v>1.6515919999999997E-5</v>
      </c>
      <c r="D3430" s="7">
        <f>Data_Warmte[[#This Row],[Fractie]]/MAX(Data_Warmte[Fractie])</f>
        <v>3.9985636477768392E-2</v>
      </c>
    </row>
    <row r="3431" spans="1:4" x14ac:dyDescent="0.25">
      <c r="A3431" s="10">
        <v>43974.166666666664</v>
      </c>
      <c r="B3431" s="10">
        <f>DATE(1904,MONTH(Data_Warmte[[#This Row],[Datumtijd]]),DAY(Data_Warmte[[#This Row],[Datumtijd]]))+TIME(HOUR(Data_Warmte[[#This Row],[Datumtijd]]),MINUTE(Data_Warmte[[#This Row],[Datumtijd]]),SECOND(Data_Warmte[[#This Row],[Datumtijd]]))</f>
        <v>1605.1666666666667</v>
      </c>
      <c r="C3431" s="11">
        <v>1.6063109999999999E-5</v>
      </c>
      <c r="D3431" s="7">
        <f>Data_Warmte[[#This Row],[Fractie]]/MAX(Data_Warmte[Fractie])</f>
        <v>3.8889367177995918E-2</v>
      </c>
    </row>
    <row r="3432" spans="1:4" x14ac:dyDescent="0.25">
      <c r="A3432" s="10">
        <v>43974.208333333336</v>
      </c>
      <c r="B3432" s="10">
        <f>DATE(1904,MONTH(Data_Warmte[[#This Row],[Datumtijd]]),DAY(Data_Warmte[[#This Row],[Datumtijd]]))+TIME(HOUR(Data_Warmte[[#This Row],[Datumtijd]]),MINUTE(Data_Warmte[[#This Row],[Datumtijd]]),SECOND(Data_Warmte[[#This Row],[Datumtijd]]))</f>
        <v>1605.2083333333333</v>
      </c>
      <c r="C3432" s="11">
        <v>1.9273569999999999E-5</v>
      </c>
      <c r="D3432" s="7">
        <f>Data_Warmte[[#This Row],[Fractie]]/MAX(Data_Warmte[Fractie])</f>
        <v>4.6662006333817473E-2</v>
      </c>
    </row>
    <row r="3433" spans="1:4" x14ac:dyDescent="0.25">
      <c r="A3433" s="10">
        <v>43974.25</v>
      </c>
      <c r="B3433" s="10">
        <f>DATE(1904,MONTH(Data_Warmte[[#This Row],[Datumtijd]]),DAY(Data_Warmte[[#This Row],[Datumtijd]]))+TIME(HOUR(Data_Warmte[[#This Row],[Datumtijd]]),MINUTE(Data_Warmte[[#This Row],[Datumtijd]]),SECOND(Data_Warmte[[#This Row],[Datumtijd]]))</f>
        <v>1605.25</v>
      </c>
      <c r="C3433" s="11">
        <v>2.8697680000000007E-5</v>
      </c>
      <c r="D3433" s="7">
        <f>Data_Warmte[[#This Row],[Fractie]]/MAX(Data_Warmte[Fractie])</f>
        <v>6.9478115674774701E-2</v>
      </c>
    </row>
    <row r="3434" spans="1:4" x14ac:dyDescent="0.25">
      <c r="A3434" s="10">
        <v>43974.291666666664</v>
      </c>
      <c r="B3434" s="10">
        <f>DATE(1904,MONTH(Data_Warmte[[#This Row],[Datumtijd]]),DAY(Data_Warmte[[#This Row],[Datumtijd]]))+TIME(HOUR(Data_Warmte[[#This Row],[Datumtijd]]),MINUTE(Data_Warmte[[#This Row],[Datumtijd]]),SECOND(Data_Warmte[[#This Row],[Datumtijd]]))</f>
        <v>1605.2916666666667</v>
      </c>
      <c r="C3434" s="11">
        <v>4.803741999999999E-5</v>
      </c>
      <c r="D3434" s="7">
        <f>Data_Warmte[[#This Row],[Fractie]]/MAX(Data_Warmte[Fractie])</f>
        <v>0.11630032195904806</v>
      </c>
    </row>
    <row r="3435" spans="1:4" x14ac:dyDescent="0.25">
      <c r="A3435" s="10">
        <v>43974.333333333336</v>
      </c>
      <c r="B3435" s="10">
        <f>DATE(1904,MONTH(Data_Warmte[[#This Row],[Datumtijd]]),DAY(Data_Warmte[[#This Row],[Datumtijd]]))+TIME(HOUR(Data_Warmte[[#This Row],[Datumtijd]]),MINUTE(Data_Warmte[[#This Row],[Datumtijd]]),SECOND(Data_Warmte[[#This Row],[Datumtijd]]))</f>
        <v>1605.3333333333333</v>
      </c>
      <c r="C3435" s="11">
        <v>6.2036680000000007E-5</v>
      </c>
      <c r="D3435" s="7">
        <f>Data_Warmte[[#This Row],[Fractie]]/MAX(Data_Warmte[Fractie])</f>
        <v>0.15019303404034687</v>
      </c>
    </row>
    <row r="3436" spans="1:4" x14ac:dyDescent="0.25">
      <c r="A3436" s="10">
        <v>43974.375</v>
      </c>
      <c r="B3436" s="10">
        <f>DATE(1904,MONTH(Data_Warmte[[#This Row],[Datumtijd]]),DAY(Data_Warmte[[#This Row],[Datumtijd]]))+TIME(HOUR(Data_Warmte[[#This Row],[Datumtijd]]),MINUTE(Data_Warmte[[#This Row],[Datumtijd]]),SECOND(Data_Warmte[[#This Row],[Datumtijd]]))</f>
        <v>1605.375</v>
      </c>
      <c r="C3436" s="11">
        <v>5.479223999999999E-5</v>
      </c>
      <c r="D3436" s="7">
        <f>Data_Warmte[[#This Row],[Fractie]]/MAX(Data_Warmte[Fractie])</f>
        <v>0.13265398418269406</v>
      </c>
    </row>
    <row r="3437" spans="1:4" x14ac:dyDescent="0.25">
      <c r="A3437" s="10">
        <v>43974.416666666664</v>
      </c>
      <c r="B3437" s="10">
        <f>DATE(1904,MONTH(Data_Warmte[[#This Row],[Datumtijd]]),DAY(Data_Warmte[[#This Row],[Datumtijd]]))+TIME(HOUR(Data_Warmte[[#This Row],[Datumtijd]]),MINUTE(Data_Warmte[[#This Row],[Datumtijd]]),SECOND(Data_Warmte[[#This Row],[Datumtijd]]))</f>
        <v>1605.4166666666667</v>
      </c>
      <c r="C3437" s="11">
        <v>3.9129479999999984E-5</v>
      </c>
      <c r="D3437" s="7">
        <f>Data_Warmte[[#This Row],[Fractie]]/MAX(Data_Warmte[Fractie])</f>
        <v>9.4733878757229897E-2</v>
      </c>
    </row>
    <row r="3438" spans="1:4" x14ac:dyDescent="0.25">
      <c r="A3438" s="10">
        <v>43974.458333333336</v>
      </c>
      <c r="B3438" s="10">
        <f>DATE(1904,MONTH(Data_Warmte[[#This Row],[Datumtijd]]),DAY(Data_Warmte[[#This Row],[Datumtijd]]))+TIME(HOUR(Data_Warmte[[#This Row],[Datumtijd]]),MINUTE(Data_Warmte[[#This Row],[Datumtijd]]),SECOND(Data_Warmte[[#This Row],[Datumtijd]]))</f>
        <v>1605.4583333333333</v>
      </c>
      <c r="C3438" s="11">
        <v>3.8815369999999999E-5</v>
      </c>
      <c r="D3438" s="7">
        <f>Data_Warmte[[#This Row],[Fractie]]/MAX(Data_Warmte[Fractie])</f>
        <v>9.3973407147169355E-2</v>
      </c>
    </row>
    <row r="3439" spans="1:4" x14ac:dyDescent="0.25">
      <c r="A3439" s="10">
        <v>43974.5</v>
      </c>
      <c r="B3439" s="10">
        <f>DATE(1904,MONTH(Data_Warmte[[#This Row],[Datumtijd]]),DAY(Data_Warmte[[#This Row],[Datumtijd]]))+TIME(HOUR(Data_Warmte[[#This Row],[Datumtijd]]),MINUTE(Data_Warmte[[#This Row],[Datumtijd]]),SECOND(Data_Warmte[[#This Row],[Datumtijd]]))</f>
        <v>1605.5</v>
      </c>
      <c r="C3439" s="11">
        <v>3.737771E-5</v>
      </c>
      <c r="D3439" s="7">
        <f>Data_Warmte[[#This Row],[Fractie]]/MAX(Data_Warmte[Fractie])</f>
        <v>9.0492780567564435E-2</v>
      </c>
    </row>
    <row r="3440" spans="1:4" x14ac:dyDescent="0.25">
      <c r="A3440" s="10">
        <v>43974.541666666664</v>
      </c>
      <c r="B3440" s="10">
        <f>DATE(1904,MONTH(Data_Warmte[[#This Row],[Datumtijd]]),DAY(Data_Warmte[[#This Row],[Datumtijd]]))+TIME(HOUR(Data_Warmte[[#This Row],[Datumtijd]]),MINUTE(Data_Warmte[[#This Row],[Datumtijd]]),SECOND(Data_Warmte[[#This Row],[Datumtijd]]))</f>
        <v>1605.5416666666667</v>
      </c>
      <c r="C3440" s="11">
        <v>2.954826E-5</v>
      </c>
      <c r="D3440" s="7">
        <f>Data_Warmte[[#This Row],[Fractie]]/MAX(Data_Warmte[Fractie])</f>
        <v>7.1537400454263822E-2</v>
      </c>
    </row>
    <row r="3441" spans="1:4" x14ac:dyDescent="0.25">
      <c r="A3441" s="10">
        <v>43974.583333333336</v>
      </c>
      <c r="B3441" s="10">
        <f>DATE(1904,MONTH(Data_Warmte[[#This Row],[Datumtijd]]),DAY(Data_Warmte[[#This Row],[Datumtijd]]))+TIME(HOUR(Data_Warmte[[#This Row],[Datumtijd]]),MINUTE(Data_Warmte[[#This Row],[Datumtijd]]),SECOND(Data_Warmte[[#This Row],[Datumtijd]]))</f>
        <v>1605.5833333333333</v>
      </c>
      <c r="C3441" s="11">
        <v>2.3816319999999999E-5</v>
      </c>
      <c r="D3441" s="7">
        <f>Data_Warmte[[#This Row],[Fractie]]/MAX(Data_Warmte[Fractie])</f>
        <v>5.7660167508573855E-2</v>
      </c>
    </row>
    <row r="3442" spans="1:4" x14ac:dyDescent="0.25">
      <c r="A3442" s="10">
        <v>43974.625</v>
      </c>
      <c r="B3442" s="10">
        <f>DATE(1904,MONTH(Data_Warmte[[#This Row],[Datumtijd]]),DAY(Data_Warmte[[#This Row],[Datumtijd]]))+TIME(HOUR(Data_Warmte[[#This Row],[Datumtijd]]),MINUTE(Data_Warmte[[#This Row],[Datumtijd]]),SECOND(Data_Warmte[[#This Row],[Datumtijd]]))</f>
        <v>1605.625</v>
      </c>
      <c r="C3442" s="11">
        <v>2.4377699999999999E-5</v>
      </c>
      <c r="D3442" s="7">
        <f>Data_Warmte[[#This Row],[Fractie]]/MAX(Data_Warmte[Fractie])</f>
        <v>5.9019288684135952E-2</v>
      </c>
    </row>
    <row r="3443" spans="1:4" x14ac:dyDescent="0.25">
      <c r="A3443" s="10">
        <v>43974.666666666664</v>
      </c>
      <c r="B3443" s="10">
        <f>DATE(1904,MONTH(Data_Warmte[[#This Row],[Datumtijd]]),DAY(Data_Warmte[[#This Row],[Datumtijd]]))+TIME(HOUR(Data_Warmte[[#This Row],[Datumtijd]]),MINUTE(Data_Warmte[[#This Row],[Datumtijd]]),SECOND(Data_Warmte[[#This Row],[Datumtijd]]))</f>
        <v>1605.6666666666667</v>
      </c>
      <c r="C3443" s="11">
        <v>2.9946000000000001E-5</v>
      </c>
      <c r="D3443" s="7">
        <f>Data_Warmte[[#This Row],[Fractie]]/MAX(Data_Warmte[Fractie])</f>
        <v>7.2500343302901241E-2</v>
      </c>
    </row>
    <row r="3444" spans="1:4" x14ac:dyDescent="0.25">
      <c r="A3444" s="10">
        <v>43974.708333333336</v>
      </c>
      <c r="B3444" s="10">
        <f>DATE(1904,MONTH(Data_Warmte[[#This Row],[Datumtijd]]),DAY(Data_Warmte[[#This Row],[Datumtijd]]))+TIME(HOUR(Data_Warmte[[#This Row],[Datumtijd]]),MINUTE(Data_Warmte[[#This Row],[Datumtijd]]),SECOND(Data_Warmte[[#This Row],[Datumtijd]]))</f>
        <v>1605.7083333333333</v>
      </c>
      <c r="C3444" s="11">
        <v>4.1419940000000002E-5</v>
      </c>
      <c r="D3444" s="7">
        <f>Data_Warmte[[#This Row],[Fractie]]/MAX(Data_Warmte[Fractie])</f>
        <v>0.10027916481618818</v>
      </c>
    </row>
    <row r="3445" spans="1:4" x14ac:dyDescent="0.25">
      <c r="A3445" s="10">
        <v>43974.75</v>
      </c>
      <c r="B3445" s="10">
        <f>DATE(1904,MONTH(Data_Warmte[[#This Row],[Datumtijd]]),DAY(Data_Warmte[[#This Row],[Datumtijd]]))+TIME(HOUR(Data_Warmte[[#This Row],[Datumtijd]]),MINUTE(Data_Warmte[[#This Row],[Datumtijd]]),SECOND(Data_Warmte[[#This Row],[Datumtijd]]))</f>
        <v>1605.75</v>
      </c>
      <c r="C3445" s="11">
        <v>4.804100000000001E-5</v>
      </c>
      <c r="D3445" s="7">
        <f>Data_Warmte[[#This Row],[Fractie]]/MAX(Data_Warmte[Fractie])</f>
        <v>0.11630898926783807</v>
      </c>
    </row>
    <row r="3446" spans="1:4" x14ac:dyDescent="0.25">
      <c r="A3446" s="10">
        <v>43974.791666666664</v>
      </c>
      <c r="B3446" s="10">
        <f>DATE(1904,MONTH(Data_Warmte[[#This Row],[Datumtijd]]),DAY(Data_Warmte[[#This Row],[Datumtijd]]))+TIME(HOUR(Data_Warmte[[#This Row],[Datumtijd]]),MINUTE(Data_Warmte[[#This Row],[Datumtijd]]),SECOND(Data_Warmte[[#This Row],[Datumtijd]]))</f>
        <v>1605.7916666666667</v>
      </c>
      <c r="C3446" s="11">
        <v>4.9148590000000012E-5</v>
      </c>
      <c r="D3446" s="7">
        <f>Data_Warmte[[#This Row],[Fractie]]/MAX(Data_Warmte[Fractie])</f>
        <v>0.11899050450322378</v>
      </c>
    </row>
    <row r="3447" spans="1:4" x14ac:dyDescent="0.25">
      <c r="A3447" s="10">
        <v>43974.833333333336</v>
      </c>
      <c r="B3447" s="10">
        <f>DATE(1904,MONTH(Data_Warmte[[#This Row],[Datumtijd]]),DAY(Data_Warmte[[#This Row],[Datumtijd]]))+TIME(HOUR(Data_Warmte[[#This Row],[Datumtijd]]),MINUTE(Data_Warmte[[#This Row],[Datumtijd]]),SECOND(Data_Warmte[[#This Row],[Datumtijd]]))</f>
        <v>1605.8333333333333</v>
      </c>
      <c r="C3447" s="11">
        <v>4.4048300000000003E-5</v>
      </c>
      <c r="D3447" s="7">
        <f>Data_Warmte[[#This Row],[Fractie]]/MAX(Data_Warmte[Fractie])</f>
        <v>0.10664251893104872</v>
      </c>
    </row>
    <row r="3448" spans="1:4" x14ac:dyDescent="0.25">
      <c r="A3448" s="10">
        <v>43974.875</v>
      </c>
      <c r="B3448" s="10">
        <f>DATE(1904,MONTH(Data_Warmte[[#This Row],[Datumtijd]]),DAY(Data_Warmte[[#This Row],[Datumtijd]]))+TIME(HOUR(Data_Warmte[[#This Row],[Datumtijd]]),MINUTE(Data_Warmte[[#This Row],[Datumtijd]]),SECOND(Data_Warmte[[#This Row],[Datumtijd]]))</f>
        <v>1605.875</v>
      </c>
      <c r="C3448" s="11">
        <v>3.6485819999999997E-5</v>
      </c>
      <c r="D3448" s="7">
        <f>Data_Warmte[[#This Row],[Fractie]]/MAX(Data_Warmte[Fractie])</f>
        <v>8.8333482791954174E-2</v>
      </c>
    </row>
    <row r="3449" spans="1:4" x14ac:dyDescent="0.25">
      <c r="A3449" s="10">
        <v>43974.916666666664</v>
      </c>
      <c r="B3449" s="10">
        <f>DATE(1904,MONTH(Data_Warmte[[#This Row],[Datumtijd]]),DAY(Data_Warmte[[#This Row],[Datumtijd]]))+TIME(HOUR(Data_Warmte[[#This Row],[Datumtijd]]),MINUTE(Data_Warmte[[#This Row],[Datumtijd]]),SECOND(Data_Warmte[[#This Row],[Datumtijd]]))</f>
        <v>1605.9166666666667</v>
      </c>
      <c r="C3449" s="11">
        <v>3.1209000000000006E-5</v>
      </c>
      <c r="D3449" s="7">
        <f>Data_Warmte[[#This Row],[Fractie]]/MAX(Data_Warmte[Fractie])</f>
        <v>7.5558111739138623E-2</v>
      </c>
    </row>
    <row r="3450" spans="1:4" x14ac:dyDescent="0.25">
      <c r="A3450" s="10">
        <v>43974.958333333336</v>
      </c>
      <c r="B3450" s="10">
        <f>DATE(1904,MONTH(Data_Warmte[[#This Row],[Datumtijd]]),DAY(Data_Warmte[[#This Row],[Datumtijd]]))+TIME(HOUR(Data_Warmte[[#This Row],[Datumtijd]]),MINUTE(Data_Warmte[[#This Row],[Datumtijd]]),SECOND(Data_Warmte[[#This Row],[Datumtijd]]))</f>
        <v>1605.9583333333333</v>
      </c>
      <c r="C3450" s="11">
        <v>2.2383300000000006E-5</v>
      </c>
      <c r="D3450" s="7">
        <f>Data_Warmte[[#This Row],[Fractie]]/MAX(Data_Warmte[Fractie])</f>
        <v>5.4190774535892258E-2</v>
      </c>
    </row>
    <row r="3451" spans="1:4" x14ac:dyDescent="0.25">
      <c r="A3451" s="10">
        <v>43975</v>
      </c>
      <c r="B3451" s="10">
        <f>DATE(1904,MONTH(Data_Warmte[[#This Row],[Datumtijd]]),DAY(Data_Warmte[[#This Row],[Datumtijd]]))+TIME(HOUR(Data_Warmte[[#This Row],[Datumtijd]]),MINUTE(Data_Warmte[[#This Row],[Datumtijd]]),SECOND(Data_Warmte[[#This Row],[Datumtijd]]))</f>
        <v>1606</v>
      </c>
      <c r="C3451" s="11">
        <v>1.7258999999999999E-5</v>
      </c>
      <c r="D3451" s="7">
        <f>Data_Warmte[[#This Row],[Fractie]]/MAX(Data_Warmte[Fractie])</f>
        <v>4.1784659889961009E-2</v>
      </c>
    </row>
    <row r="3452" spans="1:4" x14ac:dyDescent="0.25">
      <c r="A3452" s="10">
        <v>43975.041666666664</v>
      </c>
      <c r="B3452" s="10">
        <f>DATE(1904,MONTH(Data_Warmte[[#This Row],[Datumtijd]]),DAY(Data_Warmte[[#This Row],[Datumtijd]]))+TIME(HOUR(Data_Warmte[[#This Row],[Datumtijd]]),MINUTE(Data_Warmte[[#This Row],[Datumtijd]]),SECOND(Data_Warmte[[#This Row],[Datumtijd]]))</f>
        <v>1606.0416666666667</v>
      </c>
      <c r="C3452" s="11">
        <v>1.2691010000000002E-5</v>
      </c>
      <c r="D3452" s="7">
        <f>Data_Warmte[[#This Row],[Fractie]]/MAX(Data_Warmte[Fractie])</f>
        <v>3.0725391767199382E-2</v>
      </c>
    </row>
    <row r="3453" spans="1:4" x14ac:dyDescent="0.25">
      <c r="A3453" s="10">
        <v>43975.083333333336</v>
      </c>
      <c r="B3453" s="10">
        <f>DATE(1904,MONTH(Data_Warmte[[#This Row],[Datumtijd]]),DAY(Data_Warmte[[#This Row],[Datumtijd]]))+TIME(HOUR(Data_Warmte[[#This Row],[Datumtijd]]),MINUTE(Data_Warmte[[#This Row],[Datumtijd]]),SECOND(Data_Warmte[[#This Row],[Datumtijd]]))</f>
        <v>1606.0833333333333</v>
      </c>
      <c r="C3453" s="11">
        <v>1.225247E-5</v>
      </c>
      <c r="D3453" s="7">
        <f>Data_Warmte[[#This Row],[Fractie]]/MAX(Data_Warmte[Fractie])</f>
        <v>2.9663670650788027E-2</v>
      </c>
    </row>
    <row r="3454" spans="1:4" x14ac:dyDescent="0.25">
      <c r="A3454" s="10">
        <v>43975.125</v>
      </c>
      <c r="B3454" s="10">
        <f>DATE(1904,MONTH(Data_Warmte[[#This Row],[Datumtijd]]),DAY(Data_Warmte[[#This Row],[Datumtijd]]))+TIME(HOUR(Data_Warmte[[#This Row],[Datumtijd]]),MINUTE(Data_Warmte[[#This Row],[Datumtijd]]),SECOND(Data_Warmte[[#This Row],[Datumtijd]]))</f>
        <v>1606.125</v>
      </c>
      <c r="C3454" s="11">
        <v>1.1919560000000001E-5</v>
      </c>
      <c r="D3454" s="7">
        <f>Data_Warmte[[#This Row],[Fractie]]/MAX(Data_Warmte[Fractie])</f>
        <v>2.8857683564400237E-2</v>
      </c>
    </row>
    <row r="3455" spans="1:4" x14ac:dyDescent="0.25">
      <c r="A3455" s="10">
        <v>43975.166666666664</v>
      </c>
      <c r="B3455" s="10">
        <f>DATE(1904,MONTH(Data_Warmte[[#This Row],[Datumtijd]]),DAY(Data_Warmte[[#This Row],[Datumtijd]]))+TIME(HOUR(Data_Warmte[[#This Row],[Datumtijd]]),MINUTE(Data_Warmte[[#This Row],[Datumtijd]]),SECOND(Data_Warmte[[#This Row],[Datumtijd]]))</f>
        <v>1606.1666666666667</v>
      </c>
      <c r="C3455" s="11">
        <v>1.3175680000000002E-5</v>
      </c>
      <c r="D3455" s="7">
        <f>Data_Warmte[[#This Row],[Fractie]]/MAX(Data_Warmte[Fractie])</f>
        <v>3.189879527313063E-2</v>
      </c>
    </row>
    <row r="3456" spans="1:4" x14ac:dyDescent="0.25">
      <c r="A3456" s="10">
        <v>43975.208333333336</v>
      </c>
      <c r="B3456" s="10">
        <f>DATE(1904,MONTH(Data_Warmte[[#This Row],[Datumtijd]]),DAY(Data_Warmte[[#This Row],[Datumtijd]]))+TIME(HOUR(Data_Warmte[[#This Row],[Datumtijd]]),MINUTE(Data_Warmte[[#This Row],[Datumtijd]]),SECOND(Data_Warmte[[#This Row],[Datumtijd]]))</f>
        <v>1606.2083333333333</v>
      </c>
      <c r="C3456" s="11">
        <v>1.3419670000000001E-5</v>
      </c>
      <c r="D3456" s="7">
        <f>Data_Warmte[[#This Row],[Fractie]]/MAX(Data_Warmte[Fractie])</f>
        <v>3.2489503840634634E-2</v>
      </c>
    </row>
    <row r="3457" spans="1:4" x14ac:dyDescent="0.25">
      <c r="A3457" s="10">
        <v>43975.25</v>
      </c>
      <c r="B3457" s="10">
        <f>DATE(1904,MONTH(Data_Warmte[[#This Row],[Datumtijd]]),DAY(Data_Warmte[[#This Row],[Datumtijd]]))+TIME(HOUR(Data_Warmte[[#This Row],[Datumtijd]]),MINUTE(Data_Warmte[[#This Row],[Datumtijd]]),SECOND(Data_Warmte[[#This Row],[Datumtijd]]))</f>
        <v>1606.25</v>
      </c>
      <c r="C3457" s="11">
        <v>1.5409409999999999E-5</v>
      </c>
      <c r="D3457" s="7">
        <f>Data_Warmte[[#This Row],[Fractie]]/MAX(Data_Warmte[Fractie])</f>
        <v>3.7306735961235529E-2</v>
      </c>
    </row>
    <row r="3458" spans="1:4" x14ac:dyDescent="0.25">
      <c r="A3458" s="10">
        <v>43975.291666666664</v>
      </c>
      <c r="B3458" s="10">
        <f>DATE(1904,MONTH(Data_Warmte[[#This Row],[Datumtijd]]),DAY(Data_Warmte[[#This Row],[Datumtijd]]))+TIME(HOUR(Data_Warmte[[#This Row],[Datumtijd]]),MINUTE(Data_Warmte[[#This Row],[Datumtijd]]),SECOND(Data_Warmte[[#This Row],[Datumtijd]]))</f>
        <v>1606.2916666666667</v>
      </c>
      <c r="C3458" s="11">
        <v>4.2973139999999993E-5</v>
      </c>
      <c r="D3458" s="7">
        <f>Data_Warmte[[#This Row],[Fractie]]/MAX(Data_Warmte[Fractie])</f>
        <v>0.1040395178923274</v>
      </c>
    </row>
    <row r="3459" spans="1:4" x14ac:dyDescent="0.25">
      <c r="A3459" s="10">
        <v>43975.333333333336</v>
      </c>
      <c r="B3459" s="10">
        <f>DATE(1904,MONTH(Data_Warmte[[#This Row],[Datumtijd]]),DAY(Data_Warmte[[#This Row],[Datumtijd]]))+TIME(HOUR(Data_Warmte[[#This Row],[Datumtijd]]),MINUTE(Data_Warmte[[#This Row],[Datumtijd]]),SECOND(Data_Warmte[[#This Row],[Datumtijd]]))</f>
        <v>1606.3333333333333</v>
      </c>
      <c r="C3459" s="11">
        <v>5.9987649999999998E-5</v>
      </c>
      <c r="D3459" s="7">
        <f>Data_Warmte[[#This Row],[Fractie]]/MAX(Data_Warmte[Fractie])</f>
        <v>0.14523225869679701</v>
      </c>
    </row>
    <row r="3460" spans="1:4" x14ac:dyDescent="0.25">
      <c r="A3460" s="10">
        <v>43975.375</v>
      </c>
      <c r="B3460" s="10">
        <f>DATE(1904,MONTH(Data_Warmte[[#This Row],[Datumtijd]]),DAY(Data_Warmte[[#This Row],[Datumtijd]]))+TIME(HOUR(Data_Warmte[[#This Row],[Datumtijd]]),MINUTE(Data_Warmte[[#This Row],[Datumtijd]]),SECOND(Data_Warmte[[#This Row],[Datumtijd]]))</f>
        <v>1606.375</v>
      </c>
      <c r="C3460" s="11">
        <v>6.1261199999999995E-5</v>
      </c>
      <c r="D3460" s="7">
        <f>Data_Warmte[[#This Row],[Fractie]]/MAX(Data_Warmte[Fractie])</f>
        <v>0.14831556906256904</v>
      </c>
    </row>
    <row r="3461" spans="1:4" x14ac:dyDescent="0.25">
      <c r="A3461" s="10">
        <v>43975.416666666664</v>
      </c>
      <c r="B3461" s="10">
        <f>DATE(1904,MONTH(Data_Warmte[[#This Row],[Datumtijd]]),DAY(Data_Warmte[[#This Row],[Datumtijd]]))+TIME(HOUR(Data_Warmte[[#This Row],[Datumtijd]]),MINUTE(Data_Warmte[[#This Row],[Datumtijd]]),SECOND(Data_Warmte[[#This Row],[Datumtijd]]))</f>
        <v>1606.4166666666667</v>
      </c>
      <c r="C3461" s="11">
        <v>4.2841480000000005E-5</v>
      </c>
      <c r="D3461" s="7">
        <f>Data_Warmte[[#This Row],[Fractie]]/MAX(Data_Warmte[Fractie])</f>
        <v>0.1037207642958785</v>
      </c>
    </row>
    <row r="3462" spans="1:4" x14ac:dyDescent="0.25">
      <c r="A3462" s="10">
        <v>43975.458333333336</v>
      </c>
      <c r="B3462" s="10">
        <f>DATE(1904,MONTH(Data_Warmte[[#This Row],[Datumtijd]]),DAY(Data_Warmte[[#This Row],[Datumtijd]]))+TIME(HOUR(Data_Warmte[[#This Row],[Datumtijd]]),MINUTE(Data_Warmte[[#This Row],[Datumtijd]]),SECOND(Data_Warmte[[#This Row],[Datumtijd]]))</f>
        <v>1606.4583333333333</v>
      </c>
      <c r="C3462" s="11">
        <v>3.5364590000000003E-5</v>
      </c>
      <c r="D3462" s="7">
        <f>Data_Warmte[[#This Row],[Fractie]]/MAX(Data_Warmte[Fractie])</f>
        <v>8.561894462587151E-2</v>
      </c>
    </row>
    <row r="3463" spans="1:4" x14ac:dyDescent="0.25">
      <c r="A3463" s="10">
        <v>43975.5</v>
      </c>
      <c r="B3463" s="10">
        <f>DATE(1904,MONTH(Data_Warmte[[#This Row],[Datumtijd]]),DAY(Data_Warmte[[#This Row],[Datumtijd]]))+TIME(HOUR(Data_Warmte[[#This Row],[Datumtijd]]),MINUTE(Data_Warmte[[#This Row],[Datumtijd]]),SECOND(Data_Warmte[[#This Row],[Datumtijd]]))</f>
        <v>1606.5</v>
      </c>
      <c r="C3463" s="11">
        <v>3.5396090000000004E-5</v>
      </c>
      <c r="D3463" s="7">
        <f>Data_Warmte[[#This Row],[Fractie]]/MAX(Data_Warmte[Fractie])</f>
        <v>8.5695207259079337E-2</v>
      </c>
    </row>
    <row r="3464" spans="1:4" x14ac:dyDescent="0.25">
      <c r="A3464" s="10">
        <v>43975.541666666664</v>
      </c>
      <c r="B3464" s="10">
        <f>DATE(1904,MONTH(Data_Warmte[[#This Row],[Datumtijd]]),DAY(Data_Warmte[[#This Row],[Datumtijd]]))+TIME(HOUR(Data_Warmte[[#This Row],[Datumtijd]]),MINUTE(Data_Warmte[[#This Row],[Datumtijd]]),SECOND(Data_Warmte[[#This Row],[Datumtijd]]))</f>
        <v>1606.5416666666667</v>
      </c>
      <c r="C3464" s="11">
        <v>3.332664999999999E-5</v>
      </c>
      <c r="D3464" s="7">
        <f>Data_Warmte[[#This Row],[Fractie]]/MAX(Data_Warmte[Fractie])</f>
        <v>8.0685018571282727E-2</v>
      </c>
    </row>
    <row r="3465" spans="1:4" x14ac:dyDescent="0.25">
      <c r="A3465" s="10">
        <v>43975.583333333336</v>
      </c>
      <c r="B3465" s="10">
        <f>DATE(1904,MONTH(Data_Warmte[[#This Row],[Datumtijd]]),DAY(Data_Warmte[[#This Row],[Datumtijd]]))+TIME(HOUR(Data_Warmte[[#This Row],[Datumtijd]]),MINUTE(Data_Warmte[[#This Row],[Datumtijd]]),SECOND(Data_Warmte[[#This Row],[Datumtijd]]))</f>
        <v>1606.5833333333333</v>
      </c>
      <c r="C3465" s="11">
        <v>2.6588860000000003E-5</v>
      </c>
      <c r="D3465" s="7">
        <f>Data_Warmte[[#This Row],[Fractie]]/MAX(Data_Warmte[Fractie])</f>
        <v>6.437258659028848E-2</v>
      </c>
    </row>
    <row r="3466" spans="1:4" x14ac:dyDescent="0.25">
      <c r="A3466" s="10">
        <v>43975.625</v>
      </c>
      <c r="B3466" s="10">
        <f>DATE(1904,MONTH(Data_Warmte[[#This Row],[Datumtijd]]),DAY(Data_Warmte[[#This Row],[Datumtijd]]))+TIME(HOUR(Data_Warmte[[#This Row],[Datumtijd]]),MINUTE(Data_Warmte[[#This Row],[Datumtijd]]),SECOND(Data_Warmte[[#This Row],[Datumtijd]]))</f>
        <v>1606.625</v>
      </c>
      <c r="C3466" s="11">
        <v>2.571344E-5</v>
      </c>
      <c r="D3466" s="7">
        <f>Data_Warmte[[#This Row],[Fractie]]/MAX(Data_Warmte[Fractie])</f>
        <v>6.2253163277184019E-2</v>
      </c>
    </row>
    <row r="3467" spans="1:4" x14ac:dyDescent="0.25">
      <c r="A3467" s="10">
        <v>43975.666666666664</v>
      </c>
      <c r="B3467" s="10">
        <f>DATE(1904,MONTH(Data_Warmte[[#This Row],[Datumtijd]]),DAY(Data_Warmte[[#This Row],[Datumtijd]]))+TIME(HOUR(Data_Warmte[[#This Row],[Datumtijd]]),MINUTE(Data_Warmte[[#This Row],[Datumtijd]]),SECOND(Data_Warmte[[#This Row],[Datumtijd]]))</f>
        <v>1606.6666666666667</v>
      </c>
      <c r="C3467" s="11">
        <v>2.2481550000000005E-5</v>
      </c>
      <c r="D3467" s="7">
        <f>Data_Warmte[[#This Row],[Fractie]]/MAX(Data_Warmte[Fractie])</f>
        <v>5.4428641320421411E-2</v>
      </c>
    </row>
    <row r="3468" spans="1:4" x14ac:dyDescent="0.25">
      <c r="A3468" s="10">
        <v>43975.708333333336</v>
      </c>
      <c r="B3468" s="10">
        <f>DATE(1904,MONTH(Data_Warmte[[#This Row],[Datumtijd]]),DAY(Data_Warmte[[#This Row],[Datumtijd]]))+TIME(HOUR(Data_Warmte[[#This Row],[Datumtijd]]),MINUTE(Data_Warmte[[#This Row],[Datumtijd]]),SECOND(Data_Warmte[[#This Row],[Datumtijd]]))</f>
        <v>1606.7083333333333</v>
      </c>
      <c r="C3468" s="11">
        <v>4.0618049999999986E-5</v>
      </c>
      <c r="D3468" s="7">
        <f>Data_Warmte[[#This Row],[Fractie]]/MAX(Data_Warmte[Fractie])</f>
        <v>9.833776027831452E-2</v>
      </c>
    </row>
    <row r="3469" spans="1:4" x14ac:dyDescent="0.25">
      <c r="A3469" s="10">
        <v>43975.75</v>
      </c>
      <c r="B3469" s="10">
        <f>DATE(1904,MONTH(Data_Warmte[[#This Row],[Datumtijd]]),DAY(Data_Warmte[[#This Row],[Datumtijd]]))+TIME(HOUR(Data_Warmte[[#This Row],[Datumtijd]]),MINUTE(Data_Warmte[[#This Row],[Datumtijd]]),SECOND(Data_Warmte[[#This Row],[Datumtijd]]))</f>
        <v>1606.75</v>
      </c>
      <c r="C3469" s="11">
        <v>4.9729440000000008E-5</v>
      </c>
      <c r="D3469" s="7">
        <f>Data_Warmte[[#This Row],[Fractie]]/MAX(Data_Warmte[Fractie])</f>
        <v>0.12039676324921623</v>
      </c>
    </row>
    <row r="3470" spans="1:4" x14ac:dyDescent="0.25">
      <c r="A3470" s="10">
        <v>43975.791666666664</v>
      </c>
      <c r="B3470" s="10">
        <f>DATE(1904,MONTH(Data_Warmte[[#This Row],[Datumtijd]]),DAY(Data_Warmte[[#This Row],[Datumtijd]]))+TIME(HOUR(Data_Warmte[[#This Row],[Datumtijd]]),MINUTE(Data_Warmte[[#This Row],[Datumtijd]]),SECOND(Data_Warmte[[#This Row],[Datumtijd]]))</f>
        <v>1606.7916666666667</v>
      </c>
      <c r="C3470" s="11">
        <v>4.913331E-5</v>
      </c>
      <c r="D3470" s="7">
        <f>Data_Warmte[[#This Row],[Fractie]]/MAX(Data_Warmte[Fractie])</f>
        <v>0.11895351107352803</v>
      </c>
    </row>
    <row r="3471" spans="1:4" x14ac:dyDescent="0.25">
      <c r="A3471" s="10">
        <v>43975.833333333336</v>
      </c>
      <c r="B3471" s="10">
        <f>DATE(1904,MONTH(Data_Warmte[[#This Row],[Datumtijd]]),DAY(Data_Warmte[[#This Row],[Datumtijd]]))+TIME(HOUR(Data_Warmte[[#This Row],[Datumtijd]]),MINUTE(Data_Warmte[[#This Row],[Datumtijd]]),SECOND(Data_Warmte[[#This Row],[Datumtijd]]))</f>
        <v>1606.8333333333333</v>
      </c>
      <c r="C3471" s="11">
        <v>4.4938500000000004E-5</v>
      </c>
      <c r="D3471" s="7">
        <f>Data_Warmte[[#This Row],[Fractie]]/MAX(Data_Warmte[Fractie])</f>
        <v>0.10879772515586146</v>
      </c>
    </row>
    <row r="3472" spans="1:4" x14ac:dyDescent="0.25">
      <c r="A3472" s="10">
        <v>43975.875</v>
      </c>
      <c r="B3472" s="10">
        <f>DATE(1904,MONTH(Data_Warmte[[#This Row],[Datumtijd]]),DAY(Data_Warmte[[#This Row],[Datumtijd]]))+TIME(HOUR(Data_Warmte[[#This Row],[Datumtijd]]),MINUTE(Data_Warmte[[#This Row],[Datumtijd]]),SECOND(Data_Warmte[[#This Row],[Datumtijd]]))</f>
        <v>1606.875</v>
      </c>
      <c r="C3472" s="11">
        <v>3.9254200000000008E-5</v>
      </c>
      <c r="D3472" s="7">
        <f>Data_Warmte[[#This Row],[Fractie]]/MAX(Data_Warmte[Fractie])</f>
        <v>9.5035830364013432E-2</v>
      </c>
    </row>
    <row r="3473" spans="1:4" x14ac:dyDescent="0.25">
      <c r="A3473" s="10">
        <v>43975.916666666664</v>
      </c>
      <c r="B3473" s="10">
        <f>DATE(1904,MONTH(Data_Warmte[[#This Row],[Datumtijd]]),DAY(Data_Warmte[[#This Row],[Datumtijd]]))+TIME(HOUR(Data_Warmte[[#This Row],[Datumtijd]]),MINUTE(Data_Warmte[[#This Row],[Datumtijd]]),SECOND(Data_Warmte[[#This Row],[Datumtijd]]))</f>
        <v>1606.9166666666667</v>
      </c>
      <c r="C3473" s="11">
        <v>3.055731E-5</v>
      </c>
      <c r="D3473" s="7">
        <f>Data_Warmte[[#This Row],[Fractie]]/MAX(Data_Warmte[Fractie])</f>
        <v>7.3980346804687666E-2</v>
      </c>
    </row>
    <row r="3474" spans="1:4" x14ac:dyDescent="0.25">
      <c r="A3474" s="10">
        <v>43975.958333333336</v>
      </c>
      <c r="B3474" s="10">
        <f>DATE(1904,MONTH(Data_Warmte[[#This Row],[Datumtijd]]),DAY(Data_Warmte[[#This Row],[Datumtijd]]))+TIME(HOUR(Data_Warmte[[#This Row],[Datumtijd]]),MINUTE(Data_Warmte[[#This Row],[Datumtijd]]),SECOND(Data_Warmte[[#This Row],[Datumtijd]]))</f>
        <v>1606.9583333333333</v>
      </c>
      <c r="C3474" s="11">
        <v>1.8389389999999996E-5</v>
      </c>
      <c r="D3474" s="7">
        <f>Data_Warmte[[#This Row],[Fractie]]/MAX(Data_Warmte[Fractie])</f>
        <v>4.4521374745573321E-2</v>
      </c>
    </row>
    <row r="3475" spans="1:4" x14ac:dyDescent="0.25">
      <c r="A3475" s="10">
        <v>43976</v>
      </c>
      <c r="B3475" s="10">
        <f>DATE(1904,MONTH(Data_Warmte[[#This Row],[Datumtijd]]),DAY(Data_Warmte[[#This Row],[Datumtijd]]))+TIME(HOUR(Data_Warmte[[#This Row],[Datumtijd]]),MINUTE(Data_Warmte[[#This Row],[Datumtijd]]),SECOND(Data_Warmte[[#This Row],[Datumtijd]]))</f>
        <v>1607</v>
      </c>
      <c r="C3475" s="11">
        <v>1.5120549999999999E-5</v>
      </c>
      <c r="D3475" s="7">
        <f>Data_Warmte[[#This Row],[Fractie]]/MAX(Data_Warmte[Fractie])</f>
        <v>3.6607395509539946E-2</v>
      </c>
    </row>
    <row r="3476" spans="1:4" x14ac:dyDescent="0.25">
      <c r="A3476" s="10">
        <v>43976.041666666664</v>
      </c>
      <c r="B3476" s="10">
        <f>DATE(1904,MONTH(Data_Warmte[[#This Row],[Datumtijd]]),DAY(Data_Warmte[[#This Row],[Datumtijd]]))+TIME(HOUR(Data_Warmte[[#This Row],[Datumtijd]]),MINUTE(Data_Warmte[[#This Row],[Datumtijd]]),SECOND(Data_Warmte[[#This Row],[Datumtijd]]))</f>
        <v>1607.0416666666667</v>
      </c>
      <c r="C3476" s="11">
        <v>1.4112939999999999E-5</v>
      </c>
      <c r="D3476" s="7">
        <f>Data_Warmte[[#This Row],[Fractie]]/MAX(Data_Warmte[Fractie])</f>
        <v>3.4167935450919888E-2</v>
      </c>
    </row>
    <row r="3477" spans="1:4" x14ac:dyDescent="0.25">
      <c r="A3477" s="10">
        <v>43976.083333333336</v>
      </c>
      <c r="B3477" s="10">
        <f>DATE(1904,MONTH(Data_Warmte[[#This Row],[Datumtijd]]),DAY(Data_Warmte[[#This Row],[Datumtijd]]))+TIME(HOUR(Data_Warmte[[#This Row],[Datumtijd]]),MINUTE(Data_Warmte[[#This Row],[Datumtijd]]),SECOND(Data_Warmte[[#This Row],[Datumtijd]]))</f>
        <v>1607.0833333333333</v>
      </c>
      <c r="C3477" s="11">
        <v>1.4583599999999997E-5</v>
      </c>
      <c r="D3477" s="7">
        <f>Data_Warmte[[#This Row],[Fractie]]/MAX(Data_Warmte[Fractie])</f>
        <v>3.530742024284346E-2</v>
      </c>
    </row>
    <row r="3478" spans="1:4" x14ac:dyDescent="0.25">
      <c r="A3478" s="10">
        <v>43976.125</v>
      </c>
      <c r="B3478" s="10">
        <f>DATE(1904,MONTH(Data_Warmte[[#This Row],[Datumtijd]]),DAY(Data_Warmte[[#This Row],[Datumtijd]]))+TIME(HOUR(Data_Warmte[[#This Row],[Datumtijd]]),MINUTE(Data_Warmte[[#This Row],[Datumtijd]]),SECOND(Data_Warmte[[#This Row],[Datumtijd]]))</f>
        <v>1607.125</v>
      </c>
      <c r="C3478" s="11">
        <v>1.602888E-5</v>
      </c>
      <c r="D3478" s="7">
        <f>Data_Warmte[[#This Row],[Fractie]]/MAX(Data_Warmte[Fractie])</f>
        <v>3.8806495116576759E-2</v>
      </c>
    </row>
    <row r="3479" spans="1:4" x14ac:dyDescent="0.25">
      <c r="A3479" s="10">
        <v>43976.166666666664</v>
      </c>
      <c r="B3479" s="10">
        <f>DATE(1904,MONTH(Data_Warmte[[#This Row],[Datumtijd]]),DAY(Data_Warmte[[#This Row],[Datumtijd]]))+TIME(HOUR(Data_Warmte[[#This Row],[Datumtijd]]),MINUTE(Data_Warmte[[#This Row],[Datumtijd]]),SECOND(Data_Warmte[[#This Row],[Datumtijd]]))</f>
        <v>1607.1666666666667</v>
      </c>
      <c r="C3479" s="11">
        <v>1.671647E-5</v>
      </c>
      <c r="D3479" s="7">
        <f>Data_Warmte[[#This Row],[Fractie]]/MAX(Data_Warmte[Fractie])</f>
        <v>4.0471175242524859E-2</v>
      </c>
    </row>
    <row r="3480" spans="1:4" x14ac:dyDescent="0.25">
      <c r="A3480" s="10">
        <v>43976.208333333336</v>
      </c>
      <c r="B3480" s="10">
        <f>DATE(1904,MONTH(Data_Warmte[[#This Row],[Datumtijd]]),DAY(Data_Warmte[[#This Row],[Datumtijd]]))+TIME(HOUR(Data_Warmte[[#This Row],[Datumtijd]]),MINUTE(Data_Warmte[[#This Row],[Datumtijd]]),SECOND(Data_Warmte[[#This Row],[Datumtijd]]))</f>
        <v>1607.2083333333333</v>
      </c>
      <c r="C3480" s="11">
        <v>2.6614800000000008E-5</v>
      </c>
      <c r="D3480" s="7">
        <f>Data_Warmte[[#This Row],[Fractie]]/MAX(Data_Warmte[Fractie])</f>
        <v>6.443538826347614E-2</v>
      </c>
    </row>
    <row r="3481" spans="1:4" x14ac:dyDescent="0.25">
      <c r="A3481" s="10">
        <v>43976.25</v>
      </c>
      <c r="B3481" s="10">
        <f>DATE(1904,MONTH(Data_Warmte[[#This Row],[Datumtijd]]),DAY(Data_Warmte[[#This Row],[Datumtijd]]))+TIME(HOUR(Data_Warmte[[#This Row],[Datumtijd]]),MINUTE(Data_Warmte[[#This Row],[Datumtijd]]),SECOND(Data_Warmte[[#This Row],[Datumtijd]]))</f>
        <v>1607.25</v>
      </c>
      <c r="C3481" s="11">
        <v>4.9421680000000007E-5</v>
      </c>
      <c r="D3481" s="7">
        <f>Data_Warmte[[#This Row],[Fractie]]/MAX(Data_Warmte[Fractie])</f>
        <v>0.11965166521759595</v>
      </c>
    </row>
    <row r="3482" spans="1:4" x14ac:dyDescent="0.25">
      <c r="A3482" s="10">
        <v>43976.291666666664</v>
      </c>
      <c r="B3482" s="10">
        <f>DATE(1904,MONTH(Data_Warmte[[#This Row],[Datumtijd]]),DAY(Data_Warmte[[#This Row],[Datumtijd]]))+TIME(HOUR(Data_Warmte[[#This Row],[Datumtijd]]),MINUTE(Data_Warmte[[#This Row],[Datumtijd]]),SECOND(Data_Warmte[[#This Row],[Datumtijd]]))</f>
        <v>1607.2916666666667</v>
      </c>
      <c r="C3482" s="11">
        <v>5.7361000000000022E-5</v>
      </c>
      <c r="D3482" s="7">
        <f>Data_Warmte[[#This Row],[Fractie]]/MAX(Data_Warmte[Fractie])</f>
        <v>0.13887304455345353</v>
      </c>
    </row>
    <row r="3483" spans="1:4" x14ac:dyDescent="0.25">
      <c r="A3483" s="10">
        <v>43976.333333333336</v>
      </c>
      <c r="B3483" s="10">
        <f>DATE(1904,MONTH(Data_Warmte[[#This Row],[Datumtijd]]),DAY(Data_Warmte[[#This Row],[Datumtijd]]))+TIME(HOUR(Data_Warmte[[#This Row],[Datumtijd]]),MINUTE(Data_Warmte[[#This Row],[Datumtijd]]),SECOND(Data_Warmte[[#This Row],[Datumtijd]]))</f>
        <v>1607.3333333333333</v>
      </c>
      <c r="C3483" s="11">
        <v>4.998418E-5</v>
      </c>
      <c r="D3483" s="7">
        <f>Data_Warmte[[#This Row],[Fractie]]/MAX(Data_Warmte[Fractie])</f>
        <v>0.12101349795344987</v>
      </c>
    </row>
    <row r="3484" spans="1:4" x14ac:dyDescent="0.25">
      <c r="A3484" s="10">
        <v>43976.375</v>
      </c>
      <c r="B3484" s="10">
        <f>DATE(1904,MONTH(Data_Warmte[[#This Row],[Datumtijd]]),DAY(Data_Warmte[[#This Row],[Datumtijd]]))+TIME(HOUR(Data_Warmte[[#This Row],[Datumtijd]]),MINUTE(Data_Warmte[[#This Row],[Datumtijd]]),SECOND(Data_Warmte[[#This Row],[Datumtijd]]))</f>
        <v>1607.375</v>
      </c>
      <c r="C3484" s="11">
        <v>2.8014419999999989E-5</v>
      </c>
      <c r="D3484" s="7">
        <f>Data_Warmte[[#This Row],[Fractie]]/MAX(Data_Warmte[Fractie])</f>
        <v>6.7823918634597663E-2</v>
      </c>
    </row>
    <row r="3485" spans="1:4" x14ac:dyDescent="0.25">
      <c r="A3485" s="10">
        <v>43976.416666666664</v>
      </c>
      <c r="B3485" s="10">
        <f>DATE(1904,MONTH(Data_Warmte[[#This Row],[Datumtijd]]),DAY(Data_Warmte[[#This Row],[Datumtijd]]))+TIME(HOUR(Data_Warmte[[#This Row],[Datumtijd]]),MINUTE(Data_Warmte[[#This Row],[Datumtijd]]),SECOND(Data_Warmte[[#This Row],[Datumtijd]]))</f>
        <v>1607.4166666666667</v>
      </c>
      <c r="C3485" s="11">
        <v>2.0129999999999999E-5</v>
      </c>
      <c r="D3485" s="7">
        <f>Data_Warmte[[#This Row],[Fractie]]/MAX(Data_Warmte[Fractie])</f>
        <v>4.873545417375949E-2</v>
      </c>
    </row>
    <row r="3486" spans="1:4" x14ac:dyDescent="0.25">
      <c r="A3486" s="10">
        <v>43976.458333333336</v>
      </c>
      <c r="B3486" s="10">
        <f>DATE(1904,MONTH(Data_Warmte[[#This Row],[Datumtijd]]),DAY(Data_Warmte[[#This Row],[Datumtijd]]))+TIME(HOUR(Data_Warmte[[#This Row],[Datumtijd]]),MINUTE(Data_Warmte[[#This Row],[Datumtijd]]),SECOND(Data_Warmte[[#This Row],[Datumtijd]]))</f>
        <v>1607.4583333333333</v>
      </c>
      <c r="C3486" s="11">
        <v>2.2079999999999999E-5</v>
      </c>
      <c r="D3486" s="7">
        <f>Data_Warmte[[#This Row],[Fractie]]/MAX(Data_Warmte[Fractie])</f>
        <v>5.3456474324719803E-2</v>
      </c>
    </row>
    <row r="3487" spans="1:4" x14ac:dyDescent="0.25">
      <c r="A3487" s="10">
        <v>43976.5</v>
      </c>
      <c r="B3487" s="10">
        <f>DATE(1904,MONTH(Data_Warmte[[#This Row],[Datumtijd]]),DAY(Data_Warmte[[#This Row],[Datumtijd]]))+TIME(HOUR(Data_Warmte[[#This Row],[Datumtijd]]),MINUTE(Data_Warmte[[#This Row],[Datumtijd]]),SECOND(Data_Warmte[[#This Row],[Datumtijd]]))</f>
        <v>1607.5</v>
      </c>
      <c r="C3487" s="11">
        <v>2.1489999999999999E-5</v>
      </c>
      <c r="D3487" s="7">
        <f>Data_Warmte[[#This Row],[Fractie]]/MAX(Data_Warmte[Fractie])</f>
        <v>5.2028063099557452E-2</v>
      </c>
    </row>
    <row r="3488" spans="1:4" x14ac:dyDescent="0.25">
      <c r="A3488" s="10">
        <v>43976.541666666664</v>
      </c>
      <c r="B3488" s="10">
        <f>DATE(1904,MONTH(Data_Warmte[[#This Row],[Datumtijd]]),DAY(Data_Warmte[[#This Row],[Datumtijd]]))+TIME(HOUR(Data_Warmte[[#This Row],[Datumtijd]]),MINUTE(Data_Warmte[[#This Row],[Datumtijd]]),SECOND(Data_Warmte[[#This Row],[Datumtijd]]))</f>
        <v>1607.5416666666667</v>
      </c>
      <c r="C3488" s="11">
        <v>1.7600000000000001E-5</v>
      </c>
      <c r="D3488" s="7">
        <f>Data_Warmte[[#This Row],[Fractie]]/MAX(Data_Warmte[Fractie])</f>
        <v>4.2610233157385352E-2</v>
      </c>
    </row>
    <row r="3489" spans="1:4" x14ac:dyDescent="0.25">
      <c r="A3489" s="10">
        <v>43976.583333333336</v>
      </c>
      <c r="B3489" s="10">
        <f>DATE(1904,MONTH(Data_Warmte[[#This Row],[Datumtijd]]),DAY(Data_Warmte[[#This Row],[Datumtijd]]))+TIME(HOUR(Data_Warmte[[#This Row],[Datumtijd]]),MINUTE(Data_Warmte[[#This Row],[Datumtijd]]),SECOND(Data_Warmte[[#This Row],[Datumtijd]]))</f>
        <v>1607.5833333333333</v>
      </c>
      <c r="C3489" s="11">
        <v>1.6120000000000002E-5</v>
      </c>
      <c r="D3489" s="7">
        <f>Data_Warmte[[#This Row],[Fractie]]/MAX(Data_Warmte[Fractie])</f>
        <v>3.9027099914605221E-2</v>
      </c>
    </row>
    <row r="3490" spans="1:4" x14ac:dyDescent="0.25">
      <c r="A3490" s="10">
        <v>43976.625</v>
      </c>
      <c r="B3490" s="10">
        <f>DATE(1904,MONTH(Data_Warmte[[#This Row],[Datumtijd]]),DAY(Data_Warmte[[#This Row],[Datumtijd]]))+TIME(HOUR(Data_Warmte[[#This Row],[Datumtijd]]),MINUTE(Data_Warmte[[#This Row],[Datumtijd]]),SECOND(Data_Warmte[[#This Row],[Datumtijd]]))</f>
        <v>1607.625</v>
      </c>
      <c r="C3490" s="11">
        <v>1.6779999999999999E-5</v>
      </c>
      <c r="D3490" s="7">
        <f>Data_Warmte[[#This Row],[Fractie]]/MAX(Data_Warmte[Fractie])</f>
        <v>4.0624983658007166E-2</v>
      </c>
    </row>
    <row r="3491" spans="1:4" x14ac:dyDescent="0.25">
      <c r="A3491" s="10">
        <v>43976.666666666664</v>
      </c>
      <c r="B3491" s="10">
        <f>DATE(1904,MONTH(Data_Warmte[[#This Row],[Datumtijd]]),DAY(Data_Warmte[[#This Row],[Datumtijd]]))+TIME(HOUR(Data_Warmte[[#This Row],[Datumtijd]]),MINUTE(Data_Warmte[[#This Row],[Datumtijd]]),SECOND(Data_Warmte[[#This Row],[Datumtijd]]))</f>
        <v>1607.6666666666667</v>
      </c>
      <c r="C3491" s="11">
        <v>3.3905380000000008E-5</v>
      </c>
      <c r="D3491" s="7">
        <f>Data_Warmte[[#This Row],[Fractie]]/MAX(Data_Warmte[Fractie])</f>
        <v>8.2086144721008544E-2</v>
      </c>
    </row>
    <row r="3492" spans="1:4" x14ac:dyDescent="0.25">
      <c r="A3492" s="10">
        <v>43976.708333333336</v>
      </c>
      <c r="B3492" s="10">
        <f>DATE(1904,MONTH(Data_Warmte[[#This Row],[Datumtijd]]),DAY(Data_Warmte[[#This Row],[Datumtijd]]))+TIME(HOUR(Data_Warmte[[#This Row],[Datumtijd]]),MINUTE(Data_Warmte[[#This Row],[Datumtijd]]),SECOND(Data_Warmte[[#This Row],[Datumtijd]]))</f>
        <v>1607.7083333333333</v>
      </c>
      <c r="C3492" s="11">
        <v>5.3668919999999998E-5</v>
      </c>
      <c r="D3492" s="7">
        <f>Data_Warmte[[#This Row],[Fractie]]/MAX(Data_Warmte[Fractie])</f>
        <v>0.12993438605142396</v>
      </c>
    </row>
    <row r="3493" spans="1:4" x14ac:dyDescent="0.25">
      <c r="A3493" s="10">
        <v>43976.75</v>
      </c>
      <c r="B3493" s="10">
        <f>DATE(1904,MONTH(Data_Warmte[[#This Row],[Datumtijd]]),DAY(Data_Warmte[[#This Row],[Datumtijd]]))+TIME(HOUR(Data_Warmte[[#This Row],[Datumtijd]]),MINUTE(Data_Warmte[[#This Row],[Datumtijd]]),SECOND(Data_Warmte[[#This Row],[Datumtijd]]))</f>
        <v>1607.75</v>
      </c>
      <c r="C3493" s="11">
        <v>5.4694049999999992E-5</v>
      </c>
      <c r="D3493" s="7">
        <f>Data_Warmte[[#This Row],[Fractie]]/MAX(Data_Warmte[Fractie])</f>
        <v>0.13241626266032341</v>
      </c>
    </row>
    <row r="3494" spans="1:4" x14ac:dyDescent="0.25">
      <c r="A3494" s="10">
        <v>43976.791666666664</v>
      </c>
      <c r="B3494" s="10">
        <f>DATE(1904,MONTH(Data_Warmte[[#This Row],[Datumtijd]]),DAY(Data_Warmte[[#This Row],[Datumtijd]]))+TIME(HOUR(Data_Warmte[[#This Row],[Datumtijd]]),MINUTE(Data_Warmte[[#This Row],[Datumtijd]]),SECOND(Data_Warmte[[#This Row],[Datumtijd]]))</f>
        <v>1607.7916666666667</v>
      </c>
      <c r="C3494" s="11">
        <v>5.1526790000000009E-5</v>
      </c>
      <c r="D3494" s="7">
        <f>Data_Warmte[[#This Row],[Fractie]]/MAX(Data_Warmte[Fractie])</f>
        <v>0.12474821225861547</v>
      </c>
    </row>
    <row r="3495" spans="1:4" x14ac:dyDescent="0.25">
      <c r="A3495" s="10">
        <v>43976.833333333336</v>
      </c>
      <c r="B3495" s="10">
        <f>DATE(1904,MONTH(Data_Warmte[[#This Row],[Datumtijd]]),DAY(Data_Warmte[[#This Row],[Datumtijd]]))+TIME(HOUR(Data_Warmte[[#This Row],[Datumtijd]]),MINUTE(Data_Warmte[[#This Row],[Datumtijd]]),SECOND(Data_Warmte[[#This Row],[Datumtijd]]))</f>
        <v>1607.8333333333333</v>
      </c>
      <c r="C3495" s="11">
        <v>4.8905550000000025E-5</v>
      </c>
      <c r="D3495" s="7">
        <f>Data_Warmte[[#This Row],[Fractie]]/MAX(Data_Warmte[Fractie])</f>
        <v>0.11840209591989592</v>
      </c>
    </row>
    <row r="3496" spans="1:4" x14ac:dyDescent="0.25">
      <c r="A3496" s="10">
        <v>43976.875</v>
      </c>
      <c r="B3496" s="10">
        <f>DATE(1904,MONTH(Data_Warmte[[#This Row],[Datumtijd]]),DAY(Data_Warmte[[#This Row],[Datumtijd]]))+TIME(HOUR(Data_Warmte[[#This Row],[Datumtijd]]),MINUTE(Data_Warmte[[#This Row],[Datumtijd]]),SECOND(Data_Warmte[[#This Row],[Datumtijd]]))</f>
        <v>1607.875</v>
      </c>
      <c r="C3496" s="11">
        <v>4.4811800000000004E-5</v>
      </c>
      <c r="D3496" s="7">
        <f>Data_Warmte[[#This Row],[Fractie]]/MAX(Data_Warmte[Fractie])</f>
        <v>0.10849097989784778</v>
      </c>
    </row>
    <row r="3497" spans="1:4" x14ac:dyDescent="0.25">
      <c r="A3497" s="10">
        <v>43976.916666666664</v>
      </c>
      <c r="B3497" s="10">
        <f>DATE(1904,MONTH(Data_Warmte[[#This Row],[Datumtijd]]),DAY(Data_Warmte[[#This Row],[Datumtijd]]))+TIME(HOUR(Data_Warmte[[#This Row],[Datumtijd]]),MINUTE(Data_Warmte[[#This Row],[Datumtijd]]),SECOND(Data_Warmte[[#This Row],[Datumtijd]]))</f>
        <v>1607.9166666666667</v>
      </c>
      <c r="C3497" s="11">
        <v>3.4243500000000012E-5</v>
      </c>
      <c r="D3497" s="7">
        <f>Data_Warmte[[#This Row],[Fractie]]/MAX(Data_Warmte[Fractie])</f>
        <v>8.2904745404825328E-2</v>
      </c>
    </row>
    <row r="3498" spans="1:4" x14ac:dyDescent="0.25">
      <c r="A3498" s="10">
        <v>43976.958333333336</v>
      </c>
      <c r="B3498" s="10">
        <f>DATE(1904,MONTH(Data_Warmte[[#This Row],[Datumtijd]]),DAY(Data_Warmte[[#This Row],[Datumtijd]]))+TIME(HOUR(Data_Warmte[[#This Row],[Datumtijd]]),MINUTE(Data_Warmte[[#This Row],[Datumtijd]]),SECOND(Data_Warmte[[#This Row],[Datumtijd]]))</f>
        <v>1607.9583333333333</v>
      </c>
      <c r="C3498" s="11">
        <v>2.3567040000000003E-5</v>
      </c>
      <c r="D3498" s="7">
        <f>Data_Warmte[[#This Row],[Fractie]]/MAX(Data_Warmte[Fractie])</f>
        <v>5.7056651660762896E-2</v>
      </c>
    </row>
    <row r="3499" spans="1:4" x14ac:dyDescent="0.25">
      <c r="A3499" s="10">
        <v>43977</v>
      </c>
      <c r="B3499" s="10">
        <f>DATE(1904,MONTH(Data_Warmte[[#This Row],[Datumtijd]]),DAY(Data_Warmte[[#This Row],[Datumtijd]]))+TIME(HOUR(Data_Warmte[[#This Row],[Datumtijd]]),MINUTE(Data_Warmte[[#This Row],[Datumtijd]]),SECOND(Data_Warmte[[#This Row],[Datumtijd]]))</f>
        <v>1608</v>
      </c>
      <c r="C3499" s="11">
        <v>1.5672999999999997E-5</v>
      </c>
      <c r="D3499" s="7">
        <f>Data_Warmte[[#This Row],[Fractie]]/MAX(Data_Warmte[Fractie])</f>
        <v>3.7944896833846616E-2</v>
      </c>
    </row>
    <row r="3500" spans="1:4" x14ac:dyDescent="0.25">
      <c r="A3500" s="10">
        <v>43977.041666666664</v>
      </c>
      <c r="B3500" s="10">
        <f>DATE(1904,MONTH(Data_Warmte[[#This Row],[Datumtijd]]),DAY(Data_Warmte[[#This Row],[Datumtijd]]))+TIME(HOUR(Data_Warmte[[#This Row],[Datumtijd]]),MINUTE(Data_Warmte[[#This Row],[Datumtijd]]),SECOND(Data_Warmte[[#This Row],[Datumtijd]]))</f>
        <v>1608.0416666666667</v>
      </c>
      <c r="C3500" s="11">
        <v>1.462774E-5</v>
      </c>
      <c r="D3500" s="7">
        <f>Data_Warmte[[#This Row],[Fractie]]/MAX(Data_Warmte[Fractie])</f>
        <v>3.5414284770773408E-2</v>
      </c>
    </row>
    <row r="3501" spans="1:4" x14ac:dyDescent="0.25">
      <c r="A3501" s="10">
        <v>43977.083333333336</v>
      </c>
      <c r="B3501" s="10">
        <f>DATE(1904,MONTH(Data_Warmte[[#This Row],[Datumtijd]]),DAY(Data_Warmte[[#This Row],[Datumtijd]]))+TIME(HOUR(Data_Warmte[[#This Row],[Datumtijd]]),MINUTE(Data_Warmte[[#This Row],[Datumtijd]]),SECOND(Data_Warmte[[#This Row],[Datumtijd]]))</f>
        <v>1608.0833333333333</v>
      </c>
      <c r="C3501" s="11">
        <v>1.5492759999999999E-5</v>
      </c>
      <c r="D3501" s="7">
        <f>Data_Warmte[[#This Row],[Fractie]]/MAX(Data_Warmte[Fractie])</f>
        <v>3.75085293097394E-2</v>
      </c>
    </row>
    <row r="3502" spans="1:4" x14ac:dyDescent="0.25">
      <c r="A3502" s="10">
        <v>43977.125</v>
      </c>
      <c r="B3502" s="10">
        <f>DATE(1904,MONTH(Data_Warmte[[#This Row],[Datumtijd]]),DAY(Data_Warmte[[#This Row],[Datumtijd]]))+TIME(HOUR(Data_Warmte[[#This Row],[Datumtijd]]),MINUTE(Data_Warmte[[#This Row],[Datumtijd]]),SECOND(Data_Warmte[[#This Row],[Datumtijd]]))</f>
        <v>1608.125</v>
      </c>
      <c r="C3502" s="11">
        <v>1.7014930000000001E-5</v>
      </c>
      <c r="D3502" s="7">
        <f>Data_Warmte[[#This Row],[Fractie]]/MAX(Data_Warmte[Fractie])</f>
        <v>4.1193757639579019E-2</v>
      </c>
    </row>
    <row r="3503" spans="1:4" x14ac:dyDescent="0.25">
      <c r="A3503" s="10">
        <v>43977.166666666664</v>
      </c>
      <c r="B3503" s="10">
        <f>DATE(1904,MONTH(Data_Warmte[[#This Row],[Datumtijd]]),DAY(Data_Warmte[[#This Row],[Datumtijd]]))+TIME(HOUR(Data_Warmte[[#This Row],[Datumtijd]]),MINUTE(Data_Warmte[[#This Row],[Datumtijd]]),SECOND(Data_Warmte[[#This Row],[Datumtijd]]))</f>
        <v>1608.1666666666667</v>
      </c>
      <c r="C3503" s="11">
        <v>1.760164E-5</v>
      </c>
      <c r="D3503" s="7">
        <f>Data_Warmte[[#This Row],[Fractie]]/MAX(Data_Warmte[Fractie])</f>
        <v>4.261420365638411E-2</v>
      </c>
    </row>
    <row r="3504" spans="1:4" x14ac:dyDescent="0.25">
      <c r="A3504" s="10">
        <v>43977.208333333336</v>
      </c>
      <c r="B3504" s="10">
        <f>DATE(1904,MONTH(Data_Warmte[[#This Row],[Datumtijd]]),DAY(Data_Warmte[[#This Row],[Datumtijd]]))+TIME(HOUR(Data_Warmte[[#This Row],[Datumtijd]]),MINUTE(Data_Warmte[[#This Row],[Datumtijd]]),SECOND(Data_Warmte[[#This Row],[Datumtijd]]))</f>
        <v>1608.2083333333333</v>
      </c>
      <c r="C3504" s="11">
        <v>2.7764800000000009E-5</v>
      </c>
      <c r="D3504" s="7">
        <f>Data_Warmte[[#This Row],[Fractie]]/MAX(Data_Warmte[Fractie])</f>
        <v>6.7219579634555299E-2</v>
      </c>
    </row>
    <row r="3505" spans="1:4" x14ac:dyDescent="0.25">
      <c r="A3505" s="10">
        <v>43977.25</v>
      </c>
      <c r="B3505" s="10">
        <f>DATE(1904,MONTH(Data_Warmte[[#This Row],[Datumtijd]]),DAY(Data_Warmte[[#This Row],[Datumtijd]]))+TIME(HOUR(Data_Warmte[[#This Row],[Datumtijd]]),MINUTE(Data_Warmte[[#This Row],[Datumtijd]]),SECOND(Data_Warmte[[#This Row],[Datumtijd]]))</f>
        <v>1608.25</v>
      </c>
      <c r="C3505" s="11">
        <v>5.0224560000000011E-5</v>
      </c>
      <c r="D3505" s="7">
        <f>Data_Warmte[[#This Row],[Fractie]]/MAX(Data_Warmte[Fractie])</f>
        <v>0.12159546658108468</v>
      </c>
    </row>
    <row r="3506" spans="1:4" x14ac:dyDescent="0.25">
      <c r="A3506" s="10">
        <v>43977.291666666664</v>
      </c>
      <c r="B3506" s="10">
        <f>DATE(1904,MONTH(Data_Warmte[[#This Row],[Datumtijd]]),DAY(Data_Warmte[[#This Row],[Datumtijd]]))+TIME(HOUR(Data_Warmte[[#This Row],[Datumtijd]]),MINUTE(Data_Warmte[[#This Row],[Datumtijd]]),SECOND(Data_Warmte[[#This Row],[Datumtijd]]))</f>
        <v>1608.2916666666667</v>
      </c>
      <c r="C3506" s="11">
        <v>5.4040000000000004E-5</v>
      </c>
      <c r="D3506" s="7">
        <f>Data_Warmte[[#This Row],[Fractie]]/MAX(Data_Warmte[Fractie])</f>
        <v>0.13083278408097185</v>
      </c>
    </row>
    <row r="3507" spans="1:4" x14ac:dyDescent="0.25">
      <c r="A3507" s="10">
        <v>43977.333333333336</v>
      </c>
      <c r="B3507" s="10">
        <f>DATE(1904,MONTH(Data_Warmte[[#This Row],[Datumtijd]]),DAY(Data_Warmte[[#This Row],[Datumtijd]]))+TIME(HOUR(Data_Warmte[[#This Row],[Datumtijd]]),MINUTE(Data_Warmte[[#This Row],[Datumtijd]]),SECOND(Data_Warmte[[#This Row],[Datumtijd]]))</f>
        <v>1608.3333333333333</v>
      </c>
      <c r="C3507" s="11">
        <v>4.4687140000000024E-5</v>
      </c>
      <c r="D3507" s="7">
        <f>Data_Warmte[[#This Row],[Fractie]]/MAX(Data_Warmte[Fractie])</f>
        <v>0.10818917355322286</v>
      </c>
    </row>
    <row r="3508" spans="1:4" x14ac:dyDescent="0.25">
      <c r="A3508" s="10">
        <v>43977.375</v>
      </c>
      <c r="B3508" s="10">
        <f>DATE(1904,MONTH(Data_Warmte[[#This Row],[Datumtijd]]),DAY(Data_Warmte[[#This Row],[Datumtijd]]))+TIME(HOUR(Data_Warmte[[#This Row],[Datumtijd]]),MINUTE(Data_Warmte[[#This Row],[Datumtijd]]),SECOND(Data_Warmte[[#This Row],[Datumtijd]]))</f>
        <v>1608.375</v>
      </c>
      <c r="C3508" s="11">
        <v>2.3879999999999998E-5</v>
      </c>
      <c r="D3508" s="7">
        <f>Data_Warmte[[#This Row],[Fractie]]/MAX(Data_Warmte[Fractie])</f>
        <v>5.7814339079452395E-2</v>
      </c>
    </row>
    <row r="3509" spans="1:4" x14ac:dyDescent="0.25">
      <c r="A3509" s="10">
        <v>43977.416666666664</v>
      </c>
      <c r="B3509" s="10">
        <f>DATE(1904,MONTH(Data_Warmte[[#This Row],[Datumtijd]]),DAY(Data_Warmte[[#This Row],[Datumtijd]]))+TIME(HOUR(Data_Warmte[[#This Row],[Datumtijd]]),MINUTE(Data_Warmte[[#This Row],[Datumtijd]]),SECOND(Data_Warmte[[#This Row],[Datumtijd]]))</f>
        <v>1608.4166666666667</v>
      </c>
      <c r="C3509" s="11">
        <v>2.0129999999999999E-5</v>
      </c>
      <c r="D3509" s="7">
        <f>Data_Warmte[[#This Row],[Fractie]]/MAX(Data_Warmte[Fractie])</f>
        <v>4.873545417375949E-2</v>
      </c>
    </row>
    <row r="3510" spans="1:4" x14ac:dyDescent="0.25">
      <c r="A3510" s="10">
        <v>43977.458333333336</v>
      </c>
      <c r="B3510" s="10">
        <f>DATE(1904,MONTH(Data_Warmte[[#This Row],[Datumtijd]]),DAY(Data_Warmte[[#This Row],[Datumtijd]]))+TIME(HOUR(Data_Warmte[[#This Row],[Datumtijd]]),MINUTE(Data_Warmte[[#This Row],[Datumtijd]]),SECOND(Data_Warmte[[#This Row],[Datumtijd]]))</f>
        <v>1608.4583333333333</v>
      </c>
      <c r="C3510" s="11">
        <v>2.2079999999999999E-5</v>
      </c>
      <c r="D3510" s="7">
        <f>Data_Warmte[[#This Row],[Fractie]]/MAX(Data_Warmte[Fractie])</f>
        <v>5.3456474324719803E-2</v>
      </c>
    </row>
    <row r="3511" spans="1:4" x14ac:dyDescent="0.25">
      <c r="A3511" s="10">
        <v>43977.5</v>
      </c>
      <c r="B3511" s="10">
        <f>DATE(1904,MONTH(Data_Warmte[[#This Row],[Datumtijd]]),DAY(Data_Warmte[[#This Row],[Datumtijd]]))+TIME(HOUR(Data_Warmte[[#This Row],[Datumtijd]]),MINUTE(Data_Warmte[[#This Row],[Datumtijd]]),SECOND(Data_Warmte[[#This Row],[Datumtijd]]))</f>
        <v>1608.5</v>
      </c>
      <c r="C3511" s="11">
        <v>2.1489999999999999E-5</v>
      </c>
      <c r="D3511" s="7">
        <f>Data_Warmte[[#This Row],[Fractie]]/MAX(Data_Warmte[Fractie])</f>
        <v>5.2028063099557452E-2</v>
      </c>
    </row>
    <row r="3512" spans="1:4" x14ac:dyDescent="0.25">
      <c r="A3512" s="10">
        <v>43977.541666666664</v>
      </c>
      <c r="B3512" s="10">
        <f>DATE(1904,MONTH(Data_Warmte[[#This Row],[Datumtijd]]),DAY(Data_Warmte[[#This Row],[Datumtijd]]))+TIME(HOUR(Data_Warmte[[#This Row],[Datumtijd]]),MINUTE(Data_Warmte[[#This Row],[Datumtijd]]),SECOND(Data_Warmte[[#This Row],[Datumtijd]]))</f>
        <v>1608.5416666666667</v>
      </c>
      <c r="C3512" s="11">
        <v>1.7600000000000001E-5</v>
      </c>
      <c r="D3512" s="7">
        <f>Data_Warmte[[#This Row],[Fractie]]/MAX(Data_Warmte[Fractie])</f>
        <v>4.2610233157385352E-2</v>
      </c>
    </row>
    <row r="3513" spans="1:4" x14ac:dyDescent="0.25">
      <c r="A3513" s="10">
        <v>43977.583333333336</v>
      </c>
      <c r="B3513" s="10">
        <f>DATE(1904,MONTH(Data_Warmte[[#This Row],[Datumtijd]]),DAY(Data_Warmte[[#This Row],[Datumtijd]]))+TIME(HOUR(Data_Warmte[[#This Row],[Datumtijd]]),MINUTE(Data_Warmte[[#This Row],[Datumtijd]]),SECOND(Data_Warmte[[#This Row],[Datumtijd]]))</f>
        <v>1608.5833333333333</v>
      </c>
      <c r="C3513" s="11">
        <v>1.6120000000000002E-5</v>
      </c>
      <c r="D3513" s="7">
        <f>Data_Warmte[[#This Row],[Fractie]]/MAX(Data_Warmte[Fractie])</f>
        <v>3.9027099914605221E-2</v>
      </c>
    </row>
    <row r="3514" spans="1:4" x14ac:dyDescent="0.25">
      <c r="A3514" s="10">
        <v>43977.625</v>
      </c>
      <c r="B3514" s="10">
        <f>DATE(1904,MONTH(Data_Warmte[[#This Row],[Datumtijd]]),DAY(Data_Warmte[[#This Row],[Datumtijd]]))+TIME(HOUR(Data_Warmte[[#This Row],[Datumtijd]]),MINUTE(Data_Warmte[[#This Row],[Datumtijd]]),SECOND(Data_Warmte[[#This Row],[Datumtijd]]))</f>
        <v>1608.625</v>
      </c>
      <c r="C3514" s="11">
        <v>1.8366410000000002E-5</v>
      </c>
      <c r="D3514" s="7">
        <f>Data_Warmte[[#This Row],[Fractie]]/MAX(Data_Warmte[Fractie])</f>
        <v>4.4465739338871248E-2</v>
      </c>
    </row>
    <row r="3515" spans="1:4" x14ac:dyDescent="0.25">
      <c r="A3515" s="10">
        <v>43977.666666666664</v>
      </c>
      <c r="B3515" s="10">
        <f>DATE(1904,MONTH(Data_Warmte[[#This Row],[Datumtijd]]),DAY(Data_Warmte[[#This Row],[Datumtijd]]))+TIME(HOUR(Data_Warmte[[#This Row],[Datumtijd]]),MINUTE(Data_Warmte[[#This Row],[Datumtijd]]),SECOND(Data_Warmte[[#This Row],[Datumtijd]]))</f>
        <v>1608.6666666666667</v>
      </c>
      <c r="C3515" s="11">
        <v>3.768461999999999E-5</v>
      </c>
      <c r="D3515" s="7">
        <f>Data_Warmte[[#This Row],[Fractie]]/MAX(Data_Warmte[Fractie])</f>
        <v>9.1235820718606059E-2</v>
      </c>
    </row>
    <row r="3516" spans="1:4" x14ac:dyDescent="0.25">
      <c r="A3516" s="10">
        <v>43977.708333333336</v>
      </c>
      <c r="B3516" s="10">
        <f>DATE(1904,MONTH(Data_Warmte[[#This Row],[Datumtijd]]),DAY(Data_Warmte[[#This Row],[Datumtijd]]))+TIME(HOUR(Data_Warmte[[#This Row],[Datumtijd]]),MINUTE(Data_Warmte[[#This Row],[Datumtijd]]),SECOND(Data_Warmte[[#This Row],[Datumtijd]]))</f>
        <v>1608.7083333333333</v>
      </c>
      <c r="C3516" s="11">
        <v>6.0378959999999976E-5</v>
      </c>
      <c r="D3516" s="7">
        <f>Data_Warmte[[#This Row],[Fractie]]/MAX(Data_Warmte[Fractie])</f>
        <v>0.14617963428411607</v>
      </c>
    </row>
    <row r="3517" spans="1:4" x14ac:dyDescent="0.25">
      <c r="A3517" s="10">
        <v>43977.75</v>
      </c>
      <c r="B3517" s="10">
        <f>DATE(1904,MONTH(Data_Warmte[[#This Row],[Datumtijd]]),DAY(Data_Warmte[[#This Row],[Datumtijd]]))+TIME(HOUR(Data_Warmte[[#This Row],[Datumtijd]]),MINUTE(Data_Warmte[[#This Row],[Datumtijd]]),SECOND(Data_Warmte[[#This Row],[Datumtijd]]))</f>
        <v>1608.75</v>
      </c>
      <c r="C3517" s="11">
        <v>6.0711899999999977E-5</v>
      </c>
      <c r="D3517" s="7">
        <f>Data_Warmte[[#This Row],[Fractie]]/MAX(Data_Warmte[Fractie])</f>
        <v>0.14698569400158309</v>
      </c>
    </row>
    <row r="3518" spans="1:4" x14ac:dyDescent="0.25">
      <c r="A3518" s="10">
        <v>43977.791666666664</v>
      </c>
      <c r="B3518" s="10">
        <f>DATE(1904,MONTH(Data_Warmte[[#This Row],[Datumtijd]]),DAY(Data_Warmte[[#This Row],[Datumtijd]]))+TIME(HOUR(Data_Warmte[[#This Row],[Datumtijd]]),MINUTE(Data_Warmte[[#This Row],[Datumtijd]]),SECOND(Data_Warmte[[#This Row],[Datumtijd]]))</f>
        <v>1608.7916666666667</v>
      </c>
      <c r="C3518" s="11">
        <v>5.6158299999999994E-5</v>
      </c>
      <c r="D3518" s="7">
        <f>Data_Warmte[[#This Row],[Fractie]]/MAX(Data_Warmte[Fractie])</f>
        <v>0.13596126458649962</v>
      </c>
    </row>
    <row r="3519" spans="1:4" x14ac:dyDescent="0.25">
      <c r="A3519" s="10">
        <v>43977.833333333336</v>
      </c>
      <c r="B3519" s="10">
        <f>DATE(1904,MONTH(Data_Warmte[[#This Row],[Datumtijd]]),DAY(Data_Warmte[[#This Row],[Datumtijd]]))+TIME(HOUR(Data_Warmte[[#This Row],[Datumtijd]]),MINUTE(Data_Warmte[[#This Row],[Datumtijd]]),SECOND(Data_Warmte[[#This Row],[Datumtijd]]))</f>
        <v>1608.8333333333333</v>
      </c>
      <c r="C3519" s="11">
        <v>4.9017620000000018E-5</v>
      </c>
      <c r="D3519" s="7">
        <f>Data_Warmte[[#This Row],[Fractie]]/MAX(Data_Warmte[Fractie])</f>
        <v>0.11867342142159751</v>
      </c>
    </row>
    <row r="3520" spans="1:4" x14ac:dyDescent="0.25">
      <c r="A3520" s="10">
        <v>43977.875</v>
      </c>
      <c r="B3520" s="10">
        <f>DATE(1904,MONTH(Data_Warmte[[#This Row],[Datumtijd]]),DAY(Data_Warmte[[#This Row],[Datumtijd]]))+TIME(HOUR(Data_Warmte[[#This Row],[Datumtijd]]),MINUTE(Data_Warmte[[#This Row],[Datumtijd]]),SECOND(Data_Warmte[[#This Row],[Datumtijd]]))</f>
        <v>1608.875</v>
      </c>
      <c r="C3520" s="11">
        <v>4.3610209999999992E-5</v>
      </c>
      <c r="D3520" s="7">
        <f>Data_Warmte[[#This Row],[Fractie]]/MAX(Data_Warmte[Fractie])</f>
        <v>0.10558188728082601</v>
      </c>
    </row>
    <row r="3521" spans="1:4" x14ac:dyDescent="0.25">
      <c r="A3521" s="10">
        <v>43977.916666666664</v>
      </c>
      <c r="B3521" s="10">
        <f>DATE(1904,MONTH(Data_Warmte[[#This Row],[Datumtijd]]),DAY(Data_Warmte[[#This Row],[Datumtijd]]))+TIME(HOUR(Data_Warmte[[#This Row],[Datumtijd]]),MINUTE(Data_Warmte[[#This Row],[Datumtijd]]),SECOND(Data_Warmte[[#This Row],[Datumtijd]]))</f>
        <v>1608.9166666666667</v>
      </c>
      <c r="C3521" s="11">
        <v>3.28905E-5</v>
      </c>
      <c r="D3521" s="7">
        <f>Data_Warmte[[#This Row],[Fractie]]/MAX(Data_Warmte[Fractie])</f>
        <v>7.9629083730851299E-2</v>
      </c>
    </row>
    <row r="3522" spans="1:4" x14ac:dyDescent="0.25">
      <c r="A3522" s="10">
        <v>43977.958333333336</v>
      </c>
      <c r="B3522" s="10">
        <f>DATE(1904,MONTH(Data_Warmte[[#This Row],[Datumtijd]]),DAY(Data_Warmte[[#This Row],[Datumtijd]]))+TIME(HOUR(Data_Warmte[[#This Row],[Datumtijd]]),MINUTE(Data_Warmte[[#This Row],[Datumtijd]]),SECOND(Data_Warmte[[#This Row],[Datumtijd]]))</f>
        <v>1608.9583333333333</v>
      </c>
      <c r="C3522" s="11">
        <v>2.295868E-5</v>
      </c>
      <c r="D3522" s="7">
        <f>Data_Warmte[[#This Row],[Fractie]]/MAX(Data_Warmte[Fractie])</f>
        <v>5.5583790215102263E-2</v>
      </c>
    </row>
    <row r="3523" spans="1:4" x14ac:dyDescent="0.25">
      <c r="A3523" s="10">
        <v>43978</v>
      </c>
      <c r="B3523" s="10">
        <f>DATE(1904,MONTH(Data_Warmte[[#This Row],[Datumtijd]]),DAY(Data_Warmte[[#This Row],[Datumtijd]]))+TIME(HOUR(Data_Warmte[[#This Row],[Datumtijd]]),MINUTE(Data_Warmte[[#This Row],[Datumtijd]]),SECOND(Data_Warmte[[#This Row],[Datumtijd]]))</f>
        <v>1609</v>
      </c>
      <c r="C3523" s="11">
        <v>1.5425049999999996E-5</v>
      </c>
      <c r="D3523" s="7">
        <f>Data_Warmte[[#This Row],[Fractie]]/MAX(Data_Warmte[Fractie])</f>
        <v>3.7344600963882202E-2</v>
      </c>
    </row>
    <row r="3524" spans="1:4" x14ac:dyDescent="0.25">
      <c r="A3524" s="10">
        <v>43978.041666666664</v>
      </c>
      <c r="B3524" s="10">
        <f>DATE(1904,MONTH(Data_Warmte[[#This Row],[Datumtijd]]),DAY(Data_Warmte[[#This Row],[Datumtijd]]))+TIME(HOUR(Data_Warmte[[#This Row],[Datumtijd]]),MINUTE(Data_Warmte[[#This Row],[Datumtijd]]),SECOND(Data_Warmte[[#This Row],[Datumtijd]]))</f>
        <v>1609.0416666666667</v>
      </c>
      <c r="C3524" s="11">
        <v>1.462774E-5</v>
      </c>
      <c r="D3524" s="7">
        <f>Data_Warmte[[#This Row],[Fractie]]/MAX(Data_Warmte[Fractie])</f>
        <v>3.5414284770773408E-2</v>
      </c>
    </row>
    <row r="3525" spans="1:4" x14ac:dyDescent="0.25">
      <c r="A3525" s="10">
        <v>43978.083333333336</v>
      </c>
      <c r="B3525" s="10">
        <f>DATE(1904,MONTH(Data_Warmte[[#This Row],[Datumtijd]]),DAY(Data_Warmte[[#This Row],[Datumtijd]]))+TIME(HOUR(Data_Warmte[[#This Row],[Datumtijd]]),MINUTE(Data_Warmte[[#This Row],[Datumtijd]]),SECOND(Data_Warmte[[#This Row],[Datumtijd]]))</f>
        <v>1609.0833333333333</v>
      </c>
      <c r="C3525" s="11">
        <v>1.499772E-5</v>
      </c>
      <c r="D3525" s="7">
        <f>Data_Warmte[[#This Row],[Fractie]]/MAX(Data_Warmte[Fractie])</f>
        <v>3.6310019660748948E-2</v>
      </c>
    </row>
    <row r="3526" spans="1:4" x14ac:dyDescent="0.25">
      <c r="A3526" s="10">
        <v>43978.125</v>
      </c>
      <c r="B3526" s="10">
        <f>DATE(1904,MONTH(Data_Warmte[[#This Row],[Datumtijd]]),DAY(Data_Warmte[[#This Row],[Datumtijd]]))+TIME(HOUR(Data_Warmte[[#This Row],[Datumtijd]]),MINUTE(Data_Warmte[[#This Row],[Datumtijd]]),SECOND(Data_Warmte[[#This Row],[Datumtijd]]))</f>
        <v>1609.125</v>
      </c>
      <c r="C3526" s="11">
        <v>1.6370389999999998E-5</v>
      </c>
      <c r="D3526" s="7">
        <f>Data_Warmte[[#This Row],[Fractie]]/MAX(Data_Warmte[Fractie])</f>
        <v>3.9633303112348264E-2</v>
      </c>
    </row>
    <row r="3527" spans="1:4" x14ac:dyDescent="0.25">
      <c r="A3527" s="10">
        <v>43978.166666666664</v>
      </c>
      <c r="B3527" s="10">
        <f>DATE(1904,MONTH(Data_Warmte[[#This Row],[Datumtijd]]),DAY(Data_Warmte[[#This Row],[Datumtijd]]))+TIME(HOUR(Data_Warmte[[#This Row],[Datumtijd]]),MINUTE(Data_Warmte[[#This Row],[Datumtijd]]),SECOND(Data_Warmte[[#This Row],[Datumtijd]]))</f>
        <v>1609.1666666666667</v>
      </c>
      <c r="C3527" s="11">
        <v>1.7440700000000004E-5</v>
      </c>
      <c r="D3527" s="7">
        <f>Data_Warmte[[#This Row],[Fractie]]/MAX(Data_Warmte[Fractie])</f>
        <v>4.2224562126591529E-2</v>
      </c>
    </row>
    <row r="3528" spans="1:4" x14ac:dyDescent="0.25">
      <c r="A3528" s="10">
        <v>43978.208333333336</v>
      </c>
      <c r="B3528" s="10">
        <f>DATE(1904,MONTH(Data_Warmte[[#This Row],[Datumtijd]]),DAY(Data_Warmte[[#This Row],[Datumtijd]]))+TIME(HOUR(Data_Warmte[[#This Row],[Datumtijd]]),MINUTE(Data_Warmte[[#This Row],[Datumtijd]]),SECOND(Data_Warmte[[#This Row],[Datumtijd]]))</f>
        <v>1609.2083333333333</v>
      </c>
      <c r="C3528" s="11">
        <v>2.8510000000000007E-5</v>
      </c>
      <c r="D3528" s="7">
        <f>Data_Warmte[[#This Row],[Fractie]]/MAX(Data_Warmte[Fractie])</f>
        <v>6.9023735643014575E-2</v>
      </c>
    </row>
    <row r="3529" spans="1:4" x14ac:dyDescent="0.25">
      <c r="A3529" s="10">
        <v>43978.25</v>
      </c>
      <c r="B3529" s="10">
        <f>DATE(1904,MONTH(Data_Warmte[[#This Row],[Datumtijd]]),DAY(Data_Warmte[[#This Row],[Datumtijd]]))+TIME(HOUR(Data_Warmte[[#This Row],[Datumtijd]]),MINUTE(Data_Warmte[[#This Row],[Datumtijd]]),SECOND(Data_Warmte[[#This Row],[Datumtijd]]))</f>
        <v>1609.25</v>
      </c>
      <c r="C3529" s="11">
        <v>5.3111840000000005E-5</v>
      </c>
      <c r="D3529" s="7">
        <f>Data_Warmte[[#This Row],[Fractie]]/MAX(Data_Warmte[Fractie])</f>
        <v>0.12858567533055373</v>
      </c>
    </row>
    <row r="3530" spans="1:4" x14ac:dyDescent="0.25">
      <c r="A3530" s="10">
        <v>43978.291666666664</v>
      </c>
      <c r="B3530" s="10">
        <f>DATE(1904,MONTH(Data_Warmte[[#This Row],[Datumtijd]]),DAY(Data_Warmte[[#This Row],[Datumtijd]]))+TIME(HOUR(Data_Warmte[[#This Row],[Datumtijd]]),MINUTE(Data_Warmte[[#This Row],[Datumtijd]]),SECOND(Data_Warmte[[#This Row],[Datumtijd]]))</f>
        <v>1609.2916666666667</v>
      </c>
      <c r="C3530" s="11">
        <v>5.701250000000001E-5</v>
      </c>
      <c r="D3530" s="7">
        <f>Data_Warmte[[#This Row],[Fractie]]/MAX(Data_Warmte[Fractie])</f>
        <v>0.13802931351621778</v>
      </c>
    </row>
    <row r="3531" spans="1:4" x14ac:dyDescent="0.25">
      <c r="A3531" s="10">
        <v>43978.333333333336</v>
      </c>
      <c r="B3531" s="10">
        <f>DATE(1904,MONTH(Data_Warmte[[#This Row],[Datumtijd]]),DAY(Data_Warmte[[#This Row],[Datumtijd]]))+TIME(HOUR(Data_Warmte[[#This Row],[Datumtijd]]),MINUTE(Data_Warmte[[#This Row],[Datumtijd]]),SECOND(Data_Warmte[[#This Row],[Datumtijd]]))</f>
        <v>1609.3333333333333</v>
      </c>
      <c r="C3531" s="11">
        <v>5.0425600000000021E-5</v>
      </c>
      <c r="D3531" s="7">
        <f>Data_Warmte[[#This Row],[Fractie]]/MAX(Data_Warmte[Fractie])</f>
        <v>0.12208219165346884</v>
      </c>
    </row>
    <row r="3532" spans="1:4" x14ac:dyDescent="0.25">
      <c r="A3532" s="10">
        <v>43978.375</v>
      </c>
      <c r="B3532" s="10">
        <f>DATE(1904,MONTH(Data_Warmte[[#This Row],[Datumtijd]]),DAY(Data_Warmte[[#This Row],[Datumtijd]]))+TIME(HOUR(Data_Warmte[[#This Row],[Datumtijd]]),MINUTE(Data_Warmte[[#This Row],[Datumtijd]]),SECOND(Data_Warmte[[#This Row],[Datumtijd]]))</f>
        <v>1609.375</v>
      </c>
      <c r="C3532" s="11">
        <v>2.7091200000000002E-5</v>
      </c>
      <c r="D3532" s="7">
        <f>Data_Warmte[[#This Row],[Fractie]]/MAX(Data_Warmte[Fractie])</f>
        <v>6.5588769801895347E-2</v>
      </c>
    </row>
    <row r="3533" spans="1:4" x14ac:dyDescent="0.25">
      <c r="A3533" s="10">
        <v>43978.416666666664</v>
      </c>
      <c r="B3533" s="10">
        <f>DATE(1904,MONTH(Data_Warmte[[#This Row],[Datumtijd]]),DAY(Data_Warmte[[#This Row],[Datumtijd]]))+TIME(HOUR(Data_Warmte[[#This Row],[Datumtijd]]),MINUTE(Data_Warmte[[#This Row],[Datumtijd]]),SECOND(Data_Warmte[[#This Row],[Datumtijd]]))</f>
        <v>1609.4166666666667</v>
      </c>
      <c r="C3533" s="11">
        <v>2.0129999999999999E-5</v>
      </c>
      <c r="D3533" s="7">
        <f>Data_Warmte[[#This Row],[Fractie]]/MAX(Data_Warmte[Fractie])</f>
        <v>4.873545417375949E-2</v>
      </c>
    </row>
    <row r="3534" spans="1:4" x14ac:dyDescent="0.25">
      <c r="A3534" s="10">
        <v>43978.458333333336</v>
      </c>
      <c r="B3534" s="10">
        <f>DATE(1904,MONTH(Data_Warmte[[#This Row],[Datumtijd]]),DAY(Data_Warmte[[#This Row],[Datumtijd]]))+TIME(HOUR(Data_Warmte[[#This Row],[Datumtijd]]),MINUTE(Data_Warmte[[#This Row],[Datumtijd]]),SECOND(Data_Warmte[[#This Row],[Datumtijd]]))</f>
        <v>1609.4583333333333</v>
      </c>
      <c r="C3534" s="11">
        <v>2.2079999999999999E-5</v>
      </c>
      <c r="D3534" s="7">
        <f>Data_Warmte[[#This Row],[Fractie]]/MAX(Data_Warmte[Fractie])</f>
        <v>5.3456474324719803E-2</v>
      </c>
    </row>
    <row r="3535" spans="1:4" x14ac:dyDescent="0.25">
      <c r="A3535" s="10">
        <v>43978.5</v>
      </c>
      <c r="B3535" s="10">
        <f>DATE(1904,MONTH(Data_Warmte[[#This Row],[Datumtijd]]),DAY(Data_Warmte[[#This Row],[Datumtijd]]))+TIME(HOUR(Data_Warmte[[#This Row],[Datumtijd]]),MINUTE(Data_Warmte[[#This Row],[Datumtijd]]),SECOND(Data_Warmte[[#This Row],[Datumtijd]]))</f>
        <v>1609.5</v>
      </c>
      <c r="C3535" s="11">
        <v>2.1489999999999999E-5</v>
      </c>
      <c r="D3535" s="7">
        <f>Data_Warmte[[#This Row],[Fractie]]/MAX(Data_Warmte[Fractie])</f>
        <v>5.2028063099557452E-2</v>
      </c>
    </row>
    <row r="3536" spans="1:4" x14ac:dyDescent="0.25">
      <c r="A3536" s="10">
        <v>43978.541666666664</v>
      </c>
      <c r="B3536" s="10">
        <f>DATE(1904,MONTH(Data_Warmte[[#This Row],[Datumtijd]]),DAY(Data_Warmte[[#This Row],[Datumtijd]]))+TIME(HOUR(Data_Warmte[[#This Row],[Datumtijd]]),MINUTE(Data_Warmte[[#This Row],[Datumtijd]]),SECOND(Data_Warmte[[#This Row],[Datumtijd]]))</f>
        <v>1609.5416666666667</v>
      </c>
      <c r="C3536" s="11">
        <v>1.7600000000000001E-5</v>
      </c>
      <c r="D3536" s="7">
        <f>Data_Warmte[[#This Row],[Fractie]]/MAX(Data_Warmte[Fractie])</f>
        <v>4.2610233157385352E-2</v>
      </c>
    </row>
    <row r="3537" spans="1:4" x14ac:dyDescent="0.25">
      <c r="A3537" s="10">
        <v>43978.583333333336</v>
      </c>
      <c r="B3537" s="10">
        <f>DATE(1904,MONTH(Data_Warmte[[#This Row],[Datumtijd]]),DAY(Data_Warmte[[#This Row],[Datumtijd]]))+TIME(HOUR(Data_Warmte[[#This Row],[Datumtijd]]),MINUTE(Data_Warmte[[#This Row],[Datumtijd]]),SECOND(Data_Warmte[[#This Row],[Datumtijd]]))</f>
        <v>1609.5833333333333</v>
      </c>
      <c r="C3537" s="11">
        <v>1.6958349999999997E-5</v>
      </c>
      <c r="D3537" s="7">
        <f>Data_Warmte[[#This Row],[Fractie]]/MAX(Data_Warmte[Fractie])</f>
        <v>4.1056775424121915E-2</v>
      </c>
    </row>
    <row r="3538" spans="1:4" x14ac:dyDescent="0.25">
      <c r="A3538" s="10">
        <v>43978.625</v>
      </c>
      <c r="B3538" s="10">
        <f>DATE(1904,MONTH(Data_Warmte[[#This Row],[Datumtijd]]),DAY(Data_Warmte[[#This Row],[Datumtijd]]))+TIME(HOUR(Data_Warmte[[#This Row],[Datumtijd]]),MINUTE(Data_Warmte[[#This Row],[Datumtijd]]),SECOND(Data_Warmte[[#This Row],[Datumtijd]]))</f>
        <v>1609.625</v>
      </c>
      <c r="C3538" s="11">
        <v>1.791833999999999E-5</v>
      </c>
      <c r="D3538" s="7">
        <f>Data_Warmte[[#This Row],[Fractie]]/MAX(Data_Warmte[Fractie])</f>
        <v>4.3380945749619537E-2</v>
      </c>
    </row>
    <row r="3539" spans="1:4" x14ac:dyDescent="0.25">
      <c r="A3539" s="10">
        <v>43978.666666666664</v>
      </c>
      <c r="B3539" s="10">
        <f>DATE(1904,MONTH(Data_Warmte[[#This Row],[Datumtijd]]),DAY(Data_Warmte[[#This Row],[Datumtijd]]))+TIME(HOUR(Data_Warmte[[#This Row],[Datumtijd]]),MINUTE(Data_Warmte[[#This Row],[Datumtijd]]),SECOND(Data_Warmte[[#This Row],[Datumtijd]]))</f>
        <v>1609.6666666666667</v>
      </c>
      <c r="C3539" s="11">
        <v>3.7560999999999995E-5</v>
      </c>
      <c r="D3539" s="7">
        <f>Data_Warmte[[#This Row],[Fractie]]/MAX(Data_Warmte[Fractie])</f>
        <v>9.0936532251394947E-2</v>
      </c>
    </row>
    <row r="3540" spans="1:4" x14ac:dyDescent="0.25">
      <c r="A3540" s="10">
        <v>43978.708333333336</v>
      </c>
      <c r="B3540" s="10">
        <f>DATE(1904,MONTH(Data_Warmte[[#This Row],[Datumtijd]]),DAY(Data_Warmte[[#This Row],[Datumtijd]]))+TIME(HOUR(Data_Warmte[[#This Row],[Datumtijd]]),MINUTE(Data_Warmte[[#This Row],[Datumtijd]]),SECOND(Data_Warmte[[#This Row],[Datumtijd]]))</f>
        <v>1609.7083333333333</v>
      </c>
      <c r="C3540" s="11">
        <v>5.6886599999999998E-5</v>
      </c>
      <c r="D3540" s="7">
        <f>Data_Warmte[[#This Row],[Fractie]]/MAX(Data_Warmte[Fractie])</f>
        <v>0.13772450508698394</v>
      </c>
    </row>
    <row r="3541" spans="1:4" x14ac:dyDescent="0.25">
      <c r="A3541" s="10">
        <v>43978.75</v>
      </c>
      <c r="B3541" s="10">
        <f>DATE(1904,MONTH(Data_Warmte[[#This Row],[Datumtijd]]),DAY(Data_Warmte[[#This Row],[Datumtijd]]))+TIME(HOUR(Data_Warmte[[#This Row],[Datumtijd]]),MINUTE(Data_Warmte[[#This Row],[Datumtijd]]),SECOND(Data_Warmte[[#This Row],[Datumtijd]]))</f>
        <v>1609.75</v>
      </c>
      <c r="C3541" s="11">
        <v>5.8379399999999999E-5</v>
      </c>
      <c r="D3541" s="7">
        <f>Data_Warmte[[#This Row],[Fractie]]/MAX(Data_Warmte[Fractie])</f>
        <v>0.14133862759024218</v>
      </c>
    </row>
    <row r="3542" spans="1:4" x14ac:dyDescent="0.25">
      <c r="A3542" s="10">
        <v>43978.791666666664</v>
      </c>
      <c r="B3542" s="10">
        <f>DATE(1904,MONTH(Data_Warmte[[#This Row],[Datumtijd]]),DAY(Data_Warmte[[#This Row],[Datumtijd]]))+TIME(HOUR(Data_Warmte[[#This Row],[Datumtijd]]),MINUTE(Data_Warmte[[#This Row],[Datumtijd]]),SECOND(Data_Warmte[[#This Row],[Datumtijd]]))</f>
        <v>1609.7916666666667</v>
      </c>
      <c r="C3542" s="11">
        <v>5.1960510000000013E-5</v>
      </c>
      <c r="D3542" s="7">
        <f>Data_Warmte[[#This Row],[Fractie]]/MAX(Data_Warmte[Fractie])</f>
        <v>0.12579826398162805</v>
      </c>
    </row>
    <row r="3543" spans="1:4" x14ac:dyDescent="0.25">
      <c r="A3543" s="10">
        <v>43978.833333333336</v>
      </c>
      <c r="B3543" s="10">
        <f>DATE(1904,MONTH(Data_Warmte[[#This Row],[Datumtijd]]),DAY(Data_Warmte[[#This Row],[Datumtijd]]))+TIME(HOUR(Data_Warmte[[#This Row],[Datumtijd]]),MINUTE(Data_Warmte[[#This Row],[Datumtijd]]),SECOND(Data_Warmte[[#This Row],[Datumtijd]]))</f>
        <v>1609.8333333333333</v>
      </c>
      <c r="C3543" s="11">
        <v>4.7864900000000003E-5</v>
      </c>
      <c r="D3543" s="7">
        <f>Data_Warmte[[#This Row],[Fractie]]/MAX(Data_Warmte[Fractie])</f>
        <v>0.11588264483266672</v>
      </c>
    </row>
    <row r="3544" spans="1:4" x14ac:dyDescent="0.25">
      <c r="A3544" s="10">
        <v>43978.875</v>
      </c>
      <c r="B3544" s="10">
        <f>DATE(1904,MONTH(Data_Warmte[[#This Row],[Datumtijd]]),DAY(Data_Warmte[[#This Row],[Datumtijd]]))+TIME(HOUR(Data_Warmte[[#This Row],[Datumtijd]]),MINUTE(Data_Warmte[[#This Row],[Datumtijd]]),SECOND(Data_Warmte[[#This Row],[Datumtijd]]))</f>
        <v>1609.875</v>
      </c>
      <c r="C3544" s="11">
        <v>4.2697610000000003E-5</v>
      </c>
      <c r="D3544" s="7">
        <f>Data_Warmte[[#This Row],[Fractie]]/MAX(Data_Warmte[Fractie])</f>
        <v>0.10337244985017661</v>
      </c>
    </row>
    <row r="3545" spans="1:4" x14ac:dyDescent="0.25">
      <c r="A3545" s="10">
        <v>43978.916666666664</v>
      </c>
      <c r="B3545" s="10">
        <f>DATE(1904,MONTH(Data_Warmte[[#This Row],[Datumtijd]]),DAY(Data_Warmte[[#This Row],[Datumtijd]]))+TIME(HOUR(Data_Warmte[[#This Row],[Datumtijd]]),MINUTE(Data_Warmte[[#This Row],[Datumtijd]]),SECOND(Data_Warmte[[#This Row],[Datumtijd]]))</f>
        <v>1609.9166666666667</v>
      </c>
      <c r="C3545" s="11">
        <v>3.2183250000000004E-5</v>
      </c>
      <c r="D3545" s="7">
        <f>Data_Warmte[[#This Row],[Fractie]]/MAX(Data_Warmte[Fractie])</f>
        <v>7.7916806037637634E-2</v>
      </c>
    </row>
    <row r="3546" spans="1:4" x14ac:dyDescent="0.25">
      <c r="A3546" s="10">
        <v>43978.958333333336</v>
      </c>
      <c r="B3546" s="10">
        <f>DATE(1904,MONTH(Data_Warmte[[#This Row],[Datumtijd]]),DAY(Data_Warmte[[#This Row],[Datumtijd]]))+TIME(HOUR(Data_Warmte[[#This Row],[Datumtijd]]),MINUTE(Data_Warmte[[#This Row],[Datumtijd]]),SECOND(Data_Warmte[[#This Row],[Datumtijd]]))</f>
        <v>1609.9583333333333</v>
      </c>
      <c r="C3546" s="11">
        <v>2.2590940000000004E-5</v>
      </c>
      <c r="D3546" s="7">
        <f>Data_Warmte[[#This Row],[Fractie]]/MAX(Data_Warmte[Fractie])</f>
        <v>5.469347844571041E-2</v>
      </c>
    </row>
    <row r="3547" spans="1:4" x14ac:dyDescent="0.25">
      <c r="A3547" s="10">
        <v>43979</v>
      </c>
      <c r="B3547" s="10">
        <f>DATE(1904,MONTH(Data_Warmte[[#This Row],[Datumtijd]]),DAY(Data_Warmte[[#This Row],[Datumtijd]]))+TIME(HOUR(Data_Warmte[[#This Row],[Datumtijd]]),MINUTE(Data_Warmte[[#This Row],[Datumtijd]]),SECOND(Data_Warmte[[#This Row],[Datumtijd]]))</f>
        <v>1610</v>
      </c>
      <c r="C3547" s="11">
        <v>1.5094449999999997E-5</v>
      </c>
      <c r="D3547" s="7">
        <f>Data_Warmte[[#This Row],[Fractie]]/MAX(Data_Warmte[Fractie])</f>
        <v>3.6544206470596322E-2</v>
      </c>
    </row>
    <row r="3548" spans="1:4" x14ac:dyDescent="0.25">
      <c r="A3548" s="10">
        <v>43979.041666666664</v>
      </c>
      <c r="B3548" s="10">
        <f>DATE(1904,MONTH(Data_Warmte[[#This Row],[Datumtijd]]),DAY(Data_Warmte[[#This Row],[Datumtijd]]))+TIME(HOUR(Data_Warmte[[#This Row],[Datumtijd]]),MINUTE(Data_Warmte[[#This Row],[Datumtijd]]),SECOND(Data_Warmte[[#This Row],[Datumtijd]]))</f>
        <v>1610.0416666666667</v>
      </c>
      <c r="C3548" s="11">
        <v>1.4112939999999999E-5</v>
      </c>
      <c r="D3548" s="7">
        <f>Data_Warmte[[#This Row],[Fractie]]/MAX(Data_Warmte[Fractie])</f>
        <v>3.4167935450919888E-2</v>
      </c>
    </row>
    <row r="3549" spans="1:4" x14ac:dyDescent="0.25">
      <c r="A3549" s="10">
        <v>43979.083333333336</v>
      </c>
      <c r="B3549" s="10">
        <f>DATE(1904,MONTH(Data_Warmte[[#This Row],[Datumtijd]]),DAY(Data_Warmte[[#This Row],[Datumtijd]]))+TIME(HOUR(Data_Warmte[[#This Row],[Datumtijd]]),MINUTE(Data_Warmte[[#This Row],[Datumtijd]]),SECOND(Data_Warmte[[#This Row],[Datumtijd]]))</f>
        <v>1610.0833333333333</v>
      </c>
      <c r="C3549" s="11">
        <v>1.4345599999999997E-5</v>
      </c>
      <c r="D3549" s="7">
        <f>Data_Warmte[[#This Row],[Fractie]]/MAX(Data_Warmte[Fractie])</f>
        <v>3.4731213680828814E-2</v>
      </c>
    </row>
    <row r="3550" spans="1:4" x14ac:dyDescent="0.25">
      <c r="A3550" s="10">
        <v>43979.125</v>
      </c>
      <c r="B3550" s="10">
        <f>DATE(1904,MONTH(Data_Warmte[[#This Row],[Datumtijd]]),DAY(Data_Warmte[[#This Row],[Datumtijd]]))+TIME(HOUR(Data_Warmte[[#This Row],[Datumtijd]]),MINUTE(Data_Warmte[[#This Row],[Datumtijd]]),SECOND(Data_Warmte[[#This Row],[Datumtijd]]))</f>
        <v>1610.125</v>
      </c>
      <c r="C3550" s="11">
        <v>1.5663320000000001E-5</v>
      </c>
      <c r="D3550" s="7">
        <f>Data_Warmte[[#This Row],[Fractie]]/MAX(Data_Warmte[Fractie])</f>
        <v>3.7921461205610067E-2</v>
      </c>
    </row>
    <row r="3551" spans="1:4" x14ac:dyDescent="0.25">
      <c r="A3551" s="10">
        <v>43979.166666666664</v>
      </c>
      <c r="B3551" s="10">
        <f>DATE(1904,MONTH(Data_Warmte[[#This Row],[Datumtijd]]),DAY(Data_Warmte[[#This Row],[Datumtijd]]))+TIME(HOUR(Data_Warmte[[#This Row],[Datumtijd]]),MINUTE(Data_Warmte[[#This Row],[Datumtijd]]),SECOND(Data_Warmte[[#This Row],[Datumtijd]]))</f>
        <v>1610.1666666666667</v>
      </c>
      <c r="C3551" s="11">
        <v>1.6128419999999998E-5</v>
      </c>
      <c r="D3551" s="7">
        <f>Data_Warmte[[#This Row],[Fractie]]/MAX(Data_Warmte[Fractie])</f>
        <v>3.9047485037513464E-2</v>
      </c>
    </row>
    <row r="3552" spans="1:4" x14ac:dyDescent="0.25">
      <c r="A3552" s="10">
        <v>43979.208333333336</v>
      </c>
      <c r="B3552" s="10">
        <f>DATE(1904,MONTH(Data_Warmte[[#This Row],[Datumtijd]]),DAY(Data_Warmte[[#This Row],[Datumtijd]]))+TIME(HOUR(Data_Warmte[[#This Row],[Datumtijd]]),MINUTE(Data_Warmte[[#This Row],[Datumtijd]]),SECOND(Data_Warmte[[#This Row],[Datumtijd]]))</f>
        <v>1610.2083333333333</v>
      </c>
      <c r="C3552" s="11">
        <v>2.5501600000000007E-5</v>
      </c>
      <c r="D3552" s="7">
        <f>Data_Warmte[[#This Row],[Fractie]]/MAX(Data_Warmte[Fractie])</f>
        <v>6.1740291016271508E-2</v>
      </c>
    </row>
    <row r="3553" spans="1:4" x14ac:dyDescent="0.25">
      <c r="A3553" s="10">
        <v>43979.25</v>
      </c>
      <c r="B3553" s="10">
        <f>DATE(1904,MONTH(Data_Warmte[[#This Row],[Datumtijd]]),DAY(Data_Warmte[[#This Row],[Datumtijd]]))+TIME(HOUR(Data_Warmte[[#This Row],[Datumtijd]]),MINUTE(Data_Warmte[[#This Row],[Datumtijd]]),SECOND(Data_Warmte[[#This Row],[Datumtijd]]))</f>
        <v>1610.25</v>
      </c>
      <c r="C3553" s="11">
        <v>4.9174640000000005E-5</v>
      </c>
      <c r="D3553" s="7">
        <f>Data_Warmte[[#This Row],[Fractie]]/MAX(Data_Warmte[Fractie])</f>
        <v>0.11905357249036864</v>
      </c>
    </row>
    <row r="3554" spans="1:4" x14ac:dyDescent="0.25">
      <c r="A3554" s="10">
        <v>43979.291666666664</v>
      </c>
      <c r="B3554" s="10">
        <f>DATE(1904,MONTH(Data_Warmte[[#This Row],[Datumtijd]]),DAY(Data_Warmte[[#This Row],[Datumtijd]]))+TIME(HOUR(Data_Warmte[[#This Row],[Datumtijd]]),MINUTE(Data_Warmte[[#This Row],[Datumtijd]]),SECOND(Data_Warmte[[#This Row],[Datumtijd]]))</f>
        <v>1610.2916666666667</v>
      </c>
      <c r="C3554" s="11">
        <v>5.3937500000000017E-5</v>
      </c>
      <c r="D3554" s="7">
        <f>Data_Warmte[[#This Row],[Fractie]]/MAX(Data_Warmte[Fractie])</f>
        <v>0.1305846278935496</v>
      </c>
    </row>
    <row r="3555" spans="1:4" x14ac:dyDescent="0.25">
      <c r="A3555" s="10">
        <v>43979.333333333336</v>
      </c>
      <c r="B3555" s="10">
        <f>DATE(1904,MONTH(Data_Warmte[[#This Row],[Datumtijd]]),DAY(Data_Warmte[[#This Row],[Datumtijd]]))+TIME(HOUR(Data_Warmte[[#This Row],[Datumtijd]]),MINUTE(Data_Warmte[[#This Row],[Datumtijd]]),SECOND(Data_Warmte[[#This Row],[Datumtijd]]))</f>
        <v>1610.3333333333333</v>
      </c>
      <c r="C3555" s="11">
        <v>4.6810160000000005E-5</v>
      </c>
      <c r="D3555" s="7">
        <f>Data_Warmte[[#This Row],[Fractie]]/MAX(Data_Warmte[Fractie])</f>
        <v>0.11332908134855191</v>
      </c>
    </row>
    <row r="3556" spans="1:4" x14ac:dyDescent="0.25">
      <c r="A3556" s="10">
        <v>43979.375</v>
      </c>
      <c r="B3556" s="10">
        <f>DATE(1904,MONTH(Data_Warmte[[#This Row],[Datumtijd]]),DAY(Data_Warmte[[#This Row],[Datumtijd]]))+TIME(HOUR(Data_Warmte[[#This Row],[Datumtijd]]),MINUTE(Data_Warmte[[#This Row],[Datumtijd]]),SECOND(Data_Warmte[[#This Row],[Datumtijd]]))</f>
        <v>1610.375</v>
      </c>
      <c r="C3556" s="11">
        <v>2.4983849999999993E-5</v>
      </c>
      <c r="D3556" s="7">
        <f>Data_Warmte[[#This Row],[Fractie]]/MAX(Data_Warmte[Fractie])</f>
        <v>6.048679964029214E-2</v>
      </c>
    </row>
    <row r="3557" spans="1:4" x14ac:dyDescent="0.25">
      <c r="A3557" s="10">
        <v>43979.416666666664</v>
      </c>
      <c r="B3557" s="10">
        <f>DATE(1904,MONTH(Data_Warmte[[#This Row],[Datumtijd]]),DAY(Data_Warmte[[#This Row],[Datumtijd]]))+TIME(HOUR(Data_Warmte[[#This Row],[Datumtijd]]),MINUTE(Data_Warmte[[#This Row],[Datumtijd]]),SECOND(Data_Warmte[[#This Row],[Datumtijd]]))</f>
        <v>1610.4166666666667</v>
      </c>
      <c r="C3557" s="11">
        <v>2.0129999999999999E-5</v>
      </c>
      <c r="D3557" s="7">
        <f>Data_Warmte[[#This Row],[Fractie]]/MAX(Data_Warmte[Fractie])</f>
        <v>4.873545417375949E-2</v>
      </c>
    </row>
    <row r="3558" spans="1:4" x14ac:dyDescent="0.25">
      <c r="A3558" s="10">
        <v>43979.458333333336</v>
      </c>
      <c r="B3558" s="10">
        <f>DATE(1904,MONTH(Data_Warmte[[#This Row],[Datumtijd]]),DAY(Data_Warmte[[#This Row],[Datumtijd]]))+TIME(HOUR(Data_Warmte[[#This Row],[Datumtijd]]),MINUTE(Data_Warmte[[#This Row],[Datumtijd]]),SECOND(Data_Warmte[[#This Row],[Datumtijd]]))</f>
        <v>1610.4583333333333</v>
      </c>
      <c r="C3558" s="11">
        <v>2.2079999999999999E-5</v>
      </c>
      <c r="D3558" s="7">
        <f>Data_Warmte[[#This Row],[Fractie]]/MAX(Data_Warmte[Fractie])</f>
        <v>5.3456474324719803E-2</v>
      </c>
    </row>
    <row r="3559" spans="1:4" x14ac:dyDescent="0.25">
      <c r="A3559" s="10">
        <v>43979.5</v>
      </c>
      <c r="B3559" s="10">
        <f>DATE(1904,MONTH(Data_Warmte[[#This Row],[Datumtijd]]),DAY(Data_Warmte[[#This Row],[Datumtijd]]))+TIME(HOUR(Data_Warmte[[#This Row],[Datumtijd]]),MINUTE(Data_Warmte[[#This Row],[Datumtijd]]),SECOND(Data_Warmte[[#This Row],[Datumtijd]]))</f>
        <v>1610.5</v>
      </c>
      <c r="C3559" s="11">
        <v>2.1489999999999999E-5</v>
      </c>
      <c r="D3559" s="7">
        <f>Data_Warmte[[#This Row],[Fractie]]/MAX(Data_Warmte[Fractie])</f>
        <v>5.2028063099557452E-2</v>
      </c>
    </row>
    <row r="3560" spans="1:4" x14ac:dyDescent="0.25">
      <c r="A3560" s="10">
        <v>43979.541666666664</v>
      </c>
      <c r="B3560" s="10">
        <f>DATE(1904,MONTH(Data_Warmte[[#This Row],[Datumtijd]]),DAY(Data_Warmte[[#This Row],[Datumtijd]]))+TIME(HOUR(Data_Warmte[[#This Row],[Datumtijd]]),MINUTE(Data_Warmte[[#This Row],[Datumtijd]]),SECOND(Data_Warmte[[#This Row],[Datumtijd]]))</f>
        <v>1610.5416666666667</v>
      </c>
      <c r="C3560" s="11">
        <v>1.7600000000000001E-5</v>
      </c>
      <c r="D3560" s="7">
        <f>Data_Warmte[[#This Row],[Fractie]]/MAX(Data_Warmte[Fractie])</f>
        <v>4.2610233157385352E-2</v>
      </c>
    </row>
    <row r="3561" spans="1:4" x14ac:dyDescent="0.25">
      <c r="A3561" s="10">
        <v>43979.583333333336</v>
      </c>
      <c r="B3561" s="10">
        <f>DATE(1904,MONTH(Data_Warmte[[#This Row],[Datumtijd]]),DAY(Data_Warmte[[#This Row],[Datumtijd]]))+TIME(HOUR(Data_Warmte[[#This Row],[Datumtijd]]),MINUTE(Data_Warmte[[#This Row],[Datumtijd]]),SECOND(Data_Warmte[[#This Row],[Datumtijd]]))</f>
        <v>1610.5833333333333</v>
      </c>
      <c r="C3561" s="11">
        <v>1.6120000000000002E-5</v>
      </c>
      <c r="D3561" s="7">
        <f>Data_Warmte[[#This Row],[Fractie]]/MAX(Data_Warmte[Fractie])</f>
        <v>3.9027099914605221E-2</v>
      </c>
    </row>
    <row r="3562" spans="1:4" x14ac:dyDescent="0.25">
      <c r="A3562" s="10">
        <v>43979.625</v>
      </c>
      <c r="B3562" s="10">
        <f>DATE(1904,MONTH(Data_Warmte[[#This Row],[Datumtijd]]),DAY(Data_Warmte[[#This Row],[Datumtijd]]))+TIME(HOUR(Data_Warmte[[#This Row],[Datumtijd]]),MINUTE(Data_Warmte[[#This Row],[Datumtijd]]),SECOND(Data_Warmte[[#This Row],[Datumtijd]]))</f>
        <v>1610.625</v>
      </c>
      <c r="C3562" s="11">
        <v>1.6779999999999999E-5</v>
      </c>
      <c r="D3562" s="7">
        <f>Data_Warmte[[#This Row],[Fractie]]/MAX(Data_Warmte[Fractie])</f>
        <v>4.0624983658007166E-2</v>
      </c>
    </row>
    <row r="3563" spans="1:4" x14ac:dyDescent="0.25">
      <c r="A3563" s="10">
        <v>43979.666666666664</v>
      </c>
      <c r="B3563" s="10">
        <f>DATE(1904,MONTH(Data_Warmte[[#This Row],[Datumtijd]]),DAY(Data_Warmte[[#This Row],[Datumtijd]]))+TIME(HOUR(Data_Warmte[[#This Row],[Datumtijd]]),MINUTE(Data_Warmte[[#This Row],[Datumtijd]]),SECOND(Data_Warmte[[#This Row],[Datumtijd]]))</f>
        <v>1610.6666666666667</v>
      </c>
      <c r="C3563" s="11">
        <v>3.7066519999999983E-5</v>
      </c>
      <c r="D3563" s="7">
        <f>Data_Warmte[[#This Row],[Fractie]]/MAX(Data_Warmte[Fractie])</f>
        <v>8.9739378382550375E-2</v>
      </c>
    </row>
    <row r="3564" spans="1:4" x14ac:dyDescent="0.25">
      <c r="A3564" s="10">
        <v>43979.708333333336</v>
      </c>
      <c r="B3564" s="10">
        <f>DATE(1904,MONTH(Data_Warmte[[#This Row],[Datumtijd]]),DAY(Data_Warmte[[#This Row],[Datumtijd]]))+TIME(HOUR(Data_Warmte[[#This Row],[Datumtijd]]),MINUTE(Data_Warmte[[#This Row],[Datumtijd]]),SECOND(Data_Warmte[[#This Row],[Datumtijd]]))</f>
        <v>1610.7083333333333</v>
      </c>
      <c r="C3564" s="11">
        <v>5.6494200000000005E-5</v>
      </c>
      <c r="D3564" s="7">
        <f>Data_Warmte[[#This Row],[Fractie]]/MAX(Data_Warmte[Fractie])</f>
        <v>0.13677449057045227</v>
      </c>
    </row>
    <row r="3565" spans="1:4" x14ac:dyDescent="0.25">
      <c r="A3565" s="10">
        <v>43979.75</v>
      </c>
      <c r="B3565" s="10">
        <f>DATE(1904,MONTH(Data_Warmte[[#This Row],[Datumtijd]]),DAY(Data_Warmte[[#This Row],[Datumtijd]]))+TIME(HOUR(Data_Warmte[[#This Row],[Datumtijd]]),MINUTE(Data_Warmte[[#This Row],[Datumtijd]]),SECOND(Data_Warmte[[#This Row],[Datumtijd]]))</f>
        <v>1610.75</v>
      </c>
      <c r="C3565" s="11">
        <v>5.5362699999999984E-5</v>
      </c>
      <c r="D3565" s="7">
        <f>Data_Warmte[[#This Row],[Fractie]]/MAX(Data_Warmte[Fractie])</f>
        <v>0.1340350883649078</v>
      </c>
    </row>
    <row r="3566" spans="1:4" x14ac:dyDescent="0.25">
      <c r="A3566" s="10">
        <v>43979.791666666664</v>
      </c>
      <c r="B3566" s="10">
        <f>DATE(1904,MONTH(Data_Warmte[[#This Row],[Datumtijd]]),DAY(Data_Warmte[[#This Row],[Datumtijd]]))+TIME(HOUR(Data_Warmte[[#This Row],[Datumtijd]]),MINUTE(Data_Warmte[[#This Row],[Datumtijd]]),SECOND(Data_Warmte[[#This Row],[Datumtijd]]))</f>
        <v>1610.7916666666667</v>
      </c>
      <c r="C3566" s="11">
        <v>5.1697179999999989E-5</v>
      </c>
      <c r="D3566" s="7">
        <f>Data_Warmte[[#This Row],[Fractie]]/MAX(Data_Warmte[Fractie])</f>
        <v>0.12516073257837035</v>
      </c>
    </row>
    <row r="3567" spans="1:4" x14ac:dyDescent="0.25">
      <c r="A3567" s="10">
        <v>43979.833333333336</v>
      </c>
      <c r="B3567" s="10">
        <f>DATE(1904,MONTH(Data_Warmte[[#This Row],[Datumtijd]]),DAY(Data_Warmte[[#This Row],[Datumtijd]]))+TIME(HOUR(Data_Warmte[[#This Row],[Datumtijd]]),MINUTE(Data_Warmte[[#This Row],[Datumtijd]]),SECOND(Data_Warmte[[#This Row],[Datumtijd]]))</f>
        <v>1610.8333333333333</v>
      </c>
      <c r="C3567" s="11">
        <v>4.6968340000000012E-5</v>
      </c>
      <c r="D3567" s="7">
        <f>Data_Warmte[[#This Row],[Fractie]]/MAX(Data_Warmte[Fractie])</f>
        <v>0.11371204081905394</v>
      </c>
    </row>
    <row r="3568" spans="1:4" x14ac:dyDescent="0.25">
      <c r="A3568" s="10">
        <v>43979.875</v>
      </c>
      <c r="B3568" s="10">
        <f>DATE(1904,MONTH(Data_Warmte[[#This Row],[Datumtijd]]),DAY(Data_Warmte[[#This Row],[Datumtijd]]))+TIME(HOUR(Data_Warmte[[#This Row],[Datumtijd]]),MINUTE(Data_Warmte[[#This Row],[Datumtijd]]),SECOND(Data_Warmte[[#This Row],[Datumtijd]]))</f>
        <v>1610.875</v>
      </c>
      <c r="C3568" s="11">
        <v>4.239341E-5</v>
      </c>
      <c r="D3568" s="7">
        <f>Data_Warmte[[#This Row],[Fractie]]/MAX(Data_Warmte[Fractie])</f>
        <v>0.10263597070662681</v>
      </c>
    </row>
    <row r="3569" spans="1:4" x14ac:dyDescent="0.25">
      <c r="A3569" s="10">
        <v>43979.916666666664</v>
      </c>
      <c r="B3569" s="10">
        <f>DATE(1904,MONTH(Data_Warmte[[#This Row],[Datumtijd]]),DAY(Data_Warmte[[#This Row],[Datumtijd]]))+TIME(HOUR(Data_Warmte[[#This Row],[Datumtijd]]),MINUTE(Data_Warmte[[#This Row],[Datumtijd]]),SECOND(Data_Warmte[[#This Row],[Datumtijd]]))</f>
        <v>1610.9166666666667</v>
      </c>
      <c r="C3569" s="11">
        <v>3.3290250000000005E-5</v>
      </c>
      <c r="D3569" s="7">
        <f>Data_Warmte[[#This Row],[Fractie]]/MAX(Data_Warmte[Fractie])</f>
        <v>8.0596892861798178E-2</v>
      </c>
    </row>
    <row r="3570" spans="1:4" x14ac:dyDescent="0.25">
      <c r="A3570" s="10">
        <v>43979.958333333336</v>
      </c>
      <c r="B3570" s="10">
        <f>DATE(1904,MONTH(Data_Warmte[[#This Row],[Datumtijd]]),DAY(Data_Warmte[[#This Row],[Datumtijd]]))+TIME(HOUR(Data_Warmte[[#This Row],[Datumtijd]]),MINUTE(Data_Warmte[[#This Row],[Datumtijd]]),SECOND(Data_Warmte[[#This Row],[Datumtijd]]))</f>
        <v>1610.9583333333333</v>
      </c>
      <c r="C3570" s="11">
        <v>2.3394519999999999E-5</v>
      </c>
      <c r="D3570" s="7">
        <f>Data_Warmte[[#This Row],[Fractie]]/MAX(Data_Warmte[Fractie])</f>
        <v>5.663897453438152E-2</v>
      </c>
    </row>
    <row r="3571" spans="1:4" x14ac:dyDescent="0.25">
      <c r="A3571" s="10">
        <v>43980</v>
      </c>
      <c r="B3571" s="10">
        <f>DATE(1904,MONTH(Data_Warmte[[#This Row],[Datumtijd]]),DAY(Data_Warmte[[#This Row],[Datumtijd]]))+TIME(HOUR(Data_Warmte[[#This Row],[Datumtijd]]),MINUTE(Data_Warmte[[#This Row],[Datumtijd]]),SECOND(Data_Warmte[[#This Row],[Datumtijd]]))</f>
        <v>1611</v>
      </c>
      <c r="C3571" s="11">
        <v>1.5481599999999994E-5</v>
      </c>
      <c r="D3571" s="7">
        <f>Data_Warmte[[#This Row],[Fractie]]/MAX(Data_Warmte[Fractie])</f>
        <v>3.7481510548260044E-2</v>
      </c>
    </row>
    <row r="3572" spans="1:4" x14ac:dyDescent="0.25">
      <c r="A3572" s="10">
        <v>43980.041666666664</v>
      </c>
      <c r="B3572" s="10">
        <f>DATE(1904,MONTH(Data_Warmte[[#This Row],[Datumtijd]]),DAY(Data_Warmte[[#This Row],[Datumtijd]]))+TIME(HOUR(Data_Warmte[[#This Row],[Datumtijd]]),MINUTE(Data_Warmte[[#This Row],[Datumtijd]]),SECOND(Data_Warmte[[#This Row],[Datumtijd]]))</f>
        <v>1611.0416666666667</v>
      </c>
      <c r="C3572" s="11">
        <v>1.4644900000000001E-5</v>
      </c>
      <c r="D3572" s="7">
        <f>Data_Warmte[[#This Row],[Fractie]]/MAX(Data_Warmte[Fractie])</f>
        <v>3.5455829748101859E-2</v>
      </c>
    </row>
    <row r="3573" spans="1:4" x14ac:dyDescent="0.25">
      <c r="A3573" s="10">
        <v>43980.083333333336</v>
      </c>
      <c r="B3573" s="10">
        <f>DATE(1904,MONTH(Data_Warmte[[#This Row],[Datumtijd]]),DAY(Data_Warmte[[#This Row],[Datumtijd]]))+TIME(HOUR(Data_Warmte[[#This Row],[Datumtijd]]),MINUTE(Data_Warmte[[#This Row],[Datumtijd]]),SECOND(Data_Warmte[[#This Row],[Datumtijd]]))</f>
        <v>1611.0833333333333</v>
      </c>
      <c r="C3573" s="11">
        <v>1.535948E-5</v>
      </c>
      <c r="D3573" s="7">
        <f>Data_Warmte[[#This Row],[Fractie]]/MAX(Data_Warmte[Fractie])</f>
        <v>3.7185853635011201E-2</v>
      </c>
    </row>
    <row r="3574" spans="1:4" x14ac:dyDescent="0.25">
      <c r="A3574" s="10">
        <v>43980.125</v>
      </c>
      <c r="B3574" s="10">
        <f>DATE(1904,MONTH(Data_Warmte[[#This Row],[Datumtijd]]),DAY(Data_Warmte[[#This Row],[Datumtijd]]))+TIME(HOUR(Data_Warmte[[#This Row],[Datumtijd]]),MINUTE(Data_Warmte[[#This Row],[Datumtijd]]),SECOND(Data_Warmte[[#This Row],[Datumtijd]]))</f>
        <v>1611.125</v>
      </c>
      <c r="C3574" s="11">
        <v>1.6610889999999996E-5</v>
      </c>
      <c r="D3574" s="7">
        <f>Data_Warmte[[#This Row],[Fractie]]/MAX(Data_Warmte[Fractie])</f>
        <v>4.0215562264300037E-2</v>
      </c>
    </row>
    <row r="3575" spans="1:4" x14ac:dyDescent="0.25">
      <c r="A3575" s="10">
        <v>43980.166666666664</v>
      </c>
      <c r="B3575" s="10">
        <f>DATE(1904,MONTH(Data_Warmte[[#This Row],[Datumtijd]]),DAY(Data_Warmte[[#This Row],[Datumtijd]]))+TIME(HOUR(Data_Warmte[[#This Row],[Datumtijd]]),MINUTE(Data_Warmte[[#This Row],[Datumtijd]]),SECOND(Data_Warmte[[#This Row],[Datumtijd]]))</f>
        <v>1611.1666666666667</v>
      </c>
      <c r="C3575" s="11">
        <v>1.7186909999999997E-5</v>
      </c>
      <c r="D3575" s="7">
        <f>Data_Warmte[[#This Row],[Fractie]]/MAX(Data_Warmte[Fractie])</f>
        <v>4.1610127406533963E-2</v>
      </c>
    </row>
    <row r="3576" spans="1:4" x14ac:dyDescent="0.25">
      <c r="A3576" s="10">
        <v>43980.208333333336</v>
      </c>
      <c r="B3576" s="10">
        <f>DATE(1904,MONTH(Data_Warmte[[#This Row],[Datumtijd]]),DAY(Data_Warmte[[#This Row],[Datumtijd]]))+TIME(HOUR(Data_Warmte[[#This Row],[Datumtijd]]),MINUTE(Data_Warmte[[#This Row],[Datumtijd]]),SECOND(Data_Warmte[[#This Row],[Datumtijd]]))</f>
        <v>1611.2083333333333</v>
      </c>
      <c r="C3576" s="11">
        <v>2.6900000000000007E-5</v>
      </c>
      <c r="D3576" s="7">
        <f>Data_Warmte[[#This Row],[Fractie]]/MAX(Data_Warmte[Fractie])</f>
        <v>6.5125867723503761E-2</v>
      </c>
    </row>
    <row r="3577" spans="1:4" x14ac:dyDescent="0.25">
      <c r="A3577" s="10">
        <v>43980.25</v>
      </c>
      <c r="B3577" s="10">
        <f>DATE(1904,MONTH(Data_Warmte[[#This Row],[Datumtijd]]),DAY(Data_Warmte[[#This Row],[Datumtijd]]))+TIME(HOUR(Data_Warmte[[#This Row],[Datumtijd]]),MINUTE(Data_Warmte[[#This Row],[Datumtijd]]),SECOND(Data_Warmte[[#This Row],[Datumtijd]]))</f>
        <v>1611.25</v>
      </c>
      <c r="C3577" s="11">
        <v>5.0224560000000011E-5</v>
      </c>
      <c r="D3577" s="7">
        <f>Data_Warmte[[#This Row],[Fractie]]/MAX(Data_Warmte[Fractie])</f>
        <v>0.12159546658108468</v>
      </c>
    </row>
    <row r="3578" spans="1:4" x14ac:dyDescent="0.25">
      <c r="A3578" s="10">
        <v>43980.291666666664</v>
      </c>
      <c r="B3578" s="10">
        <f>DATE(1904,MONTH(Data_Warmte[[#This Row],[Datumtijd]]),DAY(Data_Warmte[[#This Row],[Datumtijd]]))+TIME(HOUR(Data_Warmte[[#This Row],[Datumtijd]]),MINUTE(Data_Warmte[[#This Row],[Datumtijd]]),SECOND(Data_Warmte[[#This Row],[Datumtijd]]))</f>
        <v>1611.2916666666667</v>
      </c>
      <c r="C3578" s="11">
        <v>5.5823499999999992E-5</v>
      </c>
      <c r="D3578" s="7">
        <f>Data_Warmte[[#This Row],[Fractie]]/MAX(Data_Warmte[Fractie])</f>
        <v>0.13515070174211935</v>
      </c>
    </row>
    <row r="3579" spans="1:4" x14ac:dyDescent="0.25">
      <c r="A3579" s="10">
        <v>43980.333333333336</v>
      </c>
      <c r="B3579" s="10">
        <f>DATE(1904,MONTH(Data_Warmte[[#This Row],[Datumtijd]]),DAY(Data_Warmte[[#This Row],[Datumtijd]]))+TIME(HOUR(Data_Warmte[[#This Row],[Datumtijd]]),MINUTE(Data_Warmte[[#This Row],[Datumtijd]]),SECOND(Data_Warmte[[#This Row],[Datumtijd]]))</f>
        <v>1611.3333333333333</v>
      </c>
      <c r="C3579" s="11">
        <v>4.6747100000000005E-5</v>
      </c>
      <c r="D3579" s="7">
        <f>Data_Warmte[[#This Row],[Fractie]]/MAX(Data_Warmte[Fractie])</f>
        <v>0.11317641081997779</v>
      </c>
    </row>
    <row r="3580" spans="1:4" x14ac:dyDescent="0.25">
      <c r="A3580" s="10">
        <v>43980.375</v>
      </c>
      <c r="B3580" s="10">
        <f>DATE(1904,MONTH(Data_Warmte[[#This Row],[Datumtijd]]),DAY(Data_Warmte[[#This Row],[Datumtijd]]))+TIME(HOUR(Data_Warmte[[#This Row],[Datumtijd]]),MINUTE(Data_Warmte[[#This Row],[Datumtijd]]),SECOND(Data_Warmte[[#This Row],[Datumtijd]]))</f>
        <v>1611.375</v>
      </c>
      <c r="C3580" s="11">
        <v>2.3879999999999998E-5</v>
      </c>
      <c r="D3580" s="7">
        <f>Data_Warmte[[#This Row],[Fractie]]/MAX(Data_Warmte[Fractie])</f>
        <v>5.7814339079452395E-2</v>
      </c>
    </row>
    <row r="3581" spans="1:4" x14ac:dyDescent="0.25">
      <c r="A3581" s="10">
        <v>43980.416666666664</v>
      </c>
      <c r="B3581" s="10">
        <f>DATE(1904,MONTH(Data_Warmte[[#This Row],[Datumtijd]]),DAY(Data_Warmte[[#This Row],[Datumtijd]]))+TIME(HOUR(Data_Warmte[[#This Row],[Datumtijd]]),MINUTE(Data_Warmte[[#This Row],[Datumtijd]]),SECOND(Data_Warmte[[#This Row],[Datumtijd]]))</f>
        <v>1611.4166666666667</v>
      </c>
      <c r="C3581" s="11">
        <v>2.0129999999999999E-5</v>
      </c>
      <c r="D3581" s="7">
        <f>Data_Warmte[[#This Row],[Fractie]]/MAX(Data_Warmte[Fractie])</f>
        <v>4.873545417375949E-2</v>
      </c>
    </row>
    <row r="3582" spans="1:4" x14ac:dyDescent="0.25">
      <c r="A3582" s="10">
        <v>43980.458333333336</v>
      </c>
      <c r="B3582" s="10">
        <f>DATE(1904,MONTH(Data_Warmte[[#This Row],[Datumtijd]]),DAY(Data_Warmte[[#This Row],[Datumtijd]]))+TIME(HOUR(Data_Warmte[[#This Row],[Datumtijd]]),MINUTE(Data_Warmte[[#This Row],[Datumtijd]]),SECOND(Data_Warmte[[#This Row],[Datumtijd]]))</f>
        <v>1611.4583333333333</v>
      </c>
      <c r="C3582" s="11">
        <v>2.2079999999999999E-5</v>
      </c>
      <c r="D3582" s="7">
        <f>Data_Warmte[[#This Row],[Fractie]]/MAX(Data_Warmte[Fractie])</f>
        <v>5.3456474324719803E-2</v>
      </c>
    </row>
    <row r="3583" spans="1:4" x14ac:dyDescent="0.25">
      <c r="A3583" s="10">
        <v>43980.5</v>
      </c>
      <c r="B3583" s="10">
        <f>DATE(1904,MONTH(Data_Warmte[[#This Row],[Datumtijd]]),DAY(Data_Warmte[[#This Row],[Datumtijd]]))+TIME(HOUR(Data_Warmte[[#This Row],[Datumtijd]]),MINUTE(Data_Warmte[[#This Row],[Datumtijd]]),SECOND(Data_Warmte[[#This Row],[Datumtijd]]))</f>
        <v>1611.5</v>
      </c>
      <c r="C3583" s="11">
        <v>2.1489999999999999E-5</v>
      </c>
      <c r="D3583" s="7">
        <f>Data_Warmte[[#This Row],[Fractie]]/MAX(Data_Warmte[Fractie])</f>
        <v>5.2028063099557452E-2</v>
      </c>
    </row>
    <row r="3584" spans="1:4" x14ac:dyDescent="0.25">
      <c r="A3584" s="10">
        <v>43980.541666666664</v>
      </c>
      <c r="B3584" s="10">
        <f>DATE(1904,MONTH(Data_Warmte[[#This Row],[Datumtijd]]),DAY(Data_Warmte[[#This Row],[Datumtijd]]))+TIME(HOUR(Data_Warmte[[#This Row],[Datumtijd]]),MINUTE(Data_Warmte[[#This Row],[Datumtijd]]),SECOND(Data_Warmte[[#This Row],[Datumtijd]]))</f>
        <v>1611.5416666666667</v>
      </c>
      <c r="C3584" s="11">
        <v>1.7600000000000001E-5</v>
      </c>
      <c r="D3584" s="7">
        <f>Data_Warmte[[#This Row],[Fractie]]/MAX(Data_Warmte[Fractie])</f>
        <v>4.2610233157385352E-2</v>
      </c>
    </row>
    <row r="3585" spans="1:4" x14ac:dyDescent="0.25">
      <c r="A3585" s="10">
        <v>43980.583333333336</v>
      </c>
      <c r="B3585" s="10">
        <f>DATE(1904,MONTH(Data_Warmte[[#This Row],[Datumtijd]]),DAY(Data_Warmte[[#This Row],[Datumtijd]]))+TIME(HOUR(Data_Warmte[[#This Row],[Datumtijd]]),MINUTE(Data_Warmte[[#This Row],[Datumtijd]]),SECOND(Data_Warmte[[#This Row],[Datumtijd]]))</f>
        <v>1611.5833333333333</v>
      </c>
      <c r="C3585" s="11">
        <v>1.6120000000000002E-5</v>
      </c>
      <c r="D3585" s="7">
        <f>Data_Warmte[[#This Row],[Fractie]]/MAX(Data_Warmte[Fractie])</f>
        <v>3.9027099914605221E-2</v>
      </c>
    </row>
    <row r="3586" spans="1:4" x14ac:dyDescent="0.25">
      <c r="A3586" s="10">
        <v>43980.625</v>
      </c>
      <c r="B3586" s="10">
        <f>DATE(1904,MONTH(Data_Warmte[[#This Row],[Datumtijd]]),DAY(Data_Warmte[[#This Row],[Datumtijd]]))+TIME(HOUR(Data_Warmte[[#This Row],[Datumtijd]]),MINUTE(Data_Warmte[[#This Row],[Datumtijd]]),SECOND(Data_Warmte[[#This Row],[Datumtijd]]))</f>
        <v>1611.625</v>
      </c>
      <c r="C3586" s="11">
        <v>1.6779999999999999E-5</v>
      </c>
      <c r="D3586" s="7">
        <f>Data_Warmte[[#This Row],[Fractie]]/MAX(Data_Warmte[Fractie])</f>
        <v>4.0624983658007166E-2</v>
      </c>
    </row>
    <row r="3587" spans="1:4" x14ac:dyDescent="0.25">
      <c r="A3587" s="10">
        <v>43980.666666666664</v>
      </c>
      <c r="B3587" s="10">
        <f>DATE(1904,MONTH(Data_Warmte[[#This Row],[Datumtijd]]),DAY(Data_Warmte[[#This Row],[Datumtijd]]))+TIME(HOUR(Data_Warmte[[#This Row],[Datumtijd]]),MINUTE(Data_Warmte[[#This Row],[Datumtijd]]),SECOND(Data_Warmte[[#This Row],[Datumtijd]]))</f>
        <v>1611.6666666666667</v>
      </c>
      <c r="C3587" s="11">
        <v>3.4417520000000009E-5</v>
      </c>
      <c r="D3587" s="7">
        <f>Data_Warmte[[#This Row],[Fractie]]/MAX(Data_Warmte[Fractie])</f>
        <v>8.3326054085168966E-2</v>
      </c>
    </row>
    <row r="3588" spans="1:4" x14ac:dyDescent="0.25">
      <c r="A3588" s="10">
        <v>43980.708333333336</v>
      </c>
      <c r="B3588" s="10">
        <f>DATE(1904,MONTH(Data_Warmte[[#This Row],[Datumtijd]]),DAY(Data_Warmte[[#This Row],[Datumtijd]]))+TIME(HOUR(Data_Warmte[[#This Row],[Datumtijd]]),MINUTE(Data_Warmte[[#This Row],[Datumtijd]]),SECOND(Data_Warmte[[#This Row],[Datumtijd]]))</f>
        <v>1611.7083333333333</v>
      </c>
      <c r="C3588" s="11">
        <v>5.4512579999999989E-5</v>
      </c>
      <c r="D3588" s="7">
        <f>Data_Warmte[[#This Row],[Fractie]]/MAX(Data_Warmte[Fractie])</f>
        <v>0.13197691726196711</v>
      </c>
    </row>
    <row r="3589" spans="1:4" x14ac:dyDescent="0.25">
      <c r="A3589" s="10">
        <v>43980.75</v>
      </c>
      <c r="B3589" s="10">
        <f>DATE(1904,MONTH(Data_Warmte[[#This Row],[Datumtijd]]),DAY(Data_Warmte[[#This Row],[Datumtijd]]))+TIME(HOUR(Data_Warmte[[#This Row],[Datumtijd]]),MINUTE(Data_Warmte[[#This Row],[Datumtijd]]),SECOND(Data_Warmte[[#This Row],[Datumtijd]]))</f>
        <v>1611.75</v>
      </c>
      <c r="C3589" s="11">
        <v>5.3916549999999988E-5</v>
      </c>
      <c r="D3589" s="7">
        <f>Data_Warmte[[#This Row],[Fractie]]/MAX(Data_Warmte[Fractie])</f>
        <v>0.1305339071898764</v>
      </c>
    </row>
    <row r="3590" spans="1:4" x14ac:dyDescent="0.25">
      <c r="A3590" s="10">
        <v>43980.791666666664</v>
      </c>
      <c r="B3590" s="10">
        <f>DATE(1904,MONTH(Data_Warmte[[#This Row],[Datumtijd]]),DAY(Data_Warmte[[#This Row],[Datumtijd]]))+TIME(HOUR(Data_Warmte[[#This Row],[Datumtijd]]),MINUTE(Data_Warmte[[#This Row],[Datumtijd]]),SECOND(Data_Warmte[[#This Row],[Datumtijd]]))</f>
        <v>1611.7916666666667</v>
      </c>
      <c r="C3590" s="11">
        <v>4.8645650000000011E-5</v>
      </c>
      <c r="D3590" s="7">
        <f>Data_Warmte[[#This Row],[Fractie]]/MAX(Data_Warmte[Fractie])</f>
        <v>0.117772868670032</v>
      </c>
    </row>
    <row r="3591" spans="1:4" x14ac:dyDescent="0.25">
      <c r="A3591" s="10">
        <v>43980.833333333336</v>
      </c>
      <c r="B3591" s="10">
        <f>DATE(1904,MONTH(Data_Warmte[[#This Row],[Datumtijd]]),DAY(Data_Warmte[[#This Row],[Datumtijd]]))+TIME(HOUR(Data_Warmte[[#This Row],[Datumtijd]]),MINUTE(Data_Warmte[[#This Row],[Datumtijd]]),SECOND(Data_Warmte[[#This Row],[Datumtijd]]))</f>
        <v>1611.8333333333333</v>
      </c>
      <c r="C3591" s="11">
        <v>4.3942450000000012E-5</v>
      </c>
      <c r="D3591" s="7">
        <f>Data_Warmte[[#This Row],[Fractie]]/MAX(Data_Warmte[Fractie])</f>
        <v>0.1063862522731107</v>
      </c>
    </row>
    <row r="3592" spans="1:4" x14ac:dyDescent="0.25">
      <c r="A3592" s="10">
        <v>43980.875</v>
      </c>
      <c r="B3592" s="10">
        <f>DATE(1904,MONTH(Data_Warmte[[#This Row],[Datumtijd]]),DAY(Data_Warmte[[#This Row],[Datumtijd]]))+TIME(HOUR(Data_Warmte[[#This Row],[Datumtijd]]),MINUTE(Data_Warmte[[#This Row],[Datumtijd]]),SECOND(Data_Warmte[[#This Row],[Datumtijd]]))</f>
        <v>1611.875</v>
      </c>
      <c r="C3592" s="11">
        <v>3.8773429999999999E-5</v>
      </c>
      <c r="D3592" s="7">
        <f>Data_Warmte[[#This Row],[Fractie]]/MAX(Data_Warmte[Fractie])</f>
        <v>9.3871868898384087E-2</v>
      </c>
    </row>
    <row r="3593" spans="1:4" x14ac:dyDescent="0.25">
      <c r="A3593" s="10">
        <v>43980.916666666664</v>
      </c>
      <c r="B3593" s="10">
        <f>DATE(1904,MONTH(Data_Warmte[[#This Row],[Datumtijd]]),DAY(Data_Warmte[[#This Row],[Datumtijd]]))+TIME(HOUR(Data_Warmte[[#This Row],[Datumtijd]]),MINUTE(Data_Warmte[[#This Row],[Datumtijd]]),SECOND(Data_Warmte[[#This Row],[Datumtijd]]))</f>
        <v>1611.9166666666667</v>
      </c>
      <c r="C3593" s="11">
        <v>3.0738000000000003E-5</v>
      </c>
      <c r="D3593" s="7">
        <f>Data_Warmte[[#This Row],[Fractie]]/MAX(Data_Warmte[Fractie])</f>
        <v>7.4417803794983584E-2</v>
      </c>
    </row>
    <row r="3594" spans="1:4" x14ac:dyDescent="0.25">
      <c r="A3594" s="10">
        <v>43980.958333333336</v>
      </c>
      <c r="B3594" s="10">
        <f>DATE(1904,MONTH(Data_Warmte[[#This Row],[Datumtijd]]),DAY(Data_Warmte[[#This Row],[Datumtijd]]))+TIME(HOUR(Data_Warmte[[#This Row],[Datumtijd]]),MINUTE(Data_Warmte[[#This Row],[Datumtijd]]),SECOND(Data_Warmte[[#This Row],[Datumtijd]]))</f>
        <v>1611.9583333333333</v>
      </c>
      <c r="C3594" s="11">
        <v>2.2032520000000001E-5</v>
      </c>
      <c r="D3594" s="7">
        <f>Data_Warmte[[#This Row],[Fractie]]/MAX(Data_Warmte[Fractie])</f>
        <v>5.3341523536633857E-2</v>
      </c>
    </row>
    <row r="3595" spans="1:4" x14ac:dyDescent="0.25">
      <c r="A3595" s="10">
        <v>43981</v>
      </c>
      <c r="B3595" s="10">
        <f>DATE(1904,MONTH(Data_Warmte[[#This Row],[Datumtijd]]),DAY(Data_Warmte[[#This Row],[Datumtijd]]))+TIME(HOUR(Data_Warmte[[#This Row],[Datumtijd]]),MINUTE(Data_Warmte[[#This Row],[Datumtijd]]),SECOND(Data_Warmte[[#This Row],[Datumtijd]]))</f>
        <v>1612</v>
      </c>
      <c r="C3595" s="11">
        <v>1.7059549999999998E-5</v>
      </c>
      <c r="D3595" s="7">
        <f>Data_Warmte[[#This Row],[Fractie]]/MAX(Data_Warmte[Fractie])</f>
        <v>4.1301784264776889E-2</v>
      </c>
    </row>
    <row r="3596" spans="1:4" x14ac:dyDescent="0.25">
      <c r="A3596" s="10">
        <v>43981.041666666664</v>
      </c>
      <c r="B3596" s="10">
        <f>DATE(1904,MONTH(Data_Warmte[[#This Row],[Datumtijd]]),DAY(Data_Warmte[[#This Row],[Datumtijd]]))+TIME(HOUR(Data_Warmte[[#This Row],[Datumtijd]]),MINUTE(Data_Warmte[[#This Row],[Datumtijd]]),SECOND(Data_Warmte[[#This Row],[Datumtijd]]))</f>
        <v>1612.0416666666667</v>
      </c>
      <c r="C3596" s="11">
        <v>1.5041099999999999E-5</v>
      </c>
      <c r="D3596" s="7">
        <f>Data_Warmte[[#This Row],[Fractie]]/MAX(Data_Warmte[Fractie])</f>
        <v>3.6415044201337995E-2</v>
      </c>
    </row>
    <row r="3597" spans="1:4" x14ac:dyDescent="0.25">
      <c r="A3597" s="10">
        <v>43981.083333333336</v>
      </c>
      <c r="B3597" s="10">
        <f>DATE(1904,MONTH(Data_Warmte[[#This Row],[Datumtijd]]),DAY(Data_Warmte[[#This Row],[Datumtijd]]))+TIME(HOUR(Data_Warmte[[#This Row],[Datumtijd]]),MINUTE(Data_Warmte[[#This Row],[Datumtijd]]),SECOND(Data_Warmte[[#This Row],[Datumtijd]]))</f>
        <v>1612.0833333333333</v>
      </c>
      <c r="C3597" s="11">
        <v>1.4474750000000002E-5</v>
      </c>
      <c r="D3597" s="7">
        <f>Data_Warmte[[#This Row],[Fractie]]/MAX(Data_Warmte[Fractie])</f>
        <v>3.5043890476980893E-2</v>
      </c>
    </row>
    <row r="3598" spans="1:4" x14ac:dyDescent="0.25">
      <c r="A3598" s="10">
        <v>43981.125</v>
      </c>
      <c r="B3598" s="10">
        <f>DATE(1904,MONTH(Data_Warmte[[#This Row],[Datumtijd]]),DAY(Data_Warmte[[#This Row],[Datumtijd]]))+TIME(HOUR(Data_Warmte[[#This Row],[Datumtijd]]),MINUTE(Data_Warmte[[#This Row],[Datumtijd]]),SECOND(Data_Warmte[[#This Row],[Datumtijd]]))</f>
        <v>1612.125</v>
      </c>
      <c r="C3598" s="11">
        <v>1.4297519999999998E-5</v>
      </c>
      <c r="D3598" s="7">
        <f>Data_Warmte[[#This Row],[Fractie]]/MAX(Data_Warmte[Fractie])</f>
        <v>3.461481027115796E-2</v>
      </c>
    </row>
    <row r="3599" spans="1:4" x14ac:dyDescent="0.25">
      <c r="A3599" s="10">
        <v>43981.166666666664</v>
      </c>
      <c r="B3599" s="10">
        <f>DATE(1904,MONTH(Data_Warmte[[#This Row],[Datumtijd]]),DAY(Data_Warmte[[#This Row],[Datumtijd]]))+TIME(HOUR(Data_Warmte[[#This Row],[Datumtijd]]),MINUTE(Data_Warmte[[#This Row],[Datumtijd]]),SECOND(Data_Warmte[[#This Row],[Datumtijd]]))</f>
        <v>1612.1666666666667</v>
      </c>
      <c r="C3599" s="11">
        <v>1.3623810000000001E-5</v>
      </c>
      <c r="D3599" s="7">
        <f>Data_Warmte[[#This Row],[Fractie]]/MAX(Data_Warmte[Fractie])</f>
        <v>3.2983734124540802E-2</v>
      </c>
    </row>
    <row r="3600" spans="1:4" x14ac:dyDescent="0.25">
      <c r="A3600" s="10">
        <v>43981.208333333336</v>
      </c>
      <c r="B3600" s="10">
        <f>DATE(1904,MONTH(Data_Warmte[[#This Row],[Datumtijd]]),DAY(Data_Warmte[[#This Row],[Datumtijd]]))+TIME(HOUR(Data_Warmte[[#This Row],[Datumtijd]]),MINUTE(Data_Warmte[[#This Row],[Datumtijd]]),SECOND(Data_Warmte[[#This Row],[Datumtijd]]))</f>
        <v>1612.2083333333333</v>
      </c>
      <c r="C3600" s="11">
        <v>1.6696580000000004E-5</v>
      </c>
      <c r="D3600" s="7">
        <f>Data_Warmte[[#This Row],[Fractie]]/MAX(Data_Warmte[Fractie])</f>
        <v>4.0423020836985075E-2</v>
      </c>
    </row>
    <row r="3601" spans="1:4" x14ac:dyDescent="0.25">
      <c r="A3601" s="10">
        <v>43981.25</v>
      </c>
      <c r="B3601" s="10">
        <f>DATE(1904,MONTH(Data_Warmte[[#This Row],[Datumtijd]]),DAY(Data_Warmte[[#This Row],[Datumtijd]]))+TIME(HOUR(Data_Warmte[[#This Row],[Datumtijd]]),MINUTE(Data_Warmte[[#This Row],[Datumtijd]]),SECOND(Data_Warmte[[#This Row],[Datumtijd]]))</f>
        <v>1612.25</v>
      </c>
      <c r="C3601" s="11">
        <v>2.3178720000000004E-5</v>
      </c>
      <c r="D3601" s="7">
        <f>Data_Warmte[[#This Row],[Fractie]]/MAX(Data_Warmte[Fractie])</f>
        <v>5.6116514971008585E-2</v>
      </c>
    </row>
    <row r="3602" spans="1:4" x14ac:dyDescent="0.25">
      <c r="A3602" s="10">
        <v>43981.291666666664</v>
      </c>
      <c r="B3602" s="10">
        <f>DATE(1904,MONTH(Data_Warmte[[#This Row],[Datumtijd]]),DAY(Data_Warmte[[#This Row],[Datumtijd]]))+TIME(HOUR(Data_Warmte[[#This Row],[Datumtijd]]),MINUTE(Data_Warmte[[#This Row],[Datumtijd]]),SECOND(Data_Warmte[[#This Row],[Datumtijd]]))</f>
        <v>1612.2916666666667</v>
      </c>
      <c r="C3602" s="11">
        <v>3.95845E-5</v>
      </c>
      <c r="D3602" s="7">
        <f>Data_Warmte[[#This Row],[Fractie]]/MAX(Data_Warmte[Fractie])</f>
        <v>9.5835498546506845E-2</v>
      </c>
    </row>
    <row r="3603" spans="1:4" x14ac:dyDescent="0.25">
      <c r="A3603" s="10">
        <v>43981.333333333336</v>
      </c>
      <c r="B3603" s="10">
        <f>DATE(1904,MONTH(Data_Warmte[[#This Row],[Datumtijd]]),DAY(Data_Warmte[[#This Row],[Datumtijd]]))+TIME(HOUR(Data_Warmte[[#This Row],[Datumtijd]]),MINUTE(Data_Warmte[[#This Row],[Datumtijd]]),SECOND(Data_Warmte[[#This Row],[Datumtijd]]))</f>
        <v>1612.3333333333333</v>
      </c>
      <c r="C3603" s="11">
        <v>4.8365320000000018E-5</v>
      </c>
      <c r="D3603" s="7">
        <f>Data_Warmte[[#This Row],[Fractie]]/MAX(Data_Warmte[Fractie])</f>
        <v>0.11709417965520191</v>
      </c>
    </row>
    <row r="3604" spans="1:4" x14ac:dyDescent="0.25">
      <c r="A3604" s="10">
        <v>43981.375</v>
      </c>
      <c r="B3604" s="10">
        <f>DATE(1904,MONTH(Data_Warmte[[#This Row],[Datumtijd]]),DAY(Data_Warmte[[#This Row],[Datumtijd]]))+TIME(HOUR(Data_Warmte[[#This Row],[Datumtijd]]),MINUTE(Data_Warmte[[#This Row],[Datumtijd]]),SECOND(Data_Warmte[[#This Row],[Datumtijd]]))</f>
        <v>1612.375</v>
      </c>
      <c r="C3604" s="11">
        <v>4.3949519999999978E-5</v>
      </c>
      <c r="D3604" s="7">
        <f>Data_Warmte[[#This Row],[Fractie]]/MAX(Data_Warmte[Fractie])</f>
        <v>0.10640336899745283</v>
      </c>
    </row>
    <row r="3605" spans="1:4" x14ac:dyDescent="0.25">
      <c r="A3605" s="10">
        <v>43981.416666666664</v>
      </c>
      <c r="B3605" s="10">
        <f>DATE(1904,MONTH(Data_Warmte[[#This Row],[Datumtijd]]),DAY(Data_Warmte[[#This Row],[Datumtijd]]))+TIME(HOUR(Data_Warmte[[#This Row],[Datumtijd]]),MINUTE(Data_Warmte[[#This Row],[Datumtijd]]),SECOND(Data_Warmte[[#This Row],[Datumtijd]]))</f>
        <v>1612.4166666666667</v>
      </c>
      <c r="C3605" s="11">
        <v>2.5680000000000001E-5</v>
      </c>
      <c r="D3605" s="7">
        <f>Data_Warmte[[#This Row],[Fractie]]/MAX(Data_Warmte[Fractie])</f>
        <v>6.2172203834184994E-2</v>
      </c>
    </row>
    <row r="3606" spans="1:4" x14ac:dyDescent="0.25">
      <c r="A3606" s="10">
        <v>43981.458333333336</v>
      </c>
      <c r="B3606" s="10">
        <f>DATE(1904,MONTH(Data_Warmte[[#This Row],[Datumtijd]]),DAY(Data_Warmte[[#This Row],[Datumtijd]]))+TIME(HOUR(Data_Warmte[[#This Row],[Datumtijd]]),MINUTE(Data_Warmte[[#This Row],[Datumtijd]]),SECOND(Data_Warmte[[#This Row],[Datumtijd]]))</f>
        <v>1612.4583333333333</v>
      </c>
      <c r="C3606" s="11">
        <v>3.1691679999999999E-5</v>
      </c>
      <c r="D3606" s="7">
        <f>Data_Warmte[[#This Row],[Fractie]]/MAX(Data_Warmte[Fractie])</f>
        <v>7.6726697383479897E-2</v>
      </c>
    </row>
    <row r="3607" spans="1:4" x14ac:dyDescent="0.25">
      <c r="A3607" s="10">
        <v>43981.5</v>
      </c>
      <c r="B3607" s="10">
        <f>DATE(1904,MONTH(Data_Warmte[[#This Row],[Datumtijd]]),DAY(Data_Warmte[[#This Row],[Datumtijd]]))+TIME(HOUR(Data_Warmte[[#This Row],[Datumtijd]]),MINUTE(Data_Warmte[[#This Row],[Datumtijd]]),SECOND(Data_Warmte[[#This Row],[Datumtijd]]))</f>
        <v>1612.5</v>
      </c>
      <c r="C3607" s="11">
        <v>3.0415699999999994E-5</v>
      </c>
      <c r="D3607" s="7">
        <f>Data_Warmte[[#This Row],[Fractie]]/MAX(Data_Warmte[Fractie])</f>
        <v>7.3637503900288948E-2</v>
      </c>
    </row>
    <row r="3608" spans="1:4" x14ac:dyDescent="0.25">
      <c r="A3608" s="10">
        <v>43981.541666666664</v>
      </c>
      <c r="B3608" s="10">
        <f>DATE(1904,MONTH(Data_Warmte[[#This Row],[Datumtijd]]),DAY(Data_Warmte[[#This Row],[Datumtijd]]))+TIME(HOUR(Data_Warmte[[#This Row],[Datumtijd]]),MINUTE(Data_Warmte[[#This Row],[Datumtijd]]),SECOND(Data_Warmte[[#This Row],[Datumtijd]]))</f>
        <v>1612.5416666666667</v>
      </c>
      <c r="C3608" s="11">
        <v>2.6564820000000002E-5</v>
      </c>
      <c r="D3608" s="7">
        <f>Data_Warmte[[#This Row],[Fractie]]/MAX(Data_Warmte[Fractie])</f>
        <v>6.4314384885453046E-2</v>
      </c>
    </row>
    <row r="3609" spans="1:4" x14ac:dyDescent="0.25">
      <c r="A3609" s="10">
        <v>43981.583333333336</v>
      </c>
      <c r="B3609" s="10">
        <f>DATE(1904,MONTH(Data_Warmte[[#This Row],[Datumtijd]]),DAY(Data_Warmte[[#This Row],[Datumtijd]]))+TIME(HOUR(Data_Warmte[[#This Row],[Datumtijd]]),MINUTE(Data_Warmte[[#This Row],[Datumtijd]]),SECOND(Data_Warmte[[#This Row],[Datumtijd]]))</f>
        <v>1612.5833333333333</v>
      </c>
      <c r="C3609" s="11">
        <v>2.2410949999999999E-5</v>
      </c>
      <c r="D3609" s="7">
        <f>Data_Warmte[[#This Row],[Fractie]]/MAX(Data_Warmte[Fractie])</f>
        <v>5.4257716180596889E-2</v>
      </c>
    </row>
    <row r="3610" spans="1:4" x14ac:dyDescent="0.25">
      <c r="A3610" s="10">
        <v>43981.625</v>
      </c>
      <c r="B3610" s="10">
        <f>DATE(1904,MONTH(Data_Warmte[[#This Row],[Datumtijd]]),DAY(Data_Warmte[[#This Row],[Datumtijd]]))+TIME(HOUR(Data_Warmte[[#This Row],[Datumtijd]]),MINUTE(Data_Warmte[[#This Row],[Datumtijd]]),SECOND(Data_Warmte[[#This Row],[Datumtijd]]))</f>
        <v>1612.625</v>
      </c>
      <c r="C3610" s="11">
        <v>2.2895449999999998E-5</v>
      </c>
      <c r="D3610" s="7">
        <f>Data_Warmte[[#This Row],[Fractie]]/MAX(Data_Warmte[Fractie])</f>
        <v>5.5430708110412404E-2</v>
      </c>
    </row>
    <row r="3611" spans="1:4" x14ac:dyDescent="0.25">
      <c r="A3611" s="10">
        <v>43981.666666666664</v>
      </c>
      <c r="B3611" s="10">
        <f>DATE(1904,MONTH(Data_Warmte[[#This Row],[Datumtijd]]),DAY(Data_Warmte[[#This Row],[Datumtijd]]))+TIME(HOUR(Data_Warmte[[#This Row],[Datumtijd]]),MINUTE(Data_Warmte[[#This Row],[Datumtijd]]),SECOND(Data_Warmte[[#This Row],[Datumtijd]]))</f>
        <v>1612.6666666666667</v>
      </c>
      <c r="C3611" s="11">
        <v>2.7461999999999996E-5</v>
      </c>
      <c r="D3611" s="7">
        <f>Data_Warmte[[#This Row],[Fractie]]/MAX(Data_Warmte[Fractie])</f>
        <v>6.6486489941370241E-2</v>
      </c>
    </row>
    <row r="3612" spans="1:4" x14ac:dyDescent="0.25">
      <c r="A3612" s="10">
        <v>43981.708333333336</v>
      </c>
      <c r="B3612" s="10">
        <f>DATE(1904,MONTH(Data_Warmte[[#This Row],[Datumtijd]]),DAY(Data_Warmte[[#This Row],[Datumtijd]]))+TIME(HOUR(Data_Warmte[[#This Row],[Datumtijd]]),MINUTE(Data_Warmte[[#This Row],[Datumtijd]]),SECOND(Data_Warmte[[#This Row],[Datumtijd]]))</f>
        <v>1612.7083333333333</v>
      </c>
      <c r="C3612" s="11">
        <v>3.8490320000000001E-5</v>
      </c>
      <c r="D3612" s="7">
        <f>Data_Warmte[[#This Row],[Fractie]]/MAX(Data_Warmte[Fractie])</f>
        <v>9.3186449403543897E-2</v>
      </c>
    </row>
    <row r="3613" spans="1:4" x14ac:dyDescent="0.25">
      <c r="A3613" s="10">
        <v>43981.75</v>
      </c>
      <c r="B3613" s="10">
        <f>DATE(1904,MONTH(Data_Warmte[[#This Row],[Datumtijd]]),DAY(Data_Warmte[[#This Row],[Datumtijd]]))+TIME(HOUR(Data_Warmte[[#This Row],[Datumtijd]]),MINUTE(Data_Warmte[[#This Row],[Datumtijd]]),SECOND(Data_Warmte[[#This Row],[Datumtijd]]))</f>
        <v>1612.75</v>
      </c>
      <c r="C3613" s="11">
        <v>4.2411289999999998E-5</v>
      </c>
      <c r="D3613" s="7">
        <f>Data_Warmte[[#This Row],[Fractie]]/MAX(Data_Warmte[Fractie])</f>
        <v>0.10267925882985714</v>
      </c>
    </row>
    <row r="3614" spans="1:4" x14ac:dyDescent="0.25">
      <c r="A3614" s="10">
        <v>43981.791666666664</v>
      </c>
      <c r="B3614" s="10">
        <f>DATE(1904,MONTH(Data_Warmte[[#This Row],[Datumtijd]]),DAY(Data_Warmte[[#This Row],[Datumtijd]]))+TIME(HOUR(Data_Warmte[[#This Row],[Datumtijd]]),MINUTE(Data_Warmte[[#This Row],[Datumtijd]]),SECOND(Data_Warmte[[#This Row],[Datumtijd]]))</f>
        <v>1612.7916666666667</v>
      </c>
      <c r="C3614" s="11">
        <v>4.3864500000000007E-5</v>
      </c>
      <c r="D3614" s="7">
        <f>Data_Warmte[[#This Row],[Fractie]]/MAX(Data_Warmte[Fractie])</f>
        <v>0.10619753251887103</v>
      </c>
    </row>
    <row r="3615" spans="1:4" x14ac:dyDescent="0.25">
      <c r="A3615" s="10">
        <v>43981.833333333336</v>
      </c>
      <c r="B3615" s="10">
        <f>DATE(1904,MONTH(Data_Warmte[[#This Row],[Datumtijd]]),DAY(Data_Warmte[[#This Row],[Datumtijd]]))+TIME(HOUR(Data_Warmte[[#This Row],[Datumtijd]]),MINUTE(Data_Warmte[[#This Row],[Datumtijd]]),SECOND(Data_Warmte[[#This Row],[Datumtijd]]))</f>
        <v>1612.8333333333333</v>
      </c>
      <c r="C3615" s="11">
        <v>3.7551900000000002E-5</v>
      </c>
      <c r="D3615" s="7">
        <f>Data_Warmte[[#This Row],[Fractie]]/MAX(Data_Warmte[Fractie])</f>
        <v>9.0914500824023817E-2</v>
      </c>
    </row>
    <row r="3616" spans="1:4" x14ac:dyDescent="0.25">
      <c r="A3616" s="10">
        <v>43981.875</v>
      </c>
      <c r="B3616" s="10">
        <f>DATE(1904,MONTH(Data_Warmte[[#This Row],[Datumtijd]]),DAY(Data_Warmte[[#This Row],[Datumtijd]]))+TIME(HOUR(Data_Warmte[[#This Row],[Datumtijd]]),MINUTE(Data_Warmte[[#This Row],[Datumtijd]]),SECOND(Data_Warmte[[#This Row],[Datumtijd]]))</f>
        <v>1612.875</v>
      </c>
      <c r="C3616" s="11">
        <v>3.0722540000000006E-5</v>
      </c>
      <c r="D3616" s="7">
        <f>Data_Warmte[[#This Row],[Fractie]]/MAX(Data_Warmte[Fractie])</f>
        <v>7.4380374578812386E-2</v>
      </c>
    </row>
    <row r="3617" spans="1:4" x14ac:dyDescent="0.25">
      <c r="A3617" s="10">
        <v>43981.916666666664</v>
      </c>
      <c r="B3617" s="10">
        <f>DATE(1904,MONTH(Data_Warmte[[#This Row],[Datumtijd]]),DAY(Data_Warmte[[#This Row],[Datumtijd]]))+TIME(HOUR(Data_Warmte[[#This Row],[Datumtijd]]),MINUTE(Data_Warmte[[#This Row],[Datumtijd]]),SECOND(Data_Warmte[[#This Row],[Datumtijd]]))</f>
        <v>1612.9166666666667</v>
      </c>
      <c r="C3617" s="11">
        <v>2.7600000000000007E-5</v>
      </c>
      <c r="D3617" s="7">
        <f>Data_Warmte[[#This Row],[Fractie]]/MAX(Data_Warmte[Fractie])</f>
        <v>6.682059290589977E-2</v>
      </c>
    </row>
    <row r="3618" spans="1:4" x14ac:dyDescent="0.25">
      <c r="A3618" s="10">
        <v>43981.958333333336</v>
      </c>
      <c r="B3618" s="10">
        <f>DATE(1904,MONTH(Data_Warmte[[#This Row],[Datumtijd]]),DAY(Data_Warmte[[#This Row],[Datumtijd]]))+TIME(HOUR(Data_Warmte[[#This Row],[Datumtijd]]),MINUTE(Data_Warmte[[#This Row],[Datumtijd]]),SECOND(Data_Warmte[[#This Row],[Datumtijd]]))</f>
        <v>1612.9583333333333</v>
      </c>
      <c r="C3618" s="11">
        <v>2.0088630000000008E-5</v>
      </c>
      <c r="D3618" s="7">
        <f>Data_Warmte[[#This Row],[Fractie]]/MAX(Data_Warmte[Fractie])</f>
        <v>4.8635295915479909E-2</v>
      </c>
    </row>
    <row r="3619" spans="1:4" x14ac:dyDescent="0.25">
      <c r="A3619" s="10">
        <v>43982</v>
      </c>
      <c r="B3619" s="10">
        <f>DATE(1904,MONTH(Data_Warmte[[#This Row],[Datumtijd]]),DAY(Data_Warmte[[#This Row],[Datumtijd]]))+TIME(HOUR(Data_Warmte[[#This Row],[Datumtijd]]),MINUTE(Data_Warmte[[#This Row],[Datumtijd]]),SECOND(Data_Warmte[[#This Row],[Datumtijd]]))</f>
        <v>1613</v>
      </c>
      <c r="C3619" s="11">
        <v>1.5454999999999997E-5</v>
      </c>
      <c r="D3619" s="7">
        <f>Data_Warmte[[#This Row],[Fractie]]/MAX(Data_Warmte[Fractie])</f>
        <v>3.7417110991329001E-2</v>
      </c>
    </row>
    <row r="3620" spans="1:4" x14ac:dyDescent="0.25">
      <c r="A3620" s="10">
        <v>43982.041666666664</v>
      </c>
      <c r="B3620" s="10">
        <f>DATE(1904,MONTH(Data_Warmte[[#This Row],[Datumtijd]]),DAY(Data_Warmte[[#This Row],[Datumtijd]]))+TIME(HOUR(Data_Warmte[[#This Row],[Datumtijd]]),MINUTE(Data_Warmte[[#This Row],[Datumtijd]]),SECOND(Data_Warmte[[#This Row],[Datumtijd]]))</f>
        <v>1613.0416666666667</v>
      </c>
      <c r="C3620" s="11">
        <v>1.057036E-5</v>
      </c>
      <c r="D3620" s="7">
        <f>Data_Warmte[[#This Row],[Fractie]]/MAX(Data_Warmte[Fractie])</f>
        <v>2.5591221827130674E-2</v>
      </c>
    </row>
    <row r="3621" spans="1:4" x14ac:dyDescent="0.25">
      <c r="A3621" s="10">
        <v>43982.083333333336</v>
      </c>
      <c r="B3621" s="10">
        <f>DATE(1904,MONTH(Data_Warmte[[#This Row],[Datumtijd]]),DAY(Data_Warmte[[#This Row],[Datumtijd]]))+TIME(HOUR(Data_Warmte[[#This Row],[Datumtijd]]),MINUTE(Data_Warmte[[#This Row],[Datumtijd]]),SECOND(Data_Warmte[[#This Row],[Datumtijd]]))</f>
        <v>1613.0833333333333</v>
      </c>
      <c r="C3621" s="11">
        <v>9.9532200000000012E-6</v>
      </c>
      <c r="D3621" s="7">
        <f>Data_Warmte[[#This Row],[Fractie]]/MAX(Data_Warmte[Fractie])</f>
        <v>2.4097103685610858E-2</v>
      </c>
    </row>
    <row r="3622" spans="1:4" x14ac:dyDescent="0.25">
      <c r="A3622" s="10">
        <v>43982.125</v>
      </c>
      <c r="B3622" s="10">
        <f>DATE(1904,MONTH(Data_Warmte[[#This Row],[Datumtijd]]),DAY(Data_Warmte[[#This Row],[Datumtijd]]))+TIME(HOUR(Data_Warmte[[#This Row],[Datumtijd]]),MINUTE(Data_Warmte[[#This Row],[Datumtijd]]),SECOND(Data_Warmte[[#This Row],[Datumtijd]]))</f>
        <v>1613.125</v>
      </c>
      <c r="C3622" s="11">
        <v>9.3341200000000007E-6</v>
      </c>
      <c r="D3622" s="7">
        <f>Data_Warmte[[#This Row],[Fractie]]/MAX(Data_Warmte[Fractie])</f>
        <v>2.2598240313580327E-2</v>
      </c>
    </row>
    <row r="3623" spans="1:4" x14ac:dyDescent="0.25">
      <c r="A3623" s="10">
        <v>43982.166666666664</v>
      </c>
      <c r="B3623" s="10">
        <f>DATE(1904,MONTH(Data_Warmte[[#This Row],[Datumtijd]]),DAY(Data_Warmte[[#This Row],[Datumtijd]]))+TIME(HOUR(Data_Warmte[[#This Row],[Datumtijd]]),MINUTE(Data_Warmte[[#This Row],[Datumtijd]]),SECOND(Data_Warmte[[#This Row],[Datumtijd]]))</f>
        <v>1613.1666666666667</v>
      </c>
      <c r="C3623" s="11">
        <v>1.0045680000000003E-5</v>
      </c>
      <c r="D3623" s="7">
        <f>Data_Warmte[[#This Row],[Fractie]]/MAX(Data_Warmte[Fractie])</f>
        <v>2.4320952671845624E-2</v>
      </c>
    </row>
    <row r="3624" spans="1:4" x14ac:dyDescent="0.25">
      <c r="A3624" s="10">
        <v>43982.208333333336</v>
      </c>
      <c r="B3624" s="10">
        <f>DATE(1904,MONTH(Data_Warmte[[#This Row],[Datumtijd]]),DAY(Data_Warmte[[#This Row],[Datumtijd]]))+TIME(HOUR(Data_Warmte[[#This Row],[Datumtijd]]),MINUTE(Data_Warmte[[#This Row],[Datumtijd]]),SECOND(Data_Warmte[[#This Row],[Datumtijd]]))</f>
        <v>1613.2083333333333</v>
      </c>
      <c r="C3624" s="11">
        <v>8.2737100000000008E-6</v>
      </c>
      <c r="D3624" s="7">
        <f>Data_Warmte[[#This Row],[Fractie]]/MAX(Data_Warmte[Fractie])</f>
        <v>2.0030949555488113E-2</v>
      </c>
    </row>
    <row r="3625" spans="1:4" x14ac:dyDescent="0.25">
      <c r="A3625" s="10">
        <v>43982.25</v>
      </c>
      <c r="B3625" s="10">
        <f>DATE(1904,MONTH(Data_Warmte[[#This Row],[Datumtijd]]),DAY(Data_Warmte[[#This Row],[Datumtijd]]))+TIME(HOUR(Data_Warmte[[#This Row],[Datumtijd]]),MINUTE(Data_Warmte[[#This Row],[Datumtijd]]),SECOND(Data_Warmte[[#This Row],[Datumtijd]]))</f>
        <v>1613.25</v>
      </c>
      <c r="C3625" s="11">
        <v>9.8800000000000003E-6</v>
      </c>
      <c r="D3625" s="7">
        <f>Data_Warmte[[#This Row],[Fractie]]/MAX(Data_Warmte[Fractie])</f>
        <v>2.391983543153223E-2</v>
      </c>
    </row>
    <row r="3626" spans="1:4" x14ac:dyDescent="0.25">
      <c r="A3626" s="10">
        <v>43982.291666666664</v>
      </c>
      <c r="B3626" s="10">
        <f>DATE(1904,MONTH(Data_Warmte[[#This Row],[Datumtijd]]),DAY(Data_Warmte[[#This Row],[Datumtijd]]))+TIME(HOUR(Data_Warmte[[#This Row],[Datumtijd]]),MINUTE(Data_Warmte[[#This Row],[Datumtijd]]),SECOND(Data_Warmte[[#This Row],[Datumtijd]]))</f>
        <v>1613.2916666666667</v>
      </c>
      <c r="C3626" s="11">
        <v>3.4144949999999989E-5</v>
      </c>
      <c r="D3626" s="7">
        <f>Data_Warmte[[#This Row],[Fractie]]/MAX(Data_Warmte[Fractie])</f>
        <v>8.2666152309503665E-2</v>
      </c>
    </row>
    <row r="3627" spans="1:4" x14ac:dyDescent="0.25">
      <c r="A3627" s="10">
        <v>43982.333333333336</v>
      </c>
      <c r="B3627" s="10">
        <f>DATE(1904,MONTH(Data_Warmte[[#This Row],[Datumtijd]]),DAY(Data_Warmte[[#This Row],[Datumtijd]]))+TIME(HOUR(Data_Warmte[[#This Row],[Datumtijd]]),MINUTE(Data_Warmte[[#This Row],[Datumtijd]]),SECOND(Data_Warmte[[#This Row],[Datumtijd]]))</f>
        <v>1613.3333333333333</v>
      </c>
      <c r="C3627" s="11">
        <v>4.9610290000000015E-5</v>
      </c>
      <c r="D3627" s="7">
        <f>Data_Warmte[[#This Row],[Fractie]]/MAX(Data_Warmte[Fractie])</f>
        <v>0.1201082968128127</v>
      </c>
    </row>
    <row r="3628" spans="1:4" x14ac:dyDescent="0.25">
      <c r="A3628" s="10">
        <v>43982.375</v>
      </c>
      <c r="B3628" s="10">
        <f>DATE(1904,MONTH(Data_Warmte[[#This Row],[Datumtijd]]),DAY(Data_Warmte[[#This Row],[Datumtijd]]))+TIME(HOUR(Data_Warmte[[#This Row],[Datumtijd]]),MINUTE(Data_Warmte[[#This Row],[Datumtijd]]),SECOND(Data_Warmte[[#This Row],[Datumtijd]]))</f>
        <v>1613.375</v>
      </c>
      <c r="C3628" s="11">
        <v>5.2050000000000005E-5</v>
      </c>
      <c r="D3628" s="7">
        <f>Data_Warmte[[#This Row],[Fractie]]/MAX(Data_Warmte[Fractie])</f>
        <v>0.12601492249101748</v>
      </c>
    </row>
    <row r="3629" spans="1:4" x14ac:dyDescent="0.25">
      <c r="A3629" s="10">
        <v>43982.416666666664</v>
      </c>
      <c r="B3629" s="10">
        <f>DATE(1904,MONTH(Data_Warmte[[#This Row],[Datumtijd]]),DAY(Data_Warmte[[#This Row],[Datumtijd]]))+TIME(HOUR(Data_Warmte[[#This Row],[Datumtijd]]),MINUTE(Data_Warmte[[#This Row],[Datumtijd]]),SECOND(Data_Warmte[[#This Row],[Datumtijd]]))</f>
        <v>1613.4166666666667</v>
      </c>
      <c r="C3629" s="11">
        <v>3.8817560000000003E-5</v>
      </c>
      <c r="D3629" s="7">
        <f>Data_Warmte[[#This Row],[Fractie]]/MAX(Data_Warmte[Fractie])</f>
        <v>9.397870921595429E-2</v>
      </c>
    </row>
    <row r="3630" spans="1:4" x14ac:dyDescent="0.25">
      <c r="A3630" s="10">
        <v>43982.458333333336</v>
      </c>
      <c r="B3630" s="10">
        <f>DATE(1904,MONTH(Data_Warmte[[#This Row],[Datumtijd]]),DAY(Data_Warmte[[#This Row],[Datumtijd]]))+TIME(HOUR(Data_Warmte[[#This Row],[Datumtijd]]),MINUTE(Data_Warmte[[#This Row],[Datumtijd]]),SECOND(Data_Warmte[[#This Row],[Datumtijd]]))</f>
        <v>1613.4583333333333</v>
      </c>
      <c r="C3630" s="11">
        <v>3.090509999999999E-5</v>
      </c>
      <c r="D3630" s="7">
        <f>Data_Warmte[[#This Row],[Fractie]]/MAX(Data_Warmte[Fractie])</f>
        <v>7.4822358906381226E-2</v>
      </c>
    </row>
    <row r="3631" spans="1:4" x14ac:dyDescent="0.25">
      <c r="A3631" s="10">
        <v>43982.5</v>
      </c>
      <c r="B3631" s="10">
        <f>DATE(1904,MONTH(Data_Warmte[[#This Row],[Datumtijd]]),DAY(Data_Warmte[[#This Row],[Datumtijd]]))+TIME(HOUR(Data_Warmte[[#This Row],[Datumtijd]]),MINUTE(Data_Warmte[[#This Row],[Datumtijd]]),SECOND(Data_Warmte[[#This Row],[Datumtijd]]))</f>
        <v>1613.5</v>
      </c>
      <c r="C3631" s="11">
        <v>3.0068820000000007E-5</v>
      </c>
      <c r="D3631" s="7">
        <f>Data_Warmte[[#This Row],[Fractie]]/MAX(Data_Warmte[Fractie])</f>
        <v>7.2797694941332508E-2</v>
      </c>
    </row>
    <row r="3632" spans="1:4" x14ac:dyDescent="0.25">
      <c r="A3632" s="10">
        <v>43982.541666666664</v>
      </c>
      <c r="B3632" s="10">
        <f>DATE(1904,MONTH(Data_Warmte[[#This Row],[Datumtijd]]),DAY(Data_Warmte[[#This Row],[Datumtijd]]))+TIME(HOUR(Data_Warmte[[#This Row],[Datumtijd]]),MINUTE(Data_Warmte[[#This Row],[Datumtijd]]),SECOND(Data_Warmte[[#This Row],[Datumtijd]]))</f>
        <v>1613.5416666666667</v>
      </c>
      <c r="C3632" s="11">
        <v>2.8278849999999991E-5</v>
      </c>
      <c r="D3632" s="7">
        <f>Data_Warmte[[#This Row],[Fractie]]/MAX(Data_Warmte[Fractie])</f>
        <v>6.8464113177427635E-2</v>
      </c>
    </row>
    <row r="3633" spans="1:4" x14ac:dyDescent="0.25">
      <c r="A3633" s="10">
        <v>43982.583333333336</v>
      </c>
      <c r="B3633" s="10">
        <f>DATE(1904,MONTH(Data_Warmte[[#This Row],[Datumtijd]]),DAY(Data_Warmte[[#This Row],[Datumtijd]]))+TIME(HOUR(Data_Warmte[[#This Row],[Datumtijd]]),MINUTE(Data_Warmte[[#This Row],[Datumtijd]]),SECOND(Data_Warmte[[#This Row],[Datumtijd]]))</f>
        <v>1613.5833333333333</v>
      </c>
      <c r="C3633" s="11">
        <v>2.2902580000000002E-5</v>
      </c>
      <c r="D3633" s="7">
        <f>Data_Warmte[[#This Row],[Fractie]]/MAX(Data_Warmte[Fractie])</f>
        <v>5.5447970096913109E-2</v>
      </c>
    </row>
    <row r="3634" spans="1:4" x14ac:dyDescent="0.25">
      <c r="A3634" s="10">
        <v>43982.625</v>
      </c>
      <c r="B3634" s="10">
        <f>DATE(1904,MONTH(Data_Warmte[[#This Row],[Datumtijd]]),DAY(Data_Warmte[[#This Row],[Datumtijd]]))+TIME(HOUR(Data_Warmte[[#This Row],[Datumtijd]]),MINUTE(Data_Warmte[[#This Row],[Datumtijd]]),SECOND(Data_Warmte[[#This Row],[Datumtijd]]))</f>
        <v>1613.625</v>
      </c>
      <c r="C3634" s="11">
        <v>2.2351840000000005E-5</v>
      </c>
      <c r="D3634" s="7">
        <f>Data_Warmte[[#This Row],[Fractie]]/MAX(Data_Warmte[Fractie])</f>
        <v>5.4114608744123431E-2</v>
      </c>
    </row>
    <row r="3635" spans="1:4" x14ac:dyDescent="0.25">
      <c r="A3635" s="10">
        <v>43982.666666666664</v>
      </c>
      <c r="B3635" s="10">
        <f>DATE(1904,MONTH(Data_Warmte[[#This Row],[Datumtijd]]),DAY(Data_Warmte[[#This Row],[Datumtijd]]))+TIME(HOUR(Data_Warmte[[#This Row],[Datumtijd]]),MINUTE(Data_Warmte[[#This Row],[Datumtijd]]),SECOND(Data_Warmte[[#This Row],[Datumtijd]]))</f>
        <v>1613.6666666666667</v>
      </c>
      <c r="C3635" s="11">
        <v>1.84E-5</v>
      </c>
      <c r="D3635" s="7">
        <f>Data_Warmte[[#This Row],[Fractie]]/MAX(Data_Warmte[Fractie])</f>
        <v>4.4547061937266506E-2</v>
      </c>
    </row>
    <row r="3636" spans="1:4" x14ac:dyDescent="0.25">
      <c r="A3636" s="10">
        <v>43982.708333333336</v>
      </c>
      <c r="B3636" s="10">
        <f>DATE(1904,MONTH(Data_Warmte[[#This Row],[Datumtijd]]),DAY(Data_Warmte[[#This Row],[Datumtijd]]))+TIME(HOUR(Data_Warmte[[#This Row],[Datumtijd]]),MINUTE(Data_Warmte[[#This Row],[Datumtijd]]),SECOND(Data_Warmte[[#This Row],[Datumtijd]]))</f>
        <v>1613.7083333333333</v>
      </c>
      <c r="C3636" s="11">
        <v>3.3502799999999994E-5</v>
      </c>
      <c r="D3636" s="7">
        <f>Data_Warmte[[#This Row],[Fractie]]/MAX(Data_Warmte[Fractie])</f>
        <v>8.1111484058252817E-2</v>
      </c>
    </row>
    <row r="3637" spans="1:4" x14ac:dyDescent="0.25">
      <c r="A3637" s="10">
        <v>43982.75</v>
      </c>
      <c r="B3637" s="10">
        <f>DATE(1904,MONTH(Data_Warmte[[#This Row],[Datumtijd]]),DAY(Data_Warmte[[#This Row],[Datumtijd]]))+TIME(HOUR(Data_Warmte[[#This Row],[Datumtijd]]),MINUTE(Data_Warmte[[#This Row],[Datumtijd]]),SECOND(Data_Warmte[[#This Row],[Datumtijd]]))</f>
        <v>1613.75</v>
      </c>
      <c r="C3637" s="11">
        <v>4.1123919999999996E-5</v>
      </c>
      <c r="D3637" s="7">
        <f>Data_Warmte[[#This Row],[Fractie]]/MAX(Data_Warmte[Fractie])</f>
        <v>9.9562489746912633E-2</v>
      </c>
    </row>
    <row r="3638" spans="1:4" x14ac:dyDescent="0.25">
      <c r="A3638" s="10">
        <v>43982.791666666664</v>
      </c>
      <c r="B3638" s="10">
        <f>DATE(1904,MONTH(Data_Warmte[[#This Row],[Datumtijd]]),DAY(Data_Warmte[[#This Row],[Datumtijd]]))+TIME(HOUR(Data_Warmte[[#This Row],[Datumtijd]]),MINUTE(Data_Warmte[[#This Row],[Datumtijd]]),SECOND(Data_Warmte[[#This Row],[Datumtijd]]))</f>
        <v>1613.7916666666667</v>
      </c>
      <c r="C3638" s="11">
        <v>4.0593729999999979E-5</v>
      </c>
      <c r="D3638" s="7">
        <f>Data_Warmte[[#This Row],[Fractie]]/MAX(Data_Warmte[Fractie])</f>
        <v>9.8278880683406108E-2</v>
      </c>
    </row>
    <row r="3639" spans="1:4" x14ac:dyDescent="0.25">
      <c r="A3639" s="10">
        <v>43982.833333333336</v>
      </c>
      <c r="B3639" s="10">
        <f>DATE(1904,MONTH(Data_Warmte[[#This Row],[Datumtijd]]),DAY(Data_Warmte[[#This Row],[Datumtijd]]))+TIME(HOUR(Data_Warmte[[#This Row],[Datumtijd]]),MINUTE(Data_Warmte[[#This Row],[Datumtijd]]),SECOND(Data_Warmte[[#This Row],[Datumtijd]]))</f>
        <v>1613.8333333333333</v>
      </c>
      <c r="C3639" s="11">
        <v>3.7185599999999992E-5</v>
      </c>
      <c r="D3639" s="7">
        <f>Data_Warmte[[#This Row],[Fractie]]/MAX(Data_Warmte[Fractie])</f>
        <v>9.0027675346435701E-2</v>
      </c>
    </row>
    <row r="3640" spans="1:4" x14ac:dyDescent="0.25">
      <c r="A3640" s="10">
        <v>43982.875</v>
      </c>
      <c r="B3640" s="10">
        <f>DATE(1904,MONTH(Data_Warmte[[#This Row],[Datumtijd]]),DAY(Data_Warmte[[#This Row],[Datumtijd]]))+TIME(HOUR(Data_Warmte[[#This Row],[Datumtijd]]),MINUTE(Data_Warmte[[#This Row],[Datumtijd]]),SECOND(Data_Warmte[[#This Row],[Datumtijd]]))</f>
        <v>1613.875</v>
      </c>
      <c r="C3640" s="11">
        <v>3.2576200000000015E-5</v>
      </c>
      <c r="D3640" s="7">
        <f>Data_Warmte[[#This Row],[Fractie]]/MAX(Data_Warmte[Fractie])</f>
        <v>7.8868152123955523E-2</v>
      </c>
    </row>
    <row r="3641" spans="1:4" x14ac:dyDescent="0.25">
      <c r="A3641" s="10">
        <v>43982.916666666664</v>
      </c>
      <c r="B3641" s="10">
        <f>DATE(1904,MONTH(Data_Warmte[[#This Row],[Datumtijd]]),DAY(Data_Warmte[[#This Row],[Datumtijd]]))+TIME(HOUR(Data_Warmte[[#This Row],[Datumtijd]]),MINUTE(Data_Warmte[[#This Row],[Datumtijd]]),SECOND(Data_Warmte[[#This Row],[Datumtijd]]))</f>
        <v>1613.9166666666667</v>
      </c>
      <c r="C3641" s="11">
        <v>2.5885650000000005E-5</v>
      </c>
      <c r="D3641" s="7">
        <f>Data_Warmte[[#This Row],[Fractie]]/MAX(Data_Warmte[Fractie])</f>
        <v>6.2670089882413196E-2</v>
      </c>
    </row>
    <row r="3642" spans="1:4" x14ac:dyDescent="0.25">
      <c r="A3642" s="10">
        <v>43982.958333333336</v>
      </c>
      <c r="B3642" s="10">
        <f>DATE(1904,MONTH(Data_Warmte[[#This Row],[Datumtijd]]),DAY(Data_Warmte[[#This Row],[Datumtijd]]))+TIME(HOUR(Data_Warmte[[#This Row],[Datumtijd]]),MINUTE(Data_Warmte[[#This Row],[Datumtijd]]),SECOND(Data_Warmte[[#This Row],[Datumtijd]]))</f>
        <v>1613.9583333333333</v>
      </c>
      <c r="C3642" s="11">
        <v>1.64282E-5</v>
      </c>
      <c r="D3642" s="7">
        <f>Data_Warmte[[#This Row],[Fractie]]/MAX(Data_Warmte[Fractie])</f>
        <v>3.9773263202054432E-2</v>
      </c>
    </row>
    <row r="3643" spans="1:4" x14ac:dyDescent="0.25">
      <c r="A3643" s="10">
        <v>43983</v>
      </c>
      <c r="B3643" s="10">
        <f>DATE(1904,MONTH(Data_Warmte[[#This Row],[Datumtijd]]),DAY(Data_Warmte[[#This Row],[Datumtijd]]))+TIME(HOUR(Data_Warmte[[#This Row],[Datumtijd]]),MINUTE(Data_Warmte[[#This Row],[Datumtijd]]),SECOND(Data_Warmte[[#This Row],[Datumtijd]]))</f>
        <v>1614</v>
      </c>
      <c r="C3643" s="11">
        <v>1.5053500000000001E-5</v>
      </c>
      <c r="D3643" s="7">
        <f>Data_Warmte[[#This Row],[Fractie]]/MAX(Data_Warmte[Fractie])</f>
        <v>3.6445065047426159E-2</v>
      </c>
    </row>
    <row r="3644" spans="1:4" x14ac:dyDescent="0.25">
      <c r="A3644" s="10">
        <v>43983.041666666664</v>
      </c>
      <c r="B3644" s="10">
        <f>DATE(1904,MONTH(Data_Warmte[[#This Row],[Datumtijd]]),DAY(Data_Warmte[[#This Row],[Datumtijd]]))+TIME(HOUR(Data_Warmte[[#This Row],[Datumtijd]]),MINUTE(Data_Warmte[[#This Row],[Datumtijd]]),SECOND(Data_Warmte[[#This Row],[Datumtijd]]))</f>
        <v>1614.0416666666667</v>
      </c>
      <c r="C3644" s="11">
        <v>1.0477400000000001E-5</v>
      </c>
      <c r="D3644" s="7">
        <f>Data_Warmte[[#This Row],[Fractie]]/MAX(Data_Warmte[Fractie])</f>
        <v>2.5366162322908482E-2</v>
      </c>
    </row>
    <row r="3645" spans="1:4" x14ac:dyDescent="0.25">
      <c r="A3645" s="10">
        <v>43983.083333333336</v>
      </c>
      <c r="B3645" s="10">
        <f>DATE(1904,MONTH(Data_Warmte[[#This Row],[Datumtijd]]),DAY(Data_Warmte[[#This Row],[Datumtijd]]))+TIME(HOUR(Data_Warmte[[#This Row],[Datumtijd]]),MINUTE(Data_Warmte[[#This Row],[Datumtijd]]),SECOND(Data_Warmte[[#This Row],[Datumtijd]]))</f>
        <v>1614.0833333333333</v>
      </c>
      <c r="C3645" s="11">
        <v>1.0164210000000001E-5</v>
      </c>
      <c r="D3645" s="7">
        <f>Data_Warmte[[#This Row],[Fractie]]/MAX(Data_Warmte[Fractie])</f>
        <v>2.460791806594476E-2</v>
      </c>
    </row>
    <row r="3646" spans="1:4" x14ac:dyDescent="0.25">
      <c r="A3646" s="10">
        <v>43983.125</v>
      </c>
      <c r="B3646" s="10">
        <f>DATE(1904,MONTH(Data_Warmte[[#This Row],[Datumtijd]]),DAY(Data_Warmte[[#This Row],[Datumtijd]]))+TIME(HOUR(Data_Warmte[[#This Row],[Datumtijd]]),MINUTE(Data_Warmte[[#This Row],[Datumtijd]]),SECOND(Data_Warmte[[#This Row],[Datumtijd]]))</f>
        <v>1614.125</v>
      </c>
      <c r="C3646" s="11">
        <v>1.003196E-5</v>
      </c>
      <c r="D3646" s="7">
        <f>Data_Warmte[[#This Row],[Fractie]]/MAX(Data_Warmte[Fractie])</f>
        <v>2.4287736058270656E-2</v>
      </c>
    </row>
    <row r="3647" spans="1:4" x14ac:dyDescent="0.25">
      <c r="A3647" s="10">
        <v>43983.166666666664</v>
      </c>
      <c r="B3647" s="10">
        <f>DATE(1904,MONTH(Data_Warmte[[#This Row],[Datumtijd]]),DAY(Data_Warmte[[#This Row],[Datumtijd]]))+TIME(HOUR(Data_Warmte[[#This Row],[Datumtijd]]),MINUTE(Data_Warmte[[#This Row],[Datumtijd]]),SECOND(Data_Warmte[[#This Row],[Datumtijd]]))</f>
        <v>1614.1666666666667</v>
      </c>
      <c r="C3647" s="11">
        <v>1.1347760000000004E-5</v>
      </c>
      <c r="D3647" s="7">
        <f>Data_Warmte[[#This Row],[Fractie]]/MAX(Data_Warmte[Fractie])</f>
        <v>2.7473335193980191E-2</v>
      </c>
    </row>
    <row r="3648" spans="1:4" x14ac:dyDescent="0.25">
      <c r="A3648" s="10">
        <v>43983.208333333336</v>
      </c>
      <c r="B3648" s="10">
        <f>DATE(1904,MONTH(Data_Warmte[[#This Row],[Datumtijd]]),DAY(Data_Warmte[[#This Row],[Datumtijd]]))+TIME(HOUR(Data_Warmte[[#This Row],[Datumtijd]]),MINUTE(Data_Warmte[[#This Row],[Datumtijd]]),SECOND(Data_Warmte[[#This Row],[Datumtijd]]))</f>
        <v>1614.2083333333333</v>
      </c>
      <c r="C3648" s="11">
        <v>1.0952140000000003E-5</v>
      </c>
      <c r="D3648" s="7">
        <f>Data_Warmte[[#This Row],[Fractie]]/MAX(Data_Warmte[Fractie])</f>
        <v>2.6515524941609459E-2</v>
      </c>
    </row>
    <row r="3649" spans="1:4" x14ac:dyDescent="0.25">
      <c r="A3649" s="10">
        <v>43983.25</v>
      </c>
      <c r="B3649" s="10">
        <f>DATE(1904,MONTH(Data_Warmte[[#This Row],[Datumtijd]]),DAY(Data_Warmte[[#This Row],[Datumtijd]]))+TIME(HOUR(Data_Warmte[[#This Row],[Datumtijd]]),MINUTE(Data_Warmte[[#This Row],[Datumtijd]]),SECOND(Data_Warmte[[#This Row],[Datumtijd]]))</f>
        <v>1614.25</v>
      </c>
      <c r="C3649" s="11">
        <v>1.0326949999999991E-5</v>
      </c>
      <c r="D3649" s="7">
        <f>Data_Warmte[[#This Row],[Fractie]]/MAX(Data_Warmte[Fractie])</f>
        <v>2.500191746049206E-2</v>
      </c>
    </row>
    <row r="3650" spans="1:4" x14ac:dyDescent="0.25">
      <c r="A3650" s="10">
        <v>43983.291666666664</v>
      </c>
      <c r="B3650" s="10">
        <f>DATE(1904,MONTH(Data_Warmte[[#This Row],[Datumtijd]]),DAY(Data_Warmte[[#This Row],[Datumtijd]]))+TIME(HOUR(Data_Warmte[[#This Row],[Datumtijd]]),MINUTE(Data_Warmte[[#This Row],[Datumtijd]]),SECOND(Data_Warmte[[#This Row],[Datumtijd]]))</f>
        <v>1614.2916666666667</v>
      </c>
      <c r="C3650" s="11">
        <v>3.491039999999999E-5</v>
      </c>
      <c r="D3650" s="7">
        <f>Data_Warmte[[#This Row],[Fractie]]/MAX(Data_Warmte[Fractie])</f>
        <v>8.4519334296453696E-2</v>
      </c>
    </row>
    <row r="3651" spans="1:4" x14ac:dyDescent="0.25">
      <c r="A3651" s="10">
        <v>43983.333333333336</v>
      </c>
      <c r="B3651" s="10">
        <f>DATE(1904,MONTH(Data_Warmte[[#This Row],[Datumtijd]]),DAY(Data_Warmte[[#This Row],[Datumtijd]]))+TIME(HOUR(Data_Warmte[[#This Row],[Datumtijd]]),MINUTE(Data_Warmte[[#This Row],[Datumtijd]]),SECOND(Data_Warmte[[#This Row],[Datumtijd]]))</f>
        <v>1614.3333333333333</v>
      </c>
      <c r="C3651" s="11">
        <v>5.0341090000000031E-5</v>
      </c>
      <c r="D3651" s="7">
        <f>Data_Warmte[[#This Row],[Fractie]]/MAX(Data_Warmte[Fractie])</f>
        <v>0.12187758990323418</v>
      </c>
    </row>
    <row r="3652" spans="1:4" x14ac:dyDescent="0.25">
      <c r="A3652" s="10">
        <v>43983.375</v>
      </c>
      <c r="B3652" s="10">
        <f>DATE(1904,MONTH(Data_Warmte[[#This Row],[Datumtijd]]),DAY(Data_Warmte[[#This Row],[Datumtijd]]))+TIME(HOUR(Data_Warmte[[#This Row],[Datumtijd]]),MINUTE(Data_Warmte[[#This Row],[Datumtijd]]),SECOND(Data_Warmte[[#This Row],[Datumtijd]]))</f>
        <v>1614.375</v>
      </c>
      <c r="C3652" s="11">
        <v>5.2050000000000005E-5</v>
      </c>
      <c r="D3652" s="7">
        <f>Data_Warmte[[#This Row],[Fractie]]/MAX(Data_Warmte[Fractie])</f>
        <v>0.12601492249101748</v>
      </c>
    </row>
    <row r="3653" spans="1:4" x14ac:dyDescent="0.25">
      <c r="A3653" s="10">
        <v>43983.416666666664</v>
      </c>
      <c r="B3653" s="10">
        <f>DATE(1904,MONTH(Data_Warmte[[#This Row],[Datumtijd]]),DAY(Data_Warmte[[#This Row],[Datumtijd]]))+TIME(HOUR(Data_Warmte[[#This Row],[Datumtijd]]),MINUTE(Data_Warmte[[#This Row],[Datumtijd]]),SECOND(Data_Warmte[[#This Row],[Datumtijd]]))</f>
        <v>1614.4166666666667</v>
      </c>
      <c r="C3653" s="11">
        <v>3.7390080000000012E-5</v>
      </c>
      <c r="D3653" s="7">
        <f>Data_Warmte[[#This Row],[Fractie]]/MAX(Data_Warmte[Fractie])</f>
        <v>9.0522728782573378E-2</v>
      </c>
    </row>
    <row r="3654" spans="1:4" x14ac:dyDescent="0.25">
      <c r="A3654" s="10">
        <v>43983.458333333336</v>
      </c>
      <c r="B3654" s="10">
        <f>DATE(1904,MONTH(Data_Warmte[[#This Row],[Datumtijd]]),DAY(Data_Warmte[[#This Row],[Datumtijd]]))+TIME(HOUR(Data_Warmte[[#This Row],[Datumtijd]]),MINUTE(Data_Warmte[[#This Row],[Datumtijd]]),SECOND(Data_Warmte[[#This Row],[Datumtijd]]))</f>
        <v>1614.4583333333333</v>
      </c>
      <c r="C3654" s="11">
        <v>2.9322399999999992E-5</v>
      </c>
      <c r="D3654" s="7">
        <f>Data_Warmte[[#This Row],[Fractie]]/MAX(Data_Warmte[Fractie])</f>
        <v>7.0990585268983858E-2</v>
      </c>
    </row>
    <row r="3655" spans="1:4" x14ac:dyDescent="0.25">
      <c r="A3655" s="10">
        <v>43983.5</v>
      </c>
      <c r="B3655" s="10">
        <f>DATE(1904,MONTH(Data_Warmte[[#This Row],[Datumtijd]]),DAY(Data_Warmte[[#This Row],[Datumtijd]]))+TIME(HOUR(Data_Warmte[[#This Row],[Datumtijd]]),MINUTE(Data_Warmte[[#This Row],[Datumtijd]]),SECOND(Data_Warmte[[#This Row],[Datumtijd]]))</f>
        <v>1614.5</v>
      </c>
      <c r="C3655" s="11">
        <v>2.8220000000000001E-5</v>
      </c>
      <c r="D3655" s="7">
        <f>Data_Warmte[[#This Row],[Fractie]]/MAX(Data_Warmte[Fractie])</f>
        <v>6.8321635210307652E-2</v>
      </c>
    </row>
    <row r="3656" spans="1:4" x14ac:dyDescent="0.25">
      <c r="A3656" s="10">
        <v>43983.541666666664</v>
      </c>
      <c r="B3656" s="10">
        <f>DATE(1904,MONTH(Data_Warmte[[#This Row],[Datumtijd]]),DAY(Data_Warmte[[#This Row],[Datumtijd]]))+TIME(HOUR(Data_Warmte[[#This Row],[Datumtijd]]),MINUTE(Data_Warmte[[#This Row],[Datumtijd]]),SECOND(Data_Warmte[[#This Row],[Datumtijd]]))</f>
        <v>1614.5416666666667</v>
      </c>
      <c r="C3656" s="11">
        <v>2.5208999999999992E-5</v>
      </c>
      <c r="D3656" s="7">
        <f>Data_Warmte[[#This Row],[Fractie]]/MAX(Data_Warmte[Fractie])</f>
        <v>6.1031895890029941E-2</v>
      </c>
    </row>
    <row r="3657" spans="1:4" x14ac:dyDescent="0.25">
      <c r="A3657" s="10">
        <v>43983.583333333336</v>
      </c>
      <c r="B3657" s="10">
        <f>DATE(1904,MONTH(Data_Warmte[[#This Row],[Datumtijd]]),DAY(Data_Warmte[[#This Row],[Datumtijd]]))+TIME(HOUR(Data_Warmte[[#This Row],[Datumtijd]]),MINUTE(Data_Warmte[[#This Row],[Datumtijd]]),SECOND(Data_Warmte[[#This Row],[Datumtijd]]))</f>
        <v>1614.5833333333333</v>
      </c>
      <c r="C3657" s="11">
        <v>2.1317979999999993E-5</v>
      </c>
      <c r="D3657" s="7">
        <f>Data_Warmte[[#This Row],[Fractie]]/MAX(Data_Warmte[Fractie])</f>
        <v>5.1611596491163494E-2</v>
      </c>
    </row>
    <row r="3658" spans="1:4" x14ac:dyDescent="0.25">
      <c r="A3658" s="10">
        <v>43983.625</v>
      </c>
      <c r="B3658" s="10">
        <f>DATE(1904,MONTH(Data_Warmte[[#This Row],[Datumtijd]]),DAY(Data_Warmte[[#This Row],[Datumtijd]]))+TIME(HOUR(Data_Warmte[[#This Row],[Datumtijd]]),MINUTE(Data_Warmte[[#This Row],[Datumtijd]]),SECOND(Data_Warmte[[#This Row],[Datumtijd]]))</f>
        <v>1614.625</v>
      </c>
      <c r="C3658" s="11">
        <v>2.1114160000000013E-5</v>
      </c>
      <c r="D3658" s="7">
        <f>Data_Warmte[[#This Row],[Fractie]]/MAX(Data_Warmte[Fractie])</f>
        <v>5.1118140938769319E-2</v>
      </c>
    </row>
    <row r="3659" spans="1:4" x14ac:dyDescent="0.25">
      <c r="A3659" s="10">
        <v>43983.666666666664</v>
      </c>
      <c r="B3659" s="10">
        <f>DATE(1904,MONTH(Data_Warmte[[#This Row],[Datumtijd]]),DAY(Data_Warmte[[#This Row],[Datumtijd]]))+TIME(HOUR(Data_Warmte[[#This Row],[Datumtijd]]),MINUTE(Data_Warmte[[#This Row],[Datumtijd]]),SECOND(Data_Warmte[[#This Row],[Datumtijd]]))</f>
        <v>1614.6666666666667</v>
      </c>
      <c r="C3659" s="11">
        <v>1.84E-5</v>
      </c>
      <c r="D3659" s="7">
        <f>Data_Warmte[[#This Row],[Fractie]]/MAX(Data_Warmte[Fractie])</f>
        <v>4.4547061937266506E-2</v>
      </c>
    </row>
    <row r="3660" spans="1:4" x14ac:dyDescent="0.25">
      <c r="A3660" s="10">
        <v>43983.708333333336</v>
      </c>
      <c r="B3660" s="10">
        <f>DATE(1904,MONTH(Data_Warmte[[#This Row],[Datumtijd]]),DAY(Data_Warmte[[#This Row],[Datumtijd]]))+TIME(HOUR(Data_Warmte[[#This Row],[Datumtijd]]),MINUTE(Data_Warmte[[#This Row],[Datumtijd]]),SECOND(Data_Warmte[[#This Row],[Datumtijd]]))</f>
        <v>1614.7083333333333</v>
      </c>
      <c r="C3660" s="11">
        <v>3.2921049999999995E-5</v>
      </c>
      <c r="D3660" s="7">
        <f>Data_Warmte[[#This Row],[Fractie]]/MAX(Data_Warmte[Fractie])</f>
        <v>7.9703046379883E-2</v>
      </c>
    </row>
    <row r="3661" spans="1:4" x14ac:dyDescent="0.25">
      <c r="A3661" s="10">
        <v>43983.75</v>
      </c>
      <c r="B3661" s="10">
        <f>DATE(1904,MONTH(Data_Warmte[[#This Row],[Datumtijd]]),DAY(Data_Warmte[[#This Row],[Datumtijd]]))+TIME(HOUR(Data_Warmte[[#This Row],[Datumtijd]]),MINUTE(Data_Warmte[[#This Row],[Datumtijd]]),SECOND(Data_Warmte[[#This Row],[Datumtijd]]))</f>
        <v>1614.75</v>
      </c>
      <c r="C3661" s="11">
        <v>4.0229840000000002E-5</v>
      </c>
      <c r="D3661" s="7">
        <f>Data_Warmte[[#This Row],[Fractie]]/MAX(Data_Warmte[Fractie])</f>
        <v>9.7397889902517479E-2</v>
      </c>
    </row>
    <row r="3662" spans="1:4" x14ac:dyDescent="0.25">
      <c r="A3662" s="10">
        <v>43983.791666666664</v>
      </c>
      <c r="B3662" s="10">
        <f>DATE(1904,MONTH(Data_Warmte[[#This Row],[Datumtijd]]),DAY(Data_Warmte[[#This Row],[Datumtijd]]))+TIME(HOUR(Data_Warmte[[#This Row],[Datumtijd]]),MINUTE(Data_Warmte[[#This Row],[Datumtijd]]),SECOND(Data_Warmte[[#This Row],[Datumtijd]]))</f>
        <v>1614.7916666666667</v>
      </c>
      <c r="C3662" s="11">
        <v>3.9174689999999982E-5</v>
      </c>
      <c r="D3662" s="7">
        <f>Data_Warmte[[#This Row],[Fractie]]/MAX(Data_Warmte[Fractie])</f>
        <v>9.4843333793652923E-2</v>
      </c>
    </row>
    <row r="3663" spans="1:4" x14ac:dyDescent="0.25">
      <c r="A3663" s="10">
        <v>43983.833333333336</v>
      </c>
      <c r="B3663" s="10">
        <f>DATE(1904,MONTH(Data_Warmte[[#This Row],[Datumtijd]]),DAY(Data_Warmte[[#This Row],[Datumtijd]]))+TIME(HOUR(Data_Warmte[[#This Row],[Datumtijd]]),MINUTE(Data_Warmte[[#This Row],[Datumtijd]]),SECOND(Data_Warmte[[#This Row],[Datumtijd]]))</f>
        <v>1614.8333333333333</v>
      </c>
      <c r="C3663" s="11">
        <v>3.4734600000000005E-5</v>
      </c>
      <c r="D3663" s="7">
        <f>Data_Warmte[[#This Row],[Fractie]]/MAX(Data_Warmte[Fractie])</f>
        <v>8.4093716172074853E-2</v>
      </c>
    </row>
    <row r="3664" spans="1:4" x14ac:dyDescent="0.25">
      <c r="A3664" s="10">
        <v>43983.875</v>
      </c>
      <c r="B3664" s="10">
        <f>DATE(1904,MONTH(Data_Warmte[[#This Row],[Datumtijd]]),DAY(Data_Warmte[[#This Row],[Datumtijd]]))+TIME(HOUR(Data_Warmte[[#This Row],[Datumtijd]]),MINUTE(Data_Warmte[[#This Row],[Datumtijd]]),SECOND(Data_Warmte[[#This Row],[Datumtijd]]))</f>
        <v>1614.875</v>
      </c>
      <c r="C3664" s="11">
        <v>2.9766400000000007E-5</v>
      </c>
      <c r="D3664" s="7">
        <f>Data_Warmte[[#This Row],[Fractie]]/MAX(Data_Warmte[Fractie])</f>
        <v>7.2065525241817932E-2</v>
      </c>
    </row>
    <row r="3665" spans="1:4" x14ac:dyDescent="0.25">
      <c r="A3665" s="10">
        <v>43983.916666666664</v>
      </c>
      <c r="B3665" s="10">
        <f>DATE(1904,MONTH(Data_Warmte[[#This Row],[Datumtijd]]),DAY(Data_Warmte[[#This Row],[Datumtijd]]))+TIME(HOUR(Data_Warmte[[#This Row],[Datumtijd]]),MINUTE(Data_Warmte[[#This Row],[Datumtijd]]),SECOND(Data_Warmte[[#This Row],[Datumtijd]]))</f>
        <v>1614.9166666666667</v>
      </c>
      <c r="C3665" s="11">
        <v>2.4023160000000001E-5</v>
      </c>
      <c r="D3665" s="7">
        <f>Data_Warmte[[#This Row],[Fractie]]/MAX(Data_Warmte[Fractie])</f>
        <v>5.8160934589612134E-2</v>
      </c>
    </row>
    <row r="3666" spans="1:4" x14ac:dyDescent="0.25">
      <c r="A3666" s="10">
        <v>43983.958333333336</v>
      </c>
      <c r="B3666" s="10">
        <f>DATE(1904,MONTH(Data_Warmte[[#This Row],[Datumtijd]]),DAY(Data_Warmte[[#This Row],[Datumtijd]]))+TIME(HOUR(Data_Warmte[[#This Row],[Datumtijd]]),MINUTE(Data_Warmte[[#This Row],[Datumtijd]]),SECOND(Data_Warmte[[#This Row],[Datumtijd]]))</f>
        <v>1614.9583333333333</v>
      </c>
      <c r="C3666" s="11">
        <v>1.5160010000000003E-5</v>
      </c>
      <c r="D3666" s="7">
        <f>Data_Warmte[[#This Row],[Fractie]]/MAX(Data_Warmte[Fractie])</f>
        <v>3.6702929589107591E-2</v>
      </c>
    </row>
    <row r="3667" spans="1:4" x14ac:dyDescent="0.25">
      <c r="A3667" s="10">
        <v>43984</v>
      </c>
      <c r="B3667" s="10">
        <f>DATE(1904,MONTH(Data_Warmte[[#This Row],[Datumtijd]]),DAY(Data_Warmte[[#This Row],[Datumtijd]]))+TIME(HOUR(Data_Warmte[[#This Row],[Datumtijd]]),MINUTE(Data_Warmte[[#This Row],[Datumtijd]]),SECOND(Data_Warmte[[#This Row],[Datumtijd]]))</f>
        <v>1615</v>
      </c>
      <c r="C3667" s="11">
        <v>1.3458849999999996E-5</v>
      </c>
      <c r="D3667" s="7">
        <f>Data_Warmte[[#This Row],[Fractie]]/MAX(Data_Warmte[Fractie])</f>
        <v>3.2584360030129302E-2</v>
      </c>
    </row>
    <row r="3668" spans="1:4" x14ac:dyDescent="0.25">
      <c r="A3668" s="10">
        <v>43984.041666666664</v>
      </c>
      <c r="B3668" s="10">
        <f>DATE(1904,MONTH(Data_Warmte[[#This Row],[Datumtijd]]),DAY(Data_Warmte[[#This Row],[Datumtijd]]))+TIME(HOUR(Data_Warmte[[#This Row],[Datumtijd]]),MINUTE(Data_Warmte[[#This Row],[Datumtijd]]),SECOND(Data_Warmte[[#This Row],[Datumtijd]]))</f>
        <v>1615.0416666666667</v>
      </c>
      <c r="C3668" s="11">
        <v>1.2727270000000001E-5</v>
      </c>
      <c r="D3668" s="7">
        <f>Data_Warmte[[#This Row],[Fractie]]/MAX(Data_Warmte[Fractie])</f>
        <v>3.0813178531647493E-2</v>
      </c>
    </row>
    <row r="3669" spans="1:4" x14ac:dyDescent="0.25">
      <c r="A3669" s="10">
        <v>43984.083333333336</v>
      </c>
      <c r="B3669" s="10">
        <f>DATE(1904,MONTH(Data_Warmte[[#This Row],[Datumtijd]]),DAY(Data_Warmte[[#This Row],[Datumtijd]]))+TIME(HOUR(Data_Warmte[[#This Row],[Datumtijd]]),MINUTE(Data_Warmte[[#This Row],[Datumtijd]]),SECOND(Data_Warmte[[#This Row],[Datumtijd]]))</f>
        <v>1615.0833333333333</v>
      </c>
      <c r="C3669" s="11">
        <v>1.3431679999999997E-5</v>
      </c>
      <c r="D3669" s="7">
        <f>Data_Warmte[[#This Row],[Fractie]]/MAX(Data_Warmte[Fractie])</f>
        <v>3.2518580482692586E-2</v>
      </c>
    </row>
    <row r="3670" spans="1:4" x14ac:dyDescent="0.25">
      <c r="A3670" s="10">
        <v>43984.125</v>
      </c>
      <c r="B3670" s="10">
        <f>DATE(1904,MONTH(Data_Warmte[[#This Row],[Datumtijd]]),DAY(Data_Warmte[[#This Row],[Datumtijd]]))+TIME(HOUR(Data_Warmte[[#This Row],[Datumtijd]]),MINUTE(Data_Warmte[[#This Row],[Datumtijd]]),SECOND(Data_Warmte[[#This Row],[Datumtijd]]))</f>
        <v>1615.125</v>
      </c>
      <c r="C3670" s="11">
        <v>1.4759039999999998E-5</v>
      </c>
      <c r="D3670" s="7">
        <f>Data_Warmte[[#This Row],[Fractie]]/MAX(Data_Warmte[Fractie])</f>
        <v>3.5732166794271401E-2</v>
      </c>
    </row>
    <row r="3671" spans="1:4" x14ac:dyDescent="0.25">
      <c r="A3671" s="10">
        <v>43984.166666666664</v>
      </c>
      <c r="B3671" s="10">
        <f>DATE(1904,MONTH(Data_Warmte[[#This Row],[Datumtijd]]),DAY(Data_Warmte[[#This Row],[Datumtijd]]))+TIME(HOUR(Data_Warmte[[#This Row],[Datumtijd]]),MINUTE(Data_Warmte[[#This Row],[Datumtijd]]),SECOND(Data_Warmte[[#This Row],[Datumtijd]]))</f>
        <v>1615.1666666666667</v>
      </c>
      <c r="C3671" s="11">
        <v>1.4791380000000001E-5</v>
      </c>
      <c r="D3671" s="7">
        <f>Data_Warmte[[#This Row],[Fractie]]/MAX(Data_Warmte[Fractie])</f>
        <v>3.58104630976981E-2</v>
      </c>
    </row>
    <row r="3672" spans="1:4" x14ac:dyDescent="0.25">
      <c r="A3672" s="10">
        <v>43984.208333333336</v>
      </c>
      <c r="B3672" s="10">
        <f>DATE(1904,MONTH(Data_Warmte[[#This Row],[Datumtijd]]),DAY(Data_Warmte[[#This Row],[Datumtijd]]))+TIME(HOUR(Data_Warmte[[#This Row],[Datumtijd]]),MINUTE(Data_Warmte[[#This Row],[Datumtijd]]),SECOND(Data_Warmte[[#This Row],[Datumtijd]]))</f>
        <v>1615.2083333333333</v>
      </c>
      <c r="C3672" s="11">
        <v>2.3118800000000003E-5</v>
      </c>
      <c r="D3672" s="7">
        <f>Data_Warmte[[#This Row],[Fractie]]/MAX(Data_Warmte[Fractie])</f>
        <v>5.597144649539549E-2</v>
      </c>
    </row>
    <row r="3673" spans="1:4" x14ac:dyDescent="0.25">
      <c r="A3673" s="10">
        <v>43984.25</v>
      </c>
      <c r="B3673" s="10">
        <f>DATE(1904,MONTH(Data_Warmte[[#This Row],[Datumtijd]]),DAY(Data_Warmte[[#This Row],[Datumtijd]]))+TIME(HOUR(Data_Warmte[[#This Row],[Datumtijd]]),MINUTE(Data_Warmte[[#This Row],[Datumtijd]]),SECOND(Data_Warmte[[#This Row],[Datumtijd]]))</f>
        <v>1615.25</v>
      </c>
      <c r="C3673" s="11">
        <v>4.1902400000000007E-5</v>
      </c>
      <c r="D3673" s="7">
        <f>Data_Warmte[[#This Row],[Fractie]]/MAX(Data_Warmte[Fractie])</f>
        <v>0.10144721783261501</v>
      </c>
    </row>
    <row r="3674" spans="1:4" x14ac:dyDescent="0.25">
      <c r="A3674" s="10">
        <v>43984.291666666664</v>
      </c>
      <c r="B3674" s="10">
        <f>DATE(1904,MONTH(Data_Warmte[[#This Row],[Datumtijd]]),DAY(Data_Warmte[[#This Row],[Datumtijd]]))+TIME(HOUR(Data_Warmte[[#This Row],[Datumtijd]]),MINUTE(Data_Warmte[[#This Row],[Datumtijd]]),SECOND(Data_Warmte[[#This Row],[Datumtijd]]))</f>
        <v>1615.2916666666667</v>
      </c>
      <c r="C3674" s="11">
        <v>4.180150000000001E-5</v>
      </c>
      <c r="D3674" s="7">
        <f>Data_Warmte[[#This Row],[Fractie]]/MAX(Data_Warmte[Fractie])</f>
        <v>0.10120293530275251</v>
      </c>
    </row>
    <row r="3675" spans="1:4" x14ac:dyDescent="0.25">
      <c r="A3675" s="10">
        <v>43984.333333333336</v>
      </c>
      <c r="B3675" s="10">
        <f>DATE(1904,MONTH(Data_Warmte[[#This Row],[Datumtijd]]),DAY(Data_Warmte[[#This Row],[Datumtijd]]))+TIME(HOUR(Data_Warmte[[#This Row],[Datumtijd]]),MINUTE(Data_Warmte[[#This Row],[Datumtijd]]),SECOND(Data_Warmte[[#This Row],[Datumtijd]]))</f>
        <v>1615.3333333333333</v>
      </c>
      <c r="C3675" s="11">
        <v>3.2726760000000011E-5</v>
      </c>
      <c r="D3675" s="7">
        <f>Data_Warmte[[#This Row],[Fractie]]/MAX(Data_Warmte[Fractie])</f>
        <v>7.9232663300329145E-2</v>
      </c>
    </row>
    <row r="3676" spans="1:4" x14ac:dyDescent="0.25">
      <c r="A3676" s="10">
        <v>43984.375</v>
      </c>
      <c r="B3676" s="10">
        <f>DATE(1904,MONTH(Data_Warmte[[#This Row],[Datumtijd]]),DAY(Data_Warmte[[#This Row],[Datumtijd]]))+TIME(HOUR(Data_Warmte[[#This Row],[Datumtijd]]),MINUTE(Data_Warmte[[#This Row],[Datumtijd]]),SECOND(Data_Warmte[[#This Row],[Datumtijd]]))</f>
        <v>1615.375</v>
      </c>
      <c r="C3676" s="11">
        <v>2.3879999999999998E-5</v>
      </c>
      <c r="D3676" s="7">
        <f>Data_Warmte[[#This Row],[Fractie]]/MAX(Data_Warmte[Fractie])</f>
        <v>5.7814339079452395E-2</v>
      </c>
    </row>
    <row r="3677" spans="1:4" x14ac:dyDescent="0.25">
      <c r="A3677" s="10">
        <v>43984.416666666664</v>
      </c>
      <c r="B3677" s="10">
        <f>DATE(1904,MONTH(Data_Warmte[[#This Row],[Datumtijd]]),DAY(Data_Warmte[[#This Row],[Datumtijd]]))+TIME(HOUR(Data_Warmte[[#This Row],[Datumtijd]]),MINUTE(Data_Warmte[[#This Row],[Datumtijd]]),SECOND(Data_Warmte[[#This Row],[Datumtijd]]))</f>
        <v>1615.4166666666667</v>
      </c>
      <c r="C3677" s="11">
        <v>2.0129999999999999E-5</v>
      </c>
      <c r="D3677" s="7">
        <f>Data_Warmte[[#This Row],[Fractie]]/MAX(Data_Warmte[Fractie])</f>
        <v>4.873545417375949E-2</v>
      </c>
    </row>
    <row r="3678" spans="1:4" x14ac:dyDescent="0.25">
      <c r="A3678" s="10">
        <v>43984.458333333336</v>
      </c>
      <c r="B3678" s="10">
        <f>DATE(1904,MONTH(Data_Warmte[[#This Row],[Datumtijd]]),DAY(Data_Warmte[[#This Row],[Datumtijd]]))+TIME(HOUR(Data_Warmte[[#This Row],[Datumtijd]]),MINUTE(Data_Warmte[[#This Row],[Datumtijd]]),SECOND(Data_Warmte[[#This Row],[Datumtijd]]))</f>
        <v>1615.4583333333333</v>
      </c>
      <c r="C3678" s="11">
        <v>2.2079999999999999E-5</v>
      </c>
      <c r="D3678" s="7">
        <f>Data_Warmte[[#This Row],[Fractie]]/MAX(Data_Warmte[Fractie])</f>
        <v>5.3456474324719803E-2</v>
      </c>
    </row>
    <row r="3679" spans="1:4" x14ac:dyDescent="0.25">
      <c r="A3679" s="10">
        <v>43984.5</v>
      </c>
      <c r="B3679" s="10">
        <f>DATE(1904,MONTH(Data_Warmte[[#This Row],[Datumtijd]]),DAY(Data_Warmte[[#This Row],[Datumtijd]]))+TIME(HOUR(Data_Warmte[[#This Row],[Datumtijd]]),MINUTE(Data_Warmte[[#This Row],[Datumtijd]]),SECOND(Data_Warmte[[#This Row],[Datumtijd]]))</f>
        <v>1615.5</v>
      </c>
      <c r="C3679" s="11">
        <v>2.1489999999999999E-5</v>
      </c>
      <c r="D3679" s="7">
        <f>Data_Warmte[[#This Row],[Fractie]]/MAX(Data_Warmte[Fractie])</f>
        <v>5.2028063099557452E-2</v>
      </c>
    </row>
    <row r="3680" spans="1:4" x14ac:dyDescent="0.25">
      <c r="A3680" s="10">
        <v>43984.541666666664</v>
      </c>
      <c r="B3680" s="10">
        <f>DATE(1904,MONTH(Data_Warmte[[#This Row],[Datumtijd]]),DAY(Data_Warmte[[#This Row],[Datumtijd]]))+TIME(HOUR(Data_Warmte[[#This Row],[Datumtijd]]),MINUTE(Data_Warmte[[#This Row],[Datumtijd]]),SECOND(Data_Warmte[[#This Row],[Datumtijd]]))</f>
        <v>1615.5416666666667</v>
      </c>
      <c r="C3680" s="11">
        <v>1.7600000000000001E-5</v>
      </c>
      <c r="D3680" s="7">
        <f>Data_Warmte[[#This Row],[Fractie]]/MAX(Data_Warmte[Fractie])</f>
        <v>4.2610233157385352E-2</v>
      </c>
    </row>
    <row r="3681" spans="1:4" x14ac:dyDescent="0.25">
      <c r="A3681" s="10">
        <v>43984.583333333336</v>
      </c>
      <c r="B3681" s="10">
        <f>DATE(1904,MONTH(Data_Warmte[[#This Row],[Datumtijd]]),DAY(Data_Warmte[[#This Row],[Datumtijd]]))+TIME(HOUR(Data_Warmte[[#This Row],[Datumtijd]]),MINUTE(Data_Warmte[[#This Row],[Datumtijd]]),SECOND(Data_Warmte[[#This Row],[Datumtijd]]))</f>
        <v>1615.5833333333333</v>
      </c>
      <c r="C3681" s="11">
        <v>1.6120000000000002E-5</v>
      </c>
      <c r="D3681" s="7">
        <f>Data_Warmte[[#This Row],[Fractie]]/MAX(Data_Warmte[Fractie])</f>
        <v>3.9027099914605221E-2</v>
      </c>
    </row>
    <row r="3682" spans="1:4" x14ac:dyDescent="0.25">
      <c r="A3682" s="10">
        <v>43984.625</v>
      </c>
      <c r="B3682" s="10">
        <f>DATE(1904,MONTH(Data_Warmte[[#This Row],[Datumtijd]]),DAY(Data_Warmte[[#This Row],[Datumtijd]]))+TIME(HOUR(Data_Warmte[[#This Row],[Datumtijd]]),MINUTE(Data_Warmte[[#This Row],[Datumtijd]]),SECOND(Data_Warmte[[#This Row],[Datumtijd]]))</f>
        <v>1615.625</v>
      </c>
      <c r="C3682" s="11">
        <v>1.6779999999999999E-5</v>
      </c>
      <c r="D3682" s="7">
        <f>Data_Warmte[[#This Row],[Fractie]]/MAX(Data_Warmte[Fractie])</f>
        <v>4.0624983658007166E-2</v>
      </c>
    </row>
    <row r="3683" spans="1:4" x14ac:dyDescent="0.25">
      <c r="A3683" s="10">
        <v>43984.666666666664</v>
      </c>
      <c r="B3683" s="10">
        <f>DATE(1904,MONTH(Data_Warmte[[#This Row],[Datumtijd]]),DAY(Data_Warmte[[#This Row],[Datumtijd]]))+TIME(HOUR(Data_Warmte[[#This Row],[Datumtijd]]),MINUTE(Data_Warmte[[#This Row],[Datumtijd]]),SECOND(Data_Warmte[[#This Row],[Datumtijd]]))</f>
        <v>1615.6666666666667</v>
      </c>
      <c r="C3683" s="11">
        <v>2.8413120000000012E-5</v>
      </c>
      <c r="D3683" s="7">
        <f>Data_Warmte[[#This Row],[Fractie]]/MAX(Data_Warmte[Fractie])</f>
        <v>6.8789185677770995E-2</v>
      </c>
    </row>
    <row r="3684" spans="1:4" x14ac:dyDescent="0.25">
      <c r="A3684" s="10">
        <v>43984.708333333336</v>
      </c>
      <c r="B3684" s="10">
        <f>DATE(1904,MONTH(Data_Warmte[[#This Row],[Datumtijd]]),DAY(Data_Warmte[[#This Row],[Datumtijd]]))+TIME(HOUR(Data_Warmte[[#This Row],[Datumtijd]]),MINUTE(Data_Warmte[[#This Row],[Datumtijd]]),SECOND(Data_Warmte[[#This Row],[Datumtijd]]))</f>
        <v>1615.7083333333333</v>
      </c>
      <c r="C3684" s="11">
        <v>4.6644959999999995E-5</v>
      </c>
      <c r="D3684" s="7">
        <f>Data_Warmte[[#This Row],[Fractie]]/MAX(Data_Warmte[Fractie])</f>
        <v>0.11292912620550644</v>
      </c>
    </row>
    <row r="3685" spans="1:4" x14ac:dyDescent="0.25">
      <c r="A3685" s="10">
        <v>43984.75</v>
      </c>
      <c r="B3685" s="10">
        <f>DATE(1904,MONTH(Data_Warmte[[#This Row],[Datumtijd]]),DAY(Data_Warmte[[#This Row],[Datumtijd]]))+TIME(HOUR(Data_Warmte[[#This Row],[Datumtijd]]),MINUTE(Data_Warmte[[#This Row],[Datumtijd]]),SECOND(Data_Warmte[[#This Row],[Datumtijd]]))</f>
        <v>1615.75</v>
      </c>
      <c r="C3685" s="11">
        <v>4.6903499999999975E-5</v>
      </c>
      <c r="D3685" s="7">
        <f>Data_Warmte[[#This Row],[Fractie]]/MAX(Data_Warmte[Fractie])</f>
        <v>0.11355506084644447</v>
      </c>
    </row>
    <row r="3686" spans="1:4" x14ac:dyDescent="0.25">
      <c r="A3686" s="10">
        <v>43984.791666666664</v>
      </c>
      <c r="B3686" s="10">
        <f>DATE(1904,MONTH(Data_Warmte[[#This Row],[Datumtijd]]),DAY(Data_Warmte[[#This Row],[Datumtijd]]))+TIME(HOUR(Data_Warmte[[#This Row],[Datumtijd]]),MINUTE(Data_Warmte[[#This Row],[Datumtijd]]),SECOND(Data_Warmte[[#This Row],[Datumtijd]]))</f>
        <v>1615.7916666666667</v>
      </c>
      <c r="C3686" s="11">
        <v>4.2046910000000006E-5</v>
      </c>
      <c r="D3686" s="7">
        <f>Data_Warmte[[#This Row],[Fractie]]/MAX(Data_Warmte[Fractie])</f>
        <v>0.10179708174134079</v>
      </c>
    </row>
    <row r="3687" spans="1:4" x14ac:dyDescent="0.25">
      <c r="A3687" s="10">
        <v>43984.833333333336</v>
      </c>
      <c r="B3687" s="10">
        <f>DATE(1904,MONTH(Data_Warmte[[#This Row],[Datumtijd]]),DAY(Data_Warmte[[#This Row],[Datumtijd]]))+TIME(HOUR(Data_Warmte[[#This Row],[Datumtijd]]),MINUTE(Data_Warmte[[#This Row],[Datumtijd]]),SECOND(Data_Warmte[[#This Row],[Datumtijd]]))</f>
        <v>1615.8333333333333</v>
      </c>
      <c r="C3687" s="11">
        <v>3.7074160000000009E-5</v>
      </c>
      <c r="D3687" s="7">
        <f>Data_Warmte[[#This Row],[Fractie]]/MAX(Data_Warmte[Fractie])</f>
        <v>8.9757875097398299E-2</v>
      </c>
    </row>
    <row r="3688" spans="1:4" x14ac:dyDescent="0.25">
      <c r="A3688" s="10">
        <v>43984.875</v>
      </c>
      <c r="B3688" s="10">
        <f>DATE(1904,MONTH(Data_Warmte[[#This Row],[Datumtijd]]),DAY(Data_Warmte[[#This Row],[Datumtijd]]))+TIME(HOUR(Data_Warmte[[#This Row],[Datumtijd]]),MINUTE(Data_Warmte[[#This Row],[Datumtijd]]),SECOND(Data_Warmte[[#This Row],[Datumtijd]]))</f>
        <v>1615.875</v>
      </c>
      <c r="C3688" s="11">
        <v>3.224833999999999E-5</v>
      </c>
      <c r="D3688" s="7">
        <f>Data_Warmte[[#This Row],[Fractie]]/MAX(Data_Warmte[Fractie])</f>
        <v>7.8074391269240678E-2</v>
      </c>
    </row>
    <row r="3689" spans="1:4" x14ac:dyDescent="0.25">
      <c r="A3689" s="10">
        <v>43984.916666666664</v>
      </c>
      <c r="B3689" s="10">
        <f>DATE(1904,MONTH(Data_Warmte[[#This Row],[Datumtijd]]),DAY(Data_Warmte[[#This Row],[Datumtijd]]))+TIME(HOUR(Data_Warmte[[#This Row],[Datumtijd]]),MINUTE(Data_Warmte[[#This Row],[Datumtijd]]),SECOND(Data_Warmte[[#This Row],[Datumtijd]]))</f>
        <v>1615.9166666666667</v>
      </c>
      <c r="C3689" s="11">
        <v>2.6607250000000009E-5</v>
      </c>
      <c r="D3689" s="7">
        <f>Data_Warmte[[#This Row],[Fractie]]/MAX(Data_Warmte[Fractie])</f>
        <v>6.4417109441866002E-2</v>
      </c>
    </row>
    <row r="3690" spans="1:4" x14ac:dyDescent="0.25">
      <c r="A3690" s="10">
        <v>43984.958333333336</v>
      </c>
      <c r="B3690" s="10">
        <f>DATE(1904,MONTH(Data_Warmte[[#This Row],[Datumtijd]]),DAY(Data_Warmte[[#This Row],[Datumtijd]]))+TIME(HOUR(Data_Warmte[[#This Row],[Datumtijd]]),MINUTE(Data_Warmte[[#This Row],[Datumtijd]]),SECOND(Data_Warmte[[#This Row],[Datumtijd]]))</f>
        <v>1615.9583333333333</v>
      </c>
      <c r="C3690" s="11">
        <v>1.9898719999999998E-5</v>
      </c>
      <c r="D3690" s="7">
        <f>Data_Warmte[[#This Row],[Fractie]]/MAX(Data_Warmte[Fractie])</f>
        <v>4.8175516973495848E-2</v>
      </c>
    </row>
    <row r="3691" spans="1:4" x14ac:dyDescent="0.25">
      <c r="A3691" s="10">
        <v>43985</v>
      </c>
      <c r="B3691" s="10">
        <f>DATE(1904,MONTH(Data_Warmte[[#This Row],[Datumtijd]]),DAY(Data_Warmte[[#This Row],[Datumtijd]]))+TIME(HOUR(Data_Warmte[[#This Row],[Datumtijd]]),MINUTE(Data_Warmte[[#This Row],[Datumtijd]]),SECOND(Data_Warmte[[#This Row],[Datumtijd]]))</f>
        <v>1616</v>
      </c>
      <c r="C3691" s="11">
        <v>1.2293049999999996E-5</v>
      </c>
      <c r="D3691" s="7">
        <f>Data_Warmte[[#This Row],[Fractie]]/MAX(Data_Warmte[Fractie])</f>
        <v>2.9761916290647488E-2</v>
      </c>
    </row>
    <row r="3692" spans="1:4" x14ac:dyDescent="0.25">
      <c r="A3692" s="10">
        <v>43985.041666666664</v>
      </c>
      <c r="B3692" s="10">
        <f>DATE(1904,MONTH(Data_Warmte[[#This Row],[Datumtijd]]),DAY(Data_Warmte[[#This Row],[Datumtijd]]))+TIME(HOUR(Data_Warmte[[#This Row],[Datumtijd]]),MINUTE(Data_Warmte[[#This Row],[Datumtijd]]),SECOND(Data_Warmte[[#This Row],[Datumtijd]]))</f>
        <v>1616.0416666666667</v>
      </c>
      <c r="C3692" s="11">
        <v>1.1380210000000001E-5</v>
      </c>
      <c r="D3692" s="7">
        <f>Data_Warmte[[#This Row],[Fractie]]/MAX(Data_Warmte[Fractie])</f>
        <v>2.7551897811364114E-2</v>
      </c>
    </row>
    <row r="3693" spans="1:4" x14ac:dyDescent="0.25">
      <c r="A3693" s="10">
        <v>43985.083333333336</v>
      </c>
      <c r="B3693" s="10">
        <f>DATE(1904,MONTH(Data_Warmte[[#This Row],[Datumtijd]]),DAY(Data_Warmte[[#This Row],[Datumtijd]]))+TIME(HOUR(Data_Warmte[[#This Row],[Datumtijd]]),MINUTE(Data_Warmte[[#This Row],[Datumtijd]]),SECOND(Data_Warmte[[#This Row],[Datumtijd]]))</f>
        <v>1616.0833333333333</v>
      </c>
      <c r="C3693" s="11">
        <v>1.1570519999999998E-5</v>
      </c>
      <c r="D3693" s="7">
        <f>Data_Warmte[[#This Row],[Fractie]]/MAX(Data_Warmte[Fractie])</f>
        <v>2.8012645167738083E-2</v>
      </c>
    </row>
    <row r="3694" spans="1:4" x14ac:dyDescent="0.25">
      <c r="A3694" s="10">
        <v>43985.125</v>
      </c>
      <c r="B3694" s="10">
        <f>DATE(1904,MONTH(Data_Warmte[[#This Row],[Datumtijd]]),DAY(Data_Warmte[[#This Row],[Datumtijd]]))+TIME(HOUR(Data_Warmte[[#This Row],[Datumtijd]]),MINUTE(Data_Warmte[[#This Row],[Datumtijd]]),SECOND(Data_Warmte[[#This Row],[Datumtijd]]))</f>
        <v>1616.125</v>
      </c>
      <c r="C3694" s="11">
        <v>1.3147689999999999E-5</v>
      </c>
      <c r="D3694" s="7">
        <f>Data_Warmte[[#This Row],[Fractie]]/MAX(Data_Warmte[Fractie])</f>
        <v>3.1831030476194531E-2</v>
      </c>
    </row>
    <row r="3695" spans="1:4" x14ac:dyDescent="0.25">
      <c r="A3695" s="10">
        <v>43985.166666666664</v>
      </c>
      <c r="B3695" s="10">
        <f>DATE(1904,MONTH(Data_Warmte[[#This Row],[Datumtijd]]),DAY(Data_Warmte[[#This Row],[Datumtijd]]))+TIME(HOUR(Data_Warmte[[#This Row],[Datumtijd]]),MINUTE(Data_Warmte[[#This Row],[Datumtijd]]),SECOND(Data_Warmte[[#This Row],[Datumtijd]]))</f>
        <v>1616.1666666666667</v>
      </c>
      <c r="C3695" s="11">
        <v>1.284772E-5</v>
      </c>
      <c r="D3695" s="7">
        <f>Data_Warmte[[#This Row],[Fractie]]/MAX(Data_Warmte[Fractie])</f>
        <v>3.1104792314818348E-2</v>
      </c>
    </row>
    <row r="3696" spans="1:4" x14ac:dyDescent="0.25">
      <c r="A3696" s="10">
        <v>43985.208333333336</v>
      </c>
      <c r="B3696" s="10">
        <f>DATE(1904,MONTH(Data_Warmte[[#This Row],[Datumtijd]]),DAY(Data_Warmte[[#This Row],[Datumtijd]]))+TIME(HOUR(Data_Warmte[[#This Row],[Datumtijd]]),MINUTE(Data_Warmte[[#This Row],[Datumtijd]]),SECOND(Data_Warmte[[#This Row],[Datumtijd]]))</f>
        <v>1616.2083333333333</v>
      </c>
      <c r="C3696" s="11">
        <v>2.0726800000000006E-5</v>
      </c>
      <c r="D3696" s="7">
        <f>Data_Warmte[[#This Row],[Fractie]]/MAX(Data_Warmte[Fractie])</f>
        <v>5.0180328443550852E-2</v>
      </c>
    </row>
    <row r="3697" spans="1:4" x14ac:dyDescent="0.25">
      <c r="A3697" s="10">
        <v>43985.25</v>
      </c>
      <c r="B3697" s="10">
        <f>DATE(1904,MONTH(Data_Warmte[[#This Row],[Datumtijd]]),DAY(Data_Warmte[[#This Row],[Datumtijd]]))+TIME(HOUR(Data_Warmte[[#This Row],[Datumtijd]]),MINUTE(Data_Warmte[[#This Row],[Datumtijd]]),SECOND(Data_Warmte[[#This Row],[Datumtijd]]))</f>
        <v>1616.25</v>
      </c>
      <c r="C3697" s="11">
        <v>4.0219440000000006E-5</v>
      </c>
      <c r="D3697" s="7">
        <f>Data_Warmte[[#This Row],[Fractie]]/MAX(Data_Warmte[Fractie])</f>
        <v>9.737271112837903E-2</v>
      </c>
    </row>
    <row r="3698" spans="1:4" x14ac:dyDescent="0.25">
      <c r="A3698" s="10">
        <v>43985.291666666664</v>
      </c>
      <c r="B3698" s="10">
        <f>DATE(1904,MONTH(Data_Warmte[[#This Row],[Datumtijd]]),DAY(Data_Warmte[[#This Row],[Datumtijd]]))+TIME(HOUR(Data_Warmte[[#This Row],[Datumtijd]]),MINUTE(Data_Warmte[[#This Row],[Datumtijd]]),SECOND(Data_Warmte[[#This Row],[Datumtijd]]))</f>
        <v>1616.2916666666667</v>
      </c>
      <c r="C3698" s="11">
        <v>4.4589499999999997E-5</v>
      </c>
      <c r="D3698" s="7">
        <f>Data_Warmte[[#This Row],[Fractie]]/MAX(Data_Warmte[Fractie])</f>
        <v>0.1079527836006383</v>
      </c>
    </row>
    <row r="3699" spans="1:4" x14ac:dyDescent="0.25">
      <c r="A3699" s="10">
        <v>43985.333333333336</v>
      </c>
      <c r="B3699" s="10">
        <f>DATE(1904,MONTH(Data_Warmte[[#This Row],[Datumtijd]]),DAY(Data_Warmte[[#This Row],[Datumtijd]]))+TIME(HOUR(Data_Warmte[[#This Row],[Datumtijd]]),MINUTE(Data_Warmte[[#This Row],[Datumtijd]]),SECOND(Data_Warmte[[#This Row],[Datumtijd]]))</f>
        <v>1616.3333333333333</v>
      </c>
      <c r="C3699" s="11">
        <v>3.9600300000000008E-5</v>
      </c>
      <c r="D3699" s="7">
        <f>Data_Warmte[[#This Row],[Fractie]]/MAX(Data_Warmte[Fractie])</f>
        <v>9.5873750914909517E-2</v>
      </c>
    </row>
    <row r="3700" spans="1:4" x14ac:dyDescent="0.25">
      <c r="A3700" s="10">
        <v>43985.375</v>
      </c>
      <c r="B3700" s="10">
        <f>DATE(1904,MONTH(Data_Warmte[[#This Row],[Datumtijd]]),DAY(Data_Warmte[[#This Row],[Datumtijd]]))+TIME(HOUR(Data_Warmte[[#This Row],[Datumtijd]]),MINUTE(Data_Warmte[[#This Row],[Datumtijd]]),SECOND(Data_Warmte[[#This Row],[Datumtijd]]))</f>
        <v>1616.375</v>
      </c>
      <c r="C3700" s="11">
        <v>2.3879999999999998E-5</v>
      </c>
      <c r="D3700" s="7">
        <f>Data_Warmte[[#This Row],[Fractie]]/MAX(Data_Warmte[Fractie])</f>
        <v>5.7814339079452395E-2</v>
      </c>
    </row>
    <row r="3701" spans="1:4" x14ac:dyDescent="0.25">
      <c r="A3701" s="10">
        <v>43985.416666666664</v>
      </c>
      <c r="B3701" s="10">
        <f>DATE(1904,MONTH(Data_Warmte[[#This Row],[Datumtijd]]),DAY(Data_Warmte[[#This Row],[Datumtijd]]))+TIME(HOUR(Data_Warmte[[#This Row],[Datumtijd]]),MINUTE(Data_Warmte[[#This Row],[Datumtijd]]),SECOND(Data_Warmte[[#This Row],[Datumtijd]]))</f>
        <v>1616.4166666666667</v>
      </c>
      <c r="C3701" s="11">
        <v>2.0129999999999999E-5</v>
      </c>
      <c r="D3701" s="7">
        <f>Data_Warmte[[#This Row],[Fractie]]/MAX(Data_Warmte[Fractie])</f>
        <v>4.873545417375949E-2</v>
      </c>
    </row>
    <row r="3702" spans="1:4" x14ac:dyDescent="0.25">
      <c r="A3702" s="10">
        <v>43985.458333333336</v>
      </c>
      <c r="B3702" s="10">
        <f>DATE(1904,MONTH(Data_Warmte[[#This Row],[Datumtijd]]),DAY(Data_Warmte[[#This Row],[Datumtijd]]))+TIME(HOUR(Data_Warmte[[#This Row],[Datumtijd]]),MINUTE(Data_Warmte[[#This Row],[Datumtijd]]),SECOND(Data_Warmte[[#This Row],[Datumtijd]]))</f>
        <v>1616.4583333333333</v>
      </c>
      <c r="C3702" s="11">
        <v>2.2079999999999999E-5</v>
      </c>
      <c r="D3702" s="7">
        <f>Data_Warmte[[#This Row],[Fractie]]/MAX(Data_Warmte[Fractie])</f>
        <v>5.3456474324719803E-2</v>
      </c>
    </row>
    <row r="3703" spans="1:4" x14ac:dyDescent="0.25">
      <c r="A3703" s="10">
        <v>43985.5</v>
      </c>
      <c r="B3703" s="10">
        <f>DATE(1904,MONTH(Data_Warmte[[#This Row],[Datumtijd]]),DAY(Data_Warmte[[#This Row],[Datumtijd]]))+TIME(HOUR(Data_Warmte[[#This Row],[Datumtijd]]),MINUTE(Data_Warmte[[#This Row],[Datumtijd]]),SECOND(Data_Warmte[[#This Row],[Datumtijd]]))</f>
        <v>1616.5</v>
      </c>
      <c r="C3703" s="11">
        <v>2.1489999999999999E-5</v>
      </c>
      <c r="D3703" s="7">
        <f>Data_Warmte[[#This Row],[Fractie]]/MAX(Data_Warmte[Fractie])</f>
        <v>5.2028063099557452E-2</v>
      </c>
    </row>
    <row r="3704" spans="1:4" x14ac:dyDescent="0.25">
      <c r="A3704" s="10">
        <v>43985.541666666664</v>
      </c>
      <c r="B3704" s="10">
        <f>DATE(1904,MONTH(Data_Warmte[[#This Row],[Datumtijd]]),DAY(Data_Warmte[[#This Row],[Datumtijd]]))+TIME(HOUR(Data_Warmte[[#This Row],[Datumtijd]]),MINUTE(Data_Warmte[[#This Row],[Datumtijd]]),SECOND(Data_Warmte[[#This Row],[Datumtijd]]))</f>
        <v>1616.5416666666667</v>
      </c>
      <c r="C3704" s="11">
        <v>1.7600000000000001E-5</v>
      </c>
      <c r="D3704" s="7">
        <f>Data_Warmte[[#This Row],[Fractie]]/MAX(Data_Warmte[Fractie])</f>
        <v>4.2610233157385352E-2</v>
      </c>
    </row>
    <row r="3705" spans="1:4" x14ac:dyDescent="0.25">
      <c r="A3705" s="10">
        <v>43985.583333333336</v>
      </c>
      <c r="B3705" s="10">
        <f>DATE(1904,MONTH(Data_Warmte[[#This Row],[Datumtijd]]),DAY(Data_Warmte[[#This Row],[Datumtijd]]))+TIME(HOUR(Data_Warmte[[#This Row],[Datumtijd]]),MINUTE(Data_Warmte[[#This Row],[Datumtijd]]),SECOND(Data_Warmte[[#This Row],[Datumtijd]]))</f>
        <v>1616.5833333333333</v>
      </c>
      <c r="C3705" s="11">
        <v>1.6120000000000002E-5</v>
      </c>
      <c r="D3705" s="7">
        <f>Data_Warmte[[#This Row],[Fractie]]/MAX(Data_Warmte[Fractie])</f>
        <v>3.9027099914605221E-2</v>
      </c>
    </row>
    <row r="3706" spans="1:4" x14ac:dyDescent="0.25">
      <c r="A3706" s="10">
        <v>43985.625</v>
      </c>
      <c r="B3706" s="10">
        <f>DATE(1904,MONTH(Data_Warmte[[#This Row],[Datumtijd]]),DAY(Data_Warmte[[#This Row],[Datumtijd]]))+TIME(HOUR(Data_Warmte[[#This Row],[Datumtijd]]),MINUTE(Data_Warmte[[#This Row],[Datumtijd]]),SECOND(Data_Warmte[[#This Row],[Datumtijd]]))</f>
        <v>1616.625</v>
      </c>
      <c r="C3706" s="11">
        <v>1.6779999999999999E-5</v>
      </c>
      <c r="D3706" s="7">
        <f>Data_Warmte[[#This Row],[Fractie]]/MAX(Data_Warmte[Fractie])</f>
        <v>4.0624983658007166E-2</v>
      </c>
    </row>
    <row r="3707" spans="1:4" x14ac:dyDescent="0.25">
      <c r="A3707" s="10">
        <v>43985.666666666664</v>
      </c>
      <c r="B3707" s="10">
        <f>DATE(1904,MONTH(Data_Warmte[[#This Row],[Datumtijd]]),DAY(Data_Warmte[[#This Row],[Datumtijd]]))+TIME(HOUR(Data_Warmte[[#This Row],[Datumtijd]]),MINUTE(Data_Warmte[[#This Row],[Datumtijd]]),SECOND(Data_Warmte[[#This Row],[Datumtijd]]))</f>
        <v>1616.6666666666667</v>
      </c>
      <c r="C3707" s="11">
        <v>3.5671380000000004E-5</v>
      </c>
      <c r="D3707" s="7">
        <f>Data_Warmte[[#This Row],[Fractie]]/MAX(Data_Warmte[Fractie])</f>
        <v>8.6361694252596183E-2</v>
      </c>
    </row>
    <row r="3708" spans="1:4" x14ac:dyDescent="0.25">
      <c r="A3708" s="10">
        <v>43985.708333333336</v>
      </c>
      <c r="B3708" s="10">
        <f>DATE(1904,MONTH(Data_Warmte[[#This Row],[Datumtijd]]),DAY(Data_Warmte[[#This Row],[Datumtijd]]))+TIME(HOUR(Data_Warmte[[#This Row],[Datumtijd]]),MINUTE(Data_Warmte[[#This Row],[Datumtijd]]),SECOND(Data_Warmte[[#This Row],[Datumtijd]]))</f>
        <v>1616.7083333333333</v>
      </c>
      <c r="C3708" s="11">
        <v>5.4080939999999982E-5</v>
      </c>
      <c r="D3708" s="7">
        <f>Data_Warmte[[#This Row],[Fractie]]/MAX(Data_Warmte[Fractie])</f>
        <v>0.13093190129378221</v>
      </c>
    </row>
    <row r="3709" spans="1:4" x14ac:dyDescent="0.25">
      <c r="A3709" s="10">
        <v>43985.75</v>
      </c>
      <c r="B3709" s="10">
        <f>DATE(1904,MONTH(Data_Warmte[[#This Row],[Datumtijd]]),DAY(Data_Warmte[[#This Row],[Datumtijd]]))+TIME(HOUR(Data_Warmte[[#This Row],[Datumtijd]]),MINUTE(Data_Warmte[[#This Row],[Datumtijd]]),SECOND(Data_Warmte[[#This Row],[Datumtijd]]))</f>
        <v>1616.75</v>
      </c>
      <c r="C3709" s="11">
        <v>5.3869899999999984E-5</v>
      </c>
      <c r="D3709" s="7">
        <f>Data_Warmte[[#This Row],[Fractie]]/MAX(Data_Warmte[Fractie])</f>
        <v>0.13042096586164956</v>
      </c>
    </row>
    <row r="3710" spans="1:4" x14ac:dyDescent="0.25">
      <c r="A3710" s="10">
        <v>43985.791666666664</v>
      </c>
      <c r="B3710" s="10">
        <f>DATE(1904,MONTH(Data_Warmte[[#This Row],[Datumtijd]]),DAY(Data_Warmte[[#This Row],[Datumtijd]]))+TIME(HOUR(Data_Warmte[[#This Row],[Datumtijd]]),MINUTE(Data_Warmte[[#This Row],[Datumtijd]]),SECOND(Data_Warmte[[#This Row],[Datumtijd]]))</f>
        <v>1616.7916666666667</v>
      </c>
      <c r="C3710" s="11">
        <v>4.7607820000000003E-5</v>
      </c>
      <c r="D3710" s="7">
        <f>Data_Warmte[[#This Row],[Fractie]]/MAX(Data_Warmte[Fractie])</f>
        <v>0.11526024490425191</v>
      </c>
    </row>
    <row r="3711" spans="1:4" x14ac:dyDescent="0.25">
      <c r="A3711" s="10">
        <v>43985.833333333336</v>
      </c>
      <c r="B3711" s="10">
        <f>DATE(1904,MONTH(Data_Warmte[[#This Row],[Datumtijd]]),DAY(Data_Warmte[[#This Row],[Datumtijd]]))+TIME(HOUR(Data_Warmte[[#This Row],[Datumtijd]]),MINUTE(Data_Warmte[[#This Row],[Datumtijd]]),SECOND(Data_Warmte[[#This Row],[Datumtijd]]))</f>
        <v>1616.8333333333333</v>
      </c>
      <c r="C3711" s="11">
        <v>4.1492920000000012E-5</v>
      </c>
      <c r="D3711" s="7">
        <f>Data_Warmte[[#This Row],[Fractie]]/MAX(Data_Warmte[Fractie])</f>
        <v>0.10045585202163286</v>
      </c>
    </row>
    <row r="3712" spans="1:4" x14ac:dyDescent="0.25">
      <c r="A3712" s="10">
        <v>43985.875</v>
      </c>
      <c r="B3712" s="10">
        <f>DATE(1904,MONTH(Data_Warmte[[#This Row],[Datumtijd]]),DAY(Data_Warmte[[#This Row],[Datumtijd]]))+TIME(HOUR(Data_Warmte[[#This Row],[Datumtijd]]),MINUTE(Data_Warmte[[#This Row],[Datumtijd]]),SECOND(Data_Warmte[[#This Row],[Datumtijd]]))</f>
        <v>1616.875</v>
      </c>
      <c r="C3712" s="11">
        <v>3.6005209999999993E-5</v>
      </c>
      <c r="D3712" s="7">
        <f>Data_Warmte[[#This Row],[Fractie]]/MAX(Data_Warmte[Fractie])</f>
        <v>8.7169908692080814E-2</v>
      </c>
    </row>
    <row r="3713" spans="1:4" x14ac:dyDescent="0.25">
      <c r="A3713" s="10">
        <v>43985.916666666664</v>
      </c>
      <c r="B3713" s="10">
        <f>DATE(1904,MONTH(Data_Warmte[[#This Row],[Datumtijd]]),DAY(Data_Warmte[[#This Row],[Datumtijd]]))+TIME(HOUR(Data_Warmte[[#This Row],[Datumtijd]]),MINUTE(Data_Warmte[[#This Row],[Datumtijd]]),SECOND(Data_Warmte[[#This Row],[Datumtijd]]))</f>
        <v>1616.9166666666667</v>
      </c>
      <c r="C3713" s="11">
        <v>2.7765500000000004E-5</v>
      </c>
      <c r="D3713" s="7">
        <f>Data_Warmte[[#This Row],[Fractie]]/MAX(Data_Warmte[Fractie])</f>
        <v>6.7221274359737682E-2</v>
      </c>
    </row>
    <row r="3714" spans="1:4" x14ac:dyDescent="0.25">
      <c r="A3714" s="10">
        <v>43985.958333333336</v>
      </c>
      <c r="B3714" s="10">
        <f>DATE(1904,MONTH(Data_Warmte[[#This Row],[Datumtijd]]),DAY(Data_Warmte[[#This Row],[Datumtijd]]))+TIME(HOUR(Data_Warmte[[#This Row],[Datumtijd]]),MINUTE(Data_Warmte[[#This Row],[Datumtijd]]),SECOND(Data_Warmte[[#This Row],[Datumtijd]]))</f>
        <v>1616.9583333333333</v>
      </c>
      <c r="C3714" s="11">
        <v>2.0257379999999999E-5</v>
      </c>
      <c r="D3714" s="7">
        <f>Data_Warmte[[#This Row],[Fractie]]/MAX(Data_Warmte[Fractie])</f>
        <v>4.9043845736236068E-2</v>
      </c>
    </row>
    <row r="3715" spans="1:4" x14ac:dyDescent="0.25">
      <c r="A3715" s="10">
        <v>43986</v>
      </c>
      <c r="B3715" s="10">
        <f>DATE(1904,MONTH(Data_Warmte[[#This Row],[Datumtijd]]),DAY(Data_Warmte[[#This Row],[Datumtijd]]))+TIME(HOUR(Data_Warmte[[#This Row],[Datumtijd]]),MINUTE(Data_Warmte[[#This Row],[Datumtijd]]),SECOND(Data_Warmte[[#This Row],[Datumtijd]]))</f>
        <v>1617</v>
      </c>
      <c r="C3715" s="11">
        <v>1.3210899999999999E-5</v>
      </c>
      <c r="D3715" s="7">
        <f>Data_Warmte[[#This Row],[Fractie]]/MAX(Data_Warmte[Fractie])</f>
        <v>3.1984064160164895E-2</v>
      </c>
    </row>
    <row r="3716" spans="1:4" x14ac:dyDescent="0.25">
      <c r="A3716" s="10">
        <v>43986.041666666664</v>
      </c>
      <c r="B3716" s="10">
        <f>DATE(1904,MONTH(Data_Warmte[[#This Row],[Datumtijd]]),DAY(Data_Warmte[[#This Row],[Datumtijd]]))+TIME(HOUR(Data_Warmte[[#This Row],[Datumtijd]]),MINUTE(Data_Warmte[[#This Row],[Datumtijd]]),SECOND(Data_Warmte[[#This Row],[Datumtijd]]))</f>
        <v>1617.0416666666667</v>
      </c>
      <c r="C3716" s="11">
        <v>1.2774459999999998E-5</v>
      </c>
      <c r="D3716" s="7">
        <f>Data_Warmte[[#This Row],[Fractie]]/MAX(Data_Warmte[Fractie])</f>
        <v>3.0927427219300727E-2</v>
      </c>
    </row>
    <row r="3717" spans="1:4" x14ac:dyDescent="0.25">
      <c r="A3717" s="10">
        <v>43986.083333333336</v>
      </c>
      <c r="B3717" s="10">
        <f>DATE(1904,MONTH(Data_Warmte[[#This Row],[Datumtijd]]),DAY(Data_Warmte[[#This Row],[Datumtijd]]))+TIME(HOUR(Data_Warmte[[#This Row],[Datumtijd]]),MINUTE(Data_Warmte[[#This Row],[Datumtijd]]),SECOND(Data_Warmte[[#This Row],[Datumtijd]]))</f>
        <v>1617.0833333333333</v>
      </c>
      <c r="C3717" s="11">
        <v>1.3146079999999998E-5</v>
      </c>
      <c r="D3717" s="7">
        <f>Data_Warmte[[#This Row],[Fractie]]/MAX(Data_Warmte[Fractie])</f>
        <v>3.1827132608275022E-2</v>
      </c>
    </row>
    <row r="3718" spans="1:4" x14ac:dyDescent="0.25">
      <c r="A3718" s="10">
        <v>43986.125</v>
      </c>
      <c r="B3718" s="10">
        <f>DATE(1904,MONTH(Data_Warmte[[#This Row],[Datumtijd]]),DAY(Data_Warmte[[#This Row],[Datumtijd]]))+TIME(HOUR(Data_Warmte[[#This Row],[Datumtijd]]),MINUTE(Data_Warmte[[#This Row],[Datumtijd]]),SECOND(Data_Warmte[[#This Row],[Datumtijd]]))</f>
        <v>1617.125</v>
      </c>
      <c r="C3718" s="11">
        <v>1.4576260000000002E-5</v>
      </c>
      <c r="D3718" s="7">
        <f>Data_Warmte[[#This Row],[Fractie]]/MAX(Data_Warmte[Fractie])</f>
        <v>3.5289649838788059E-2</v>
      </c>
    </row>
    <row r="3719" spans="1:4" x14ac:dyDescent="0.25">
      <c r="A3719" s="10">
        <v>43986.166666666664</v>
      </c>
      <c r="B3719" s="10">
        <f>DATE(1904,MONTH(Data_Warmte[[#This Row],[Datumtijd]]),DAY(Data_Warmte[[#This Row],[Datumtijd]]))+TIME(HOUR(Data_Warmte[[#This Row],[Datumtijd]]),MINUTE(Data_Warmte[[#This Row],[Datumtijd]]),SECOND(Data_Warmte[[#This Row],[Datumtijd]]))</f>
        <v>1617.1666666666667</v>
      </c>
      <c r="C3719" s="11">
        <v>1.4729479999999997E-5</v>
      </c>
      <c r="D3719" s="7">
        <f>Data_Warmte[[#This Row],[Fractie]]/MAX(Data_Warmte[Fractie])</f>
        <v>3.5660600970854786E-2</v>
      </c>
    </row>
    <row r="3720" spans="1:4" x14ac:dyDescent="0.25">
      <c r="A3720" s="10">
        <v>43986.208333333336</v>
      </c>
      <c r="B3720" s="10">
        <f>DATE(1904,MONTH(Data_Warmte[[#This Row],[Datumtijd]]),DAY(Data_Warmte[[#This Row],[Datumtijd]]))+TIME(HOUR(Data_Warmte[[#This Row],[Datumtijd]]),MINUTE(Data_Warmte[[#This Row],[Datumtijd]]),SECOND(Data_Warmte[[#This Row],[Datumtijd]]))</f>
        <v>1617.2083333333333</v>
      </c>
      <c r="C3720" s="11">
        <v>2.2760000000000006E-5</v>
      </c>
      <c r="D3720" s="7">
        <f>Data_Warmte[[#This Row],[Fractie]]/MAX(Data_Warmte[Fractie])</f>
        <v>5.5102778787618795E-2</v>
      </c>
    </row>
    <row r="3721" spans="1:4" x14ac:dyDescent="0.25">
      <c r="A3721" s="10">
        <v>43986.25</v>
      </c>
      <c r="B3721" s="10">
        <f>DATE(1904,MONTH(Data_Warmte[[#This Row],[Datumtijd]]),DAY(Data_Warmte[[#This Row],[Datumtijd]]))+TIME(HOUR(Data_Warmte[[#This Row],[Datumtijd]]),MINUTE(Data_Warmte[[#This Row],[Datumtijd]]),SECOND(Data_Warmte[[#This Row],[Datumtijd]]))</f>
        <v>1617.25</v>
      </c>
      <c r="C3721" s="11">
        <v>4.5175680000000007E-5</v>
      </c>
      <c r="D3721" s="7">
        <f>Data_Warmte[[#This Row],[Fractie]]/MAX(Data_Warmte[Fractie])</f>
        <v>0.10937194646837674</v>
      </c>
    </row>
    <row r="3722" spans="1:4" x14ac:dyDescent="0.25">
      <c r="A3722" s="10">
        <v>43986.291666666664</v>
      </c>
      <c r="B3722" s="10">
        <f>DATE(1904,MONTH(Data_Warmte[[#This Row],[Datumtijd]]),DAY(Data_Warmte[[#This Row],[Datumtijd]]))+TIME(HOUR(Data_Warmte[[#This Row],[Datumtijd]]),MINUTE(Data_Warmte[[#This Row],[Datumtijd]]),SECOND(Data_Warmte[[#This Row],[Datumtijd]]))</f>
        <v>1617.2916666666667</v>
      </c>
      <c r="C3722" s="11">
        <v>5.3425000000000011E-5</v>
      </c>
      <c r="D3722" s="7">
        <f>Data_Warmte[[#This Row],[Fractie]]/MAX(Data_Warmte[Fractie])</f>
        <v>0.12934384695643822</v>
      </c>
    </row>
    <row r="3723" spans="1:4" x14ac:dyDescent="0.25">
      <c r="A3723" s="10">
        <v>43986.333333333336</v>
      </c>
      <c r="B3723" s="10">
        <f>DATE(1904,MONTH(Data_Warmte[[#This Row],[Datumtijd]]),DAY(Data_Warmte[[#This Row],[Datumtijd]]))+TIME(HOUR(Data_Warmte[[#This Row],[Datumtijd]]),MINUTE(Data_Warmte[[#This Row],[Datumtijd]]),SECOND(Data_Warmte[[#This Row],[Datumtijd]]))</f>
        <v>1617.3333333333333</v>
      </c>
      <c r="C3723" s="11">
        <v>4.8491760000000006E-5</v>
      </c>
      <c r="D3723" s="7">
        <f>Data_Warmte[[#This Row],[Fractie]]/MAX(Data_Warmte[Fractie])</f>
        <v>0.1174002954438621</v>
      </c>
    </row>
    <row r="3724" spans="1:4" x14ac:dyDescent="0.25">
      <c r="A3724" s="10">
        <v>43986.375</v>
      </c>
      <c r="B3724" s="10">
        <f>DATE(1904,MONTH(Data_Warmte[[#This Row],[Datumtijd]]),DAY(Data_Warmte[[#This Row],[Datumtijd]]))+TIME(HOUR(Data_Warmte[[#This Row],[Datumtijd]]),MINUTE(Data_Warmte[[#This Row],[Datumtijd]]),SECOND(Data_Warmte[[#This Row],[Datumtijd]]))</f>
        <v>1617.375</v>
      </c>
      <c r="C3724" s="11">
        <v>2.8556310000000011E-5</v>
      </c>
      <c r="D3724" s="7">
        <f>Data_Warmte[[#This Row],[Fractie]]/MAX(Data_Warmte[Fractie])</f>
        <v>6.9135853819009968E-2</v>
      </c>
    </row>
    <row r="3725" spans="1:4" x14ac:dyDescent="0.25">
      <c r="A3725" s="10">
        <v>43986.416666666664</v>
      </c>
      <c r="B3725" s="10">
        <f>DATE(1904,MONTH(Data_Warmte[[#This Row],[Datumtijd]]),DAY(Data_Warmte[[#This Row],[Datumtijd]]))+TIME(HOUR(Data_Warmte[[#This Row],[Datumtijd]]),MINUTE(Data_Warmte[[#This Row],[Datumtijd]]),SECOND(Data_Warmte[[#This Row],[Datumtijd]]))</f>
        <v>1617.4166666666667</v>
      </c>
      <c r="C3725" s="11">
        <v>2.0129999999999999E-5</v>
      </c>
      <c r="D3725" s="7">
        <f>Data_Warmte[[#This Row],[Fractie]]/MAX(Data_Warmte[Fractie])</f>
        <v>4.873545417375949E-2</v>
      </c>
    </row>
    <row r="3726" spans="1:4" x14ac:dyDescent="0.25">
      <c r="A3726" s="10">
        <v>43986.458333333336</v>
      </c>
      <c r="B3726" s="10">
        <f>DATE(1904,MONTH(Data_Warmte[[#This Row],[Datumtijd]]),DAY(Data_Warmte[[#This Row],[Datumtijd]]))+TIME(HOUR(Data_Warmte[[#This Row],[Datumtijd]]),MINUTE(Data_Warmte[[#This Row],[Datumtijd]]),SECOND(Data_Warmte[[#This Row],[Datumtijd]]))</f>
        <v>1617.4583333333333</v>
      </c>
      <c r="C3726" s="11">
        <v>2.2079999999999999E-5</v>
      </c>
      <c r="D3726" s="7">
        <f>Data_Warmte[[#This Row],[Fractie]]/MAX(Data_Warmte[Fractie])</f>
        <v>5.3456474324719803E-2</v>
      </c>
    </row>
    <row r="3727" spans="1:4" x14ac:dyDescent="0.25">
      <c r="A3727" s="10">
        <v>43986.5</v>
      </c>
      <c r="B3727" s="10">
        <f>DATE(1904,MONTH(Data_Warmte[[#This Row],[Datumtijd]]),DAY(Data_Warmte[[#This Row],[Datumtijd]]))+TIME(HOUR(Data_Warmte[[#This Row],[Datumtijd]]),MINUTE(Data_Warmte[[#This Row],[Datumtijd]]),SECOND(Data_Warmte[[#This Row],[Datumtijd]]))</f>
        <v>1617.5</v>
      </c>
      <c r="C3727" s="11">
        <v>2.1489999999999999E-5</v>
      </c>
      <c r="D3727" s="7">
        <f>Data_Warmte[[#This Row],[Fractie]]/MAX(Data_Warmte[Fractie])</f>
        <v>5.2028063099557452E-2</v>
      </c>
    </row>
    <row r="3728" spans="1:4" x14ac:dyDescent="0.25">
      <c r="A3728" s="10">
        <v>43986.541666666664</v>
      </c>
      <c r="B3728" s="10">
        <f>DATE(1904,MONTH(Data_Warmte[[#This Row],[Datumtijd]]),DAY(Data_Warmte[[#This Row],[Datumtijd]]))+TIME(HOUR(Data_Warmte[[#This Row],[Datumtijd]]),MINUTE(Data_Warmte[[#This Row],[Datumtijd]]),SECOND(Data_Warmte[[#This Row],[Datumtijd]]))</f>
        <v>1617.5416666666667</v>
      </c>
      <c r="C3728" s="11">
        <v>1.7600000000000001E-5</v>
      </c>
      <c r="D3728" s="7">
        <f>Data_Warmte[[#This Row],[Fractie]]/MAX(Data_Warmte[Fractie])</f>
        <v>4.2610233157385352E-2</v>
      </c>
    </row>
    <row r="3729" spans="1:4" x14ac:dyDescent="0.25">
      <c r="A3729" s="10">
        <v>43986.583333333336</v>
      </c>
      <c r="B3729" s="10">
        <f>DATE(1904,MONTH(Data_Warmte[[#This Row],[Datumtijd]]),DAY(Data_Warmte[[#This Row],[Datumtijd]]))+TIME(HOUR(Data_Warmte[[#This Row],[Datumtijd]]),MINUTE(Data_Warmte[[#This Row],[Datumtijd]]),SECOND(Data_Warmte[[#This Row],[Datumtijd]]))</f>
        <v>1617.5833333333333</v>
      </c>
      <c r="C3729" s="11">
        <v>1.6120000000000002E-5</v>
      </c>
      <c r="D3729" s="7">
        <f>Data_Warmte[[#This Row],[Fractie]]/MAX(Data_Warmte[Fractie])</f>
        <v>3.9027099914605221E-2</v>
      </c>
    </row>
    <row r="3730" spans="1:4" x14ac:dyDescent="0.25">
      <c r="A3730" s="10">
        <v>43986.625</v>
      </c>
      <c r="B3730" s="10">
        <f>DATE(1904,MONTH(Data_Warmte[[#This Row],[Datumtijd]]),DAY(Data_Warmte[[#This Row],[Datumtijd]]))+TIME(HOUR(Data_Warmte[[#This Row],[Datumtijd]]),MINUTE(Data_Warmte[[#This Row],[Datumtijd]]),SECOND(Data_Warmte[[#This Row],[Datumtijd]]))</f>
        <v>1617.625</v>
      </c>
      <c r="C3730" s="11">
        <v>1.7143299999999992E-5</v>
      </c>
      <c r="D3730" s="7">
        <f>Data_Warmte[[#This Row],[Fractie]]/MAX(Data_Warmte[Fractie])</f>
        <v>4.1504546027670682E-2</v>
      </c>
    </row>
    <row r="3731" spans="1:4" x14ac:dyDescent="0.25">
      <c r="A3731" s="10">
        <v>43986.666666666664</v>
      </c>
      <c r="B3731" s="10">
        <f>DATE(1904,MONTH(Data_Warmte[[#This Row],[Datumtijd]]),DAY(Data_Warmte[[#This Row],[Datumtijd]]))+TIME(HOUR(Data_Warmte[[#This Row],[Datumtijd]]),MINUTE(Data_Warmte[[#This Row],[Datumtijd]]),SECOND(Data_Warmte[[#This Row],[Datumtijd]]))</f>
        <v>1617.6666666666667</v>
      </c>
      <c r="C3731" s="11">
        <v>3.9362320000000002E-5</v>
      </c>
      <c r="D3731" s="7">
        <f>Data_Warmte[[#This Row],[Fractie]]/MAX(Data_Warmte[Fractie])</f>
        <v>9.5297592773614354E-2</v>
      </c>
    </row>
    <row r="3732" spans="1:4" x14ac:dyDescent="0.25">
      <c r="A3732" s="10">
        <v>43986.708333333336</v>
      </c>
      <c r="B3732" s="10">
        <f>DATE(1904,MONTH(Data_Warmte[[#This Row],[Datumtijd]]),DAY(Data_Warmte[[#This Row],[Datumtijd]]))+TIME(HOUR(Data_Warmte[[#This Row],[Datumtijd]]),MINUTE(Data_Warmte[[#This Row],[Datumtijd]]),SECOND(Data_Warmte[[#This Row],[Datumtijd]]))</f>
        <v>1617.7083333333333</v>
      </c>
      <c r="C3732" s="11">
        <v>5.7455579999999998E-5</v>
      </c>
      <c r="D3732" s="7">
        <f>Data_Warmte[[#This Row],[Fractie]]/MAX(Data_Warmte[Fractie])</f>
        <v>0.1391020261359549</v>
      </c>
    </row>
    <row r="3733" spans="1:4" x14ac:dyDescent="0.25">
      <c r="A3733" s="10">
        <v>43986.75</v>
      </c>
      <c r="B3733" s="10">
        <f>DATE(1904,MONTH(Data_Warmte[[#This Row],[Datumtijd]]),DAY(Data_Warmte[[#This Row],[Datumtijd]]))+TIME(HOUR(Data_Warmte[[#This Row],[Datumtijd]]),MINUTE(Data_Warmte[[#This Row],[Datumtijd]]),SECOND(Data_Warmte[[#This Row],[Datumtijd]]))</f>
        <v>1617.75</v>
      </c>
      <c r="C3733" s="11">
        <v>5.6544499999999994E-5</v>
      </c>
      <c r="D3733" s="7">
        <f>Data_Warmte[[#This Row],[Fractie]]/MAX(Data_Warmte[Fractie])</f>
        <v>0.13689626867998725</v>
      </c>
    </row>
    <row r="3734" spans="1:4" x14ac:dyDescent="0.25">
      <c r="A3734" s="10">
        <v>43986.791666666664</v>
      </c>
      <c r="B3734" s="10">
        <f>DATE(1904,MONTH(Data_Warmte[[#This Row],[Datumtijd]]),DAY(Data_Warmte[[#This Row],[Datumtijd]]))+TIME(HOUR(Data_Warmte[[#This Row],[Datumtijd]]),MINUTE(Data_Warmte[[#This Row],[Datumtijd]]),SECOND(Data_Warmte[[#This Row],[Datumtijd]]))</f>
        <v>1617.7916666666667</v>
      </c>
      <c r="C3734" s="11">
        <v>4.8242910000000013E-5</v>
      </c>
      <c r="D3734" s="7">
        <f>Data_Warmte[[#This Row],[Fractie]]/MAX(Data_Warmte[Fractie])</f>
        <v>0.11679782064152033</v>
      </c>
    </row>
    <row r="3735" spans="1:4" x14ac:dyDescent="0.25">
      <c r="A3735" s="10">
        <v>43986.833333333336</v>
      </c>
      <c r="B3735" s="10">
        <f>DATE(1904,MONTH(Data_Warmte[[#This Row],[Datumtijd]]),DAY(Data_Warmte[[#This Row],[Datumtijd]]))+TIME(HOUR(Data_Warmte[[#This Row],[Datumtijd]]),MINUTE(Data_Warmte[[#This Row],[Datumtijd]]),SECOND(Data_Warmte[[#This Row],[Datumtijd]]))</f>
        <v>1617.8333333333333</v>
      </c>
      <c r="C3735" s="11">
        <v>4.202125E-5</v>
      </c>
      <c r="D3735" s="7">
        <f>Data_Warmte[[#This Row],[Fractie]]/MAX(Data_Warmte[Fractie])</f>
        <v>0.1017349579582261</v>
      </c>
    </row>
    <row r="3736" spans="1:4" x14ac:dyDescent="0.25">
      <c r="A3736" s="10">
        <v>43986.875</v>
      </c>
      <c r="B3736" s="10">
        <f>DATE(1904,MONTH(Data_Warmte[[#This Row],[Datumtijd]]),DAY(Data_Warmte[[#This Row],[Datumtijd]]))+TIME(HOUR(Data_Warmte[[#This Row],[Datumtijd]]),MINUTE(Data_Warmte[[#This Row],[Datumtijd]]),SECOND(Data_Warmte[[#This Row],[Datumtijd]]))</f>
        <v>1617.875</v>
      </c>
      <c r="C3736" s="11">
        <v>3.6583189999999998E-5</v>
      </c>
      <c r="D3736" s="7">
        <f>Data_Warmte[[#This Row],[Fractie]]/MAX(Data_Warmte[Fractie])</f>
        <v>8.8569219064825455E-2</v>
      </c>
    </row>
    <row r="3737" spans="1:4" x14ac:dyDescent="0.25">
      <c r="A3737" s="10">
        <v>43986.916666666664</v>
      </c>
      <c r="B3737" s="10">
        <f>DATE(1904,MONTH(Data_Warmte[[#This Row],[Datumtijd]]),DAY(Data_Warmte[[#This Row],[Datumtijd]]))+TIME(HOUR(Data_Warmte[[#This Row],[Datumtijd]]),MINUTE(Data_Warmte[[#This Row],[Datumtijd]]),SECOND(Data_Warmte[[#This Row],[Datumtijd]]))</f>
        <v>1617.9166666666667</v>
      </c>
      <c r="C3737" s="11">
        <v>2.8319000000000004E-5</v>
      </c>
      <c r="D3737" s="7">
        <f>Data_Warmte[[#This Row],[Fractie]]/MAX(Data_Warmte[Fractie])</f>
        <v>6.8561317771817953E-2</v>
      </c>
    </row>
    <row r="3738" spans="1:4" x14ac:dyDescent="0.25">
      <c r="A3738" s="10">
        <v>43986.958333333336</v>
      </c>
      <c r="B3738" s="10">
        <f>DATE(1904,MONTH(Data_Warmte[[#This Row],[Datumtijd]]),DAY(Data_Warmte[[#This Row],[Datumtijd]]))+TIME(HOUR(Data_Warmte[[#This Row],[Datumtijd]]),MINUTE(Data_Warmte[[#This Row],[Datumtijd]]),SECOND(Data_Warmte[[#This Row],[Datumtijd]]))</f>
        <v>1617.9583333333333</v>
      </c>
      <c r="C3738" s="11">
        <v>2.0398120000000002E-5</v>
      </c>
      <c r="D3738" s="7">
        <f>Data_Warmte[[#This Row],[Fractie]]/MAX(Data_Warmte[Fractie])</f>
        <v>4.9384582339336666E-2</v>
      </c>
    </row>
    <row r="3739" spans="1:4" x14ac:dyDescent="0.25">
      <c r="A3739" s="10">
        <v>43987</v>
      </c>
      <c r="B3739" s="10">
        <f>DATE(1904,MONTH(Data_Warmte[[#This Row],[Datumtijd]]),DAY(Data_Warmte[[#This Row],[Datumtijd]]))+TIME(HOUR(Data_Warmte[[#This Row],[Datumtijd]]),MINUTE(Data_Warmte[[#This Row],[Datumtijd]]),SECOND(Data_Warmte[[#This Row],[Datumtijd]]))</f>
        <v>1618</v>
      </c>
      <c r="C3739" s="11">
        <v>1.3785099999999998E-5</v>
      </c>
      <c r="D3739" s="7">
        <f>Data_Warmte[[#This Row],[Fractie]]/MAX(Data_Warmte[Fractie])</f>
        <v>3.3374223016924588E-2</v>
      </c>
    </row>
    <row r="3740" spans="1:4" x14ac:dyDescent="0.25">
      <c r="A3740" s="10">
        <v>43987.041666666664</v>
      </c>
      <c r="B3740" s="10">
        <f>DATE(1904,MONTH(Data_Warmte[[#This Row],[Datumtijd]]),DAY(Data_Warmte[[#This Row],[Datumtijd]]))+TIME(HOUR(Data_Warmte[[#This Row],[Datumtijd]]),MINUTE(Data_Warmte[[#This Row],[Datumtijd]]),SECOND(Data_Warmte[[#This Row],[Datumtijd]]))</f>
        <v>1618.0416666666667</v>
      </c>
      <c r="C3740" s="11">
        <v>1.303186E-5</v>
      </c>
      <c r="D3740" s="7">
        <f>Data_Warmte[[#This Row],[Fractie]]/MAX(Data_Warmte[Fractie])</f>
        <v>3.1550601879227494E-2</v>
      </c>
    </row>
    <row r="3741" spans="1:4" x14ac:dyDescent="0.25">
      <c r="A3741" s="10">
        <v>43987.083333333336</v>
      </c>
      <c r="B3741" s="10">
        <f>DATE(1904,MONTH(Data_Warmte[[#This Row],[Datumtijd]]),DAY(Data_Warmte[[#This Row],[Datumtijd]]))+TIME(HOUR(Data_Warmte[[#This Row],[Datumtijd]]),MINUTE(Data_Warmte[[#This Row],[Datumtijd]]),SECOND(Data_Warmte[[#This Row],[Datumtijd]]))</f>
        <v>1618.0833333333333</v>
      </c>
      <c r="C3741" s="11">
        <v>1.3288879999999996E-5</v>
      </c>
      <c r="D3741" s="7">
        <f>Data_Warmte[[#This Row],[Fractie]]/MAX(Data_Warmte[Fractie])</f>
        <v>3.2172856545483797E-2</v>
      </c>
    </row>
    <row r="3742" spans="1:4" x14ac:dyDescent="0.25">
      <c r="A3742" s="10">
        <v>43987.125</v>
      </c>
      <c r="B3742" s="10">
        <f>DATE(1904,MONTH(Data_Warmte[[#This Row],[Datumtijd]]),DAY(Data_Warmte[[#This Row],[Datumtijd]]))+TIME(HOUR(Data_Warmte[[#This Row],[Datumtijd]]),MINUTE(Data_Warmte[[#This Row],[Datumtijd]]),SECOND(Data_Warmte[[#This Row],[Datumtijd]]))</f>
        <v>1618.125</v>
      </c>
      <c r="C3742" s="11">
        <v>1.4398289999999997E-5</v>
      </c>
      <c r="D3742" s="7">
        <f>Data_Warmte[[#This Row],[Fractie]]/MAX(Data_Warmte[Fractie])</f>
        <v>3.4858778066343736E-2</v>
      </c>
    </row>
    <row r="3743" spans="1:4" x14ac:dyDescent="0.25">
      <c r="A3743" s="10">
        <v>43987.166666666664</v>
      </c>
      <c r="B3743" s="10">
        <f>DATE(1904,MONTH(Data_Warmte[[#This Row],[Datumtijd]]),DAY(Data_Warmte[[#This Row],[Datumtijd]]))+TIME(HOUR(Data_Warmte[[#This Row],[Datumtijd]]),MINUTE(Data_Warmte[[#This Row],[Datumtijd]]),SECOND(Data_Warmte[[#This Row],[Datumtijd]]))</f>
        <v>1618.1666666666667</v>
      </c>
      <c r="C3743" s="11">
        <v>1.4481879999999996E-5</v>
      </c>
      <c r="D3743" s="7">
        <f>Data_Warmte[[#This Row],[Fractie]]/MAX(Data_Warmte[Fractie])</f>
        <v>3.5061152463481571E-2</v>
      </c>
    </row>
    <row r="3744" spans="1:4" x14ac:dyDescent="0.25">
      <c r="A3744" s="10">
        <v>43987.208333333336</v>
      </c>
      <c r="B3744" s="10">
        <f>DATE(1904,MONTH(Data_Warmte[[#This Row],[Datumtijd]]),DAY(Data_Warmte[[#This Row],[Datumtijd]]))+TIME(HOUR(Data_Warmte[[#This Row],[Datumtijd]]),MINUTE(Data_Warmte[[#This Row],[Datumtijd]]),SECOND(Data_Warmte[[#This Row],[Datumtijd]]))</f>
        <v>1618.2083333333333</v>
      </c>
      <c r="C3744" s="11">
        <v>2.2750800000000002E-5</v>
      </c>
      <c r="D3744" s="7">
        <f>Data_Warmte[[#This Row],[Fractie]]/MAX(Data_Warmte[Fractie])</f>
        <v>5.5080505256650154E-2</v>
      </c>
    </row>
    <row r="3745" spans="1:4" x14ac:dyDescent="0.25">
      <c r="A3745" s="10">
        <v>43987.25</v>
      </c>
      <c r="B3745" s="10">
        <f>DATE(1904,MONTH(Data_Warmte[[#This Row],[Datumtijd]]),DAY(Data_Warmte[[#This Row],[Datumtijd]]))+TIME(HOUR(Data_Warmte[[#This Row],[Datumtijd]]),MINUTE(Data_Warmte[[#This Row],[Datumtijd]]),SECOND(Data_Warmte[[#This Row],[Datumtijd]]))</f>
        <v>1618.25</v>
      </c>
      <c r="C3745" s="11">
        <v>4.3708880000000003E-5</v>
      </c>
      <c r="D3745" s="7">
        <f>Data_Warmte[[#This Row],[Fractie]]/MAX(Data_Warmte[Fractie])</f>
        <v>0.10582077090046463</v>
      </c>
    </row>
    <row r="3746" spans="1:4" x14ac:dyDescent="0.25">
      <c r="A3746" s="10">
        <v>43987.291666666664</v>
      </c>
      <c r="B3746" s="10">
        <f>DATE(1904,MONTH(Data_Warmte[[#This Row],[Datumtijd]]),DAY(Data_Warmte[[#This Row],[Datumtijd]]))+TIME(HOUR(Data_Warmte[[#This Row],[Datumtijd]]),MINUTE(Data_Warmte[[#This Row],[Datumtijd]]),SECOND(Data_Warmte[[#This Row],[Datumtijd]]))</f>
        <v>1618.2916666666667</v>
      </c>
      <c r="C3746" s="11">
        <v>4.9489000000000014E-5</v>
      </c>
      <c r="D3746" s="7">
        <f>Data_Warmte[[#This Row],[Fractie]]/MAX(Data_Warmte[Fractie])</f>
        <v>0.11981464935942297</v>
      </c>
    </row>
    <row r="3747" spans="1:4" x14ac:dyDescent="0.25">
      <c r="A3747" s="10">
        <v>43987.333333333336</v>
      </c>
      <c r="B3747" s="10">
        <f>DATE(1904,MONTH(Data_Warmte[[#This Row],[Datumtijd]]),DAY(Data_Warmte[[#This Row],[Datumtijd]]))+TIME(HOUR(Data_Warmte[[#This Row],[Datumtijd]]),MINUTE(Data_Warmte[[#This Row],[Datumtijd]]),SECOND(Data_Warmte[[#This Row],[Datumtijd]]))</f>
        <v>1618.3333333333333</v>
      </c>
      <c r="C3747" s="11">
        <v>4.0672320000000015E-5</v>
      </c>
      <c r="D3747" s="7">
        <f>Data_Warmte[[#This Row],[Fractie]]/MAX(Data_Warmte[Fractie])</f>
        <v>9.8469149900669767E-2</v>
      </c>
    </row>
    <row r="3748" spans="1:4" x14ac:dyDescent="0.25">
      <c r="A3748" s="10">
        <v>43987.375</v>
      </c>
      <c r="B3748" s="10">
        <f>DATE(1904,MONTH(Data_Warmte[[#This Row],[Datumtijd]]),DAY(Data_Warmte[[#This Row],[Datumtijd]]))+TIME(HOUR(Data_Warmte[[#This Row],[Datumtijd]]),MINUTE(Data_Warmte[[#This Row],[Datumtijd]]),SECOND(Data_Warmte[[#This Row],[Datumtijd]]))</f>
        <v>1618.375</v>
      </c>
      <c r="C3748" s="11">
        <v>2.3879999999999998E-5</v>
      </c>
      <c r="D3748" s="7">
        <f>Data_Warmte[[#This Row],[Fractie]]/MAX(Data_Warmte[Fractie])</f>
        <v>5.7814339079452395E-2</v>
      </c>
    </row>
    <row r="3749" spans="1:4" x14ac:dyDescent="0.25">
      <c r="A3749" s="10">
        <v>43987.416666666664</v>
      </c>
      <c r="B3749" s="10">
        <f>DATE(1904,MONTH(Data_Warmte[[#This Row],[Datumtijd]]),DAY(Data_Warmte[[#This Row],[Datumtijd]]))+TIME(HOUR(Data_Warmte[[#This Row],[Datumtijd]]),MINUTE(Data_Warmte[[#This Row],[Datumtijd]]),SECOND(Data_Warmte[[#This Row],[Datumtijd]]))</f>
        <v>1618.4166666666667</v>
      </c>
      <c r="C3749" s="11">
        <v>2.0129999999999999E-5</v>
      </c>
      <c r="D3749" s="7">
        <f>Data_Warmte[[#This Row],[Fractie]]/MAX(Data_Warmte[Fractie])</f>
        <v>4.873545417375949E-2</v>
      </c>
    </row>
    <row r="3750" spans="1:4" x14ac:dyDescent="0.25">
      <c r="A3750" s="10">
        <v>43987.458333333336</v>
      </c>
      <c r="B3750" s="10">
        <f>DATE(1904,MONTH(Data_Warmte[[#This Row],[Datumtijd]]),DAY(Data_Warmte[[#This Row],[Datumtijd]]))+TIME(HOUR(Data_Warmte[[#This Row],[Datumtijd]]),MINUTE(Data_Warmte[[#This Row],[Datumtijd]]),SECOND(Data_Warmte[[#This Row],[Datumtijd]]))</f>
        <v>1618.4583333333333</v>
      </c>
      <c r="C3750" s="11">
        <v>2.2079999999999999E-5</v>
      </c>
      <c r="D3750" s="7">
        <f>Data_Warmte[[#This Row],[Fractie]]/MAX(Data_Warmte[Fractie])</f>
        <v>5.3456474324719803E-2</v>
      </c>
    </row>
    <row r="3751" spans="1:4" x14ac:dyDescent="0.25">
      <c r="A3751" s="10">
        <v>43987.5</v>
      </c>
      <c r="B3751" s="10">
        <f>DATE(1904,MONTH(Data_Warmte[[#This Row],[Datumtijd]]),DAY(Data_Warmte[[#This Row],[Datumtijd]]))+TIME(HOUR(Data_Warmte[[#This Row],[Datumtijd]]),MINUTE(Data_Warmte[[#This Row],[Datumtijd]]),SECOND(Data_Warmte[[#This Row],[Datumtijd]]))</f>
        <v>1618.5</v>
      </c>
      <c r="C3751" s="11">
        <v>2.1489999999999999E-5</v>
      </c>
      <c r="D3751" s="7">
        <f>Data_Warmte[[#This Row],[Fractie]]/MAX(Data_Warmte[Fractie])</f>
        <v>5.2028063099557452E-2</v>
      </c>
    </row>
    <row r="3752" spans="1:4" x14ac:dyDescent="0.25">
      <c r="A3752" s="10">
        <v>43987.541666666664</v>
      </c>
      <c r="B3752" s="10">
        <f>DATE(1904,MONTH(Data_Warmte[[#This Row],[Datumtijd]]),DAY(Data_Warmte[[#This Row],[Datumtijd]]))+TIME(HOUR(Data_Warmte[[#This Row],[Datumtijd]]),MINUTE(Data_Warmte[[#This Row],[Datumtijd]]),SECOND(Data_Warmte[[#This Row],[Datumtijd]]))</f>
        <v>1618.5416666666667</v>
      </c>
      <c r="C3752" s="11">
        <v>1.7600000000000001E-5</v>
      </c>
      <c r="D3752" s="7">
        <f>Data_Warmte[[#This Row],[Fractie]]/MAX(Data_Warmte[Fractie])</f>
        <v>4.2610233157385352E-2</v>
      </c>
    </row>
    <row r="3753" spans="1:4" x14ac:dyDescent="0.25">
      <c r="A3753" s="10">
        <v>43987.583333333336</v>
      </c>
      <c r="B3753" s="10">
        <f>DATE(1904,MONTH(Data_Warmte[[#This Row],[Datumtijd]]),DAY(Data_Warmte[[#This Row],[Datumtijd]]))+TIME(HOUR(Data_Warmte[[#This Row],[Datumtijd]]),MINUTE(Data_Warmte[[#This Row],[Datumtijd]]),SECOND(Data_Warmte[[#This Row],[Datumtijd]]))</f>
        <v>1618.5833333333333</v>
      </c>
      <c r="C3753" s="11">
        <v>1.6120000000000002E-5</v>
      </c>
      <c r="D3753" s="7">
        <f>Data_Warmte[[#This Row],[Fractie]]/MAX(Data_Warmte[Fractie])</f>
        <v>3.9027099914605221E-2</v>
      </c>
    </row>
    <row r="3754" spans="1:4" x14ac:dyDescent="0.25">
      <c r="A3754" s="10">
        <v>43987.625</v>
      </c>
      <c r="B3754" s="10">
        <f>DATE(1904,MONTH(Data_Warmte[[#This Row],[Datumtijd]]),DAY(Data_Warmte[[#This Row],[Datumtijd]]))+TIME(HOUR(Data_Warmte[[#This Row],[Datumtijd]]),MINUTE(Data_Warmte[[#This Row],[Datumtijd]]),SECOND(Data_Warmte[[#This Row],[Datumtijd]]))</f>
        <v>1618.625</v>
      </c>
      <c r="C3754" s="11">
        <v>1.6779999999999999E-5</v>
      </c>
      <c r="D3754" s="7">
        <f>Data_Warmte[[#This Row],[Fractie]]/MAX(Data_Warmte[Fractie])</f>
        <v>4.0624983658007166E-2</v>
      </c>
    </row>
    <row r="3755" spans="1:4" x14ac:dyDescent="0.25">
      <c r="A3755" s="10">
        <v>43987.666666666664</v>
      </c>
      <c r="B3755" s="10">
        <f>DATE(1904,MONTH(Data_Warmte[[#This Row],[Datumtijd]]),DAY(Data_Warmte[[#This Row],[Datumtijd]]))+TIME(HOUR(Data_Warmte[[#This Row],[Datumtijd]]),MINUTE(Data_Warmte[[#This Row],[Datumtijd]]),SECOND(Data_Warmte[[#This Row],[Datumtijd]]))</f>
        <v>1618.6666666666667</v>
      </c>
      <c r="C3755" s="11">
        <v>2.8660360000000002E-5</v>
      </c>
      <c r="D3755" s="7">
        <f>Data_Warmte[[#This Row],[Fractie]]/MAX(Data_Warmte[Fractie])</f>
        <v>6.9387762612193232E-2</v>
      </c>
    </row>
    <row r="3756" spans="1:4" x14ac:dyDescent="0.25">
      <c r="A3756" s="10">
        <v>43987.708333333336</v>
      </c>
      <c r="B3756" s="10">
        <f>DATE(1904,MONTH(Data_Warmte[[#This Row],[Datumtijd]]),DAY(Data_Warmte[[#This Row],[Datumtijd]]))+TIME(HOUR(Data_Warmte[[#This Row],[Datumtijd]]),MINUTE(Data_Warmte[[#This Row],[Datumtijd]]),SECOND(Data_Warmte[[#This Row],[Datumtijd]]))</f>
        <v>1618.7083333333333</v>
      </c>
      <c r="C3756" s="11">
        <v>4.6115219999999969E-5</v>
      </c>
      <c r="D3756" s="7">
        <f>Data_Warmte[[#This Row],[Fractie]]/MAX(Data_Warmte[Fractie])</f>
        <v>0.11164660660818856</v>
      </c>
    </row>
    <row r="3757" spans="1:4" x14ac:dyDescent="0.25">
      <c r="A3757" s="10">
        <v>43987.75</v>
      </c>
      <c r="B3757" s="10">
        <f>DATE(1904,MONTH(Data_Warmte[[#This Row],[Datumtijd]]),DAY(Data_Warmte[[#This Row],[Datumtijd]]))+TIME(HOUR(Data_Warmte[[#This Row],[Datumtijd]]),MINUTE(Data_Warmte[[#This Row],[Datumtijd]]),SECOND(Data_Warmte[[#This Row],[Datumtijd]]))</f>
        <v>1618.75</v>
      </c>
      <c r="C3757" s="11">
        <v>4.8489599999999984E-5</v>
      </c>
      <c r="D3757" s="7">
        <f>Data_Warmte[[#This Row],[Fractie]]/MAX(Data_Warmte[Fractie])</f>
        <v>0.11739506600615636</v>
      </c>
    </row>
    <row r="3758" spans="1:4" x14ac:dyDescent="0.25">
      <c r="A3758" s="10">
        <v>43987.791666666664</v>
      </c>
      <c r="B3758" s="10">
        <f>DATE(1904,MONTH(Data_Warmte[[#This Row],[Datumtijd]]),DAY(Data_Warmte[[#This Row],[Datumtijd]]))+TIME(HOUR(Data_Warmte[[#This Row],[Datumtijd]]),MINUTE(Data_Warmte[[#This Row],[Datumtijd]]),SECOND(Data_Warmte[[#This Row],[Datumtijd]]))</f>
        <v>1618.7916666666667</v>
      </c>
      <c r="C3758" s="11">
        <v>4.3224150000000015E-5</v>
      </c>
      <c r="D3758" s="7">
        <f>Data_Warmte[[#This Row],[Fractie]]/MAX(Data_Warmte[Fractie])</f>
        <v>0.10464722213237493</v>
      </c>
    </row>
    <row r="3759" spans="1:4" x14ac:dyDescent="0.25">
      <c r="A3759" s="10">
        <v>43987.833333333336</v>
      </c>
      <c r="B3759" s="10">
        <f>DATE(1904,MONTH(Data_Warmte[[#This Row],[Datumtijd]]),DAY(Data_Warmte[[#This Row],[Datumtijd]]))+TIME(HOUR(Data_Warmte[[#This Row],[Datumtijd]]),MINUTE(Data_Warmte[[#This Row],[Datumtijd]]),SECOND(Data_Warmte[[#This Row],[Datumtijd]]))</f>
        <v>1618.8333333333333</v>
      </c>
      <c r="C3759" s="11">
        <v>3.8835260000000001E-5</v>
      </c>
      <c r="D3759" s="7">
        <f>Data_Warmte[[#This Row],[Fractie]]/MAX(Data_Warmte[Fractie])</f>
        <v>9.4021561552709146E-2</v>
      </c>
    </row>
    <row r="3760" spans="1:4" x14ac:dyDescent="0.25">
      <c r="A3760" s="10">
        <v>43987.875</v>
      </c>
      <c r="B3760" s="10">
        <f>DATE(1904,MONTH(Data_Warmte[[#This Row],[Datumtijd]]),DAY(Data_Warmte[[#This Row],[Datumtijd]]))+TIME(HOUR(Data_Warmte[[#This Row],[Datumtijd]]),MINUTE(Data_Warmte[[#This Row],[Datumtijd]]),SECOND(Data_Warmte[[#This Row],[Datumtijd]]))</f>
        <v>1618.875</v>
      </c>
      <c r="C3760" s="11">
        <v>3.4955720000000003E-5</v>
      </c>
      <c r="D3760" s="7">
        <f>Data_Warmte[[#This Row],[Fractie]]/MAX(Data_Warmte[Fractie])</f>
        <v>8.4629055646833998E-2</v>
      </c>
    </row>
    <row r="3761" spans="1:4" x14ac:dyDescent="0.25">
      <c r="A3761" s="10">
        <v>43987.916666666664</v>
      </c>
      <c r="B3761" s="10">
        <f>DATE(1904,MONTH(Data_Warmte[[#This Row],[Datumtijd]]),DAY(Data_Warmte[[#This Row],[Datumtijd]]))+TIME(HOUR(Data_Warmte[[#This Row],[Datumtijd]]),MINUTE(Data_Warmte[[#This Row],[Datumtijd]]),SECOND(Data_Warmte[[#This Row],[Datumtijd]]))</f>
        <v>1618.9166666666667</v>
      </c>
      <c r="C3761" s="11">
        <v>2.7478500000000008E-5</v>
      </c>
      <c r="D3761" s="7">
        <f>Data_Warmte[[#This Row],[Fractie]]/MAX(Data_Warmte[Fractie])</f>
        <v>6.6526437034955324E-2</v>
      </c>
    </row>
    <row r="3762" spans="1:4" x14ac:dyDescent="0.25">
      <c r="A3762" s="10">
        <v>43987.958333333336</v>
      </c>
      <c r="B3762" s="10">
        <f>DATE(1904,MONTH(Data_Warmte[[#This Row],[Datumtijd]]),DAY(Data_Warmte[[#This Row],[Datumtijd]]))+TIME(HOUR(Data_Warmte[[#This Row],[Datumtijd]]),MINUTE(Data_Warmte[[#This Row],[Datumtijd]]),SECOND(Data_Warmte[[#This Row],[Datumtijd]]))</f>
        <v>1618.9583333333333</v>
      </c>
      <c r="C3762" s="11">
        <v>2.0162039999999997E-5</v>
      </c>
      <c r="D3762" s="7">
        <f>Data_Warmte[[#This Row],[Fractie]]/MAX(Data_Warmte[Fractie])</f>
        <v>4.8813024166393729E-2</v>
      </c>
    </row>
    <row r="3763" spans="1:4" x14ac:dyDescent="0.25">
      <c r="A3763" s="10">
        <v>43988</v>
      </c>
      <c r="B3763" s="10">
        <f>DATE(1904,MONTH(Data_Warmte[[#This Row],[Datumtijd]]),DAY(Data_Warmte[[#This Row],[Datumtijd]]))+TIME(HOUR(Data_Warmte[[#This Row],[Datumtijd]]),MINUTE(Data_Warmte[[#This Row],[Datumtijd]]),SECOND(Data_Warmte[[#This Row],[Datumtijd]]))</f>
        <v>1619</v>
      </c>
      <c r="C3763" s="11">
        <v>1.5379509999999998E-5</v>
      </c>
      <c r="D3763" s="7">
        <f>Data_Warmte[[#This Row],[Fractie]]/MAX(Data_Warmte[Fractie])</f>
        <v>3.7234346985587474E-2</v>
      </c>
    </row>
    <row r="3764" spans="1:4" x14ac:dyDescent="0.25">
      <c r="A3764" s="10">
        <v>43988.041666666664</v>
      </c>
      <c r="B3764" s="10">
        <f>DATE(1904,MONTH(Data_Warmte[[#This Row],[Datumtijd]]),DAY(Data_Warmte[[#This Row],[Datumtijd]]))+TIME(HOUR(Data_Warmte[[#This Row],[Datumtijd]]),MINUTE(Data_Warmte[[#This Row],[Datumtijd]]),SECOND(Data_Warmte[[#This Row],[Datumtijd]]))</f>
        <v>1619.0416666666667</v>
      </c>
      <c r="C3764" s="11">
        <v>1.3295879999999998E-5</v>
      </c>
      <c r="D3764" s="7">
        <f>Data_Warmte[[#This Row],[Fractie]]/MAX(Data_Warmte[Fractie])</f>
        <v>3.2189803797307764E-2</v>
      </c>
    </row>
    <row r="3765" spans="1:4" x14ac:dyDescent="0.25">
      <c r="A3765" s="10">
        <v>43988.083333333336</v>
      </c>
      <c r="B3765" s="10">
        <f>DATE(1904,MONTH(Data_Warmte[[#This Row],[Datumtijd]]),DAY(Data_Warmte[[#This Row],[Datumtijd]]))+TIME(HOUR(Data_Warmte[[#This Row],[Datumtijd]]),MINUTE(Data_Warmte[[#This Row],[Datumtijd]]),SECOND(Data_Warmte[[#This Row],[Datumtijd]]))</f>
        <v>1619.0833333333333</v>
      </c>
      <c r="C3765" s="11">
        <v>1.2688700000000001E-5</v>
      </c>
      <c r="D3765" s="7">
        <f>Data_Warmte[[#This Row],[Fractie]]/MAX(Data_Warmte[Fractie])</f>
        <v>3.0719799174097475E-2</v>
      </c>
    </row>
    <row r="3766" spans="1:4" x14ac:dyDescent="0.25">
      <c r="A3766" s="10">
        <v>43988.125</v>
      </c>
      <c r="B3766" s="10">
        <f>DATE(1904,MONTH(Data_Warmte[[#This Row],[Datumtijd]]),DAY(Data_Warmte[[#This Row],[Datumtijd]]))+TIME(HOUR(Data_Warmte[[#This Row],[Datumtijd]]),MINUTE(Data_Warmte[[#This Row],[Datumtijd]]),SECOND(Data_Warmte[[#This Row],[Datumtijd]]))</f>
        <v>1619.125</v>
      </c>
      <c r="C3766" s="11">
        <v>1.2678559999999998E-5</v>
      </c>
      <c r="D3766" s="7">
        <f>Data_Warmte[[#This Row],[Fractie]]/MAX(Data_Warmte[Fractie])</f>
        <v>3.0695249869312474E-2</v>
      </c>
    </row>
    <row r="3767" spans="1:4" x14ac:dyDescent="0.25">
      <c r="A3767" s="10">
        <v>43988.166666666664</v>
      </c>
      <c r="B3767" s="10">
        <f>DATE(1904,MONTH(Data_Warmte[[#This Row],[Datumtijd]]),DAY(Data_Warmte[[#This Row],[Datumtijd]]))+TIME(HOUR(Data_Warmte[[#This Row],[Datumtijd]]),MINUTE(Data_Warmte[[#This Row],[Datumtijd]]),SECOND(Data_Warmte[[#This Row],[Datumtijd]]))</f>
        <v>1619.1666666666667</v>
      </c>
      <c r="C3767" s="11">
        <v>1.1630850000000001E-5</v>
      </c>
      <c r="D3767" s="7">
        <f>Data_Warmte[[#This Row],[Fractie]]/MAX(Data_Warmte[Fractie])</f>
        <v>2.8158706268100877E-2</v>
      </c>
    </row>
    <row r="3768" spans="1:4" x14ac:dyDescent="0.25">
      <c r="A3768" s="10">
        <v>43988.208333333336</v>
      </c>
      <c r="B3768" s="10">
        <f>DATE(1904,MONTH(Data_Warmte[[#This Row],[Datumtijd]]),DAY(Data_Warmte[[#This Row],[Datumtijd]]))+TIME(HOUR(Data_Warmte[[#This Row],[Datumtijd]]),MINUTE(Data_Warmte[[#This Row],[Datumtijd]]),SECOND(Data_Warmte[[#This Row],[Datumtijd]]))</f>
        <v>1619.2083333333333</v>
      </c>
      <c r="C3768" s="11">
        <v>1.4474560000000001E-5</v>
      </c>
      <c r="D3768" s="7">
        <f>Data_Warmte[[#This Row],[Fractie]]/MAX(Data_Warmte[Fractie])</f>
        <v>3.5043430480145667E-2</v>
      </c>
    </row>
    <row r="3769" spans="1:4" x14ac:dyDescent="0.25">
      <c r="A3769" s="10">
        <v>43988.25</v>
      </c>
      <c r="B3769" s="10">
        <f>DATE(1904,MONTH(Data_Warmte[[#This Row],[Datumtijd]]),DAY(Data_Warmte[[#This Row],[Datumtijd]]))+TIME(HOUR(Data_Warmte[[#This Row],[Datumtijd]]),MINUTE(Data_Warmte[[#This Row],[Datumtijd]]),SECOND(Data_Warmte[[#This Row],[Datumtijd]]))</f>
        <v>1619.25</v>
      </c>
      <c r="C3769" s="11">
        <v>2.0615919999999995E-5</v>
      </c>
      <c r="D3769" s="7">
        <f>Data_Warmte[[#This Row],[Fractie]]/MAX(Data_Warmte[Fractie])</f>
        <v>4.9911883974659295E-2</v>
      </c>
    </row>
    <row r="3770" spans="1:4" x14ac:dyDescent="0.25">
      <c r="A3770" s="10">
        <v>43988.291666666664</v>
      </c>
      <c r="B3770" s="10">
        <f>DATE(1904,MONTH(Data_Warmte[[#This Row],[Datumtijd]]),DAY(Data_Warmte[[#This Row],[Datumtijd]]))+TIME(HOUR(Data_Warmte[[#This Row],[Datumtijd]]),MINUTE(Data_Warmte[[#This Row],[Datumtijd]]),SECOND(Data_Warmte[[#This Row],[Datumtijd]]))</f>
        <v>1619.2916666666667</v>
      </c>
      <c r="C3770" s="11">
        <v>3.7075420000000009E-5</v>
      </c>
      <c r="D3770" s="7">
        <f>Data_Warmte[[#This Row],[Fractie]]/MAX(Data_Warmte[Fractie])</f>
        <v>8.976092560272661E-2</v>
      </c>
    </row>
    <row r="3771" spans="1:4" x14ac:dyDescent="0.25">
      <c r="A3771" s="10">
        <v>43988.333333333336</v>
      </c>
      <c r="B3771" s="10">
        <f>DATE(1904,MONTH(Data_Warmte[[#This Row],[Datumtijd]]),DAY(Data_Warmte[[#This Row],[Datumtijd]]))+TIME(HOUR(Data_Warmte[[#This Row],[Datumtijd]]),MINUTE(Data_Warmte[[#This Row],[Datumtijd]]),SECOND(Data_Warmte[[#This Row],[Datumtijd]]))</f>
        <v>1619.3333333333333</v>
      </c>
      <c r="C3771" s="11">
        <v>5.0649520000000012E-5</v>
      </c>
      <c r="D3771" s="7">
        <f>Data_Warmte[[#This Row],[Fractie]]/MAX(Data_Warmte[Fractie])</f>
        <v>0.12262431002895756</v>
      </c>
    </row>
    <row r="3772" spans="1:4" x14ac:dyDescent="0.25">
      <c r="A3772" s="10">
        <v>43988.375</v>
      </c>
      <c r="B3772" s="10">
        <f>DATE(1904,MONTH(Data_Warmte[[#This Row],[Datumtijd]]),DAY(Data_Warmte[[#This Row],[Datumtijd]]))+TIME(HOUR(Data_Warmte[[#This Row],[Datumtijd]]),MINUTE(Data_Warmte[[#This Row],[Datumtijd]]),SECOND(Data_Warmte[[#This Row],[Datumtijd]]))</f>
        <v>1619.375</v>
      </c>
      <c r="C3772" s="11">
        <v>4.6713119999999993E-5</v>
      </c>
      <c r="D3772" s="7">
        <f>Data_Warmte[[#This Row],[Fractie]]/MAX(Data_Warmte[Fractie])</f>
        <v>0.1130941440175523</v>
      </c>
    </row>
    <row r="3773" spans="1:4" x14ac:dyDescent="0.25">
      <c r="A3773" s="10">
        <v>43988.416666666664</v>
      </c>
      <c r="B3773" s="10">
        <f>DATE(1904,MONTH(Data_Warmte[[#This Row],[Datumtijd]]),DAY(Data_Warmte[[#This Row],[Datumtijd]]))+TIME(HOUR(Data_Warmte[[#This Row],[Datumtijd]]),MINUTE(Data_Warmte[[#This Row],[Datumtijd]]),SECOND(Data_Warmte[[#This Row],[Datumtijd]]))</f>
        <v>1619.4166666666667</v>
      </c>
      <c r="C3773" s="11">
        <v>2.9534099999999989E-5</v>
      </c>
      <c r="D3773" s="7">
        <f>Data_Warmte[[#This Row],[Fractie]]/MAX(Data_Warmte[Fractie])</f>
        <v>7.1503118584859901E-2</v>
      </c>
    </row>
    <row r="3774" spans="1:4" x14ac:dyDescent="0.25">
      <c r="A3774" s="10">
        <v>43988.458333333336</v>
      </c>
      <c r="B3774" s="10">
        <f>DATE(1904,MONTH(Data_Warmte[[#This Row],[Datumtijd]]),DAY(Data_Warmte[[#This Row],[Datumtijd]]))+TIME(HOUR(Data_Warmte[[#This Row],[Datumtijd]]),MINUTE(Data_Warmte[[#This Row],[Datumtijd]]),SECOND(Data_Warmte[[#This Row],[Datumtijd]]))</f>
        <v>1619.4583333333333</v>
      </c>
      <c r="C3774" s="11">
        <v>3.2962059999999998E-5</v>
      </c>
      <c r="D3774" s="7">
        <f>Data_Warmte[[#This Row],[Fractie]]/MAX(Data_Warmte[Fractie])</f>
        <v>7.9802333065211659E-2</v>
      </c>
    </row>
    <row r="3775" spans="1:4" x14ac:dyDescent="0.25">
      <c r="A3775" s="10">
        <v>43988.5</v>
      </c>
      <c r="B3775" s="10">
        <f>DATE(1904,MONTH(Data_Warmte[[#This Row],[Datumtijd]]),DAY(Data_Warmte[[#This Row],[Datumtijd]]))+TIME(HOUR(Data_Warmte[[#This Row],[Datumtijd]]),MINUTE(Data_Warmte[[#This Row],[Datumtijd]]),SECOND(Data_Warmte[[#This Row],[Datumtijd]]))</f>
        <v>1619.5</v>
      </c>
      <c r="C3775" s="11">
        <v>3.1638169999999996E-5</v>
      </c>
      <c r="D3775" s="7">
        <f>Data_Warmte[[#This Row],[Fractie]]/MAX(Data_Warmte[Fractie])</f>
        <v>7.6597147748465585E-2</v>
      </c>
    </row>
    <row r="3776" spans="1:4" x14ac:dyDescent="0.25">
      <c r="A3776" s="10">
        <v>43988.541666666664</v>
      </c>
      <c r="B3776" s="10">
        <f>DATE(1904,MONTH(Data_Warmte[[#This Row],[Datumtijd]]),DAY(Data_Warmte[[#This Row],[Datumtijd]]))+TIME(HOUR(Data_Warmte[[#This Row],[Datumtijd]]),MINUTE(Data_Warmte[[#This Row],[Datumtijd]]),SECOND(Data_Warmte[[#This Row],[Datumtijd]]))</f>
        <v>1619.5416666666667</v>
      </c>
      <c r="C3776" s="11">
        <v>2.7234490000000001E-5</v>
      </c>
      <c r="D3776" s="7">
        <f>Data_Warmte[[#This Row],[Fractie]]/MAX(Data_Warmte[Fractie])</f>
        <v>6.5935680046731809E-2</v>
      </c>
    </row>
    <row r="3777" spans="1:4" x14ac:dyDescent="0.25">
      <c r="A3777" s="10">
        <v>43988.583333333336</v>
      </c>
      <c r="B3777" s="10">
        <f>DATE(1904,MONTH(Data_Warmte[[#This Row],[Datumtijd]]),DAY(Data_Warmte[[#This Row],[Datumtijd]]))+TIME(HOUR(Data_Warmte[[#This Row],[Datumtijd]]),MINUTE(Data_Warmte[[#This Row],[Datumtijd]]),SECOND(Data_Warmte[[#This Row],[Datumtijd]]))</f>
        <v>1619.5833333333333</v>
      </c>
      <c r="C3777" s="11">
        <v>2.2304530000000002E-5</v>
      </c>
      <c r="D3777" s="7">
        <f>Data_Warmte[[#This Row],[Fractie]]/MAX(Data_Warmte[Fractie])</f>
        <v>5.4000069532153201E-2</v>
      </c>
    </row>
    <row r="3778" spans="1:4" x14ac:dyDescent="0.25">
      <c r="A3778" s="10">
        <v>43988.625</v>
      </c>
      <c r="B3778" s="10">
        <f>DATE(1904,MONTH(Data_Warmte[[#This Row],[Datumtijd]]),DAY(Data_Warmte[[#This Row],[Datumtijd]]))+TIME(HOUR(Data_Warmte[[#This Row],[Datumtijd]]),MINUTE(Data_Warmte[[#This Row],[Datumtijd]]),SECOND(Data_Warmte[[#This Row],[Datumtijd]]))</f>
        <v>1619.625</v>
      </c>
      <c r="C3778" s="11">
        <v>2.2598999999999998E-5</v>
      </c>
      <c r="D3778" s="7">
        <f>Data_Warmte[[#This Row],[Fractie]]/MAX(Data_Warmte[Fractie])</f>
        <v>5.4712991995667697E-2</v>
      </c>
    </row>
    <row r="3779" spans="1:4" x14ac:dyDescent="0.25">
      <c r="A3779" s="10">
        <v>43988.666666666664</v>
      </c>
      <c r="B3779" s="10">
        <f>DATE(1904,MONTH(Data_Warmte[[#This Row],[Datumtijd]]),DAY(Data_Warmte[[#This Row],[Datumtijd]]))+TIME(HOUR(Data_Warmte[[#This Row],[Datumtijd]]),MINUTE(Data_Warmte[[#This Row],[Datumtijd]]),SECOND(Data_Warmte[[#This Row],[Datumtijd]]))</f>
        <v>1619.6666666666667</v>
      </c>
      <c r="C3779" s="11">
        <v>2.7787680000000004E-5</v>
      </c>
      <c r="D3779" s="7">
        <f>Data_Warmte[[#This Row],[Fractie]]/MAX(Data_Warmte[Fractie])</f>
        <v>6.7274972937659883E-2</v>
      </c>
    </row>
    <row r="3780" spans="1:4" x14ac:dyDescent="0.25">
      <c r="A3780" s="10">
        <v>43988.708333333336</v>
      </c>
      <c r="B3780" s="10">
        <f>DATE(1904,MONTH(Data_Warmte[[#This Row],[Datumtijd]]),DAY(Data_Warmte[[#This Row],[Datumtijd]]))+TIME(HOUR(Data_Warmte[[#This Row],[Datumtijd]]),MINUTE(Data_Warmte[[#This Row],[Datumtijd]]),SECOND(Data_Warmte[[#This Row],[Datumtijd]]))</f>
        <v>1619.7083333333333</v>
      </c>
      <c r="C3780" s="11">
        <v>3.8098459999999998E-5</v>
      </c>
      <c r="D3780" s="7">
        <f>Data_Warmte[[#This Row],[Fractie]]/MAX(Data_Warmte[Fractie])</f>
        <v>9.2237742246438603E-2</v>
      </c>
    </row>
    <row r="3781" spans="1:4" x14ac:dyDescent="0.25">
      <c r="A3781" s="10">
        <v>43988.75</v>
      </c>
      <c r="B3781" s="10">
        <f>DATE(1904,MONTH(Data_Warmte[[#This Row],[Datumtijd]]),DAY(Data_Warmte[[#This Row],[Datumtijd]]))+TIME(HOUR(Data_Warmte[[#This Row],[Datumtijd]]),MINUTE(Data_Warmte[[#This Row],[Datumtijd]]),SECOND(Data_Warmte[[#This Row],[Datumtijd]]))</f>
        <v>1619.75</v>
      </c>
      <c r="C3781" s="11">
        <v>4.3099680000000002E-5</v>
      </c>
      <c r="D3781" s="7">
        <f>Data_Warmte[[#This Row],[Fractie]]/MAX(Data_Warmte[Fractie])</f>
        <v>0.10434587578458514</v>
      </c>
    </row>
    <row r="3782" spans="1:4" x14ac:dyDescent="0.25">
      <c r="A3782" s="10">
        <v>43988.791666666664</v>
      </c>
      <c r="B3782" s="10">
        <f>DATE(1904,MONTH(Data_Warmte[[#This Row],[Datumtijd]]),DAY(Data_Warmte[[#This Row],[Datumtijd]]))+TIME(HOUR(Data_Warmte[[#This Row],[Datumtijd]]),MINUTE(Data_Warmte[[#This Row],[Datumtijd]]),SECOND(Data_Warmte[[#This Row],[Datumtijd]]))</f>
        <v>1619.7916666666667</v>
      </c>
      <c r="C3782" s="11">
        <v>4.3241150000000012E-5</v>
      </c>
      <c r="D3782" s="7">
        <f>Data_Warmte[[#This Row],[Fractie]]/MAX(Data_Warmte[Fractie])</f>
        <v>0.10468837974394739</v>
      </c>
    </row>
    <row r="3783" spans="1:4" x14ac:dyDescent="0.25">
      <c r="A3783" s="10">
        <v>43988.833333333336</v>
      </c>
      <c r="B3783" s="10">
        <f>DATE(1904,MONTH(Data_Warmte[[#This Row],[Datumtijd]]),DAY(Data_Warmte[[#This Row],[Datumtijd]]))+TIME(HOUR(Data_Warmte[[#This Row],[Datumtijd]]),MINUTE(Data_Warmte[[#This Row],[Datumtijd]]),SECOND(Data_Warmte[[#This Row],[Datumtijd]]))</f>
        <v>1619.8333333333333</v>
      </c>
      <c r="C3783" s="11">
        <v>3.6145799999999989E-5</v>
      </c>
      <c r="D3783" s="7">
        <f>Data_Warmte[[#This Row],[Fractie]]/MAX(Data_Warmte[Fractie])</f>
        <v>8.7510282139785164E-2</v>
      </c>
    </row>
    <row r="3784" spans="1:4" x14ac:dyDescent="0.25">
      <c r="A3784" s="10">
        <v>43988.875</v>
      </c>
      <c r="B3784" s="10">
        <f>DATE(1904,MONTH(Data_Warmte[[#This Row],[Datumtijd]]),DAY(Data_Warmte[[#This Row],[Datumtijd]]))+TIME(HOUR(Data_Warmte[[#This Row],[Datumtijd]]),MINUTE(Data_Warmte[[#This Row],[Datumtijd]]),SECOND(Data_Warmte[[#This Row],[Datumtijd]]))</f>
        <v>1619.875</v>
      </c>
      <c r="C3784" s="11">
        <v>2.7214969999999994E-5</v>
      </c>
      <c r="D3784" s="7">
        <f>Data_Warmte[[#This Row],[Fractie]]/MAX(Data_Warmte[Fractie])</f>
        <v>6.5888421424502686E-2</v>
      </c>
    </row>
    <row r="3785" spans="1:4" x14ac:dyDescent="0.25">
      <c r="A3785" s="10">
        <v>43988.916666666664</v>
      </c>
      <c r="B3785" s="10">
        <f>DATE(1904,MONTH(Data_Warmte[[#This Row],[Datumtijd]]),DAY(Data_Warmte[[#This Row],[Datumtijd]]))+TIME(HOUR(Data_Warmte[[#This Row],[Datumtijd]]),MINUTE(Data_Warmte[[#This Row],[Datumtijd]]),SECOND(Data_Warmte[[#This Row],[Datumtijd]]))</f>
        <v>1619.9166666666667</v>
      </c>
      <c r="C3785" s="11">
        <v>2.4053999999999997E-5</v>
      </c>
      <c r="D3785" s="7">
        <f>Data_Warmte[[#This Row],[Fractie]]/MAX(Data_Warmte[Fractie])</f>
        <v>5.8235599339076544E-2</v>
      </c>
    </row>
    <row r="3786" spans="1:4" x14ac:dyDescent="0.25">
      <c r="A3786" s="10">
        <v>43988.958333333336</v>
      </c>
      <c r="B3786" s="10">
        <f>DATE(1904,MONTH(Data_Warmte[[#This Row],[Datumtijd]]),DAY(Data_Warmte[[#This Row],[Datumtijd]]))+TIME(HOUR(Data_Warmte[[#This Row],[Datumtijd]]),MINUTE(Data_Warmte[[#This Row],[Datumtijd]]),SECOND(Data_Warmte[[#This Row],[Datumtijd]]))</f>
        <v>1619.9583333333333</v>
      </c>
      <c r="C3786" s="11">
        <v>1.7519670000000006E-5</v>
      </c>
      <c r="D3786" s="7">
        <f>Data_Warmte[[#This Row],[Fractie]]/MAX(Data_Warmte[Fractie])</f>
        <v>4.2415751337525551E-2</v>
      </c>
    </row>
    <row r="3787" spans="1:4" x14ac:dyDescent="0.25">
      <c r="A3787" s="10">
        <v>43989</v>
      </c>
      <c r="B3787" s="10">
        <f>DATE(1904,MONTH(Data_Warmte[[#This Row],[Datumtijd]]),DAY(Data_Warmte[[#This Row],[Datumtijd]]))+TIME(HOUR(Data_Warmte[[#This Row],[Datumtijd]]),MINUTE(Data_Warmte[[#This Row],[Datumtijd]]),SECOND(Data_Warmte[[#This Row],[Datumtijd]]))</f>
        <v>1620</v>
      </c>
      <c r="C3787" s="11">
        <v>1.2737999999999999E-5</v>
      </c>
      <c r="D3787" s="7">
        <f>Data_Warmte[[#This Row],[Fractie]]/MAX(Data_Warmte[Fractie])</f>
        <v>3.0839156247657644E-2</v>
      </c>
    </row>
    <row r="3788" spans="1:4" x14ac:dyDescent="0.25">
      <c r="A3788" s="10">
        <v>43989.041666666664</v>
      </c>
      <c r="B3788" s="10">
        <f>DATE(1904,MONTH(Data_Warmte[[#This Row],[Datumtijd]]),DAY(Data_Warmte[[#This Row],[Datumtijd]]))+TIME(HOUR(Data_Warmte[[#This Row],[Datumtijd]]),MINUTE(Data_Warmte[[#This Row],[Datumtijd]]),SECOND(Data_Warmte[[#This Row],[Datumtijd]]))</f>
        <v>1620.0416666666667</v>
      </c>
      <c r="C3788" s="11">
        <v>7.9500500000000019E-6</v>
      </c>
      <c r="D3788" s="7">
        <f>Data_Warmte[[#This Row],[Fractie]]/MAX(Data_Warmte[Fractie])</f>
        <v>1.9247357051867697E-2</v>
      </c>
    </row>
    <row r="3789" spans="1:4" x14ac:dyDescent="0.25">
      <c r="A3789" s="10">
        <v>43989.083333333336</v>
      </c>
      <c r="B3789" s="10">
        <f>DATE(1904,MONTH(Data_Warmte[[#This Row],[Datumtijd]]),DAY(Data_Warmte[[#This Row],[Datumtijd]]))+TIME(HOUR(Data_Warmte[[#This Row],[Datumtijd]]),MINUTE(Data_Warmte[[#This Row],[Datumtijd]]),SECOND(Data_Warmte[[#This Row],[Datumtijd]]))</f>
        <v>1620.0833333333333</v>
      </c>
      <c r="C3789" s="11">
        <v>7.3185500000000013E-6</v>
      </c>
      <c r="D3789" s="7">
        <f>Data_Warmte[[#This Row],[Fractie]]/MAX(Data_Warmte[Fractie])</f>
        <v>1.7718472833749013E-2</v>
      </c>
    </row>
    <row r="3790" spans="1:4" x14ac:dyDescent="0.25">
      <c r="A3790" s="10">
        <v>43989.125</v>
      </c>
      <c r="B3790" s="10">
        <f>DATE(1904,MONTH(Data_Warmte[[#This Row],[Datumtijd]]),DAY(Data_Warmte[[#This Row],[Datumtijd]]))+TIME(HOUR(Data_Warmte[[#This Row],[Datumtijd]]),MINUTE(Data_Warmte[[#This Row],[Datumtijd]]),SECOND(Data_Warmte[[#This Row],[Datumtijd]]))</f>
        <v>1620.125</v>
      </c>
      <c r="C3790" s="11">
        <v>6.64E-6</v>
      </c>
      <c r="D3790" s="7">
        <f>Data_Warmte[[#This Row],[Fractie]]/MAX(Data_Warmte[Fractie])</f>
        <v>1.6075678873013564E-2</v>
      </c>
    </row>
    <row r="3791" spans="1:4" x14ac:dyDescent="0.25">
      <c r="A3791" s="10">
        <v>43989.166666666664</v>
      </c>
      <c r="B3791" s="10">
        <f>DATE(1904,MONTH(Data_Warmte[[#This Row],[Datumtijd]]),DAY(Data_Warmte[[#This Row],[Datumtijd]]))+TIME(HOUR(Data_Warmte[[#This Row],[Datumtijd]]),MINUTE(Data_Warmte[[#This Row],[Datumtijd]]),SECOND(Data_Warmte[[#This Row],[Datumtijd]]))</f>
        <v>1620.1666666666667</v>
      </c>
      <c r="C3791" s="11">
        <v>7.0095800000000009E-6</v>
      </c>
      <c r="D3791" s="7">
        <f>Data_Warmte[[#This Row],[Fractie]]/MAX(Data_Warmte[Fractie])</f>
        <v>1.6970445348599161E-2</v>
      </c>
    </row>
    <row r="3792" spans="1:4" x14ac:dyDescent="0.25">
      <c r="A3792" s="10">
        <v>43989.208333333336</v>
      </c>
      <c r="B3792" s="10">
        <f>DATE(1904,MONTH(Data_Warmte[[#This Row],[Datumtijd]]),DAY(Data_Warmte[[#This Row],[Datumtijd]]))+TIME(HOUR(Data_Warmte[[#This Row],[Datumtijd]]),MINUTE(Data_Warmte[[#This Row],[Datumtijd]]),SECOND(Data_Warmte[[#This Row],[Datumtijd]]))</f>
        <v>1620.2083333333333</v>
      </c>
      <c r="C3792" s="11">
        <v>7.17E-6</v>
      </c>
      <c r="D3792" s="7">
        <f>Data_Warmte[[#This Row],[Fractie]]/MAX(Data_Warmte[Fractie])</f>
        <v>1.7358827939684827E-2</v>
      </c>
    </row>
    <row r="3793" spans="1:4" x14ac:dyDescent="0.25">
      <c r="A3793" s="10">
        <v>43989.25</v>
      </c>
      <c r="B3793" s="10">
        <f>DATE(1904,MONTH(Data_Warmte[[#This Row],[Datumtijd]]),DAY(Data_Warmte[[#This Row],[Datumtijd]]))+TIME(HOUR(Data_Warmte[[#This Row],[Datumtijd]]),MINUTE(Data_Warmte[[#This Row],[Datumtijd]]),SECOND(Data_Warmte[[#This Row],[Datumtijd]]))</f>
        <v>1620.25</v>
      </c>
      <c r="C3793" s="11">
        <v>9.8800000000000003E-6</v>
      </c>
      <c r="D3793" s="7">
        <f>Data_Warmte[[#This Row],[Fractie]]/MAX(Data_Warmte[Fractie])</f>
        <v>2.391983543153223E-2</v>
      </c>
    </row>
    <row r="3794" spans="1:4" x14ac:dyDescent="0.25">
      <c r="A3794" s="10">
        <v>43989.291666666664</v>
      </c>
      <c r="B3794" s="10">
        <f>DATE(1904,MONTH(Data_Warmte[[#This Row],[Datumtijd]]),DAY(Data_Warmte[[#This Row],[Datumtijd]]))+TIME(HOUR(Data_Warmte[[#This Row],[Datumtijd]]),MINUTE(Data_Warmte[[#This Row],[Datumtijd]]),SECOND(Data_Warmte[[#This Row],[Datumtijd]]))</f>
        <v>1620.2916666666667</v>
      </c>
      <c r="C3794" s="11">
        <v>3.2528999999999979E-5</v>
      </c>
      <c r="D3794" s="7">
        <f>Data_Warmte[[#This Row],[Fractie]]/MAX(Data_Warmte[Fractie])</f>
        <v>7.8753879225942458E-2</v>
      </c>
    </row>
    <row r="3795" spans="1:4" x14ac:dyDescent="0.25">
      <c r="A3795" s="10">
        <v>43989.333333333336</v>
      </c>
      <c r="B3795" s="10">
        <f>DATE(1904,MONTH(Data_Warmte[[#This Row],[Datumtijd]]),DAY(Data_Warmte[[#This Row],[Datumtijd]]))+TIME(HOUR(Data_Warmte[[#This Row],[Datumtijd]]),MINUTE(Data_Warmte[[#This Row],[Datumtijd]]),SECOND(Data_Warmte[[#This Row],[Datumtijd]]))</f>
        <v>1620.3333333333333</v>
      </c>
      <c r="C3795" s="11">
        <v>4.900738000000002E-5</v>
      </c>
      <c r="D3795" s="7">
        <f>Data_Warmte[[#This Row],[Fractie]]/MAX(Data_Warmte[Fractie])</f>
        <v>0.11864863001321503</v>
      </c>
    </row>
    <row r="3796" spans="1:4" x14ac:dyDescent="0.25">
      <c r="A3796" s="10">
        <v>43989.375</v>
      </c>
      <c r="B3796" s="10">
        <f>DATE(1904,MONTH(Data_Warmte[[#This Row],[Datumtijd]]),DAY(Data_Warmte[[#This Row],[Datumtijd]]))+TIME(HOUR(Data_Warmte[[#This Row],[Datumtijd]]),MINUTE(Data_Warmte[[#This Row],[Datumtijd]]),SECOND(Data_Warmte[[#This Row],[Datumtijd]]))</f>
        <v>1620.375</v>
      </c>
      <c r="C3796" s="11">
        <v>5.1544999999999995E-5</v>
      </c>
      <c r="D3796" s="7">
        <f>Data_Warmte[[#This Row],[Fractie]]/MAX(Data_Warmte[Fractie])</f>
        <v>0.12479229932371748</v>
      </c>
    </row>
    <row r="3797" spans="1:4" x14ac:dyDescent="0.25">
      <c r="A3797" s="10">
        <v>43989.416666666664</v>
      </c>
      <c r="B3797" s="10">
        <f>DATE(1904,MONTH(Data_Warmte[[#This Row],[Datumtijd]]),DAY(Data_Warmte[[#This Row],[Datumtijd]]))+TIME(HOUR(Data_Warmte[[#This Row],[Datumtijd]]),MINUTE(Data_Warmte[[#This Row],[Datumtijd]]),SECOND(Data_Warmte[[#This Row],[Datumtijd]]))</f>
        <v>1620.4166666666667</v>
      </c>
      <c r="C3797" s="11">
        <v>3.6535840000000006E-5</v>
      </c>
      <c r="D3797" s="7">
        <f>Data_Warmte[[#This Row],[Fractie]]/MAX(Data_Warmte[Fractie])</f>
        <v>8.845458301141626E-2</v>
      </c>
    </row>
    <row r="3798" spans="1:4" x14ac:dyDescent="0.25">
      <c r="A3798" s="10">
        <v>43989.458333333336</v>
      </c>
      <c r="B3798" s="10">
        <f>DATE(1904,MONTH(Data_Warmte[[#This Row],[Datumtijd]]),DAY(Data_Warmte[[#This Row],[Datumtijd]]))+TIME(HOUR(Data_Warmte[[#This Row],[Datumtijd]]),MINUTE(Data_Warmte[[#This Row],[Datumtijd]]),SECOND(Data_Warmte[[#This Row],[Datumtijd]]))</f>
        <v>1620.4583333333333</v>
      </c>
      <c r="C3798" s="11">
        <v>3.2227120000000003E-5</v>
      </c>
      <c r="D3798" s="7">
        <f>Data_Warmte[[#This Row],[Fractie]]/MAX(Data_Warmte[Fractie])</f>
        <v>7.8023016885854363E-2</v>
      </c>
    </row>
    <row r="3799" spans="1:4" x14ac:dyDescent="0.25">
      <c r="A3799" s="10">
        <v>43989.5</v>
      </c>
      <c r="B3799" s="10">
        <f>DATE(1904,MONTH(Data_Warmte[[#This Row],[Datumtijd]]),DAY(Data_Warmte[[#This Row],[Datumtijd]]))+TIME(HOUR(Data_Warmte[[#This Row],[Datumtijd]]),MINUTE(Data_Warmte[[#This Row],[Datumtijd]]),SECOND(Data_Warmte[[#This Row],[Datumtijd]]))</f>
        <v>1620.5</v>
      </c>
      <c r="C3799" s="11">
        <v>3.1793750000000004E-5</v>
      </c>
      <c r="D3799" s="7">
        <f>Data_Warmte[[#This Row],[Fractie]]/MAX(Data_Warmte[Fractie])</f>
        <v>7.6973812525432991E-2</v>
      </c>
    </row>
    <row r="3800" spans="1:4" x14ac:dyDescent="0.25">
      <c r="A3800" s="10">
        <v>43989.541666666664</v>
      </c>
      <c r="B3800" s="10">
        <f>DATE(1904,MONTH(Data_Warmte[[#This Row],[Datumtijd]]),DAY(Data_Warmte[[#This Row],[Datumtijd]]))+TIME(HOUR(Data_Warmte[[#This Row],[Datumtijd]]),MINUTE(Data_Warmte[[#This Row],[Datumtijd]]),SECOND(Data_Warmte[[#This Row],[Datumtijd]]))</f>
        <v>1620.5416666666667</v>
      </c>
      <c r="C3800" s="11">
        <v>2.9245449999999996E-5</v>
      </c>
      <c r="D3800" s="7">
        <f>Data_Warmte[[#This Row],[Fractie]]/MAX(Data_Warmte[Fractie])</f>
        <v>7.0804286550719048E-2</v>
      </c>
    </row>
    <row r="3801" spans="1:4" x14ac:dyDescent="0.25">
      <c r="A3801" s="10">
        <v>43989.583333333336</v>
      </c>
      <c r="B3801" s="10">
        <f>DATE(1904,MONTH(Data_Warmte[[#This Row],[Datumtijd]]),DAY(Data_Warmte[[#This Row],[Datumtijd]]))+TIME(HOUR(Data_Warmte[[#This Row],[Datumtijd]]),MINUTE(Data_Warmte[[#This Row],[Datumtijd]]),SECOND(Data_Warmte[[#This Row],[Datumtijd]]))</f>
        <v>1620.5833333333333</v>
      </c>
      <c r="C3801" s="11">
        <v>2.4203619999999994E-5</v>
      </c>
      <c r="D3801" s="7">
        <f>Data_Warmte[[#This Row],[Fractie]]/MAX(Data_Warmte[Fractie])</f>
        <v>5.8597834741633804E-2</v>
      </c>
    </row>
    <row r="3802" spans="1:4" x14ac:dyDescent="0.25">
      <c r="A3802" s="10">
        <v>43989.625</v>
      </c>
      <c r="B3802" s="10">
        <f>DATE(1904,MONTH(Data_Warmte[[#This Row],[Datumtijd]]),DAY(Data_Warmte[[#This Row],[Datumtijd]]))+TIME(HOUR(Data_Warmte[[#This Row],[Datumtijd]]),MINUTE(Data_Warmte[[#This Row],[Datumtijd]]),SECOND(Data_Warmte[[#This Row],[Datumtijd]]))</f>
        <v>1620.625</v>
      </c>
      <c r="C3802" s="11">
        <v>2.263452000000001E-5</v>
      </c>
      <c r="D3802" s="7">
        <f>Data_Warmte[[#This Row],[Fractie]]/MAX(Data_Warmte[Fractie])</f>
        <v>5.479898719349445E-2</v>
      </c>
    </row>
    <row r="3803" spans="1:4" x14ac:dyDescent="0.25">
      <c r="A3803" s="10">
        <v>43989.666666666664</v>
      </c>
      <c r="B3803" s="10">
        <f>DATE(1904,MONTH(Data_Warmte[[#This Row],[Datumtijd]]),DAY(Data_Warmte[[#This Row],[Datumtijd]]))+TIME(HOUR(Data_Warmte[[#This Row],[Datumtijd]]),MINUTE(Data_Warmte[[#This Row],[Datumtijd]]),SECOND(Data_Warmte[[#This Row],[Datumtijd]]))</f>
        <v>1620.6666666666667</v>
      </c>
      <c r="C3803" s="11">
        <v>1.84E-5</v>
      </c>
      <c r="D3803" s="7">
        <f>Data_Warmte[[#This Row],[Fractie]]/MAX(Data_Warmte[Fractie])</f>
        <v>4.4547061937266506E-2</v>
      </c>
    </row>
    <row r="3804" spans="1:4" x14ac:dyDescent="0.25">
      <c r="A3804" s="10">
        <v>43989.708333333336</v>
      </c>
      <c r="B3804" s="10">
        <f>DATE(1904,MONTH(Data_Warmte[[#This Row],[Datumtijd]]),DAY(Data_Warmte[[#This Row],[Datumtijd]]))+TIME(HOUR(Data_Warmte[[#This Row],[Datumtijd]]),MINUTE(Data_Warmte[[#This Row],[Datumtijd]]),SECOND(Data_Warmte[[#This Row],[Datumtijd]]))</f>
        <v>1620.7083333333333</v>
      </c>
      <c r="C3804" s="11">
        <v>3.419194999999999E-5</v>
      </c>
      <c r="D3804" s="7">
        <f>Data_Warmte[[#This Row],[Fractie]]/MAX(Data_Warmte[Fractie])</f>
        <v>8.2779941000321683E-2</v>
      </c>
    </row>
    <row r="3805" spans="1:4" x14ac:dyDescent="0.25">
      <c r="A3805" s="10">
        <v>43989.75</v>
      </c>
      <c r="B3805" s="10">
        <f>DATE(1904,MONTH(Data_Warmte[[#This Row],[Datumtijd]]),DAY(Data_Warmte[[#This Row],[Datumtijd]]))+TIME(HOUR(Data_Warmte[[#This Row],[Datumtijd]]),MINUTE(Data_Warmte[[#This Row],[Datumtijd]]),SECOND(Data_Warmte[[#This Row],[Datumtijd]]))</f>
        <v>1620.75</v>
      </c>
      <c r="C3805" s="11">
        <v>4.03416E-5</v>
      </c>
      <c r="D3805" s="7">
        <f>Data_Warmte[[#This Row],[Fractie]]/MAX(Data_Warmte[Fractie])</f>
        <v>9.7668464883066866E-2</v>
      </c>
    </row>
    <row r="3806" spans="1:4" x14ac:dyDescent="0.25">
      <c r="A3806" s="10">
        <v>43989.791666666664</v>
      </c>
      <c r="B3806" s="10">
        <f>DATE(1904,MONTH(Data_Warmte[[#This Row],[Datumtijd]]),DAY(Data_Warmte[[#This Row],[Datumtijd]]))+TIME(HOUR(Data_Warmte[[#This Row],[Datumtijd]]),MINUTE(Data_Warmte[[#This Row],[Datumtijd]]),SECOND(Data_Warmte[[#This Row],[Datumtijd]]))</f>
        <v>1620.7916666666667</v>
      </c>
      <c r="C3806" s="11">
        <v>3.8528519999999976E-5</v>
      </c>
      <c r="D3806" s="7">
        <f>Data_Warmte[[#This Row],[Fractie]]/MAX(Data_Warmte[Fractie])</f>
        <v>9.3278932977783155E-2</v>
      </c>
    </row>
    <row r="3807" spans="1:4" x14ac:dyDescent="0.25">
      <c r="A3807" s="10">
        <v>43989.833333333336</v>
      </c>
      <c r="B3807" s="10">
        <f>DATE(1904,MONTH(Data_Warmte[[#This Row],[Datumtijd]]),DAY(Data_Warmte[[#This Row],[Datumtijd]]))+TIME(HOUR(Data_Warmte[[#This Row],[Datumtijd]]),MINUTE(Data_Warmte[[#This Row],[Datumtijd]]),SECOND(Data_Warmte[[#This Row],[Datumtijd]]))</f>
        <v>1620.8333333333333</v>
      </c>
      <c r="C3807" s="11">
        <v>3.3173699999999997E-5</v>
      </c>
      <c r="D3807" s="7">
        <f>Data_Warmte[[#This Row],[Fractie]]/MAX(Data_Warmte[Fractie])</f>
        <v>8.0314721118929219E-2</v>
      </c>
    </row>
    <row r="3808" spans="1:4" x14ac:dyDescent="0.25">
      <c r="A3808" s="10">
        <v>43989.875</v>
      </c>
      <c r="B3808" s="10">
        <f>DATE(1904,MONTH(Data_Warmte[[#This Row],[Datumtijd]]),DAY(Data_Warmte[[#This Row],[Datumtijd]]))+TIME(HOUR(Data_Warmte[[#This Row],[Datumtijd]]),MINUTE(Data_Warmte[[#This Row],[Datumtijd]]),SECOND(Data_Warmte[[#This Row],[Datumtijd]]))</f>
        <v>1620.875</v>
      </c>
      <c r="C3808" s="11">
        <v>2.7952000000000006E-5</v>
      </c>
      <c r="D3808" s="7">
        <f>Data_Warmte[[#This Row],[Fractie]]/MAX(Data_Warmte[Fractie])</f>
        <v>6.7672797569047483E-2</v>
      </c>
    </row>
    <row r="3809" spans="1:4" x14ac:dyDescent="0.25">
      <c r="A3809" s="10">
        <v>43989.916666666664</v>
      </c>
      <c r="B3809" s="10">
        <f>DATE(1904,MONTH(Data_Warmte[[#This Row],[Datumtijd]]),DAY(Data_Warmte[[#This Row],[Datumtijd]]))+TIME(HOUR(Data_Warmte[[#This Row],[Datumtijd]]),MINUTE(Data_Warmte[[#This Row],[Datumtijd]]),SECOND(Data_Warmte[[#This Row],[Datumtijd]]))</f>
        <v>1620.9166666666667</v>
      </c>
      <c r="C3809" s="11">
        <v>2.2675170000000001E-5</v>
      </c>
      <c r="D3809" s="7">
        <f>Data_Warmte[[#This Row],[Fractie]]/MAX(Data_Warmte[Fractie])</f>
        <v>5.4897402305872138E-2</v>
      </c>
    </row>
    <row r="3810" spans="1:4" x14ac:dyDescent="0.25">
      <c r="A3810" s="10">
        <v>43989.958333333336</v>
      </c>
      <c r="B3810" s="10">
        <f>DATE(1904,MONTH(Data_Warmte[[#This Row],[Datumtijd]]),DAY(Data_Warmte[[#This Row],[Datumtijd]]))+TIME(HOUR(Data_Warmte[[#This Row],[Datumtijd]]),MINUTE(Data_Warmte[[#This Row],[Datumtijd]]),SECOND(Data_Warmte[[#This Row],[Datumtijd]]))</f>
        <v>1620.9583333333333</v>
      </c>
      <c r="C3810" s="11">
        <v>1.4141300000000001E-5</v>
      </c>
      <c r="D3810" s="7">
        <f>Data_Warmte[[#This Row],[Fractie]]/MAX(Data_Warmte[Fractie])</f>
        <v>3.4236596031166674E-2</v>
      </c>
    </row>
    <row r="3811" spans="1:4" x14ac:dyDescent="0.25">
      <c r="A3811" s="10">
        <v>43990</v>
      </c>
      <c r="B3811" s="10">
        <f>DATE(1904,MONTH(Data_Warmte[[#This Row],[Datumtijd]]),DAY(Data_Warmte[[#This Row],[Datumtijd]]))+TIME(HOUR(Data_Warmte[[#This Row],[Datumtijd]]),MINUTE(Data_Warmte[[#This Row],[Datumtijd]]),SECOND(Data_Warmte[[#This Row],[Datumtijd]]))</f>
        <v>1621</v>
      </c>
      <c r="C3811" s="11">
        <v>1.2197349999999996E-5</v>
      </c>
      <c r="D3811" s="7">
        <f>Data_Warmte[[#This Row],[Fractie]]/MAX(Data_Warmte[Fractie])</f>
        <v>2.9530223147854206E-2</v>
      </c>
    </row>
    <row r="3812" spans="1:4" x14ac:dyDescent="0.25">
      <c r="A3812" s="10">
        <v>43990.041666666664</v>
      </c>
      <c r="B3812" s="10">
        <f>DATE(1904,MONTH(Data_Warmte[[#This Row],[Datumtijd]]),DAY(Data_Warmte[[#This Row],[Datumtijd]]))+TIME(HOUR(Data_Warmte[[#This Row],[Datumtijd]]),MINUTE(Data_Warmte[[#This Row],[Datumtijd]]),SECOND(Data_Warmte[[#This Row],[Datumtijd]]))</f>
        <v>1621.0416666666667</v>
      </c>
      <c r="C3812" s="11">
        <v>1.1483170000000002E-5</v>
      </c>
      <c r="D3812" s="7">
        <f>Data_Warmte[[#This Row],[Fractie]]/MAX(Data_Warmte[Fractie])</f>
        <v>2.7801167675334817E-2</v>
      </c>
    </row>
    <row r="3813" spans="1:4" x14ac:dyDescent="0.25">
      <c r="A3813" s="10">
        <v>43990.083333333336</v>
      </c>
      <c r="B3813" s="10">
        <f>DATE(1904,MONTH(Data_Warmte[[#This Row],[Datumtijd]]),DAY(Data_Warmte[[#This Row],[Datumtijd]]))+TIME(HOUR(Data_Warmte[[#This Row],[Datumtijd]]),MINUTE(Data_Warmte[[#This Row],[Datumtijd]]),SECOND(Data_Warmte[[#This Row],[Datumtijd]]))</f>
        <v>1621.0833333333333</v>
      </c>
      <c r="C3813" s="11">
        <v>1.1570519999999998E-5</v>
      </c>
      <c r="D3813" s="7">
        <f>Data_Warmte[[#This Row],[Fractie]]/MAX(Data_Warmte[Fractie])</f>
        <v>2.8012645167738083E-2</v>
      </c>
    </row>
    <row r="3814" spans="1:4" x14ac:dyDescent="0.25">
      <c r="A3814" s="10">
        <v>43990.125</v>
      </c>
      <c r="B3814" s="10">
        <f>DATE(1904,MONTH(Data_Warmte[[#This Row],[Datumtijd]]),DAY(Data_Warmte[[#This Row],[Datumtijd]]))+TIME(HOUR(Data_Warmte[[#This Row],[Datumtijd]]),MINUTE(Data_Warmte[[#This Row],[Datumtijd]]),SECOND(Data_Warmte[[#This Row],[Datumtijd]]))</f>
        <v>1621.125</v>
      </c>
      <c r="C3814" s="11">
        <v>1.2825419999999997E-5</v>
      </c>
      <c r="D3814" s="7">
        <f>Data_Warmte[[#This Row],[Fractie]]/MAX(Data_Warmte[Fractie])</f>
        <v>3.1050803212579154E-2</v>
      </c>
    </row>
    <row r="3815" spans="1:4" x14ac:dyDescent="0.25">
      <c r="A3815" s="10">
        <v>43990.166666666664</v>
      </c>
      <c r="B3815" s="10">
        <f>DATE(1904,MONTH(Data_Warmte[[#This Row],[Datumtijd]]),DAY(Data_Warmte[[#This Row],[Datumtijd]]))+TIME(HOUR(Data_Warmte[[#This Row],[Datumtijd]]),MINUTE(Data_Warmte[[#This Row],[Datumtijd]]),SECOND(Data_Warmte[[#This Row],[Datumtijd]]))</f>
        <v>1621.1666666666667</v>
      </c>
      <c r="C3815" s="11">
        <v>1.2228719999999998E-5</v>
      </c>
      <c r="D3815" s="7">
        <f>Data_Warmte[[#This Row],[Fractie]]/MAX(Data_Warmte[Fractie])</f>
        <v>2.9606171046385302E-2</v>
      </c>
    </row>
    <row r="3816" spans="1:4" x14ac:dyDescent="0.25">
      <c r="A3816" s="10">
        <v>43990.208333333336</v>
      </c>
      <c r="B3816" s="10">
        <f>DATE(1904,MONTH(Data_Warmte[[#This Row],[Datumtijd]]),DAY(Data_Warmte[[#This Row],[Datumtijd]]))+TIME(HOUR(Data_Warmte[[#This Row],[Datumtijd]]),MINUTE(Data_Warmte[[#This Row],[Datumtijd]]),SECOND(Data_Warmte[[#This Row],[Datumtijd]]))</f>
        <v>1621.2083333333333</v>
      </c>
      <c r="C3816" s="11">
        <v>1.8656800000000007E-5</v>
      </c>
      <c r="D3816" s="7">
        <f>Data_Warmte[[#This Row],[Fractie]]/MAX(Data_Warmte[Fractie])</f>
        <v>4.5168783975608369E-2</v>
      </c>
    </row>
    <row r="3817" spans="1:4" x14ac:dyDescent="0.25">
      <c r="A3817" s="10">
        <v>43990.25</v>
      </c>
      <c r="B3817" s="10">
        <f>DATE(1904,MONTH(Data_Warmte[[#This Row],[Datumtijd]]),DAY(Data_Warmte[[#This Row],[Datumtijd]]))+TIME(HOUR(Data_Warmte[[#This Row],[Datumtijd]]),MINUTE(Data_Warmte[[#This Row],[Datumtijd]]),SECOND(Data_Warmte[[#This Row],[Datumtijd]]))</f>
        <v>1621.25</v>
      </c>
      <c r="C3817" s="11">
        <v>3.7471120000000003E-5</v>
      </c>
      <c r="D3817" s="7">
        <f>Data_Warmte[[#This Row],[Fractie]]/MAX(Data_Warmte[Fractie])</f>
        <v>9.0718929537975307E-2</v>
      </c>
    </row>
    <row r="3818" spans="1:4" x14ac:dyDescent="0.25">
      <c r="A3818" s="10">
        <v>43990.291666666664</v>
      </c>
      <c r="B3818" s="10">
        <f>DATE(1904,MONTH(Data_Warmte[[#This Row],[Datumtijd]]),DAY(Data_Warmte[[#This Row],[Datumtijd]]))+TIME(HOUR(Data_Warmte[[#This Row],[Datumtijd]]),MINUTE(Data_Warmte[[#This Row],[Datumtijd]]),SECOND(Data_Warmte[[#This Row],[Datumtijd]]))</f>
        <v>1621.2916666666667</v>
      </c>
      <c r="C3818" s="11">
        <v>4.0612500000000011E-5</v>
      </c>
      <c r="D3818" s="7">
        <f>Data_Warmte[[#This Row],[Fractie]]/MAX(Data_Warmte[Fractie])</f>
        <v>9.8324323528654153E-2</v>
      </c>
    </row>
    <row r="3819" spans="1:4" x14ac:dyDescent="0.25">
      <c r="A3819" s="10">
        <v>43990.333333333336</v>
      </c>
      <c r="B3819" s="10">
        <f>DATE(1904,MONTH(Data_Warmte[[#This Row],[Datumtijd]]),DAY(Data_Warmte[[#This Row],[Datumtijd]]))+TIME(HOUR(Data_Warmte[[#This Row],[Datumtijd]]),MINUTE(Data_Warmte[[#This Row],[Datumtijd]]),SECOND(Data_Warmte[[#This Row],[Datumtijd]]))</f>
        <v>1621.3333333333333</v>
      </c>
      <c r="C3819" s="11">
        <v>3.1150260000000023E-5</v>
      </c>
      <c r="D3819" s="7">
        <f>Data_Warmte[[#This Row],[Fractie]]/MAX(Data_Warmte[Fractie])</f>
        <v>7.5415900085975887E-2</v>
      </c>
    </row>
    <row r="3820" spans="1:4" x14ac:dyDescent="0.25">
      <c r="A3820" s="10">
        <v>43990.375</v>
      </c>
      <c r="B3820" s="10">
        <f>DATE(1904,MONTH(Data_Warmte[[#This Row],[Datumtijd]]),DAY(Data_Warmte[[#This Row],[Datumtijd]]))+TIME(HOUR(Data_Warmte[[#This Row],[Datumtijd]]),MINUTE(Data_Warmte[[#This Row],[Datumtijd]]),SECOND(Data_Warmte[[#This Row],[Datumtijd]]))</f>
        <v>1621.375</v>
      </c>
      <c r="C3820" s="11">
        <v>2.3879999999999998E-5</v>
      </c>
      <c r="D3820" s="7">
        <f>Data_Warmte[[#This Row],[Fractie]]/MAX(Data_Warmte[Fractie])</f>
        <v>5.7814339079452395E-2</v>
      </c>
    </row>
    <row r="3821" spans="1:4" x14ac:dyDescent="0.25">
      <c r="A3821" s="10">
        <v>43990.416666666664</v>
      </c>
      <c r="B3821" s="10">
        <f>DATE(1904,MONTH(Data_Warmte[[#This Row],[Datumtijd]]),DAY(Data_Warmte[[#This Row],[Datumtijd]]))+TIME(HOUR(Data_Warmte[[#This Row],[Datumtijd]]),MINUTE(Data_Warmte[[#This Row],[Datumtijd]]),SECOND(Data_Warmte[[#This Row],[Datumtijd]]))</f>
        <v>1621.4166666666667</v>
      </c>
      <c r="C3821" s="11">
        <v>2.0129999999999999E-5</v>
      </c>
      <c r="D3821" s="7">
        <f>Data_Warmte[[#This Row],[Fractie]]/MAX(Data_Warmte[Fractie])</f>
        <v>4.873545417375949E-2</v>
      </c>
    </row>
    <row r="3822" spans="1:4" x14ac:dyDescent="0.25">
      <c r="A3822" s="10">
        <v>43990.458333333336</v>
      </c>
      <c r="B3822" s="10">
        <f>DATE(1904,MONTH(Data_Warmte[[#This Row],[Datumtijd]]),DAY(Data_Warmte[[#This Row],[Datumtijd]]))+TIME(HOUR(Data_Warmte[[#This Row],[Datumtijd]]),MINUTE(Data_Warmte[[#This Row],[Datumtijd]]),SECOND(Data_Warmte[[#This Row],[Datumtijd]]))</f>
        <v>1621.4583333333333</v>
      </c>
      <c r="C3822" s="11">
        <v>2.2079999999999999E-5</v>
      </c>
      <c r="D3822" s="7">
        <f>Data_Warmte[[#This Row],[Fractie]]/MAX(Data_Warmte[Fractie])</f>
        <v>5.3456474324719803E-2</v>
      </c>
    </row>
    <row r="3823" spans="1:4" x14ac:dyDescent="0.25">
      <c r="A3823" s="10">
        <v>43990.5</v>
      </c>
      <c r="B3823" s="10">
        <f>DATE(1904,MONTH(Data_Warmte[[#This Row],[Datumtijd]]),DAY(Data_Warmte[[#This Row],[Datumtijd]]))+TIME(HOUR(Data_Warmte[[#This Row],[Datumtijd]]),MINUTE(Data_Warmte[[#This Row],[Datumtijd]]),SECOND(Data_Warmte[[#This Row],[Datumtijd]]))</f>
        <v>1621.5</v>
      </c>
      <c r="C3823" s="11">
        <v>2.1489999999999999E-5</v>
      </c>
      <c r="D3823" s="7">
        <f>Data_Warmte[[#This Row],[Fractie]]/MAX(Data_Warmte[Fractie])</f>
        <v>5.2028063099557452E-2</v>
      </c>
    </row>
    <row r="3824" spans="1:4" x14ac:dyDescent="0.25">
      <c r="A3824" s="10">
        <v>43990.541666666664</v>
      </c>
      <c r="B3824" s="10">
        <f>DATE(1904,MONTH(Data_Warmte[[#This Row],[Datumtijd]]),DAY(Data_Warmte[[#This Row],[Datumtijd]]))+TIME(HOUR(Data_Warmte[[#This Row],[Datumtijd]]),MINUTE(Data_Warmte[[#This Row],[Datumtijd]]),SECOND(Data_Warmte[[#This Row],[Datumtijd]]))</f>
        <v>1621.5416666666667</v>
      </c>
      <c r="C3824" s="11">
        <v>1.7600000000000001E-5</v>
      </c>
      <c r="D3824" s="7">
        <f>Data_Warmte[[#This Row],[Fractie]]/MAX(Data_Warmte[Fractie])</f>
        <v>4.2610233157385352E-2</v>
      </c>
    </row>
    <row r="3825" spans="1:4" x14ac:dyDescent="0.25">
      <c r="A3825" s="10">
        <v>43990.583333333336</v>
      </c>
      <c r="B3825" s="10">
        <f>DATE(1904,MONTH(Data_Warmte[[#This Row],[Datumtijd]]),DAY(Data_Warmte[[#This Row],[Datumtijd]]))+TIME(HOUR(Data_Warmte[[#This Row],[Datumtijd]]),MINUTE(Data_Warmte[[#This Row],[Datumtijd]]),SECOND(Data_Warmte[[#This Row],[Datumtijd]]))</f>
        <v>1621.5833333333333</v>
      </c>
      <c r="C3825" s="11">
        <v>1.6120000000000002E-5</v>
      </c>
      <c r="D3825" s="7">
        <f>Data_Warmte[[#This Row],[Fractie]]/MAX(Data_Warmte[Fractie])</f>
        <v>3.9027099914605221E-2</v>
      </c>
    </row>
    <row r="3826" spans="1:4" x14ac:dyDescent="0.25">
      <c r="A3826" s="10">
        <v>43990.625</v>
      </c>
      <c r="B3826" s="10">
        <f>DATE(1904,MONTH(Data_Warmte[[#This Row],[Datumtijd]]),DAY(Data_Warmte[[#This Row],[Datumtijd]]))+TIME(HOUR(Data_Warmte[[#This Row],[Datumtijd]]),MINUTE(Data_Warmte[[#This Row],[Datumtijd]]),SECOND(Data_Warmte[[#This Row],[Datumtijd]]))</f>
        <v>1621.625</v>
      </c>
      <c r="C3826" s="11">
        <v>1.6779999999999999E-5</v>
      </c>
      <c r="D3826" s="7">
        <f>Data_Warmte[[#This Row],[Fractie]]/MAX(Data_Warmte[Fractie])</f>
        <v>4.0624983658007166E-2</v>
      </c>
    </row>
    <row r="3827" spans="1:4" x14ac:dyDescent="0.25">
      <c r="A3827" s="10">
        <v>43990.666666666664</v>
      </c>
      <c r="B3827" s="10">
        <f>DATE(1904,MONTH(Data_Warmte[[#This Row],[Datumtijd]]),DAY(Data_Warmte[[#This Row],[Datumtijd]]))+TIME(HOUR(Data_Warmte[[#This Row],[Datumtijd]]),MINUTE(Data_Warmte[[#This Row],[Datumtijd]]),SECOND(Data_Warmte[[#This Row],[Datumtijd]]))</f>
        <v>1621.6666666666667</v>
      </c>
      <c r="C3827" s="11">
        <v>2.7265219999999989E-5</v>
      </c>
      <c r="D3827" s="7">
        <f>Data_Warmte[[#This Row],[Fractie]]/MAX(Data_Warmte[Fractie])</f>
        <v>6.6010078482238957E-2</v>
      </c>
    </row>
    <row r="3828" spans="1:4" x14ac:dyDescent="0.25">
      <c r="A3828" s="10">
        <v>43990.708333333336</v>
      </c>
      <c r="B3828" s="10">
        <f>DATE(1904,MONTH(Data_Warmte[[#This Row],[Datumtijd]]),DAY(Data_Warmte[[#This Row],[Datumtijd]]))+TIME(HOUR(Data_Warmte[[#This Row],[Datumtijd]]),MINUTE(Data_Warmte[[#This Row],[Datumtijd]]),SECOND(Data_Warmte[[#This Row],[Datumtijd]]))</f>
        <v>1621.7083333333333</v>
      </c>
      <c r="C3828" s="11">
        <v>4.6566480000000001E-5</v>
      </c>
      <c r="D3828" s="7">
        <f>Data_Warmte[[#This Row],[Fractie]]/MAX(Data_Warmte[Fractie])</f>
        <v>0.11273912330220011</v>
      </c>
    </row>
    <row r="3829" spans="1:4" x14ac:dyDescent="0.25">
      <c r="A3829" s="10">
        <v>43990.75</v>
      </c>
      <c r="B3829" s="10">
        <f>DATE(1904,MONTH(Data_Warmte[[#This Row],[Datumtijd]]),DAY(Data_Warmte[[#This Row],[Datumtijd]]))+TIME(HOUR(Data_Warmte[[#This Row],[Datumtijd]]),MINUTE(Data_Warmte[[#This Row],[Datumtijd]]),SECOND(Data_Warmte[[#This Row],[Datumtijd]]))</f>
        <v>1621.75</v>
      </c>
      <c r="C3829" s="11">
        <v>4.7634349999999989E-5</v>
      </c>
      <c r="D3829" s="7">
        <f>Data_Warmte[[#This Row],[Fractie]]/MAX(Data_Warmte[Fractie])</f>
        <v>0.11532447498866469</v>
      </c>
    </row>
    <row r="3830" spans="1:4" x14ac:dyDescent="0.25">
      <c r="A3830" s="10">
        <v>43990.791666666664</v>
      </c>
      <c r="B3830" s="10">
        <f>DATE(1904,MONTH(Data_Warmte[[#This Row],[Datumtijd]]),DAY(Data_Warmte[[#This Row],[Datumtijd]]))+TIME(HOUR(Data_Warmte[[#This Row],[Datumtijd]]),MINUTE(Data_Warmte[[#This Row],[Datumtijd]]),SECOND(Data_Warmte[[#This Row],[Datumtijd]]))</f>
        <v>1621.7916666666667</v>
      </c>
      <c r="C3830" s="11">
        <v>4.0792220000000014E-5</v>
      </c>
      <c r="D3830" s="7">
        <f>Data_Warmte[[#This Row],[Fractie]]/MAX(Data_Warmte[Fractie])</f>
        <v>9.8759432114054455E-2</v>
      </c>
    </row>
    <row r="3831" spans="1:4" x14ac:dyDescent="0.25">
      <c r="A3831" s="10">
        <v>43990.833333333336</v>
      </c>
      <c r="B3831" s="10">
        <f>DATE(1904,MONTH(Data_Warmte[[#This Row],[Datumtijd]]),DAY(Data_Warmte[[#This Row],[Datumtijd]]))+TIME(HOUR(Data_Warmte[[#This Row],[Datumtijd]]),MINUTE(Data_Warmte[[#This Row],[Datumtijd]]),SECOND(Data_Warmte[[#This Row],[Datumtijd]]))</f>
        <v>1621.8333333333333</v>
      </c>
      <c r="C3831" s="11">
        <v>3.6609870000000015E-5</v>
      </c>
      <c r="D3831" s="7">
        <f>Data_Warmte[[#This Row],[Fractie]]/MAX(Data_Warmte[Fractie])</f>
        <v>8.8633812304634532E-2</v>
      </c>
    </row>
    <row r="3832" spans="1:4" x14ac:dyDescent="0.25">
      <c r="A3832" s="10">
        <v>43990.875</v>
      </c>
      <c r="B3832" s="10">
        <f>DATE(1904,MONTH(Data_Warmte[[#This Row],[Datumtijd]]),DAY(Data_Warmte[[#This Row],[Datumtijd]]))+TIME(HOUR(Data_Warmte[[#This Row],[Datumtijd]]),MINUTE(Data_Warmte[[#This Row],[Datumtijd]]),SECOND(Data_Warmte[[#This Row],[Datumtijd]]))</f>
        <v>1621.875</v>
      </c>
      <c r="C3832" s="11">
        <v>3.3206570000000006E-5</v>
      </c>
      <c r="D3832" s="7">
        <f>Data_Warmte[[#This Row],[Fractie]]/MAX(Data_Warmte[Fractie])</f>
        <v>8.0394300571422606E-2</v>
      </c>
    </row>
    <row r="3833" spans="1:4" x14ac:dyDescent="0.25">
      <c r="A3833" s="10">
        <v>43990.916666666664</v>
      </c>
      <c r="B3833" s="10">
        <f>DATE(1904,MONTH(Data_Warmte[[#This Row],[Datumtijd]]),DAY(Data_Warmte[[#This Row],[Datumtijd]]))+TIME(HOUR(Data_Warmte[[#This Row],[Datumtijd]]),MINUTE(Data_Warmte[[#This Row],[Datumtijd]]),SECOND(Data_Warmte[[#This Row],[Datumtijd]]))</f>
        <v>1621.9166666666667</v>
      </c>
      <c r="C3833" s="11">
        <v>2.6822500000000006E-5</v>
      </c>
      <c r="D3833" s="7">
        <f>Data_Warmte[[#This Row],[Fractie]]/MAX(Data_Warmte[Fractie])</f>
        <v>6.4938237435452781E-2</v>
      </c>
    </row>
    <row r="3834" spans="1:4" x14ac:dyDescent="0.25">
      <c r="A3834" s="10">
        <v>43990.958333333336</v>
      </c>
      <c r="B3834" s="10">
        <f>DATE(1904,MONTH(Data_Warmte[[#This Row],[Datumtijd]]),DAY(Data_Warmte[[#This Row],[Datumtijd]]))+TIME(HOUR(Data_Warmte[[#This Row],[Datumtijd]]),MINUTE(Data_Warmte[[#This Row],[Datumtijd]]),SECOND(Data_Warmte[[#This Row],[Datumtijd]]))</f>
        <v>1621.9583333333333</v>
      </c>
      <c r="C3834" s="11">
        <v>1.9617240000000002E-5</v>
      </c>
      <c r="D3834" s="7">
        <f>Data_Warmte[[#This Row],[Fractie]]/MAX(Data_Warmte[Fractie])</f>
        <v>4.7494043767294679E-2</v>
      </c>
    </row>
    <row r="3835" spans="1:4" x14ac:dyDescent="0.25">
      <c r="A3835" s="10">
        <v>43991</v>
      </c>
      <c r="B3835" s="10">
        <f>DATE(1904,MONTH(Data_Warmte[[#This Row],[Datumtijd]]),DAY(Data_Warmte[[#This Row],[Datumtijd]]))+TIME(HOUR(Data_Warmte[[#This Row],[Datumtijd]]),MINUTE(Data_Warmte[[#This Row],[Datumtijd]]),SECOND(Data_Warmte[[#This Row],[Datumtijd]]))</f>
        <v>1622</v>
      </c>
      <c r="C3835" s="11">
        <v>1.2875949999999998E-5</v>
      </c>
      <c r="D3835" s="7">
        <f>Data_Warmte[[#This Row],[Fractie]]/MAX(Data_Warmte[Fractie])</f>
        <v>3.11731381603884E-2</v>
      </c>
    </row>
    <row r="3836" spans="1:4" x14ac:dyDescent="0.25">
      <c r="A3836" s="10">
        <v>43991.041666666664</v>
      </c>
      <c r="B3836" s="10">
        <f>DATE(1904,MONTH(Data_Warmte[[#This Row],[Datumtijd]]),DAY(Data_Warmte[[#This Row],[Datumtijd]]))+TIME(HOUR(Data_Warmte[[#This Row],[Datumtijd]]),MINUTE(Data_Warmte[[#This Row],[Datumtijd]]),SECOND(Data_Warmte[[#This Row],[Datumtijd]]))</f>
        <v>1622.0416666666667</v>
      </c>
      <c r="C3836" s="11">
        <v>1.2045159999999998E-5</v>
      </c>
      <c r="D3836" s="7">
        <f>Data_Warmte[[#This Row],[Fractie]]/MAX(Data_Warmte[Fractie])</f>
        <v>2.9161765682841571E-2</v>
      </c>
    </row>
    <row r="3837" spans="1:4" x14ac:dyDescent="0.25">
      <c r="A3837" s="10">
        <v>43991.083333333336</v>
      </c>
      <c r="B3837" s="10">
        <f>DATE(1904,MONTH(Data_Warmte[[#This Row],[Datumtijd]]),DAY(Data_Warmte[[#This Row],[Datumtijd]]))+TIME(HOUR(Data_Warmte[[#This Row],[Datumtijd]]),MINUTE(Data_Warmte[[#This Row],[Datumtijd]]),SECOND(Data_Warmte[[#This Row],[Datumtijd]]))</f>
        <v>1622.0833333333333</v>
      </c>
      <c r="C3837" s="11">
        <v>1.2365439999999996E-5</v>
      </c>
      <c r="D3837" s="7">
        <f>Data_Warmte[[#This Row],[Fractie]]/MAX(Data_Warmte[Fractie])</f>
        <v>2.9937175084866985E-2</v>
      </c>
    </row>
    <row r="3838" spans="1:4" x14ac:dyDescent="0.25">
      <c r="A3838" s="10">
        <v>43991.125</v>
      </c>
      <c r="B3838" s="10">
        <f>DATE(1904,MONTH(Data_Warmte[[#This Row],[Datumtijd]]),DAY(Data_Warmte[[#This Row],[Datumtijd]]))+TIME(HOUR(Data_Warmte[[#This Row],[Datumtijd]]),MINUTE(Data_Warmte[[#This Row],[Datumtijd]]),SECOND(Data_Warmte[[#This Row],[Datumtijd]]))</f>
        <v>1622.125</v>
      </c>
      <c r="C3838" s="11">
        <v>1.347477E-5</v>
      </c>
      <c r="D3838" s="7">
        <f>Data_Warmte[[#This Row],[Fractie]]/MAX(Data_Warmte[Fractie])</f>
        <v>3.2622902922848945E-2</v>
      </c>
    </row>
    <row r="3839" spans="1:4" x14ac:dyDescent="0.25">
      <c r="A3839" s="10">
        <v>43991.166666666664</v>
      </c>
      <c r="B3839" s="10">
        <f>DATE(1904,MONTH(Data_Warmte[[#This Row],[Datumtijd]]),DAY(Data_Warmte[[#This Row],[Datumtijd]]))+TIME(HOUR(Data_Warmte[[#This Row],[Datumtijd]]),MINUTE(Data_Warmte[[#This Row],[Datumtijd]]),SECOND(Data_Warmte[[#This Row],[Datumtijd]]))</f>
        <v>1622.1666666666667</v>
      </c>
      <c r="C3839" s="11">
        <v>1.320674E-5</v>
      </c>
      <c r="D3839" s="7">
        <f>Data_Warmte[[#This Row],[Fractie]]/MAX(Data_Warmte[Fractie])</f>
        <v>3.1973992650509514E-2</v>
      </c>
    </row>
    <row r="3840" spans="1:4" x14ac:dyDescent="0.25">
      <c r="A3840" s="10">
        <v>43991.208333333336</v>
      </c>
      <c r="B3840" s="10">
        <f>DATE(1904,MONTH(Data_Warmte[[#This Row],[Datumtijd]]),DAY(Data_Warmte[[#This Row],[Datumtijd]]))+TIME(HOUR(Data_Warmte[[#This Row],[Datumtijd]]),MINUTE(Data_Warmte[[#This Row],[Datumtijd]]),SECOND(Data_Warmte[[#This Row],[Datumtijd]]))</f>
        <v>1622.2083333333333</v>
      </c>
      <c r="C3840" s="11">
        <v>2.0009200000000012E-5</v>
      </c>
      <c r="D3840" s="7">
        <f>Data_Warmte[[#This Row],[Fractie]]/MAX(Data_Warmte[Fractie])</f>
        <v>4.8442993027997469E-2</v>
      </c>
    </row>
    <row r="3841" spans="1:4" x14ac:dyDescent="0.25">
      <c r="A3841" s="10">
        <v>43991.25</v>
      </c>
      <c r="B3841" s="10">
        <f>DATE(1904,MONTH(Data_Warmte[[#This Row],[Datumtijd]]),DAY(Data_Warmte[[#This Row],[Datumtijd]]))+TIME(HOUR(Data_Warmte[[#This Row],[Datumtijd]]),MINUTE(Data_Warmte[[#This Row],[Datumtijd]]),SECOND(Data_Warmte[[#This Row],[Datumtijd]]))</f>
        <v>1622.25</v>
      </c>
      <c r="C3841" s="11">
        <v>4.0806160000000006E-5</v>
      </c>
      <c r="D3841" s="7">
        <f>Data_Warmte[[#This Row],[Fractie]]/MAX(Data_Warmte[Fractie])</f>
        <v>9.8793181355543866E-2</v>
      </c>
    </row>
    <row r="3842" spans="1:4" x14ac:dyDescent="0.25">
      <c r="A3842" s="10">
        <v>43991.291666666664</v>
      </c>
      <c r="B3842" s="10">
        <f>DATE(1904,MONTH(Data_Warmte[[#This Row],[Datumtijd]]),DAY(Data_Warmte[[#This Row],[Datumtijd]]))+TIME(HOUR(Data_Warmte[[#This Row],[Datumtijd]]),MINUTE(Data_Warmte[[#This Row],[Datumtijd]]),SECOND(Data_Warmte[[#This Row],[Datumtijd]]))</f>
        <v>1622.2916666666667</v>
      </c>
      <c r="C3842" s="11">
        <v>4.4958500000000007E-5</v>
      </c>
      <c r="D3842" s="7">
        <f>Data_Warmte[[#This Row],[Fractie]]/MAX(Data_Warmte[Fractie])</f>
        <v>0.1088461458753585</v>
      </c>
    </row>
    <row r="3843" spans="1:4" x14ac:dyDescent="0.25">
      <c r="A3843" s="10">
        <v>43991.333333333336</v>
      </c>
      <c r="B3843" s="10">
        <f>DATE(1904,MONTH(Data_Warmte[[#This Row],[Datumtijd]]),DAY(Data_Warmte[[#This Row],[Datumtijd]]))+TIME(HOUR(Data_Warmte[[#This Row],[Datumtijd]]),MINUTE(Data_Warmte[[#This Row],[Datumtijd]]),SECOND(Data_Warmte[[#This Row],[Datumtijd]]))</f>
        <v>1622.3333333333333</v>
      </c>
      <c r="C3843" s="11">
        <v>3.7813599999999993E-5</v>
      </c>
      <c r="D3843" s="7">
        <f>Data_Warmte[[#This Row],[Fractie]]/MAX(Data_Warmte[Fractie])</f>
        <v>9.1548085938642415E-2</v>
      </c>
    </row>
    <row r="3844" spans="1:4" x14ac:dyDescent="0.25">
      <c r="A3844" s="10">
        <v>43991.375</v>
      </c>
      <c r="B3844" s="10">
        <f>DATE(1904,MONTH(Data_Warmte[[#This Row],[Datumtijd]]),DAY(Data_Warmte[[#This Row],[Datumtijd]]))+TIME(HOUR(Data_Warmte[[#This Row],[Datumtijd]]),MINUTE(Data_Warmte[[#This Row],[Datumtijd]]),SECOND(Data_Warmte[[#This Row],[Datumtijd]]))</f>
        <v>1622.375</v>
      </c>
      <c r="C3844" s="11">
        <v>2.3879999999999998E-5</v>
      </c>
      <c r="D3844" s="7">
        <f>Data_Warmte[[#This Row],[Fractie]]/MAX(Data_Warmte[Fractie])</f>
        <v>5.7814339079452395E-2</v>
      </c>
    </row>
    <row r="3845" spans="1:4" x14ac:dyDescent="0.25">
      <c r="A3845" s="10">
        <v>43991.416666666664</v>
      </c>
      <c r="B3845" s="10">
        <f>DATE(1904,MONTH(Data_Warmte[[#This Row],[Datumtijd]]),DAY(Data_Warmte[[#This Row],[Datumtijd]]))+TIME(HOUR(Data_Warmte[[#This Row],[Datumtijd]]),MINUTE(Data_Warmte[[#This Row],[Datumtijd]]),SECOND(Data_Warmte[[#This Row],[Datumtijd]]))</f>
        <v>1622.4166666666667</v>
      </c>
      <c r="C3845" s="11">
        <v>2.0129999999999999E-5</v>
      </c>
      <c r="D3845" s="7">
        <f>Data_Warmte[[#This Row],[Fractie]]/MAX(Data_Warmte[Fractie])</f>
        <v>4.873545417375949E-2</v>
      </c>
    </row>
    <row r="3846" spans="1:4" x14ac:dyDescent="0.25">
      <c r="A3846" s="10">
        <v>43991.458333333336</v>
      </c>
      <c r="B3846" s="10">
        <f>DATE(1904,MONTH(Data_Warmte[[#This Row],[Datumtijd]]),DAY(Data_Warmte[[#This Row],[Datumtijd]]))+TIME(HOUR(Data_Warmte[[#This Row],[Datumtijd]]),MINUTE(Data_Warmte[[#This Row],[Datumtijd]]),SECOND(Data_Warmte[[#This Row],[Datumtijd]]))</f>
        <v>1622.4583333333333</v>
      </c>
      <c r="C3846" s="11">
        <v>2.2079999999999999E-5</v>
      </c>
      <c r="D3846" s="7">
        <f>Data_Warmte[[#This Row],[Fractie]]/MAX(Data_Warmte[Fractie])</f>
        <v>5.3456474324719803E-2</v>
      </c>
    </row>
    <row r="3847" spans="1:4" x14ac:dyDescent="0.25">
      <c r="A3847" s="10">
        <v>43991.5</v>
      </c>
      <c r="B3847" s="10">
        <f>DATE(1904,MONTH(Data_Warmte[[#This Row],[Datumtijd]]),DAY(Data_Warmte[[#This Row],[Datumtijd]]))+TIME(HOUR(Data_Warmte[[#This Row],[Datumtijd]]),MINUTE(Data_Warmte[[#This Row],[Datumtijd]]),SECOND(Data_Warmte[[#This Row],[Datumtijd]]))</f>
        <v>1622.5</v>
      </c>
      <c r="C3847" s="11">
        <v>2.1489999999999999E-5</v>
      </c>
      <c r="D3847" s="7">
        <f>Data_Warmte[[#This Row],[Fractie]]/MAX(Data_Warmte[Fractie])</f>
        <v>5.2028063099557452E-2</v>
      </c>
    </row>
    <row r="3848" spans="1:4" x14ac:dyDescent="0.25">
      <c r="A3848" s="10">
        <v>43991.541666666664</v>
      </c>
      <c r="B3848" s="10">
        <f>DATE(1904,MONTH(Data_Warmte[[#This Row],[Datumtijd]]),DAY(Data_Warmte[[#This Row],[Datumtijd]]))+TIME(HOUR(Data_Warmte[[#This Row],[Datumtijd]]),MINUTE(Data_Warmte[[#This Row],[Datumtijd]]),SECOND(Data_Warmte[[#This Row],[Datumtijd]]))</f>
        <v>1622.5416666666667</v>
      </c>
      <c r="C3848" s="11">
        <v>1.7600000000000001E-5</v>
      </c>
      <c r="D3848" s="7">
        <f>Data_Warmte[[#This Row],[Fractie]]/MAX(Data_Warmte[Fractie])</f>
        <v>4.2610233157385352E-2</v>
      </c>
    </row>
    <row r="3849" spans="1:4" x14ac:dyDescent="0.25">
      <c r="A3849" s="10">
        <v>43991.583333333336</v>
      </c>
      <c r="B3849" s="10">
        <f>DATE(1904,MONTH(Data_Warmte[[#This Row],[Datumtijd]]),DAY(Data_Warmte[[#This Row],[Datumtijd]]))+TIME(HOUR(Data_Warmte[[#This Row],[Datumtijd]]),MINUTE(Data_Warmte[[#This Row],[Datumtijd]]),SECOND(Data_Warmte[[#This Row],[Datumtijd]]))</f>
        <v>1622.5833333333333</v>
      </c>
      <c r="C3849" s="11">
        <v>1.6120000000000002E-5</v>
      </c>
      <c r="D3849" s="7">
        <f>Data_Warmte[[#This Row],[Fractie]]/MAX(Data_Warmte[Fractie])</f>
        <v>3.9027099914605221E-2</v>
      </c>
    </row>
    <row r="3850" spans="1:4" x14ac:dyDescent="0.25">
      <c r="A3850" s="10">
        <v>43991.625</v>
      </c>
      <c r="B3850" s="10">
        <f>DATE(1904,MONTH(Data_Warmte[[#This Row],[Datumtijd]]),DAY(Data_Warmte[[#This Row],[Datumtijd]]))+TIME(HOUR(Data_Warmte[[#This Row],[Datumtijd]]),MINUTE(Data_Warmte[[#This Row],[Datumtijd]]),SECOND(Data_Warmte[[#This Row],[Datumtijd]]))</f>
        <v>1622.625</v>
      </c>
      <c r="C3850" s="11">
        <v>1.6779999999999999E-5</v>
      </c>
      <c r="D3850" s="7">
        <f>Data_Warmte[[#This Row],[Fractie]]/MAX(Data_Warmte[Fractie])</f>
        <v>4.0624983658007166E-2</v>
      </c>
    </row>
    <row r="3851" spans="1:4" x14ac:dyDescent="0.25">
      <c r="A3851" s="10">
        <v>43991.666666666664</v>
      </c>
      <c r="B3851" s="10">
        <f>DATE(1904,MONTH(Data_Warmte[[#This Row],[Datumtijd]]),DAY(Data_Warmte[[#This Row],[Datumtijd]]))+TIME(HOUR(Data_Warmte[[#This Row],[Datumtijd]]),MINUTE(Data_Warmte[[#This Row],[Datumtijd]]),SECOND(Data_Warmte[[#This Row],[Datumtijd]]))</f>
        <v>1622.6666666666667</v>
      </c>
      <c r="C3851" s="11">
        <v>2.9366759999999985E-5</v>
      </c>
      <c r="D3851" s="7">
        <f>Data_Warmte[[#This Row],[Fractie]]/MAX(Data_Warmte[Fractie])</f>
        <v>7.1097982424828246E-2</v>
      </c>
    </row>
    <row r="3852" spans="1:4" x14ac:dyDescent="0.25">
      <c r="A3852" s="10">
        <v>43991.708333333336</v>
      </c>
      <c r="B3852" s="10">
        <f>DATE(1904,MONTH(Data_Warmte[[#This Row],[Datumtijd]]),DAY(Data_Warmte[[#This Row],[Datumtijd]]))+TIME(HOUR(Data_Warmte[[#This Row],[Datumtijd]]),MINUTE(Data_Warmte[[#This Row],[Datumtijd]]),SECOND(Data_Warmte[[#This Row],[Datumtijd]]))</f>
        <v>1622.7083333333333</v>
      </c>
      <c r="C3852" s="11">
        <v>4.7802539999999978E-5</v>
      </c>
      <c r="D3852" s="7">
        <f>Data_Warmte[[#This Row],[Fractie]]/MAX(Data_Warmte[Fractie])</f>
        <v>0.11573166902927493</v>
      </c>
    </row>
    <row r="3853" spans="1:4" x14ac:dyDescent="0.25">
      <c r="A3853" s="10">
        <v>43991.75</v>
      </c>
      <c r="B3853" s="10">
        <f>DATE(1904,MONTH(Data_Warmte[[#This Row],[Datumtijd]]),DAY(Data_Warmte[[#This Row],[Datumtijd]]))+TIME(HOUR(Data_Warmte[[#This Row],[Datumtijd]]),MINUTE(Data_Warmte[[#This Row],[Datumtijd]]),SECOND(Data_Warmte[[#This Row],[Datumtijd]]))</f>
        <v>1622.75</v>
      </c>
      <c r="C3853" s="11">
        <v>4.6810199999999974E-5</v>
      </c>
      <c r="D3853" s="7">
        <f>Data_Warmte[[#This Row],[Fractie]]/MAX(Data_Warmte[Fractie])</f>
        <v>0.11332917818999083</v>
      </c>
    </row>
    <row r="3854" spans="1:4" x14ac:dyDescent="0.25">
      <c r="A3854" s="10">
        <v>43991.791666666664</v>
      </c>
      <c r="B3854" s="10">
        <f>DATE(1904,MONTH(Data_Warmte[[#This Row],[Datumtijd]]),DAY(Data_Warmte[[#This Row],[Datumtijd]]))+TIME(HOUR(Data_Warmte[[#This Row],[Datumtijd]]),MINUTE(Data_Warmte[[#This Row],[Datumtijd]]),SECOND(Data_Warmte[[#This Row],[Datumtijd]]))</f>
        <v>1622.7916666666667</v>
      </c>
      <c r="C3854" s="11">
        <v>4.1055550000000004E-5</v>
      </c>
      <c r="D3854" s="7">
        <f>Data_Warmte[[#This Row],[Fractie]]/MAX(Data_Warmte[Fractie])</f>
        <v>9.9396963517312059E-2</v>
      </c>
    </row>
    <row r="3855" spans="1:4" x14ac:dyDescent="0.25">
      <c r="A3855" s="10">
        <v>43991.833333333336</v>
      </c>
      <c r="B3855" s="10">
        <f>DATE(1904,MONTH(Data_Warmte[[#This Row],[Datumtijd]]),DAY(Data_Warmte[[#This Row],[Datumtijd]]))+TIME(HOUR(Data_Warmte[[#This Row],[Datumtijd]]),MINUTE(Data_Warmte[[#This Row],[Datumtijd]]),SECOND(Data_Warmte[[#This Row],[Datumtijd]]))</f>
        <v>1622.8333333333333</v>
      </c>
      <c r="C3855" s="11">
        <v>3.5249020000000002E-5</v>
      </c>
      <c r="D3855" s="7">
        <f>Data_Warmte[[#This Row],[Fractie]]/MAX(Data_Warmte[Fractie])</f>
        <v>8.5339145498257926E-2</v>
      </c>
    </row>
    <row r="3856" spans="1:4" x14ac:dyDescent="0.25">
      <c r="A3856" s="10">
        <v>43991.875</v>
      </c>
      <c r="B3856" s="10">
        <f>DATE(1904,MONTH(Data_Warmte[[#This Row],[Datumtijd]]),DAY(Data_Warmte[[#This Row],[Datumtijd]]))+TIME(HOUR(Data_Warmte[[#This Row],[Datumtijd]]),MINUTE(Data_Warmte[[#This Row],[Datumtijd]]),SECOND(Data_Warmte[[#This Row],[Datumtijd]]))</f>
        <v>1622.875</v>
      </c>
      <c r="C3856" s="11">
        <v>3.1746410000000006E-5</v>
      </c>
      <c r="D3856" s="7">
        <f>Data_Warmte[[#This Row],[Fractie]]/MAX(Data_Warmte[Fractie])</f>
        <v>7.6859200682383527E-2</v>
      </c>
    </row>
    <row r="3857" spans="1:4" x14ac:dyDescent="0.25">
      <c r="A3857" s="10">
        <v>43991.916666666664</v>
      </c>
      <c r="B3857" s="10">
        <f>DATE(1904,MONTH(Data_Warmte[[#This Row],[Datumtijd]]),DAY(Data_Warmte[[#This Row],[Datumtijd]]))+TIME(HOUR(Data_Warmte[[#This Row],[Datumtijd]]),MINUTE(Data_Warmte[[#This Row],[Datumtijd]]),SECOND(Data_Warmte[[#This Row],[Datumtijd]]))</f>
        <v>1622.9166666666667</v>
      </c>
      <c r="C3857" s="11">
        <v>2.6053750000000004E-5</v>
      </c>
      <c r="D3857" s="7">
        <f>Data_Warmte[[#This Row],[Fractie]]/MAX(Data_Warmte[Fractie])</f>
        <v>6.3077066029785731E-2</v>
      </c>
    </row>
    <row r="3858" spans="1:4" x14ac:dyDescent="0.25">
      <c r="A3858" s="10">
        <v>43991.958333333336</v>
      </c>
      <c r="B3858" s="10">
        <f>DATE(1904,MONTH(Data_Warmte[[#This Row],[Datumtijd]]),DAY(Data_Warmte[[#This Row],[Datumtijd]]))+TIME(HOUR(Data_Warmte[[#This Row],[Datumtijd]]),MINUTE(Data_Warmte[[#This Row],[Datumtijd]]),SECOND(Data_Warmte[[#This Row],[Datumtijd]]))</f>
        <v>1622.9583333333333</v>
      </c>
      <c r="C3858" s="11">
        <v>1.9190480000000004E-5</v>
      </c>
      <c r="D3858" s="7">
        <f>Data_Warmte[[#This Row],[Fractie]]/MAX(Data_Warmte[Fractie])</f>
        <v>4.6460842454667077E-2</v>
      </c>
    </row>
    <row r="3859" spans="1:4" x14ac:dyDescent="0.25">
      <c r="A3859" s="10">
        <v>43992</v>
      </c>
      <c r="B3859" s="10">
        <f>DATE(1904,MONTH(Data_Warmte[[#This Row],[Datumtijd]]),DAY(Data_Warmte[[#This Row],[Datumtijd]]))+TIME(HOUR(Data_Warmte[[#This Row],[Datumtijd]]),MINUTE(Data_Warmte[[#This Row],[Datumtijd]]),SECOND(Data_Warmte[[#This Row],[Datumtijd]]))</f>
        <v>1623</v>
      </c>
      <c r="C3859" s="11">
        <v>1.2319149999999999E-5</v>
      </c>
      <c r="D3859" s="7">
        <f>Data_Warmte[[#This Row],[Fractie]]/MAX(Data_Warmte[Fractie])</f>
        <v>2.9825105329591119E-2</v>
      </c>
    </row>
    <row r="3860" spans="1:4" x14ac:dyDescent="0.25">
      <c r="A3860" s="10">
        <v>43992.041666666664</v>
      </c>
      <c r="B3860" s="10">
        <f>DATE(1904,MONTH(Data_Warmte[[#This Row],[Datumtijd]]),DAY(Data_Warmte[[#This Row],[Datumtijd]]))+TIME(HOUR(Data_Warmte[[#This Row],[Datumtijd]]),MINUTE(Data_Warmte[[#This Row],[Datumtijd]]),SECOND(Data_Warmte[[#This Row],[Datumtijd]]))</f>
        <v>1623.0416666666667</v>
      </c>
      <c r="C3860" s="11">
        <v>1.1427400000000002E-5</v>
      </c>
      <c r="D3860" s="7">
        <f>Data_Warmte[[#This Row],[Fractie]]/MAX(Data_Warmte[Fractie])</f>
        <v>2.7666146499017354E-2</v>
      </c>
    </row>
    <row r="3861" spans="1:4" x14ac:dyDescent="0.25">
      <c r="A3861" s="10">
        <v>43992.083333333336</v>
      </c>
      <c r="B3861" s="10">
        <f>DATE(1904,MONTH(Data_Warmte[[#This Row],[Datumtijd]]),DAY(Data_Warmte[[#This Row],[Datumtijd]]))+TIME(HOUR(Data_Warmte[[#This Row],[Datumtijd]]),MINUTE(Data_Warmte[[#This Row],[Datumtijd]]),SECOND(Data_Warmte[[#This Row],[Datumtijd]]))</f>
        <v>1623.0833333333333</v>
      </c>
      <c r="C3861" s="11">
        <v>1.1522919999999999E-5</v>
      </c>
      <c r="D3861" s="7">
        <f>Data_Warmte[[#This Row],[Fractie]]/MAX(Data_Warmte[Fractie])</f>
        <v>2.7897403855335158E-2</v>
      </c>
    </row>
    <row r="3862" spans="1:4" x14ac:dyDescent="0.25">
      <c r="A3862" s="10">
        <v>43992.125</v>
      </c>
      <c r="B3862" s="10">
        <f>DATE(1904,MONTH(Data_Warmte[[#This Row],[Datumtijd]]),DAY(Data_Warmte[[#This Row],[Datumtijd]]))+TIME(HOUR(Data_Warmte[[#This Row],[Datumtijd]]),MINUTE(Data_Warmte[[#This Row],[Datumtijd]]),SECOND(Data_Warmte[[#This Row],[Datumtijd]]))</f>
        <v>1623.125</v>
      </c>
      <c r="C3862" s="11">
        <v>1.2657070000000001E-5</v>
      </c>
      <c r="D3862" s="7">
        <f>Data_Warmte[[#This Row],[Fractie]]/MAX(Data_Warmte[Fractie])</f>
        <v>3.0643221806212921E-2</v>
      </c>
    </row>
    <row r="3863" spans="1:4" x14ac:dyDescent="0.25">
      <c r="A3863" s="10">
        <v>43992.166666666664</v>
      </c>
      <c r="B3863" s="10">
        <f>DATE(1904,MONTH(Data_Warmte[[#This Row],[Datumtijd]]),DAY(Data_Warmte[[#This Row],[Datumtijd]]))+TIME(HOUR(Data_Warmte[[#This Row],[Datumtijd]]),MINUTE(Data_Warmte[[#This Row],[Datumtijd]]),SECOND(Data_Warmte[[#This Row],[Datumtijd]]))</f>
        <v>1623.1666666666667</v>
      </c>
      <c r="C3863" s="11">
        <v>1.1535439999999997E-5</v>
      </c>
      <c r="D3863" s="7">
        <f>Data_Warmte[[#This Row],[Fractie]]/MAX(Data_Warmte[Fractie])</f>
        <v>2.7927715225740293E-2</v>
      </c>
    </row>
    <row r="3864" spans="1:4" x14ac:dyDescent="0.25">
      <c r="A3864" s="10">
        <v>43992.208333333336</v>
      </c>
      <c r="B3864" s="10">
        <f>DATE(1904,MONTH(Data_Warmte[[#This Row],[Datumtijd]]),DAY(Data_Warmte[[#This Row],[Datumtijd]]))+TIME(HOUR(Data_Warmte[[#This Row],[Datumtijd]]),MINUTE(Data_Warmte[[#This Row],[Datumtijd]]),SECOND(Data_Warmte[[#This Row],[Datumtijd]]))</f>
        <v>1623.2083333333333</v>
      </c>
      <c r="C3864" s="11">
        <v>1.7387200000000009E-5</v>
      </c>
      <c r="D3864" s="7">
        <f>Data_Warmte[[#This Row],[Fractie]]/MAX(Data_Warmte[Fractie])</f>
        <v>4.2095036701936983E-2</v>
      </c>
    </row>
    <row r="3865" spans="1:4" x14ac:dyDescent="0.25">
      <c r="A3865" s="10">
        <v>43992.25</v>
      </c>
      <c r="B3865" s="10">
        <f>DATE(1904,MONTH(Data_Warmte[[#This Row],[Datumtijd]]),DAY(Data_Warmte[[#This Row],[Datumtijd]]))+TIME(HOUR(Data_Warmte[[#This Row],[Datumtijd]]),MINUTE(Data_Warmte[[#This Row],[Datumtijd]]),SECOND(Data_Warmte[[#This Row],[Datumtijd]]))</f>
        <v>1623.25</v>
      </c>
      <c r="C3865" s="11">
        <v>3.6004319999999998E-5</v>
      </c>
      <c r="D3865" s="7">
        <f>Data_Warmte[[#This Row],[Fractie]]/MAX(Data_Warmte[Fractie])</f>
        <v>8.7167753970063211E-2</v>
      </c>
    </row>
    <row r="3866" spans="1:4" x14ac:dyDescent="0.25">
      <c r="A3866" s="10">
        <v>43992.291666666664</v>
      </c>
      <c r="B3866" s="10">
        <f>DATE(1904,MONTH(Data_Warmte[[#This Row],[Datumtijd]]),DAY(Data_Warmte[[#This Row],[Datumtijd]]))+TIME(HOUR(Data_Warmte[[#This Row],[Datumtijd]]),MINUTE(Data_Warmte[[#This Row],[Datumtijd]]),SECOND(Data_Warmte[[#This Row],[Datumtijd]]))</f>
        <v>1623.2916666666667</v>
      </c>
      <c r="C3866" s="11">
        <v>3.9013500000000022E-5</v>
      </c>
      <c r="D3866" s="7">
        <f>Data_Warmte[[#This Row],[Fractie]]/MAX(Data_Warmte[Fractie])</f>
        <v>9.4453087004866723E-2</v>
      </c>
    </row>
    <row r="3867" spans="1:4" x14ac:dyDescent="0.25">
      <c r="A3867" s="10">
        <v>43992.333333333336</v>
      </c>
      <c r="B3867" s="10">
        <f>DATE(1904,MONTH(Data_Warmte[[#This Row],[Datumtijd]]),DAY(Data_Warmte[[#This Row],[Datumtijd]]))+TIME(HOUR(Data_Warmte[[#This Row],[Datumtijd]]),MINUTE(Data_Warmte[[#This Row],[Datumtijd]]),SECOND(Data_Warmte[[#This Row],[Datumtijd]]))</f>
        <v>1623.3333333333333</v>
      </c>
      <c r="C3867" s="11">
        <v>3.0666799999999996E-5</v>
      </c>
      <c r="D3867" s="7">
        <f>Data_Warmte[[#This Row],[Fractie]]/MAX(Data_Warmte[Fractie])</f>
        <v>7.4245426033574147E-2</v>
      </c>
    </row>
    <row r="3868" spans="1:4" x14ac:dyDescent="0.25">
      <c r="A3868" s="10">
        <v>43992.375</v>
      </c>
      <c r="B3868" s="10">
        <f>DATE(1904,MONTH(Data_Warmte[[#This Row],[Datumtijd]]),DAY(Data_Warmte[[#This Row],[Datumtijd]]))+TIME(HOUR(Data_Warmte[[#This Row],[Datumtijd]]),MINUTE(Data_Warmte[[#This Row],[Datumtijd]]),SECOND(Data_Warmte[[#This Row],[Datumtijd]]))</f>
        <v>1623.375</v>
      </c>
      <c r="C3868" s="11">
        <v>2.3879999999999998E-5</v>
      </c>
      <c r="D3868" s="7">
        <f>Data_Warmte[[#This Row],[Fractie]]/MAX(Data_Warmte[Fractie])</f>
        <v>5.7814339079452395E-2</v>
      </c>
    </row>
    <row r="3869" spans="1:4" x14ac:dyDescent="0.25">
      <c r="A3869" s="10">
        <v>43992.416666666664</v>
      </c>
      <c r="B3869" s="10">
        <f>DATE(1904,MONTH(Data_Warmte[[#This Row],[Datumtijd]]),DAY(Data_Warmte[[#This Row],[Datumtijd]]))+TIME(HOUR(Data_Warmte[[#This Row],[Datumtijd]]),MINUTE(Data_Warmte[[#This Row],[Datumtijd]]),SECOND(Data_Warmte[[#This Row],[Datumtijd]]))</f>
        <v>1623.4166666666667</v>
      </c>
      <c r="C3869" s="11">
        <v>2.0129999999999999E-5</v>
      </c>
      <c r="D3869" s="7">
        <f>Data_Warmte[[#This Row],[Fractie]]/MAX(Data_Warmte[Fractie])</f>
        <v>4.873545417375949E-2</v>
      </c>
    </row>
    <row r="3870" spans="1:4" x14ac:dyDescent="0.25">
      <c r="A3870" s="10">
        <v>43992.458333333336</v>
      </c>
      <c r="B3870" s="10">
        <f>DATE(1904,MONTH(Data_Warmte[[#This Row],[Datumtijd]]),DAY(Data_Warmte[[#This Row],[Datumtijd]]))+TIME(HOUR(Data_Warmte[[#This Row],[Datumtijd]]),MINUTE(Data_Warmte[[#This Row],[Datumtijd]]),SECOND(Data_Warmte[[#This Row],[Datumtijd]]))</f>
        <v>1623.4583333333333</v>
      </c>
      <c r="C3870" s="11">
        <v>2.2079999999999999E-5</v>
      </c>
      <c r="D3870" s="7">
        <f>Data_Warmte[[#This Row],[Fractie]]/MAX(Data_Warmte[Fractie])</f>
        <v>5.3456474324719803E-2</v>
      </c>
    </row>
    <row r="3871" spans="1:4" x14ac:dyDescent="0.25">
      <c r="A3871" s="10">
        <v>43992.5</v>
      </c>
      <c r="B3871" s="10">
        <f>DATE(1904,MONTH(Data_Warmte[[#This Row],[Datumtijd]]),DAY(Data_Warmte[[#This Row],[Datumtijd]]))+TIME(HOUR(Data_Warmte[[#This Row],[Datumtijd]]),MINUTE(Data_Warmte[[#This Row],[Datumtijd]]),SECOND(Data_Warmte[[#This Row],[Datumtijd]]))</f>
        <v>1623.5</v>
      </c>
      <c r="C3871" s="11">
        <v>2.1489999999999999E-5</v>
      </c>
      <c r="D3871" s="7">
        <f>Data_Warmte[[#This Row],[Fractie]]/MAX(Data_Warmte[Fractie])</f>
        <v>5.2028063099557452E-2</v>
      </c>
    </row>
    <row r="3872" spans="1:4" x14ac:dyDescent="0.25">
      <c r="A3872" s="10">
        <v>43992.541666666664</v>
      </c>
      <c r="B3872" s="10">
        <f>DATE(1904,MONTH(Data_Warmte[[#This Row],[Datumtijd]]),DAY(Data_Warmte[[#This Row],[Datumtijd]]))+TIME(HOUR(Data_Warmte[[#This Row],[Datumtijd]]),MINUTE(Data_Warmte[[#This Row],[Datumtijd]]),SECOND(Data_Warmte[[#This Row],[Datumtijd]]))</f>
        <v>1623.5416666666667</v>
      </c>
      <c r="C3872" s="11">
        <v>1.7600000000000001E-5</v>
      </c>
      <c r="D3872" s="7">
        <f>Data_Warmte[[#This Row],[Fractie]]/MAX(Data_Warmte[Fractie])</f>
        <v>4.2610233157385352E-2</v>
      </c>
    </row>
    <row r="3873" spans="1:4" x14ac:dyDescent="0.25">
      <c r="A3873" s="10">
        <v>43992.583333333336</v>
      </c>
      <c r="B3873" s="10">
        <f>DATE(1904,MONTH(Data_Warmte[[#This Row],[Datumtijd]]),DAY(Data_Warmte[[#This Row],[Datumtijd]]))+TIME(HOUR(Data_Warmte[[#This Row],[Datumtijd]]),MINUTE(Data_Warmte[[#This Row],[Datumtijd]]),SECOND(Data_Warmte[[#This Row],[Datumtijd]]))</f>
        <v>1623.5833333333333</v>
      </c>
      <c r="C3873" s="11">
        <v>1.6120000000000002E-5</v>
      </c>
      <c r="D3873" s="7">
        <f>Data_Warmte[[#This Row],[Fractie]]/MAX(Data_Warmte[Fractie])</f>
        <v>3.9027099914605221E-2</v>
      </c>
    </row>
    <row r="3874" spans="1:4" x14ac:dyDescent="0.25">
      <c r="A3874" s="10">
        <v>43992.625</v>
      </c>
      <c r="B3874" s="10">
        <f>DATE(1904,MONTH(Data_Warmte[[#This Row],[Datumtijd]]),DAY(Data_Warmte[[#This Row],[Datumtijd]]))+TIME(HOUR(Data_Warmte[[#This Row],[Datumtijd]]),MINUTE(Data_Warmte[[#This Row],[Datumtijd]]),SECOND(Data_Warmte[[#This Row],[Datumtijd]]))</f>
        <v>1623.625</v>
      </c>
      <c r="C3874" s="11">
        <v>1.6779999999999999E-5</v>
      </c>
      <c r="D3874" s="7">
        <f>Data_Warmte[[#This Row],[Fractie]]/MAX(Data_Warmte[Fractie])</f>
        <v>4.0624983658007166E-2</v>
      </c>
    </row>
    <row r="3875" spans="1:4" x14ac:dyDescent="0.25">
      <c r="A3875" s="10">
        <v>43992.666666666664</v>
      </c>
      <c r="B3875" s="10">
        <f>DATE(1904,MONTH(Data_Warmte[[#This Row],[Datumtijd]]),DAY(Data_Warmte[[#This Row],[Datumtijd]]))+TIME(HOUR(Data_Warmte[[#This Row],[Datumtijd]]),MINUTE(Data_Warmte[[#This Row],[Datumtijd]]),SECOND(Data_Warmte[[#This Row],[Datumtijd]]))</f>
        <v>1623.6666666666667</v>
      </c>
      <c r="C3875" s="11">
        <v>2.8748659999999982E-5</v>
      </c>
      <c r="D3875" s="7">
        <f>Data_Warmte[[#This Row],[Fractie]]/MAX(Data_Warmte[Fractie])</f>
        <v>6.9601540088772562E-2</v>
      </c>
    </row>
    <row r="3876" spans="1:4" x14ac:dyDescent="0.25">
      <c r="A3876" s="10">
        <v>43992.708333333336</v>
      </c>
      <c r="B3876" s="10">
        <f>DATE(1904,MONTH(Data_Warmte[[#This Row],[Datumtijd]]),DAY(Data_Warmte[[#This Row],[Datumtijd]]))+TIME(HOUR(Data_Warmte[[#This Row],[Datumtijd]]),MINUTE(Data_Warmte[[#This Row],[Datumtijd]]),SECOND(Data_Warmte[[#This Row],[Datumtijd]]))</f>
        <v>1623.7083333333333</v>
      </c>
      <c r="C3876" s="11">
        <v>4.7998739999999974E-5</v>
      </c>
      <c r="D3876" s="7">
        <f>Data_Warmte[[#This Row],[Fractie]]/MAX(Data_Warmte[Fractie])</f>
        <v>0.11620667628754076</v>
      </c>
    </row>
    <row r="3877" spans="1:4" x14ac:dyDescent="0.25">
      <c r="A3877" s="10">
        <v>43992.75</v>
      </c>
      <c r="B3877" s="10">
        <f>DATE(1904,MONTH(Data_Warmte[[#This Row],[Datumtijd]]),DAY(Data_Warmte[[#This Row],[Datumtijd]]))+TIME(HOUR(Data_Warmte[[#This Row],[Datumtijd]]),MINUTE(Data_Warmte[[#This Row],[Datumtijd]]),SECOND(Data_Warmte[[#This Row],[Datumtijd]]))</f>
        <v>1623.75</v>
      </c>
      <c r="C3877" s="11">
        <v>4.9018299999999991E-5</v>
      </c>
      <c r="D3877" s="7">
        <f>Data_Warmte[[#This Row],[Fractie]]/MAX(Data_Warmte[Fractie])</f>
        <v>0.11867506772606035</v>
      </c>
    </row>
    <row r="3878" spans="1:4" x14ac:dyDescent="0.25">
      <c r="A3878" s="10">
        <v>43992.791666666664</v>
      </c>
      <c r="B3878" s="10">
        <f>DATE(1904,MONTH(Data_Warmte[[#This Row],[Datumtijd]]),DAY(Data_Warmte[[#This Row],[Datumtijd]]))+TIME(HOUR(Data_Warmte[[#This Row],[Datumtijd]]),MINUTE(Data_Warmte[[#This Row],[Datumtijd]]),SECOND(Data_Warmte[[#This Row],[Datumtijd]]))</f>
        <v>1623.7916666666667</v>
      </c>
      <c r="C3878" s="11">
        <v>4.3766300000000015E-5</v>
      </c>
      <c r="D3878" s="7">
        <f>Data_Warmte[[#This Row],[Fractie]]/MAX(Data_Warmte[Fractie])</f>
        <v>0.10595978678614064</v>
      </c>
    </row>
    <row r="3879" spans="1:4" x14ac:dyDescent="0.25">
      <c r="A3879" s="10">
        <v>43992.833333333336</v>
      </c>
      <c r="B3879" s="10">
        <f>DATE(1904,MONTH(Data_Warmte[[#This Row],[Datumtijd]]),DAY(Data_Warmte[[#This Row],[Datumtijd]]))+TIME(HOUR(Data_Warmte[[#This Row],[Datumtijd]]),MINUTE(Data_Warmte[[#This Row],[Datumtijd]]),SECOND(Data_Warmte[[#This Row],[Datumtijd]]))</f>
        <v>1623.8333333333333</v>
      </c>
      <c r="C3879" s="11">
        <v>3.7762589999999996E-5</v>
      </c>
      <c r="D3879" s="7">
        <f>Data_Warmte[[#This Row],[Fractie]]/MAX(Data_Warmte[Fractie])</f>
        <v>9.1424588893565251E-2</v>
      </c>
    </row>
    <row r="3880" spans="1:4" x14ac:dyDescent="0.25">
      <c r="A3880" s="10">
        <v>43992.875</v>
      </c>
      <c r="B3880" s="10">
        <f>DATE(1904,MONTH(Data_Warmte[[#This Row],[Datumtijd]]),DAY(Data_Warmte[[#This Row],[Datumtijd]]))+TIME(HOUR(Data_Warmte[[#This Row],[Datumtijd]]),MINUTE(Data_Warmte[[#This Row],[Datumtijd]]),SECOND(Data_Warmte[[#This Row],[Datumtijd]]))</f>
        <v>1623.875</v>
      </c>
      <c r="C3880" s="11">
        <v>3.3495560000000002E-5</v>
      </c>
      <c r="D3880" s="7">
        <f>Data_Warmte[[#This Row],[Fractie]]/MAX(Data_Warmte[Fractie])</f>
        <v>8.1093955757794919E-2</v>
      </c>
    </row>
    <row r="3881" spans="1:4" x14ac:dyDescent="0.25">
      <c r="A3881" s="10">
        <v>43992.916666666664</v>
      </c>
      <c r="B3881" s="10">
        <f>DATE(1904,MONTH(Data_Warmte[[#This Row],[Datumtijd]]),DAY(Data_Warmte[[#This Row],[Datumtijd]]))+TIME(HOUR(Data_Warmte[[#This Row],[Datumtijd]]),MINUTE(Data_Warmte[[#This Row],[Datumtijd]]),SECOND(Data_Warmte[[#This Row],[Datumtijd]]))</f>
        <v>1623.9166666666667</v>
      </c>
      <c r="C3881" s="11">
        <v>2.6361250000000008E-5</v>
      </c>
      <c r="D3881" s="7">
        <f>Data_Warmte[[#This Row],[Fractie]]/MAX(Data_Warmte[Fractie])</f>
        <v>6.3821534592052559E-2</v>
      </c>
    </row>
    <row r="3882" spans="1:4" x14ac:dyDescent="0.25">
      <c r="A3882" s="10">
        <v>43992.958333333336</v>
      </c>
      <c r="B3882" s="10">
        <f>DATE(1904,MONTH(Data_Warmte[[#This Row],[Datumtijd]]),DAY(Data_Warmte[[#This Row],[Datumtijd]]))+TIME(HOUR(Data_Warmte[[#This Row],[Datumtijd]]),MINUTE(Data_Warmte[[#This Row],[Datumtijd]]),SECOND(Data_Warmte[[#This Row],[Datumtijd]]))</f>
        <v>1623.9583333333333</v>
      </c>
      <c r="C3882" s="11">
        <v>1.9163240000000003E-5</v>
      </c>
      <c r="D3882" s="7">
        <f>Data_Warmte[[#This Row],[Fractie]]/MAX(Data_Warmte[Fractie])</f>
        <v>4.639489343471212E-2</v>
      </c>
    </row>
    <row r="3883" spans="1:4" x14ac:dyDescent="0.25">
      <c r="A3883" s="10">
        <v>43993</v>
      </c>
      <c r="B3883" s="10">
        <f>DATE(1904,MONTH(Data_Warmte[[#This Row],[Datumtijd]]),DAY(Data_Warmte[[#This Row],[Datumtijd]]))+TIME(HOUR(Data_Warmte[[#This Row],[Datumtijd]]),MINUTE(Data_Warmte[[#This Row],[Datumtijd]]),SECOND(Data_Warmte[[#This Row],[Datumtijd]]))</f>
        <v>1624</v>
      </c>
      <c r="C3883" s="11">
        <v>1.2001599999999997E-5</v>
      </c>
      <c r="D3883" s="7">
        <f>Data_Warmte[[#This Row],[Fractie]]/MAX(Data_Warmte[Fractie])</f>
        <v>2.9056305355777041E-2</v>
      </c>
    </row>
    <row r="3884" spans="1:4" x14ac:dyDescent="0.25">
      <c r="A3884" s="10">
        <v>43993.041666666664</v>
      </c>
      <c r="B3884" s="10">
        <f>DATE(1904,MONTH(Data_Warmte[[#This Row],[Datumtijd]]),DAY(Data_Warmte[[#This Row],[Datumtijd]]))+TIME(HOUR(Data_Warmte[[#This Row],[Datumtijd]]),MINUTE(Data_Warmte[[#This Row],[Datumtijd]]),SECOND(Data_Warmte[[#This Row],[Datumtijd]]))</f>
        <v>1624.0416666666667</v>
      </c>
      <c r="C3884" s="11">
        <v>1.091689E-5</v>
      </c>
      <c r="D3884" s="7">
        <f>Data_Warmte[[#This Row],[Fractie]]/MAX(Data_Warmte[Fractie])</f>
        <v>2.6430183423495939E-2</v>
      </c>
    </row>
    <row r="3885" spans="1:4" x14ac:dyDescent="0.25">
      <c r="A3885" s="10">
        <v>43993.083333333336</v>
      </c>
      <c r="B3885" s="10">
        <f>DATE(1904,MONTH(Data_Warmte[[#This Row],[Datumtijd]]),DAY(Data_Warmte[[#This Row],[Datumtijd]]))+TIME(HOUR(Data_Warmte[[#This Row],[Datumtijd]]),MINUTE(Data_Warmte[[#This Row],[Datumtijd]]),SECOND(Data_Warmte[[#This Row],[Datumtijd]]))</f>
        <v>1624.0833333333333</v>
      </c>
      <c r="C3885" s="11">
        <v>1.1337279999999999E-5</v>
      </c>
      <c r="D3885" s="7">
        <f>Data_Warmte[[#This Row],[Fractie]]/MAX(Data_Warmte[Fractie])</f>
        <v>2.7447962736963736E-2</v>
      </c>
    </row>
    <row r="3886" spans="1:4" x14ac:dyDescent="0.25">
      <c r="A3886" s="10">
        <v>43993.125</v>
      </c>
      <c r="B3886" s="10">
        <f>DATE(1904,MONTH(Data_Warmte[[#This Row],[Datumtijd]]),DAY(Data_Warmte[[#This Row],[Datumtijd]]))+TIME(HOUR(Data_Warmte[[#This Row],[Datumtijd]]),MINUTE(Data_Warmte[[#This Row],[Datumtijd]]),SECOND(Data_Warmte[[#This Row],[Datumtijd]]))</f>
        <v>1624.125</v>
      </c>
      <c r="C3886" s="11">
        <v>1.2084679999999998E-5</v>
      </c>
      <c r="D3886" s="7">
        <f>Data_Warmte[[#This Row],[Fractie]]/MAX(Data_Warmte[Fractie])</f>
        <v>2.9257445024567702E-2</v>
      </c>
    </row>
    <row r="3887" spans="1:4" x14ac:dyDescent="0.25">
      <c r="A3887" s="10">
        <v>43993.166666666664</v>
      </c>
      <c r="B3887" s="10">
        <f>DATE(1904,MONTH(Data_Warmte[[#This Row],[Datumtijd]]),DAY(Data_Warmte[[#This Row],[Datumtijd]]))+TIME(HOUR(Data_Warmte[[#This Row],[Datumtijd]]),MINUTE(Data_Warmte[[#This Row],[Datumtijd]]),SECOND(Data_Warmte[[#This Row],[Datumtijd]]))</f>
        <v>1624.1666666666667</v>
      </c>
      <c r="C3887" s="11">
        <v>1.0916439999999999E-5</v>
      </c>
      <c r="D3887" s="7">
        <f>Data_Warmte[[#This Row],[Fractie]]/MAX(Data_Warmte[Fractie])</f>
        <v>2.6429093957307255E-2</v>
      </c>
    </row>
    <row r="3888" spans="1:4" x14ac:dyDescent="0.25">
      <c r="A3888" s="10">
        <v>43993.208333333336</v>
      </c>
      <c r="B3888" s="10">
        <f>DATE(1904,MONTH(Data_Warmte[[#This Row],[Datumtijd]]),DAY(Data_Warmte[[#This Row],[Datumtijd]]))+TIME(HOUR(Data_Warmte[[#This Row],[Datumtijd]]),MINUTE(Data_Warmte[[#This Row],[Datumtijd]]),SECOND(Data_Warmte[[#This Row],[Datumtijd]]))</f>
        <v>1624.2083333333333</v>
      </c>
      <c r="C3888" s="11">
        <v>1.6881200000000004E-5</v>
      </c>
      <c r="D3888" s="7">
        <f>Data_Warmte[[#This Row],[Fractie]]/MAX(Data_Warmte[Fractie])</f>
        <v>4.0869992498662147E-2</v>
      </c>
    </row>
    <row r="3889" spans="1:4" x14ac:dyDescent="0.25">
      <c r="A3889" s="10">
        <v>43993.25</v>
      </c>
      <c r="B3889" s="10">
        <f>DATE(1904,MONTH(Data_Warmte[[#This Row],[Datumtijd]]),DAY(Data_Warmte[[#This Row],[Datumtijd]]))+TIME(HOUR(Data_Warmte[[#This Row],[Datumtijd]]),MINUTE(Data_Warmte[[#This Row],[Datumtijd]]),SECOND(Data_Warmte[[#This Row],[Datumtijd]]))</f>
        <v>1624.25</v>
      </c>
      <c r="C3889" s="11">
        <v>3.6390319999999998E-5</v>
      </c>
      <c r="D3889" s="7">
        <f>Data_Warmte[[#This Row],[Fractie]]/MAX(Data_Warmte[Fractie])</f>
        <v>8.8102273856355856E-2</v>
      </c>
    </row>
    <row r="3890" spans="1:4" x14ac:dyDescent="0.25">
      <c r="A3890" s="10">
        <v>43993.291666666664</v>
      </c>
      <c r="B3890" s="10">
        <f>DATE(1904,MONTH(Data_Warmte[[#This Row],[Datumtijd]]),DAY(Data_Warmte[[#This Row],[Datumtijd]]))+TIME(HOUR(Data_Warmte[[#This Row],[Datumtijd]]),MINUTE(Data_Warmte[[#This Row],[Datumtijd]]),SECOND(Data_Warmte[[#This Row],[Datumtijd]]))</f>
        <v>1624.2916666666667</v>
      </c>
      <c r="C3890" s="11">
        <v>4.1022500000000002E-5</v>
      </c>
      <c r="D3890" s="7">
        <f>Data_Warmte[[#This Row],[Fractie]]/MAX(Data_Warmte[Fractie])</f>
        <v>9.9316948278343226E-2</v>
      </c>
    </row>
    <row r="3891" spans="1:4" x14ac:dyDescent="0.25">
      <c r="A3891" s="10">
        <v>43993.333333333336</v>
      </c>
      <c r="B3891" s="10">
        <f>DATE(1904,MONTH(Data_Warmte[[#This Row],[Datumtijd]]),DAY(Data_Warmte[[#This Row],[Datumtijd]]))+TIME(HOUR(Data_Warmte[[#This Row],[Datumtijd]]),MINUTE(Data_Warmte[[#This Row],[Datumtijd]]),SECOND(Data_Warmte[[#This Row],[Datumtijd]]))</f>
        <v>1624.3333333333333</v>
      </c>
      <c r="C3891" s="11">
        <v>3.4282240000000011E-5</v>
      </c>
      <c r="D3891" s="7">
        <f>Data_Warmte[[#This Row],[Fractie]]/MAX(Data_Warmte[Fractie])</f>
        <v>8.2998536338491066E-2</v>
      </c>
    </row>
    <row r="3892" spans="1:4" x14ac:dyDescent="0.25">
      <c r="A3892" s="10">
        <v>43993.375</v>
      </c>
      <c r="B3892" s="10">
        <f>DATE(1904,MONTH(Data_Warmte[[#This Row],[Datumtijd]]),DAY(Data_Warmte[[#This Row],[Datumtijd]]))+TIME(HOUR(Data_Warmte[[#This Row],[Datumtijd]]),MINUTE(Data_Warmte[[#This Row],[Datumtijd]]),SECOND(Data_Warmte[[#This Row],[Datumtijd]]))</f>
        <v>1624.375</v>
      </c>
      <c r="C3892" s="11">
        <v>2.3879999999999998E-5</v>
      </c>
      <c r="D3892" s="7">
        <f>Data_Warmte[[#This Row],[Fractie]]/MAX(Data_Warmte[Fractie])</f>
        <v>5.7814339079452395E-2</v>
      </c>
    </row>
    <row r="3893" spans="1:4" x14ac:dyDescent="0.25">
      <c r="A3893" s="10">
        <v>43993.416666666664</v>
      </c>
      <c r="B3893" s="10">
        <f>DATE(1904,MONTH(Data_Warmte[[#This Row],[Datumtijd]]),DAY(Data_Warmte[[#This Row],[Datumtijd]]))+TIME(HOUR(Data_Warmte[[#This Row],[Datumtijd]]),MINUTE(Data_Warmte[[#This Row],[Datumtijd]]),SECOND(Data_Warmte[[#This Row],[Datumtijd]]))</f>
        <v>1624.4166666666667</v>
      </c>
      <c r="C3893" s="11">
        <v>2.0129999999999999E-5</v>
      </c>
      <c r="D3893" s="7">
        <f>Data_Warmte[[#This Row],[Fractie]]/MAX(Data_Warmte[Fractie])</f>
        <v>4.873545417375949E-2</v>
      </c>
    </row>
    <row r="3894" spans="1:4" x14ac:dyDescent="0.25">
      <c r="A3894" s="10">
        <v>43993.458333333336</v>
      </c>
      <c r="B3894" s="10">
        <f>DATE(1904,MONTH(Data_Warmte[[#This Row],[Datumtijd]]),DAY(Data_Warmte[[#This Row],[Datumtijd]]))+TIME(HOUR(Data_Warmte[[#This Row],[Datumtijd]]),MINUTE(Data_Warmte[[#This Row],[Datumtijd]]),SECOND(Data_Warmte[[#This Row],[Datumtijd]]))</f>
        <v>1624.4583333333333</v>
      </c>
      <c r="C3894" s="11">
        <v>2.2079999999999999E-5</v>
      </c>
      <c r="D3894" s="7">
        <f>Data_Warmte[[#This Row],[Fractie]]/MAX(Data_Warmte[Fractie])</f>
        <v>5.3456474324719803E-2</v>
      </c>
    </row>
    <row r="3895" spans="1:4" x14ac:dyDescent="0.25">
      <c r="A3895" s="10">
        <v>43993.5</v>
      </c>
      <c r="B3895" s="10">
        <f>DATE(1904,MONTH(Data_Warmte[[#This Row],[Datumtijd]]),DAY(Data_Warmte[[#This Row],[Datumtijd]]))+TIME(HOUR(Data_Warmte[[#This Row],[Datumtijd]]),MINUTE(Data_Warmte[[#This Row],[Datumtijd]]),SECOND(Data_Warmte[[#This Row],[Datumtijd]]))</f>
        <v>1624.5</v>
      </c>
      <c r="C3895" s="11">
        <v>2.1489999999999999E-5</v>
      </c>
      <c r="D3895" s="7">
        <f>Data_Warmte[[#This Row],[Fractie]]/MAX(Data_Warmte[Fractie])</f>
        <v>5.2028063099557452E-2</v>
      </c>
    </row>
    <row r="3896" spans="1:4" x14ac:dyDescent="0.25">
      <c r="A3896" s="10">
        <v>43993.541666666664</v>
      </c>
      <c r="B3896" s="10">
        <f>DATE(1904,MONTH(Data_Warmte[[#This Row],[Datumtijd]]),DAY(Data_Warmte[[#This Row],[Datumtijd]]))+TIME(HOUR(Data_Warmte[[#This Row],[Datumtijd]]),MINUTE(Data_Warmte[[#This Row],[Datumtijd]]),SECOND(Data_Warmte[[#This Row],[Datumtijd]]))</f>
        <v>1624.5416666666667</v>
      </c>
      <c r="C3896" s="11">
        <v>1.7600000000000001E-5</v>
      </c>
      <c r="D3896" s="7">
        <f>Data_Warmte[[#This Row],[Fractie]]/MAX(Data_Warmte[Fractie])</f>
        <v>4.2610233157385352E-2</v>
      </c>
    </row>
    <row r="3897" spans="1:4" x14ac:dyDescent="0.25">
      <c r="A3897" s="10">
        <v>43993.583333333336</v>
      </c>
      <c r="B3897" s="10">
        <f>DATE(1904,MONTH(Data_Warmte[[#This Row],[Datumtijd]]),DAY(Data_Warmte[[#This Row],[Datumtijd]]))+TIME(HOUR(Data_Warmte[[#This Row],[Datumtijd]]),MINUTE(Data_Warmte[[#This Row],[Datumtijd]]),SECOND(Data_Warmte[[#This Row],[Datumtijd]]))</f>
        <v>1624.5833333333333</v>
      </c>
      <c r="C3897" s="11">
        <v>1.6120000000000002E-5</v>
      </c>
      <c r="D3897" s="7">
        <f>Data_Warmte[[#This Row],[Fractie]]/MAX(Data_Warmte[Fractie])</f>
        <v>3.9027099914605221E-2</v>
      </c>
    </row>
    <row r="3898" spans="1:4" x14ac:dyDescent="0.25">
      <c r="A3898" s="10">
        <v>43993.625</v>
      </c>
      <c r="B3898" s="10">
        <f>DATE(1904,MONTH(Data_Warmte[[#This Row],[Datumtijd]]),DAY(Data_Warmte[[#This Row],[Datumtijd]]))+TIME(HOUR(Data_Warmte[[#This Row],[Datumtijd]]),MINUTE(Data_Warmte[[#This Row],[Datumtijd]]),SECOND(Data_Warmte[[#This Row],[Datumtijd]]))</f>
        <v>1624.625</v>
      </c>
      <c r="C3898" s="11">
        <v>1.6779999999999999E-5</v>
      </c>
      <c r="D3898" s="7">
        <f>Data_Warmte[[#This Row],[Fractie]]/MAX(Data_Warmte[Fractie])</f>
        <v>4.0624983658007166E-2</v>
      </c>
    </row>
    <row r="3899" spans="1:4" x14ac:dyDescent="0.25">
      <c r="A3899" s="10">
        <v>43993.666666666664</v>
      </c>
      <c r="B3899" s="10">
        <f>DATE(1904,MONTH(Data_Warmte[[#This Row],[Datumtijd]]),DAY(Data_Warmte[[#This Row],[Datumtijd]]))+TIME(HOUR(Data_Warmte[[#This Row],[Datumtijd]]),MINUTE(Data_Warmte[[#This Row],[Datumtijd]]),SECOND(Data_Warmte[[#This Row],[Datumtijd]]))</f>
        <v>1624.6666666666667</v>
      </c>
      <c r="C3899" s="11">
        <v>2.7300540000000003E-5</v>
      </c>
      <c r="D3899" s="7">
        <f>Data_Warmte[[#This Row],[Fractie]]/MAX(Data_Warmte[Fractie])</f>
        <v>6.6095589472870753E-2</v>
      </c>
    </row>
    <row r="3900" spans="1:4" x14ac:dyDescent="0.25">
      <c r="A3900" s="10">
        <v>43993.708333333336</v>
      </c>
      <c r="B3900" s="10">
        <f>DATE(1904,MONTH(Data_Warmte[[#This Row],[Datumtijd]]),DAY(Data_Warmte[[#This Row],[Datumtijd]]))+TIME(HOUR(Data_Warmte[[#This Row],[Datumtijd]]),MINUTE(Data_Warmte[[#This Row],[Datumtijd]]),SECOND(Data_Warmte[[#This Row],[Datumtijd]]))</f>
        <v>1624.7083333333333</v>
      </c>
      <c r="C3900" s="11">
        <v>4.4938019999999997E-5</v>
      </c>
      <c r="D3900" s="7">
        <f>Data_Warmte[[#This Row],[Fractie]]/MAX(Data_Warmte[Fractie])</f>
        <v>0.10879656305859352</v>
      </c>
    </row>
    <row r="3901" spans="1:4" x14ac:dyDescent="0.25">
      <c r="A3901" s="10">
        <v>43993.75</v>
      </c>
      <c r="B3901" s="10">
        <f>DATE(1904,MONTH(Data_Warmte[[#This Row],[Datumtijd]]),DAY(Data_Warmte[[#This Row],[Datumtijd]]))+TIME(HOUR(Data_Warmte[[#This Row],[Datumtijd]]),MINUTE(Data_Warmte[[#This Row],[Datumtijd]]),SECOND(Data_Warmte[[#This Row],[Datumtijd]]))</f>
        <v>1624.75</v>
      </c>
      <c r="C3901" s="11">
        <v>4.6483649999999987E-5</v>
      </c>
      <c r="D3901" s="7">
        <f>Data_Warmte[[#This Row],[Fractie]]/MAX(Data_Warmte[Fractie])</f>
        <v>0.11253858889240312</v>
      </c>
    </row>
    <row r="3902" spans="1:4" x14ac:dyDescent="0.25">
      <c r="A3902" s="10">
        <v>43993.791666666664</v>
      </c>
      <c r="B3902" s="10">
        <f>DATE(1904,MONTH(Data_Warmte[[#This Row],[Datumtijd]]),DAY(Data_Warmte[[#This Row],[Datumtijd]]))+TIME(HOUR(Data_Warmte[[#This Row],[Datumtijd]]),MINUTE(Data_Warmte[[#This Row],[Datumtijd]]),SECOND(Data_Warmte[[#This Row],[Datumtijd]]))</f>
        <v>1624.7916666666667</v>
      </c>
      <c r="C3902" s="11">
        <v>4.0621829999999993E-5</v>
      </c>
      <c r="D3902" s="7">
        <f>Data_Warmte[[#This Row],[Fractie]]/MAX(Data_Warmte[Fractie])</f>
        <v>9.8346911794299469E-2</v>
      </c>
    </row>
    <row r="3903" spans="1:4" x14ac:dyDescent="0.25">
      <c r="A3903" s="10">
        <v>43993.833333333336</v>
      </c>
      <c r="B3903" s="10">
        <f>DATE(1904,MONTH(Data_Warmte[[#This Row],[Datumtijd]]),DAY(Data_Warmte[[#This Row],[Datumtijd]]))+TIME(HOUR(Data_Warmte[[#This Row],[Datumtijd]]),MINUTE(Data_Warmte[[#This Row],[Datumtijd]]),SECOND(Data_Warmte[[#This Row],[Datumtijd]]))</f>
        <v>1624.8333333333333</v>
      </c>
      <c r="C3903" s="11">
        <v>3.5313060000000023E-5</v>
      </c>
      <c r="D3903" s="7">
        <f>Data_Warmte[[#This Row],[Fractie]]/MAX(Data_Warmte[Fractie])</f>
        <v>8.5494188642087465E-2</v>
      </c>
    </row>
    <row r="3904" spans="1:4" x14ac:dyDescent="0.25">
      <c r="A3904" s="10">
        <v>43993.875</v>
      </c>
      <c r="B3904" s="10">
        <f>DATE(1904,MONTH(Data_Warmte[[#This Row],[Datumtijd]]),DAY(Data_Warmte[[#This Row],[Datumtijd]]))+TIME(HOUR(Data_Warmte[[#This Row],[Datumtijd]]),MINUTE(Data_Warmte[[#This Row],[Datumtijd]]),SECOND(Data_Warmte[[#This Row],[Datumtijd]]))</f>
        <v>1624.875</v>
      </c>
      <c r="C3904" s="11">
        <v>2.9829950000000011E-5</v>
      </c>
      <c r="D3904" s="7">
        <f>Data_Warmte[[#This Row],[Fractie]]/MAX(Data_Warmte[Fractie])</f>
        <v>7.2219382078019756E-2</v>
      </c>
    </row>
    <row r="3905" spans="1:4" x14ac:dyDescent="0.25">
      <c r="A3905" s="10">
        <v>43993.916666666664</v>
      </c>
      <c r="B3905" s="10">
        <f>DATE(1904,MONTH(Data_Warmte[[#This Row],[Datumtijd]]),DAY(Data_Warmte[[#This Row],[Datumtijd]]))+TIME(HOUR(Data_Warmte[[#This Row],[Datumtijd]]),MINUTE(Data_Warmte[[#This Row],[Datumtijd]]),SECOND(Data_Warmte[[#This Row],[Datumtijd]]))</f>
        <v>1624.9166666666667</v>
      </c>
      <c r="C3905" s="11">
        <v>2.3880750000000007E-5</v>
      </c>
      <c r="D3905" s="7">
        <f>Data_Warmte[[#This Row],[Fractie]]/MAX(Data_Warmte[Fractie])</f>
        <v>5.7816154856433551E-2</v>
      </c>
    </row>
    <row r="3906" spans="1:4" x14ac:dyDescent="0.25">
      <c r="A3906" s="10">
        <v>43993.958333333336</v>
      </c>
      <c r="B3906" s="10">
        <f>DATE(1904,MONTH(Data_Warmte[[#This Row],[Datumtijd]]),DAY(Data_Warmte[[#This Row],[Datumtijd]]))+TIME(HOUR(Data_Warmte[[#This Row],[Datumtijd]]),MINUTE(Data_Warmte[[#This Row],[Datumtijd]]),SECOND(Data_Warmte[[#This Row],[Datumtijd]]))</f>
        <v>1624.9583333333333</v>
      </c>
      <c r="C3906" s="11">
        <v>1.8028240000000001E-5</v>
      </c>
      <c r="D3906" s="7">
        <f>Data_Warmte[[#This Row],[Fractie]]/MAX(Data_Warmte[Fractie])</f>
        <v>4.3647017603255733E-2</v>
      </c>
    </row>
    <row r="3907" spans="1:4" x14ac:dyDescent="0.25">
      <c r="A3907" s="10">
        <v>43994</v>
      </c>
      <c r="B3907" s="10">
        <f>DATE(1904,MONTH(Data_Warmte[[#This Row],[Datumtijd]]),DAY(Data_Warmte[[#This Row],[Datumtijd]]))+TIME(HOUR(Data_Warmte[[#This Row],[Datumtijd]]),MINUTE(Data_Warmte[[#This Row],[Datumtijd]]),SECOND(Data_Warmte[[#This Row],[Datumtijd]]))</f>
        <v>1625</v>
      </c>
      <c r="C3907" s="11">
        <v>1.1444799999999996E-5</v>
      </c>
      <c r="D3907" s="7">
        <f>Data_Warmte[[#This Row],[Fractie]]/MAX(Data_Warmte[Fractie])</f>
        <v>2.7708272524979757E-2</v>
      </c>
    </row>
    <row r="3908" spans="1:4" x14ac:dyDescent="0.25">
      <c r="A3908" s="10">
        <v>43994.041666666664</v>
      </c>
      <c r="B3908" s="10">
        <f>DATE(1904,MONTH(Data_Warmte[[#This Row],[Datumtijd]]),DAY(Data_Warmte[[#This Row],[Datumtijd]]))+TIME(HOUR(Data_Warmte[[#This Row],[Datumtijd]]),MINUTE(Data_Warmte[[#This Row],[Datumtijd]]),SECOND(Data_Warmte[[#This Row],[Datumtijd]]))</f>
        <v>1625.0416666666667</v>
      </c>
      <c r="C3908" s="11">
        <v>1.055224E-5</v>
      </c>
      <c r="D3908" s="7">
        <f>Data_Warmte[[#This Row],[Fractie]]/MAX(Data_Warmte[Fractie])</f>
        <v>2.5547352655266364E-2</v>
      </c>
    </row>
    <row r="3909" spans="1:4" x14ac:dyDescent="0.25">
      <c r="A3909" s="10">
        <v>43994.083333333336</v>
      </c>
      <c r="B3909" s="10">
        <f>DATE(1904,MONTH(Data_Warmte[[#This Row],[Datumtijd]]),DAY(Data_Warmte[[#This Row],[Datumtijd]]))+TIME(HOUR(Data_Warmte[[#This Row],[Datumtijd]]),MINUTE(Data_Warmte[[#This Row],[Datumtijd]]),SECOND(Data_Warmte[[#This Row],[Datumtijd]]))</f>
        <v>1625.0833333333333</v>
      </c>
      <c r="C3909" s="11">
        <v>1.0666119999999999E-5</v>
      </c>
      <c r="D3909" s="7">
        <f>Data_Warmte[[#This Row],[Fractie]]/MAX(Data_Warmte[Fractie])</f>
        <v>2.5823060232082442E-2</v>
      </c>
    </row>
    <row r="3910" spans="1:4" x14ac:dyDescent="0.25">
      <c r="A3910" s="10">
        <v>43994.125</v>
      </c>
      <c r="B3910" s="10">
        <f>DATE(1904,MONTH(Data_Warmte[[#This Row],[Datumtijd]]),DAY(Data_Warmte[[#This Row],[Datumtijd]]))+TIME(HOUR(Data_Warmte[[#This Row],[Datumtijd]]),MINUTE(Data_Warmte[[#This Row],[Datumtijd]]),SECOND(Data_Warmte[[#This Row],[Datumtijd]]))</f>
        <v>1625.125</v>
      </c>
      <c r="C3910" s="11">
        <v>1.1666209999999999E-5</v>
      </c>
      <c r="D3910" s="7">
        <f>Data_Warmte[[#This Row],[Fractie]]/MAX(Data_Warmte[Fractie])</f>
        <v>2.8244314100171621E-2</v>
      </c>
    </row>
    <row r="3911" spans="1:4" x14ac:dyDescent="0.25">
      <c r="A3911" s="10">
        <v>43994.166666666664</v>
      </c>
      <c r="B3911" s="10">
        <f>DATE(1904,MONTH(Data_Warmte[[#This Row],[Datumtijd]]),DAY(Data_Warmte[[#This Row],[Datumtijd]]))+TIME(HOUR(Data_Warmte[[#This Row],[Datumtijd]]),MINUTE(Data_Warmte[[#This Row],[Datumtijd]]),SECOND(Data_Warmte[[#This Row],[Datumtijd]]))</f>
        <v>1625.1666666666667</v>
      </c>
      <c r="C3911" s="11">
        <v>1.0155069999999998E-5</v>
      </c>
      <c r="D3911" s="7">
        <f>Data_Warmte[[#This Row],[Fractie]]/MAX(Data_Warmte[Fractie])</f>
        <v>2.4585789797134612E-2</v>
      </c>
    </row>
    <row r="3912" spans="1:4" x14ac:dyDescent="0.25">
      <c r="A3912" s="10">
        <v>43994.208333333336</v>
      </c>
      <c r="B3912" s="10">
        <f>DATE(1904,MONTH(Data_Warmte[[#This Row],[Datumtijd]]),DAY(Data_Warmte[[#This Row],[Datumtijd]]))+TIME(HOUR(Data_Warmte[[#This Row],[Datumtijd]]),MINUTE(Data_Warmte[[#This Row],[Datumtijd]]),SECOND(Data_Warmte[[#This Row],[Datumtijd]]))</f>
        <v>1625.2083333333333</v>
      </c>
      <c r="C3912" s="11">
        <v>1.6007200000000005E-5</v>
      </c>
      <c r="D3912" s="7">
        <f>Data_Warmte[[#This Row],[Fractie]]/MAX(Data_Warmte[Fractie])</f>
        <v>3.875400705664199E-2</v>
      </c>
    </row>
    <row r="3913" spans="1:4" x14ac:dyDescent="0.25">
      <c r="A3913" s="10">
        <v>43994.25</v>
      </c>
      <c r="B3913" s="10">
        <f>DATE(1904,MONTH(Data_Warmte[[#This Row],[Datumtijd]]),DAY(Data_Warmte[[#This Row],[Datumtijd]]))+TIME(HOUR(Data_Warmte[[#This Row],[Datumtijd]]),MINUTE(Data_Warmte[[#This Row],[Datumtijd]]),SECOND(Data_Warmte[[#This Row],[Datumtijd]]))</f>
        <v>1625.25</v>
      </c>
      <c r="C3913" s="11">
        <v>3.4444880000000005E-5</v>
      </c>
      <c r="D3913" s="7">
        <f>Data_Warmte[[#This Row],[Fractie]]/MAX(Data_Warmte[Fractie])</f>
        <v>8.3392293629440895E-2</v>
      </c>
    </row>
    <row r="3914" spans="1:4" x14ac:dyDescent="0.25">
      <c r="A3914" s="10">
        <v>43994.291666666664</v>
      </c>
      <c r="B3914" s="10">
        <f>DATE(1904,MONTH(Data_Warmte[[#This Row],[Datumtijd]]),DAY(Data_Warmte[[#This Row],[Datumtijd]]))+TIME(HOUR(Data_Warmte[[#This Row],[Datumtijd]]),MINUTE(Data_Warmte[[#This Row],[Datumtijd]]),SECOND(Data_Warmte[[#This Row],[Datumtijd]]))</f>
        <v>1625.2916666666667</v>
      </c>
      <c r="C3914" s="11">
        <v>3.7496499999999989E-5</v>
      </c>
      <c r="D3914" s="7">
        <f>Data_Warmte[[#This Row],[Fractie]]/MAX(Data_Warmte[Fractie])</f>
        <v>9.078037543101701E-2</v>
      </c>
    </row>
    <row r="3915" spans="1:4" x14ac:dyDescent="0.25">
      <c r="A3915" s="10">
        <v>43994.333333333336</v>
      </c>
      <c r="B3915" s="10">
        <f>DATE(1904,MONTH(Data_Warmte[[#This Row],[Datumtijd]]),DAY(Data_Warmte[[#This Row],[Datumtijd]]))+TIME(HOUR(Data_Warmte[[#This Row],[Datumtijd]]),MINUTE(Data_Warmte[[#This Row],[Datumtijd]]),SECOND(Data_Warmte[[#This Row],[Datumtijd]]))</f>
        <v>1625.3333333333333</v>
      </c>
      <c r="C3915" s="11">
        <v>3.1738819999999996E-5</v>
      </c>
      <c r="D3915" s="7">
        <f>Data_Warmte[[#This Row],[Fractie]]/MAX(Data_Warmte[Fractie])</f>
        <v>7.6840825019334383E-2</v>
      </c>
    </row>
    <row r="3916" spans="1:4" x14ac:dyDescent="0.25">
      <c r="A3916" s="10">
        <v>43994.375</v>
      </c>
      <c r="B3916" s="10">
        <f>DATE(1904,MONTH(Data_Warmte[[#This Row],[Datumtijd]]),DAY(Data_Warmte[[#This Row],[Datumtijd]]))+TIME(HOUR(Data_Warmte[[#This Row],[Datumtijd]]),MINUTE(Data_Warmte[[#This Row],[Datumtijd]]),SECOND(Data_Warmte[[#This Row],[Datumtijd]]))</f>
        <v>1625.375</v>
      </c>
      <c r="C3916" s="11">
        <v>2.3879999999999998E-5</v>
      </c>
      <c r="D3916" s="7">
        <f>Data_Warmte[[#This Row],[Fractie]]/MAX(Data_Warmte[Fractie])</f>
        <v>5.7814339079452395E-2</v>
      </c>
    </row>
    <row r="3917" spans="1:4" x14ac:dyDescent="0.25">
      <c r="A3917" s="10">
        <v>43994.416666666664</v>
      </c>
      <c r="B3917" s="10">
        <f>DATE(1904,MONTH(Data_Warmte[[#This Row],[Datumtijd]]),DAY(Data_Warmte[[#This Row],[Datumtijd]]))+TIME(HOUR(Data_Warmte[[#This Row],[Datumtijd]]),MINUTE(Data_Warmte[[#This Row],[Datumtijd]]),SECOND(Data_Warmte[[#This Row],[Datumtijd]]))</f>
        <v>1625.4166666666667</v>
      </c>
      <c r="C3917" s="11">
        <v>2.0129999999999999E-5</v>
      </c>
      <c r="D3917" s="7">
        <f>Data_Warmte[[#This Row],[Fractie]]/MAX(Data_Warmte[Fractie])</f>
        <v>4.873545417375949E-2</v>
      </c>
    </row>
    <row r="3918" spans="1:4" x14ac:dyDescent="0.25">
      <c r="A3918" s="10">
        <v>43994.458333333336</v>
      </c>
      <c r="B3918" s="10">
        <f>DATE(1904,MONTH(Data_Warmte[[#This Row],[Datumtijd]]),DAY(Data_Warmte[[#This Row],[Datumtijd]]))+TIME(HOUR(Data_Warmte[[#This Row],[Datumtijd]]),MINUTE(Data_Warmte[[#This Row],[Datumtijd]]),SECOND(Data_Warmte[[#This Row],[Datumtijd]]))</f>
        <v>1625.4583333333333</v>
      </c>
      <c r="C3918" s="11">
        <v>2.2079999999999999E-5</v>
      </c>
      <c r="D3918" s="7">
        <f>Data_Warmte[[#This Row],[Fractie]]/MAX(Data_Warmte[Fractie])</f>
        <v>5.3456474324719803E-2</v>
      </c>
    </row>
    <row r="3919" spans="1:4" x14ac:dyDescent="0.25">
      <c r="A3919" s="10">
        <v>43994.5</v>
      </c>
      <c r="B3919" s="10">
        <f>DATE(1904,MONTH(Data_Warmte[[#This Row],[Datumtijd]]),DAY(Data_Warmte[[#This Row],[Datumtijd]]))+TIME(HOUR(Data_Warmte[[#This Row],[Datumtijd]]),MINUTE(Data_Warmte[[#This Row],[Datumtijd]]),SECOND(Data_Warmte[[#This Row],[Datumtijd]]))</f>
        <v>1625.5</v>
      </c>
      <c r="C3919" s="11">
        <v>2.1489999999999999E-5</v>
      </c>
      <c r="D3919" s="7">
        <f>Data_Warmte[[#This Row],[Fractie]]/MAX(Data_Warmte[Fractie])</f>
        <v>5.2028063099557452E-2</v>
      </c>
    </row>
    <row r="3920" spans="1:4" x14ac:dyDescent="0.25">
      <c r="A3920" s="10">
        <v>43994.541666666664</v>
      </c>
      <c r="B3920" s="10">
        <f>DATE(1904,MONTH(Data_Warmte[[#This Row],[Datumtijd]]),DAY(Data_Warmte[[#This Row],[Datumtijd]]))+TIME(HOUR(Data_Warmte[[#This Row],[Datumtijd]]),MINUTE(Data_Warmte[[#This Row],[Datumtijd]]),SECOND(Data_Warmte[[#This Row],[Datumtijd]]))</f>
        <v>1625.5416666666667</v>
      </c>
      <c r="C3920" s="11">
        <v>1.7600000000000001E-5</v>
      </c>
      <c r="D3920" s="7">
        <f>Data_Warmte[[#This Row],[Fractie]]/MAX(Data_Warmte[Fractie])</f>
        <v>4.2610233157385352E-2</v>
      </c>
    </row>
    <row r="3921" spans="1:4" x14ac:dyDescent="0.25">
      <c r="A3921" s="10">
        <v>43994.583333333336</v>
      </c>
      <c r="B3921" s="10">
        <f>DATE(1904,MONTH(Data_Warmte[[#This Row],[Datumtijd]]),DAY(Data_Warmte[[#This Row],[Datumtijd]]))+TIME(HOUR(Data_Warmte[[#This Row],[Datumtijd]]),MINUTE(Data_Warmte[[#This Row],[Datumtijd]]),SECOND(Data_Warmte[[#This Row],[Datumtijd]]))</f>
        <v>1625.5833333333333</v>
      </c>
      <c r="C3921" s="11">
        <v>1.6120000000000002E-5</v>
      </c>
      <c r="D3921" s="7">
        <f>Data_Warmte[[#This Row],[Fractie]]/MAX(Data_Warmte[Fractie])</f>
        <v>3.9027099914605221E-2</v>
      </c>
    </row>
    <row r="3922" spans="1:4" x14ac:dyDescent="0.25">
      <c r="A3922" s="10">
        <v>43994.625</v>
      </c>
      <c r="B3922" s="10">
        <f>DATE(1904,MONTH(Data_Warmte[[#This Row],[Datumtijd]]),DAY(Data_Warmte[[#This Row],[Datumtijd]]))+TIME(HOUR(Data_Warmte[[#This Row],[Datumtijd]]),MINUTE(Data_Warmte[[#This Row],[Datumtijd]]),SECOND(Data_Warmte[[#This Row],[Datumtijd]]))</f>
        <v>1625.625</v>
      </c>
      <c r="C3922" s="11">
        <v>1.6779999999999999E-5</v>
      </c>
      <c r="D3922" s="7">
        <f>Data_Warmte[[#This Row],[Fractie]]/MAX(Data_Warmte[Fractie])</f>
        <v>4.0624983658007166E-2</v>
      </c>
    </row>
    <row r="3923" spans="1:4" x14ac:dyDescent="0.25">
      <c r="A3923" s="10">
        <v>43994.666666666664</v>
      </c>
      <c r="B3923" s="10">
        <f>DATE(1904,MONTH(Data_Warmte[[#This Row],[Datumtijd]]),DAY(Data_Warmte[[#This Row],[Datumtijd]]))+TIME(HOUR(Data_Warmte[[#This Row],[Datumtijd]]),MINUTE(Data_Warmte[[#This Row],[Datumtijd]]),SECOND(Data_Warmte[[#This Row],[Datumtijd]]))</f>
        <v>1625.6666666666667</v>
      </c>
      <c r="C3923" s="11">
        <v>2.830716000000001E-5</v>
      </c>
      <c r="D3923" s="7">
        <f>Data_Warmte[[#This Row],[Fractie]]/MAX(Data_Warmte[Fractie])</f>
        <v>6.8532652705875718E-2</v>
      </c>
    </row>
    <row r="3924" spans="1:4" x14ac:dyDescent="0.25">
      <c r="A3924" s="10">
        <v>43994.708333333336</v>
      </c>
      <c r="B3924" s="10">
        <f>DATE(1904,MONTH(Data_Warmte[[#This Row],[Datumtijd]]),DAY(Data_Warmte[[#This Row],[Datumtijd]]))+TIME(HOUR(Data_Warmte[[#This Row],[Datumtijd]]),MINUTE(Data_Warmte[[#This Row],[Datumtijd]]),SECOND(Data_Warmte[[#This Row],[Datumtijd]]))</f>
        <v>1625.7083333333333</v>
      </c>
      <c r="C3924" s="11">
        <v>4.4781059999999981E-5</v>
      </c>
      <c r="D3924" s="7">
        <f>Data_Warmte[[#This Row],[Fractie]]/MAX(Data_Warmte[Fractie])</f>
        <v>0.10841655725198079</v>
      </c>
    </row>
    <row r="3925" spans="1:4" x14ac:dyDescent="0.25">
      <c r="A3925" s="10">
        <v>43994.75</v>
      </c>
      <c r="B3925" s="10">
        <f>DATE(1904,MONTH(Data_Warmte[[#This Row],[Datumtijd]]),DAY(Data_Warmte[[#This Row],[Datumtijd]]))+TIME(HOUR(Data_Warmte[[#This Row],[Datumtijd]]),MINUTE(Data_Warmte[[#This Row],[Datumtijd]]),SECOND(Data_Warmte[[#This Row],[Datumtijd]]))</f>
        <v>1625.75</v>
      </c>
      <c r="C3925" s="11">
        <v>4.5146349999999988E-5</v>
      </c>
      <c r="D3925" s="7">
        <f>Data_Warmte[[#This Row],[Fractie]]/MAX(Data_Warmte[Fractie])</f>
        <v>0.1093009374832343</v>
      </c>
    </row>
    <row r="3926" spans="1:4" x14ac:dyDescent="0.25">
      <c r="A3926" s="10">
        <v>43994.791666666664</v>
      </c>
      <c r="B3926" s="10">
        <f>DATE(1904,MONTH(Data_Warmte[[#This Row],[Datumtijd]]),DAY(Data_Warmte[[#This Row],[Datumtijd]]))+TIME(HOUR(Data_Warmte[[#This Row],[Datumtijd]]),MINUTE(Data_Warmte[[#This Row],[Datumtijd]]),SECOND(Data_Warmte[[#This Row],[Datumtijd]]))</f>
        <v>1625.7916666666667</v>
      </c>
      <c r="C3926" s="11">
        <v>4.000223000000001E-5</v>
      </c>
      <c r="D3926" s="7">
        <f>Data_Warmte[[#This Row],[Fractie]]/MAX(Data_Warmte[Fractie])</f>
        <v>9.6846837904281557E-2</v>
      </c>
    </row>
    <row r="3927" spans="1:4" x14ac:dyDescent="0.25">
      <c r="A3927" s="10">
        <v>43994.833333333336</v>
      </c>
      <c r="B3927" s="10">
        <f>DATE(1904,MONTH(Data_Warmte[[#This Row],[Datumtijd]]),DAY(Data_Warmte[[#This Row],[Datumtijd]]))+TIME(HOUR(Data_Warmte[[#This Row],[Datumtijd]]),MINUTE(Data_Warmte[[#This Row],[Datumtijd]]),SECOND(Data_Warmte[[#This Row],[Datumtijd]]))</f>
        <v>1625.8333333333333</v>
      </c>
      <c r="C3927" s="11">
        <v>3.4672660000000002E-5</v>
      </c>
      <c r="D3927" s="7">
        <f>Data_Warmte[[#This Row],[Fractie]]/MAX(Data_Warmte[Fractie])</f>
        <v>8.3943757203792546E-2</v>
      </c>
    </row>
    <row r="3928" spans="1:4" x14ac:dyDescent="0.25">
      <c r="A3928" s="10">
        <v>43994.875</v>
      </c>
      <c r="B3928" s="10">
        <f>DATE(1904,MONTH(Data_Warmte[[#This Row],[Datumtijd]]),DAY(Data_Warmte[[#This Row],[Datumtijd]]))+TIME(HOUR(Data_Warmte[[#This Row],[Datumtijd]]),MINUTE(Data_Warmte[[#This Row],[Datumtijd]]),SECOND(Data_Warmte[[#This Row],[Datumtijd]]))</f>
        <v>1625.875</v>
      </c>
      <c r="C3928" s="11">
        <v>2.9404070000000003E-5</v>
      </c>
      <c r="D3928" s="7">
        <f>Data_Warmte[[#This Row],[Fractie]]/MAX(Data_Warmte[Fractie])</f>
        <v>7.1188311277049998E-2</v>
      </c>
    </row>
    <row r="3929" spans="1:4" x14ac:dyDescent="0.25">
      <c r="A3929" s="10">
        <v>43994.916666666664</v>
      </c>
      <c r="B3929" s="10">
        <f>DATE(1904,MONTH(Data_Warmte[[#This Row],[Datumtijd]]),DAY(Data_Warmte[[#This Row],[Datumtijd]]))+TIME(HOUR(Data_Warmte[[#This Row],[Datumtijd]]),MINUTE(Data_Warmte[[#This Row],[Datumtijd]]),SECOND(Data_Warmte[[#This Row],[Datumtijd]]))</f>
        <v>1625.9166666666667</v>
      </c>
      <c r="C3929" s="11">
        <v>2.4465000000000011E-5</v>
      </c>
      <c r="D3929" s="7">
        <f>Data_Warmte[[#This Row],[Fractie]]/MAX(Data_Warmte[Fractie])</f>
        <v>5.9230645124740515E-2</v>
      </c>
    </row>
    <row r="3930" spans="1:4" x14ac:dyDescent="0.25">
      <c r="A3930" s="10">
        <v>43994.958333333336</v>
      </c>
      <c r="B3930" s="10">
        <f>DATE(1904,MONTH(Data_Warmte[[#This Row],[Datumtijd]]),DAY(Data_Warmte[[#This Row],[Datumtijd]]))+TIME(HOUR(Data_Warmte[[#This Row],[Datumtijd]]),MINUTE(Data_Warmte[[#This Row],[Datumtijd]]),SECOND(Data_Warmte[[#This Row],[Datumtijd]]))</f>
        <v>1625.9583333333333</v>
      </c>
      <c r="C3930" s="11">
        <v>1.8559419999999999E-5</v>
      </c>
      <c r="D3930" s="7">
        <f>Data_Warmte[[#This Row],[Fractie]]/MAX(Data_Warmte[Fractie])</f>
        <v>4.4933023492377315E-2</v>
      </c>
    </row>
    <row r="3931" spans="1:4" x14ac:dyDescent="0.25">
      <c r="A3931" s="10">
        <v>43995</v>
      </c>
      <c r="B3931" s="10">
        <f>DATE(1904,MONTH(Data_Warmte[[#This Row],[Datumtijd]]),DAY(Data_Warmte[[#This Row],[Datumtijd]]))+TIME(HOUR(Data_Warmte[[#This Row],[Datumtijd]]),MINUTE(Data_Warmte[[#This Row],[Datumtijd]]),SECOND(Data_Warmte[[#This Row],[Datumtijd]]))</f>
        <v>1626</v>
      </c>
      <c r="C3931" s="11">
        <v>1.4361960000000001E-5</v>
      </c>
      <c r="D3931" s="7">
        <f>Data_Warmte[[#This Row],[Fractie]]/MAX(Data_Warmte[Fractie])</f>
        <v>3.4770821829377394E-2</v>
      </c>
    </row>
    <row r="3932" spans="1:4" x14ac:dyDescent="0.25">
      <c r="A3932" s="10">
        <v>43995.041666666664</v>
      </c>
      <c r="B3932" s="10">
        <f>DATE(1904,MONTH(Data_Warmte[[#This Row],[Datumtijd]]),DAY(Data_Warmte[[#This Row],[Datumtijd]]))+TIME(HOUR(Data_Warmte[[#This Row],[Datumtijd]]),MINUTE(Data_Warmte[[#This Row],[Datumtijd]]),SECOND(Data_Warmte[[#This Row],[Datumtijd]]))</f>
        <v>1626.0416666666667</v>
      </c>
      <c r="C3932" s="11">
        <v>1.1856319999999998E-5</v>
      </c>
      <c r="D3932" s="7">
        <f>Data_Warmte[[#This Row],[Fractie]]/MAX(Data_Warmte[Fractie])</f>
        <v>2.8704577249350625E-2</v>
      </c>
    </row>
    <row r="3933" spans="1:4" x14ac:dyDescent="0.25">
      <c r="A3933" s="10">
        <v>43995.083333333336</v>
      </c>
      <c r="B3933" s="10">
        <f>DATE(1904,MONTH(Data_Warmte[[#This Row],[Datumtijd]]),DAY(Data_Warmte[[#This Row],[Datumtijd]]))+TIME(HOUR(Data_Warmte[[#This Row],[Datumtijd]]),MINUTE(Data_Warmte[[#This Row],[Datumtijd]]),SECOND(Data_Warmte[[#This Row],[Datumtijd]]))</f>
        <v>1626.0833333333333</v>
      </c>
      <c r="C3933" s="11">
        <v>1.2487100000000001E-5</v>
      </c>
      <c r="D3933" s="7">
        <f>Data_Warmte[[#This Row],[Fractie]]/MAX(Data_Warmte[Fractie])</f>
        <v>3.0231718321567423E-2</v>
      </c>
    </row>
    <row r="3934" spans="1:4" x14ac:dyDescent="0.25">
      <c r="A3934" s="10">
        <v>43995.125</v>
      </c>
      <c r="B3934" s="10">
        <f>DATE(1904,MONTH(Data_Warmte[[#This Row],[Datumtijd]]),DAY(Data_Warmte[[#This Row],[Datumtijd]]))+TIME(HOUR(Data_Warmte[[#This Row],[Datumtijd]]),MINUTE(Data_Warmte[[#This Row],[Datumtijd]]),SECOND(Data_Warmte[[#This Row],[Datumtijd]]))</f>
        <v>1626.125</v>
      </c>
      <c r="C3934" s="11">
        <v>1.1677919999999998E-5</v>
      </c>
      <c r="D3934" s="7">
        <f>Data_Warmte[[#This Row],[Fractie]]/MAX(Data_Warmte[Fractie])</f>
        <v>2.8272664431437129E-2</v>
      </c>
    </row>
    <row r="3935" spans="1:4" x14ac:dyDescent="0.25">
      <c r="A3935" s="10">
        <v>43995.166666666664</v>
      </c>
      <c r="B3935" s="10">
        <f>DATE(1904,MONTH(Data_Warmte[[#This Row],[Datumtijd]]),DAY(Data_Warmte[[#This Row],[Datumtijd]]))+TIME(HOUR(Data_Warmte[[#This Row],[Datumtijd]]),MINUTE(Data_Warmte[[#This Row],[Datumtijd]]),SECOND(Data_Warmte[[#This Row],[Datumtijd]]))</f>
        <v>1626.1666666666667</v>
      </c>
      <c r="C3935" s="11">
        <v>1.0883489999999999E-5</v>
      </c>
      <c r="D3935" s="7">
        <f>Data_Warmte[[#This Row],[Fractie]]/MAX(Data_Warmte[Fractie])</f>
        <v>2.63493208219359E-2</v>
      </c>
    </row>
    <row r="3936" spans="1:4" x14ac:dyDescent="0.25">
      <c r="A3936" s="10">
        <v>43995.208333333336</v>
      </c>
      <c r="B3936" s="10">
        <f>DATE(1904,MONTH(Data_Warmte[[#This Row],[Datumtijd]]),DAY(Data_Warmte[[#This Row],[Datumtijd]]))+TIME(HOUR(Data_Warmte[[#This Row],[Datumtijd]]),MINUTE(Data_Warmte[[#This Row],[Datumtijd]]),SECOND(Data_Warmte[[#This Row],[Datumtijd]]))</f>
        <v>1626.2083333333333</v>
      </c>
      <c r="C3936" s="11">
        <v>1.395363E-5</v>
      </c>
      <c r="D3936" s="7">
        <f>Data_Warmte[[#This Row],[Fractie]]/MAX(Data_Warmte[Fractie])</f>
        <v>3.3782240209766307E-2</v>
      </c>
    </row>
    <row r="3937" spans="1:4" x14ac:dyDescent="0.25">
      <c r="A3937" s="10">
        <v>43995.25</v>
      </c>
      <c r="B3937" s="10">
        <f>DATE(1904,MONTH(Data_Warmte[[#This Row],[Datumtijd]]),DAY(Data_Warmte[[#This Row],[Datumtijd]]))+TIME(HOUR(Data_Warmte[[#This Row],[Datumtijd]]),MINUTE(Data_Warmte[[#This Row],[Datumtijd]]),SECOND(Data_Warmte[[#This Row],[Datumtijd]]))</f>
        <v>1626.25</v>
      </c>
      <c r="C3937" s="11">
        <v>1.7182960000000002E-5</v>
      </c>
      <c r="D3937" s="7">
        <f>Data_Warmte[[#This Row],[Fractie]]/MAX(Data_Warmte[Fractie])</f>
        <v>4.1600564314433312E-2</v>
      </c>
    </row>
    <row r="3938" spans="1:4" x14ac:dyDescent="0.25">
      <c r="A3938" s="10">
        <v>43995.291666666664</v>
      </c>
      <c r="B3938" s="10">
        <f>DATE(1904,MONTH(Data_Warmte[[#This Row],[Datumtijd]]),DAY(Data_Warmte[[#This Row],[Datumtijd]]))+TIME(HOUR(Data_Warmte[[#This Row],[Datumtijd]]),MINUTE(Data_Warmte[[#This Row],[Datumtijd]]),SECOND(Data_Warmte[[#This Row],[Datumtijd]]))</f>
        <v>1626.2916666666667</v>
      </c>
      <c r="C3938" s="11">
        <v>3.4371459999999992E-5</v>
      </c>
      <c r="D3938" s="7">
        <f>Data_Warmte[[#This Row],[Fractie]]/MAX(Data_Warmte[Fractie])</f>
        <v>8.3214541168167275E-2</v>
      </c>
    </row>
    <row r="3939" spans="1:4" x14ac:dyDescent="0.25">
      <c r="A3939" s="10">
        <v>43995.333333333336</v>
      </c>
      <c r="B3939" s="10">
        <f>DATE(1904,MONTH(Data_Warmte[[#This Row],[Datumtijd]]),DAY(Data_Warmte[[#This Row],[Datumtijd]]))+TIME(HOUR(Data_Warmte[[#This Row],[Datumtijd]]),MINUTE(Data_Warmte[[#This Row],[Datumtijd]]),SECOND(Data_Warmte[[#This Row],[Datumtijd]]))</f>
        <v>1626.3333333333333</v>
      </c>
      <c r="C3939" s="11">
        <v>4.6402600000000022E-5</v>
      </c>
      <c r="D3939" s="7">
        <f>Data_Warmte[[#This Row],[Fractie]]/MAX(Data_Warmte[Fractie])</f>
        <v>0.1123423639266415</v>
      </c>
    </row>
    <row r="3940" spans="1:4" x14ac:dyDescent="0.25">
      <c r="A3940" s="10">
        <v>43995.375</v>
      </c>
      <c r="B3940" s="10">
        <f>DATE(1904,MONTH(Data_Warmte[[#This Row],[Datumtijd]]),DAY(Data_Warmte[[#This Row],[Datumtijd]]))+TIME(HOUR(Data_Warmte[[#This Row],[Datumtijd]]),MINUTE(Data_Warmte[[#This Row],[Datumtijd]]),SECOND(Data_Warmte[[#This Row],[Datumtijd]]))</f>
        <v>1626.375</v>
      </c>
      <c r="C3940" s="11">
        <v>4.3961280000000001E-5</v>
      </c>
      <c r="D3940" s="7">
        <f>Data_Warmte[[#This Row],[Fractie]]/MAX(Data_Warmte[Fractie])</f>
        <v>0.10643184038051713</v>
      </c>
    </row>
    <row r="3941" spans="1:4" x14ac:dyDescent="0.25">
      <c r="A3941" s="10">
        <v>43995.416666666664</v>
      </c>
      <c r="B3941" s="10">
        <f>DATE(1904,MONTH(Data_Warmte[[#This Row],[Datumtijd]]),DAY(Data_Warmte[[#This Row],[Datumtijd]]))+TIME(HOUR(Data_Warmte[[#This Row],[Datumtijd]]),MINUTE(Data_Warmte[[#This Row],[Datumtijd]]),SECOND(Data_Warmte[[#This Row],[Datumtijd]]))</f>
        <v>1626.4166666666667</v>
      </c>
      <c r="C3941" s="11">
        <v>2.5680000000000001E-5</v>
      </c>
      <c r="D3941" s="7">
        <f>Data_Warmte[[#This Row],[Fractie]]/MAX(Data_Warmte[Fractie])</f>
        <v>6.2172203834184994E-2</v>
      </c>
    </row>
    <row r="3942" spans="1:4" x14ac:dyDescent="0.25">
      <c r="A3942" s="10">
        <v>43995.458333333336</v>
      </c>
      <c r="B3942" s="10">
        <f>DATE(1904,MONTH(Data_Warmte[[#This Row],[Datumtijd]]),DAY(Data_Warmte[[#This Row],[Datumtijd]]))+TIME(HOUR(Data_Warmte[[#This Row],[Datumtijd]]),MINUTE(Data_Warmte[[#This Row],[Datumtijd]]),SECOND(Data_Warmte[[#This Row],[Datumtijd]]))</f>
        <v>1626.4583333333333</v>
      </c>
      <c r="C3942" s="11">
        <v>3.1316029999999998E-5</v>
      </c>
      <c r="D3942" s="7">
        <f>Data_Warmte[[#This Row],[Fractie]]/MAX(Data_Warmte[Fractie])</f>
        <v>7.5817235219526949E-2</v>
      </c>
    </row>
    <row r="3943" spans="1:4" x14ac:dyDescent="0.25">
      <c r="A3943" s="10">
        <v>43995.5</v>
      </c>
      <c r="B3943" s="10">
        <f>DATE(1904,MONTH(Data_Warmte[[#This Row],[Datumtijd]]),DAY(Data_Warmte[[#This Row],[Datumtijd]]))+TIME(HOUR(Data_Warmte[[#This Row],[Datumtijd]]),MINUTE(Data_Warmte[[#This Row],[Datumtijd]]),SECOND(Data_Warmte[[#This Row],[Datumtijd]]))</f>
        <v>1626.5</v>
      </c>
      <c r="C3943" s="11">
        <v>2.9687419999999998E-5</v>
      </c>
      <c r="D3943" s="7">
        <f>Data_Warmte[[#This Row],[Fractie]]/MAX(Data_Warmte[Fractie])</f>
        <v>7.1874311820524145E-2</v>
      </c>
    </row>
    <row r="3944" spans="1:4" x14ac:dyDescent="0.25">
      <c r="A3944" s="10">
        <v>43995.541666666664</v>
      </c>
      <c r="B3944" s="10">
        <f>DATE(1904,MONTH(Data_Warmte[[#This Row],[Datumtijd]]),DAY(Data_Warmte[[#This Row],[Datumtijd]]))+TIME(HOUR(Data_Warmte[[#This Row],[Datumtijd]]),MINUTE(Data_Warmte[[#This Row],[Datumtijd]]),SECOND(Data_Warmte[[#This Row],[Datumtijd]]))</f>
        <v>1626.5416666666667</v>
      </c>
      <c r="C3944" s="11">
        <v>2.5562320000000002E-5</v>
      </c>
      <c r="D3944" s="7">
        <f>Data_Warmte[[#This Row],[Fractie]]/MAX(Data_Warmte[Fractie])</f>
        <v>6.1887296320664476E-2</v>
      </c>
    </row>
    <row r="3945" spans="1:4" x14ac:dyDescent="0.25">
      <c r="A3945" s="10">
        <v>43995.583333333336</v>
      </c>
      <c r="B3945" s="10">
        <f>DATE(1904,MONTH(Data_Warmte[[#This Row],[Datumtijd]]),DAY(Data_Warmte[[#This Row],[Datumtijd]]))+TIME(HOUR(Data_Warmte[[#This Row],[Datumtijd]]),MINUTE(Data_Warmte[[#This Row],[Datumtijd]]),SECOND(Data_Warmte[[#This Row],[Datumtijd]]))</f>
        <v>1626.5833333333333</v>
      </c>
      <c r="C3945" s="11">
        <v>2.1293540000000001E-5</v>
      </c>
      <c r="D3945" s="7">
        <f>Data_Warmte[[#This Row],[Fractie]]/MAX(Data_Warmte[Fractie])</f>
        <v>5.1552426371938145E-2</v>
      </c>
    </row>
    <row r="3946" spans="1:4" x14ac:dyDescent="0.25">
      <c r="A3946" s="10">
        <v>43995.625</v>
      </c>
      <c r="B3946" s="10">
        <f>DATE(1904,MONTH(Data_Warmte[[#This Row],[Datumtijd]]),DAY(Data_Warmte[[#This Row],[Datumtijd]]))+TIME(HOUR(Data_Warmte[[#This Row],[Datumtijd]]),MINUTE(Data_Warmte[[#This Row],[Datumtijd]]),SECOND(Data_Warmte[[#This Row],[Datumtijd]]))</f>
        <v>1626.625</v>
      </c>
      <c r="C3946" s="11">
        <v>2.1105199999999999E-5</v>
      </c>
      <c r="D3946" s="7">
        <f>Data_Warmte[[#This Row],[Fractie]]/MAX(Data_Warmte[Fractie])</f>
        <v>5.1096448456434615E-2</v>
      </c>
    </row>
    <row r="3947" spans="1:4" x14ac:dyDescent="0.25">
      <c r="A3947" s="10">
        <v>43995.666666666664</v>
      </c>
      <c r="B3947" s="10">
        <f>DATE(1904,MONTH(Data_Warmte[[#This Row],[Datumtijd]]),DAY(Data_Warmte[[#This Row],[Datumtijd]]))+TIME(HOUR(Data_Warmte[[#This Row],[Datumtijd]]),MINUTE(Data_Warmte[[#This Row],[Datumtijd]]),SECOND(Data_Warmte[[#This Row],[Datumtijd]]))</f>
        <v>1626.6666666666667</v>
      </c>
      <c r="C3947" s="11">
        <v>2.4950399999999997E-5</v>
      </c>
      <c r="D3947" s="7">
        <f>Data_Warmte[[#This Row],[Fractie]]/MAX(Data_Warmte[Fractie])</f>
        <v>6.040581598693337E-2</v>
      </c>
    </row>
    <row r="3948" spans="1:4" x14ac:dyDescent="0.25">
      <c r="A3948" s="10">
        <v>43995.708333333336</v>
      </c>
      <c r="B3948" s="10">
        <f>DATE(1904,MONTH(Data_Warmte[[#This Row],[Datumtijd]]),DAY(Data_Warmte[[#This Row],[Datumtijd]]))+TIME(HOUR(Data_Warmte[[#This Row],[Datumtijd]]),MINUTE(Data_Warmte[[#This Row],[Datumtijd]]),SECOND(Data_Warmte[[#This Row],[Datumtijd]]))</f>
        <v>1626.7083333333333</v>
      </c>
      <c r="C3948" s="11">
        <v>3.5815720000000005E-5</v>
      </c>
      <c r="D3948" s="7">
        <f>Data_Warmte[[#This Row],[Fractie]]/MAX(Data_Warmte[Fractie])</f>
        <v>8.6711146585206247E-2</v>
      </c>
    </row>
    <row r="3949" spans="1:4" x14ac:dyDescent="0.25">
      <c r="A3949" s="10">
        <v>43995.75</v>
      </c>
      <c r="B3949" s="10">
        <f>DATE(1904,MONTH(Data_Warmte[[#This Row],[Datumtijd]]),DAY(Data_Warmte[[#This Row],[Datumtijd]]))+TIME(HOUR(Data_Warmte[[#This Row],[Datumtijd]]),MINUTE(Data_Warmte[[#This Row],[Datumtijd]]),SECOND(Data_Warmte[[#This Row],[Datumtijd]]))</f>
        <v>1626.75</v>
      </c>
      <c r="C3949" s="11">
        <v>3.9638870000000009E-5</v>
      </c>
      <c r="D3949" s="7">
        <f>Data_Warmte[[#This Row],[Fractie]]/MAX(Data_Warmte[Fractie])</f>
        <v>9.5967130272459539E-2</v>
      </c>
    </row>
    <row r="3950" spans="1:4" x14ac:dyDescent="0.25">
      <c r="A3950" s="10">
        <v>43995.791666666664</v>
      </c>
      <c r="B3950" s="10">
        <f>DATE(1904,MONTH(Data_Warmte[[#This Row],[Datumtijd]]),DAY(Data_Warmte[[#This Row],[Datumtijd]]))+TIME(HOUR(Data_Warmte[[#This Row],[Datumtijd]]),MINUTE(Data_Warmte[[#This Row],[Datumtijd]]),SECOND(Data_Warmte[[#This Row],[Datumtijd]]))</f>
        <v>1626.7916666666667</v>
      </c>
      <c r="C3950" s="11">
        <v>3.8647540000000002E-5</v>
      </c>
      <c r="D3950" s="7">
        <f>Data_Warmte[[#This Row],[Fractie]]/MAX(Data_Warmte[Fractie])</f>
        <v>9.356708467951004E-2</v>
      </c>
    </row>
    <row r="3951" spans="1:4" x14ac:dyDescent="0.25">
      <c r="A3951" s="10">
        <v>43995.833333333336</v>
      </c>
      <c r="B3951" s="10">
        <f>DATE(1904,MONTH(Data_Warmte[[#This Row],[Datumtijd]]),DAY(Data_Warmte[[#This Row],[Datumtijd]]))+TIME(HOUR(Data_Warmte[[#This Row],[Datumtijd]]),MINUTE(Data_Warmte[[#This Row],[Datumtijd]]),SECOND(Data_Warmte[[#This Row],[Datumtijd]]))</f>
        <v>1626.8333333333333</v>
      </c>
      <c r="C3951" s="11">
        <v>3.2134600000000002E-5</v>
      </c>
      <c r="D3951" s="7">
        <f>Data_Warmte[[#This Row],[Fractie]]/MAX(Data_Warmte[Fractie])</f>
        <v>7.7799022637461107E-2</v>
      </c>
    </row>
    <row r="3952" spans="1:4" x14ac:dyDescent="0.25">
      <c r="A3952" s="10">
        <v>43995.875</v>
      </c>
      <c r="B3952" s="10">
        <f>DATE(1904,MONTH(Data_Warmte[[#This Row],[Datumtijd]]),DAY(Data_Warmte[[#This Row],[Datumtijd]]))+TIME(HOUR(Data_Warmte[[#This Row],[Datumtijd]]),MINUTE(Data_Warmte[[#This Row],[Datumtijd]]),SECOND(Data_Warmte[[#This Row],[Datumtijd]]))</f>
        <v>1626.875</v>
      </c>
      <c r="C3952" s="11">
        <v>2.3341290000000002E-5</v>
      </c>
      <c r="D3952" s="7">
        <f>Data_Warmte[[#This Row],[Fractie]]/MAX(Data_Warmte[Fractie])</f>
        <v>5.6510102789440186E-2</v>
      </c>
    </row>
    <row r="3953" spans="1:4" x14ac:dyDescent="0.25">
      <c r="A3953" s="10">
        <v>43995.916666666664</v>
      </c>
      <c r="B3953" s="10">
        <f>DATE(1904,MONTH(Data_Warmte[[#This Row],[Datumtijd]]),DAY(Data_Warmte[[#This Row],[Datumtijd]]))+TIME(HOUR(Data_Warmte[[#This Row],[Datumtijd]]),MINUTE(Data_Warmte[[#This Row],[Datumtijd]]),SECOND(Data_Warmte[[#This Row],[Datumtijd]]))</f>
        <v>1626.9166666666667</v>
      </c>
      <c r="C3953" s="11">
        <v>2.1903000000000007E-5</v>
      </c>
      <c r="D3953" s="7">
        <f>Data_Warmte[[#This Row],[Fractie]]/MAX(Data_Warmte[Fractie])</f>
        <v>5.3027950957171117E-2</v>
      </c>
    </row>
    <row r="3954" spans="1:4" x14ac:dyDescent="0.25">
      <c r="A3954" s="10">
        <v>43995.958333333336</v>
      </c>
      <c r="B3954" s="10">
        <f>DATE(1904,MONTH(Data_Warmte[[#This Row],[Datumtijd]]),DAY(Data_Warmte[[#This Row],[Datumtijd]]))+TIME(HOUR(Data_Warmte[[#This Row],[Datumtijd]]),MINUTE(Data_Warmte[[#This Row],[Datumtijd]]),SECOND(Data_Warmte[[#This Row],[Datumtijd]]))</f>
        <v>1626.9583333333333</v>
      </c>
      <c r="C3954" s="11">
        <v>1.5987660000000007E-5</v>
      </c>
      <c r="D3954" s="7">
        <f>Data_Warmte[[#This Row],[Fractie]]/MAX(Data_Warmte[Fractie])</f>
        <v>3.8706700013693397E-2</v>
      </c>
    </row>
    <row r="3955" spans="1:4" x14ac:dyDescent="0.25">
      <c r="A3955" s="10">
        <v>43996</v>
      </c>
      <c r="B3955" s="10">
        <f>DATE(1904,MONTH(Data_Warmte[[#This Row],[Datumtijd]]),DAY(Data_Warmte[[#This Row],[Datumtijd]]))+TIME(HOUR(Data_Warmte[[#This Row],[Datumtijd]]),MINUTE(Data_Warmte[[#This Row],[Datumtijd]]),SECOND(Data_Warmte[[#This Row],[Datumtijd]]))</f>
        <v>1627</v>
      </c>
      <c r="C3955" s="11">
        <v>1.2039500000000001E-5</v>
      </c>
      <c r="D3955" s="7">
        <f>Data_Warmte[[#This Row],[Fractie]]/MAX(Data_Warmte[Fractie])</f>
        <v>2.9148062619223918E-2</v>
      </c>
    </row>
    <row r="3956" spans="1:4" x14ac:dyDescent="0.25">
      <c r="A3956" s="10">
        <v>43996.041666666664</v>
      </c>
      <c r="B3956" s="10">
        <f>DATE(1904,MONTH(Data_Warmte[[#This Row],[Datumtijd]]),DAY(Data_Warmte[[#This Row],[Datumtijd]]))+TIME(HOUR(Data_Warmte[[#This Row],[Datumtijd]]),MINUTE(Data_Warmte[[#This Row],[Datumtijd]]),SECOND(Data_Warmte[[#This Row],[Datumtijd]]))</f>
        <v>1627.0416666666667</v>
      </c>
      <c r="C3956" s="11">
        <v>7.34E-6</v>
      </c>
      <c r="D3956" s="7">
        <f>Data_Warmte[[#This Row],[Fractie]]/MAX(Data_Warmte[Fractie])</f>
        <v>1.7770404055409573E-2</v>
      </c>
    </row>
    <row r="3957" spans="1:4" x14ac:dyDescent="0.25">
      <c r="A3957" s="10">
        <v>43996.083333333336</v>
      </c>
      <c r="B3957" s="10">
        <f>DATE(1904,MONTH(Data_Warmte[[#This Row],[Datumtijd]]),DAY(Data_Warmte[[#This Row],[Datumtijd]]))+TIME(HOUR(Data_Warmte[[#This Row],[Datumtijd]]),MINUTE(Data_Warmte[[#This Row],[Datumtijd]]),SECOND(Data_Warmte[[#This Row],[Datumtijd]]))</f>
        <v>1627.0833333333333</v>
      </c>
      <c r="C3957" s="11">
        <v>6.5124600000000013E-6</v>
      </c>
      <c r="D3957" s="7">
        <f>Data_Warmte[[#This Row],[Fractie]]/MAX(Data_Warmte[Fractie])</f>
        <v>1.5766899944781015E-2</v>
      </c>
    </row>
    <row r="3958" spans="1:4" x14ac:dyDescent="0.25">
      <c r="A3958" s="10">
        <v>43996.125</v>
      </c>
      <c r="B3958" s="10">
        <f>DATE(1904,MONTH(Data_Warmte[[#This Row],[Datumtijd]]),DAY(Data_Warmte[[#This Row],[Datumtijd]]))+TIME(HOUR(Data_Warmte[[#This Row],[Datumtijd]]),MINUTE(Data_Warmte[[#This Row],[Datumtijd]]),SECOND(Data_Warmte[[#This Row],[Datumtijd]]))</f>
        <v>1627.125</v>
      </c>
      <c r="C3958" s="11">
        <v>6.64E-6</v>
      </c>
      <c r="D3958" s="7">
        <f>Data_Warmte[[#This Row],[Fractie]]/MAX(Data_Warmte[Fractie])</f>
        <v>1.6075678873013564E-2</v>
      </c>
    </row>
    <row r="3959" spans="1:4" x14ac:dyDescent="0.25">
      <c r="A3959" s="10">
        <v>43996.166666666664</v>
      </c>
      <c r="B3959" s="10">
        <f>DATE(1904,MONTH(Data_Warmte[[#This Row],[Datumtijd]]),DAY(Data_Warmte[[#This Row],[Datumtijd]]))+TIME(HOUR(Data_Warmte[[#This Row],[Datumtijd]]),MINUTE(Data_Warmte[[#This Row],[Datumtijd]]),SECOND(Data_Warmte[[#This Row],[Datumtijd]]))</f>
        <v>1627.1666666666667</v>
      </c>
      <c r="C3959" s="11">
        <v>6.4899999999999997E-6</v>
      </c>
      <c r="D3959" s="7">
        <f>Data_Warmte[[#This Row],[Fractie]]/MAX(Data_Warmte[Fractie])</f>
        <v>1.5712523476785846E-2</v>
      </c>
    </row>
    <row r="3960" spans="1:4" x14ac:dyDescent="0.25">
      <c r="A3960" s="10">
        <v>43996.208333333336</v>
      </c>
      <c r="B3960" s="10">
        <f>DATE(1904,MONTH(Data_Warmte[[#This Row],[Datumtijd]]),DAY(Data_Warmte[[#This Row],[Datumtijd]]))+TIME(HOUR(Data_Warmte[[#This Row],[Datumtijd]]),MINUTE(Data_Warmte[[#This Row],[Datumtijd]]),SECOND(Data_Warmte[[#This Row],[Datumtijd]]))</f>
        <v>1627.2083333333333</v>
      </c>
      <c r="C3960" s="11">
        <v>7.17E-6</v>
      </c>
      <c r="D3960" s="7">
        <f>Data_Warmte[[#This Row],[Fractie]]/MAX(Data_Warmte[Fractie])</f>
        <v>1.7358827939684827E-2</v>
      </c>
    </row>
    <row r="3961" spans="1:4" x14ac:dyDescent="0.25">
      <c r="A3961" s="10">
        <v>43996.25</v>
      </c>
      <c r="B3961" s="10">
        <f>DATE(1904,MONTH(Data_Warmte[[#This Row],[Datumtijd]]),DAY(Data_Warmte[[#This Row],[Datumtijd]]))+TIME(HOUR(Data_Warmte[[#This Row],[Datumtijd]]),MINUTE(Data_Warmte[[#This Row],[Datumtijd]]),SECOND(Data_Warmte[[#This Row],[Datumtijd]]))</f>
        <v>1627.25</v>
      </c>
      <c r="C3961" s="11">
        <v>9.8800000000000003E-6</v>
      </c>
      <c r="D3961" s="7">
        <f>Data_Warmte[[#This Row],[Fractie]]/MAX(Data_Warmte[Fractie])</f>
        <v>2.391983543153223E-2</v>
      </c>
    </row>
    <row r="3962" spans="1:4" x14ac:dyDescent="0.25">
      <c r="A3962" s="10">
        <v>43996.291666666664</v>
      </c>
      <c r="B3962" s="10">
        <f>DATE(1904,MONTH(Data_Warmte[[#This Row],[Datumtijd]]),DAY(Data_Warmte[[#This Row],[Datumtijd]]))+TIME(HOUR(Data_Warmte[[#This Row],[Datumtijd]]),MINUTE(Data_Warmte[[#This Row],[Datumtijd]]),SECOND(Data_Warmte[[#This Row],[Datumtijd]]))</f>
        <v>1627.2916666666667</v>
      </c>
      <c r="C3962" s="11">
        <v>2.5605929999999977E-5</v>
      </c>
      <c r="D3962" s="7">
        <f>Data_Warmte[[#This Row],[Fractie]]/MAX(Data_Warmte[Fractie])</f>
        <v>6.1992877699527688E-2</v>
      </c>
    </row>
    <row r="3963" spans="1:4" x14ac:dyDescent="0.25">
      <c r="A3963" s="10">
        <v>43996.333333333336</v>
      </c>
      <c r="B3963" s="10">
        <f>DATE(1904,MONTH(Data_Warmte[[#This Row],[Datumtijd]]),DAY(Data_Warmte[[#This Row],[Datumtijd]]))+TIME(HOUR(Data_Warmte[[#This Row],[Datumtijd]]),MINUTE(Data_Warmte[[#This Row],[Datumtijd]]),SECOND(Data_Warmte[[#This Row],[Datumtijd]]))</f>
        <v>1627.3333333333333</v>
      </c>
      <c r="C3963" s="11">
        <v>4.0091619999999995E-5</v>
      </c>
      <c r="D3963" s="7">
        <f>Data_Warmte[[#This Row],[Fractie]]/MAX(Data_Warmte[Fractie])</f>
        <v>9.7063254310073496E-2</v>
      </c>
    </row>
    <row r="3964" spans="1:4" x14ac:dyDescent="0.25">
      <c r="A3964" s="10">
        <v>43996.375</v>
      </c>
      <c r="B3964" s="10">
        <f>DATE(1904,MONTH(Data_Warmte[[#This Row],[Datumtijd]]),DAY(Data_Warmte[[#This Row],[Datumtijd]]))+TIME(HOUR(Data_Warmte[[#This Row],[Datumtijd]]),MINUTE(Data_Warmte[[#This Row],[Datumtijd]]),SECOND(Data_Warmte[[#This Row],[Datumtijd]]))</f>
        <v>1627.375</v>
      </c>
      <c r="C3964" s="11">
        <v>4.2980200000000006E-5</v>
      </c>
      <c r="D3964" s="7">
        <f>Data_Warmte[[#This Row],[Fractie]]/MAX(Data_Warmte[Fractie])</f>
        <v>0.1040566104063099</v>
      </c>
    </row>
    <row r="3965" spans="1:4" x14ac:dyDescent="0.25">
      <c r="A3965" s="10">
        <v>43996.416666666664</v>
      </c>
      <c r="B3965" s="10">
        <f>DATE(1904,MONTH(Data_Warmte[[#This Row],[Datumtijd]]),DAY(Data_Warmte[[#This Row],[Datumtijd]]))+TIME(HOUR(Data_Warmte[[#This Row],[Datumtijd]]),MINUTE(Data_Warmte[[#This Row],[Datumtijd]]),SECOND(Data_Warmte[[#This Row],[Datumtijd]]))</f>
        <v>1627.4166666666667</v>
      </c>
      <c r="C3965" s="11">
        <v>3.245572000000001E-5</v>
      </c>
      <c r="D3965" s="7">
        <f>Data_Warmte[[#This Row],[Fractie]]/MAX(Data_Warmte[Fractie])</f>
        <v>7.8576465709705418E-2</v>
      </c>
    </row>
    <row r="3966" spans="1:4" x14ac:dyDescent="0.25">
      <c r="A3966" s="10">
        <v>43996.458333333336</v>
      </c>
      <c r="B3966" s="10">
        <f>DATE(1904,MONTH(Data_Warmte[[#This Row],[Datumtijd]]),DAY(Data_Warmte[[#This Row],[Datumtijd]]))+TIME(HOUR(Data_Warmte[[#This Row],[Datumtijd]]),MINUTE(Data_Warmte[[#This Row],[Datumtijd]]),SECOND(Data_Warmte[[#This Row],[Datumtijd]]))</f>
        <v>1627.4583333333333</v>
      </c>
      <c r="C3966" s="11">
        <v>2.8949999999999999E-5</v>
      </c>
      <c r="D3966" s="7">
        <f>Data_Warmte[[#This Row],[Fractie]]/MAX(Data_Warmte[Fractie])</f>
        <v>7.0088991471949191E-2</v>
      </c>
    </row>
    <row r="3967" spans="1:4" x14ac:dyDescent="0.25">
      <c r="A3967" s="10">
        <v>43996.5</v>
      </c>
      <c r="B3967" s="10">
        <f>DATE(1904,MONTH(Data_Warmte[[#This Row],[Datumtijd]]),DAY(Data_Warmte[[#This Row],[Datumtijd]]))+TIME(HOUR(Data_Warmte[[#This Row],[Datumtijd]]),MINUTE(Data_Warmte[[#This Row],[Datumtijd]]),SECOND(Data_Warmte[[#This Row],[Datumtijd]]))</f>
        <v>1627.5</v>
      </c>
      <c r="C3967" s="11">
        <v>2.8220000000000001E-5</v>
      </c>
      <c r="D3967" s="7">
        <f>Data_Warmte[[#This Row],[Fractie]]/MAX(Data_Warmte[Fractie])</f>
        <v>6.8321635210307652E-2</v>
      </c>
    </row>
    <row r="3968" spans="1:4" x14ac:dyDescent="0.25">
      <c r="A3968" s="10">
        <v>43996.541666666664</v>
      </c>
      <c r="B3968" s="10">
        <f>DATE(1904,MONTH(Data_Warmte[[#This Row],[Datumtijd]]),DAY(Data_Warmte[[#This Row],[Datumtijd]]))+TIME(HOUR(Data_Warmte[[#This Row],[Datumtijd]]),MINUTE(Data_Warmte[[#This Row],[Datumtijd]]),SECOND(Data_Warmte[[#This Row],[Datumtijd]]))</f>
        <v>1627.5416666666667</v>
      </c>
      <c r="C3968" s="11">
        <v>2.506579999999999E-5</v>
      </c>
      <c r="D3968" s="7">
        <f>Data_Warmte[[#This Row],[Fractie]]/MAX(Data_Warmte[Fractie])</f>
        <v>6.0685203538431209E-2</v>
      </c>
    </row>
    <row r="3969" spans="1:4" x14ac:dyDescent="0.25">
      <c r="A3969" s="10">
        <v>43996.583333333336</v>
      </c>
      <c r="B3969" s="10">
        <f>DATE(1904,MONTH(Data_Warmte[[#This Row],[Datumtijd]]),DAY(Data_Warmte[[#This Row],[Datumtijd]]))+TIME(HOUR(Data_Warmte[[#This Row],[Datumtijd]]),MINUTE(Data_Warmte[[#This Row],[Datumtijd]]),SECOND(Data_Warmte[[#This Row],[Datumtijd]]))</f>
        <v>1627.5833333333333</v>
      </c>
      <c r="C3969" s="11">
        <v>2.0825919999999998E-5</v>
      </c>
      <c r="D3969" s="7">
        <f>Data_Warmte[[#This Row],[Fractie]]/MAX(Data_Warmte[Fractie])</f>
        <v>5.0420301529378105E-2</v>
      </c>
    </row>
    <row r="3970" spans="1:4" x14ac:dyDescent="0.25">
      <c r="A3970" s="10">
        <v>43996.625</v>
      </c>
      <c r="B3970" s="10">
        <f>DATE(1904,MONTH(Data_Warmte[[#This Row],[Datumtijd]]),DAY(Data_Warmte[[#This Row],[Datumtijd]]))+TIME(HOUR(Data_Warmte[[#This Row],[Datumtijd]]),MINUTE(Data_Warmte[[#This Row],[Datumtijd]]),SECOND(Data_Warmte[[#This Row],[Datumtijd]]))</f>
        <v>1627.625</v>
      </c>
      <c r="C3970" s="11">
        <v>2.1030120000000002E-5</v>
      </c>
      <c r="D3970" s="7">
        <f>Data_Warmte[[#This Row],[Fractie]]/MAX(Data_Warmte[Fractie])</f>
        <v>5.0914677075442775E-2</v>
      </c>
    </row>
    <row r="3971" spans="1:4" x14ac:dyDescent="0.25">
      <c r="A3971" s="10">
        <v>43996.666666666664</v>
      </c>
      <c r="B3971" s="10">
        <f>DATE(1904,MONTH(Data_Warmte[[#This Row],[Datumtijd]]),DAY(Data_Warmte[[#This Row],[Datumtijd]]))+TIME(HOUR(Data_Warmte[[#This Row],[Datumtijd]]),MINUTE(Data_Warmte[[#This Row],[Datumtijd]]),SECOND(Data_Warmte[[#This Row],[Datumtijd]]))</f>
        <v>1627.6666666666667</v>
      </c>
      <c r="C3971" s="11">
        <v>1.84E-5</v>
      </c>
      <c r="D3971" s="7">
        <f>Data_Warmte[[#This Row],[Fractie]]/MAX(Data_Warmte[Fractie])</f>
        <v>4.4547061937266506E-2</v>
      </c>
    </row>
    <row r="3972" spans="1:4" x14ac:dyDescent="0.25">
      <c r="A3972" s="10">
        <v>43996.708333333336</v>
      </c>
      <c r="B3972" s="10">
        <f>DATE(1904,MONTH(Data_Warmte[[#This Row],[Datumtijd]]),DAY(Data_Warmte[[#This Row],[Datumtijd]]))+TIME(HOUR(Data_Warmte[[#This Row],[Datumtijd]]),MINUTE(Data_Warmte[[#This Row],[Datumtijd]]),SECOND(Data_Warmte[[#This Row],[Datumtijd]]))</f>
        <v>1627.7083333333333</v>
      </c>
      <c r="C3972" s="11">
        <v>3.2008149999999993E-5</v>
      </c>
      <c r="D3972" s="7">
        <f>Data_Warmte[[#This Row],[Fractie]]/MAX(Data_Warmte[Fractie])</f>
        <v>7.7492882638441118E-2</v>
      </c>
    </row>
    <row r="3973" spans="1:4" x14ac:dyDescent="0.25">
      <c r="A3973" s="10">
        <v>43996.75</v>
      </c>
      <c r="B3973" s="10">
        <f>DATE(1904,MONTH(Data_Warmte[[#This Row],[Datumtijd]]),DAY(Data_Warmte[[#This Row],[Datumtijd]]))+TIME(HOUR(Data_Warmte[[#This Row],[Datumtijd]]),MINUTE(Data_Warmte[[#This Row],[Datumtijd]]),SECOND(Data_Warmte[[#This Row],[Datumtijd]]))</f>
        <v>1627.75</v>
      </c>
      <c r="C3973" s="11">
        <v>3.7080240000000001E-5</v>
      </c>
      <c r="D3973" s="7">
        <f>Data_Warmte[[#This Row],[Fractie]]/MAX(Data_Warmte[Fractie])</f>
        <v>8.9772594996125374E-2</v>
      </c>
    </row>
    <row r="3974" spans="1:4" x14ac:dyDescent="0.25">
      <c r="A3974" s="10">
        <v>43996.791666666664</v>
      </c>
      <c r="B3974" s="10">
        <f>DATE(1904,MONTH(Data_Warmte[[#This Row],[Datumtijd]]),DAY(Data_Warmte[[#This Row],[Datumtijd]]))+TIME(HOUR(Data_Warmte[[#This Row],[Datumtijd]]),MINUTE(Data_Warmte[[#This Row],[Datumtijd]]),SECOND(Data_Warmte[[#This Row],[Datumtijd]]))</f>
        <v>1627.7916666666667</v>
      </c>
      <c r="C3974" s="11">
        <v>3.4942909999999988E-5</v>
      </c>
      <c r="D3974" s="7">
        <f>Data_Warmte[[#This Row],[Fractie]]/MAX(Data_Warmte[Fractie])</f>
        <v>8.4598042175996119E-2</v>
      </c>
    </row>
    <row r="3975" spans="1:4" x14ac:dyDescent="0.25">
      <c r="A3975" s="10">
        <v>43996.833333333336</v>
      </c>
      <c r="B3975" s="10">
        <f>DATE(1904,MONTH(Data_Warmte[[#This Row],[Datumtijd]]),DAY(Data_Warmte[[#This Row],[Datumtijd]]))+TIME(HOUR(Data_Warmte[[#This Row],[Datumtijd]]),MINUTE(Data_Warmte[[#This Row],[Datumtijd]]),SECOND(Data_Warmte[[#This Row],[Datumtijd]]))</f>
        <v>1627.8333333333333</v>
      </c>
      <c r="C3975" s="11">
        <v>2.9058600000000007E-5</v>
      </c>
      <c r="D3975" s="7">
        <f>Data_Warmte[[#This Row],[Fractie]]/MAX(Data_Warmte[Fractie])</f>
        <v>7.0351915978818083E-2</v>
      </c>
    </row>
    <row r="3976" spans="1:4" x14ac:dyDescent="0.25">
      <c r="A3976" s="10">
        <v>43996.875</v>
      </c>
      <c r="B3976" s="10">
        <f>DATE(1904,MONTH(Data_Warmte[[#This Row],[Datumtijd]]),DAY(Data_Warmte[[#This Row],[Datumtijd]]))+TIME(HOUR(Data_Warmte[[#This Row],[Datumtijd]]),MINUTE(Data_Warmte[[#This Row],[Datumtijd]]),SECOND(Data_Warmte[[#This Row],[Datumtijd]]))</f>
        <v>1627.875</v>
      </c>
      <c r="C3976" s="11">
        <v>2.4587800000000012E-5</v>
      </c>
      <c r="D3976" s="7">
        <f>Data_Warmte[[#This Row],[Fractie]]/MAX(Data_Warmte[Fractie])</f>
        <v>5.9527948342452279E-2</v>
      </c>
    </row>
    <row r="3977" spans="1:4" x14ac:dyDescent="0.25">
      <c r="A3977" s="10">
        <v>43996.916666666664</v>
      </c>
      <c r="B3977" s="10">
        <f>DATE(1904,MONTH(Data_Warmte[[#This Row],[Datumtijd]]),DAY(Data_Warmte[[#This Row],[Datumtijd]]))+TIME(HOUR(Data_Warmte[[#This Row],[Datumtijd]]),MINUTE(Data_Warmte[[#This Row],[Datumtijd]]),SECOND(Data_Warmte[[#This Row],[Datumtijd]]))</f>
        <v>1627.9166666666667</v>
      </c>
      <c r="C3977" s="11">
        <v>2.0545139999999994E-5</v>
      </c>
      <c r="D3977" s="7">
        <f>Data_Warmte[[#This Row],[Fractie]]/MAX(Data_Warmte[Fractie])</f>
        <v>4.9740523048359304E-2</v>
      </c>
    </row>
    <row r="3978" spans="1:4" x14ac:dyDescent="0.25">
      <c r="A3978" s="10">
        <v>43996.958333333336</v>
      </c>
      <c r="B3978" s="10">
        <f>DATE(1904,MONTH(Data_Warmte[[#This Row],[Datumtijd]]),DAY(Data_Warmte[[#This Row],[Datumtijd]]))+TIME(HOUR(Data_Warmte[[#This Row],[Datumtijd]]),MINUTE(Data_Warmte[[#This Row],[Datumtijd]]),SECOND(Data_Warmte[[#This Row],[Datumtijd]]))</f>
        <v>1627.9583333333333</v>
      </c>
      <c r="C3978" s="11">
        <v>1.3171100000000003E-5</v>
      </c>
      <c r="D3978" s="7">
        <f>Data_Warmte[[#This Row],[Fractie]]/MAX(Data_Warmte[Fractie])</f>
        <v>3.1887706928365817E-2</v>
      </c>
    </row>
    <row r="3979" spans="1:4" x14ac:dyDescent="0.25">
      <c r="A3979" s="10">
        <v>43997</v>
      </c>
      <c r="B3979" s="10">
        <f>DATE(1904,MONTH(Data_Warmte[[#This Row],[Datumtijd]]),DAY(Data_Warmte[[#This Row],[Datumtijd]]))+TIME(HOUR(Data_Warmte[[#This Row],[Datumtijd]]),MINUTE(Data_Warmte[[#This Row],[Datumtijd]]),SECOND(Data_Warmte[[#This Row],[Datumtijd]]))</f>
        <v>1628</v>
      </c>
      <c r="C3979" s="11">
        <v>1.0874949999999998E-5</v>
      </c>
      <c r="D3979" s="7">
        <f>Data_Warmte[[#This Row],[Fractie]]/MAX(Data_Warmte[Fractie])</f>
        <v>2.6328645174710667E-2</v>
      </c>
    </row>
    <row r="3980" spans="1:4" x14ac:dyDescent="0.25">
      <c r="A3980" s="10">
        <v>43997.041666666664</v>
      </c>
      <c r="B3980" s="10">
        <f>DATE(1904,MONTH(Data_Warmte[[#This Row],[Datumtijd]]),DAY(Data_Warmte[[#This Row],[Datumtijd]]))+TIME(HOUR(Data_Warmte[[#This Row],[Datumtijd]]),MINUTE(Data_Warmte[[#This Row],[Datumtijd]]),SECOND(Data_Warmte[[#This Row],[Datumtijd]]))</f>
        <v>1628.0416666666667</v>
      </c>
      <c r="C3980" s="11">
        <v>1.002886E-5</v>
      </c>
      <c r="D3980" s="7">
        <f>Data_Warmte[[#This Row],[Fractie]]/MAX(Data_Warmte[Fractie])</f>
        <v>2.4280230846748619E-2</v>
      </c>
    </row>
    <row r="3981" spans="1:4" x14ac:dyDescent="0.25">
      <c r="A3981" s="10">
        <v>43997.083333333336</v>
      </c>
      <c r="B3981" s="10">
        <f>DATE(1904,MONTH(Data_Warmte[[#This Row],[Datumtijd]]),DAY(Data_Warmte[[#This Row],[Datumtijd]]))+TIME(HOUR(Data_Warmte[[#This Row],[Datumtijd]]),MINUTE(Data_Warmte[[#This Row],[Datumtijd]]),SECOND(Data_Warmte[[#This Row],[Datumtijd]]))</f>
        <v>1628.0833333333333</v>
      </c>
      <c r="C3981" s="11">
        <v>1.0228199999999998E-5</v>
      </c>
      <c r="D3981" s="7">
        <f>Data_Warmte[[#This Row],[Fractie]]/MAX(Data_Warmte[Fractie])</f>
        <v>2.4762840157975499E-2</v>
      </c>
    </row>
    <row r="3982" spans="1:4" x14ac:dyDescent="0.25">
      <c r="A3982" s="10">
        <v>43997.125</v>
      </c>
      <c r="B3982" s="10">
        <f>DATE(1904,MONTH(Data_Warmte[[#This Row],[Datumtijd]]),DAY(Data_Warmte[[#This Row],[Datumtijd]]))+TIME(HOUR(Data_Warmte[[#This Row],[Datumtijd]]),MINUTE(Data_Warmte[[#This Row],[Datumtijd]]),SECOND(Data_Warmte[[#This Row],[Datumtijd]]))</f>
        <v>1628.125</v>
      </c>
      <c r="C3982" s="11">
        <v>1.1343939999999998E-5</v>
      </c>
      <c r="D3982" s="7">
        <f>Data_Warmte[[#This Row],[Fractie]]/MAX(Data_Warmte[Fractie])</f>
        <v>2.7464086836556243E-2</v>
      </c>
    </row>
    <row r="3983" spans="1:4" x14ac:dyDescent="0.25">
      <c r="A3983" s="10">
        <v>43997.166666666664</v>
      </c>
      <c r="B3983" s="10">
        <f>DATE(1904,MONTH(Data_Warmte[[#This Row],[Datumtijd]]),DAY(Data_Warmte[[#This Row],[Datumtijd]]))+TIME(HOUR(Data_Warmte[[#This Row],[Datumtijd]]),MINUTE(Data_Warmte[[#This Row],[Datumtijd]]),SECOND(Data_Warmte[[#This Row],[Datumtijd]]))</f>
        <v>1628.1666666666667</v>
      </c>
      <c r="C3983" s="11">
        <v>9.8393799999999979E-6</v>
      </c>
      <c r="D3983" s="7">
        <f>Data_Warmte[[#This Row],[Fractie]]/MAX(Data_Warmte[Fractie])</f>
        <v>2.3821492950233759E-2</v>
      </c>
    </row>
    <row r="3984" spans="1:4" x14ac:dyDescent="0.25">
      <c r="A3984" s="10">
        <v>43997.208333333336</v>
      </c>
      <c r="B3984" s="10">
        <f>DATE(1904,MONTH(Data_Warmte[[#This Row],[Datumtijd]]),DAY(Data_Warmte[[#This Row],[Datumtijd]]))+TIME(HOUR(Data_Warmte[[#This Row],[Datumtijd]]),MINUTE(Data_Warmte[[#This Row],[Datumtijd]]),SECOND(Data_Warmte[[#This Row],[Datumtijd]]))</f>
        <v>1628.2083333333333</v>
      </c>
      <c r="C3984" s="11">
        <v>1.5096400000000012E-5</v>
      </c>
      <c r="D3984" s="7">
        <f>Data_Warmte[[#This Row],[Fractie]]/MAX(Data_Warmte[Fractie])</f>
        <v>3.6548927490747313E-2</v>
      </c>
    </row>
    <row r="3985" spans="1:4" x14ac:dyDescent="0.25">
      <c r="A3985" s="10">
        <v>43997.25</v>
      </c>
      <c r="B3985" s="10">
        <f>DATE(1904,MONTH(Data_Warmte[[#This Row],[Datumtijd]]),DAY(Data_Warmte[[#This Row],[Datumtijd]]))+TIME(HOUR(Data_Warmte[[#This Row],[Datumtijd]]),MINUTE(Data_Warmte[[#This Row],[Datumtijd]]),SECOND(Data_Warmte[[#This Row],[Datumtijd]]))</f>
        <v>1628.25</v>
      </c>
      <c r="C3985" s="11">
        <v>3.2005360000000014E-5</v>
      </c>
      <c r="D3985" s="7">
        <f>Data_Warmte[[#This Row],[Fractie]]/MAX(Data_Warmte[Fractie])</f>
        <v>7.7486127948071332E-2</v>
      </c>
    </row>
    <row r="3986" spans="1:4" x14ac:dyDescent="0.25">
      <c r="A3986" s="10">
        <v>43997.291666666664</v>
      </c>
      <c r="B3986" s="10">
        <f>DATE(1904,MONTH(Data_Warmte[[#This Row],[Datumtijd]]),DAY(Data_Warmte[[#This Row],[Datumtijd]]))+TIME(HOUR(Data_Warmte[[#This Row],[Datumtijd]]),MINUTE(Data_Warmte[[#This Row],[Datumtijd]]),SECOND(Data_Warmte[[#This Row],[Datumtijd]]))</f>
        <v>1628.2916666666667</v>
      </c>
      <c r="C3986" s="11">
        <v>3.5057E-5</v>
      </c>
      <c r="D3986" s="7">
        <f>Data_Warmte[[#This Row],[Fractie]]/MAX(Data_Warmte[Fractie])</f>
        <v>8.4874258170366951E-2</v>
      </c>
    </row>
    <row r="3987" spans="1:4" x14ac:dyDescent="0.25">
      <c r="A3987" s="10">
        <v>43997.333333333336</v>
      </c>
      <c r="B3987" s="10">
        <f>DATE(1904,MONTH(Data_Warmte[[#This Row],[Datumtijd]]),DAY(Data_Warmte[[#This Row],[Datumtijd]]))+TIME(HOUR(Data_Warmte[[#This Row],[Datumtijd]]),MINUTE(Data_Warmte[[#This Row],[Datumtijd]]),SECOND(Data_Warmte[[#This Row],[Datumtijd]]))</f>
        <v>1628.3333333333333</v>
      </c>
      <c r="C3987" s="11">
        <v>2.8438679999999998E-5</v>
      </c>
      <c r="D3987" s="7">
        <f>Data_Warmte[[#This Row],[Fractie]]/MAX(Data_Warmte[Fractie])</f>
        <v>6.8851067357288159E-2</v>
      </c>
    </row>
    <row r="3988" spans="1:4" x14ac:dyDescent="0.25">
      <c r="A3988" s="10">
        <v>43997.375</v>
      </c>
      <c r="B3988" s="10">
        <f>DATE(1904,MONTH(Data_Warmte[[#This Row],[Datumtijd]]),DAY(Data_Warmte[[#This Row],[Datumtijd]]))+TIME(HOUR(Data_Warmte[[#This Row],[Datumtijd]]),MINUTE(Data_Warmte[[#This Row],[Datumtijd]]),SECOND(Data_Warmte[[#This Row],[Datumtijd]]))</f>
        <v>1628.375</v>
      </c>
      <c r="C3988" s="11">
        <v>2.3879999999999998E-5</v>
      </c>
      <c r="D3988" s="7">
        <f>Data_Warmte[[#This Row],[Fractie]]/MAX(Data_Warmte[Fractie])</f>
        <v>5.7814339079452395E-2</v>
      </c>
    </row>
    <row r="3989" spans="1:4" x14ac:dyDescent="0.25">
      <c r="A3989" s="10">
        <v>43997.416666666664</v>
      </c>
      <c r="B3989" s="10">
        <f>DATE(1904,MONTH(Data_Warmte[[#This Row],[Datumtijd]]),DAY(Data_Warmte[[#This Row],[Datumtijd]]))+TIME(HOUR(Data_Warmte[[#This Row],[Datumtijd]]),MINUTE(Data_Warmte[[#This Row],[Datumtijd]]),SECOND(Data_Warmte[[#This Row],[Datumtijd]]))</f>
        <v>1628.4166666666667</v>
      </c>
      <c r="C3989" s="11">
        <v>2.0129999999999999E-5</v>
      </c>
      <c r="D3989" s="7">
        <f>Data_Warmte[[#This Row],[Fractie]]/MAX(Data_Warmte[Fractie])</f>
        <v>4.873545417375949E-2</v>
      </c>
    </row>
    <row r="3990" spans="1:4" x14ac:dyDescent="0.25">
      <c r="A3990" s="10">
        <v>43997.458333333336</v>
      </c>
      <c r="B3990" s="10">
        <f>DATE(1904,MONTH(Data_Warmte[[#This Row],[Datumtijd]]),DAY(Data_Warmte[[#This Row],[Datumtijd]]))+TIME(HOUR(Data_Warmte[[#This Row],[Datumtijd]]),MINUTE(Data_Warmte[[#This Row],[Datumtijd]]),SECOND(Data_Warmte[[#This Row],[Datumtijd]]))</f>
        <v>1628.4583333333333</v>
      </c>
      <c r="C3990" s="11">
        <v>2.2079999999999999E-5</v>
      </c>
      <c r="D3990" s="7">
        <f>Data_Warmte[[#This Row],[Fractie]]/MAX(Data_Warmte[Fractie])</f>
        <v>5.3456474324719803E-2</v>
      </c>
    </row>
    <row r="3991" spans="1:4" x14ac:dyDescent="0.25">
      <c r="A3991" s="10">
        <v>43997.5</v>
      </c>
      <c r="B3991" s="10">
        <f>DATE(1904,MONTH(Data_Warmte[[#This Row],[Datumtijd]]),DAY(Data_Warmte[[#This Row],[Datumtijd]]))+TIME(HOUR(Data_Warmte[[#This Row],[Datumtijd]]),MINUTE(Data_Warmte[[#This Row],[Datumtijd]]),SECOND(Data_Warmte[[#This Row],[Datumtijd]]))</f>
        <v>1628.5</v>
      </c>
      <c r="C3991" s="11">
        <v>2.1489999999999999E-5</v>
      </c>
      <c r="D3991" s="7">
        <f>Data_Warmte[[#This Row],[Fractie]]/MAX(Data_Warmte[Fractie])</f>
        <v>5.2028063099557452E-2</v>
      </c>
    </row>
    <row r="3992" spans="1:4" x14ac:dyDescent="0.25">
      <c r="A3992" s="10">
        <v>43997.541666666664</v>
      </c>
      <c r="B3992" s="10">
        <f>DATE(1904,MONTH(Data_Warmte[[#This Row],[Datumtijd]]),DAY(Data_Warmte[[#This Row],[Datumtijd]]))+TIME(HOUR(Data_Warmte[[#This Row],[Datumtijd]]),MINUTE(Data_Warmte[[#This Row],[Datumtijd]]),SECOND(Data_Warmte[[#This Row],[Datumtijd]]))</f>
        <v>1628.5416666666667</v>
      </c>
      <c r="C3992" s="11">
        <v>1.7600000000000001E-5</v>
      </c>
      <c r="D3992" s="7">
        <f>Data_Warmte[[#This Row],[Fractie]]/MAX(Data_Warmte[Fractie])</f>
        <v>4.2610233157385352E-2</v>
      </c>
    </row>
    <row r="3993" spans="1:4" x14ac:dyDescent="0.25">
      <c r="A3993" s="10">
        <v>43997.583333333336</v>
      </c>
      <c r="B3993" s="10">
        <f>DATE(1904,MONTH(Data_Warmte[[#This Row],[Datumtijd]]),DAY(Data_Warmte[[#This Row],[Datumtijd]]))+TIME(HOUR(Data_Warmte[[#This Row],[Datumtijd]]),MINUTE(Data_Warmte[[#This Row],[Datumtijd]]),SECOND(Data_Warmte[[#This Row],[Datumtijd]]))</f>
        <v>1628.5833333333333</v>
      </c>
      <c r="C3993" s="11">
        <v>1.6120000000000002E-5</v>
      </c>
      <c r="D3993" s="7">
        <f>Data_Warmte[[#This Row],[Fractie]]/MAX(Data_Warmte[Fractie])</f>
        <v>3.9027099914605221E-2</v>
      </c>
    </row>
    <row r="3994" spans="1:4" x14ac:dyDescent="0.25">
      <c r="A3994" s="10">
        <v>43997.625</v>
      </c>
      <c r="B3994" s="10">
        <f>DATE(1904,MONTH(Data_Warmte[[#This Row],[Datumtijd]]),DAY(Data_Warmte[[#This Row],[Datumtijd]]))+TIME(HOUR(Data_Warmte[[#This Row],[Datumtijd]]),MINUTE(Data_Warmte[[#This Row],[Datumtijd]]),SECOND(Data_Warmte[[#This Row],[Datumtijd]]))</f>
        <v>1628.625</v>
      </c>
      <c r="C3994" s="11">
        <v>1.6779999999999999E-5</v>
      </c>
      <c r="D3994" s="7">
        <f>Data_Warmte[[#This Row],[Fractie]]/MAX(Data_Warmte[Fractie])</f>
        <v>4.0624983658007166E-2</v>
      </c>
    </row>
    <row r="3995" spans="1:4" x14ac:dyDescent="0.25">
      <c r="A3995" s="10">
        <v>43997.666666666664</v>
      </c>
      <c r="B3995" s="10">
        <f>DATE(1904,MONTH(Data_Warmte[[#This Row],[Datumtijd]]),DAY(Data_Warmte[[#This Row],[Datumtijd]]))+TIME(HOUR(Data_Warmte[[#This Row],[Datumtijd]]),MINUTE(Data_Warmte[[#This Row],[Datumtijd]]),SECOND(Data_Warmte[[#This Row],[Datumtijd]]))</f>
        <v>1628.6666666666667</v>
      </c>
      <c r="C3995" s="11">
        <v>2.7989279999999998E-5</v>
      </c>
      <c r="D3995" s="7">
        <f>Data_Warmte[[#This Row],[Fractie]]/MAX(Data_Warmte[Fractie])</f>
        <v>6.7763053790189917E-2</v>
      </c>
    </row>
    <row r="3996" spans="1:4" x14ac:dyDescent="0.25">
      <c r="A3996" s="10">
        <v>43997.708333333336</v>
      </c>
      <c r="B3996" s="10">
        <f>DATE(1904,MONTH(Data_Warmte[[#This Row],[Datumtijd]]),DAY(Data_Warmte[[#This Row],[Datumtijd]]))+TIME(HOUR(Data_Warmte[[#This Row],[Datumtijd]]),MINUTE(Data_Warmte[[#This Row],[Datumtijd]]),SECOND(Data_Warmte[[#This Row],[Datumtijd]]))</f>
        <v>1628.7083333333333</v>
      </c>
      <c r="C3996" s="11">
        <v>4.4584859999999984E-5</v>
      </c>
      <c r="D3996" s="7">
        <f>Data_Warmte[[#This Row],[Fractie]]/MAX(Data_Warmte[Fractie])</f>
        <v>0.10794154999371496</v>
      </c>
    </row>
    <row r="3997" spans="1:4" x14ac:dyDescent="0.25">
      <c r="A3997" s="10">
        <v>43997.75</v>
      </c>
      <c r="B3997" s="10">
        <f>DATE(1904,MONTH(Data_Warmte[[#This Row],[Datumtijd]]),DAY(Data_Warmte[[#This Row],[Datumtijd]]))+TIME(HOUR(Data_Warmte[[#This Row],[Datumtijd]]),MINUTE(Data_Warmte[[#This Row],[Datumtijd]]),SECOND(Data_Warmte[[#This Row],[Datumtijd]]))</f>
        <v>1628.75</v>
      </c>
      <c r="C3997" s="11">
        <v>4.4368849999999971E-5</v>
      </c>
      <c r="D3997" s="7">
        <f>Data_Warmte[[#This Row],[Fractie]]/MAX(Data_Warmte[Fractie])</f>
        <v>0.10741858201278726</v>
      </c>
    </row>
    <row r="3998" spans="1:4" x14ac:dyDescent="0.25">
      <c r="A3998" s="10">
        <v>43997.791666666664</v>
      </c>
      <c r="B3998" s="10">
        <f>DATE(1904,MONTH(Data_Warmte[[#This Row],[Datumtijd]]),DAY(Data_Warmte[[#This Row],[Datumtijd]]))+TIME(HOUR(Data_Warmte[[#This Row],[Datumtijd]]),MINUTE(Data_Warmte[[#This Row],[Datumtijd]]),SECOND(Data_Warmte[[#This Row],[Datumtijd]]))</f>
        <v>1628.7916666666667</v>
      </c>
      <c r="C3998" s="11">
        <v>3.7059129999999988E-5</v>
      </c>
      <c r="D3998" s="7">
        <f>Data_Warmte[[#This Row],[Fractie]]/MAX(Data_Warmte[Fractie])</f>
        <v>8.9721486926696237E-2</v>
      </c>
    </row>
    <row r="3999" spans="1:4" x14ac:dyDescent="0.25">
      <c r="A3999" s="10">
        <v>43997.833333333336</v>
      </c>
      <c r="B3999" s="10">
        <f>DATE(1904,MONTH(Data_Warmte[[#This Row],[Datumtijd]]),DAY(Data_Warmte[[#This Row],[Datumtijd]]))+TIME(HOUR(Data_Warmte[[#This Row],[Datumtijd]]),MINUTE(Data_Warmte[[#This Row],[Datumtijd]]),SECOND(Data_Warmte[[#This Row],[Datumtijd]]))</f>
        <v>1628.8333333333333</v>
      </c>
      <c r="C3999" s="11">
        <v>3.1374600000000016E-5</v>
      </c>
      <c r="D3999" s="7">
        <f>Data_Warmte[[#This Row],[Fractie]]/MAX(Data_Warmte[Fractie])</f>
        <v>7.5959035296574037E-2</v>
      </c>
    </row>
    <row r="4000" spans="1:4" x14ac:dyDescent="0.25">
      <c r="A4000" s="10">
        <v>43997.875</v>
      </c>
      <c r="B4000" s="10">
        <f>DATE(1904,MONTH(Data_Warmte[[#This Row],[Datumtijd]]),DAY(Data_Warmte[[#This Row],[Datumtijd]]))+TIME(HOUR(Data_Warmte[[#This Row],[Datumtijd]]),MINUTE(Data_Warmte[[#This Row],[Datumtijd]]),SECOND(Data_Warmte[[#This Row],[Datumtijd]]))</f>
        <v>1628.875</v>
      </c>
      <c r="C4000" s="11">
        <v>2.7959119999999993E-5</v>
      </c>
      <c r="D4000" s="7">
        <f>Data_Warmte[[#This Row],[Fractie]]/MAX(Data_Warmte[Fractie])</f>
        <v>6.7690035345188387E-2</v>
      </c>
    </row>
    <row r="4001" spans="1:4" x14ac:dyDescent="0.25">
      <c r="A4001" s="10">
        <v>43997.916666666664</v>
      </c>
      <c r="B4001" s="10">
        <f>DATE(1904,MONTH(Data_Warmte[[#This Row],[Datumtijd]]),DAY(Data_Warmte[[#This Row],[Datumtijd]]))+TIME(HOUR(Data_Warmte[[#This Row],[Datumtijd]]),MINUTE(Data_Warmte[[#This Row],[Datumtijd]]),SECOND(Data_Warmte[[#This Row],[Datumtijd]]))</f>
        <v>1628.9166666666667</v>
      </c>
      <c r="C4001" s="11">
        <v>2.3696250000000002E-5</v>
      </c>
      <c r="D4001" s="7">
        <f>Data_Warmte[[#This Row],[Fractie]]/MAX(Data_Warmte[Fractie])</f>
        <v>5.7369473719073451E-2</v>
      </c>
    </row>
    <row r="4002" spans="1:4" x14ac:dyDescent="0.25">
      <c r="A4002" s="10">
        <v>43997.958333333336</v>
      </c>
      <c r="B4002" s="10">
        <f>DATE(1904,MONTH(Data_Warmte[[#This Row],[Datumtijd]]),DAY(Data_Warmte[[#This Row],[Datumtijd]]))+TIME(HOUR(Data_Warmte[[#This Row],[Datumtijd]]),MINUTE(Data_Warmte[[#This Row],[Datumtijd]]),SECOND(Data_Warmte[[#This Row],[Datumtijd]]))</f>
        <v>1628.9583333333333</v>
      </c>
      <c r="C4002" s="11">
        <v>1.8486779999999999E-5</v>
      </c>
      <c r="D4002" s="7">
        <f>Data_Warmte[[#This Row],[Fractie]]/MAX(Data_Warmte[Fractie])</f>
        <v>4.4757159439164113E-2</v>
      </c>
    </row>
    <row r="4003" spans="1:4" x14ac:dyDescent="0.25">
      <c r="A4003" s="10">
        <v>43998</v>
      </c>
      <c r="B4003" s="10">
        <f>DATE(1904,MONTH(Data_Warmte[[#This Row],[Datumtijd]]),DAY(Data_Warmte[[#This Row],[Datumtijd]]))+TIME(HOUR(Data_Warmte[[#This Row],[Datumtijd]]),MINUTE(Data_Warmte[[#This Row],[Datumtijd]]),SECOND(Data_Warmte[[#This Row],[Datumtijd]]))</f>
        <v>1629</v>
      </c>
      <c r="C4003" s="11">
        <v>1.1623149999999997E-5</v>
      </c>
      <c r="D4003" s="7">
        <f>Data_Warmte[[#This Row],[Fractie]]/MAX(Data_Warmte[Fractie])</f>
        <v>2.8140064291094512E-2</v>
      </c>
    </row>
    <row r="4004" spans="1:4" x14ac:dyDescent="0.25">
      <c r="A4004" s="10">
        <v>43998.041666666664</v>
      </c>
      <c r="B4004" s="10">
        <f>DATE(1904,MONTH(Data_Warmte[[#This Row],[Datumtijd]]),DAY(Data_Warmte[[#This Row],[Datumtijd]]))+TIME(HOUR(Data_Warmte[[#This Row],[Datumtijd]]),MINUTE(Data_Warmte[[#This Row],[Datumtijd]]),SECOND(Data_Warmte[[#This Row],[Datumtijd]]))</f>
        <v>1629.0416666666667</v>
      </c>
      <c r="C4004" s="11">
        <v>1.06123E-5</v>
      </c>
      <c r="D4004" s="7">
        <f>Data_Warmte[[#This Row],[Fractie]]/MAX(Data_Warmte[Fractie])</f>
        <v>2.5692760075915942E-2</v>
      </c>
    </row>
    <row r="4005" spans="1:4" x14ac:dyDescent="0.25">
      <c r="A4005" s="10">
        <v>43998.083333333336</v>
      </c>
      <c r="B4005" s="10">
        <f>DATE(1904,MONTH(Data_Warmte[[#This Row],[Datumtijd]]),DAY(Data_Warmte[[#This Row],[Datumtijd]]))+TIME(HOUR(Data_Warmte[[#This Row],[Datumtijd]]),MINUTE(Data_Warmte[[#This Row],[Datumtijd]]),SECOND(Data_Warmte[[#This Row],[Datumtijd]]))</f>
        <v>1629.0833333333333</v>
      </c>
      <c r="C4005" s="11">
        <v>1.0789879999999998E-5</v>
      </c>
      <c r="D4005" s="7">
        <f>Data_Warmte[[#This Row],[Fractie]]/MAX(Data_Warmte[Fractie])</f>
        <v>2.6122687644330057E-2</v>
      </c>
    </row>
    <row r="4006" spans="1:4" x14ac:dyDescent="0.25">
      <c r="A4006" s="10">
        <v>43998.125</v>
      </c>
      <c r="B4006" s="10">
        <f>DATE(1904,MONTH(Data_Warmte[[#This Row],[Datumtijd]]),DAY(Data_Warmte[[#This Row],[Datumtijd]]))+TIME(HOUR(Data_Warmte[[#This Row],[Datumtijd]]),MINUTE(Data_Warmte[[#This Row],[Datumtijd]]),SECOND(Data_Warmte[[#This Row],[Datumtijd]]))</f>
        <v>1629.125</v>
      </c>
      <c r="C4006" s="11">
        <v>1.1964430000000001E-5</v>
      </c>
      <c r="D4006" s="7">
        <f>Data_Warmte[[#This Row],[Fractie]]/MAX(Data_Warmte[Fractie])</f>
        <v>2.8966315448591819E-2</v>
      </c>
    </row>
    <row r="4007" spans="1:4" x14ac:dyDescent="0.25">
      <c r="A4007" s="10">
        <v>43998.166666666664</v>
      </c>
      <c r="B4007" s="10">
        <f>DATE(1904,MONTH(Data_Warmte[[#This Row],[Datumtijd]]),DAY(Data_Warmte[[#This Row],[Datumtijd]]))+TIME(HOUR(Data_Warmte[[#This Row],[Datumtijd]]),MINUTE(Data_Warmte[[#This Row],[Datumtijd]]),SECOND(Data_Warmte[[#This Row],[Datumtijd]]))</f>
        <v>1629.1666666666667</v>
      </c>
      <c r="C4007" s="11">
        <v>1.1238320000000002E-5</v>
      </c>
      <c r="D4007" s="7">
        <f>Data_Warmte[[#This Row],[Fractie]]/MAX(Data_Warmte[Fractie])</f>
        <v>2.7208377016892445E-2</v>
      </c>
    </row>
    <row r="4008" spans="1:4" x14ac:dyDescent="0.25">
      <c r="A4008" s="10">
        <v>43998.208333333336</v>
      </c>
      <c r="B4008" s="10">
        <f>DATE(1904,MONTH(Data_Warmte[[#This Row],[Datumtijd]]),DAY(Data_Warmte[[#This Row],[Datumtijd]]))+TIME(HOUR(Data_Warmte[[#This Row],[Datumtijd]]),MINUTE(Data_Warmte[[#This Row],[Datumtijd]]),SECOND(Data_Warmte[[#This Row],[Datumtijd]]))</f>
        <v>1629.2083333333333</v>
      </c>
      <c r="C4008" s="11">
        <v>1.7654000000000007E-5</v>
      </c>
      <c r="D4008" s="7">
        <f>Data_Warmte[[#This Row],[Fractie]]/MAX(Data_Warmte[Fractie])</f>
        <v>4.2740969100027344E-2</v>
      </c>
    </row>
    <row r="4009" spans="1:4" x14ac:dyDescent="0.25">
      <c r="A4009" s="10">
        <v>43998.25</v>
      </c>
      <c r="B4009" s="10">
        <f>DATE(1904,MONTH(Data_Warmte[[#This Row],[Datumtijd]]),DAY(Data_Warmte[[#This Row],[Datumtijd]]))+TIME(HOUR(Data_Warmte[[#This Row],[Datumtijd]]),MINUTE(Data_Warmte[[#This Row],[Datumtijd]]),SECOND(Data_Warmte[[#This Row],[Datumtijd]]))</f>
        <v>1629.25</v>
      </c>
      <c r="C4009" s="11">
        <v>3.4197840000000003E-5</v>
      </c>
      <c r="D4009" s="7">
        <f>Data_Warmte[[#This Row],[Fractie]]/MAX(Data_Warmte[Fractie])</f>
        <v>8.2794200902213594E-2</v>
      </c>
    </row>
    <row r="4010" spans="1:4" x14ac:dyDescent="0.25">
      <c r="A4010" s="10">
        <v>43998.291666666664</v>
      </c>
      <c r="B4010" s="10">
        <f>DATE(1904,MONTH(Data_Warmte[[#This Row],[Datumtijd]]),DAY(Data_Warmte[[#This Row],[Datumtijd]]))+TIME(HOUR(Data_Warmte[[#This Row],[Datumtijd]]),MINUTE(Data_Warmte[[#This Row],[Datumtijd]]),SECOND(Data_Warmte[[#This Row],[Datumtijd]]))</f>
        <v>1629.2916666666667</v>
      </c>
      <c r="C4010" s="11">
        <v>3.6615000000000008E-5</v>
      </c>
      <c r="D4010" s="7">
        <f>Data_Warmte[[#This Row],[Fractie]]/MAX(Data_Warmte[Fractie])</f>
        <v>8.8646232219185508E-2</v>
      </c>
    </row>
    <row r="4011" spans="1:4" x14ac:dyDescent="0.25">
      <c r="A4011" s="10">
        <v>43998.333333333336</v>
      </c>
      <c r="B4011" s="10">
        <f>DATE(1904,MONTH(Data_Warmte[[#This Row],[Datumtijd]]),DAY(Data_Warmte[[#This Row],[Datumtijd]]))+TIME(HOUR(Data_Warmte[[#This Row],[Datumtijd]]),MINUTE(Data_Warmte[[#This Row],[Datumtijd]]),SECOND(Data_Warmte[[#This Row],[Datumtijd]]))</f>
        <v>1629.3333333333333</v>
      </c>
      <c r="C4011" s="11">
        <v>3.0162320000000012E-5</v>
      </c>
      <c r="D4011" s="7">
        <f>Data_Warmte[[#This Row],[Fractie]]/MAX(Data_Warmte[Fractie])</f>
        <v>7.3024061804981125E-2</v>
      </c>
    </row>
    <row r="4012" spans="1:4" x14ac:dyDescent="0.25">
      <c r="A4012" s="10">
        <v>43998.375</v>
      </c>
      <c r="B4012" s="10">
        <f>DATE(1904,MONTH(Data_Warmte[[#This Row],[Datumtijd]]),DAY(Data_Warmte[[#This Row],[Datumtijd]]))+TIME(HOUR(Data_Warmte[[#This Row],[Datumtijd]]),MINUTE(Data_Warmte[[#This Row],[Datumtijd]]),SECOND(Data_Warmte[[#This Row],[Datumtijd]]))</f>
        <v>1629.375</v>
      </c>
      <c r="C4012" s="11">
        <v>2.3879999999999998E-5</v>
      </c>
      <c r="D4012" s="7">
        <f>Data_Warmte[[#This Row],[Fractie]]/MAX(Data_Warmte[Fractie])</f>
        <v>5.7814339079452395E-2</v>
      </c>
    </row>
    <row r="4013" spans="1:4" x14ac:dyDescent="0.25">
      <c r="A4013" s="10">
        <v>43998.416666666664</v>
      </c>
      <c r="B4013" s="10">
        <f>DATE(1904,MONTH(Data_Warmte[[#This Row],[Datumtijd]]),DAY(Data_Warmte[[#This Row],[Datumtijd]]))+TIME(HOUR(Data_Warmte[[#This Row],[Datumtijd]]),MINUTE(Data_Warmte[[#This Row],[Datumtijd]]),SECOND(Data_Warmte[[#This Row],[Datumtijd]]))</f>
        <v>1629.4166666666667</v>
      </c>
      <c r="C4013" s="11">
        <v>2.0129999999999999E-5</v>
      </c>
      <c r="D4013" s="7">
        <f>Data_Warmte[[#This Row],[Fractie]]/MAX(Data_Warmte[Fractie])</f>
        <v>4.873545417375949E-2</v>
      </c>
    </row>
    <row r="4014" spans="1:4" x14ac:dyDescent="0.25">
      <c r="A4014" s="10">
        <v>43998.458333333336</v>
      </c>
      <c r="B4014" s="10">
        <f>DATE(1904,MONTH(Data_Warmte[[#This Row],[Datumtijd]]),DAY(Data_Warmte[[#This Row],[Datumtijd]]))+TIME(HOUR(Data_Warmte[[#This Row],[Datumtijd]]),MINUTE(Data_Warmte[[#This Row],[Datumtijd]]),SECOND(Data_Warmte[[#This Row],[Datumtijd]]))</f>
        <v>1629.4583333333333</v>
      </c>
      <c r="C4014" s="11">
        <v>2.2079999999999999E-5</v>
      </c>
      <c r="D4014" s="7">
        <f>Data_Warmte[[#This Row],[Fractie]]/MAX(Data_Warmte[Fractie])</f>
        <v>5.3456474324719803E-2</v>
      </c>
    </row>
    <row r="4015" spans="1:4" x14ac:dyDescent="0.25">
      <c r="A4015" s="10">
        <v>43998.5</v>
      </c>
      <c r="B4015" s="10">
        <f>DATE(1904,MONTH(Data_Warmte[[#This Row],[Datumtijd]]),DAY(Data_Warmte[[#This Row],[Datumtijd]]))+TIME(HOUR(Data_Warmte[[#This Row],[Datumtijd]]),MINUTE(Data_Warmte[[#This Row],[Datumtijd]]),SECOND(Data_Warmte[[#This Row],[Datumtijd]]))</f>
        <v>1629.5</v>
      </c>
      <c r="C4015" s="11">
        <v>2.1489999999999999E-5</v>
      </c>
      <c r="D4015" s="7">
        <f>Data_Warmte[[#This Row],[Fractie]]/MAX(Data_Warmte[Fractie])</f>
        <v>5.2028063099557452E-2</v>
      </c>
    </row>
    <row r="4016" spans="1:4" x14ac:dyDescent="0.25">
      <c r="A4016" s="10">
        <v>43998.541666666664</v>
      </c>
      <c r="B4016" s="10">
        <f>DATE(1904,MONTH(Data_Warmte[[#This Row],[Datumtijd]]),DAY(Data_Warmte[[#This Row],[Datumtijd]]))+TIME(HOUR(Data_Warmte[[#This Row],[Datumtijd]]),MINUTE(Data_Warmte[[#This Row],[Datumtijd]]),SECOND(Data_Warmte[[#This Row],[Datumtijd]]))</f>
        <v>1629.5416666666667</v>
      </c>
      <c r="C4016" s="11">
        <v>1.7600000000000001E-5</v>
      </c>
      <c r="D4016" s="7">
        <f>Data_Warmte[[#This Row],[Fractie]]/MAX(Data_Warmte[Fractie])</f>
        <v>4.2610233157385352E-2</v>
      </c>
    </row>
    <row r="4017" spans="1:4" x14ac:dyDescent="0.25">
      <c r="A4017" s="10">
        <v>43998.583333333336</v>
      </c>
      <c r="B4017" s="10">
        <f>DATE(1904,MONTH(Data_Warmte[[#This Row],[Datumtijd]]),DAY(Data_Warmte[[#This Row],[Datumtijd]]))+TIME(HOUR(Data_Warmte[[#This Row],[Datumtijd]]),MINUTE(Data_Warmte[[#This Row],[Datumtijd]]),SECOND(Data_Warmte[[#This Row],[Datumtijd]]))</f>
        <v>1629.5833333333333</v>
      </c>
      <c r="C4017" s="11">
        <v>1.6120000000000002E-5</v>
      </c>
      <c r="D4017" s="7">
        <f>Data_Warmte[[#This Row],[Fractie]]/MAX(Data_Warmte[Fractie])</f>
        <v>3.9027099914605221E-2</v>
      </c>
    </row>
    <row r="4018" spans="1:4" x14ac:dyDescent="0.25">
      <c r="A4018" s="10">
        <v>43998.625</v>
      </c>
      <c r="B4018" s="10">
        <f>DATE(1904,MONTH(Data_Warmte[[#This Row],[Datumtijd]]),DAY(Data_Warmte[[#This Row],[Datumtijd]]))+TIME(HOUR(Data_Warmte[[#This Row],[Datumtijd]]),MINUTE(Data_Warmte[[#This Row],[Datumtijd]]),SECOND(Data_Warmte[[#This Row],[Datumtijd]]))</f>
        <v>1629.625</v>
      </c>
      <c r="C4018" s="11">
        <v>1.6779999999999999E-5</v>
      </c>
      <c r="D4018" s="7">
        <f>Data_Warmte[[#This Row],[Fractie]]/MAX(Data_Warmte[Fractie])</f>
        <v>4.0624983658007166E-2</v>
      </c>
    </row>
    <row r="4019" spans="1:4" x14ac:dyDescent="0.25">
      <c r="A4019" s="10">
        <v>43998.666666666664</v>
      </c>
      <c r="B4019" s="10">
        <f>DATE(1904,MONTH(Data_Warmte[[#This Row],[Datumtijd]]),DAY(Data_Warmte[[#This Row],[Datumtijd]]))+TIME(HOUR(Data_Warmte[[#This Row],[Datumtijd]]),MINUTE(Data_Warmte[[#This Row],[Datumtijd]]),SECOND(Data_Warmte[[#This Row],[Datumtijd]]))</f>
        <v>1629.6666666666667</v>
      </c>
      <c r="C4019" s="11">
        <v>3.002018E-5</v>
      </c>
      <c r="D4019" s="7">
        <f>Data_Warmte[[#This Row],[Fractie]]/MAX(Data_Warmte[Fractie])</f>
        <v>7.2679935751515712E-2</v>
      </c>
    </row>
    <row r="4020" spans="1:4" x14ac:dyDescent="0.25">
      <c r="A4020" s="10">
        <v>43998.708333333336</v>
      </c>
      <c r="B4020" s="10">
        <f>DATE(1904,MONTH(Data_Warmte[[#This Row],[Datumtijd]]),DAY(Data_Warmte[[#This Row],[Datumtijd]]))+TIME(HOUR(Data_Warmte[[#This Row],[Datumtijd]]),MINUTE(Data_Warmte[[#This Row],[Datumtijd]]),SECOND(Data_Warmte[[#This Row],[Datumtijd]]))</f>
        <v>1629.7083333333333</v>
      </c>
      <c r="C4020" s="11">
        <v>4.7743679999999973E-5</v>
      </c>
      <c r="D4020" s="7">
        <f>Data_Warmte[[#This Row],[Fractie]]/MAX(Data_Warmte[Fractie])</f>
        <v>0.11558916685179516</v>
      </c>
    </row>
    <row r="4021" spans="1:4" x14ac:dyDescent="0.25">
      <c r="A4021" s="10">
        <v>43998.75</v>
      </c>
      <c r="B4021" s="10">
        <f>DATE(1904,MONTH(Data_Warmte[[#This Row],[Datumtijd]]),DAY(Data_Warmte[[#This Row],[Datumtijd]]))+TIME(HOUR(Data_Warmte[[#This Row],[Datumtijd]]),MINUTE(Data_Warmte[[#This Row],[Datumtijd]]),SECOND(Data_Warmte[[#This Row],[Datumtijd]]))</f>
        <v>1629.75</v>
      </c>
      <c r="C4021" s="11">
        <v>4.601715E-5</v>
      </c>
      <c r="D4021" s="7">
        <f>Data_Warmte[[#This Row],[Fractie]]/MAX(Data_Warmte[Fractie])</f>
        <v>0.11140917561013496</v>
      </c>
    </row>
    <row r="4022" spans="1:4" x14ac:dyDescent="0.25">
      <c r="A4022" s="10">
        <v>43998.791666666664</v>
      </c>
      <c r="B4022" s="10">
        <f>DATE(1904,MONTH(Data_Warmte[[#This Row],[Datumtijd]]),DAY(Data_Warmte[[#This Row],[Datumtijd]]))+TIME(HOUR(Data_Warmte[[#This Row],[Datumtijd]]),MINUTE(Data_Warmte[[#This Row],[Datumtijd]]),SECOND(Data_Warmte[[#This Row],[Datumtijd]]))</f>
        <v>1629.7916666666667</v>
      </c>
      <c r="C4022" s="11">
        <v>3.8267350000000009E-5</v>
      </c>
      <c r="D4022" s="7">
        <f>Data_Warmte[[#This Row],[Fractie]]/MAX(Data_Warmte[Fractie])</f>
        <v>9.2646631012231292E-2</v>
      </c>
    </row>
    <row r="4023" spans="1:4" x14ac:dyDescent="0.25">
      <c r="A4023" s="10">
        <v>43998.833333333336</v>
      </c>
      <c r="B4023" s="10">
        <f>DATE(1904,MONTH(Data_Warmte[[#This Row],[Datumtijd]]),DAY(Data_Warmte[[#This Row],[Datumtijd]]))+TIME(HOUR(Data_Warmte[[#This Row],[Datumtijd]]),MINUTE(Data_Warmte[[#This Row],[Datumtijd]]),SECOND(Data_Warmte[[#This Row],[Datumtijd]]))</f>
        <v>1629.8333333333333</v>
      </c>
      <c r="C4023" s="11">
        <v>3.1790860000000012E-5</v>
      </c>
      <c r="D4023" s="7">
        <f>Data_Warmte[[#This Row],[Fractie]]/MAX(Data_Warmte[Fractie])</f>
        <v>7.6966815731465688E-2</v>
      </c>
    </row>
    <row r="4024" spans="1:4" x14ac:dyDescent="0.25">
      <c r="A4024" s="10">
        <v>43998.875</v>
      </c>
      <c r="B4024" s="10">
        <f>DATE(1904,MONTH(Data_Warmte[[#This Row],[Datumtijd]]),DAY(Data_Warmte[[#This Row],[Datumtijd]]))+TIME(HOUR(Data_Warmte[[#This Row],[Datumtijd]]),MINUTE(Data_Warmte[[#This Row],[Datumtijd]]),SECOND(Data_Warmte[[#This Row],[Datumtijd]]))</f>
        <v>1629.875</v>
      </c>
      <c r="C4024" s="11">
        <v>2.7822229999999988E-5</v>
      </c>
      <c r="D4024" s="7">
        <f>Data_Warmte[[#This Row],[Fractie]]/MAX(Data_Warmte[Fractie])</f>
        <v>6.7358619730590957E-2</v>
      </c>
    </row>
    <row r="4025" spans="1:4" x14ac:dyDescent="0.25">
      <c r="A4025" s="10">
        <v>43998.916666666664</v>
      </c>
      <c r="B4025" s="10">
        <f>DATE(1904,MONTH(Data_Warmte[[#This Row],[Datumtijd]]),DAY(Data_Warmte[[#This Row],[Datumtijd]]))+TIME(HOUR(Data_Warmte[[#This Row],[Datumtijd]]),MINUTE(Data_Warmte[[#This Row],[Datumtijd]]),SECOND(Data_Warmte[[#This Row],[Datumtijd]]))</f>
        <v>1629.9166666666667</v>
      </c>
      <c r="C4025" s="11">
        <v>2.2937750000000002E-5</v>
      </c>
      <c r="D4025" s="7">
        <f>Data_Warmte[[#This Row],[Fractie]]/MAX(Data_Warmte[Fractie])</f>
        <v>5.5533117932148636E-2</v>
      </c>
    </row>
    <row r="4026" spans="1:4" x14ac:dyDescent="0.25">
      <c r="A4026" s="10">
        <v>43998.958333333336</v>
      </c>
      <c r="B4026" s="10">
        <f>DATE(1904,MONTH(Data_Warmte[[#This Row],[Datumtijd]]),DAY(Data_Warmte[[#This Row],[Datumtijd]]))+TIME(HOUR(Data_Warmte[[#This Row],[Datumtijd]]),MINUTE(Data_Warmte[[#This Row],[Datumtijd]]),SECOND(Data_Warmte[[#This Row],[Datumtijd]]))</f>
        <v>1629.9583333333333</v>
      </c>
      <c r="C4026" s="11">
        <v>1.8296099999999999E-5</v>
      </c>
      <c r="D4026" s="7">
        <f>Data_Warmte[[#This Row],[Fractie]]/MAX(Data_Warmte[Fractie])</f>
        <v>4.4295516299479434E-2</v>
      </c>
    </row>
    <row r="4027" spans="1:4" x14ac:dyDescent="0.25">
      <c r="A4027" s="10">
        <v>43999</v>
      </c>
      <c r="B4027" s="10">
        <f>DATE(1904,MONTH(Data_Warmte[[#This Row],[Datumtijd]]),DAY(Data_Warmte[[#This Row],[Datumtijd]]))+TIME(HOUR(Data_Warmte[[#This Row],[Datumtijd]]),MINUTE(Data_Warmte[[#This Row],[Datumtijd]]),SECOND(Data_Warmte[[#This Row],[Datumtijd]]))</f>
        <v>1630</v>
      </c>
      <c r="C4027" s="11">
        <v>1.1518749999999997E-5</v>
      </c>
      <c r="D4027" s="7">
        <f>Data_Warmte[[#This Row],[Fractie]]/MAX(Data_Warmte[Fractie])</f>
        <v>2.7887308135320022E-2</v>
      </c>
    </row>
    <row r="4028" spans="1:4" x14ac:dyDescent="0.25">
      <c r="A4028" s="10">
        <v>43999.041666666664</v>
      </c>
      <c r="B4028" s="10">
        <f>DATE(1904,MONTH(Data_Warmte[[#This Row],[Datumtijd]]),DAY(Data_Warmte[[#This Row],[Datumtijd]]))+TIME(HOUR(Data_Warmte[[#This Row],[Datumtijd]]),MINUTE(Data_Warmte[[#This Row],[Datumtijd]]),SECOND(Data_Warmte[[#This Row],[Datumtijd]]))</f>
        <v>1630.0416666666667</v>
      </c>
      <c r="C4028" s="11">
        <v>1.0629459999999998E-5</v>
      </c>
      <c r="D4028" s="7">
        <f>Data_Warmte[[#This Row],[Fractie]]/MAX(Data_Warmte[Fractie])</f>
        <v>2.5734305053244387E-2</v>
      </c>
    </row>
    <row r="4029" spans="1:4" x14ac:dyDescent="0.25">
      <c r="A4029" s="10">
        <v>43999.083333333336</v>
      </c>
      <c r="B4029" s="10">
        <f>DATE(1904,MONTH(Data_Warmte[[#This Row],[Datumtijd]]),DAY(Data_Warmte[[#This Row],[Datumtijd]]))+TIME(HOUR(Data_Warmte[[#This Row],[Datumtijd]]),MINUTE(Data_Warmte[[#This Row],[Datumtijd]]),SECOND(Data_Warmte[[#This Row],[Datumtijd]]))</f>
        <v>1630.0833333333333</v>
      </c>
      <c r="C4029" s="11">
        <v>1.101836E-5</v>
      </c>
      <c r="D4029" s="7">
        <f>Data_Warmte[[#This Row],[Fractie]]/MAX(Data_Warmte[Fractie])</f>
        <v>2.6675845943864115E-2</v>
      </c>
    </row>
    <row r="4030" spans="1:4" x14ac:dyDescent="0.25">
      <c r="A4030" s="10">
        <v>43999.125</v>
      </c>
      <c r="B4030" s="10">
        <f>DATE(1904,MONTH(Data_Warmte[[#This Row],[Datumtijd]]),DAY(Data_Warmte[[#This Row],[Datumtijd]]))+TIME(HOUR(Data_Warmte[[#This Row],[Datumtijd]]),MINUTE(Data_Warmte[[#This Row],[Datumtijd]]),SECOND(Data_Warmte[[#This Row],[Datumtijd]]))</f>
        <v>1630.125</v>
      </c>
      <c r="C4030" s="11">
        <v>1.2426190000000001E-5</v>
      </c>
      <c r="D4030" s="7">
        <f>Data_Warmte[[#This Row],[Fractie]]/MAX(Data_Warmte[Fractie])</f>
        <v>3.0084253020339222E-2</v>
      </c>
    </row>
    <row r="4031" spans="1:4" x14ac:dyDescent="0.25">
      <c r="A4031" s="10">
        <v>43999.166666666664</v>
      </c>
      <c r="B4031" s="10">
        <f>DATE(1904,MONTH(Data_Warmte[[#This Row],[Datumtijd]]),DAY(Data_Warmte[[#This Row],[Datumtijd]]))+TIME(HOUR(Data_Warmte[[#This Row],[Datumtijd]]),MINUTE(Data_Warmte[[#This Row],[Datumtijd]]),SECOND(Data_Warmte[[#This Row],[Datumtijd]]))</f>
        <v>1630.1666666666667</v>
      </c>
      <c r="C4031" s="11">
        <v>1.1739709999999999E-5</v>
      </c>
      <c r="D4031" s="7">
        <f>Data_Warmte[[#This Row],[Fractie]]/MAX(Data_Warmte[Fractie])</f>
        <v>2.8422260244323202E-2</v>
      </c>
    </row>
    <row r="4032" spans="1:4" x14ac:dyDescent="0.25">
      <c r="A4032" s="10">
        <v>43999.208333333336</v>
      </c>
      <c r="B4032" s="10">
        <f>DATE(1904,MONTH(Data_Warmte[[#This Row],[Datumtijd]]),DAY(Data_Warmte[[#This Row],[Datumtijd]]))+TIME(HOUR(Data_Warmte[[#This Row],[Datumtijd]]),MINUTE(Data_Warmte[[#This Row],[Datumtijd]]),SECOND(Data_Warmte[[#This Row],[Datumtijd]]))</f>
        <v>1630.2083333333333</v>
      </c>
      <c r="C4032" s="11">
        <v>1.8426800000000005E-5</v>
      </c>
      <c r="D4032" s="7">
        <f>Data_Warmte[[#This Row],[Fractie]]/MAX(Data_Warmte[Fractie])</f>
        <v>4.4611945701392534E-2</v>
      </c>
    </row>
    <row r="4033" spans="1:4" x14ac:dyDescent="0.25">
      <c r="A4033" s="10">
        <v>43999.25</v>
      </c>
      <c r="B4033" s="10">
        <f>DATE(1904,MONTH(Data_Warmte[[#This Row],[Datumtijd]]),DAY(Data_Warmte[[#This Row],[Datumtijd]]))+TIME(HOUR(Data_Warmte[[#This Row],[Datumtijd]]),MINUTE(Data_Warmte[[#This Row],[Datumtijd]]),SECOND(Data_Warmte[[#This Row],[Datumtijd]]))</f>
        <v>1630.25</v>
      </c>
      <c r="C4033" s="11">
        <v>3.2005360000000014E-5</v>
      </c>
      <c r="D4033" s="7">
        <f>Data_Warmte[[#This Row],[Fractie]]/MAX(Data_Warmte[Fractie])</f>
        <v>7.7486127948071332E-2</v>
      </c>
    </row>
    <row r="4034" spans="1:4" x14ac:dyDescent="0.25">
      <c r="A4034" s="10">
        <v>43999.291666666664</v>
      </c>
      <c r="B4034" s="10">
        <f>DATE(1904,MONTH(Data_Warmte[[#This Row],[Datumtijd]]),DAY(Data_Warmte[[#This Row],[Datumtijd]]))+TIME(HOUR(Data_Warmte[[#This Row],[Datumtijd]]),MINUTE(Data_Warmte[[#This Row],[Datumtijd]]),SECOND(Data_Warmte[[#This Row],[Datumtijd]]))</f>
        <v>1630.2916666666667</v>
      </c>
      <c r="C4034" s="11">
        <v>3.1490000000000005E-5</v>
      </c>
      <c r="D4034" s="7">
        <f>Data_Warmte[[#This Row],[Fractie]]/MAX(Data_Warmte[Fractie])</f>
        <v>7.6238422848071877E-2</v>
      </c>
    </row>
    <row r="4035" spans="1:4" x14ac:dyDescent="0.25">
      <c r="A4035" s="10">
        <v>43999.333333333336</v>
      </c>
      <c r="B4035" s="10">
        <f>DATE(1904,MONTH(Data_Warmte[[#This Row],[Datumtijd]]),DAY(Data_Warmte[[#This Row],[Datumtijd]]))+TIME(HOUR(Data_Warmte[[#This Row],[Datumtijd]]),MINUTE(Data_Warmte[[#This Row],[Datumtijd]]),SECOND(Data_Warmte[[#This Row],[Datumtijd]]))</f>
        <v>1630.3333333333333</v>
      </c>
      <c r="C4035" s="11">
        <v>2.3877340000000026E-5</v>
      </c>
      <c r="D4035" s="7">
        <f>Data_Warmte[[#This Row],[Fractie]]/MAX(Data_Warmte[Fractie])</f>
        <v>5.7807899123759353E-2</v>
      </c>
    </row>
    <row r="4036" spans="1:4" x14ac:dyDescent="0.25">
      <c r="A4036" s="10">
        <v>43999.375</v>
      </c>
      <c r="B4036" s="10">
        <f>DATE(1904,MONTH(Data_Warmte[[#This Row],[Datumtijd]]),DAY(Data_Warmte[[#This Row],[Datumtijd]]))+TIME(HOUR(Data_Warmte[[#This Row],[Datumtijd]]),MINUTE(Data_Warmte[[#This Row],[Datumtijd]]),SECOND(Data_Warmte[[#This Row],[Datumtijd]]))</f>
        <v>1630.375</v>
      </c>
      <c r="C4036" s="11">
        <v>2.3879999999999998E-5</v>
      </c>
      <c r="D4036" s="7">
        <f>Data_Warmte[[#This Row],[Fractie]]/MAX(Data_Warmte[Fractie])</f>
        <v>5.7814339079452395E-2</v>
      </c>
    </row>
    <row r="4037" spans="1:4" x14ac:dyDescent="0.25">
      <c r="A4037" s="10">
        <v>43999.416666666664</v>
      </c>
      <c r="B4037" s="10">
        <f>DATE(1904,MONTH(Data_Warmte[[#This Row],[Datumtijd]]),DAY(Data_Warmte[[#This Row],[Datumtijd]]))+TIME(HOUR(Data_Warmte[[#This Row],[Datumtijd]]),MINUTE(Data_Warmte[[#This Row],[Datumtijd]]),SECOND(Data_Warmte[[#This Row],[Datumtijd]]))</f>
        <v>1630.4166666666667</v>
      </c>
      <c r="C4037" s="11">
        <v>2.0129999999999999E-5</v>
      </c>
      <c r="D4037" s="7">
        <f>Data_Warmte[[#This Row],[Fractie]]/MAX(Data_Warmte[Fractie])</f>
        <v>4.873545417375949E-2</v>
      </c>
    </row>
    <row r="4038" spans="1:4" x14ac:dyDescent="0.25">
      <c r="A4038" s="10">
        <v>43999.458333333336</v>
      </c>
      <c r="B4038" s="10">
        <f>DATE(1904,MONTH(Data_Warmte[[#This Row],[Datumtijd]]),DAY(Data_Warmte[[#This Row],[Datumtijd]]))+TIME(HOUR(Data_Warmte[[#This Row],[Datumtijd]]),MINUTE(Data_Warmte[[#This Row],[Datumtijd]]),SECOND(Data_Warmte[[#This Row],[Datumtijd]]))</f>
        <v>1630.4583333333333</v>
      </c>
      <c r="C4038" s="11">
        <v>2.2079999999999999E-5</v>
      </c>
      <c r="D4038" s="7">
        <f>Data_Warmte[[#This Row],[Fractie]]/MAX(Data_Warmte[Fractie])</f>
        <v>5.3456474324719803E-2</v>
      </c>
    </row>
    <row r="4039" spans="1:4" x14ac:dyDescent="0.25">
      <c r="A4039" s="10">
        <v>43999.5</v>
      </c>
      <c r="B4039" s="10">
        <f>DATE(1904,MONTH(Data_Warmte[[#This Row],[Datumtijd]]),DAY(Data_Warmte[[#This Row],[Datumtijd]]))+TIME(HOUR(Data_Warmte[[#This Row],[Datumtijd]]),MINUTE(Data_Warmte[[#This Row],[Datumtijd]]),SECOND(Data_Warmte[[#This Row],[Datumtijd]]))</f>
        <v>1630.5</v>
      </c>
      <c r="C4039" s="11">
        <v>2.1489999999999999E-5</v>
      </c>
      <c r="D4039" s="7">
        <f>Data_Warmte[[#This Row],[Fractie]]/MAX(Data_Warmte[Fractie])</f>
        <v>5.2028063099557452E-2</v>
      </c>
    </row>
    <row r="4040" spans="1:4" x14ac:dyDescent="0.25">
      <c r="A4040" s="10">
        <v>43999.541666666664</v>
      </c>
      <c r="B4040" s="10">
        <f>DATE(1904,MONTH(Data_Warmte[[#This Row],[Datumtijd]]),DAY(Data_Warmte[[#This Row],[Datumtijd]]))+TIME(HOUR(Data_Warmte[[#This Row],[Datumtijd]]),MINUTE(Data_Warmte[[#This Row],[Datumtijd]]),SECOND(Data_Warmte[[#This Row],[Datumtijd]]))</f>
        <v>1630.5416666666667</v>
      </c>
      <c r="C4040" s="11">
        <v>1.7600000000000001E-5</v>
      </c>
      <c r="D4040" s="7">
        <f>Data_Warmte[[#This Row],[Fractie]]/MAX(Data_Warmte[Fractie])</f>
        <v>4.2610233157385352E-2</v>
      </c>
    </row>
    <row r="4041" spans="1:4" x14ac:dyDescent="0.25">
      <c r="A4041" s="10">
        <v>43999.583333333336</v>
      </c>
      <c r="B4041" s="10">
        <f>DATE(1904,MONTH(Data_Warmte[[#This Row],[Datumtijd]]),DAY(Data_Warmte[[#This Row],[Datumtijd]]))+TIME(HOUR(Data_Warmte[[#This Row],[Datumtijd]]),MINUTE(Data_Warmte[[#This Row],[Datumtijd]]),SECOND(Data_Warmte[[#This Row],[Datumtijd]]))</f>
        <v>1630.5833333333333</v>
      </c>
      <c r="C4041" s="11">
        <v>1.6120000000000002E-5</v>
      </c>
      <c r="D4041" s="7">
        <f>Data_Warmte[[#This Row],[Fractie]]/MAX(Data_Warmte[Fractie])</f>
        <v>3.9027099914605221E-2</v>
      </c>
    </row>
    <row r="4042" spans="1:4" x14ac:dyDescent="0.25">
      <c r="A4042" s="10">
        <v>43999.625</v>
      </c>
      <c r="B4042" s="10">
        <f>DATE(1904,MONTH(Data_Warmte[[#This Row],[Datumtijd]]),DAY(Data_Warmte[[#This Row],[Datumtijd]]))+TIME(HOUR(Data_Warmte[[#This Row],[Datumtijd]]),MINUTE(Data_Warmte[[#This Row],[Datumtijd]]),SECOND(Data_Warmte[[#This Row],[Datumtijd]]))</f>
        <v>1630.625</v>
      </c>
      <c r="C4042" s="11">
        <v>1.6779999999999999E-5</v>
      </c>
      <c r="D4042" s="7">
        <f>Data_Warmte[[#This Row],[Fractie]]/MAX(Data_Warmte[Fractie])</f>
        <v>4.0624983658007166E-2</v>
      </c>
    </row>
    <row r="4043" spans="1:4" x14ac:dyDescent="0.25">
      <c r="A4043" s="10">
        <v>43999.666666666664</v>
      </c>
      <c r="B4043" s="10">
        <f>DATE(1904,MONTH(Data_Warmte[[#This Row],[Datumtijd]]),DAY(Data_Warmte[[#This Row],[Datumtijd]]))+TIME(HOUR(Data_Warmte[[#This Row],[Datumtijd]]),MINUTE(Data_Warmte[[#This Row],[Datumtijd]]),SECOND(Data_Warmte[[#This Row],[Datumtijd]]))</f>
        <v>1630.6666666666667</v>
      </c>
      <c r="C4043" s="11">
        <v>2.5764120000000008E-5</v>
      </c>
      <c r="D4043" s="7">
        <f>Data_Warmte[[#This Row],[Fractie]]/MAX(Data_Warmte[Fractie])</f>
        <v>6.2375861380389509E-2</v>
      </c>
    </row>
    <row r="4044" spans="1:4" x14ac:dyDescent="0.25">
      <c r="A4044" s="10">
        <v>43999.708333333336</v>
      </c>
      <c r="B4044" s="10">
        <f>DATE(1904,MONTH(Data_Warmte[[#This Row],[Datumtijd]]),DAY(Data_Warmte[[#This Row],[Datumtijd]]))+TIME(HOUR(Data_Warmte[[#This Row],[Datumtijd]]),MINUTE(Data_Warmte[[#This Row],[Datumtijd]]),SECOND(Data_Warmte[[#This Row],[Datumtijd]]))</f>
        <v>1630.7083333333333</v>
      </c>
      <c r="C4044" s="11">
        <v>4.2289320000000003E-5</v>
      </c>
      <c r="D4044" s="7">
        <f>Data_Warmte[[#This Row],[Fractie]]/MAX(Data_Warmte[Fractie])</f>
        <v>0.10238396507200452</v>
      </c>
    </row>
    <row r="4045" spans="1:4" x14ac:dyDescent="0.25">
      <c r="A4045" s="10">
        <v>43999.75</v>
      </c>
      <c r="B4045" s="10">
        <f>DATE(1904,MONTH(Data_Warmte[[#This Row],[Datumtijd]]),DAY(Data_Warmte[[#This Row],[Datumtijd]]))+TIME(HOUR(Data_Warmte[[#This Row],[Datumtijd]]),MINUTE(Data_Warmte[[#This Row],[Datumtijd]]),SECOND(Data_Warmte[[#This Row],[Datumtijd]]))</f>
        <v>1630.75</v>
      </c>
      <c r="C4045" s="11">
        <v>4.1103349999999987E-5</v>
      </c>
      <c r="D4045" s="7">
        <f>Data_Warmte[[#This Row],[Fractie]]/MAX(Data_Warmte[Fractie])</f>
        <v>9.9512689036909921E-2</v>
      </c>
    </row>
    <row r="4046" spans="1:4" x14ac:dyDescent="0.25">
      <c r="A4046" s="10">
        <v>43999.791666666664</v>
      </c>
      <c r="B4046" s="10">
        <f>DATE(1904,MONTH(Data_Warmte[[#This Row],[Datumtijd]]),DAY(Data_Warmte[[#This Row],[Datumtijd]]))+TIME(HOUR(Data_Warmte[[#This Row],[Datumtijd]]),MINUTE(Data_Warmte[[#This Row],[Datumtijd]]),SECOND(Data_Warmte[[#This Row],[Datumtijd]]))</f>
        <v>1630.7916666666667</v>
      </c>
      <c r="C4046" s="11">
        <v>3.4906020000000002E-5</v>
      </c>
      <c r="D4046" s="7">
        <f>Data_Warmte[[#This Row],[Fractie]]/MAX(Data_Warmte[Fractie])</f>
        <v>8.4508730158883882E-2</v>
      </c>
    </row>
    <row r="4047" spans="1:4" x14ac:dyDescent="0.25">
      <c r="A4047" s="10">
        <v>43999.833333333336</v>
      </c>
      <c r="B4047" s="10">
        <f>DATE(1904,MONTH(Data_Warmte[[#This Row],[Datumtijd]]),DAY(Data_Warmte[[#This Row],[Datumtijd]]))+TIME(HOUR(Data_Warmte[[#This Row],[Datumtijd]]),MINUTE(Data_Warmte[[#This Row],[Datumtijd]]),SECOND(Data_Warmte[[#This Row],[Datumtijd]]))</f>
        <v>1630.8333333333333</v>
      </c>
      <c r="C4047" s="11">
        <v>2.8380730000000023E-5</v>
      </c>
      <c r="D4047" s="7">
        <f>Data_Warmte[[#This Row],[Fractie]]/MAX(Data_Warmte[Fractie])</f>
        <v>6.8710768322545579E-2</v>
      </c>
    </row>
    <row r="4048" spans="1:4" x14ac:dyDescent="0.25">
      <c r="A4048" s="10">
        <v>43999.875</v>
      </c>
      <c r="B4048" s="10">
        <f>DATE(1904,MONTH(Data_Warmte[[#This Row],[Datumtijd]]),DAY(Data_Warmte[[#This Row],[Datumtijd]]))+TIME(HOUR(Data_Warmte[[#This Row],[Datumtijd]]),MINUTE(Data_Warmte[[#This Row],[Datumtijd]]),SECOND(Data_Warmte[[#This Row],[Datumtijd]]))</f>
        <v>1630.875</v>
      </c>
      <c r="C4048" s="11">
        <v>2.4384770000000002E-5</v>
      </c>
      <c r="D4048" s="7">
        <f>Data_Warmte[[#This Row],[Fractie]]/MAX(Data_Warmte[Fractie])</f>
        <v>5.9036405408478161E-2</v>
      </c>
    </row>
    <row r="4049" spans="1:4" x14ac:dyDescent="0.25">
      <c r="A4049" s="10">
        <v>43999.916666666664</v>
      </c>
      <c r="B4049" s="10">
        <f>DATE(1904,MONTH(Data_Warmte[[#This Row],[Datumtijd]]),DAY(Data_Warmte[[#This Row],[Datumtijd]]))+TIME(HOUR(Data_Warmte[[#This Row],[Datumtijd]]),MINUTE(Data_Warmte[[#This Row],[Datumtijd]]),SECOND(Data_Warmte[[#This Row],[Datumtijd]]))</f>
        <v>1630.9166666666667</v>
      </c>
      <c r="C4049" s="11">
        <v>2.0785250000000012E-5</v>
      </c>
      <c r="D4049" s="7">
        <f>Data_Warmte[[#This Row],[Fractie]]/MAX(Data_Warmte[Fractie])</f>
        <v>5.0321837996280934E-2</v>
      </c>
    </row>
    <row r="4050" spans="1:4" x14ac:dyDescent="0.25">
      <c r="A4050" s="10">
        <v>43999.958333333336</v>
      </c>
      <c r="B4050" s="10">
        <f>DATE(1904,MONTH(Data_Warmte[[#This Row],[Datumtijd]]),DAY(Data_Warmte[[#This Row],[Datumtijd]]))+TIME(HOUR(Data_Warmte[[#This Row],[Datumtijd]]),MINUTE(Data_Warmte[[#This Row],[Datumtijd]]),SECOND(Data_Warmte[[#This Row],[Datumtijd]]))</f>
        <v>1630.9583333333333</v>
      </c>
      <c r="C4050" s="11">
        <v>1.678428E-5</v>
      </c>
      <c r="D4050" s="7">
        <f>Data_Warmte[[#This Row],[Fractie]]/MAX(Data_Warmte[Fractie])</f>
        <v>4.0635345691979533E-2</v>
      </c>
    </row>
    <row r="4051" spans="1:4" x14ac:dyDescent="0.25">
      <c r="A4051" s="10">
        <v>44000</v>
      </c>
      <c r="B4051" s="10">
        <f>DATE(1904,MONTH(Data_Warmte[[#This Row],[Datumtijd]]),DAY(Data_Warmte[[#This Row],[Datumtijd]]))+TIME(HOUR(Data_Warmte[[#This Row],[Datumtijd]]),MINUTE(Data_Warmte[[#This Row],[Datumtijd]]),SECOND(Data_Warmte[[#This Row],[Datumtijd]]))</f>
        <v>1631</v>
      </c>
      <c r="C4051" s="11">
        <v>9.596049999999996E-6</v>
      </c>
      <c r="D4051" s="7">
        <f>Data_Warmte[[#This Row],[Fractie]]/MAX(Data_Warmte[Fractie])</f>
        <v>2.3232382266473155E-2</v>
      </c>
    </row>
    <row r="4052" spans="1:4" x14ac:dyDescent="0.25">
      <c r="A4052" s="10">
        <v>44000.041666666664</v>
      </c>
      <c r="B4052" s="10">
        <f>DATE(1904,MONTH(Data_Warmte[[#This Row],[Datumtijd]]),DAY(Data_Warmte[[#This Row],[Datumtijd]]))+TIME(HOUR(Data_Warmte[[#This Row],[Datumtijd]]),MINUTE(Data_Warmte[[#This Row],[Datumtijd]]),SECOND(Data_Warmte[[#This Row],[Datumtijd]]))</f>
        <v>1631.0416666666667</v>
      </c>
      <c r="C4052" s="11">
        <v>8.7890500000000018E-6</v>
      </c>
      <c r="D4052" s="7">
        <f>Data_Warmte[[#This Row],[Fractie]]/MAX(Data_Warmte[Fractie])</f>
        <v>2.1278606234768058E-2</v>
      </c>
    </row>
    <row r="4053" spans="1:4" x14ac:dyDescent="0.25">
      <c r="A4053" s="10">
        <v>44000.083333333336</v>
      </c>
      <c r="B4053" s="10">
        <f>DATE(1904,MONTH(Data_Warmte[[#This Row],[Datumtijd]]),DAY(Data_Warmte[[#This Row],[Datumtijd]]))+TIME(HOUR(Data_Warmte[[#This Row],[Datumtijd]]),MINUTE(Data_Warmte[[#This Row],[Datumtijd]]),SECOND(Data_Warmte[[#This Row],[Datumtijd]]))</f>
        <v>1631.0833333333333</v>
      </c>
      <c r="C4053" s="11">
        <v>8.5145999999999998E-6</v>
      </c>
      <c r="D4053" s="7">
        <f>Data_Warmte[[#This Row],[Fractie]]/MAX(Data_Warmte[Fractie])</f>
        <v>2.0614152911470073E-2</v>
      </c>
    </row>
    <row r="4054" spans="1:4" x14ac:dyDescent="0.25">
      <c r="A4054" s="10">
        <v>44000.125</v>
      </c>
      <c r="B4054" s="10">
        <f>DATE(1904,MONTH(Data_Warmte[[#This Row],[Datumtijd]]),DAY(Data_Warmte[[#This Row],[Datumtijd]]))+TIME(HOUR(Data_Warmte[[#This Row],[Datumtijd]]),MINUTE(Data_Warmte[[#This Row],[Datumtijd]]),SECOND(Data_Warmte[[#This Row],[Datumtijd]]))</f>
        <v>1631.125</v>
      </c>
      <c r="C4054" s="11">
        <v>9.4584200000000005E-6</v>
      </c>
      <c r="D4054" s="7">
        <f>Data_Warmte[[#This Row],[Fractie]]/MAX(Data_Warmte[Fractie])</f>
        <v>2.2899175085254363E-2</v>
      </c>
    </row>
    <row r="4055" spans="1:4" x14ac:dyDescent="0.25">
      <c r="A4055" s="10">
        <v>44000.166666666664</v>
      </c>
      <c r="B4055" s="10">
        <f>DATE(1904,MONTH(Data_Warmte[[#This Row],[Datumtijd]]),DAY(Data_Warmte[[#This Row],[Datumtijd]]))+TIME(HOUR(Data_Warmte[[#This Row],[Datumtijd]]),MINUTE(Data_Warmte[[#This Row],[Datumtijd]]),SECOND(Data_Warmte[[#This Row],[Datumtijd]]))</f>
        <v>1631.1666666666667</v>
      </c>
      <c r="C4055" s="11">
        <v>7.9699999999999999E-6</v>
      </c>
      <c r="D4055" s="7">
        <f>Data_Warmte[[#This Row],[Fractie]]/MAX(Data_Warmte[Fractie])</f>
        <v>1.9295656719565981E-2</v>
      </c>
    </row>
    <row r="4056" spans="1:4" x14ac:dyDescent="0.25">
      <c r="A4056" s="10">
        <v>44000.208333333336</v>
      </c>
      <c r="B4056" s="10">
        <f>DATE(1904,MONTH(Data_Warmte[[#This Row],[Datumtijd]]),DAY(Data_Warmte[[#This Row],[Datumtijd]]))+TIME(HOUR(Data_Warmte[[#This Row],[Datumtijd]]),MINUTE(Data_Warmte[[#This Row],[Datumtijd]]),SECOND(Data_Warmte[[#This Row],[Datumtijd]]))</f>
        <v>1631.2083333333333</v>
      </c>
      <c r="C4056" s="11">
        <v>1.149E-5</v>
      </c>
      <c r="D4056" s="7">
        <f>Data_Warmte[[#This Row],[Fractie]]/MAX(Data_Warmte[Fractie])</f>
        <v>2.7817703351043051E-2</v>
      </c>
    </row>
    <row r="4057" spans="1:4" x14ac:dyDescent="0.25">
      <c r="A4057" s="10">
        <v>44000.25</v>
      </c>
      <c r="B4057" s="10">
        <f>DATE(1904,MONTH(Data_Warmte[[#This Row],[Datumtijd]]),DAY(Data_Warmte[[#This Row],[Datumtijd]]))+TIME(HOUR(Data_Warmte[[#This Row],[Datumtijd]]),MINUTE(Data_Warmte[[#This Row],[Datumtijd]]),SECOND(Data_Warmte[[#This Row],[Datumtijd]]))</f>
        <v>1631.25</v>
      </c>
      <c r="C4057" s="11">
        <v>2.7249840000000018E-5</v>
      </c>
      <c r="D4057" s="7">
        <f>Data_Warmte[[#This Row],[Fractie]]/MAX(Data_Warmte[Fractie])</f>
        <v>6.5972842948945815E-2</v>
      </c>
    </row>
    <row r="4058" spans="1:4" x14ac:dyDescent="0.25">
      <c r="A4058" s="10">
        <v>44000.291666666664</v>
      </c>
      <c r="B4058" s="10">
        <f>DATE(1904,MONTH(Data_Warmte[[#This Row],[Datumtijd]]),DAY(Data_Warmte[[#This Row],[Datumtijd]]))+TIME(HOUR(Data_Warmte[[#This Row],[Datumtijd]]),MINUTE(Data_Warmte[[#This Row],[Datumtijd]]),SECOND(Data_Warmte[[#This Row],[Datumtijd]]))</f>
        <v>1631.2916666666667</v>
      </c>
      <c r="C4058" s="11">
        <v>3.1571999999999995E-5</v>
      </c>
      <c r="D4058" s="7">
        <f>Data_Warmte[[#This Row],[Fractie]]/MAX(Data_Warmte[Fractie])</f>
        <v>7.6436947798009663E-2</v>
      </c>
    </row>
    <row r="4059" spans="1:4" x14ac:dyDescent="0.25">
      <c r="A4059" s="10">
        <v>44000.333333333336</v>
      </c>
      <c r="B4059" s="10">
        <f>DATE(1904,MONTH(Data_Warmte[[#This Row],[Datumtijd]]),DAY(Data_Warmte[[#This Row],[Datumtijd]]))+TIME(HOUR(Data_Warmte[[#This Row],[Datumtijd]]),MINUTE(Data_Warmte[[#This Row],[Datumtijd]]),SECOND(Data_Warmte[[#This Row],[Datumtijd]]))</f>
        <v>1631.3333333333333</v>
      </c>
      <c r="C4059" s="11">
        <v>2.6273620000000003E-5</v>
      </c>
      <c r="D4059" s="7">
        <f>Data_Warmte[[#This Row],[Fractie]]/MAX(Data_Warmte[Fractie])</f>
        <v>6.3609379209576308E-2</v>
      </c>
    </row>
    <row r="4060" spans="1:4" x14ac:dyDescent="0.25">
      <c r="A4060" s="10">
        <v>44000.375</v>
      </c>
      <c r="B4060" s="10">
        <f>DATE(1904,MONTH(Data_Warmte[[#This Row],[Datumtijd]]),DAY(Data_Warmte[[#This Row],[Datumtijd]]))+TIME(HOUR(Data_Warmte[[#This Row],[Datumtijd]]),MINUTE(Data_Warmte[[#This Row],[Datumtijd]]),SECOND(Data_Warmte[[#This Row],[Datumtijd]]))</f>
        <v>1631.375</v>
      </c>
      <c r="C4060" s="11">
        <v>2.3879999999999998E-5</v>
      </c>
      <c r="D4060" s="7">
        <f>Data_Warmte[[#This Row],[Fractie]]/MAX(Data_Warmte[Fractie])</f>
        <v>5.7814339079452395E-2</v>
      </c>
    </row>
    <row r="4061" spans="1:4" x14ac:dyDescent="0.25">
      <c r="A4061" s="10">
        <v>44000.416666666664</v>
      </c>
      <c r="B4061" s="10">
        <f>DATE(1904,MONTH(Data_Warmte[[#This Row],[Datumtijd]]),DAY(Data_Warmte[[#This Row],[Datumtijd]]))+TIME(HOUR(Data_Warmte[[#This Row],[Datumtijd]]),MINUTE(Data_Warmte[[#This Row],[Datumtijd]]),SECOND(Data_Warmte[[#This Row],[Datumtijd]]))</f>
        <v>1631.4166666666667</v>
      </c>
      <c r="C4061" s="11">
        <v>2.0129999999999999E-5</v>
      </c>
      <c r="D4061" s="7">
        <f>Data_Warmte[[#This Row],[Fractie]]/MAX(Data_Warmte[Fractie])</f>
        <v>4.873545417375949E-2</v>
      </c>
    </row>
    <row r="4062" spans="1:4" x14ac:dyDescent="0.25">
      <c r="A4062" s="10">
        <v>44000.458333333336</v>
      </c>
      <c r="B4062" s="10">
        <f>DATE(1904,MONTH(Data_Warmte[[#This Row],[Datumtijd]]),DAY(Data_Warmte[[#This Row],[Datumtijd]]))+TIME(HOUR(Data_Warmte[[#This Row],[Datumtijd]]),MINUTE(Data_Warmte[[#This Row],[Datumtijd]]),SECOND(Data_Warmte[[#This Row],[Datumtijd]]))</f>
        <v>1631.4583333333333</v>
      </c>
      <c r="C4062" s="11">
        <v>2.2079999999999999E-5</v>
      </c>
      <c r="D4062" s="7">
        <f>Data_Warmte[[#This Row],[Fractie]]/MAX(Data_Warmte[Fractie])</f>
        <v>5.3456474324719803E-2</v>
      </c>
    </row>
    <row r="4063" spans="1:4" x14ac:dyDescent="0.25">
      <c r="A4063" s="10">
        <v>44000.5</v>
      </c>
      <c r="B4063" s="10">
        <f>DATE(1904,MONTH(Data_Warmte[[#This Row],[Datumtijd]]),DAY(Data_Warmte[[#This Row],[Datumtijd]]))+TIME(HOUR(Data_Warmte[[#This Row],[Datumtijd]]),MINUTE(Data_Warmte[[#This Row],[Datumtijd]]),SECOND(Data_Warmte[[#This Row],[Datumtijd]]))</f>
        <v>1631.5</v>
      </c>
      <c r="C4063" s="11">
        <v>2.1489999999999999E-5</v>
      </c>
      <c r="D4063" s="7">
        <f>Data_Warmte[[#This Row],[Fractie]]/MAX(Data_Warmte[Fractie])</f>
        <v>5.2028063099557452E-2</v>
      </c>
    </row>
    <row r="4064" spans="1:4" x14ac:dyDescent="0.25">
      <c r="A4064" s="10">
        <v>44000.541666666664</v>
      </c>
      <c r="B4064" s="10">
        <f>DATE(1904,MONTH(Data_Warmte[[#This Row],[Datumtijd]]),DAY(Data_Warmte[[#This Row],[Datumtijd]]))+TIME(HOUR(Data_Warmte[[#This Row],[Datumtijd]]),MINUTE(Data_Warmte[[#This Row],[Datumtijd]]),SECOND(Data_Warmte[[#This Row],[Datumtijd]]))</f>
        <v>1631.5416666666667</v>
      </c>
      <c r="C4064" s="11">
        <v>1.7600000000000001E-5</v>
      </c>
      <c r="D4064" s="7">
        <f>Data_Warmte[[#This Row],[Fractie]]/MAX(Data_Warmte[Fractie])</f>
        <v>4.2610233157385352E-2</v>
      </c>
    </row>
    <row r="4065" spans="1:4" x14ac:dyDescent="0.25">
      <c r="A4065" s="10">
        <v>44000.583333333336</v>
      </c>
      <c r="B4065" s="10">
        <f>DATE(1904,MONTH(Data_Warmte[[#This Row],[Datumtijd]]),DAY(Data_Warmte[[#This Row],[Datumtijd]]))+TIME(HOUR(Data_Warmte[[#This Row],[Datumtijd]]),MINUTE(Data_Warmte[[#This Row],[Datumtijd]]),SECOND(Data_Warmte[[#This Row],[Datumtijd]]))</f>
        <v>1631.5833333333333</v>
      </c>
      <c r="C4065" s="11">
        <v>1.6120000000000002E-5</v>
      </c>
      <c r="D4065" s="7">
        <f>Data_Warmte[[#This Row],[Fractie]]/MAX(Data_Warmte[Fractie])</f>
        <v>3.9027099914605221E-2</v>
      </c>
    </row>
    <row r="4066" spans="1:4" x14ac:dyDescent="0.25">
      <c r="A4066" s="10">
        <v>44000.625</v>
      </c>
      <c r="B4066" s="10">
        <f>DATE(1904,MONTH(Data_Warmte[[#This Row],[Datumtijd]]),DAY(Data_Warmte[[#This Row],[Datumtijd]]))+TIME(HOUR(Data_Warmte[[#This Row],[Datumtijd]]),MINUTE(Data_Warmte[[#This Row],[Datumtijd]]),SECOND(Data_Warmte[[#This Row],[Datumtijd]]))</f>
        <v>1631.625</v>
      </c>
      <c r="C4066" s="11">
        <v>1.6779999999999999E-5</v>
      </c>
      <c r="D4066" s="7">
        <f>Data_Warmte[[#This Row],[Fractie]]/MAX(Data_Warmte[Fractie])</f>
        <v>4.0624983658007166E-2</v>
      </c>
    </row>
    <row r="4067" spans="1:4" x14ac:dyDescent="0.25">
      <c r="A4067" s="10">
        <v>44000.666666666664</v>
      </c>
      <c r="B4067" s="10">
        <f>DATE(1904,MONTH(Data_Warmte[[#This Row],[Datumtijd]]),DAY(Data_Warmte[[#This Row],[Datumtijd]]))+TIME(HOUR(Data_Warmte[[#This Row],[Datumtijd]]),MINUTE(Data_Warmte[[#This Row],[Datumtijd]]),SECOND(Data_Warmte[[#This Row],[Datumtijd]]))</f>
        <v>1631.6666666666667</v>
      </c>
      <c r="C4067" s="11">
        <v>2.5481560000000007E-5</v>
      </c>
      <c r="D4067" s="7">
        <f>Data_Warmte[[#This Row],[Fractie]]/MAX(Data_Warmte[Fractie])</f>
        <v>6.169177345533549E-2</v>
      </c>
    </row>
    <row r="4068" spans="1:4" x14ac:dyDescent="0.25">
      <c r="A4068" s="10">
        <v>44000.708333333336</v>
      </c>
      <c r="B4068" s="10">
        <f>DATE(1904,MONTH(Data_Warmte[[#This Row],[Datumtijd]]),DAY(Data_Warmte[[#This Row],[Datumtijd]]))+TIME(HOUR(Data_Warmte[[#This Row],[Datumtijd]]),MINUTE(Data_Warmte[[#This Row],[Datumtijd]]),SECOND(Data_Warmte[[#This Row],[Datumtijd]]))</f>
        <v>1631.7083333333333</v>
      </c>
      <c r="C4068" s="11">
        <v>4.3054499999999992E-5</v>
      </c>
      <c r="D4068" s="7">
        <f>Data_Warmte[[#This Row],[Fractie]]/MAX(Data_Warmte[Fractie])</f>
        <v>0.10423649337924132</v>
      </c>
    </row>
    <row r="4069" spans="1:4" x14ac:dyDescent="0.25">
      <c r="A4069" s="10">
        <v>44000.75</v>
      </c>
      <c r="B4069" s="10">
        <f>DATE(1904,MONTH(Data_Warmte[[#This Row],[Datumtijd]]),DAY(Data_Warmte[[#This Row],[Datumtijd]]))+TIME(HOUR(Data_Warmte[[#This Row],[Datumtijd]]),MINUTE(Data_Warmte[[#This Row],[Datumtijd]]),SECOND(Data_Warmte[[#This Row],[Datumtijd]]))</f>
        <v>1631.75</v>
      </c>
      <c r="C4069" s="11">
        <v>4.4695399999999985E-5</v>
      </c>
      <c r="D4069" s="7">
        <f>Data_Warmte[[#This Row],[Fractie]]/MAX(Data_Warmte[Fractie])</f>
        <v>0.10820917131037504</v>
      </c>
    </row>
    <row r="4070" spans="1:4" x14ac:dyDescent="0.25">
      <c r="A4070" s="10">
        <v>44000.791666666664</v>
      </c>
      <c r="B4070" s="10">
        <f>DATE(1904,MONTH(Data_Warmte[[#This Row],[Datumtijd]]),DAY(Data_Warmte[[#This Row],[Datumtijd]]))+TIME(HOUR(Data_Warmte[[#This Row],[Datumtijd]]),MINUTE(Data_Warmte[[#This Row],[Datumtijd]]),SECOND(Data_Warmte[[#This Row],[Datumtijd]]))</f>
        <v>1631.7916666666667</v>
      </c>
      <c r="C4070" s="11">
        <v>3.8484209999999994E-5</v>
      </c>
      <c r="D4070" s="7">
        <f>Data_Warmte[[#This Row],[Fractie]]/MAX(Data_Warmte[Fractie])</f>
        <v>9.3171656873737532E-2</v>
      </c>
    </row>
    <row r="4071" spans="1:4" x14ac:dyDescent="0.25">
      <c r="A4071" s="10">
        <v>44000.833333333336</v>
      </c>
      <c r="B4071" s="10">
        <f>DATE(1904,MONTH(Data_Warmte[[#This Row],[Datumtijd]]),DAY(Data_Warmte[[#This Row],[Datumtijd]]))+TIME(HOUR(Data_Warmte[[#This Row],[Datumtijd]]),MINUTE(Data_Warmte[[#This Row],[Datumtijd]]),SECOND(Data_Warmte[[#This Row],[Datumtijd]]))</f>
        <v>1631.8333333333333</v>
      </c>
      <c r="C4071" s="11">
        <v>3.2623380000000002E-5</v>
      </c>
      <c r="D4071" s="7">
        <f>Data_Warmte[[#This Row],[Fractie]]/MAX(Data_Warmte[Fractie])</f>
        <v>7.8982376601248988E-2</v>
      </c>
    </row>
    <row r="4072" spans="1:4" x14ac:dyDescent="0.25">
      <c r="A4072" s="10">
        <v>44000.875</v>
      </c>
      <c r="B4072" s="10">
        <f>DATE(1904,MONTH(Data_Warmte[[#This Row],[Datumtijd]]),DAY(Data_Warmte[[#This Row],[Datumtijd]]))+TIME(HOUR(Data_Warmte[[#This Row],[Datumtijd]]),MINUTE(Data_Warmte[[#This Row],[Datumtijd]]),SECOND(Data_Warmte[[#This Row],[Datumtijd]]))</f>
        <v>1631.875</v>
      </c>
      <c r="C4072" s="11">
        <v>2.7168200000000002E-5</v>
      </c>
      <c r="D4072" s="7">
        <f>Data_Warmte[[#This Row],[Fractie]]/MAX(Data_Warmte[Fractie])</f>
        <v>6.5775189571958909E-2</v>
      </c>
    </row>
    <row r="4073" spans="1:4" x14ac:dyDescent="0.25">
      <c r="A4073" s="10">
        <v>44000.916666666664</v>
      </c>
      <c r="B4073" s="10">
        <f>DATE(1904,MONTH(Data_Warmte[[#This Row],[Datumtijd]]),DAY(Data_Warmte[[#This Row],[Datumtijd]]))+TIME(HOUR(Data_Warmte[[#This Row],[Datumtijd]]),MINUTE(Data_Warmte[[#This Row],[Datumtijd]]),SECOND(Data_Warmte[[#This Row],[Datumtijd]]))</f>
        <v>1631.9166666666667</v>
      </c>
      <c r="C4073" s="11">
        <v>2.1861499999999997E-5</v>
      </c>
      <c r="D4073" s="7">
        <f>Data_Warmte[[#This Row],[Fractie]]/MAX(Data_Warmte[Fractie])</f>
        <v>5.2927477964214757E-2</v>
      </c>
    </row>
    <row r="4074" spans="1:4" x14ac:dyDescent="0.25">
      <c r="A4074" s="10">
        <v>44000.958333333336</v>
      </c>
      <c r="B4074" s="10">
        <f>DATE(1904,MONTH(Data_Warmte[[#This Row],[Datumtijd]]),DAY(Data_Warmte[[#This Row],[Datumtijd]]))+TIME(HOUR(Data_Warmte[[#This Row],[Datumtijd]]),MINUTE(Data_Warmte[[#This Row],[Datumtijd]]),SECOND(Data_Warmte[[#This Row],[Datumtijd]]))</f>
        <v>1631.9583333333333</v>
      </c>
      <c r="C4074" s="11">
        <v>1.7460740000000003E-5</v>
      </c>
      <c r="D4074" s="7">
        <f>Data_Warmte[[#This Row],[Fractie]]/MAX(Data_Warmte[Fractie])</f>
        <v>4.2273079687527547E-2</v>
      </c>
    </row>
    <row r="4075" spans="1:4" x14ac:dyDescent="0.25">
      <c r="A4075" s="10">
        <v>44001</v>
      </c>
      <c r="B4075" s="10">
        <f>DATE(1904,MONTH(Data_Warmte[[#This Row],[Datumtijd]]),DAY(Data_Warmte[[#This Row],[Datumtijd]]))+TIME(HOUR(Data_Warmte[[#This Row],[Datumtijd]]),MINUTE(Data_Warmte[[#This Row],[Datumtijd]]),SECOND(Data_Warmte[[#This Row],[Datumtijd]]))</f>
        <v>1632</v>
      </c>
      <c r="C4075" s="11">
        <v>1.0944549999999998E-5</v>
      </c>
      <c r="D4075" s="7">
        <f>Data_Warmte[[#This Row],[Fractie]]/MAX(Data_Warmte[Fractie])</f>
        <v>2.6497149278560329E-2</v>
      </c>
    </row>
    <row r="4076" spans="1:4" x14ac:dyDescent="0.25">
      <c r="A4076" s="10">
        <v>44001.041666666664</v>
      </c>
      <c r="B4076" s="10">
        <f>DATE(1904,MONTH(Data_Warmte[[#This Row],[Datumtijd]]),DAY(Data_Warmte[[#This Row],[Datumtijd]]))+TIME(HOUR(Data_Warmte[[#This Row],[Datumtijd]]),MINUTE(Data_Warmte[[#This Row],[Datumtijd]]),SECOND(Data_Warmte[[#This Row],[Datumtijd]]))</f>
        <v>1632.0416666666667</v>
      </c>
      <c r="C4076" s="11">
        <v>1.0011700000000001E-5</v>
      </c>
      <c r="D4076" s="7">
        <f>Data_Warmte[[#This Row],[Fractie]]/MAX(Data_Warmte[Fractie])</f>
        <v>2.4238685869420167E-2</v>
      </c>
    </row>
    <row r="4077" spans="1:4" x14ac:dyDescent="0.25">
      <c r="A4077" s="10">
        <v>44001.083333333336</v>
      </c>
      <c r="B4077" s="10">
        <f>DATE(1904,MONTH(Data_Warmte[[#This Row],[Datumtijd]]),DAY(Data_Warmte[[#This Row],[Datumtijd]]))+TIME(HOUR(Data_Warmte[[#This Row],[Datumtijd]]),MINUTE(Data_Warmte[[#This Row],[Datumtijd]]),SECOND(Data_Warmte[[#This Row],[Datumtijd]]))</f>
        <v>1632.0833333333333</v>
      </c>
      <c r="C4077" s="11">
        <v>9.9425999999999986E-6</v>
      </c>
      <c r="D4077" s="7">
        <f>Data_Warmte[[#This Row],[Fractie]]/MAX(Data_Warmte[Fractie])</f>
        <v>2.4071392283557928E-2</v>
      </c>
    </row>
    <row r="4078" spans="1:4" x14ac:dyDescent="0.25">
      <c r="A4078" s="10">
        <v>44001.125</v>
      </c>
      <c r="B4078" s="10">
        <f>DATE(1904,MONTH(Data_Warmte[[#This Row],[Datumtijd]]),DAY(Data_Warmte[[#This Row],[Datumtijd]]))+TIME(HOUR(Data_Warmte[[#This Row],[Datumtijd]]),MINUTE(Data_Warmte[[#This Row],[Datumtijd]]),SECOND(Data_Warmte[[#This Row],[Datumtijd]]))</f>
        <v>1632.125</v>
      </c>
      <c r="C4078" s="11">
        <v>1.0882179999999998E-5</v>
      </c>
      <c r="D4078" s="7">
        <f>Data_Warmte[[#This Row],[Fractie]]/MAX(Data_Warmte[Fractie])</f>
        <v>2.6346149264808841E-2</v>
      </c>
    </row>
    <row r="4079" spans="1:4" x14ac:dyDescent="0.25">
      <c r="A4079" s="10">
        <v>44001.166666666664</v>
      </c>
      <c r="B4079" s="10">
        <f>DATE(1904,MONTH(Data_Warmte[[#This Row],[Datumtijd]]),DAY(Data_Warmte[[#This Row],[Datumtijd]]))+TIME(HOUR(Data_Warmte[[#This Row],[Datumtijd]]),MINUTE(Data_Warmte[[#This Row],[Datumtijd]]),SECOND(Data_Warmte[[#This Row],[Datumtijd]]))</f>
        <v>1632.1666666666667</v>
      </c>
      <c r="C4079" s="11">
        <v>9.3441800000000031E-6</v>
      </c>
      <c r="D4079" s="7">
        <f>Data_Warmte[[#This Row],[Fractie]]/MAX(Data_Warmte[Fractie])</f>
        <v>2.2622595935487339E-2</v>
      </c>
    </row>
    <row r="4080" spans="1:4" x14ac:dyDescent="0.25">
      <c r="A4080" s="10">
        <v>44001.208333333336</v>
      </c>
      <c r="B4080" s="10">
        <f>DATE(1904,MONTH(Data_Warmte[[#This Row],[Datumtijd]]),DAY(Data_Warmte[[#This Row],[Datumtijd]]))+TIME(HOUR(Data_Warmte[[#This Row],[Datumtijd]]),MINUTE(Data_Warmte[[#This Row],[Datumtijd]]),SECOND(Data_Warmte[[#This Row],[Datumtijd]]))</f>
        <v>1632.2083333333333</v>
      </c>
      <c r="C4080" s="11">
        <v>1.4746800000000009E-5</v>
      </c>
      <c r="D4080" s="7">
        <f>Data_Warmte[[#This Row],[Fractie]]/MAX(Data_Warmte[Fractie])</f>
        <v>3.5702533313939244E-2</v>
      </c>
    </row>
    <row r="4081" spans="1:4" x14ac:dyDescent="0.25">
      <c r="A4081" s="10">
        <v>44001.25</v>
      </c>
      <c r="B4081" s="10">
        <f>DATE(1904,MONTH(Data_Warmte[[#This Row],[Datumtijd]]),DAY(Data_Warmte[[#This Row],[Datumtijd]]))+TIME(HOUR(Data_Warmte[[#This Row],[Datumtijd]]),MINUTE(Data_Warmte[[#This Row],[Datumtijd]]),SECOND(Data_Warmte[[#This Row],[Datumtijd]]))</f>
        <v>1632.25</v>
      </c>
      <c r="C4081" s="11">
        <v>3.2314160000000007E-5</v>
      </c>
      <c r="D4081" s="7">
        <f>Data_Warmte[[#This Row],[Fractie]]/MAX(Data_Warmte[Fractie])</f>
        <v>7.8233743857105437E-2</v>
      </c>
    </row>
    <row r="4082" spans="1:4" x14ac:dyDescent="0.25">
      <c r="A4082" s="10">
        <v>44001.291666666664</v>
      </c>
      <c r="B4082" s="10">
        <f>DATE(1904,MONTH(Data_Warmte[[#This Row],[Datumtijd]]),DAY(Data_Warmte[[#This Row],[Datumtijd]]))+TIME(HOUR(Data_Warmte[[#This Row],[Datumtijd]]),MINUTE(Data_Warmte[[#This Row],[Datumtijd]]),SECOND(Data_Warmte[[#This Row],[Datumtijd]]))</f>
        <v>1632.2916666666667</v>
      </c>
      <c r="C4082" s="11">
        <v>3.4257500000000002E-5</v>
      </c>
      <c r="D4082" s="7">
        <f>Data_Warmte[[#This Row],[Fractie]]/MAX(Data_Warmte[Fractie])</f>
        <v>8.2938639908473222E-2</v>
      </c>
    </row>
    <row r="4083" spans="1:4" x14ac:dyDescent="0.25">
      <c r="A4083" s="10">
        <v>44001.333333333336</v>
      </c>
      <c r="B4083" s="10">
        <f>DATE(1904,MONTH(Data_Warmte[[#This Row],[Datumtijd]]),DAY(Data_Warmte[[#This Row],[Datumtijd]]))+TIME(HOUR(Data_Warmte[[#This Row],[Datumtijd]]),MINUTE(Data_Warmte[[#This Row],[Datumtijd]]),SECOND(Data_Warmte[[#This Row],[Datumtijd]]))</f>
        <v>1632.3333333333333</v>
      </c>
      <c r="C4083" s="11">
        <v>2.9741920000000022E-5</v>
      </c>
      <c r="D4083" s="7">
        <f>Data_Warmte[[#This Row],[Fractie]]/MAX(Data_Warmte[Fractie])</f>
        <v>7.2006258281153604E-2</v>
      </c>
    </row>
    <row r="4084" spans="1:4" x14ac:dyDescent="0.25">
      <c r="A4084" s="10">
        <v>44001.375</v>
      </c>
      <c r="B4084" s="10">
        <f>DATE(1904,MONTH(Data_Warmte[[#This Row],[Datumtijd]]),DAY(Data_Warmte[[#This Row],[Datumtijd]]))+TIME(HOUR(Data_Warmte[[#This Row],[Datumtijd]]),MINUTE(Data_Warmte[[#This Row],[Datumtijd]]),SECOND(Data_Warmte[[#This Row],[Datumtijd]]))</f>
        <v>1632.375</v>
      </c>
      <c r="C4084" s="11">
        <v>2.3879999999999998E-5</v>
      </c>
      <c r="D4084" s="7">
        <f>Data_Warmte[[#This Row],[Fractie]]/MAX(Data_Warmte[Fractie])</f>
        <v>5.7814339079452395E-2</v>
      </c>
    </row>
    <row r="4085" spans="1:4" x14ac:dyDescent="0.25">
      <c r="A4085" s="10">
        <v>44001.416666666664</v>
      </c>
      <c r="B4085" s="10">
        <f>DATE(1904,MONTH(Data_Warmte[[#This Row],[Datumtijd]]),DAY(Data_Warmte[[#This Row],[Datumtijd]]))+TIME(HOUR(Data_Warmte[[#This Row],[Datumtijd]]),MINUTE(Data_Warmte[[#This Row],[Datumtijd]]),SECOND(Data_Warmte[[#This Row],[Datumtijd]]))</f>
        <v>1632.4166666666667</v>
      </c>
      <c r="C4085" s="11">
        <v>2.0129999999999999E-5</v>
      </c>
      <c r="D4085" s="7">
        <f>Data_Warmte[[#This Row],[Fractie]]/MAX(Data_Warmte[Fractie])</f>
        <v>4.873545417375949E-2</v>
      </c>
    </row>
    <row r="4086" spans="1:4" x14ac:dyDescent="0.25">
      <c r="A4086" s="10">
        <v>44001.458333333336</v>
      </c>
      <c r="B4086" s="10">
        <f>DATE(1904,MONTH(Data_Warmte[[#This Row],[Datumtijd]]),DAY(Data_Warmte[[#This Row],[Datumtijd]]))+TIME(HOUR(Data_Warmte[[#This Row],[Datumtijd]]),MINUTE(Data_Warmte[[#This Row],[Datumtijd]]),SECOND(Data_Warmte[[#This Row],[Datumtijd]]))</f>
        <v>1632.4583333333333</v>
      </c>
      <c r="C4086" s="11">
        <v>2.2079999999999999E-5</v>
      </c>
      <c r="D4086" s="7">
        <f>Data_Warmte[[#This Row],[Fractie]]/MAX(Data_Warmte[Fractie])</f>
        <v>5.3456474324719803E-2</v>
      </c>
    </row>
    <row r="4087" spans="1:4" x14ac:dyDescent="0.25">
      <c r="A4087" s="10">
        <v>44001.5</v>
      </c>
      <c r="B4087" s="10">
        <f>DATE(1904,MONTH(Data_Warmte[[#This Row],[Datumtijd]]),DAY(Data_Warmte[[#This Row],[Datumtijd]]))+TIME(HOUR(Data_Warmte[[#This Row],[Datumtijd]]),MINUTE(Data_Warmte[[#This Row],[Datumtijd]]),SECOND(Data_Warmte[[#This Row],[Datumtijd]]))</f>
        <v>1632.5</v>
      </c>
      <c r="C4087" s="11">
        <v>2.1489999999999999E-5</v>
      </c>
      <c r="D4087" s="7">
        <f>Data_Warmte[[#This Row],[Fractie]]/MAX(Data_Warmte[Fractie])</f>
        <v>5.2028063099557452E-2</v>
      </c>
    </row>
    <row r="4088" spans="1:4" x14ac:dyDescent="0.25">
      <c r="A4088" s="10">
        <v>44001.541666666664</v>
      </c>
      <c r="B4088" s="10">
        <f>DATE(1904,MONTH(Data_Warmte[[#This Row],[Datumtijd]]),DAY(Data_Warmte[[#This Row],[Datumtijd]]))+TIME(HOUR(Data_Warmte[[#This Row],[Datumtijd]]),MINUTE(Data_Warmte[[#This Row],[Datumtijd]]),SECOND(Data_Warmte[[#This Row],[Datumtijd]]))</f>
        <v>1632.5416666666667</v>
      </c>
      <c r="C4088" s="11">
        <v>1.7600000000000001E-5</v>
      </c>
      <c r="D4088" s="7">
        <f>Data_Warmte[[#This Row],[Fractie]]/MAX(Data_Warmte[Fractie])</f>
        <v>4.2610233157385352E-2</v>
      </c>
    </row>
    <row r="4089" spans="1:4" x14ac:dyDescent="0.25">
      <c r="A4089" s="10">
        <v>44001.583333333336</v>
      </c>
      <c r="B4089" s="10">
        <f>DATE(1904,MONTH(Data_Warmte[[#This Row],[Datumtijd]]),DAY(Data_Warmte[[#This Row],[Datumtijd]]))+TIME(HOUR(Data_Warmte[[#This Row],[Datumtijd]]),MINUTE(Data_Warmte[[#This Row],[Datumtijd]]),SECOND(Data_Warmte[[#This Row],[Datumtijd]]))</f>
        <v>1632.5833333333333</v>
      </c>
      <c r="C4089" s="11">
        <v>1.6120000000000002E-5</v>
      </c>
      <c r="D4089" s="7">
        <f>Data_Warmte[[#This Row],[Fractie]]/MAX(Data_Warmte[Fractie])</f>
        <v>3.9027099914605221E-2</v>
      </c>
    </row>
    <row r="4090" spans="1:4" x14ac:dyDescent="0.25">
      <c r="A4090" s="10">
        <v>44001.625</v>
      </c>
      <c r="B4090" s="10">
        <f>DATE(1904,MONTH(Data_Warmte[[#This Row],[Datumtijd]]),DAY(Data_Warmte[[#This Row],[Datumtijd]]))+TIME(HOUR(Data_Warmte[[#This Row],[Datumtijd]]),MINUTE(Data_Warmte[[#This Row],[Datumtijd]]),SECOND(Data_Warmte[[#This Row],[Datumtijd]]))</f>
        <v>1632.625</v>
      </c>
      <c r="C4090" s="11">
        <v>1.6779999999999999E-5</v>
      </c>
      <c r="D4090" s="7">
        <f>Data_Warmte[[#This Row],[Fractie]]/MAX(Data_Warmte[Fractie])</f>
        <v>4.0624983658007166E-2</v>
      </c>
    </row>
    <row r="4091" spans="1:4" x14ac:dyDescent="0.25">
      <c r="A4091" s="10">
        <v>44001.666666666664</v>
      </c>
      <c r="B4091" s="10">
        <f>DATE(1904,MONTH(Data_Warmte[[#This Row],[Datumtijd]]),DAY(Data_Warmte[[#This Row],[Datumtijd]]))+TIME(HOUR(Data_Warmte[[#This Row],[Datumtijd]]),MINUTE(Data_Warmte[[#This Row],[Datumtijd]]),SECOND(Data_Warmte[[#This Row],[Datumtijd]]))</f>
        <v>1632.6666666666667</v>
      </c>
      <c r="C4091" s="11">
        <v>2.8430780000000004E-5</v>
      </c>
      <c r="D4091" s="7">
        <f>Data_Warmte[[#This Row],[Fractie]]/MAX(Data_Warmte[Fractie])</f>
        <v>6.8831941173086844E-2</v>
      </c>
    </row>
    <row r="4092" spans="1:4" x14ac:dyDescent="0.25">
      <c r="A4092" s="10">
        <v>44001.708333333336</v>
      </c>
      <c r="B4092" s="10">
        <f>DATE(1904,MONTH(Data_Warmte[[#This Row],[Datumtijd]]),DAY(Data_Warmte[[#This Row],[Datumtijd]]))+TIME(HOUR(Data_Warmte[[#This Row],[Datumtijd]]),MINUTE(Data_Warmte[[#This Row],[Datumtijd]]),SECOND(Data_Warmte[[#This Row],[Datumtijd]]))</f>
        <v>1632.7083333333333</v>
      </c>
      <c r="C4092" s="11">
        <v>4.5487379999999972E-5</v>
      </c>
      <c r="D4092" s="7">
        <f>Data_Warmte[[#This Row],[Fractie]]/MAX(Data_Warmte[Fractie])</f>
        <v>0.11012658338173785</v>
      </c>
    </row>
    <row r="4093" spans="1:4" x14ac:dyDescent="0.25">
      <c r="A4093" s="10">
        <v>44001.75</v>
      </c>
      <c r="B4093" s="10">
        <f>DATE(1904,MONTH(Data_Warmte[[#This Row],[Datumtijd]]),DAY(Data_Warmte[[#This Row],[Datumtijd]]))+TIME(HOUR(Data_Warmte[[#This Row],[Datumtijd]]),MINUTE(Data_Warmte[[#This Row],[Datumtijd]]),SECOND(Data_Warmte[[#This Row],[Datumtijd]]))</f>
        <v>1632.75</v>
      </c>
      <c r="C4093" s="11">
        <v>4.5628399999999992E-5</v>
      </c>
      <c r="D4093" s="7">
        <f>Data_Warmte[[#This Row],[Fractie]]/MAX(Data_Warmte[Fractie])</f>
        <v>0.11046799787491145</v>
      </c>
    </row>
    <row r="4094" spans="1:4" x14ac:dyDescent="0.25">
      <c r="A4094" s="10">
        <v>44001.791666666664</v>
      </c>
      <c r="B4094" s="10">
        <f>DATE(1904,MONTH(Data_Warmte[[#This Row],[Datumtijd]]),DAY(Data_Warmte[[#This Row],[Datumtijd]]))+TIME(HOUR(Data_Warmte[[#This Row],[Datumtijd]]),MINUTE(Data_Warmte[[#This Row],[Datumtijd]]),SECOND(Data_Warmte[[#This Row],[Datumtijd]]))</f>
        <v>1632.7916666666667</v>
      </c>
      <c r="C4094" s="11">
        <v>3.8360290000000012E-5</v>
      </c>
      <c r="D4094" s="7">
        <f>Data_Warmte[[#This Row],[Fractie]]/MAX(Data_Warmte[Fractie])</f>
        <v>9.2871642095733994E-2</v>
      </c>
    </row>
    <row r="4095" spans="1:4" x14ac:dyDescent="0.25">
      <c r="A4095" s="10">
        <v>44001.833333333336</v>
      </c>
      <c r="B4095" s="10">
        <f>DATE(1904,MONTH(Data_Warmte[[#This Row],[Datumtijd]]),DAY(Data_Warmte[[#This Row],[Datumtijd]]))+TIME(HOUR(Data_Warmte[[#This Row],[Datumtijd]]),MINUTE(Data_Warmte[[#This Row],[Datumtijd]]),SECOND(Data_Warmte[[#This Row],[Datumtijd]]))</f>
        <v>1632.8333333333333</v>
      </c>
      <c r="C4095" s="11">
        <v>3.1918940000000027E-5</v>
      </c>
      <c r="D4095" s="7">
        <f>Data_Warmte[[#This Row],[Fractie]]/MAX(Data_Warmte[Fractie])</f>
        <v>7.7276902019124696E-2</v>
      </c>
    </row>
    <row r="4096" spans="1:4" x14ac:dyDescent="0.25">
      <c r="A4096" s="10">
        <v>44001.875</v>
      </c>
      <c r="B4096" s="10">
        <f>DATE(1904,MONTH(Data_Warmte[[#This Row],[Datumtijd]]),DAY(Data_Warmte[[#This Row],[Datumtijd]]))+TIME(HOUR(Data_Warmte[[#This Row],[Datumtijd]]),MINUTE(Data_Warmte[[#This Row],[Datumtijd]]),SECOND(Data_Warmte[[#This Row],[Datumtijd]]))</f>
        <v>1632.875</v>
      </c>
      <c r="C4096" s="11">
        <v>2.6727110000000001E-5</v>
      </c>
      <c r="D4096" s="7">
        <f>Data_Warmte[[#This Row],[Fractie]]/MAX(Data_Warmte[Fractie])</f>
        <v>6.4707294813811683E-2</v>
      </c>
    </row>
    <row r="4097" spans="1:4" x14ac:dyDescent="0.25">
      <c r="A4097" s="10">
        <v>44001.916666666664</v>
      </c>
      <c r="B4097" s="10">
        <f>DATE(1904,MONTH(Data_Warmte[[#This Row],[Datumtijd]]),DAY(Data_Warmte[[#This Row],[Datumtijd]]))+TIME(HOUR(Data_Warmte[[#This Row],[Datumtijd]]),MINUTE(Data_Warmte[[#This Row],[Datumtijd]]),SECOND(Data_Warmte[[#This Row],[Datumtijd]]))</f>
        <v>1632.9166666666667</v>
      </c>
      <c r="C4097" s="11">
        <v>2.2015250000000002E-5</v>
      </c>
      <c r="D4097" s="7">
        <f>Data_Warmte[[#This Row],[Fractie]]/MAX(Data_Warmte[Fractie])</f>
        <v>5.3299712245348178E-2</v>
      </c>
    </row>
    <row r="4098" spans="1:4" x14ac:dyDescent="0.25">
      <c r="A4098" s="10">
        <v>44001.958333333336</v>
      </c>
      <c r="B4098" s="10">
        <f>DATE(1904,MONTH(Data_Warmte[[#This Row],[Datumtijd]]),DAY(Data_Warmte[[#This Row],[Datumtijd]]))+TIME(HOUR(Data_Warmte[[#This Row],[Datumtijd]]),MINUTE(Data_Warmte[[#This Row],[Datumtijd]]),SECOND(Data_Warmte[[#This Row],[Datumtijd]]))</f>
        <v>1632.9583333333333</v>
      </c>
      <c r="C4098" s="11">
        <v>1.7056680000000001E-5</v>
      </c>
      <c r="D4098" s="7">
        <f>Data_Warmte[[#This Row],[Fractie]]/MAX(Data_Warmte[Fractie])</f>
        <v>4.1294835891529068E-2</v>
      </c>
    </row>
    <row r="4099" spans="1:4" x14ac:dyDescent="0.25">
      <c r="A4099" s="10">
        <v>44002</v>
      </c>
      <c r="B4099" s="10">
        <f>DATE(1904,MONTH(Data_Warmte[[#This Row],[Datumtijd]]),DAY(Data_Warmte[[#This Row],[Datumtijd]]))+TIME(HOUR(Data_Warmte[[#This Row],[Datumtijd]]),MINUTE(Data_Warmte[[#This Row],[Datumtijd]]),SECOND(Data_Warmte[[#This Row],[Datumtijd]]))</f>
        <v>1633</v>
      </c>
      <c r="C4099" s="11">
        <v>1.2954709999999997E-5</v>
      </c>
      <c r="D4099" s="7">
        <f>Data_Warmte[[#This Row],[Fractie]]/MAX(Data_Warmte[Fractie])</f>
        <v>3.1363818953767698E-2</v>
      </c>
    </row>
    <row r="4100" spans="1:4" x14ac:dyDescent="0.25">
      <c r="A4100" s="10">
        <v>44002.041666666664</v>
      </c>
      <c r="B4100" s="10">
        <f>DATE(1904,MONTH(Data_Warmte[[#This Row],[Datumtijd]]),DAY(Data_Warmte[[#This Row],[Datumtijd]]))+TIME(HOUR(Data_Warmte[[#This Row],[Datumtijd]]),MINUTE(Data_Warmte[[#This Row],[Datumtijd]]),SECOND(Data_Warmte[[#This Row],[Datumtijd]]))</f>
        <v>1633.0416666666667</v>
      </c>
      <c r="C4100" s="11">
        <v>1.093934E-5</v>
      </c>
      <c r="D4100" s="7">
        <f>Data_Warmte[[#This Row],[Fractie]]/MAX(Data_Warmte[Fractie])</f>
        <v>2.6484535681131356E-2</v>
      </c>
    </row>
    <row r="4101" spans="1:4" x14ac:dyDescent="0.25">
      <c r="A4101" s="10">
        <v>44002.083333333336</v>
      </c>
      <c r="B4101" s="10">
        <f>DATE(1904,MONTH(Data_Warmte[[#This Row],[Datumtijd]]),DAY(Data_Warmte[[#This Row],[Datumtijd]]))+TIME(HOUR(Data_Warmte[[#This Row],[Datumtijd]]),MINUTE(Data_Warmte[[#This Row],[Datumtijd]]),SECOND(Data_Warmte[[#This Row],[Datumtijd]]))</f>
        <v>1633.0833333333333</v>
      </c>
      <c r="C4101" s="11">
        <v>1.0801850000000001E-5</v>
      </c>
      <c r="D4101" s="7">
        <f>Data_Warmte[[#This Row],[Fractie]]/MAX(Data_Warmte[Fractie])</f>
        <v>2.6151667444949032E-2</v>
      </c>
    </row>
    <row r="4102" spans="1:4" x14ac:dyDescent="0.25">
      <c r="A4102" s="10">
        <v>44002.125</v>
      </c>
      <c r="B4102" s="10">
        <f>DATE(1904,MONTH(Data_Warmte[[#This Row],[Datumtijd]]),DAY(Data_Warmte[[#This Row],[Datumtijd]]))+TIME(HOUR(Data_Warmte[[#This Row],[Datumtijd]]),MINUTE(Data_Warmte[[#This Row],[Datumtijd]]),SECOND(Data_Warmte[[#This Row],[Datumtijd]]))</f>
        <v>1633.125</v>
      </c>
      <c r="C4102" s="11">
        <v>1.0125039999999996E-5</v>
      </c>
      <c r="D4102" s="7">
        <f>Data_Warmte[[#This Row],[Fractie]]/MAX(Data_Warmte[Fractie])</f>
        <v>2.451308608680982E-2</v>
      </c>
    </row>
    <row r="4103" spans="1:4" x14ac:dyDescent="0.25">
      <c r="A4103" s="10">
        <v>44002.166666666664</v>
      </c>
      <c r="B4103" s="10">
        <f>DATE(1904,MONTH(Data_Warmte[[#This Row],[Datumtijd]]),DAY(Data_Warmte[[#This Row],[Datumtijd]]))+TIME(HOUR(Data_Warmte[[#This Row],[Datumtijd]]),MINUTE(Data_Warmte[[#This Row],[Datumtijd]]),SECOND(Data_Warmte[[#This Row],[Datumtijd]]))</f>
        <v>1633.1666666666667</v>
      </c>
      <c r="C4103" s="11">
        <v>8.4234300000000035E-6</v>
      </c>
      <c r="D4103" s="7">
        <f>Data_Warmte[[#This Row],[Fractie]]/MAX(Data_Warmte[Fractie])</f>
        <v>2.0393427061642877E-2</v>
      </c>
    </row>
    <row r="4104" spans="1:4" x14ac:dyDescent="0.25">
      <c r="A4104" s="10">
        <v>44002.208333333336</v>
      </c>
      <c r="B4104" s="10">
        <f>DATE(1904,MONTH(Data_Warmte[[#This Row],[Datumtijd]]),DAY(Data_Warmte[[#This Row],[Datumtijd]]))+TIME(HOUR(Data_Warmte[[#This Row],[Datumtijd]]),MINUTE(Data_Warmte[[#This Row],[Datumtijd]]),SECOND(Data_Warmte[[#This Row],[Datumtijd]]))</f>
        <v>1633.2083333333333</v>
      </c>
      <c r="C4104" s="11">
        <v>1.1805370000000002E-5</v>
      </c>
      <c r="D4104" s="7">
        <f>Data_Warmte[[#This Row],[Fractie]]/MAX(Data_Warmte[Fractie])</f>
        <v>2.8581225466431954E-2</v>
      </c>
    </row>
    <row r="4105" spans="1:4" x14ac:dyDescent="0.25">
      <c r="A4105" s="10">
        <v>44002.25</v>
      </c>
      <c r="B4105" s="10">
        <f>DATE(1904,MONTH(Data_Warmte[[#This Row],[Datumtijd]]),DAY(Data_Warmte[[#This Row],[Datumtijd]]))+TIME(HOUR(Data_Warmte[[#This Row],[Datumtijd]]),MINUTE(Data_Warmte[[#This Row],[Datumtijd]]),SECOND(Data_Warmte[[#This Row],[Datumtijd]]))</f>
        <v>1633.25</v>
      </c>
      <c r="C4105" s="11">
        <v>1.5299599999999998E-5</v>
      </c>
      <c r="D4105" s="7">
        <f>Data_Warmte[[#This Row],[Fractie]]/MAX(Data_Warmte[Fractie])</f>
        <v>3.7040882000837091E-2</v>
      </c>
    </row>
    <row r="4106" spans="1:4" x14ac:dyDescent="0.25">
      <c r="A4106" s="10">
        <v>44002.291666666664</v>
      </c>
      <c r="B4106" s="10">
        <f>DATE(1904,MONTH(Data_Warmte[[#This Row],[Datumtijd]]),DAY(Data_Warmte[[#This Row],[Datumtijd]]))+TIME(HOUR(Data_Warmte[[#This Row],[Datumtijd]]),MINUTE(Data_Warmte[[#This Row],[Datumtijd]]),SECOND(Data_Warmte[[#This Row],[Datumtijd]]))</f>
        <v>1633.2916666666667</v>
      </c>
      <c r="C4106" s="11">
        <v>3.0985420000000011E-5</v>
      </c>
      <c r="D4106" s="7">
        <f>Data_Warmte[[#This Row],[Fractie]]/MAX(Data_Warmte[Fractie])</f>
        <v>7.5016816515881352E-2</v>
      </c>
    </row>
    <row r="4107" spans="1:4" x14ac:dyDescent="0.25">
      <c r="A4107" s="10">
        <v>44002.333333333336</v>
      </c>
      <c r="B4107" s="10">
        <f>DATE(1904,MONTH(Data_Warmte[[#This Row],[Datumtijd]]),DAY(Data_Warmte[[#This Row],[Datumtijd]]))+TIME(HOUR(Data_Warmte[[#This Row],[Datumtijd]]),MINUTE(Data_Warmte[[#This Row],[Datumtijd]]),SECOND(Data_Warmte[[#This Row],[Datumtijd]]))</f>
        <v>1633.3333333333333</v>
      </c>
      <c r="C4107" s="11">
        <v>4.2223360000000024E-5</v>
      </c>
      <c r="D4107" s="7">
        <f>Data_Warmte[[#This Row],[Fractie]]/MAX(Data_Warmte[Fractie])</f>
        <v>0.10222427353910338</v>
      </c>
    </row>
    <row r="4108" spans="1:4" x14ac:dyDescent="0.25">
      <c r="A4108" s="10">
        <v>44002.375</v>
      </c>
      <c r="B4108" s="10">
        <f>DATE(1904,MONTH(Data_Warmte[[#This Row],[Datumtijd]]),DAY(Data_Warmte[[#This Row],[Datumtijd]]))+TIME(HOUR(Data_Warmte[[#This Row],[Datumtijd]]),MINUTE(Data_Warmte[[#This Row],[Datumtijd]]),SECOND(Data_Warmte[[#This Row],[Datumtijd]]))</f>
        <v>1633.375</v>
      </c>
      <c r="C4108" s="11">
        <v>4.0456799999999995E-5</v>
      </c>
      <c r="D4108" s="7">
        <f>Data_Warmte[[#This Row],[Fractie]]/MAX(Data_Warmte[Fractie])</f>
        <v>9.7947368227369741E-2</v>
      </c>
    </row>
    <row r="4109" spans="1:4" x14ac:dyDescent="0.25">
      <c r="A4109" s="10">
        <v>44002.416666666664</v>
      </c>
      <c r="B4109" s="10">
        <f>DATE(1904,MONTH(Data_Warmte[[#This Row],[Datumtijd]]),DAY(Data_Warmte[[#This Row],[Datumtijd]]))+TIME(HOUR(Data_Warmte[[#This Row],[Datumtijd]]),MINUTE(Data_Warmte[[#This Row],[Datumtijd]]),SECOND(Data_Warmte[[#This Row],[Datumtijd]]))</f>
        <v>1633.4166666666667</v>
      </c>
      <c r="C4109" s="11">
        <v>2.5680000000000001E-5</v>
      </c>
      <c r="D4109" s="7">
        <f>Data_Warmte[[#This Row],[Fractie]]/MAX(Data_Warmte[Fractie])</f>
        <v>6.2172203834184994E-2</v>
      </c>
    </row>
    <row r="4110" spans="1:4" x14ac:dyDescent="0.25">
      <c r="A4110" s="10">
        <v>44002.458333333336</v>
      </c>
      <c r="B4110" s="10">
        <f>DATE(1904,MONTH(Data_Warmte[[#This Row],[Datumtijd]]),DAY(Data_Warmte[[#This Row],[Datumtijd]]))+TIME(HOUR(Data_Warmte[[#This Row],[Datumtijd]]),MINUTE(Data_Warmte[[#This Row],[Datumtijd]]),SECOND(Data_Warmte[[#This Row],[Datumtijd]]))</f>
        <v>1633.4583333333333</v>
      </c>
      <c r="C4110" s="11">
        <v>3.081744000000001E-5</v>
      </c>
      <c r="D4110" s="7">
        <f>Data_Warmte[[#This Row],[Fractie]]/MAX(Data_Warmte[Fractie])</f>
        <v>7.4610130892825796E-2</v>
      </c>
    </row>
    <row r="4111" spans="1:4" x14ac:dyDescent="0.25">
      <c r="A4111" s="10">
        <v>44002.5</v>
      </c>
      <c r="B4111" s="10">
        <f>DATE(1904,MONTH(Data_Warmte[[#This Row],[Datumtijd]]),DAY(Data_Warmte[[#This Row],[Datumtijd]]))+TIME(HOUR(Data_Warmte[[#This Row],[Datumtijd]]),MINUTE(Data_Warmte[[#This Row],[Datumtijd]]),SECOND(Data_Warmte[[#This Row],[Datumtijd]]))</f>
        <v>1633.5</v>
      </c>
      <c r="C4111" s="11">
        <v>3.017293999999999E-5</v>
      </c>
      <c r="D4111" s="7">
        <f>Data_Warmte[[#This Row],[Fractie]]/MAX(Data_Warmte[Fractie])</f>
        <v>7.3049773207033999E-2</v>
      </c>
    </row>
    <row r="4112" spans="1:4" x14ac:dyDescent="0.25">
      <c r="A4112" s="10">
        <v>44002.541666666664</v>
      </c>
      <c r="B4112" s="10">
        <f>DATE(1904,MONTH(Data_Warmte[[#This Row],[Datumtijd]]),DAY(Data_Warmte[[#This Row],[Datumtijd]]))+TIME(HOUR(Data_Warmte[[#This Row],[Datumtijd]]),MINUTE(Data_Warmte[[#This Row],[Datumtijd]]),SECOND(Data_Warmte[[#This Row],[Datumtijd]]))</f>
        <v>1633.5416666666667</v>
      </c>
      <c r="C4112" s="11">
        <v>2.5289640000000002E-5</v>
      </c>
      <c r="D4112" s="7">
        <f>Data_Warmte[[#This Row],[Fractie]]/MAX(Data_Warmte[Fractie])</f>
        <v>6.1227128231041983E-2</v>
      </c>
    </row>
    <row r="4113" spans="1:4" x14ac:dyDescent="0.25">
      <c r="A4113" s="10">
        <v>44002.583333333336</v>
      </c>
      <c r="B4113" s="10">
        <f>DATE(1904,MONTH(Data_Warmte[[#This Row],[Datumtijd]]),DAY(Data_Warmte[[#This Row],[Datumtijd]]))+TIME(HOUR(Data_Warmte[[#This Row],[Datumtijd]]),MINUTE(Data_Warmte[[#This Row],[Datumtijd]]),SECOND(Data_Warmte[[#This Row],[Datumtijd]]))</f>
        <v>1633.5833333333333</v>
      </c>
      <c r="C4113" s="11">
        <v>2.1171470000000003E-5</v>
      </c>
      <c r="D4113" s="7">
        <f>Data_Warmte[[#This Row],[Fractie]]/MAX(Data_Warmte[Fractie])</f>
        <v>5.1256890510488033E-2</v>
      </c>
    </row>
    <row r="4114" spans="1:4" x14ac:dyDescent="0.25">
      <c r="A4114" s="10">
        <v>44002.625</v>
      </c>
      <c r="B4114" s="10">
        <f>DATE(1904,MONTH(Data_Warmte[[#This Row],[Datumtijd]]),DAY(Data_Warmte[[#This Row],[Datumtijd]]))+TIME(HOUR(Data_Warmte[[#This Row],[Datumtijd]]),MINUTE(Data_Warmte[[#This Row],[Datumtijd]]),SECOND(Data_Warmte[[#This Row],[Datumtijd]]))</f>
        <v>1633.625</v>
      </c>
      <c r="C4114" s="11">
        <v>2.23141E-5</v>
      </c>
      <c r="D4114" s="7">
        <f>Data_Warmte[[#This Row],[Fractie]]/MAX(Data_Warmte[Fractie])</f>
        <v>5.4023238846432529E-2</v>
      </c>
    </row>
    <row r="4115" spans="1:4" x14ac:dyDescent="0.25">
      <c r="A4115" s="10">
        <v>44002.666666666664</v>
      </c>
      <c r="B4115" s="10">
        <f>DATE(1904,MONTH(Data_Warmte[[#This Row],[Datumtijd]]),DAY(Data_Warmte[[#This Row],[Datumtijd]]))+TIME(HOUR(Data_Warmte[[#This Row],[Datumtijd]]),MINUTE(Data_Warmte[[#This Row],[Datumtijd]]),SECOND(Data_Warmte[[#This Row],[Datumtijd]]))</f>
        <v>1633.6666666666667</v>
      </c>
      <c r="C4115" s="11">
        <v>2.5728719999999998E-5</v>
      </c>
      <c r="D4115" s="7">
        <f>Data_Warmte[[#This Row],[Fractie]]/MAX(Data_Warmte[Fractie])</f>
        <v>6.2290156706879748E-2</v>
      </c>
    </row>
    <row r="4116" spans="1:4" x14ac:dyDescent="0.25">
      <c r="A4116" s="10">
        <v>44002.708333333336</v>
      </c>
      <c r="B4116" s="10">
        <f>DATE(1904,MONTH(Data_Warmte[[#This Row],[Datumtijd]]),DAY(Data_Warmte[[#This Row],[Datumtijd]]))+TIME(HOUR(Data_Warmte[[#This Row],[Datumtijd]]),MINUTE(Data_Warmte[[#This Row],[Datumtijd]]),SECOND(Data_Warmte[[#This Row],[Datumtijd]]))</f>
        <v>1633.7083333333333</v>
      </c>
      <c r="C4116" s="11">
        <v>3.6126719999999996E-5</v>
      </c>
      <c r="D4116" s="7">
        <f>Data_Warmte[[#This Row],[Fractie]]/MAX(Data_Warmte[Fractie])</f>
        <v>8.7464088773385018E-2</v>
      </c>
    </row>
    <row r="4117" spans="1:4" x14ac:dyDescent="0.25">
      <c r="A4117" s="10">
        <v>44002.75</v>
      </c>
      <c r="B4117" s="10">
        <f>DATE(1904,MONTH(Data_Warmte[[#This Row],[Datumtijd]]),DAY(Data_Warmte[[#This Row],[Datumtijd]]))+TIME(HOUR(Data_Warmte[[#This Row],[Datumtijd]]),MINUTE(Data_Warmte[[#This Row],[Datumtijd]]),SECOND(Data_Warmte[[#This Row],[Datumtijd]]))</f>
        <v>1633.75</v>
      </c>
      <c r="C4117" s="11">
        <v>3.9469130000000007E-5</v>
      </c>
      <c r="D4117" s="7">
        <f>Data_Warmte[[#This Row],[Fractie]]/MAX(Data_Warmte[Fractie])</f>
        <v>9.5556183626088254E-2</v>
      </c>
    </row>
    <row r="4118" spans="1:4" x14ac:dyDescent="0.25">
      <c r="A4118" s="10">
        <v>44002.791666666664</v>
      </c>
      <c r="B4118" s="10">
        <f>DATE(1904,MONTH(Data_Warmte[[#This Row],[Datumtijd]]),DAY(Data_Warmte[[#This Row],[Datumtijd]]))+TIME(HOUR(Data_Warmte[[#This Row],[Datumtijd]]),MINUTE(Data_Warmte[[#This Row],[Datumtijd]]),SECOND(Data_Warmte[[#This Row],[Datumtijd]]))</f>
        <v>1633.7916666666667</v>
      </c>
      <c r="C4118" s="11">
        <v>3.8177630000000007E-5</v>
      </c>
      <c r="D4118" s="7">
        <f>Data_Warmte[[#This Row],[Fractie]]/MAX(Data_Warmte[Fractie])</f>
        <v>9.242941566456761E-2</v>
      </c>
    </row>
    <row r="4119" spans="1:4" x14ac:dyDescent="0.25">
      <c r="A4119" s="10">
        <v>44002.833333333336</v>
      </c>
      <c r="B4119" s="10">
        <f>DATE(1904,MONTH(Data_Warmte[[#This Row],[Datumtijd]]),DAY(Data_Warmte[[#This Row],[Datumtijd]]))+TIME(HOUR(Data_Warmte[[#This Row],[Datumtijd]]),MINUTE(Data_Warmte[[#This Row],[Datumtijd]]),SECOND(Data_Warmte[[#This Row],[Datumtijd]]))</f>
        <v>1633.8333333333333</v>
      </c>
      <c r="C4119" s="11">
        <v>2.9998199999999987E-5</v>
      </c>
      <c r="D4119" s="7">
        <f>Data_Warmte[[#This Row],[Fractie]]/MAX(Data_Warmte[Fractie])</f>
        <v>7.2626721380788448E-2</v>
      </c>
    </row>
    <row r="4120" spans="1:4" x14ac:dyDescent="0.25">
      <c r="A4120" s="10">
        <v>44002.875</v>
      </c>
      <c r="B4120" s="10">
        <f>DATE(1904,MONTH(Data_Warmte[[#This Row],[Datumtijd]]),DAY(Data_Warmte[[#This Row],[Datumtijd]]))+TIME(HOUR(Data_Warmte[[#This Row],[Datumtijd]]),MINUTE(Data_Warmte[[#This Row],[Datumtijd]]),SECOND(Data_Warmte[[#This Row],[Datumtijd]]))</f>
        <v>1633.875</v>
      </c>
      <c r="C4120" s="11">
        <v>2.0624989999999999E-5</v>
      </c>
      <c r="D4120" s="7">
        <f>Data_Warmte[[#This Row],[Fractie]]/MAX(Data_Warmte[Fractie])</f>
        <v>4.9933842770951205E-2</v>
      </c>
    </row>
    <row r="4121" spans="1:4" x14ac:dyDescent="0.25">
      <c r="A4121" s="10">
        <v>44002.916666666664</v>
      </c>
      <c r="B4121" s="10">
        <f>DATE(1904,MONTH(Data_Warmte[[#This Row],[Datumtijd]]),DAY(Data_Warmte[[#This Row],[Datumtijd]]))+TIME(HOUR(Data_Warmte[[#This Row],[Datumtijd]]),MINUTE(Data_Warmte[[#This Row],[Datumtijd]]),SECOND(Data_Warmte[[#This Row],[Datumtijd]]))</f>
        <v>1633.9166666666667</v>
      </c>
      <c r="C4121" s="11">
        <v>1.9392000000000007E-5</v>
      </c>
      <c r="D4121" s="7">
        <f>Data_Warmte[[#This Row],[Fractie]]/MAX(Data_Warmte[Fractie])</f>
        <v>4.6948729624319147E-2</v>
      </c>
    </row>
    <row r="4122" spans="1:4" x14ac:dyDescent="0.25">
      <c r="A4122" s="10">
        <v>44002.958333333336</v>
      </c>
      <c r="B4122" s="10">
        <f>DATE(1904,MONTH(Data_Warmte[[#This Row],[Datumtijd]]),DAY(Data_Warmte[[#This Row],[Datumtijd]]))+TIME(HOUR(Data_Warmte[[#This Row],[Datumtijd]]),MINUTE(Data_Warmte[[#This Row],[Datumtijd]]),SECOND(Data_Warmte[[#This Row],[Datumtijd]]))</f>
        <v>1633.9583333333333</v>
      </c>
      <c r="C4122" s="11">
        <v>1.428171E-5</v>
      </c>
      <c r="D4122" s="7">
        <f>Data_Warmte[[#This Row],[Fractie]]/MAX(Data_Warmte[Fractie])</f>
        <v>3.4576533692395564E-2</v>
      </c>
    </row>
    <row r="4123" spans="1:4" x14ac:dyDescent="0.25">
      <c r="A4123" s="10">
        <v>44003</v>
      </c>
      <c r="B4123" s="10">
        <f>DATE(1904,MONTH(Data_Warmte[[#This Row],[Datumtijd]]),DAY(Data_Warmte[[#This Row],[Datumtijd]]))+TIME(HOUR(Data_Warmte[[#This Row],[Datumtijd]]),MINUTE(Data_Warmte[[#This Row],[Datumtijd]]),SECOND(Data_Warmte[[#This Row],[Datumtijd]]))</f>
        <v>1634</v>
      </c>
      <c r="C4123" s="11">
        <v>1.0752500000000001E-5</v>
      </c>
      <c r="D4123" s="7">
        <f>Data_Warmte[[#This Row],[Fractie]]/MAX(Data_Warmte[Fractie])</f>
        <v>2.6032189319590116E-2</v>
      </c>
    </row>
    <row r="4124" spans="1:4" x14ac:dyDescent="0.25">
      <c r="A4124" s="10">
        <v>44003.041666666664</v>
      </c>
      <c r="B4124" s="10">
        <f>DATE(1904,MONTH(Data_Warmte[[#This Row],[Datumtijd]]),DAY(Data_Warmte[[#This Row],[Datumtijd]]))+TIME(HOUR(Data_Warmte[[#This Row],[Datumtijd]]),MINUTE(Data_Warmte[[#This Row],[Datumtijd]]),SECOND(Data_Warmte[[#This Row],[Datumtijd]]))</f>
        <v>1634.0416666666667</v>
      </c>
      <c r="C4124" s="11">
        <v>7.34E-6</v>
      </c>
      <c r="D4124" s="7">
        <f>Data_Warmte[[#This Row],[Fractie]]/MAX(Data_Warmte[Fractie])</f>
        <v>1.7770404055409573E-2</v>
      </c>
    </row>
    <row r="4125" spans="1:4" x14ac:dyDescent="0.25">
      <c r="A4125" s="10">
        <v>44003.083333333336</v>
      </c>
      <c r="B4125" s="10">
        <f>DATE(1904,MONTH(Data_Warmte[[#This Row],[Datumtijd]]),DAY(Data_Warmte[[#This Row],[Datumtijd]]))+TIME(HOUR(Data_Warmte[[#This Row],[Datumtijd]]),MINUTE(Data_Warmte[[#This Row],[Datumtijd]]),SECOND(Data_Warmte[[#This Row],[Datumtijd]]))</f>
        <v>1634.0833333333333</v>
      </c>
      <c r="C4125" s="11">
        <v>6.4799999999999998E-6</v>
      </c>
      <c r="D4125" s="7">
        <f>Data_Warmte[[#This Row],[Fractie]]/MAX(Data_Warmte[Fractie])</f>
        <v>1.5688313117037334E-2</v>
      </c>
    </row>
    <row r="4126" spans="1:4" x14ac:dyDescent="0.25">
      <c r="A4126" s="10">
        <v>44003.125</v>
      </c>
      <c r="B4126" s="10">
        <f>DATE(1904,MONTH(Data_Warmte[[#This Row],[Datumtijd]]),DAY(Data_Warmte[[#This Row],[Datumtijd]]))+TIME(HOUR(Data_Warmte[[#This Row],[Datumtijd]]),MINUTE(Data_Warmte[[#This Row],[Datumtijd]]),SECOND(Data_Warmte[[#This Row],[Datumtijd]]))</f>
        <v>1634.125</v>
      </c>
      <c r="C4126" s="11">
        <v>6.64E-6</v>
      </c>
      <c r="D4126" s="7">
        <f>Data_Warmte[[#This Row],[Fractie]]/MAX(Data_Warmte[Fractie])</f>
        <v>1.6075678873013564E-2</v>
      </c>
    </row>
    <row r="4127" spans="1:4" x14ac:dyDescent="0.25">
      <c r="A4127" s="10">
        <v>44003.166666666664</v>
      </c>
      <c r="B4127" s="10">
        <f>DATE(1904,MONTH(Data_Warmte[[#This Row],[Datumtijd]]),DAY(Data_Warmte[[#This Row],[Datumtijd]]))+TIME(HOUR(Data_Warmte[[#This Row],[Datumtijd]]),MINUTE(Data_Warmte[[#This Row],[Datumtijd]]),SECOND(Data_Warmte[[#This Row],[Datumtijd]]))</f>
        <v>1634.1666666666667</v>
      </c>
      <c r="C4127" s="11">
        <v>6.4899999999999997E-6</v>
      </c>
      <c r="D4127" s="7">
        <f>Data_Warmte[[#This Row],[Fractie]]/MAX(Data_Warmte[Fractie])</f>
        <v>1.5712523476785846E-2</v>
      </c>
    </row>
    <row r="4128" spans="1:4" x14ac:dyDescent="0.25">
      <c r="A4128" s="10">
        <v>44003.208333333336</v>
      </c>
      <c r="B4128" s="10">
        <f>DATE(1904,MONTH(Data_Warmte[[#This Row],[Datumtijd]]),DAY(Data_Warmte[[#This Row],[Datumtijd]]))+TIME(HOUR(Data_Warmte[[#This Row],[Datumtijd]]),MINUTE(Data_Warmte[[#This Row],[Datumtijd]]),SECOND(Data_Warmte[[#This Row],[Datumtijd]]))</f>
        <v>1634.2083333333333</v>
      </c>
      <c r="C4128" s="11">
        <v>7.17E-6</v>
      </c>
      <c r="D4128" s="7">
        <f>Data_Warmte[[#This Row],[Fractie]]/MAX(Data_Warmte[Fractie])</f>
        <v>1.7358827939684827E-2</v>
      </c>
    </row>
    <row r="4129" spans="1:4" x14ac:dyDescent="0.25">
      <c r="A4129" s="10">
        <v>44003.25</v>
      </c>
      <c r="B4129" s="10">
        <f>DATE(1904,MONTH(Data_Warmte[[#This Row],[Datumtijd]]),DAY(Data_Warmte[[#This Row],[Datumtijd]]))+TIME(HOUR(Data_Warmte[[#This Row],[Datumtijd]]),MINUTE(Data_Warmte[[#This Row],[Datumtijd]]),SECOND(Data_Warmte[[#This Row],[Datumtijd]]))</f>
        <v>1634.25</v>
      </c>
      <c r="C4129" s="11">
        <v>9.8800000000000003E-6</v>
      </c>
      <c r="D4129" s="7">
        <f>Data_Warmte[[#This Row],[Fractie]]/MAX(Data_Warmte[Fractie])</f>
        <v>2.391983543153223E-2</v>
      </c>
    </row>
    <row r="4130" spans="1:4" x14ac:dyDescent="0.25">
      <c r="A4130" s="10">
        <v>44003.291666666664</v>
      </c>
      <c r="B4130" s="10">
        <f>DATE(1904,MONTH(Data_Warmte[[#This Row],[Datumtijd]]),DAY(Data_Warmte[[#This Row],[Datumtijd]]))+TIME(HOUR(Data_Warmte[[#This Row],[Datumtijd]]),MINUTE(Data_Warmte[[#This Row],[Datumtijd]]),SECOND(Data_Warmte[[#This Row],[Datumtijd]]))</f>
        <v>1634.2916666666667</v>
      </c>
      <c r="C4130" s="11">
        <v>2.2305989999999992E-5</v>
      </c>
      <c r="D4130" s="7">
        <f>Data_Warmte[[#This Row],[Fractie]]/MAX(Data_Warmte[Fractie])</f>
        <v>5.4003604244676463E-2</v>
      </c>
    </row>
    <row r="4131" spans="1:4" x14ac:dyDescent="0.25">
      <c r="A4131" s="10">
        <v>44003.333333333336</v>
      </c>
      <c r="B4131" s="10">
        <f>DATE(1904,MONTH(Data_Warmte[[#This Row],[Datumtijd]]),DAY(Data_Warmte[[#This Row],[Datumtijd]]))+TIME(HOUR(Data_Warmte[[#This Row],[Datumtijd]]),MINUTE(Data_Warmte[[#This Row],[Datumtijd]]),SECOND(Data_Warmte[[#This Row],[Datumtijd]]))</f>
        <v>1634.3333333333333</v>
      </c>
      <c r="C4131" s="11">
        <v>3.5578930000000001E-5</v>
      </c>
      <c r="D4131" s="7">
        <f>Data_Warmte[[#This Row],[Fractie]]/MAX(Data_Warmte[Fractie])</f>
        <v>8.6137869476721168E-2</v>
      </c>
    </row>
    <row r="4132" spans="1:4" x14ac:dyDescent="0.25">
      <c r="A4132" s="10">
        <v>44003.375</v>
      </c>
      <c r="B4132" s="10">
        <f>DATE(1904,MONTH(Data_Warmte[[#This Row],[Datumtijd]]),DAY(Data_Warmte[[#This Row],[Datumtijd]]))+TIME(HOUR(Data_Warmte[[#This Row],[Datumtijd]]),MINUTE(Data_Warmte[[#This Row],[Datumtijd]]),SECOND(Data_Warmte[[#This Row],[Datumtijd]]))</f>
        <v>1634.375</v>
      </c>
      <c r="C4132" s="11">
        <v>3.7748399999999999E-5</v>
      </c>
      <c r="D4132" s="7">
        <f>Data_Warmte[[#This Row],[Fractie]]/MAX(Data_Warmte[Fractie])</f>
        <v>9.1390234393082109E-2</v>
      </c>
    </row>
    <row r="4133" spans="1:4" x14ac:dyDescent="0.25">
      <c r="A4133" s="10">
        <v>44003.416666666664</v>
      </c>
      <c r="B4133" s="10">
        <f>DATE(1904,MONTH(Data_Warmte[[#This Row],[Datumtijd]]),DAY(Data_Warmte[[#This Row],[Datumtijd]]))+TIME(HOUR(Data_Warmte[[#This Row],[Datumtijd]]),MINUTE(Data_Warmte[[#This Row],[Datumtijd]]),SECOND(Data_Warmte[[#This Row],[Datumtijd]]))</f>
        <v>1634.4166666666667</v>
      </c>
      <c r="C4133" s="11">
        <v>2.9050000000000001E-5</v>
      </c>
      <c r="D4133" s="7">
        <f>Data_Warmte[[#This Row],[Fractie]]/MAX(Data_Warmte[Fractie])</f>
        <v>7.0331095069434343E-2</v>
      </c>
    </row>
    <row r="4134" spans="1:4" x14ac:dyDescent="0.25">
      <c r="A4134" s="10">
        <v>44003.458333333336</v>
      </c>
      <c r="B4134" s="10">
        <f>DATE(1904,MONTH(Data_Warmte[[#This Row],[Datumtijd]]),DAY(Data_Warmte[[#This Row],[Datumtijd]]))+TIME(HOUR(Data_Warmte[[#This Row],[Datumtijd]]),MINUTE(Data_Warmte[[#This Row],[Datumtijd]]),SECOND(Data_Warmte[[#This Row],[Datumtijd]]))</f>
        <v>1634.4583333333333</v>
      </c>
      <c r="C4134" s="11">
        <v>2.8949999999999999E-5</v>
      </c>
      <c r="D4134" s="7">
        <f>Data_Warmte[[#This Row],[Fractie]]/MAX(Data_Warmte[Fractie])</f>
        <v>7.0088991471949191E-2</v>
      </c>
    </row>
    <row r="4135" spans="1:4" x14ac:dyDescent="0.25">
      <c r="A4135" s="10">
        <v>44003.5</v>
      </c>
      <c r="B4135" s="10">
        <f>DATE(1904,MONTH(Data_Warmte[[#This Row],[Datumtijd]]),DAY(Data_Warmte[[#This Row],[Datumtijd]]))+TIME(HOUR(Data_Warmte[[#This Row],[Datumtijd]]),MINUTE(Data_Warmte[[#This Row],[Datumtijd]]),SECOND(Data_Warmte[[#This Row],[Datumtijd]]))</f>
        <v>1634.5</v>
      </c>
      <c r="C4135" s="11">
        <v>2.8220000000000001E-5</v>
      </c>
      <c r="D4135" s="7">
        <f>Data_Warmte[[#This Row],[Fractie]]/MAX(Data_Warmte[Fractie])</f>
        <v>6.8321635210307652E-2</v>
      </c>
    </row>
    <row r="4136" spans="1:4" x14ac:dyDescent="0.25">
      <c r="A4136" s="10">
        <v>44003.541666666664</v>
      </c>
      <c r="B4136" s="10">
        <f>DATE(1904,MONTH(Data_Warmte[[#This Row],[Datumtijd]]),DAY(Data_Warmte[[#This Row],[Datumtijd]]))+TIME(HOUR(Data_Warmte[[#This Row],[Datumtijd]]),MINUTE(Data_Warmte[[#This Row],[Datumtijd]]),SECOND(Data_Warmte[[#This Row],[Datumtijd]]))</f>
        <v>1634.5416666666667</v>
      </c>
      <c r="C4136" s="11">
        <v>2.3240000000000001E-5</v>
      </c>
      <c r="D4136" s="7">
        <f>Data_Warmte[[#This Row],[Fractie]]/MAX(Data_Warmte[Fractie])</f>
        <v>5.6264876055547475E-2</v>
      </c>
    </row>
    <row r="4137" spans="1:4" x14ac:dyDescent="0.25">
      <c r="A4137" s="10">
        <v>44003.583333333336</v>
      </c>
      <c r="B4137" s="10">
        <f>DATE(1904,MONTH(Data_Warmte[[#This Row],[Datumtijd]]),DAY(Data_Warmte[[#This Row],[Datumtijd]]))+TIME(HOUR(Data_Warmte[[#This Row],[Datumtijd]]),MINUTE(Data_Warmte[[#This Row],[Datumtijd]]),SECOND(Data_Warmte[[#This Row],[Datumtijd]]))</f>
        <v>1634.5833333333333</v>
      </c>
      <c r="C4137" s="11">
        <v>1.8615819999999993E-5</v>
      </c>
      <c r="D4137" s="7">
        <f>Data_Warmte[[#This Row],[Fractie]]/MAX(Data_Warmte[Fractie])</f>
        <v>4.5069569921358923E-2</v>
      </c>
    </row>
    <row r="4138" spans="1:4" x14ac:dyDescent="0.25">
      <c r="A4138" s="10">
        <v>44003.625</v>
      </c>
      <c r="B4138" s="10">
        <f>DATE(1904,MONTH(Data_Warmte[[#This Row],[Datumtijd]]),DAY(Data_Warmte[[#This Row],[Datumtijd]]))+TIME(HOUR(Data_Warmte[[#This Row],[Datumtijd]]),MINUTE(Data_Warmte[[#This Row],[Datumtijd]]),SECOND(Data_Warmte[[#This Row],[Datumtijd]]))</f>
        <v>1634.625</v>
      </c>
      <c r="C4138" s="11">
        <v>1.7553920000000003E-5</v>
      </c>
      <c r="D4138" s="7">
        <f>Data_Warmte[[#This Row],[Fractie]]/MAX(Data_Warmte[Fractie])</f>
        <v>4.2498671819664206E-2</v>
      </c>
    </row>
    <row r="4139" spans="1:4" x14ac:dyDescent="0.25">
      <c r="A4139" s="10">
        <v>44003.666666666664</v>
      </c>
      <c r="B4139" s="10">
        <f>DATE(1904,MONTH(Data_Warmte[[#This Row],[Datumtijd]]),DAY(Data_Warmte[[#This Row],[Datumtijd]]))+TIME(HOUR(Data_Warmte[[#This Row],[Datumtijd]]),MINUTE(Data_Warmte[[#This Row],[Datumtijd]]),SECOND(Data_Warmte[[#This Row],[Datumtijd]]))</f>
        <v>1634.6666666666667</v>
      </c>
      <c r="C4139" s="11">
        <v>1.84E-5</v>
      </c>
      <c r="D4139" s="7">
        <f>Data_Warmte[[#This Row],[Fractie]]/MAX(Data_Warmte[Fractie])</f>
        <v>4.4547061937266506E-2</v>
      </c>
    </row>
    <row r="4140" spans="1:4" x14ac:dyDescent="0.25">
      <c r="A4140" s="10">
        <v>44003.708333333336</v>
      </c>
      <c r="B4140" s="10">
        <f>DATE(1904,MONTH(Data_Warmte[[#This Row],[Datumtijd]]),DAY(Data_Warmte[[#This Row],[Datumtijd]]))+TIME(HOUR(Data_Warmte[[#This Row],[Datumtijd]]),MINUTE(Data_Warmte[[#This Row],[Datumtijd]]),SECOND(Data_Warmte[[#This Row],[Datumtijd]]))</f>
        <v>1634.7083333333333</v>
      </c>
      <c r="C4140" s="11">
        <v>2.9484249999999991E-5</v>
      </c>
      <c r="D4140" s="7">
        <f>Data_Warmte[[#This Row],[Fractie]]/MAX(Data_Warmte[Fractie])</f>
        <v>7.1382429941513559E-2</v>
      </c>
    </row>
    <row r="4141" spans="1:4" x14ac:dyDescent="0.25">
      <c r="A4141" s="10">
        <v>44003.75</v>
      </c>
      <c r="B4141" s="10">
        <f>DATE(1904,MONTH(Data_Warmte[[#This Row],[Datumtijd]]),DAY(Data_Warmte[[#This Row],[Datumtijd]]))+TIME(HOUR(Data_Warmte[[#This Row],[Datumtijd]]),MINUTE(Data_Warmte[[#This Row],[Datumtijd]]),SECOND(Data_Warmte[[#This Row],[Datumtijd]]))</f>
        <v>1634.75</v>
      </c>
      <c r="C4141" s="11">
        <v>3.5058400000000003E-5</v>
      </c>
      <c r="D4141" s="7">
        <f>Data_Warmte[[#This Row],[Fractie]]/MAX(Data_Warmte[Fractie])</f>
        <v>8.4877647620731744E-2</v>
      </c>
    </row>
    <row r="4142" spans="1:4" x14ac:dyDescent="0.25">
      <c r="A4142" s="10">
        <v>44003.791666666664</v>
      </c>
      <c r="B4142" s="10">
        <f>DATE(1904,MONTH(Data_Warmte[[#This Row],[Datumtijd]]),DAY(Data_Warmte[[#This Row],[Datumtijd]]))+TIME(HOUR(Data_Warmte[[#This Row],[Datumtijd]]),MINUTE(Data_Warmte[[#This Row],[Datumtijd]]),SECOND(Data_Warmte[[#This Row],[Datumtijd]]))</f>
        <v>1634.7916666666667</v>
      </c>
      <c r="C4142" s="11">
        <v>3.1864099999999985E-5</v>
      </c>
      <c r="D4142" s="7">
        <f>Data_Warmte[[#This Row],[Fractie]]/MAX(Data_Warmte[Fractie])</f>
        <v>7.7144132406263749E-2</v>
      </c>
    </row>
    <row r="4143" spans="1:4" x14ac:dyDescent="0.25">
      <c r="A4143" s="10">
        <v>44003.833333333336</v>
      </c>
      <c r="B4143" s="10">
        <f>DATE(1904,MONTH(Data_Warmte[[#This Row],[Datumtijd]]),DAY(Data_Warmte[[#This Row],[Datumtijd]]))+TIME(HOUR(Data_Warmte[[#This Row],[Datumtijd]]),MINUTE(Data_Warmte[[#This Row],[Datumtijd]]),SECOND(Data_Warmte[[#This Row],[Datumtijd]]))</f>
        <v>1634.8333333333333</v>
      </c>
      <c r="C4143" s="11">
        <v>2.7368700000000004E-5</v>
      </c>
      <c r="D4143" s="7">
        <f>Data_Warmte[[#This Row],[Fractie]]/MAX(Data_Warmte[Fractie])</f>
        <v>6.6260607284916631E-2</v>
      </c>
    </row>
    <row r="4144" spans="1:4" x14ac:dyDescent="0.25">
      <c r="A4144" s="10">
        <v>44003.875</v>
      </c>
      <c r="B4144" s="10">
        <f>DATE(1904,MONTH(Data_Warmte[[#This Row],[Datumtijd]]),DAY(Data_Warmte[[#This Row],[Datumtijd]]))+TIME(HOUR(Data_Warmte[[#This Row],[Datumtijd]]),MINUTE(Data_Warmte[[#This Row],[Datumtijd]]),SECOND(Data_Warmte[[#This Row],[Datumtijd]]))</f>
        <v>1634.875</v>
      </c>
      <c r="C4144" s="11">
        <v>2.2370200000000008E-5</v>
      </c>
      <c r="D4144" s="7">
        <f>Data_Warmte[[#This Row],[Fractie]]/MAX(Data_Warmte[Fractie])</f>
        <v>5.4159058964621712E-2</v>
      </c>
    </row>
    <row r="4145" spans="1:4" x14ac:dyDescent="0.25">
      <c r="A4145" s="10">
        <v>44003.916666666664</v>
      </c>
      <c r="B4145" s="10">
        <f>DATE(1904,MONTH(Data_Warmte[[#This Row],[Datumtijd]]),DAY(Data_Warmte[[#This Row],[Datumtijd]]))+TIME(HOUR(Data_Warmte[[#This Row],[Datumtijd]]),MINUTE(Data_Warmte[[#This Row],[Datumtijd]]),SECOND(Data_Warmte[[#This Row],[Datumtijd]]))</f>
        <v>1634.9166666666667</v>
      </c>
      <c r="C4145" s="11">
        <v>1.8806130000000005E-5</v>
      </c>
      <c r="D4145" s="7">
        <f>Data_Warmte[[#This Row],[Fractie]]/MAX(Data_Warmte[Fractie])</f>
        <v>4.5530317277732928E-2</v>
      </c>
    </row>
    <row r="4146" spans="1:4" x14ac:dyDescent="0.25">
      <c r="A4146" s="10">
        <v>44003.958333333336</v>
      </c>
      <c r="B4146" s="10">
        <f>DATE(1904,MONTH(Data_Warmte[[#This Row],[Datumtijd]]),DAY(Data_Warmte[[#This Row],[Datumtijd]]))+TIME(HOUR(Data_Warmte[[#This Row],[Datumtijd]]),MINUTE(Data_Warmte[[#This Row],[Datumtijd]]),SECOND(Data_Warmte[[#This Row],[Datumtijd]]))</f>
        <v>1634.9583333333333</v>
      </c>
      <c r="C4146" s="11">
        <v>1.2436519999999998E-5</v>
      </c>
      <c r="D4146" s="7">
        <f>Data_Warmte[[#This Row],[Fractie]]/MAX(Data_Warmte[Fractie])</f>
        <v>3.0109262321959433E-2</v>
      </c>
    </row>
    <row r="4147" spans="1:4" x14ac:dyDescent="0.25">
      <c r="A4147" s="10">
        <v>44004</v>
      </c>
      <c r="B4147" s="10">
        <f>DATE(1904,MONTH(Data_Warmte[[#This Row],[Datumtijd]]),DAY(Data_Warmte[[#This Row],[Datumtijd]]))+TIME(HOUR(Data_Warmte[[#This Row],[Datumtijd]]),MINUTE(Data_Warmte[[#This Row],[Datumtijd]]),SECOND(Data_Warmte[[#This Row],[Datumtijd]]))</f>
        <v>1635</v>
      </c>
      <c r="C4147" s="11">
        <v>1.0339899999999997E-5</v>
      </c>
      <c r="D4147" s="7">
        <f>Data_Warmte[[#This Row],[Fractie]]/MAX(Data_Warmte[Fractie])</f>
        <v>2.5033269876366403E-2</v>
      </c>
    </row>
    <row r="4148" spans="1:4" x14ac:dyDescent="0.25">
      <c r="A4148" s="10">
        <v>44004.041666666664</v>
      </c>
      <c r="B4148" s="10">
        <f>DATE(1904,MONTH(Data_Warmte[[#This Row],[Datumtijd]]),DAY(Data_Warmte[[#This Row],[Datumtijd]]))+TIME(HOUR(Data_Warmte[[#This Row],[Datumtijd]]),MINUTE(Data_Warmte[[#This Row],[Datumtijd]]),SECOND(Data_Warmte[[#This Row],[Datumtijd]]))</f>
        <v>1635.0416666666667</v>
      </c>
      <c r="C4148" s="11">
        <v>9.4797399999999995E-6</v>
      </c>
      <c r="D4148" s="7">
        <f>Data_Warmte[[#This Row],[Fractie]]/MAX(Data_Warmte[Fractie])</f>
        <v>2.2950791572238192E-2</v>
      </c>
    </row>
    <row r="4149" spans="1:4" x14ac:dyDescent="0.25">
      <c r="A4149" s="10">
        <v>44004.083333333336</v>
      </c>
      <c r="B4149" s="10">
        <f>DATE(1904,MONTH(Data_Warmte[[#This Row],[Datumtijd]]),DAY(Data_Warmte[[#This Row],[Datumtijd]]))+TIME(HOUR(Data_Warmte[[#This Row],[Datumtijd]]),MINUTE(Data_Warmte[[#This Row],[Datumtijd]]),SECOND(Data_Warmte[[#This Row],[Datumtijd]]))</f>
        <v>1635.0833333333333</v>
      </c>
      <c r="C4149" s="11">
        <v>9.4713599999999977E-6</v>
      </c>
      <c r="D4149" s="7">
        <f>Data_Warmte[[#This Row],[Fractie]]/MAX(Data_Warmte[Fractie])</f>
        <v>2.2930503290768935E-2</v>
      </c>
    </row>
    <row r="4150" spans="1:4" x14ac:dyDescent="0.25">
      <c r="A4150" s="10">
        <v>44004.125</v>
      </c>
      <c r="B4150" s="10">
        <f>DATE(1904,MONTH(Data_Warmte[[#This Row],[Datumtijd]]),DAY(Data_Warmte[[#This Row],[Datumtijd]]))+TIME(HOUR(Data_Warmte[[#This Row],[Datumtijd]]),MINUTE(Data_Warmte[[#This Row],[Datumtijd]]),SECOND(Data_Warmte[[#This Row],[Datumtijd]]))</f>
        <v>1635.125</v>
      </c>
      <c r="C4150" s="11">
        <v>1.0502189999999998E-5</v>
      </c>
      <c r="D4150" s="7">
        <f>Data_Warmte[[#This Row],[Fractie]]/MAX(Data_Warmte[Fractie])</f>
        <v>2.5426179804725044E-2</v>
      </c>
    </row>
    <row r="4151" spans="1:4" x14ac:dyDescent="0.25">
      <c r="A4151" s="10">
        <v>44004.166666666664</v>
      </c>
      <c r="B4151" s="10">
        <f>DATE(1904,MONTH(Data_Warmte[[#This Row],[Datumtijd]]),DAY(Data_Warmte[[#This Row],[Datumtijd]]))+TIME(HOUR(Data_Warmte[[#This Row],[Datumtijd]]),MINUTE(Data_Warmte[[#This Row],[Datumtijd]]),SECOND(Data_Warmte[[#This Row],[Datumtijd]]))</f>
        <v>1635.1666666666667</v>
      </c>
      <c r="C4151" s="11">
        <v>8.9604000000000015E-6</v>
      </c>
      <c r="D4151" s="7">
        <f>Data_Warmte[[#This Row],[Fractie]]/MAX(Data_Warmte[Fractie])</f>
        <v>2.1693450749058849E-2</v>
      </c>
    </row>
    <row r="4152" spans="1:4" x14ac:dyDescent="0.25">
      <c r="A4152" s="10">
        <v>44004.208333333336</v>
      </c>
      <c r="B4152" s="10">
        <f>DATE(1904,MONTH(Data_Warmte[[#This Row],[Datumtijd]]),DAY(Data_Warmte[[#This Row],[Datumtijd]]))+TIME(HOUR(Data_Warmte[[#This Row],[Datumtijd]]),MINUTE(Data_Warmte[[#This Row],[Datumtijd]]),SECOND(Data_Warmte[[#This Row],[Datumtijd]]))</f>
        <v>1635.2083333333333</v>
      </c>
      <c r="C4152" s="11">
        <v>1.4176399999999999E-5</v>
      </c>
      <c r="D4152" s="7">
        <f>Data_Warmte[[#This Row],[Fractie]]/MAX(Data_Warmte[Fractie])</f>
        <v>3.4321574393883954E-2</v>
      </c>
    </row>
    <row r="4153" spans="1:4" x14ac:dyDescent="0.25">
      <c r="A4153" s="10">
        <v>44004.25</v>
      </c>
      <c r="B4153" s="10">
        <f>DATE(1904,MONTH(Data_Warmte[[#This Row],[Datumtijd]]),DAY(Data_Warmte[[#This Row],[Datumtijd]]))+TIME(HOUR(Data_Warmte[[#This Row],[Datumtijd]]),MINUTE(Data_Warmte[[#This Row],[Datumtijd]]),SECOND(Data_Warmte[[#This Row],[Datumtijd]]))</f>
        <v>1635.25</v>
      </c>
      <c r="C4153" s="11">
        <v>3.0584880000000005E-5</v>
      </c>
      <c r="D4153" s="7">
        <f>Data_Warmte[[#This Row],[Fractie]]/MAX(Data_Warmte[Fractie])</f>
        <v>7.4047094766514332E-2</v>
      </c>
    </row>
    <row r="4154" spans="1:4" x14ac:dyDescent="0.25">
      <c r="A4154" s="10">
        <v>44004.291666666664</v>
      </c>
      <c r="B4154" s="10">
        <f>DATE(1904,MONTH(Data_Warmte[[#This Row],[Datumtijd]]),DAY(Data_Warmte[[#This Row],[Datumtijd]]))+TIME(HOUR(Data_Warmte[[#This Row],[Datumtijd]]),MINUTE(Data_Warmte[[#This Row],[Datumtijd]]),SECOND(Data_Warmte[[#This Row],[Datumtijd]]))</f>
        <v>1635.2916666666667</v>
      </c>
      <c r="C4154" s="11">
        <v>3.2658500000000013E-5</v>
      </c>
      <c r="D4154" s="7">
        <f>Data_Warmte[[#This Row],[Fractie]]/MAX(Data_Warmte[Fractie])</f>
        <v>7.9067403384685792E-2</v>
      </c>
    </row>
    <row r="4155" spans="1:4" x14ac:dyDescent="0.25">
      <c r="A4155" s="10">
        <v>44004.333333333336</v>
      </c>
      <c r="B4155" s="10">
        <f>DATE(1904,MONTH(Data_Warmte[[#This Row],[Datumtijd]]),DAY(Data_Warmte[[#This Row],[Datumtijd]]))+TIME(HOUR(Data_Warmte[[#This Row],[Datumtijd]]),MINUTE(Data_Warmte[[#This Row],[Datumtijd]]),SECOND(Data_Warmte[[#This Row],[Datumtijd]]))</f>
        <v>1635.3333333333333</v>
      </c>
      <c r="C4155" s="11">
        <v>2.5138539999999996E-5</v>
      </c>
      <c r="D4155" s="7">
        <f>Data_Warmte[[#This Row],[Fractie]]/MAX(Data_Warmte[Fractie])</f>
        <v>6.0861309695241922E-2</v>
      </c>
    </row>
    <row r="4156" spans="1:4" x14ac:dyDescent="0.25">
      <c r="A4156" s="10">
        <v>44004.375</v>
      </c>
      <c r="B4156" s="10">
        <f>DATE(1904,MONTH(Data_Warmte[[#This Row],[Datumtijd]]),DAY(Data_Warmte[[#This Row],[Datumtijd]]))+TIME(HOUR(Data_Warmte[[#This Row],[Datumtijd]]),MINUTE(Data_Warmte[[#This Row],[Datumtijd]]),SECOND(Data_Warmte[[#This Row],[Datumtijd]]))</f>
        <v>1635.375</v>
      </c>
      <c r="C4156" s="11">
        <v>2.3879999999999998E-5</v>
      </c>
      <c r="D4156" s="7">
        <f>Data_Warmte[[#This Row],[Fractie]]/MAX(Data_Warmte[Fractie])</f>
        <v>5.7814339079452395E-2</v>
      </c>
    </row>
    <row r="4157" spans="1:4" x14ac:dyDescent="0.25">
      <c r="A4157" s="10">
        <v>44004.416666666664</v>
      </c>
      <c r="B4157" s="10">
        <f>DATE(1904,MONTH(Data_Warmte[[#This Row],[Datumtijd]]),DAY(Data_Warmte[[#This Row],[Datumtijd]]))+TIME(HOUR(Data_Warmte[[#This Row],[Datumtijd]]),MINUTE(Data_Warmte[[#This Row],[Datumtijd]]),SECOND(Data_Warmte[[#This Row],[Datumtijd]]))</f>
        <v>1635.4166666666667</v>
      </c>
      <c r="C4157" s="11">
        <v>2.0129999999999999E-5</v>
      </c>
      <c r="D4157" s="7">
        <f>Data_Warmte[[#This Row],[Fractie]]/MAX(Data_Warmte[Fractie])</f>
        <v>4.873545417375949E-2</v>
      </c>
    </row>
    <row r="4158" spans="1:4" x14ac:dyDescent="0.25">
      <c r="A4158" s="10">
        <v>44004.458333333336</v>
      </c>
      <c r="B4158" s="10">
        <f>DATE(1904,MONTH(Data_Warmte[[#This Row],[Datumtijd]]),DAY(Data_Warmte[[#This Row],[Datumtijd]]))+TIME(HOUR(Data_Warmte[[#This Row],[Datumtijd]]),MINUTE(Data_Warmte[[#This Row],[Datumtijd]]),SECOND(Data_Warmte[[#This Row],[Datumtijd]]))</f>
        <v>1635.4583333333333</v>
      </c>
      <c r="C4158" s="11">
        <v>2.2079999999999999E-5</v>
      </c>
      <c r="D4158" s="7">
        <f>Data_Warmte[[#This Row],[Fractie]]/MAX(Data_Warmte[Fractie])</f>
        <v>5.3456474324719803E-2</v>
      </c>
    </row>
    <row r="4159" spans="1:4" x14ac:dyDescent="0.25">
      <c r="A4159" s="10">
        <v>44004.5</v>
      </c>
      <c r="B4159" s="10">
        <f>DATE(1904,MONTH(Data_Warmte[[#This Row],[Datumtijd]]),DAY(Data_Warmte[[#This Row],[Datumtijd]]))+TIME(HOUR(Data_Warmte[[#This Row],[Datumtijd]]),MINUTE(Data_Warmte[[#This Row],[Datumtijd]]),SECOND(Data_Warmte[[#This Row],[Datumtijd]]))</f>
        <v>1635.5</v>
      </c>
      <c r="C4159" s="11">
        <v>2.1489999999999999E-5</v>
      </c>
      <c r="D4159" s="7">
        <f>Data_Warmte[[#This Row],[Fractie]]/MAX(Data_Warmte[Fractie])</f>
        <v>5.2028063099557452E-2</v>
      </c>
    </row>
    <row r="4160" spans="1:4" x14ac:dyDescent="0.25">
      <c r="A4160" s="10">
        <v>44004.541666666664</v>
      </c>
      <c r="B4160" s="10">
        <f>DATE(1904,MONTH(Data_Warmte[[#This Row],[Datumtijd]]),DAY(Data_Warmte[[#This Row],[Datumtijd]]))+TIME(HOUR(Data_Warmte[[#This Row],[Datumtijd]]),MINUTE(Data_Warmte[[#This Row],[Datumtijd]]),SECOND(Data_Warmte[[#This Row],[Datumtijd]]))</f>
        <v>1635.5416666666667</v>
      </c>
      <c r="C4160" s="11">
        <v>1.7600000000000001E-5</v>
      </c>
      <c r="D4160" s="7">
        <f>Data_Warmte[[#This Row],[Fractie]]/MAX(Data_Warmte[Fractie])</f>
        <v>4.2610233157385352E-2</v>
      </c>
    </row>
    <row r="4161" spans="1:4" x14ac:dyDescent="0.25">
      <c r="A4161" s="10">
        <v>44004.583333333336</v>
      </c>
      <c r="B4161" s="10">
        <f>DATE(1904,MONTH(Data_Warmte[[#This Row],[Datumtijd]]),DAY(Data_Warmte[[#This Row],[Datumtijd]]))+TIME(HOUR(Data_Warmte[[#This Row],[Datumtijd]]),MINUTE(Data_Warmte[[#This Row],[Datumtijd]]),SECOND(Data_Warmte[[#This Row],[Datumtijd]]))</f>
        <v>1635.5833333333333</v>
      </c>
      <c r="C4161" s="11">
        <v>1.6120000000000002E-5</v>
      </c>
      <c r="D4161" s="7">
        <f>Data_Warmte[[#This Row],[Fractie]]/MAX(Data_Warmte[Fractie])</f>
        <v>3.9027099914605221E-2</v>
      </c>
    </row>
    <row r="4162" spans="1:4" x14ac:dyDescent="0.25">
      <c r="A4162" s="10">
        <v>44004.625</v>
      </c>
      <c r="B4162" s="10">
        <f>DATE(1904,MONTH(Data_Warmte[[#This Row],[Datumtijd]]),DAY(Data_Warmte[[#This Row],[Datumtijd]]))+TIME(HOUR(Data_Warmte[[#This Row],[Datumtijd]]),MINUTE(Data_Warmte[[#This Row],[Datumtijd]]),SECOND(Data_Warmte[[#This Row],[Datumtijd]]))</f>
        <v>1635.625</v>
      </c>
      <c r="C4162" s="11">
        <v>1.6779999999999999E-5</v>
      </c>
      <c r="D4162" s="7">
        <f>Data_Warmte[[#This Row],[Fractie]]/MAX(Data_Warmte[Fractie])</f>
        <v>4.0624983658007166E-2</v>
      </c>
    </row>
    <row r="4163" spans="1:4" x14ac:dyDescent="0.25">
      <c r="A4163" s="10">
        <v>44004.666666666664</v>
      </c>
      <c r="B4163" s="10">
        <f>DATE(1904,MONTH(Data_Warmte[[#This Row],[Datumtijd]]),DAY(Data_Warmte[[#This Row],[Datumtijd]]))+TIME(HOUR(Data_Warmte[[#This Row],[Datumtijd]]),MINUTE(Data_Warmte[[#This Row],[Datumtijd]]),SECOND(Data_Warmte[[#This Row],[Datumtijd]]))</f>
        <v>1635.6666666666667</v>
      </c>
      <c r="C4163" s="11">
        <v>2.7318199999999992E-5</v>
      </c>
      <c r="D4163" s="7">
        <f>Data_Warmte[[#This Row],[Fractie]]/MAX(Data_Warmte[Fractie])</f>
        <v>6.6138344968186602E-2</v>
      </c>
    </row>
    <row r="4164" spans="1:4" x14ac:dyDescent="0.25">
      <c r="A4164" s="10">
        <v>44004.708333333336</v>
      </c>
      <c r="B4164" s="10">
        <f>DATE(1904,MONTH(Data_Warmte[[#This Row],[Datumtijd]]),DAY(Data_Warmte[[#This Row],[Datumtijd]]))+TIME(HOUR(Data_Warmte[[#This Row],[Datumtijd]]),MINUTE(Data_Warmte[[#This Row],[Datumtijd]]),SECOND(Data_Warmte[[#This Row],[Datumtijd]]))</f>
        <v>1635.7083333333333</v>
      </c>
      <c r="C4164" s="11">
        <v>4.4349419999999974E-5</v>
      </c>
      <c r="D4164" s="7">
        <f>Data_Warmte[[#This Row],[Fractie]]/MAX(Data_Warmte[Fractie])</f>
        <v>0.1073715412837959</v>
      </c>
    </row>
    <row r="4165" spans="1:4" x14ac:dyDescent="0.25">
      <c r="A4165" s="10">
        <v>44004.75</v>
      </c>
      <c r="B4165" s="10">
        <f>DATE(1904,MONTH(Data_Warmte[[#This Row],[Datumtijd]]),DAY(Data_Warmte[[#This Row],[Datumtijd]]))+TIME(HOUR(Data_Warmte[[#This Row],[Datumtijd]]),MINUTE(Data_Warmte[[#This Row],[Datumtijd]]),SECOND(Data_Warmte[[#This Row],[Datumtijd]]))</f>
        <v>1635.75</v>
      </c>
      <c r="C4165" s="11">
        <v>4.4228899999999993E-5</v>
      </c>
      <c r="D4165" s="7">
        <f>Data_Warmte[[#This Row],[Fractie]]/MAX(Data_Warmte[Fractie])</f>
        <v>0.10707975802810686</v>
      </c>
    </row>
    <row r="4166" spans="1:4" x14ac:dyDescent="0.25">
      <c r="A4166" s="10">
        <v>44004.791666666664</v>
      </c>
      <c r="B4166" s="10">
        <f>DATE(1904,MONTH(Data_Warmte[[#This Row],[Datumtijd]]),DAY(Data_Warmte[[#This Row],[Datumtijd]]))+TIME(HOUR(Data_Warmte[[#This Row],[Datumtijd]]),MINUTE(Data_Warmte[[#This Row],[Datumtijd]]),SECOND(Data_Warmte[[#This Row],[Datumtijd]]))</f>
        <v>1635.7916666666667</v>
      </c>
      <c r="C4166" s="11">
        <v>3.7709710000000017E-5</v>
      </c>
      <c r="D4166" s="7">
        <f>Data_Warmte[[#This Row],[Fractie]]/MAX(Data_Warmte[Fractie])</f>
        <v>9.129656451121515E-2</v>
      </c>
    </row>
    <row r="4167" spans="1:4" x14ac:dyDescent="0.25">
      <c r="A4167" s="10">
        <v>44004.833333333336</v>
      </c>
      <c r="B4167" s="10">
        <f>DATE(1904,MONTH(Data_Warmte[[#This Row],[Datumtijd]]),DAY(Data_Warmte[[#This Row],[Datumtijd]]))+TIME(HOUR(Data_Warmte[[#This Row],[Datumtijd]]),MINUTE(Data_Warmte[[#This Row],[Datumtijd]]),SECOND(Data_Warmte[[#This Row],[Datumtijd]]))</f>
        <v>1635.8333333333333</v>
      </c>
      <c r="C4167" s="11">
        <v>3.0542080000000019E-5</v>
      </c>
      <c r="D4167" s="7">
        <f>Data_Warmte[[#This Row],[Fractie]]/MAX(Data_Warmte[Fractie])</f>
        <v>7.3943474426790723E-2</v>
      </c>
    </row>
    <row r="4168" spans="1:4" x14ac:dyDescent="0.25">
      <c r="A4168" s="10">
        <v>44004.875</v>
      </c>
      <c r="B4168" s="10">
        <f>DATE(1904,MONTH(Data_Warmte[[#This Row],[Datumtijd]]),DAY(Data_Warmte[[#This Row],[Datumtijd]]))+TIME(HOUR(Data_Warmte[[#This Row],[Datumtijd]]),MINUTE(Data_Warmte[[#This Row],[Datumtijd]]),SECOND(Data_Warmte[[#This Row],[Datumtijd]]))</f>
        <v>1635.875</v>
      </c>
      <c r="C4168" s="11">
        <v>2.6575010000000003E-5</v>
      </c>
      <c r="D4168" s="7">
        <f>Data_Warmte[[#This Row],[Fractie]]/MAX(Data_Warmte[Fractie])</f>
        <v>6.4339055242036786E-2</v>
      </c>
    </row>
    <row r="4169" spans="1:4" x14ac:dyDescent="0.25">
      <c r="A4169" s="10">
        <v>44004.916666666664</v>
      </c>
      <c r="B4169" s="10">
        <f>DATE(1904,MONTH(Data_Warmte[[#This Row],[Datumtijd]]),DAY(Data_Warmte[[#This Row],[Datumtijd]]))+TIME(HOUR(Data_Warmte[[#This Row],[Datumtijd]]),MINUTE(Data_Warmte[[#This Row],[Datumtijd]]),SECOND(Data_Warmte[[#This Row],[Datumtijd]]))</f>
        <v>1635.9166666666667</v>
      </c>
      <c r="C4169" s="11">
        <v>2.1697499999999997E-5</v>
      </c>
      <c r="D4169" s="7">
        <f>Data_Warmte[[#This Row],[Fractie]]/MAX(Data_Warmte[Fractie])</f>
        <v>5.2530428064339121E-2</v>
      </c>
    </row>
    <row r="4170" spans="1:4" x14ac:dyDescent="0.25">
      <c r="A4170" s="10">
        <v>44004.958333333336</v>
      </c>
      <c r="B4170" s="10">
        <f>DATE(1904,MONTH(Data_Warmte[[#This Row],[Datumtijd]]),DAY(Data_Warmte[[#This Row],[Datumtijd]]))+TIME(HOUR(Data_Warmte[[#This Row],[Datumtijd]]),MINUTE(Data_Warmte[[#This Row],[Datumtijd]]),SECOND(Data_Warmte[[#This Row],[Datumtijd]]))</f>
        <v>1635.9583333333333</v>
      </c>
      <c r="C4170" s="11">
        <v>1.7474360000000001E-5</v>
      </c>
      <c r="D4170" s="7">
        <f>Data_Warmte[[#This Row],[Fractie]]/MAX(Data_Warmte[Fractie])</f>
        <v>4.2306054197505015E-2</v>
      </c>
    </row>
    <row r="4171" spans="1:4" x14ac:dyDescent="0.25">
      <c r="A4171" s="10">
        <v>44005</v>
      </c>
      <c r="B4171" s="10">
        <f>DATE(1904,MONTH(Data_Warmte[[#This Row],[Datumtijd]]),DAY(Data_Warmte[[#This Row],[Datumtijd]]))+TIME(HOUR(Data_Warmte[[#This Row],[Datumtijd]]),MINUTE(Data_Warmte[[#This Row],[Datumtijd]]),SECOND(Data_Warmte[[#This Row],[Datumtijd]]))</f>
        <v>1636</v>
      </c>
      <c r="C4171" s="11">
        <v>1.0787949999999996E-5</v>
      </c>
      <c r="D4171" s="7">
        <f>Data_Warmte[[#This Row],[Fractie]]/MAX(Data_Warmte[Fractie])</f>
        <v>2.6118015044898586E-2</v>
      </c>
    </row>
    <row r="4172" spans="1:4" x14ac:dyDescent="0.25">
      <c r="A4172" s="10">
        <v>44005.041666666664</v>
      </c>
      <c r="B4172" s="10">
        <f>DATE(1904,MONTH(Data_Warmte[[#This Row],[Datumtijd]]),DAY(Data_Warmte[[#This Row],[Datumtijd]]))+TIME(HOUR(Data_Warmte[[#This Row],[Datumtijd]]),MINUTE(Data_Warmte[[#This Row],[Datumtijd]]),SECOND(Data_Warmte[[#This Row],[Datumtijd]]))</f>
        <v>1636.0416666666667</v>
      </c>
      <c r="C4172" s="11">
        <v>1.008463E-5</v>
      </c>
      <c r="D4172" s="7">
        <f>Data_Warmte[[#This Row],[Fractie]]/MAX(Data_Warmte[Fractie])</f>
        <v>2.4415252023066082E-2</v>
      </c>
    </row>
    <row r="4173" spans="1:4" x14ac:dyDescent="0.25">
      <c r="A4173" s="10">
        <v>44005.083333333336</v>
      </c>
      <c r="B4173" s="10">
        <f>DATE(1904,MONTH(Data_Warmte[[#This Row],[Datumtijd]]),DAY(Data_Warmte[[#This Row],[Datumtijd]]))+TIME(HOUR(Data_Warmte[[#This Row],[Datumtijd]]),MINUTE(Data_Warmte[[#This Row],[Datumtijd]]),SECOND(Data_Warmte[[#This Row],[Datumtijd]]))</f>
        <v>1636.0833333333333</v>
      </c>
      <c r="C4173" s="11">
        <v>1.0090159999999998E-5</v>
      </c>
      <c r="D4173" s="7">
        <f>Data_Warmte[[#This Row],[Fractie]]/MAX(Data_Warmte[Fractie])</f>
        <v>2.4428640352007005E-2</v>
      </c>
    </row>
    <row r="4174" spans="1:4" x14ac:dyDescent="0.25">
      <c r="A4174" s="10">
        <v>44005.125</v>
      </c>
      <c r="B4174" s="10">
        <f>DATE(1904,MONTH(Data_Warmte[[#This Row],[Datumtijd]]),DAY(Data_Warmte[[#This Row],[Datumtijd]]))+TIME(HOUR(Data_Warmte[[#This Row],[Datumtijd]]),MINUTE(Data_Warmte[[#This Row],[Datumtijd]]),SECOND(Data_Warmte[[#This Row],[Datumtijd]]))</f>
        <v>1636.125</v>
      </c>
      <c r="C4174" s="11">
        <v>1.115635E-5</v>
      </c>
      <c r="D4174" s="7">
        <f>Data_Warmte[[#This Row],[Fractie]]/MAX(Data_Warmte[Fractie])</f>
        <v>2.7009924698033868E-2</v>
      </c>
    </row>
    <row r="4175" spans="1:4" x14ac:dyDescent="0.25">
      <c r="A4175" s="10">
        <v>44005.166666666664</v>
      </c>
      <c r="B4175" s="10">
        <f>DATE(1904,MONTH(Data_Warmte[[#This Row],[Datumtijd]]),DAY(Data_Warmte[[#This Row],[Datumtijd]]))+TIME(HOUR(Data_Warmte[[#This Row],[Datumtijd]]),MINUTE(Data_Warmte[[#This Row],[Datumtijd]]),SECOND(Data_Warmte[[#This Row],[Datumtijd]]))</f>
        <v>1636.1666666666667</v>
      </c>
      <c r="C4175" s="11">
        <v>9.758909999999998E-6</v>
      </c>
      <c r="D4175" s="7">
        <f>Data_Warmte[[#This Row],[Fractie]]/MAX(Data_Warmte[Fractie])</f>
        <v>2.3626672185337465E-2</v>
      </c>
    </row>
    <row r="4176" spans="1:4" x14ac:dyDescent="0.25">
      <c r="A4176" s="10">
        <v>44005.208333333336</v>
      </c>
      <c r="B4176" s="10">
        <f>DATE(1904,MONTH(Data_Warmte[[#This Row],[Datumtijd]]),DAY(Data_Warmte[[#This Row],[Datumtijd]]))+TIME(HOUR(Data_Warmte[[#This Row],[Datumtijd]]),MINUTE(Data_Warmte[[#This Row],[Datumtijd]]),SECOND(Data_Warmte[[#This Row],[Datumtijd]]))</f>
        <v>1636.2083333333333</v>
      </c>
      <c r="C4176" s="11">
        <v>1.548280000000001E-5</v>
      </c>
      <c r="D4176" s="7">
        <f>Data_Warmte[[#This Row],[Fractie]]/MAX(Data_Warmte[Fractie])</f>
        <v>3.7484415791429908E-2</v>
      </c>
    </row>
    <row r="4177" spans="1:4" x14ac:dyDescent="0.25">
      <c r="A4177" s="10">
        <v>44005.25</v>
      </c>
      <c r="B4177" s="10">
        <f>DATE(1904,MONTH(Data_Warmte[[#This Row],[Datumtijd]]),DAY(Data_Warmte[[#This Row],[Datumtijd]]))+TIME(HOUR(Data_Warmte[[#This Row],[Datumtijd]]),MINUTE(Data_Warmte[[#This Row],[Datumtijd]]),SECOND(Data_Warmte[[#This Row],[Datumtijd]]))</f>
        <v>1636.25</v>
      </c>
      <c r="C4177" s="11">
        <v>3.0955439999999994E-5</v>
      </c>
      <c r="D4177" s="7">
        <f>Data_Warmte[[#This Row],[Fractie]]/MAX(Data_Warmte[Fractie])</f>
        <v>7.4944233857355255E-2</v>
      </c>
    </row>
    <row r="4178" spans="1:4" x14ac:dyDescent="0.25">
      <c r="A4178" s="10">
        <v>44005.291666666664</v>
      </c>
      <c r="B4178" s="10">
        <f>DATE(1904,MONTH(Data_Warmte[[#This Row],[Datumtijd]]),DAY(Data_Warmte[[#This Row],[Datumtijd]]))+TIME(HOUR(Data_Warmte[[#This Row],[Datumtijd]]),MINUTE(Data_Warmte[[#This Row],[Datumtijd]]),SECOND(Data_Warmte[[#This Row],[Datumtijd]]))</f>
        <v>1636.2916666666667</v>
      </c>
      <c r="C4178" s="11">
        <v>3.3806499999999996E-5</v>
      </c>
      <c r="D4178" s="7">
        <f>Data_Warmte[[#This Row],[Fractie]]/MAX(Data_Warmte[Fractie])</f>
        <v>8.1846752683815208E-2</v>
      </c>
    </row>
    <row r="4179" spans="1:4" x14ac:dyDescent="0.25">
      <c r="A4179" s="10">
        <v>44005.333333333336</v>
      </c>
      <c r="B4179" s="10">
        <f>DATE(1904,MONTH(Data_Warmte[[#This Row],[Datumtijd]]),DAY(Data_Warmte[[#This Row],[Datumtijd]]))+TIME(HOUR(Data_Warmte[[#This Row],[Datumtijd]]),MINUTE(Data_Warmte[[#This Row],[Datumtijd]]),SECOND(Data_Warmte[[#This Row],[Datumtijd]]))</f>
        <v>1636.3333333333333</v>
      </c>
      <c r="C4179" s="11">
        <v>2.7787060000000021E-5</v>
      </c>
      <c r="D4179" s="7">
        <f>Data_Warmte[[#This Row],[Fractie]]/MAX(Data_Warmte[Fractie])</f>
        <v>6.7273471895355513E-2</v>
      </c>
    </row>
    <row r="4180" spans="1:4" x14ac:dyDescent="0.25">
      <c r="A4180" s="10">
        <v>44005.375</v>
      </c>
      <c r="B4180" s="10">
        <f>DATE(1904,MONTH(Data_Warmte[[#This Row],[Datumtijd]]),DAY(Data_Warmte[[#This Row],[Datumtijd]]))+TIME(HOUR(Data_Warmte[[#This Row],[Datumtijd]]),MINUTE(Data_Warmte[[#This Row],[Datumtijd]]),SECOND(Data_Warmte[[#This Row],[Datumtijd]]))</f>
        <v>1636.375</v>
      </c>
      <c r="C4180" s="11">
        <v>2.3879999999999998E-5</v>
      </c>
      <c r="D4180" s="7">
        <f>Data_Warmte[[#This Row],[Fractie]]/MAX(Data_Warmte[Fractie])</f>
        <v>5.7814339079452395E-2</v>
      </c>
    </row>
    <row r="4181" spans="1:4" x14ac:dyDescent="0.25">
      <c r="A4181" s="10">
        <v>44005.416666666664</v>
      </c>
      <c r="B4181" s="10">
        <f>DATE(1904,MONTH(Data_Warmte[[#This Row],[Datumtijd]]),DAY(Data_Warmte[[#This Row],[Datumtijd]]))+TIME(HOUR(Data_Warmte[[#This Row],[Datumtijd]]),MINUTE(Data_Warmte[[#This Row],[Datumtijd]]),SECOND(Data_Warmte[[#This Row],[Datumtijd]]))</f>
        <v>1636.4166666666667</v>
      </c>
      <c r="C4181" s="11">
        <v>2.0129999999999999E-5</v>
      </c>
      <c r="D4181" s="7">
        <f>Data_Warmte[[#This Row],[Fractie]]/MAX(Data_Warmte[Fractie])</f>
        <v>4.873545417375949E-2</v>
      </c>
    </row>
    <row r="4182" spans="1:4" x14ac:dyDescent="0.25">
      <c r="A4182" s="10">
        <v>44005.458333333336</v>
      </c>
      <c r="B4182" s="10">
        <f>DATE(1904,MONTH(Data_Warmte[[#This Row],[Datumtijd]]),DAY(Data_Warmte[[#This Row],[Datumtijd]]))+TIME(HOUR(Data_Warmte[[#This Row],[Datumtijd]]),MINUTE(Data_Warmte[[#This Row],[Datumtijd]]),SECOND(Data_Warmte[[#This Row],[Datumtijd]]))</f>
        <v>1636.4583333333333</v>
      </c>
      <c r="C4182" s="11">
        <v>2.2079999999999999E-5</v>
      </c>
      <c r="D4182" s="7">
        <f>Data_Warmte[[#This Row],[Fractie]]/MAX(Data_Warmte[Fractie])</f>
        <v>5.3456474324719803E-2</v>
      </c>
    </row>
    <row r="4183" spans="1:4" x14ac:dyDescent="0.25">
      <c r="A4183" s="10">
        <v>44005.5</v>
      </c>
      <c r="B4183" s="10">
        <f>DATE(1904,MONTH(Data_Warmte[[#This Row],[Datumtijd]]),DAY(Data_Warmte[[#This Row],[Datumtijd]]))+TIME(HOUR(Data_Warmte[[#This Row],[Datumtijd]]),MINUTE(Data_Warmte[[#This Row],[Datumtijd]]),SECOND(Data_Warmte[[#This Row],[Datumtijd]]))</f>
        <v>1636.5</v>
      </c>
      <c r="C4183" s="11">
        <v>2.1489999999999999E-5</v>
      </c>
      <c r="D4183" s="7">
        <f>Data_Warmte[[#This Row],[Fractie]]/MAX(Data_Warmte[Fractie])</f>
        <v>5.2028063099557452E-2</v>
      </c>
    </row>
    <row r="4184" spans="1:4" x14ac:dyDescent="0.25">
      <c r="A4184" s="10">
        <v>44005.541666666664</v>
      </c>
      <c r="B4184" s="10">
        <f>DATE(1904,MONTH(Data_Warmte[[#This Row],[Datumtijd]]),DAY(Data_Warmte[[#This Row],[Datumtijd]]))+TIME(HOUR(Data_Warmte[[#This Row],[Datumtijd]]),MINUTE(Data_Warmte[[#This Row],[Datumtijd]]),SECOND(Data_Warmte[[#This Row],[Datumtijd]]))</f>
        <v>1636.5416666666667</v>
      </c>
      <c r="C4184" s="11">
        <v>1.7600000000000001E-5</v>
      </c>
      <c r="D4184" s="7">
        <f>Data_Warmte[[#This Row],[Fractie]]/MAX(Data_Warmte[Fractie])</f>
        <v>4.2610233157385352E-2</v>
      </c>
    </row>
    <row r="4185" spans="1:4" x14ac:dyDescent="0.25">
      <c r="A4185" s="10">
        <v>44005.583333333336</v>
      </c>
      <c r="B4185" s="10">
        <f>DATE(1904,MONTH(Data_Warmte[[#This Row],[Datumtijd]]),DAY(Data_Warmte[[#This Row],[Datumtijd]]))+TIME(HOUR(Data_Warmte[[#This Row],[Datumtijd]]),MINUTE(Data_Warmte[[#This Row],[Datumtijd]]),SECOND(Data_Warmte[[#This Row],[Datumtijd]]))</f>
        <v>1636.5833333333333</v>
      </c>
      <c r="C4185" s="11">
        <v>1.6120000000000002E-5</v>
      </c>
      <c r="D4185" s="7">
        <f>Data_Warmte[[#This Row],[Fractie]]/MAX(Data_Warmte[Fractie])</f>
        <v>3.9027099914605221E-2</v>
      </c>
    </row>
    <row r="4186" spans="1:4" x14ac:dyDescent="0.25">
      <c r="A4186" s="10">
        <v>44005.625</v>
      </c>
      <c r="B4186" s="10">
        <f>DATE(1904,MONTH(Data_Warmte[[#This Row],[Datumtijd]]),DAY(Data_Warmte[[#This Row],[Datumtijd]]))+TIME(HOUR(Data_Warmte[[#This Row],[Datumtijd]]),MINUTE(Data_Warmte[[#This Row],[Datumtijd]]),SECOND(Data_Warmte[[#This Row],[Datumtijd]]))</f>
        <v>1636.625</v>
      </c>
      <c r="C4186" s="11">
        <v>1.6779999999999999E-5</v>
      </c>
      <c r="D4186" s="7">
        <f>Data_Warmte[[#This Row],[Fractie]]/MAX(Data_Warmte[Fractie])</f>
        <v>4.0624983658007166E-2</v>
      </c>
    </row>
    <row r="4187" spans="1:4" x14ac:dyDescent="0.25">
      <c r="A4187" s="10">
        <v>44005.666666666664</v>
      </c>
      <c r="B4187" s="10">
        <f>DATE(1904,MONTH(Data_Warmte[[#This Row],[Datumtijd]]),DAY(Data_Warmte[[#This Row],[Datumtijd]]))+TIME(HOUR(Data_Warmte[[#This Row],[Datumtijd]]),MINUTE(Data_Warmte[[#This Row],[Datumtijd]]),SECOND(Data_Warmte[[#This Row],[Datumtijd]]))</f>
        <v>1636.6666666666667</v>
      </c>
      <c r="C4187" s="11">
        <v>2.9666980000000008E-5</v>
      </c>
      <c r="D4187" s="7">
        <f>Data_Warmte[[#This Row],[Fractie]]/MAX(Data_Warmte[Fractie])</f>
        <v>7.1824825845198198E-2</v>
      </c>
    </row>
    <row r="4188" spans="1:4" x14ac:dyDescent="0.25">
      <c r="A4188" s="10">
        <v>44005.708333333336</v>
      </c>
      <c r="B4188" s="10">
        <f>DATE(1904,MONTH(Data_Warmte[[#This Row],[Datumtijd]]),DAY(Data_Warmte[[#This Row],[Datumtijd]]))+TIME(HOUR(Data_Warmte[[#This Row],[Datumtijd]]),MINUTE(Data_Warmte[[#This Row],[Datumtijd]]),SECOND(Data_Warmte[[#This Row],[Datumtijd]]))</f>
        <v>1636.7083333333333</v>
      </c>
      <c r="C4188" s="11">
        <v>4.8312659999999973E-5</v>
      </c>
      <c r="D4188" s="7">
        <f>Data_Warmte[[#This Row],[Fractie]]/MAX(Data_Warmte[Fractie])</f>
        <v>0.11696668790076613</v>
      </c>
    </row>
    <row r="4189" spans="1:4" x14ac:dyDescent="0.25">
      <c r="A4189" s="10">
        <v>44005.75</v>
      </c>
      <c r="B4189" s="10">
        <f>DATE(1904,MONTH(Data_Warmte[[#This Row],[Datumtijd]]),DAY(Data_Warmte[[#This Row],[Datumtijd]]))+TIME(HOUR(Data_Warmte[[#This Row],[Datumtijd]]),MINUTE(Data_Warmte[[#This Row],[Datumtijd]]),SECOND(Data_Warmte[[#This Row],[Datumtijd]]))</f>
        <v>1636.75</v>
      </c>
      <c r="C4189" s="11">
        <v>4.8831699999999989E-5</v>
      </c>
      <c r="D4189" s="7">
        <f>Data_Warmte[[#This Row],[Fractie]]/MAX(Data_Warmte[Fractie])</f>
        <v>0.11822330241315306</v>
      </c>
    </row>
    <row r="4190" spans="1:4" x14ac:dyDescent="0.25">
      <c r="A4190" s="10">
        <v>44005.791666666664</v>
      </c>
      <c r="B4190" s="10">
        <f>DATE(1904,MONTH(Data_Warmte[[#This Row],[Datumtijd]]),DAY(Data_Warmte[[#This Row],[Datumtijd]]))+TIME(HOUR(Data_Warmte[[#This Row],[Datumtijd]]),MINUTE(Data_Warmte[[#This Row],[Datumtijd]]),SECOND(Data_Warmte[[#This Row],[Datumtijd]]))</f>
        <v>1636.7916666666667</v>
      </c>
      <c r="C4190" s="11">
        <v>4.176808999999999E-5</v>
      </c>
      <c r="D4190" s="7">
        <f>Data_Warmte[[#This Row],[Fractie]]/MAX(Data_Warmte[Fractie])</f>
        <v>0.10112204849083267</v>
      </c>
    </row>
    <row r="4191" spans="1:4" x14ac:dyDescent="0.25">
      <c r="A4191" s="10">
        <v>44005.833333333336</v>
      </c>
      <c r="B4191" s="10">
        <f>DATE(1904,MONTH(Data_Warmte[[#This Row],[Datumtijd]]),DAY(Data_Warmte[[#This Row],[Datumtijd]]))+TIME(HOUR(Data_Warmte[[#This Row],[Datumtijd]]),MINUTE(Data_Warmte[[#This Row],[Datumtijd]]),SECOND(Data_Warmte[[#This Row],[Datumtijd]]))</f>
        <v>1636.8333333333333</v>
      </c>
      <c r="C4191" s="11">
        <v>3.4272410000000001E-5</v>
      </c>
      <c r="D4191" s="7">
        <f>Data_Warmte[[#This Row],[Fractie]]/MAX(Data_Warmte[Fractie])</f>
        <v>8.2974737554858263E-2</v>
      </c>
    </row>
    <row r="4192" spans="1:4" x14ac:dyDescent="0.25">
      <c r="A4192" s="10">
        <v>44005.875</v>
      </c>
      <c r="B4192" s="10">
        <f>DATE(1904,MONTH(Data_Warmte[[#This Row],[Datumtijd]]),DAY(Data_Warmte[[#This Row],[Datumtijd]]))+TIME(HOUR(Data_Warmte[[#This Row],[Datumtijd]]),MINUTE(Data_Warmte[[#This Row],[Datumtijd]]),SECOND(Data_Warmte[[#This Row],[Datumtijd]]))</f>
        <v>1636.875</v>
      </c>
      <c r="C4192" s="11">
        <v>2.8582729999999999E-5</v>
      </c>
      <c r="D4192" s="7">
        <f>Data_Warmte[[#This Row],[Fractie]]/MAX(Data_Warmte[Fractie])</f>
        <v>6.9199817589465515E-2</v>
      </c>
    </row>
    <row r="4193" spans="1:4" x14ac:dyDescent="0.25">
      <c r="A4193" s="10">
        <v>44005.916666666664</v>
      </c>
      <c r="B4193" s="10">
        <f>DATE(1904,MONTH(Data_Warmte[[#This Row],[Datumtijd]]),DAY(Data_Warmte[[#This Row],[Datumtijd]]))+TIME(HOUR(Data_Warmte[[#This Row],[Datumtijd]]),MINUTE(Data_Warmte[[#This Row],[Datumtijd]]),SECOND(Data_Warmte[[#This Row],[Datumtijd]]))</f>
        <v>1636.9166666666667</v>
      </c>
      <c r="C4193" s="11">
        <v>2.3265750000000003E-5</v>
      </c>
      <c r="D4193" s="7">
        <f>Data_Warmte[[#This Row],[Fractie]]/MAX(Data_Warmte[Fractie])</f>
        <v>5.6327217731899908E-2</v>
      </c>
    </row>
    <row r="4194" spans="1:4" x14ac:dyDescent="0.25">
      <c r="A4194" s="10">
        <v>44005.958333333336</v>
      </c>
      <c r="B4194" s="10">
        <f>DATE(1904,MONTH(Data_Warmte[[#This Row],[Datumtijd]]),DAY(Data_Warmte[[#This Row],[Datumtijd]]))+TIME(HOUR(Data_Warmte[[#This Row],[Datumtijd]]),MINUTE(Data_Warmte[[#This Row],[Datumtijd]]),SECOND(Data_Warmte[[#This Row],[Datumtijd]]))</f>
        <v>1636.9583333333333</v>
      </c>
      <c r="C4194" s="11">
        <v>1.8264320000000002E-5</v>
      </c>
      <c r="D4194" s="7">
        <f>Data_Warmte[[#This Row],[Fractie]]/MAX(Data_Warmte[Fractie])</f>
        <v>4.4218575776198664E-2</v>
      </c>
    </row>
    <row r="4195" spans="1:4" x14ac:dyDescent="0.25">
      <c r="A4195" s="10">
        <v>44006</v>
      </c>
      <c r="B4195" s="10">
        <f>DATE(1904,MONTH(Data_Warmte[[#This Row],[Datumtijd]]),DAY(Data_Warmte[[#This Row],[Datumtijd]]))+TIME(HOUR(Data_Warmte[[#This Row],[Datumtijd]]),MINUTE(Data_Warmte[[#This Row],[Datumtijd]]),SECOND(Data_Warmte[[#This Row],[Datumtijd]]))</f>
        <v>1637</v>
      </c>
      <c r="C4195" s="11">
        <v>1.0818399999999998E-5</v>
      </c>
      <c r="D4195" s="7">
        <f>Data_Warmte[[#This Row],[Fractie]]/MAX(Data_Warmte[Fractie])</f>
        <v>2.6191735590332818E-2</v>
      </c>
    </row>
    <row r="4196" spans="1:4" x14ac:dyDescent="0.25">
      <c r="A4196" s="10">
        <v>44006.041666666664</v>
      </c>
      <c r="B4196" s="10">
        <f>DATE(1904,MONTH(Data_Warmte[[#This Row],[Datumtijd]]),DAY(Data_Warmte[[#This Row],[Datumtijd]]))+TIME(HOUR(Data_Warmte[[#This Row],[Datumtijd]]),MINUTE(Data_Warmte[[#This Row],[Datumtijd]]),SECOND(Data_Warmte[[#This Row],[Datumtijd]]))</f>
        <v>1637.0416666666667</v>
      </c>
      <c r="C4196" s="11">
        <v>9.9773800000000024E-6</v>
      </c>
      <c r="D4196" s="7">
        <f>Data_Warmte[[#This Row],[Fractie]]/MAX(Data_Warmte[Fractie])</f>
        <v>2.4155595914763271E-2</v>
      </c>
    </row>
    <row r="4197" spans="1:4" x14ac:dyDescent="0.25">
      <c r="A4197" s="10">
        <v>44006.083333333336</v>
      </c>
      <c r="B4197" s="10">
        <f>DATE(1904,MONTH(Data_Warmte[[#This Row],[Datumtijd]]),DAY(Data_Warmte[[#This Row],[Datumtijd]]))+TIME(HOUR(Data_Warmte[[#This Row],[Datumtijd]]),MINUTE(Data_Warmte[[#This Row],[Datumtijd]]),SECOND(Data_Warmte[[#This Row],[Datumtijd]]))</f>
        <v>1637.0833333333333</v>
      </c>
      <c r="C4197" s="11">
        <v>9.9235599999999965E-6</v>
      </c>
      <c r="D4197" s="7">
        <f>Data_Warmte[[#This Row],[Fractie]]/MAX(Data_Warmte[Fractie])</f>
        <v>2.402529575859675E-2</v>
      </c>
    </row>
    <row r="4198" spans="1:4" x14ac:dyDescent="0.25">
      <c r="A4198" s="10">
        <v>44006.125</v>
      </c>
      <c r="B4198" s="10">
        <f>DATE(1904,MONTH(Data_Warmte[[#This Row],[Datumtijd]]),DAY(Data_Warmte[[#This Row],[Datumtijd]]))+TIME(HOUR(Data_Warmte[[#This Row],[Datumtijd]]),MINUTE(Data_Warmte[[#This Row],[Datumtijd]]),SECOND(Data_Warmte[[#This Row],[Datumtijd]]))</f>
        <v>1637.125</v>
      </c>
      <c r="C4198" s="11">
        <v>1.0973569999999999E-5</v>
      </c>
      <c r="D4198" s="7">
        <f>Data_Warmte[[#This Row],[Fractie]]/MAX(Data_Warmte[Fractie])</f>
        <v>2.6567407742550519E-2</v>
      </c>
    </row>
    <row r="4199" spans="1:4" x14ac:dyDescent="0.25">
      <c r="A4199" s="10">
        <v>44006.166666666664</v>
      </c>
      <c r="B4199" s="10">
        <f>DATE(1904,MONTH(Data_Warmte[[#This Row],[Datumtijd]]),DAY(Data_Warmte[[#This Row],[Datumtijd]]))+TIME(HOUR(Data_Warmte[[#This Row],[Datumtijd]]),MINUTE(Data_Warmte[[#This Row],[Datumtijd]]),SECOND(Data_Warmte[[#This Row],[Datumtijd]]))</f>
        <v>1637.1666666666667</v>
      </c>
      <c r="C4199" s="11">
        <v>9.5051200000000012E-6</v>
      </c>
      <c r="D4199" s="7">
        <f>Data_Warmte[[#This Row],[Fractie]]/MAX(Data_Warmte[Fractie])</f>
        <v>2.3012237465279927E-2</v>
      </c>
    </row>
    <row r="4200" spans="1:4" x14ac:dyDescent="0.25">
      <c r="A4200" s="10">
        <v>44006.208333333336</v>
      </c>
      <c r="B4200" s="10">
        <f>DATE(1904,MONTH(Data_Warmte[[#This Row],[Datumtijd]]),DAY(Data_Warmte[[#This Row],[Datumtijd]]))+TIME(HOUR(Data_Warmte[[#This Row],[Datumtijd]]),MINUTE(Data_Warmte[[#This Row],[Datumtijd]]),SECOND(Data_Warmte[[#This Row],[Datumtijd]]))</f>
        <v>1637.2083333333333</v>
      </c>
      <c r="C4200" s="11">
        <v>1.6292400000000003E-5</v>
      </c>
      <c r="D4200" s="7">
        <f>Data_Warmte[[#This Row],[Fractie]]/MAX(Data_Warmte[Fractie])</f>
        <v>3.9444486516669618E-2</v>
      </c>
    </row>
    <row r="4201" spans="1:4" x14ac:dyDescent="0.25">
      <c r="A4201" s="10">
        <v>44006.25</v>
      </c>
      <c r="B4201" s="10">
        <f>DATE(1904,MONTH(Data_Warmte[[#This Row],[Datumtijd]]),DAY(Data_Warmte[[#This Row],[Datumtijd]]))+TIME(HOUR(Data_Warmte[[#This Row],[Datumtijd]]),MINUTE(Data_Warmte[[#This Row],[Datumtijd]]),SECOND(Data_Warmte[[#This Row],[Datumtijd]]))</f>
        <v>1637.25</v>
      </c>
      <c r="C4201" s="11">
        <v>3.3225119999999996E-5</v>
      </c>
      <c r="D4201" s="7">
        <f>Data_Warmte[[#This Row],[Fractie]]/MAX(Data_Warmte[Fractie])</f>
        <v>8.0439210788756085E-2</v>
      </c>
    </row>
    <row r="4202" spans="1:4" x14ac:dyDescent="0.25">
      <c r="A4202" s="10">
        <v>44006.291666666664</v>
      </c>
      <c r="B4202" s="10">
        <f>DATE(1904,MONTH(Data_Warmte[[#This Row],[Datumtijd]]),DAY(Data_Warmte[[#This Row],[Datumtijd]]))+TIME(HOUR(Data_Warmte[[#This Row],[Datumtijd]]),MINUTE(Data_Warmte[[#This Row],[Datumtijd]]),SECOND(Data_Warmte[[#This Row],[Datumtijd]]))</f>
        <v>1637.2916666666667</v>
      </c>
      <c r="C4202" s="11">
        <v>3.7066000000000014E-5</v>
      </c>
      <c r="D4202" s="7">
        <f>Data_Warmte[[#This Row],[Fractie]]/MAX(Data_Warmte[Fractie])</f>
        <v>8.9738119443843523E-2</v>
      </c>
    </row>
    <row r="4203" spans="1:4" x14ac:dyDescent="0.25">
      <c r="A4203" s="10">
        <v>44006.333333333336</v>
      </c>
      <c r="B4203" s="10">
        <f>DATE(1904,MONTH(Data_Warmte[[#This Row],[Datumtijd]]),DAY(Data_Warmte[[#This Row],[Datumtijd]]))+TIME(HOUR(Data_Warmte[[#This Row],[Datumtijd]]),MINUTE(Data_Warmte[[#This Row],[Datumtijd]]),SECOND(Data_Warmte[[#This Row],[Datumtijd]]))</f>
        <v>1637.3333333333333</v>
      </c>
      <c r="C4203" s="11">
        <v>3.2159220000000031E-5</v>
      </c>
      <c r="D4203" s="7">
        <f>Data_Warmte[[#This Row],[Fractie]]/MAX(Data_Warmte[Fractie])</f>
        <v>7.7858628543162015E-2</v>
      </c>
    </row>
    <row r="4204" spans="1:4" x14ac:dyDescent="0.25">
      <c r="A4204" s="10">
        <v>44006.375</v>
      </c>
      <c r="B4204" s="10">
        <f>DATE(1904,MONTH(Data_Warmte[[#This Row],[Datumtijd]]),DAY(Data_Warmte[[#This Row],[Datumtijd]]))+TIME(HOUR(Data_Warmte[[#This Row],[Datumtijd]]),MINUTE(Data_Warmte[[#This Row],[Datumtijd]]),SECOND(Data_Warmte[[#This Row],[Datumtijd]]))</f>
        <v>1637.375</v>
      </c>
      <c r="C4204" s="11">
        <v>2.3879999999999998E-5</v>
      </c>
      <c r="D4204" s="7">
        <f>Data_Warmte[[#This Row],[Fractie]]/MAX(Data_Warmte[Fractie])</f>
        <v>5.7814339079452395E-2</v>
      </c>
    </row>
    <row r="4205" spans="1:4" x14ac:dyDescent="0.25">
      <c r="A4205" s="10">
        <v>44006.416666666664</v>
      </c>
      <c r="B4205" s="10">
        <f>DATE(1904,MONTH(Data_Warmte[[#This Row],[Datumtijd]]),DAY(Data_Warmte[[#This Row],[Datumtijd]]))+TIME(HOUR(Data_Warmte[[#This Row],[Datumtijd]]),MINUTE(Data_Warmte[[#This Row],[Datumtijd]]),SECOND(Data_Warmte[[#This Row],[Datumtijd]]))</f>
        <v>1637.4166666666667</v>
      </c>
      <c r="C4205" s="11">
        <v>2.0129999999999999E-5</v>
      </c>
      <c r="D4205" s="7">
        <f>Data_Warmte[[#This Row],[Fractie]]/MAX(Data_Warmte[Fractie])</f>
        <v>4.873545417375949E-2</v>
      </c>
    </row>
    <row r="4206" spans="1:4" x14ac:dyDescent="0.25">
      <c r="A4206" s="10">
        <v>44006.458333333336</v>
      </c>
      <c r="B4206" s="10">
        <f>DATE(1904,MONTH(Data_Warmte[[#This Row],[Datumtijd]]),DAY(Data_Warmte[[#This Row],[Datumtijd]]))+TIME(HOUR(Data_Warmte[[#This Row],[Datumtijd]]),MINUTE(Data_Warmte[[#This Row],[Datumtijd]]),SECOND(Data_Warmte[[#This Row],[Datumtijd]]))</f>
        <v>1637.4583333333333</v>
      </c>
      <c r="C4206" s="11">
        <v>2.2079999999999999E-5</v>
      </c>
      <c r="D4206" s="7">
        <f>Data_Warmte[[#This Row],[Fractie]]/MAX(Data_Warmte[Fractie])</f>
        <v>5.3456474324719803E-2</v>
      </c>
    </row>
    <row r="4207" spans="1:4" x14ac:dyDescent="0.25">
      <c r="A4207" s="10">
        <v>44006.5</v>
      </c>
      <c r="B4207" s="10">
        <f>DATE(1904,MONTH(Data_Warmte[[#This Row],[Datumtijd]]),DAY(Data_Warmte[[#This Row],[Datumtijd]]))+TIME(HOUR(Data_Warmte[[#This Row],[Datumtijd]]),MINUTE(Data_Warmte[[#This Row],[Datumtijd]]),SECOND(Data_Warmte[[#This Row],[Datumtijd]]))</f>
        <v>1637.5</v>
      </c>
      <c r="C4207" s="11">
        <v>2.1489999999999999E-5</v>
      </c>
      <c r="D4207" s="7">
        <f>Data_Warmte[[#This Row],[Fractie]]/MAX(Data_Warmte[Fractie])</f>
        <v>5.2028063099557452E-2</v>
      </c>
    </row>
    <row r="4208" spans="1:4" x14ac:dyDescent="0.25">
      <c r="A4208" s="10">
        <v>44006.541666666664</v>
      </c>
      <c r="B4208" s="10">
        <f>DATE(1904,MONTH(Data_Warmte[[#This Row],[Datumtijd]]),DAY(Data_Warmte[[#This Row],[Datumtijd]]))+TIME(HOUR(Data_Warmte[[#This Row],[Datumtijd]]),MINUTE(Data_Warmte[[#This Row],[Datumtijd]]),SECOND(Data_Warmte[[#This Row],[Datumtijd]]))</f>
        <v>1637.5416666666667</v>
      </c>
      <c r="C4208" s="11">
        <v>1.7600000000000001E-5</v>
      </c>
      <c r="D4208" s="7">
        <f>Data_Warmte[[#This Row],[Fractie]]/MAX(Data_Warmte[Fractie])</f>
        <v>4.2610233157385352E-2</v>
      </c>
    </row>
    <row r="4209" spans="1:4" x14ac:dyDescent="0.25">
      <c r="A4209" s="10">
        <v>44006.583333333336</v>
      </c>
      <c r="B4209" s="10">
        <f>DATE(1904,MONTH(Data_Warmte[[#This Row],[Datumtijd]]),DAY(Data_Warmte[[#This Row],[Datumtijd]]))+TIME(HOUR(Data_Warmte[[#This Row],[Datumtijd]]),MINUTE(Data_Warmte[[#This Row],[Datumtijd]]),SECOND(Data_Warmte[[#This Row],[Datumtijd]]))</f>
        <v>1637.5833333333333</v>
      </c>
      <c r="C4209" s="11">
        <v>1.6120000000000002E-5</v>
      </c>
      <c r="D4209" s="7">
        <f>Data_Warmte[[#This Row],[Fractie]]/MAX(Data_Warmte[Fractie])</f>
        <v>3.9027099914605221E-2</v>
      </c>
    </row>
    <row r="4210" spans="1:4" x14ac:dyDescent="0.25">
      <c r="A4210" s="10">
        <v>44006.625</v>
      </c>
      <c r="B4210" s="10">
        <f>DATE(1904,MONTH(Data_Warmte[[#This Row],[Datumtijd]]),DAY(Data_Warmte[[#This Row],[Datumtijd]]))+TIME(HOUR(Data_Warmte[[#This Row],[Datumtijd]]),MINUTE(Data_Warmte[[#This Row],[Datumtijd]]),SECOND(Data_Warmte[[#This Row],[Datumtijd]]))</f>
        <v>1637.625</v>
      </c>
      <c r="C4210" s="11">
        <v>1.6779999999999999E-5</v>
      </c>
      <c r="D4210" s="7">
        <f>Data_Warmte[[#This Row],[Fractie]]/MAX(Data_Warmte[Fractie])</f>
        <v>4.0624983658007166E-2</v>
      </c>
    </row>
    <row r="4211" spans="1:4" x14ac:dyDescent="0.25">
      <c r="A4211" s="10">
        <v>44006.666666666664</v>
      </c>
      <c r="B4211" s="10">
        <f>DATE(1904,MONTH(Data_Warmte[[#This Row],[Datumtijd]]),DAY(Data_Warmte[[#This Row],[Datumtijd]]))+TIME(HOUR(Data_Warmte[[#This Row],[Datumtijd]]),MINUTE(Data_Warmte[[#This Row],[Datumtijd]]),SECOND(Data_Warmte[[#This Row],[Datumtijd]]))</f>
        <v>1637.6666666666667</v>
      </c>
      <c r="C4211" s="11">
        <v>2.8130560000000012E-5</v>
      </c>
      <c r="D4211" s="7">
        <f>Data_Warmte[[#This Row],[Fractie]]/MAX(Data_Warmte[Fractie])</f>
        <v>6.8105097752716962E-2</v>
      </c>
    </row>
    <row r="4212" spans="1:4" x14ac:dyDescent="0.25">
      <c r="A4212" s="10">
        <v>44006.708333333336</v>
      </c>
      <c r="B4212" s="10">
        <f>DATE(1904,MONTH(Data_Warmte[[#This Row],[Datumtijd]]),DAY(Data_Warmte[[#This Row],[Datumtijd]]))+TIME(HOUR(Data_Warmte[[#This Row],[Datumtijd]]),MINUTE(Data_Warmte[[#This Row],[Datumtijd]]),SECOND(Data_Warmte[[#This Row],[Datumtijd]]))</f>
        <v>1637.7083333333333</v>
      </c>
      <c r="C4212" s="11">
        <v>4.6448759999999999E-5</v>
      </c>
      <c r="D4212" s="7">
        <f>Data_Warmte[[#This Row],[Fractie]]/MAX(Data_Warmte[Fractie])</f>
        <v>0.11245411894724058</v>
      </c>
    </row>
    <row r="4213" spans="1:4" x14ac:dyDescent="0.25">
      <c r="A4213" s="10">
        <v>44006.75</v>
      </c>
      <c r="B4213" s="10">
        <f>DATE(1904,MONTH(Data_Warmte[[#This Row],[Datumtijd]]),DAY(Data_Warmte[[#This Row],[Datumtijd]]))+TIME(HOUR(Data_Warmte[[#This Row],[Datumtijd]]),MINUTE(Data_Warmte[[#This Row],[Datumtijd]]),SECOND(Data_Warmte[[#This Row],[Datumtijd]]))</f>
        <v>1637.75</v>
      </c>
      <c r="C4213" s="11">
        <v>4.5830549999999991E-5</v>
      </c>
      <c r="D4213" s="7">
        <f>Data_Warmte[[#This Row],[Fractie]]/MAX(Data_Warmte[Fractie])</f>
        <v>0.11095741029722767</v>
      </c>
    </row>
    <row r="4214" spans="1:4" x14ac:dyDescent="0.25">
      <c r="A4214" s="10">
        <v>44006.791666666664</v>
      </c>
      <c r="B4214" s="10">
        <f>DATE(1904,MONTH(Data_Warmte[[#This Row],[Datumtijd]]),DAY(Data_Warmte[[#This Row],[Datumtijd]]))+TIME(HOUR(Data_Warmte[[#This Row],[Datumtijd]]),MINUTE(Data_Warmte[[#This Row],[Datumtijd]]),SECOND(Data_Warmte[[#This Row],[Datumtijd]]))</f>
        <v>1637.7916666666667</v>
      </c>
      <c r="C4214" s="11">
        <v>4.0064190000000001E-5</v>
      </c>
      <c r="D4214" s="7">
        <f>Data_Warmte[[#This Row],[Fractie]]/MAX(Data_Warmte[Fractie])</f>
        <v>9.6996845293283326E-2</v>
      </c>
    </row>
    <row r="4215" spans="1:4" x14ac:dyDescent="0.25">
      <c r="A4215" s="10">
        <v>44006.833333333336</v>
      </c>
      <c r="B4215" s="10">
        <f>DATE(1904,MONTH(Data_Warmte[[#This Row],[Datumtijd]]),DAY(Data_Warmte[[#This Row],[Datumtijd]]))+TIME(HOUR(Data_Warmte[[#This Row],[Datumtijd]]),MINUTE(Data_Warmte[[#This Row],[Datumtijd]]),SECOND(Data_Warmte[[#This Row],[Datumtijd]]))</f>
        <v>1637.8333333333333</v>
      </c>
      <c r="C4215" s="11">
        <v>3.2431260000000027E-5</v>
      </c>
      <c r="D4215" s="7">
        <f>Data_Warmte[[#This Row],[Fractie]]/MAX(Data_Warmte[Fractie])</f>
        <v>7.8517247169760593E-2</v>
      </c>
    </row>
    <row r="4216" spans="1:4" x14ac:dyDescent="0.25">
      <c r="A4216" s="10">
        <v>44006.875</v>
      </c>
      <c r="B4216" s="10">
        <f>DATE(1904,MONTH(Data_Warmte[[#This Row],[Datumtijd]]),DAY(Data_Warmte[[#This Row],[Datumtijd]]))+TIME(HOUR(Data_Warmte[[#This Row],[Datumtijd]]),MINUTE(Data_Warmte[[#This Row],[Datumtijd]]),SECOND(Data_Warmte[[#This Row],[Datumtijd]]))</f>
        <v>1637.875</v>
      </c>
      <c r="C4216" s="11">
        <v>2.7198620000000009E-5</v>
      </c>
      <c r="D4216" s="7">
        <f>Data_Warmte[[#This Row],[Fractie]]/MAX(Data_Warmte[Fractie])</f>
        <v>6.5848837486313899E-2</v>
      </c>
    </row>
    <row r="4217" spans="1:4" x14ac:dyDescent="0.25">
      <c r="A4217" s="10">
        <v>44006.916666666664</v>
      </c>
      <c r="B4217" s="10">
        <f>DATE(1904,MONTH(Data_Warmte[[#This Row],[Datumtijd]]),DAY(Data_Warmte[[#This Row],[Datumtijd]]))+TIME(HOUR(Data_Warmte[[#This Row],[Datumtijd]]),MINUTE(Data_Warmte[[#This Row],[Datumtijd]]),SECOND(Data_Warmte[[#This Row],[Datumtijd]]))</f>
        <v>1637.9166666666667</v>
      </c>
      <c r="C4217" s="11">
        <v>2.2599500000000006E-5</v>
      </c>
      <c r="D4217" s="7">
        <f>Data_Warmte[[#This Row],[Fractie]]/MAX(Data_Warmte[Fractie])</f>
        <v>5.4714202513655143E-2</v>
      </c>
    </row>
    <row r="4218" spans="1:4" x14ac:dyDescent="0.25">
      <c r="A4218" s="10">
        <v>44006.958333333336</v>
      </c>
      <c r="B4218" s="10">
        <f>DATE(1904,MONTH(Data_Warmte[[#This Row],[Datumtijd]]),DAY(Data_Warmte[[#This Row],[Datumtijd]]))+TIME(HOUR(Data_Warmte[[#This Row],[Datumtijd]]),MINUTE(Data_Warmte[[#This Row],[Datumtijd]]),SECOND(Data_Warmte[[#This Row],[Datumtijd]]))</f>
        <v>1637.9583333333333</v>
      </c>
      <c r="C4218" s="11">
        <v>1.7079380000000003E-5</v>
      </c>
      <c r="D4218" s="7">
        <f>Data_Warmte[[#This Row],[Fractie]]/MAX(Data_Warmte[Fractie])</f>
        <v>4.1349793408158204E-2</v>
      </c>
    </row>
    <row r="4219" spans="1:4" x14ac:dyDescent="0.25">
      <c r="A4219" s="10">
        <v>44007</v>
      </c>
      <c r="B4219" s="10">
        <f>DATE(1904,MONTH(Data_Warmte[[#This Row],[Datumtijd]]),DAY(Data_Warmte[[#This Row],[Datumtijd]]))+TIME(HOUR(Data_Warmte[[#This Row],[Datumtijd]]),MINUTE(Data_Warmte[[#This Row],[Datumtijd]]),SECOND(Data_Warmte[[#This Row],[Datumtijd]]))</f>
        <v>1638</v>
      </c>
      <c r="C4219" s="11">
        <v>1.0487799999999996E-5</v>
      </c>
      <c r="D4219" s="7">
        <f>Data_Warmte[[#This Row],[Fractie]]/MAX(Data_Warmte[Fractie])</f>
        <v>2.5391341097046927E-2</v>
      </c>
    </row>
    <row r="4220" spans="1:4" x14ac:dyDescent="0.25">
      <c r="A4220" s="10">
        <v>44007.041666666664</v>
      </c>
      <c r="B4220" s="10">
        <f>DATE(1904,MONTH(Data_Warmte[[#This Row],[Datumtijd]]),DAY(Data_Warmte[[#This Row],[Datumtijd]]))+TIME(HOUR(Data_Warmte[[#This Row],[Datumtijd]]),MINUTE(Data_Warmte[[#This Row],[Datumtijd]]),SECOND(Data_Warmte[[#This Row],[Datumtijd]]))</f>
        <v>1638.0416666666667</v>
      </c>
      <c r="C4220" s="11">
        <v>9.3982299999999996E-6</v>
      </c>
      <c r="D4220" s="7">
        <f>Data_Warmte[[#This Row],[Fractie]]/MAX(Data_Warmte[Fractie])</f>
        <v>2.2753452929928052E-2</v>
      </c>
    </row>
    <row r="4221" spans="1:4" x14ac:dyDescent="0.25">
      <c r="A4221" s="10">
        <v>44007.083333333336</v>
      </c>
      <c r="B4221" s="10">
        <f>DATE(1904,MONTH(Data_Warmte[[#This Row],[Datumtijd]]),DAY(Data_Warmte[[#This Row],[Datumtijd]]))+TIME(HOUR(Data_Warmte[[#This Row],[Datumtijd]]),MINUTE(Data_Warmte[[#This Row],[Datumtijd]]),SECOND(Data_Warmte[[#This Row],[Datumtijd]]))</f>
        <v>1638.0833333333333</v>
      </c>
      <c r="C4221" s="11">
        <v>9.4285199999999959E-6</v>
      </c>
      <c r="D4221" s="7">
        <f>Data_Warmte[[#This Row],[Fractie]]/MAX(Data_Warmte[Fractie])</f>
        <v>2.2826786109606294E-2</v>
      </c>
    </row>
    <row r="4222" spans="1:4" x14ac:dyDescent="0.25">
      <c r="A4222" s="10">
        <v>44007.125</v>
      </c>
      <c r="B4222" s="10">
        <f>DATE(1904,MONTH(Data_Warmte[[#This Row],[Datumtijd]]),DAY(Data_Warmte[[#This Row],[Datumtijd]]))+TIME(HOUR(Data_Warmte[[#This Row],[Datumtijd]]),MINUTE(Data_Warmte[[#This Row],[Datumtijd]]),SECOND(Data_Warmte[[#This Row],[Datumtijd]]))</f>
        <v>1638.125</v>
      </c>
      <c r="C4222" s="11">
        <v>1.0102959999999999E-5</v>
      </c>
      <c r="D4222" s="7">
        <f>Data_Warmte[[#This Row],[Fractie]]/MAX(Data_Warmte[Fractie])</f>
        <v>2.4459629612485104E-2</v>
      </c>
    </row>
    <row r="4223" spans="1:4" x14ac:dyDescent="0.25">
      <c r="A4223" s="10">
        <v>44007.166666666664</v>
      </c>
      <c r="B4223" s="10">
        <f>DATE(1904,MONTH(Data_Warmte[[#This Row],[Datumtijd]]),DAY(Data_Warmte[[#This Row],[Datumtijd]]))+TIME(HOUR(Data_Warmte[[#This Row],[Datumtijd]]),MINUTE(Data_Warmte[[#This Row],[Datumtijd]]),SECOND(Data_Warmte[[#This Row],[Datumtijd]]))</f>
        <v>1638.1666666666667</v>
      </c>
      <c r="C4223" s="11">
        <v>7.9699999999999999E-6</v>
      </c>
      <c r="D4223" s="7">
        <f>Data_Warmte[[#This Row],[Fractie]]/MAX(Data_Warmte[Fractie])</f>
        <v>1.9295656719565981E-2</v>
      </c>
    </row>
    <row r="4224" spans="1:4" x14ac:dyDescent="0.25">
      <c r="A4224" s="10">
        <v>44007.208333333336</v>
      </c>
      <c r="B4224" s="10">
        <f>DATE(1904,MONTH(Data_Warmte[[#This Row],[Datumtijd]]),DAY(Data_Warmte[[#This Row],[Datumtijd]]))+TIME(HOUR(Data_Warmte[[#This Row],[Datumtijd]]),MINUTE(Data_Warmte[[#This Row],[Datumtijd]]),SECOND(Data_Warmte[[#This Row],[Datumtijd]]))</f>
        <v>1638.2083333333333</v>
      </c>
      <c r="C4224" s="11">
        <v>1.1628000000000005E-5</v>
      </c>
      <c r="D4224" s="7">
        <f>Data_Warmte[[#This Row],[Fractie]]/MAX(Data_Warmte[Fractie])</f>
        <v>2.8151806315572559E-2</v>
      </c>
    </row>
    <row r="4225" spans="1:4" x14ac:dyDescent="0.25">
      <c r="A4225" s="10">
        <v>44007.25</v>
      </c>
      <c r="B4225" s="10">
        <f>DATE(1904,MONTH(Data_Warmte[[#This Row],[Datumtijd]]),DAY(Data_Warmte[[#This Row],[Datumtijd]]))+TIME(HOUR(Data_Warmte[[#This Row],[Datumtijd]]),MINUTE(Data_Warmte[[#This Row],[Datumtijd]]),SECOND(Data_Warmte[[#This Row],[Datumtijd]]))</f>
        <v>1638.25</v>
      </c>
      <c r="C4225" s="11">
        <v>2.9210720000000003E-5</v>
      </c>
      <c r="D4225" s="7">
        <f>Data_Warmte[[#This Row],[Fractie]]/MAX(Data_Warmte[Fractie])</f>
        <v>7.072020397131247E-2</v>
      </c>
    </row>
    <row r="4226" spans="1:4" x14ac:dyDescent="0.25">
      <c r="A4226" s="10">
        <v>44007.291666666664</v>
      </c>
      <c r="B4226" s="10">
        <f>DATE(1904,MONTH(Data_Warmte[[#This Row],[Datumtijd]]),DAY(Data_Warmte[[#This Row],[Datumtijd]]))+TIME(HOUR(Data_Warmte[[#This Row],[Datumtijd]]),MINUTE(Data_Warmte[[#This Row],[Datumtijd]]),SECOND(Data_Warmte[[#This Row],[Datumtijd]]))</f>
        <v>1638.2916666666667</v>
      </c>
      <c r="C4226" s="11">
        <v>3.4319000000000008E-5</v>
      </c>
      <c r="D4226" s="7">
        <f>Data_Warmte[[#This Row],[Fractie]]/MAX(Data_Warmte[Fractie])</f>
        <v>8.3087533620926607E-2</v>
      </c>
    </row>
    <row r="4227" spans="1:4" x14ac:dyDescent="0.25">
      <c r="A4227" s="10">
        <v>44007.333333333336</v>
      </c>
      <c r="B4227" s="10">
        <f>DATE(1904,MONTH(Data_Warmte[[#This Row],[Datumtijd]]),DAY(Data_Warmte[[#This Row],[Datumtijd]]))+TIME(HOUR(Data_Warmte[[#This Row],[Datumtijd]]),MINUTE(Data_Warmte[[#This Row],[Datumtijd]]),SECOND(Data_Warmte[[#This Row],[Datumtijd]]))</f>
        <v>1638.3333333333333</v>
      </c>
      <c r="C4227" s="11">
        <v>2.9300500000000005E-5</v>
      </c>
      <c r="D4227" s="7">
        <f>Data_Warmte[[#This Row],[Fractie]]/MAX(Data_Warmte[Fractie])</f>
        <v>7.0937564581134649E-2</v>
      </c>
    </row>
    <row r="4228" spans="1:4" x14ac:dyDescent="0.25">
      <c r="A4228" s="10">
        <v>44007.375</v>
      </c>
      <c r="B4228" s="10">
        <f>DATE(1904,MONTH(Data_Warmte[[#This Row],[Datumtijd]]),DAY(Data_Warmte[[#This Row],[Datumtijd]]))+TIME(HOUR(Data_Warmte[[#This Row],[Datumtijd]]),MINUTE(Data_Warmte[[#This Row],[Datumtijd]]),SECOND(Data_Warmte[[#This Row],[Datumtijd]]))</f>
        <v>1638.375</v>
      </c>
      <c r="C4228" s="11">
        <v>2.3879999999999998E-5</v>
      </c>
      <c r="D4228" s="7">
        <f>Data_Warmte[[#This Row],[Fractie]]/MAX(Data_Warmte[Fractie])</f>
        <v>5.7814339079452395E-2</v>
      </c>
    </row>
    <row r="4229" spans="1:4" x14ac:dyDescent="0.25">
      <c r="A4229" s="10">
        <v>44007.416666666664</v>
      </c>
      <c r="B4229" s="10">
        <f>DATE(1904,MONTH(Data_Warmte[[#This Row],[Datumtijd]]),DAY(Data_Warmte[[#This Row],[Datumtijd]]))+TIME(HOUR(Data_Warmte[[#This Row],[Datumtijd]]),MINUTE(Data_Warmte[[#This Row],[Datumtijd]]),SECOND(Data_Warmte[[#This Row],[Datumtijd]]))</f>
        <v>1638.4166666666667</v>
      </c>
      <c r="C4229" s="11">
        <v>2.0129999999999999E-5</v>
      </c>
      <c r="D4229" s="7">
        <f>Data_Warmte[[#This Row],[Fractie]]/MAX(Data_Warmte[Fractie])</f>
        <v>4.873545417375949E-2</v>
      </c>
    </row>
    <row r="4230" spans="1:4" x14ac:dyDescent="0.25">
      <c r="A4230" s="10">
        <v>44007.458333333336</v>
      </c>
      <c r="B4230" s="10">
        <f>DATE(1904,MONTH(Data_Warmte[[#This Row],[Datumtijd]]),DAY(Data_Warmte[[#This Row],[Datumtijd]]))+TIME(HOUR(Data_Warmte[[#This Row],[Datumtijd]]),MINUTE(Data_Warmte[[#This Row],[Datumtijd]]),SECOND(Data_Warmte[[#This Row],[Datumtijd]]))</f>
        <v>1638.4583333333333</v>
      </c>
      <c r="C4230" s="11">
        <v>2.2079999999999999E-5</v>
      </c>
      <c r="D4230" s="7">
        <f>Data_Warmte[[#This Row],[Fractie]]/MAX(Data_Warmte[Fractie])</f>
        <v>5.3456474324719803E-2</v>
      </c>
    </row>
    <row r="4231" spans="1:4" x14ac:dyDescent="0.25">
      <c r="A4231" s="10">
        <v>44007.5</v>
      </c>
      <c r="B4231" s="10">
        <f>DATE(1904,MONTH(Data_Warmte[[#This Row],[Datumtijd]]),DAY(Data_Warmte[[#This Row],[Datumtijd]]))+TIME(HOUR(Data_Warmte[[#This Row],[Datumtijd]]),MINUTE(Data_Warmte[[#This Row],[Datumtijd]]),SECOND(Data_Warmte[[#This Row],[Datumtijd]]))</f>
        <v>1638.5</v>
      </c>
      <c r="C4231" s="11">
        <v>2.1489999999999999E-5</v>
      </c>
      <c r="D4231" s="7">
        <f>Data_Warmte[[#This Row],[Fractie]]/MAX(Data_Warmte[Fractie])</f>
        <v>5.2028063099557452E-2</v>
      </c>
    </row>
    <row r="4232" spans="1:4" x14ac:dyDescent="0.25">
      <c r="A4232" s="10">
        <v>44007.541666666664</v>
      </c>
      <c r="B4232" s="10">
        <f>DATE(1904,MONTH(Data_Warmte[[#This Row],[Datumtijd]]),DAY(Data_Warmte[[#This Row],[Datumtijd]]))+TIME(HOUR(Data_Warmte[[#This Row],[Datumtijd]]),MINUTE(Data_Warmte[[#This Row],[Datumtijd]]),SECOND(Data_Warmte[[#This Row],[Datumtijd]]))</f>
        <v>1638.5416666666667</v>
      </c>
      <c r="C4232" s="11">
        <v>1.7600000000000001E-5</v>
      </c>
      <c r="D4232" s="7">
        <f>Data_Warmte[[#This Row],[Fractie]]/MAX(Data_Warmte[Fractie])</f>
        <v>4.2610233157385352E-2</v>
      </c>
    </row>
    <row r="4233" spans="1:4" x14ac:dyDescent="0.25">
      <c r="A4233" s="10">
        <v>44007.583333333336</v>
      </c>
      <c r="B4233" s="10">
        <f>DATE(1904,MONTH(Data_Warmte[[#This Row],[Datumtijd]]),DAY(Data_Warmte[[#This Row],[Datumtijd]]))+TIME(HOUR(Data_Warmte[[#This Row],[Datumtijd]]),MINUTE(Data_Warmte[[#This Row],[Datumtijd]]),SECOND(Data_Warmte[[#This Row],[Datumtijd]]))</f>
        <v>1638.5833333333333</v>
      </c>
      <c r="C4233" s="11">
        <v>1.6120000000000002E-5</v>
      </c>
      <c r="D4233" s="7">
        <f>Data_Warmte[[#This Row],[Fractie]]/MAX(Data_Warmte[Fractie])</f>
        <v>3.9027099914605221E-2</v>
      </c>
    </row>
    <row r="4234" spans="1:4" x14ac:dyDescent="0.25">
      <c r="A4234" s="10">
        <v>44007.625</v>
      </c>
      <c r="B4234" s="10">
        <f>DATE(1904,MONTH(Data_Warmte[[#This Row],[Datumtijd]]),DAY(Data_Warmte[[#This Row],[Datumtijd]]))+TIME(HOUR(Data_Warmte[[#This Row],[Datumtijd]]),MINUTE(Data_Warmte[[#This Row],[Datumtijd]]),SECOND(Data_Warmte[[#This Row],[Datumtijd]]))</f>
        <v>1638.625</v>
      </c>
      <c r="C4234" s="11">
        <v>1.6779999999999999E-5</v>
      </c>
      <c r="D4234" s="7">
        <f>Data_Warmte[[#This Row],[Fractie]]/MAX(Data_Warmte[Fractie])</f>
        <v>4.0624983658007166E-2</v>
      </c>
    </row>
    <row r="4235" spans="1:4" x14ac:dyDescent="0.25">
      <c r="A4235" s="10">
        <v>44007.666666666664</v>
      </c>
      <c r="B4235" s="10">
        <f>DATE(1904,MONTH(Data_Warmte[[#This Row],[Datumtijd]]),DAY(Data_Warmte[[#This Row],[Datumtijd]]))+TIME(HOUR(Data_Warmte[[#This Row],[Datumtijd]]),MINUTE(Data_Warmte[[#This Row],[Datumtijd]]),SECOND(Data_Warmte[[#This Row],[Datumtijd]]))</f>
        <v>1638.6666666666667</v>
      </c>
      <c r="C4235" s="11">
        <v>2.6223280000000002E-5</v>
      </c>
      <c r="D4235" s="7">
        <f>Data_Warmte[[#This Row],[Fractie]]/MAX(Data_Warmte[Fractie])</f>
        <v>6.3487504258602279E-2</v>
      </c>
    </row>
    <row r="4236" spans="1:4" x14ac:dyDescent="0.25">
      <c r="A4236" s="10">
        <v>44007.708333333336</v>
      </c>
      <c r="B4236" s="10">
        <f>DATE(1904,MONTH(Data_Warmte[[#This Row],[Datumtijd]]),DAY(Data_Warmte[[#This Row],[Datumtijd]]))+TIME(HOUR(Data_Warmte[[#This Row],[Datumtijd]]),MINUTE(Data_Warmte[[#This Row],[Datumtijd]]),SECOND(Data_Warmte[[#This Row],[Datumtijd]]))</f>
        <v>1638.7083333333333</v>
      </c>
      <c r="C4236" s="11">
        <v>4.2976020000000005E-5</v>
      </c>
      <c r="D4236" s="7">
        <f>Data_Warmte[[#This Row],[Fractie]]/MAX(Data_Warmte[Fractie])</f>
        <v>0.10404649047593501</v>
      </c>
    </row>
    <row r="4237" spans="1:4" x14ac:dyDescent="0.25">
      <c r="A4237" s="10">
        <v>44007.75</v>
      </c>
      <c r="B4237" s="10">
        <f>DATE(1904,MONTH(Data_Warmte[[#This Row],[Datumtijd]]),DAY(Data_Warmte[[#This Row],[Datumtijd]]))+TIME(HOUR(Data_Warmte[[#This Row],[Datumtijd]]),MINUTE(Data_Warmte[[#This Row],[Datumtijd]]),SECOND(Data_Warmte[[#This Row],[Datumtijd]]))</f>
        <v>1638.75</v>
      </c>
      <c r="C4237" s="11">
        <v>4.3731299999999999E-5</v>
      </c>
      <c r="D4237" s="7">
        <f>Data_Warmte[[#This Row],[Fractie]]/MAX(Data_Warmte[Fractie])</f>
        <v>0.1058750505270208</v>
      </c>
    </row>
    <row r="4238" spans="1:4" x14ac:dyDescent="0.25">
      <c r="A4238" s="10">
        <v>44007.791666666664</v>
      </c>
      <c r="B4238" s="10">
        <f>DATE(1904,MONTH(Data_Warmte[[#This Row],[Datumtijd]]),DAY(Data_Warmte[[#This Row],[Datumtijd]]))+TIME(HOUR(Data_Warmte[[#This Row],[Datumtijd]]),MINUTE(Data_Warmte[[#This Row],[Datumtijd]]),SECOND(Data_Warmte[[#This Row],[Datumtijd]]))</f>
        <v>1638.7916666666667</v>
      </c>
      <c r="C4238" s="11">
        <v>3.6687370000000002E-5</v>
      </c>
      <c r="D4238" s="7">
        <f>Data_Warmte[[#This Row],[Fractie]]/MAX(Data_Warmte[Fractie])</f>
        <v>8.8821442592685498E-2</v>
      </c>
    </row>
    <row r="4239" spans="1:4" x14ac:dyDescent="0.25">
      <c r="A4239" s="10">
        <v>44007.833333333336</v>
      </c>
      <c r="B4239" s="10">
        <f>DATE(1904,MONTH(Data_Warmte[[#This Row],[Datumtijd]]),DAY(Data_Warmte[[#This Row],[Datumtijd]]))+TIME(HOUR(Data_Warmte[[#This Row],[Datumtijd]]),MINUTE(Data_Warmte[[#This Row],[Datumtijd]]),SECOND(Data_Warmte[[#This Row],[Datumtijd]]))</f>
        <v>1638.8333333333333</v>
      </c>
      <c r="C4239" s="11">
        <v>2.9869660000000021E-5</v>
      </c>
      <c r="D4239" s="7">
        <f>Data_Warmte[[#This Row],[Fractie]]/MAX(Data_Warmte[Fractie])</f>
        <v>7.2315521416581124E-2</v>
      </c>
    </row>
    <row r="4240" spans="1:4" x14ac:dyDescent="0.25">
      <c r="A4240" s="10">
        <v>44007.875</v>
      </c>
      <c r="B4240" s="10">
        <f>DATE(1904,MONTH(Data_Warmte[[#This Row],[Datumtijd]]),DAY(Data_Warmte[[#This Row],[Datumtijd]]))+TIME(HOUR(Data_Warmte[[#This Row],[Datumtijd]]),MINUTE(Data_Warmte[[#This Row],[Datumtijd]]),SECOND(Data_Warmte[[#This Row],[Datumtijd]]))</f>
        <v>1638.875</v>
      </c>
      <c r="C4240" s="11">
        <v>2.5601570000000004E-5</v>
      </c>
      <c r="D4240" s="7">
        <f>Data_Warmte[[#This Row],[Fractie]]/MAX(Data_Warmte[Fractie])</f>
        <v>6.1982321982677398E-2</v>
      </c>
    </row>
    <row r="4241" spans="1:4" x14ac:dyDescent="0.25">
      <c r="A4241" s="10">
        <v>44007.916666666664</v>
      </c>
      <c r="B4241" s="10">
        <f>DATE(1904,MONTH(Data_Warmte[[#This Row],[Datumtijd]]),DAY(Data_Warmte[[#This Row],[Datumtijd]]))+TIME(HOUR(Data_Warmte[[#This Row],[Datumtijd]]),MINUTE(Data_Warmte[[#This Row],[Datumtijd]]),SECOND(Data_Warmte[[#This Row],[Datumtijd]]))</f>
        <v>1638.9166666666667</v>
      </c>
      <c r="C4241" s="11">
        <v>2.1051750000000011E-5</v>
      </c>
      <c r="D4241" s="7">
        <f>Data_Warmte[[#This Row],[Fractie]]/MAX(Data_Warmte[Fractie])</f>
        <v>5.0967044083578834E-2</v>
      </c>
    </row>
    <row r="4242" spans="1:4" x14ac:dyDescent="0.25">
      <c r="A4242" s="10">
        <v>44007.958333333336</v>
      </c>
      <c r="B4242" s="10">
        <f>DATE(1904,MONTH(Data_Warmte[[#This Row],[Datumtijd]]),DAY(Data_Warmte[[#This Row],[Datumtijd]]))+TIME(HOUR(Data_Warmte[[#This Row],[Datumtijd]]),MINUTE(Data_Warmte[[#This Row],[Datumtijd]]),SECOND(Data_Warmte[[#This Row],[Datumtijd]]))</f>
        <v>1638.9583333333333</v>
      </c>
      <c r="C4242" s="11">
        <v>1.6280340000000003E-5</v>
      </c>
      <c r="D4242" s="7">
        <f>Data_Warmte[[#This Row],[Fractie]]/MAX(Data_Warmte[Fractie])</f>
        <v>3.9415288822812908E-2</v>
      </c>
    </row>
    <row r="4243" spans="1:4" x14ac:dyDescent="0.25">
      <c r="A4243" s="10">
        <v>44008</v>
      </c>
      <c r="B4243" s="10">
        <f>DATE(1904,MONTH(Data_Warmte[[#This Row],[Datumtijd]]),DAY(Data_Warmte[[#This Row],[Datumtijd]]))+TIME(HOUR(Data_Warmte[[#This Row],[Datumtijd]]),MINUTE(Data_Warmte[[#This Row],[Datumtijd]]),SECOND(Data_Warmte[[#This Row],[Datumtijd]]))</f>
        <v>1639</v>
      </c>
      <c r="C4243" s="11">
        <v>9.6351999999999988E-6</v>
      </c>
      <c r="D4243" s="7">
        <f>Data_Warmte[[#This Row],[Fractie]]/MAX(Data_Warmte[Fractie])</f>
        <v>2.3327165824888595E-2</v>
      </c>
    </row>
    <row r="4244" spans="1:4" x14ac:dyDescent="0.25">
      <c r="A4244" s="10">
        <v>44008.041666666664</v>
      </c>
      <c r="B4244" s="10">
        <f>DATE(1904,MONTH(Data_Warmte[[#This Row],[Datumtijd]]),DAY(Data_Warmte[[#This Row],[Datumtijd]]))+TIME(HOUR(Data_Warmte[[#This Row],[Datumtijd]]),MINUTE(Data_Warmte[[#This Row],[Datumtijd]]),SECOND(Data_Warmte[[#This Row],[Datumtijd]]))</f>
        <v>1639.0416666666667</v>
      </c>
      <c r="C4244" s="11">
        <v>8.6303199999999974E-6</v>
      </c>
      <c r="D4244" s="7">
        <f>Data_Warmte[[#This Row],[Fractie]]/MAX(Data_Warmte[Fractie])</f>
        <v>2.0894315194479877E-2</v>
      </c>
    </row>
    <row r="4245" spans="1:4" x14ac:dyDescent="0.25">
      <c r="A4245" s="10">
        <v>44008.083333333336</v>
      </c>
      <c r="B4245" s="10">
        <f>DATE(1904,MONTH(Data_Warmte[[#This Row],[Datumtijd]]),DAY(Data_Warmte[[#This Row],[Datumtijd]]))+TIME(HOUR(Data_Warmte[[#This Row],[Datumtijd]]),MINUTE(Data_Warmte[[#This Row],[Datumtijd]]),SECOND(Data_Warmte[[#This Row],[Datumtijd]]))</f>
        <v>1639.0833333333333</v>
      </c>
      <c r="C4245" s="11">
        <v>8.6811999999999958E-6</v>
      </c>
      <c r="D4245" s="7">
        <f>Data_Warmte[[#This Row],[Fractie]]/MAX(Data_Warmte[Fractie])</f>
        <v>2.1017497504880314E-2</v>
      </c>
    </row>
    <row r="4246" spans="1:4" x14ac:dyDescent="0.25">
      <c r="A4246" s="10">
        <v>44008.125</v>
      </c>
      <c r="B4246" s="10">
        <f>DATE(1904,MONTH(Data_Warmte[[#This Row],[Datumtijd]]),DAY(Data_Warmte[[#This Row],[Datumtijd]]))+TIME(HOUR(Data_Warmte[[#This Row],[Datumtijd]]),MINUTE(Data_Warmte[[#This Row],[Datumtijd]]),SECOND(Data_Warmte[[#This Row],[Datumtijd]]))</f>
        <v>1639.125</v>
      </c>
      <c r="C4246" s="11">
        <v>9.6411999999999984E-6</v>
      </c>
      <c r="D4246" s="7">
        <f>Data_Warmte[[#This Row],[Fractie]]/MAX(Data_Warmte[Fractie])</f>
        <v>2.3341692040737702E-2</v>
      </c>
    </row>
    <row r="4247" spans="1:4" x14ac:dyDescent="0.25">
      <c r="A4247" s="10">
        <v>44008.166666666664</v>
      </c>
      <c r="B4247" s="10">
        <f>DATE(1904,MONTH(Data_Warmte[[#This Row],[Datumtijd]]),DAY(Data_Warmte[[#This Row],[Datumtijd]]))+TIME(HOUR(Data_Warmte[[#This Row],[Datumtijd]]),MINUTE(Data_Warmte[[#This Row],[Datumtijd]]),SECOND(Data_Warmte[[#This Row],[Datumtijd]]))</f>
        <v>1639.1666666666667</v>
      </c>
      <c r="C4247" s="11">
        <v>7.9699999999999999E-6</v>
      </c>
      <c r="D4247" s="7">
        <f>Data_Warmte[[#This Row],[Fractie]]/MAX(Data_Warmte[Fractie])</f>
        <v>1.9295656719565981E-2</v>
      </c>
    </row>
    <row r="4248" spans="1:4" x14ac:dyDescent="0.25">
      <c r="A4248" s="10">
        <v>44008.208333333336</v>
      </c>
      <c r="B4248" s="10">
        <f>DATE(1904,MONTH(Data_Warmte[[#This Row],[Datumtijd]]),DAY(Data_Warmte[[#This Row],[Datumtijd]]))+TIME(HOUR(Data_Warmte[[#This Row],[Datumtijd]]),MINUTE(Data_Warmte[[#This Row],[Datumtijd]]),SECOND(Data_Warmte[[#This Row],[Datumtijd]]))</f>
        <v>1639.2083333333333</v>
      </c>
      <c r="C4248" s="11">
        <v>1.149E-5</v>
      </c>
      <c r="D4248" s="7">
        <f>Data_Warmte[[#This Row],[Fractie]]/MAX(Data_Warmte[Fractie])</f>
        <v>2.7817703351043051E-2</v>
      </c>
    </row>
    <row r="4249" spans="1:4" x14ac:dyDescent="0.25">
      <c r="A4249" s="10">
        <v>44008.25</v>
      </c>
      <c r="B4249" s="10">
        <f>DATE(1904,MONTH(Data_Warmte[[#This Row],[Datumtijd]]),DAY(Data_Warmte[[#This Row],[Datumtijd]]))+TIME(HOUR(Data_Warmte[[#This Row],[Datumtijd]]),MINUTE(Data_Warmte[[#This Row],[Datumtijd]]),SECOND(Data_Warmte[[#This Row],[Datumtijd]]))</f>
        <v>1639.25</v>
      </c>
      <c r="C4249" s="11">
        <v>2.6740319999999997E-5</v>
      </c>
      <c r="D4249" s="7">
        <f>Data_Warmte[[#This Row],[Fractie]]/MAX(Data_Warmte[Fractie])</f>
        <v>6.4739276699039464E-2</v>
      </c>
    </row>
    <row r="4250" spans="1:4" x14ac:dyDescent="0.25">
      <c r="A4250" s="10">
        <v>44008.291666666664</v>
      </c>
      <c r="B4250" s="10">
        <f>DATE(1904,MONTH(Data_Warmte[[#This Row],[Datumtijd]]),DAY(Data_Warmte[[#This Row],[Datumtijd]]))+TIME(HOUR(Data_Warmte[[#This Row],[Datumtijd]]),MINUTE(Data_Warmte[[#This Row],[Datumtijd]]),SECOND(Data_Warmte[[#This Row],[Datumtijd]]))</f>
        <v>1639.2916666666667</v>
      </c>
      <c r="C4250" s="11">
        <v>2.8414999999999998E-5</v>
      </c>
      <c r="D4250" s="7">
        <f>Data_Warmte[[#This Row],[Fractie]]/MAX(Data_Warmte[Fractie])</f>
        <v>6.8793737225403676E-2</v>
      </c>
    </row>
    <row r="4251" spans="1:4" x14ac:dyDescent="0.25">
      <c r="A4251" s="10">
        <v>44008.333333333336</v>
      </c>
      <c r="B4251" s="10">
        <f>DATE(1904,MONTH(Data_Warmte[[#This Row],[Datumtijd]]),DAY(Data_Warmte[[#This Row],[Datumtijd]]))+TIME(HOUR(Data_Warmte[[#This Row],[Datumtijd]]),MINUTE(Data_Warmte[[#This Row],[Datumtijd]]),SECOND(Data_Warmte[[#This Row],[Datumtijd]]))</f>
        <v>1639.3333333333333</v>
      </c>
      <c r="C4251" s="11">
        <v>2.3519999999999998E-5</v>
      </c>
      <c r="D4251" s="7">
        <f>Data_Warmte[[#This Row],[Fractie]]/MAX(Data_Warmte[Fractie])</f>
        <v>5.6942766128505871E-2</v>
      </c>
    </row>
    <row r="4252" spans="1:4" x14ac:dyDescent="0.25">
      <c r="A4252" s="10">
        <v>44008.375</v>
      </c>
      <c r="B4252" s="10">
        <f>DATE(1904,MONTH(Data_Warmte[[#This Row],[Datumtijd]]),DAY(Data_Warmte[[#This Row],[Datumtijd]]))+TIME(HOUR(Data_Warmte[[#This Row],[Datumtijd]]),MINUTE(Data_Warmte[[#This Row],[Datumtijd]]),SECOND(Data_Warmte[[#This Row],[Datumtijd]]))</f>
        <v>1639.375</v>
      </c>
      <c r="C4252" s="11">
        <v>2.3879999999999998E-5</v>
      </c>
      <c r="D4252" s="7">
        <f>Data_Warmte[[#This Row],[Fractie]]/MAX(Data_Warmte[Fractie])</f>
        <v>5.7814339079452395E-2</v>
      </c>
    </row>
    <row r="4253" spans="1:4" x14ac:dyDescent="0.25">
      <c r="A4253" s="10">
        <v>44008.416666666664</v>
      </c>
      <c r="B4253" s="10">
        <f>DATE(1904,MONTH(Data_Warmte[[#This Row],[Datumtijd]]),DAY(Data_Warmte[[#This Row],[Datumtijd]]))+TIME(HOUR(Data_Warmte[[#This Row],[Datumtijd]]),MINUTE(Data_Warmte[[#This Row],[Datumtijd]]),SECOND(Data_Warmte[[#This Row],[Datumtijd]]))</f>
        <v>1639.4166666666667</v>
      </c>
      <c r="C4253" s="11">
        <v>2.0129999999999999E-5</v>
      </c>
      <c r="D4253" s="7">
        <f>Data_Warmte[[#This Row],[Fractie]]/MAX(Data_Warmte[Fractie])</f>
        <v>4.873545417375949E-2</v>
      </c>
    </row>
    <row r="4254" spans="1:4" x14ac:dyDescent="0.25">
      <c r="A4254" s="10">
        <v>44008.458333333336</v>
      </c>
      <c r="B4254" s="10">
        <f>DATE(1904,MONTH(Data_Warmte[[#This Row],[Datumtijd]]),DAY(Data_Warmte[[#This Row],[Datumtijd]]))+TIME(HOUR(Data_Warmte[[#This Row],[Datumtijd]]),MINUTE(Data_Warmte[[#This Row],[Datumtijd]]),SECOND(Data_Warmte[[#This Row],[Datumtijd]]))</f>
        <v>1639.4583333333333</v>
      </c>
      <c r="C4254" s="11">
        <v>2.2079999999999999E-5</v>
      </c>
      <c r="D4254" s="7">
        <f>Data_Warmte[[#This Row],[Fractie]]/MAX(Data_Warmte[Fractie])</f>
        <v>5.3456474324719803E-2</v>
      </c>
    </row>
    <row r="4255" spans="1:4" x14ac:dyDescent="0.25">
      <c r="A4255" s="10">
        <v>44008.5</v>
      </c>
      <c r="B4255" s="10">
        <f>DATE(1904,MONTH(Data_Warmte[[#This Row],[Datumtijd]]),DAY(Data_Warmte[[#This Row],[Datumtijd]]))+TIME(HOUR(Data_Warmte[[#This Row],[Datumtijd]]),MINUTE(Data_Warmte[[#This Row],[Datumtijd]]),SECOND(Data_Warmte[[#This Row],[Datumtijd]]))</f>
        <v>1639.5</v>
      </c>
      <c r="C4255" s="11">
        <v>2.1489999999999999E-5</v>
      </c>
      <c r="D4255" s="7">
        <f>Data_Warmte[[#This Row],[Fractie]]/MAX(Data_Warmte[Fractie])</f>
        <v>5.2028063099557452E-2</v>
      </c>
    </row>
    <row r="4256" spans="1:4" x14ac:dyDescent="0.25">
      <c r="A4256" s="10">
        <v>44008.541666666664</v>
      </c>
      <c r="B4256" s="10">
        <f>DATE(1904,MONTH(Data_Warmte[[#This Row],[Datumtijd]]),DAY(Data_Warmte[[#This Row],[Datumtijd]]))+TIME(HOUR(Data_Warmte[[#This Row],[Datumtijd]]),MINUTE(Data_Warmte[[#This Row],[Datumtijd]]),SECOND(Data_Warmte[[#This Row],[Datumtijd]]))</f>
        <v>1639.5416666666667</v>
      </c>
      <c r="C4256" s="11">
        <v>1.7600000000000001E-5</v>
      </c>
      <c r="D4256" s="7">
        <f>Data_Warmte[[#This Row],[Fractie]]/MAX(Data_Warmte[Fractie])</f>
        <v>4.2610233157385352E-2</v>
      </c>
    </row>
    <row r="4257" spans="1:4" x14ac:dyDescent="0.25">
      <c r="A4257" s="10">
        <v>44008.583333333336</v>
      </c>
      <c r="B4257" s="10">
        <f>DATE(1904,MONTH(Data_Warmte[[#This Row],[Datumtijd]]),DAY(Data_Warmte[[#This Row],[Datumtijd]]))+TIME(HOUR(Data_Warmte[[#This Row],[Datumtijd]]),MINUTE(Data_Warmte[[#This Row],[Datumtijd]]),SECOND(Data_Warmte[[#This Row],[Datumtijd]]))</f>
        <v>1639.5833333333333</v>
      </c>
      <c r="C4257" s="11">
        <v>1.6120000000000002E-5</v>
      </c>
      <c r="D4257" s="7">
        <f>Data_Warmte[[#This Row],[Fractie]]/MAX(Data_Warmte[Fractie])</f>
        <v>3.9027099914605221E-2</v>
      </c>
    </row>
    <row r="4258" spans="1:4" x14ac:dyDescent="0.25">
      <c r="A4258" s="10">
        <v>44008.625</v>
      </c>
      <c r="B4258" s="10">
        <f>DATE(1904,MONTH(Data_Warmte[[#This Row],[Datumtijd]]),DAY(Data_Warmte[[#This Row],[Datumtijd]]))+TIME(HOUR(Data_Warmte[[#This Row],[Datumtijd]]),MINUTE(Data_Warmte[[#This Row],[Datumtijd]]),SECOND(Data_Warmte[[#This Row],[Datumtijd]]))</f>
        <v>1639.625</v>
      </c>
      <c r="C4258" s="11">
        <v>1.6779999999999999E-5</v>
      </c>
      <c r="D4258" s="7">
        <f>Data_Warmte[[#This Row],[Fractie]]/MAX(Data_Warmte[Fractie])</f>
        <v>4.0624983658007166E-2</v>
      </c>
    </row>
    <row r="4259" spans="1:4" x14ac:dyDescent="0.25">
      <c r="A4259" s="10">
        <v>44008.666666666664</v>
      </c>
      <c r="B4259" s="10">
        <f>DATE(1904,MONTH(Data_Warmte[[#This Row],[Datumtijd]]),DAY(Data_Warmte[[#This Row],[Datumtijd]]))+TIME(HOUR(Data_Warmte[[#This Row],[Datumtijd]]),MINUTE(Data_Warmte[[#This Row],[Datumtijd]]),SECOND(Data_Warmte[[#This Row],[Datumtijd]]))</f>
        <v>1639.6666666666667</v>
      </c>
      <c r="C4259" s="11">
        <v>2.4245360000000001E-5</v>
      </c>
      <c r="D4259" s="7">
        <f>Data_Warmte[[#This Row],[Fractie]]/MAX(Data_Warmte[Fractie])</f>
        <v>5.8698888783224122E-2</v>
      </c>
    </row>
    <row r="4260" spans="1:4" x14ac:dyDescent="0.25">
      <c r="A4260" s="10">
        <v>44008.708333333336</v>
      </c>
      <c r="B4260" s="10">
        <f>DATE(1904,MONTH(Data_Warmte[[#This Row],[Datumtijd]]),DAY(Data_Warmte[[#This Row],[Datumtijd]]))+TIME(HOUR(Data_Warmte[[#This Row],[Datumtijd]]),MINUTE(Data_Warmte[[#This Row],[Datumtijd]]),SECOND(Data_Warmte[[#This Row],[Datumtijd]]))</f>
        <v>1639.7083333333333</v>
      </c>
      <c r="C4260" s="11">
        <v>4.0994399999999988E-5</v>
      </c>
      <c r="D4260" s="7">
        <f>Data_Warmte[[#This Row],[Fractie]]/MAX(Data_Warmte[Fractie])</f>
        <v>9.9248917167449865E-2</v>
      </c>
    </row>
    <row r="4261" spans="1:4" x14ac:dyDescent="0.25">
      <c r="A4261" s="10">
        <v>44008.75</v>
      </c>
      <c r="B4261" s="10">
        <f>DATE(1904,MONTH(Data_Warmte[[#This Row],[Datumtijd]]),DAY(Data_Warmte[[#This Row],[Datumtijd]]))+TIME(HOUR(Data_Warmte[[#This Row],[Datumtijd]]),MINUTE(Data_Warmte[[#This Row],[Datumtijd]]),SECOND(Data_Warmte[[#This Row],[Datumtijd]]))</f>
        <v>1639.75</v>
      </c>
      <c r="C4261" s="11">
        <v>4.1212199999999985E-5</v>
      </c>
      <c r="D4261" s="7">
        <f>Data_Warmte[[#This Row],[Fractie]]/MAX(Data_Warmte[Fractie])</f>
        <v>9.9776218802772501E-2</v>
      </c>
    </row>
    <row r="4262" spans="1:4" x14ac:dyDescent="0.25">
      <c r="A4262" s="10">
        <v>44008.791666666664</v>
      </c>
      <c r="B4262" s="10">
        <f>DATE(1904,MONTH(Data_Warmte[[#This Row],[Datumtijd]]),DAY(Data_Warmte[[#This Row],[Datumtijd]]))+TIME(HOUR(Data_Warmte[[#This Row],[Datumtijd]]),MINUTE(Data_Warmte[[#This Row],[Datumtijd]]),SECOND(Data_Warmte[[#This Row],[Datumtijd]]))</f>
        <v>1639.7916666666667</v>
      </c>
      <c r="C4262" s="11">
        <v>3.4301910000000005E-5</v>
      </c>
      <c r="D4262" s="7">
        <f>Data_Warmte[[#This Row],[Fractie]]/MAX(Data_Warmte[Fractie])</f>
        <v>8.3046158116116389E-2</v>
      </c>
    </row>
    <row r="4263" spans="1:4" x14ac:dyDescent="0.25">
      <c r="A4263" s="10">
        <v>44008.833333333336</v>
      </c>
      <c r="B4263" s="10">
        <f>DATE(1904,MONTH(Data_Warmte[[#This Row],[Datumtijd]]),DAY(Data_Warmte[[#This Row],[Datumtijd]]))+TIME(HOUR(Data_Warmte[[#This Row],[Datumtijd]]),MINUTE(Data_Warmte[[#This Row],[Datumtijd]]),SECOND(Data_Warmte[[#This Row],[Datumtijd]]))</f>
        <v>1639.8333333333333</v>
      </c>
      <c r="C4263" s="11">
        <v>2.7564220000000021E-5</v>
      </c>
      <c r="D4263" s="7">
        <f>Data_Warmte[[#This Row],[Fractie]]/MAX(Data_Warmte[Fractie])</f>
        <v>6.6733968238719618E-2</v>
      </c>
    </row>
    <row r="4264" spans="1:4" x14ac:dyDescent="0.25">
      <c r="A4264" s="10">
        <v>44008.875</v>
      </c>
      <c r="B4264" s="10">
        <f>DATE(1904,MONTH(Data_Warmte[[#This Row],[Datumtijd]]),DAY(Data_Warmte[[#This Row],[Datumtijd]]))+TIME(HOUR(Data_Warmte[[#This Row],[Datumtijd]]),MINUTE(Data_Warmte[[#This Row],[Datumtijd]]),SECOND(Data_Warmte[[#This Row],[Datumtijd]]))</f>
        <v>1639.875</v>
      </c>
      <c r="C4264" s="11">
        <v>2.3426539999999993E-5</v>
      </c>
      <c r="D4264" s="7">
        <f>Data_Warmte[[#This Row],[Fractie]]/MAX(Data_Warmte[Fractie])</f>
        <v>5.6716496106296248E-2</v>
      </c>
    </row>
    <row r="4265" spans="1:4" x14ac:dyDescent="0.25">
      <c r="A4265" s="10">
        <v>44008.916666666664</v>
      </c>
      <c r="B4265" s="10">
        <f>DATE(1904,MONTH(Data_Warmte[[#This Row],[Datumtijd]]),DAY(Data_Warmte[[#This Row],[Datumtijd]]))+TIME(HOUR(Data_Warmte[[#This Row],[Datumtijd]]),MINUTE(Data_Warmte[[#This Row],[Datumtijd]]),SECOND(Data_Warmte[[#This Row],[Datumtijd]]))</f>
        <v>1639.9166666666667</v>
      </c>
      <c r="C4265" s="11">
        <v>1.9862750000000012E-5</v>
      </c>
      <c r="D4265" s="7">
        <f>Data_Warmte[[#This Row],[Fractie]]/MAX(Data_Warmte[Fractie])</f>
        <v>4.8088432309480476E-2</v>
      </c>
    </row>
    <row r="4266" spans="1:4" x14ac:dyDescent="0.25">
      <c r="A4266" s="10">
        <v>44008.958333333336</v>
      </c>
      <c r="B4266" s="10">
        <f>DATE(1904,MONTH(Data_Warmte[[#This Row],[Datumtijd]]),DAY(Data_Warmte[[#This Row],[Datumtijd]]))+TIME(HOUR(Data_Warmte[[#This Row],[Datumtijd]]),MINUTE(Data_Warmte[[#This Row],[Datumtijd]]),SECOND(Data_Warmte[[#This Row],[Datumtijd]]))</f>
        <v>1639.9583333333333</v>
      </c>
      <c r="C4266" s="11">
        <v>1.4877479999999998E-5</v>
      </c>
      <c r="D4266" s="7">
        <f>Data_Warmte[[#This Row],[Fractie]]/MAX(Data_Warmte[Fractie])</f>
        <v>3.6018914295132806E-2</v>
      </c>
    </row>
    <row r="4267" spans="1:4" x14ac:dyDescent="0.25">
      <c r="A4267" s="10">
        <v>44009</v>
      </c>
      <c r="B4267" s="10">
        <f>DATE(1904,MONTH(Data_Warmte[[#This Row],[Datumtijd]]),DAY(Data_Warmte[[#This Row],[Datumtijd]]))+TIME(HOUR(Data_Warmte[[#This Row],[Datumtijd]]),MINUTE(Data_Warmte[[#This Row],[Datumtijd]]),SECOND(Data_Warmte[[#This Row],[Datumtijd]]))</f>
        <v>1640</v>
      </c>
      <c r="C4267" s="11">
        <v>1.1270339999999999E-5</v>
      </c>
      <c r="D4267" s="7">
        <f>Data_Warmte[[#This Row],[Fractie]]/MAX(Data_Warmte[Fractie])</f>
        <v>2.7285898588807179E-2</v>
      </c>
    </row>
    <row r="4268" spans="1:4" x14ac:dyDescent="0.25">
      <c r="A4268" s="10">
        <v>44009.041666666664</v>
      </c>
      <c r="B4268" s="10">
        <f>DATE(1904,MONTH(Data_Warmte[[#This Row],[Datumtijd]]),DAY(Data_Warmte[[#This Row],[Datumtijd]]))+TIME(HOUR(Data_Warmte[[#This Row],[Datumtijd]]),MINUTE(Data_Warmte[[#This Row],[Datumtijd]]),SECOND(Data_Warmte[[#This Row],[Datumtijd]]))</f>
        <v>1640.0416666666667</v>
      </c>
      <c r="C4268" s="11">
        <v>9.7758599999999996E-6</v>
      </c>
      <c r="D4268" s="7">
        <f>Data_Warmte[[#This Row],[Fractie]]/MAX(Data_Warmte[Fractie])</f>
        <v>2.3667708745111201E-2</v>
      </c>
    </row>
    <row r="4269" spans="1:4" x14ac:dyDescent="0.25">
      <c r="A4269" s="10">
        <v>44009.083333333336</v>
      </c>
      <c r="B4269" s="10">
        <f>DATE(1904,MONTH(Data_Warmte[[#This Row],[Datumtijd]]),DAY(Data_Warmte[[#This Row],[Datumtijd]]))+TIME(HOUR(Data_Warmte[[#This Row],[Datumtijd]]),MINUTE(Data_Warmte[[#This Row],[Datumtijd]]),SECOND(Data_Warmte[[#This Row],[Datumtijd]]))</f>
        <v>1640.0833333333333</v>
      </c>
      <c r="C4269" s="11">
        <v>8.9528000000000018E-6</v>
      </c>
      <c r="D4269" s="7">
        <f>Data_Warmte[[#This Row],[Fractie]]/MAX(Data_Warmte[Fractie])</f>
        <v>2.1675050875649981E-2</v>
      </c>
    </row>
    <row r="4270" spans="1:4" x14ac:dyDescent="0.25">
      <c r="A4270" s="10">
        <v>44009.125</v>
      </c>
      <c r="B4270" s="10">
        <f>DATE(1904,MONTH(Data_Warmte[[#This Row],[Datumtijd]]),DAY(Data_Warmte[[#This Row],[Datumtijd]]))+TIME(HOUR(Data_Warmte[[#This Row],[Datumtijd]]),MINUTE(Data_Warmte[[#This Row],[Datumtijd]]),SECOND(Data_Warmte[[#This Row],[Datumtijd]]))</f>
        <v>1640.125</v>
      </c>
      <c r="C4270" s="11">
        <v>8.808159999999997E-6</v>
      </c>
      <c r="D4270" s="7">
        <f>Data_Warmte[[#This Row],[Fractie]]/MAX(Data_Warmte[Fractie])</f>
        <v>2.1324872232247456E-2</v>
      </c>
    </row>
    <row r="4271" spans="1:4" x14ac:dyDescent="0.25">
      <c r="A4271" s="10">
        <v>44009.166666666664</v>
      </c>
      <c r="B4271" s="10">
        <f>DATE(1904,MONTH(Data_Warmte[[#This Row],[Datumtijd]]),DAY(Data_Warmte[[#This Row],[Datumtijd]]))+TIME(HOUR(Data_Warmte[[#This Row],[Datumtijd]]),MINUTE(Data_Warmte[[#This Row],[Datumtijd]]),SECOND(Data_Warmte[[#This Row],[Datumtijd]]))</f>
        <v>1640.1666666666667</v>
      </c>
      <c r="C4271" s="11">
        <v>7.9200000000000004E-6</v>
      </c>
      <c r="D4271" s="7">
        <f>Data_Warmte[[#This Row],[Fractie]]/MAX(Data_Warmte[Fractie])</f>
        <v>1.9174604920823408E-2</v>
      </c>
    </row>
    <row r="4272" spans="1:4" x14ac:dyDescent="0.25">
      <c r="A4272" s="10">
        <v>44009.208333333336</v>
      </c>
      <c r="B4272" s="10">
        <f>DATE(1904,MONTH(Data_Warmte[[#This Row],[Datumtijd]]),DAY(Data_Warmte[[#This Row],[Datumtijd]]))+TIME(HOUR(Data_Warmte[[#This Row],[Datumtijd]]),MINUTE(Data_Warmte[[#This Row],[Datumtijd]]),SECOND(Data_Warmte[[#This Row],[Datumtijd]]))</f>
        <v>1640.2083333333333</v>
      </c>
      <c r="C4272" s="11">
        <v>9.6663300000000014E-6</v>
      </c>
      <c r="D4272" s="7">
        <f>Data_Warmte[[#This Row],[Fractie]]/MAX(Data_Warmte[Fractie])</f>
        <v>2.3402532674785727E-2</v>
      </c>
    </row>
    <row r="4273" spans="1:4" x14ac:dyDescent="0.25">
      <c r="A4273" s="10">
        <v>44009.25</v>
      </c>
      <c r="B4273" s="10">
        <f>DATE(1904,MONTH(Data_Warmte[[#This Row],[Datumtijd]]),DAY(Data_Warmte[[#This Row],[Datumtijd]]))+TIME(HOUR(Data_Warmte[[#This Row],[Datumtijd]]),MINUTE(Data_Warmte[[#This Row],[Datumtijd]]),SECOND(Data_Warmte[[#This Row],[Datumtijd]]))</f>
        <v>1640.25</v>
      </c>
      <c r="C4273" s="11">
        <v>1.3964559999999997E-5</v>
      </c>
      <c r="D4273" s="7">
        <f>Data_Warmte[[#This Row],[Fractie]]/MAX(Data_Warmte[Fractie])</f>
        <v>3.3808702132971422E-2</v>
      </c>
    </row>
    <row r="4274" spans="1:4" x14ac:dyDescent="0.25">
      <c r="A4274" s="10">
        <v>44009.291666666664</v>
      </c>
      <c r="B4274" s="10">
        <f>DATE(1904,MONTH(Data_Warmte[[#This Row],[Datumtijd]]),DAY(Data_Warmte[[#This Row],[Datumtijd]]))+TIME(HOUR(Data_Warmte[[#This Row],[Datumtijd]]),MINUTE(Data_Warmte[[#This Row],[Datumtijd]]),SECOND(Data_Warmte[[#This Row],[Datumtijd]]))</f>
        <v>1640.2916666666667</v>
      </c>
      <c r="C4274" s="11">
        <v>2.6113420000000008E-5</v>
      </c>
      <c r="D4274" s="7">
        <f>Data_Warmte[[#This Row],[Fractie]]/MAX(Data_Warmte[Fractie])</f>
        <v>6.3221529246405117E-2</v>
      </c>
    </row>
    <row r="4275" spans="1:4" x14ac:dyDescent="0.25">
      <c r="A4275" s="10">
        <v>44009.333333333336</v>
      </c>
      <c r="B4275" s="10">
        <f>DATE(1904,MONTH(Data_Warmte[[#This Row],[Datumtijd]]),DAY(Data_Warmte[[#This Row],[Datumtijd]]))+TIME(HOUR(Data_Warmte[[#This Row],[Datumtijd]]),MINUTE(Data_Warmte[[#This Row],[Datumtijd]]),SECOND(Data_Warmte[[#This Row],[Datumtijd]]))</f>
        <v>1640.3333333333333</v>
      </c>
      <c r="C4275" s="11">
        <v>3.6149080000000022E-5</v>
      </c>
      <c r="D4275" s="7">
        <f>Data_Warmte[[#This Row],[Fractie]]/MAX(Data_Warmte[Fractie])</f>
        <v>8.7518223137782764E-2</v>
      </c>
    </row>
    <row r="4276" spans="1:4" x14ac:dyDescent="0.25">
      <c r="A4276" s="10">
        <v>44009.375</v>
      </c>
      <c r="B4276" s="10">
        <f>DATE(1904,MONTH(Data_Warmte[[#This Row],[Datumtijd]]),DAY(Data_Warmte[[#This Row],[Datumtijd]]))+TIME(HOUR(Data_Warmte[[#This Row],[Datumtijd]]),MINUTE(Data_Warmte[[#This Row],[Datumtijd]]),SECOND(Data_Warmte[[#This Row],[Datumtijd]]))</f>
        <v>1640.375</v>
      </c>
      <c r="C4276" s="11">
        <v>3.6164399999999995E-5</v>
      </c>
      <c r="D4276" s="7">
        <f>Data_Warmte[[#This Row],[Fractie]]/MAX(Data_Warmte[Fractie])</f>
        <v>8.7555313408917423E-2</v>
      </c>
    </row>
    <row r="4277" spans="1:4" x14ac:dyDescent="0.25">
      <c r="A4277" s="10">
        <v>44009.416666666664</v>
      </c>
      <c r="B4277" s="10">
        <f>DATE(1904,MONTH(Data_Warmte[[#This Row],[Datumtijd]]),DAY(Data_Warmte[[#This Row],[Datumtijd]]))+TIME(HOUR(Data_Warmte[[#This Row],[Datumtijd]]),MINUTE(Data_Warmte[[#This Row],[Datumtijd]]),SECOND(Data_Warmte[[#This Row],[Datumtijd]]))</f>
        <v>1640.4166666666667</v>
      </c>
      <c r="C4277" s="11">
        <v>2.5680000000000001E-5</v>
      </c>
      <c r="D4277" s="7">
        <f>Data_Warmte[[#This Row],[Fractie]]/MAX(Data_Warmte[Fractie])</f>
        <v>6.2172203834184994E-2</v>
      </c>
    </row>
    <row r="4278" spans="1:4" x14ac:dyDescent="0.25">
      <c r="A4278" s="10">
        <v>44009.458333333336</v>
      </c>
      <c r="B4278" s="10">
        <f>DATE(1904,MONTH(Data_Warmte[[#This Row],[Datumtijd]]),DAY(Data_Warmte[[#This Row],[Datumtijd]]))+TIME(HOUR(Data_Warmte[[#This Row],[Datumtijd]]),MINUTE(Data_Warmte[[#This Row],[Datumtijd]]),SECOND(Data_Warmte[[#This Row],[Datumtijd]]))</f>
        <v>1640.4583333333333</v>
      </c>
      <c r="C4278" s="11">
        <v>2.8030799999999999E-5</v>
      </c>
      <c r="D4278" s="7">
        <f>Data_Warmte[[#This Row],[Fractie]]/MAX(Data_Warmte[Fractie])</f>
        <v>6.7863575203865753E-2</v>
      </c>
    </row>
    <row r="4279" spans="1:4" x14ac:dyDescent="0.25">
      <c r="A4279" s="10">
        <v>44009.5</v>
      </c>
      <c r="B4279" s="10">
        <f>DATE(1904,MONTH(Data_Warmte[[#This Row],[Datumtijd]]),DAY(Data_Warmte[[#This Row],[Datumtijd]]))+TIME(HOUR(Data_Warmte[[#This Row],[Datumtijd]]),MINUTE(Data_Warmte[[#This Row],[Datumtijd]]),SECOND(Data_Warmte[[#This Row],[Datumtijd]]))</f>
        <v>1640.5</v>
      </c>
      <c r="C4279" s="11">
        <v>2.6583559999999991E-5</v>
      </c>
      <c r="D4279" s="7">
        <f>Data_Warmte[[#This Row],[Fractie]]/MAX(Data_Warmte[Fractie])</f>
        <v>6.4359755099621732E-2</v>
      </c>
    </row>
    <row r="4280" spans="1:4" x14ac:dyDescent="0.25">
      <c r="A4280" s="10">
        <v>44009.541666666664</v>
      </c>
      <c r="B4280" s="10">
        <f>DATE(1904,MONTH(Data_Warmte[[#This Row],[Datumtijd]]),DAY(Data_Warmte[[#This Row],[Datumtijd]]))+TIME(HOUR(Data_Warmte[[#This Row],[Datumtijd]]),MINUTE(Data_Warmte[[#This Row],[Datumtijd]]),SECOND(Data_Warmte[[#This Row],[Datumtijd]]))</f>
        <v>1640.5416666666667</v>
      </c>
      <c r="C4280" s="11">
        <v>2.3360830000000004E-5</v>
      </c>
      <c r="D4280" s="7">
        <f>Data_Warmte[[#This Row],[Fractie]]/MAX(Data_Warmte[Fractie])</f>
        <v>5.6557409832388786E-2</v>
      </c>
    </row>
    <row r="4281" spans="1:4" x14ac:dyDescent="0.25">
      <c r="A4281" s="10">
        <v>44009.583333333336</v>
      </c>
      <c r="B4281" s="10">
        <f>DATE(1904,MONTH(Data_Warmte[[#This Row],[Datumtijd]]),DAY(Data_Warmte[[#This Row],[Datumtijd]]))+TIME(HOUR(Data_Warmte[[#This Row],[Datumtijd]]),MINUTE(Data_Warmte[[#This Row],[Datumtijd]]),SECOND(Data_Warmte[[#This Row],[Datumtijd]]))</f>
        <v>1640.5833333333333</v>
      </c>
      <c r="C4281" s="11">
        <v>1.910567E-5</v>
      </c>
      <c r="D4281" s="7">
        <f>Data_Warmte[[#This Row],[Fractie]]/MAX(Data_Warmte[Fractie])</f>
        <v>4.6255514393639917E-2</v>
      </c>
    </row>
    <row r="4282" spans="1:4" x14ac:dyDescent="0.25">
      <c r="A4282" s="10">
        <v>44009.625</v>
      </c>
      <c r="B4282" s="10">
        <f>DATE(1904,MONTH(Data_Warmte[[#This Row],[Datumtijd]]),DAY(Data_Warmte[[#This Row],[Datumtijd]]))+TIME(HOUR(Data_Warmte[[#This Row],[Datumtijd]]),MINUTE(Data_Warmte[[#This Row],[Datumtijd]]),SECOND(Data_Warmte[[#This Row],[Datumtijd]]))</f>
        <v>1640.625</v>
      </c>
      <c r="C4282" s="11">
        <v>1.9784649999999997E-5</v>
      </c>
      <c r="D4282" s="7">
        <f>Data_Warmte[[#This Row],[Fractie]]/MAX(Data_Warmte[Fractie])</f>
        <v>4.789934939984454E-2</v>
      </c>
    </row>
    <row r="4283" spans="1:4" x14ac:dyDescent="0.25">
      <c r="A4283" s="10">
        <v>44009.666666666664</v>
      </c>
      <c r="B4283" s="10">
        <f>DATE(1904,MONTH(Data_Warmte[[#This Row],[Datumtijd]]),DAY(Data_Warmte[[#This Row],[Datumtijd]]))+TIME(HOUR(Data_Warmte[[#This Row],[Datumtijd]]),MINUTE(Data_Warmte[[#This Row],[Datumtijd]]),SECOND(Data_Warmte[[#This Row],[Datumtijd]]))</f>
        <v>1640.6666666666667</v>
      </c>
      <c r="C4283" s="11">
        <v>2.30184E-5</v>
      </c>
      <c r="D4283" s="7">
        <f>Data_Warmte[[#This Row],[Fractie]]/MAX(Data_Warmte[Fractie])</f>
        <v>5.5728374483520395E-2</v>
      </c>
    </row>
    <row r="4284" spans="1:4" x14ac:dyDescent="0.25">
      <c r="A4284" s="10">
        <v>44009.708333333336</v>
      </c>
      <c r="B4284" s="10">
        <f>DATE(1904,MONTH(Data_Warmte[[#This Row],[Datumtijd]]),DAY(Data_Warmte[[#This Row],[Datumtijd]]))+TIME(HOUR(Data_Warmte[[#This Row],[Datumtijd]]),MINUTE(Data_Warmte[[#This Row],[Datumtijd]]),SECOND(Data_Warmte[[#This Row],[Datumtijd]]))</f>
        <v>1640.7083333333333</v>
      </c>
      <c r="C4284" s="11">
        <v>3.2264100000000008E-5</v>
      </c>
      <c r="D4284" s="7">
        <f>Data_Warmte[[#This Row],[Fractie]]/MAX(Data_Warmte[Fractie])</f>
        <v>7.8112546796204385E-2</v>
      </c>
    </row>
    <row r="4285" spans="1:4" x14ac:dyDescent="0.25">
      <c r="A4285" s="10">
        <v>44009.75</v>
      </c>
      <c r="B4285" s="10">
        <f>DATE(1904,MONTH(Data_Warmte[[#This Row],[Datumtijd]]),DAY(Data_Warmte[[#This Row],[Datumtijd]]))+TIME(HOUR(Data_Warmte[[#This Row],[Datumtijd]]),MINUTE(Data_Warmte[[#This Row],[Datumtijd]]),SECOND(Data_Warmte[[#This Row],[Datumtijd]]))</f>
        <v>1640.75</v>
      </c>
      <c r="C4285" s="11">
        <v>3.654583E-5</v>
      </c>
      <c r="D4285" s="7">
        <f>Data_Warmte[[#This Row],[Fractie]]/MAX(Data_Warmte[Fractie])</f>
        <v>8.8478769160805021E-2</v>
      </c>
    </row>
    <row r="4286" spans="1:4" x14ac:dyDescent="0.25">
      <c r="A4286" s="10">
        <v>44009.791666666664</v>
      </c>
      <c r="B4286" s="10">
        <f>DATE(1904,MONTH(Data_Warmte[[#This Row],[Datumtijd]]),DAY(Data_Warmte[[#This Row],[Datumtijd]]))+TIME(HOUR(Data_Warmte[[#This Row],[Datumtijd]]),MINUTE(Data_Warmte[[#This Row],[Datumtijd]]),SECOND(Data_Warmte[[#This Row],[Datumtijd]]))</f>
        <v>1640.7916666666667</v>
      </c>
      <c r="C4286" s="11">
        <v>3.4351219999999999E-5</v>
      </c>
      <c r="D4286" s="7">
        <f>Data_Warmte[[#This Row],[Fractie]]/MAX(Data_Warmte[Fractie])</f>
        <v>8.3165539400036292E-2</v>
      </c>
    </row>
    <row r="4287" spans="1:4" x14ac:dyDescent="0.25">
      <c r="A4287" s="10">
        <v>44009.833333333336</v>
      </c>
      <c r="B4287" s="10">
        <f>DATE(1904,MONTH(Data_Warmte[[#This Row],[Datumtijd]]),DAY(Data_Warmte[[#This Row],[Datumtijd]]))+TIME(HOUR(Data_Warmte[[#This Row],[Datumtijd]]),MINUTE(Data_Warmte[[#This Row],[Datumtijd]]),SECOND(Data_Warmte[[#This Row],[Datumtijd]]))</f>
        <v>1640.8333333333333</v>
      </c>
      <c r="C4287" s="11">
        <v>2.7011599999999997E-5</v>
      </c>
      <c r="D4287" s="7">
        <f>Data_Warmte[[#This Row],[Fractie]]/MAX(Data_Warmte[Fractie])</f>
        <v>6.5396055338297163E-2</v>
      </c>
    </row>
    <row r="4288" spans="1:4" x14ac:dyDescent="0.25">
      <c r="A4288" s="10">
        <v>44009.875</v>
      </c>
      <c r="B4288" s="10">
        <f>DATE(1904,MONTH(Data_Warmte[[#This Row],[Datumtijd]]),DAY(Data_Warmte[[#This Row],[Datumtijd]]))+TIME(HOUR(Data_Warmte[[#This Row],[Datumtijd]]),MINUTE(Data_Warmte[[#This Row],[Datumtijd]]),SECOND(Data_Warmte[[#This Row],[Datumtijd]]))</f>
        <v>1640.875</v>
      </c>
      <c r="C4288" s="11">
        <v>1.9042449999999992E-5</v>
      </c>
      <c r="D4288" s="7">
        <f>Data_Warmte[[#This Row],[Fractie]]/MAX(Data_Warmte[Fractie])</f>
        <v>4.6102456499309795E-2</v>
      </c>
    </row>
    <row r="4289" spans="1:4" x14ac:dyDescent="0.25">
      <c r="A4289" s="10">
        <v>44009.916666666664</v>
      </c>
      <c r="B4289" s="10">
        <f>DATE(1904,MONTH(Data_Warmte[[#This Row],[Datumtijd]]),DAY(Data_Warmte[[#This Row],[Datumtijd]]))+TIME(HOUR(Data_Warmte[[#This Row],[Datumtijd]]),MINUTE(Data_Warmte[[#This Row],[Datumtijd]]),SECOND(Data_Warmte[[#This Row],[Datumtijd]]))</f>
        <v>1640.9166666666667</v>
      </c>
      <c r="C4289" s="11">
        <v>1.8330000000000006E-5</v>
      </c>
      <c r="D4289" s="7">
        <f>Data_Warmte[[#This Row],[Fractie]]/MAX(Data_Warmte[Fractie])</f>
        <v>4.4377589419026919E-2</v>
      </c>
    </row>
    <row r="4290" spans="1:4" x14ac:dyDescent="0.25">
      <c r="A4290" s="10">
        <v>44009.958333333336</v>
      </c>
      <c r="B4290" s="10">
        <f>DATE(1904,MONTH(Data_Warmte[[#This Row],[Datumtijd]]),DAY(Data_Warmte[[#This Row],[Datumtijd]]))+TIME(HOUR(Data_Warmte[[#This Row],[Datumtijd]]),MINUTE(Data_Warmte[[#This Row],[Datumtijd]]),SECOND(Data_Warmte[[#This Row],[Datumtijd]]))</f>
        <v>1640.9583333333333</v>
      </c>
      <c r="C4290" s="11">
        <v>1.3820100000000007E-5</v>
      </c>
      <c r="D4290" s="7">
        <f>Data_Warmte[[#This Row],[Fractie]]/MAX(Data_Warmte[Fractie])</f>
        <v>3.3458959276044406E-2</v>
      </c>
    </row>
    <row r="4291" spans="1:4" x14ac:dyDescent="0.25">
      <c r="A4291" s="10">
        <v>44010</v>
      </c>
      <c r="B4291" s="10">
        <f>DATE(1904,MONTH(Data_Warmte[[#This Row],[Datumtijd]]),DAY(Data_Warmte[[#This Row],[Datumtijd]]))+TIME(HOUR(Data_Warmte[[#This Row],[Datumtijd]]),MINUTE(Data_Warmte[[#This Row],[Datumtijd]]),SECOND(Data_Warmte[[#This Row],[Datumtijd]]))</f>
        <v>1641</v>
      </c>
      <c r="C4291" s="11">
        <v>1.0477500000000001E-5</v>
      </c>
      <c r="D4291" s="7">
        <f>Data_Warmte[[#This Row],[Fractie]]/MAX(Data_Warmte[Fractie])</f>
        <v>2.5366404426505968E-2</v>
      </c>
    </row>
    <row r="4292" spans="1:4" x14ac:dyDescent="0.25">
      <c r="A4292" s="10">
        <v>44010.041666666664</v>
      </c>
      <c r="B4292" s="10">
        <f>DATE(1904,MONTH(Data_Warmte[[#This Row],[Datumtijd]]),DAY(Data_Warmte[[#This Row],[Datumtijd]]))+TIME(HOUR(Data_Warmte[[#This Row],[Datumtijd]]),MINUTE(Data_Warmte[[#This Row],[Datumtijd]]),SECOND(Data_Warmte[[#This Row],[Datumtijd]]))</f>
        <v>1641.0416666666667</v>
      </c>
      <c r="C4292" s="11">
        <v>7.34E-6</v>
      </c>
      <c r="D4292" s="7">
        <f>Data_Warmte[[#This Row],[Fractie]]/MAX(Data_Warmte[Fractie])</f>
        <v>1.7770404055409573E-2</v>
      </c>
    </row>
    <row r="4293" spans="1:4" x14ac:dyDescent="0.25">
      <c r="A4293" s="10">
        <v>44010.083333333336</v>
      </c>
      <c r="B4293" s="10">
        <f>DATE(1904,MONTH(Data_Warmte[[#This Row],[Datumtijd]]),DAY(Data_Warmte[[#This Row],[Datumtijd]]))+TIME(HOUR(Data_Warmte[[#This Row],[Datumtijd]]),MINUTE(Data_Warmte[[#This Row],[Datumtijd]]),SECOND(Data_Warmte[[#This Row],[Datumtijd]]))</f>
        <v>1641.0833333333333</v>
      </c>
      <c r="C4293" s="11">
        <v>6.4799999999999998E-6</v>
      </c>
      <c r="D4293" s="7">
        <f>Data_Warmte[[#This Row],[Fractie]]/MAX(Data_Warmte[Fractie])</f>
        <v>1.5688313117037334E-2</v>
      </c>
    </row>
    <row r="4294" spans="1:4" x14ac:dyDescent="0.25">
      <c r="A4294" s="10">
        <v>44010.125</v>
      </c>
      <c r="B4294" s="10">
        <f>DATE(1904,MONTH(Data_Warmte[[#This Row],[Datumtijd]]),DAY(Data_Warmte[[#This Row],[Datumtijd]]))+TIME(HOUR(Data_Warmte[[#This Row],[Datumtijd]]),MINUTE(Data_Warmte[[#This Row],[Datumtijd]]),SECOND(Data_Warmte[[#This Row],[Datumtijd]]))</f>
        <v>1641.125</v>
      </c>
      <c r="C4294" s="11">
        <v>6.64E-6</v>
      </c>
      <c r="D4294" s="7">
        <f>Data_Warmte[[#This Row],[Fractie]]/MAX(Data_Warmte[Fractie])</f>
        <v>1.6075678873013564E-2</v>
      </c>
    </row>
    <row r="4295" spans="1:4" x14ac:dyDescent="0.25">
      <c r="A4295" s="10">
        <v>44010.166666666664</v>
      </c>
      <c r="B4295" s="10">
        <f>DATE(1904,MONTH(Data_Warmte[[#This Row],[Datumtijd]]),DAY(Data_Warmte[[#This Row],[Datumtijd]]))+TIME(HOUR(Data_Warmte[[#This Row],[Datumtijd]]),MINUTE(Data_Warmte[[#This Row],[Datumtijd]]),SECOND(Data_Warmte[[#This Row],[Datumtijd]]))</f>
        <v>1641.1666666666667</v>
      </c>
      <c r="C4295" s="11">
        <v>6.4899999999999997E-6</v>
      </c>
      <c r="D4295" s="7">
        <f>Data_Warmte[[#This Row],[Fractie]]/MAX(Data_Warmte[Fractie])</f>
        <v>1.5712523476785846E-2</v>
      </c>
    </row>
    <row r="4296" spans="1:4" x14ac:dyDescent="0.25">
      <c r="A4296" s="10">
        <v>44010.208333333336</v>
      </c>
      <c r="B4296" s="10">
        <f>DATE(1904,MONTH(Data_Warmte[[#This Row],[Datumtijd]]),DAY(Data_Warmte[[#This Row],[Datumtijd]]))+TIME(HOUR(Data_Warmte[[#This Row],[Datumtijd]]),MINUTE(Data_Warmte[[#This Row],[Datumtijd]]),SECOND(Data_Warmte[[#This Row],[Datumtijd]]))</f>
        <v>1641.2083333333333</v>
      </c>
      <c r="C4296" s="11">
        <v>7.17E-6</v>
      </c>
      <c r="D4296" s="7">
        <f>Data_Warmte[[#This Row],[Fractie]]/MAX(Data_Warmte[Fractie])</f>
        <v>1.7358827939684827E-2</v>
      </c>
    </row>
    <row r="4297" spans="1:4" x14ac:dyDescent="0.25">
      <c r="A4297" s="10">
        <v>44010.25</v>
      </c>
      <c r="B4297" s="10">
        <f>DATE(1904,MONTH(Data_Warmte[[#This Row],[Datumtijd]]),DAY(Data_Warmte[[#This Row],[Datumtijd]]))+TIME(HOUR(Data_Warmte[[#This Row],[Datumtijd]]),MINUTE(Data_Warmte[[#This Row],[Datumtijd]]),SECOND(Data_Warmte[[#This Row],[Datumtijd]]))</f>
        <v>1641.25</v>
      </c>
      <c r="C4297" s="11">
        <v>9.8800000000000003E-6</v>
      </c>
      <c r="D4297" s="7">
        <f>Data_Warmte[[#This Row],[Fractie]]/MAX(Data_Warmte[Fractie])</f>
        <v>2.391983543153223E-2</v>
      </c>
    </row>
    <row r="4298" spans="1:4" x14ac:dyDescent="0.25">
      <c r="A4298" s="10">
        <v>44010.291666666664</v>
      </c>
      <c r="B4298" s="10">
        <f>DATE(1904,MONTH(Data_Warmte[[#This Row],[Datumtijd]]),DAY(Data_Warmte[[#This Row],[Datumtijd]]))+TIME(HOUR(Data_Warmte[[#This Row],[Datumtijd]]),MINUTE(Data_Warmte[[#This Row],[Datumtijd]]),SECOND(Data_Warmte[[#This Row],[Datumtijd]]))</f>
        <v>1641.2916666666667</v>
      </c>
      <c r="C4298" s="11">
        <v>2.2016820000000004E-5</v>
      </c>
      <c r="D4298" s="7">
        <f>Data_Warmte[[#This Row],[Fractie]]/MAX(Data_Warmte[Fractie])</f>
        <v>5.3303513271828702E-2</v>
      </c>
    </row>
    <row r="4299" spans="1:4" x14ac:dyDescent="0.25">
      <c r="A4299" s="10">
        <v>44010.333333333336</v>
      </c>
      <c r="B4299" s="10">
        <f>DATE(1904,MONTH(Data_Warmte[[#This Row],[Datumtijd]]),DAY(Data_Warmte[[#This Row],[Datumtijd]]))+TIME(HOUR(Data_Warmte[[#This Row],[Datumtijd]]),MINUTE(Data_Warmte[[#This Row],[Datumtijd]]),SECOND(Data_Warmte[[#This Row],[Datumtijd]]))</f>
        <v>1641.3333333333333</v>
      </c>
      <c r="C4299" s="11">
        <v>3.5944330000000023E-5</v>
      </c>
      <c r="D4299" s="7">
        <f>Data_Warmte[[#This Row],[Fractie]]/MAX(Data_Warmte[Fractie])</f>
        <v>8.7022516021931937E-2</v>
      </c>
    </row>
    <row r="4300" spans="1:4" x14ac:dyDescent="0.25">
      <c r="A4300" s="10">
        <v>44010.375</v>
      </c>
      <c r="B4300" s="10">
        <f>DATE(1904,MONTH(Data_Warmte[[#This Row],[Datumtijd]]),DAY(Data_Warmte[[#This Row],[Datumtijd]]))+TIME(HOUR(Data_Warmte[[#This Row],[Datumtijd]]),MINUTE(Data_Warmte[[#This Row],[Datumtijd]]),SECOND(Data_Warmte[[#This Row],[Datumtijd]]))</f>
        <v>1641.375</v>
      </c>
      <c r="C4300" s="11">
        <v>3.8879599999999979E-5</v>
      </c>
      <c r="D4300" s="7">
        <f>Data_Warmte[[#This Row],[Fractie]]/MAX(Data_Warmte[Fractie])</f>
        <v>9.4128910287834017E-2</v>
      </c>
    </row>
    <row r="4301" spans="1:4" x14ac:dyDescent="0.25">
      <c r="A4301" s="10">
        <v>44010.416666666664</v>
      </c>
      <c r="B4301" s="10">
        <f>DATE(1904,MONTH(Data_Warmte[[#This Row],[Datumtijd]]),DAY(Data_Warmte[[#This Row],[Datumtijd]]))+TIME(HOUR(Data_Warmte[[#This Row],[Datumtijd]]),MINUTE(Data_Warmte[[#This Row],[Datumtijd]]),SECOND(Data_Warmte[[#This Row],[Datumtijd]]))</f>
        <v>1641.4166666666667</v>
      </c>
      <c r="C4301" s="11">
        <v>2.9050000000000001E-5</v>
      </c>
      <c r="D4301" s="7">
        <f>Data_Warmte[[#This Row],[Fractie]]/MAX(Data_Warmte[Fractie])</f>
        <v>7.0331095069434343E-2</v>
      </c>
    </row>
    <row r="4302" spans="1:4" x14ac:dyDescent="0.25">
      <c r="A4302" s="10">
        <v>44010.458333333336</v>
      </c>
      <c r="B4302" s="10">
        <f>DATE(1904,MONTH(Data_Warmte[[#This Row],[Datumtijd]]),DAY(Data_Warmte[[#This Row],[Datumtijd]]))+TIME(HOUR(Data_Warmte[[#This Row],[Datumtijd]]),MINUTE(Data_Warmte[[#This Row],[Datumtijd]]),SECOND(Data_Warmte[[#This Row],[Datumtijd]]))</f>
        <v>1641.4583333333333</v>
      </c>
      <c r="C4302" s="11">
        <v>2.8949999999999999E-5</v>
      </c>
      <c r="D4302" s="7">
        <f>Data_Warmte[[#This Row],[Fractie]]/MAX(Data_Warmte[Fractie])</f>
        <v>7.0088991471949191E-2</v>
      </c>
    </row>
    <row r="4303" spans="1:4" x14ac:dyDescent="0.25">
      <c r="A4303" s="10">
        <v>44010.5</v>
      </c>
      <c r="B4303" s="10">
        <f>DATE(1904,MONTH(Data_Warmte[[#This Row],[Datumtijd]]),DAY(Data_Warmte[[#This Row],[Datumtijd]]))+TIME(HOUR(Data_Warmte[[#This Row],[Datumtijd]]),MINUTE(Data_Warmte[[#This Row],[Datumtijd]]),SECOND(Data_Warmte[[#This Row],[Datumtijd]]))</f>
        <v>1641.5</v>
      </c>
      <c r="C4303" s="11">
        <v>2.8220000000000001E-5</v>
      </c>
      <c r="D4303" s="7">
        <f>Data_Warmte[[#This Row],[Fractie]]/MAX(Data_Warmte[Fractie])</f>
        <v>6.8321635210307652E-2</v>
      </c>
    </row>
    <row r="4304" spans="1:4" x14ac:dyDescent="0.25">
      <c r="A4304" s="10">
        <v>44010.541666666664</v>
      </c>
      <c r="B4304" s="10">
        <f>DATE(1904,MONTH(Data_Warmte[[#This Row],[Datumtijd]]),DAY(Data_Warmte[[#This Row],[Datumtijd]]))+TIME(HOUR(Data_Warmte[[#This Row],[Datumtijd]]),MINUTE(Data_Warmte[[#This Row],[Datumtijd]]),SECOND(Data_Warmte[[#This Row],[Datumtijd]]))</f>
        <v>1641.5416666666667</v>
      </c>
      <c r="C4304" s="11">
        <v>2.3240000000000001E-5</v>
      </c>
      <c r="D4304" s="7">
        <f>Data_Warmte[[#This Row],[Fractie]]/MAX(Data_Warmte[Fractie])</f>
        <v>5.6264876055547475E-2</v>
      </c>
    </row>
    <row r="4305" spans="1:4" x14ac:dyDescent="0.25">
      <c r="A4305" s="10">
        <v>44010.583333333336</v>
      </c>
      <c r="B4305" s="10">
        <f>DATE(1904,MONTH(Data_Warmte[[#This Row],[Datumtijd]]),DAY(Data_Warmte[[#This Row],[Datumtijd]]))+TIME(HOUR(Data_Warmte[[#This Row],[Datumtijd]]),MINUTE(Data_Warmte[[#This Row],[Datumtijd]]),SECOND(Data_Warmte[[#This Row],[Datumtijd]]))</f>
        <v>1641.5833333333333</v>
      </c>
      <c r="C4305" s="11">
        <v>1.8157119999999997E-5</v>
      </c>
      <c r="D4305" s="7">
        <f>Data_Warmte[[#This Row],[Fractie]]/MAX(Data_Warmte[Fractie])</f>
        <v>4.395904071969458E-2</v>
      </c>
    </row>
    <row r="4306" spans="1:4" x14ac:dyDescent="0.25">
      <c r="A4306" s="10">
        <v>44010.625</v>
      </c>
      <c r="B4306" s="10">
        <f>DATE(1904,MONTH(Data_Warmte[[#This Row],[Datumtijd]]),DAY(Data_Warmte[[#This Row],[Datumtijd]]))+TIME(HOUR(Data_Warmte[[#This Row],[Datumtijd]]),MINUTE(Data_Warmte[[#This Row],[Datumtijd]]),SECOND(Data_Warmte[[#This Row],[Datumtijd]]))</f>
        <v>1641.625</v>
      </c>
      <c r="C4306" s="11">
        <v>1.8027599999999997E-5</v>
      </c>
      <c r="D4306" s="7">
        <f>Data_Warmte[[#This Row],[Fractie]]/MAX(Data_Warmte[Fractie])</f>
        <v>4.3645468140231819E-2</v>
      </c>
    </row>
    <row r="4307" spans="1:4" x14ac:dyDescent="0.25">
      <c r="A4307" s="10">
        <v>44010.666666666664</v>
      </c>
      <c r="B4307" s="10">
        <f>DATE(1904,MONTH(Data_Warmte[[#This Row],[Datumtijd]]),DAY(Data_Warmte[[#This Row],[Datumtijd]]))+TIME(HOUR(Data_Warmte[[#This Row],[Datumtijd]]),MINUTE(Data_Warmte[[#This Row],[Datumtijd]]),SECOND(Data_Warmte[[#This Row],[Datumtijd]]))</f>
        <v>1641.6666666666667</v>
      </c>
      <c r="C4307" s="11">
        <v>1.84E-5</v>
      </c>
      <c r="D4307" s="7">
        <f>Data_Warmte[[#This Row],[Fractie]]/MAX(Data_Warmte[Fractie])</f>
        <v>4.4547061937266506E-2</v>
      </c>
    </row>
    <row r="4308" spans="1:4" x14ac:dyDescent="0.25">
      <c r="A4308" s="10">
        <v>44010.708333333336</v>
      </c>
      <c r="B4308" s="10">
        <f>DATE(1904,MONTH(Data_Warmte[[#This Row],[Datumtijd]]),DAY(Data_Warmte[[#This Row],[Datumtijd]]))+TIME(HOUR(Data_Warmte[[#This Row],[Datumtijd]]),MINUTE(Data_Warmte[[#This Row],[Datumtijd]]),SECOND(Data_Warmte[[#This Row],[Datumtijd]]))</f>
        <v>1641.7083333333333</v>
      </c>
      <c r="C4308" s="11">
        <v>2.8454999999999991E-5</v>
      </c>
      <c r="D4308" s="7">
        <f>Data_Warmte[[#This Row],[Fractie]]/MAX(Data_Warmte[Fractie])</f>
        <v>6.8890578664397711E-2</v>
      </c>
    </row>
    <row r="4309" spans="1:4" x14ac:dyDescent="0.25">
      <c r="A4309" s="10">
        <v>44010.75</v>
      </c>
      <c r="B4309" s="10">
        <f>DATE(1904,MONTH(Data_Warmte[[#This Row],[Datumtijd]]),DAY(Data_Warmte[[#This Row],[Datumtijd]]))+TIME(HOUR(Data_Warmte[[#This Row],[Datumtijd]]),MINUTE(Data_Warmte[[#This Row],[Datumtijd]]),SECOND(Data_Warmte[[#This Row],[Datumtijd]]))</f>
        <v>1641.75</v>
      </c>
      <c r="C4309" s="11">
        <v>3.4062719999999996E-5</v>
      </c>
      <c r="D4309" s="7">
        <f>Data_Warmte[[#This Row],[Fractie]]/MAX(Data_Warmte[Fractie])</f>
        <v>8.2467070521291652E-2</v>
      </c>
    </row>
    <row r="4310" spans="1:4" x14ac:dyDescent="0.25">
      <c r="A4310" s="10">
        <v>44010.791666666664</v>
      </c>
      <c r="B4310" s="10">
        <f>DATE(1904,MONTH(Data_Warmte[[#This Row],[Datumtijd]]),DAY(Data_Warmte[[#This Row],[Datumtijd]]))+TIME(HOUR(Data_Warmte[[#This Row],[Datumtijd]]),MINUTE(Data_Warmte[[#This Row],[Datumtijd]]),SECOND(Data_Warmte[[#This Row],[Datumtijd]]))</f>
        <v>1641.7916666666667</v>
      </c>
      <c r="C4310" s="11">
        <v>3.2104829999999987E-5</v>
      </c>
      <c r="D4310" s="7">
        <f>Data_Warmte[[#This Row],[Fractie]]/MAX(Data_Warmte[Fractie])</f>
        <v>7.7726948396489734E-2</v>
      </c>
    </row>
    <row r="4311" spans="1:4" x14ac:dyDescent="0.25">
      <c r="A4311" s="10">
        <v>44010.833333333336</v>
      </c>
      <c r="B4311" s="10">
        <f>DATE(1904,MONTH(Data_Warmte[[#This Row],[Datumtijd]]),DAY(Data_Warmte[[#This Row],[Datumtijd]]))+TIME(HOUR(Data_Warmte[[#This Row],[Datumtijd]]),MINUTE(Data_Warmte[[#This Row],[Datumtijd]]),SECOND(Data_Warmte[[#This Row],[Datumtijd]]))</f>
        <v>1641.8333333333333</v>
      </c>
      <c r="C4311" s="11">
        <v>2.624640000000001E-5</v>
      </c>
      <c r="D4311" s="7">
        <f>Data_Warmte[[#This Row],[Fractie]]/MAX(Data_Warmte[Fractie])</f>
        <v>6.3543478610340876E-2</v>
      </c>
    </row>
    <row r="4312" spans="1:4" x14ac:dyDescent="0.25">
      <c r="A4312" s="10">
        <v>44010.875</v>
      </c>
      <c r="B4312" s="10">
        <f>DATE(1904,MONTH(Data_Warmte[[#This Row],[Datumtijd]]),DAY(Data_Warmte[[#This Row],[Datumtijd]]))+TIME(HOUR(Data_Warmte[[#This Row],[Datumtijd]]),MINUTE(Data_Warmte[[#This Row],[Datumtijd]]),SECOND(Data_Warmte[[#This Row],[Datumtijd]]))</f>
        <v>1641.875</v>
      </c>
      <c r="C4312" s="11">
        <v>2.1122800000000007E-5</v>
      </c>
      <c r="D4312" s="7">
        <f>Data_Warmte[[#This Row],[Fractie]]/MAX(Data_Warmte[Fractie])</f>
        <v>5.1139058689592023E-2</v>
      </c>
    </row>
    <row r="4313" spans="1:4" x14ac:dyDescent="0.25">
      <c r="A4313" s="10">
        <v>44010.916666666664</v>
      </c>
      <c r="B4313" s="10">
        <f>DATE(1904,MONTH(Data_Warmte[[#This Row],[Datumtijd]]),DAY(Data_Warmte[[#This Row],[Datumtijd]]))+TIME(HOUR(Data_Warmte[[#This Row],[Datumtijd]]),MINUTE(Data_Warmte[[#This Row],[Datumtijd]]),SECOND(Data_Warmte[[#This Row],[Datumtijd]]))</f>
        <v>1641.9166666666667</v>
      </c>
      <c r="C4313" s="11">
        <v>1.7478719999999994E-5</v>
      </c>
      <c r="D4313" s="7">
        <f>Data_Warmte[[#This Row],[Fractie]]/MAX(Data_Warmte[Fractie])</f>
        <v>4.2316609914355353E-2</v>
      </c>
    </row>
    <row r="4314" spans="1:4" x14ac:dyDescent="0.25">
      <c r="A4314" s="10">
        <v>44010.958333333336</v>
      </c>
      <c r="B4314" s="10">
        <f>DATE(1904,MONTH(Data_Warmte[[#This Row],[Datumtijd]]),DAY(Data_Warmte[[#This Row],[Datumtijd]]))+TIME(HOUR(Data_Warmte[[#This Row],[Datumtijd]]),MINUTE(Data_Warmte[[#This Row],[Datumtijd]]),SECOND(Data_Warmte[[#This Row],[Datumtijd]]))</f>
        <v>1641.9583333333333</v>
      </c>
      <c r="C4314" s="11">
        <v>1.1729660000000003E-5</v>
      </c>
      <c r="D4314" s="7">
        <f>Data_Warmte[[#This Row],[Fractie]]/MAX(Data_Warmte[Fractie])</f>
        <v>2.8397928832775952E-2</v>
      </c>
    </row>
    <row r="4315" spans="1:4" x14ac:dyDescent="0.25">
      <c r="A4315" s="10">
        <v>44011</v>
      </c>
      <c r="B4315" s="10">
        <f>DATE(1904,MONTH(Data_Warmte[[#This Row],[Datumtijd]]),DAY(Data_Warmte[[#This Row],[Datumtijd]]))+TIME(HOUR(Data_Warmte[[#This Row],[Datumtijd]]),MINUTE(Data_Warmte[[#This Row],[Datumtijd]]),SECOND(Data_Warmte[[#This Row],[Datumtijd]]))</f>
        <v>1642</v>
      </c>
      <c r="C4315" s="11">
        <v>9.5829999999999962E-6</v>
      </c>
      <c r="D4315" s="7">
        <f>Data_Warmte[[#This Row],[Fractie]]/MAX(Data_Warmte[Fractie])</f>
        <v>2.3200787747001343E-2</v>
      </c>
    </row>
    <row r="4316" spans="1:4" x14ac:dyDescent="0.25">
      <c r="A4316" s="10">
        <v>44011.041666666664</v>
      </c>
      <c r="B4316" s="10">
        <f>DATE(1904,MONTH(Data_Warmte[[#This Row],[Datumtijd]]),DAY(Data_Warmte[[#This Row],[Datumtijd]]))+TIME(HOUR(Data_Warmte[[#This Row],[Datumtijd]]),MINUTE(Data_Warmte[[#This Row],[Datumtijd]]),SECOND(Data_Warmte[[#This Row],[Datumtijd]]))</f>
        <v>1642.0416666666667</v>
      </c>
      <c r="C4316" s="11">
        <v>8.6002899999999989E-6</v>
      </c>
      <c r="D4316" s="7">
        <f>Data_Warmte[[#This Row],[Fractie]]/MAX(Data_Warmte[Fractie])</f>
        <v>2.0821611484155091E-2</v>
      </c>
    </row>
    <row r="4317" spans="1:4" x14ac:dyDescent="0.25">
      <c r="A4317" s="10">
        <v>44011.083333333336</v>
      </c>
      <c r="B4317" s="10">
        <f>DATE(1904,MONTH(Data_Warmte[[#This Row],[Datumtijd]]),DAY(Data_Warmte[[#This Row],[Datumtijd]]))+TIME(HOUR(Data_Warmte[[#This Row],[Datumtijd]]),MINUTE(Data_Warmte[[#This Row],[Datumtijd]]),SECOND(Data_Warmte[[#This Row],[Datumtijd]]))</f>
        <v>1642.0833333333333</v>
      </c>
      <c r="C4317" s="11">
        <v>8.6526399999999985E-6</v>
      </c>
      <c r="D4317" s="7">
        <f>Data_Warmte[[#This Row],[Fractie]]/MAX(Data_Warmte[Fractie])</f>
        <v>2.0948352717438563E-2</v>
      </c>
    </row>
    <row r="4318" spans="1:4" x14ac:dyDescent="0.25">
      <c r="A4318" s="10">
        <v>44011.125</v>
      </c>
      <c r="B4318" s="10">
        <f>DATE(1904,MONTH(Data_Warmte[[#This Row],[Datumtijd]]),DAY(Data_Warmte[[#This Row],[Datumtijd]]))+TIME(HOUR(Data_Warmte[[#This Row],[Datumtijd]]),MINUTE(Data_Warmte[[#This Row],[Datumtijd]]),SECOND(Data_Warmte[[#This Row],[Datumtijd]]))</f>
        <v>1642.125</v>
      </c>
      <c r="C4318" s="11">
        <v>9.1217199999999957E-6</v>
      </c>
      <c r="D4318" s="7">
        <f>Data_Warmte[[#This Row],[Fractie]]/MAX(Data_Warmte[Fractie])</f>
        <v>2.208401227252187E-2</v>
      </c>
    </row>
    <row r="4319" spans="1:4" x14ac:dyDescent="0.25">
      <c r="A4319" s="10">
        <v>44011.166666666664</v>
      </c>
      <c r="B4319" s="10">
        <f>DATE(1904,MONTH(Data_Warmte[[#This Row],[Datumtijd]]),DAY(Data_Warmte[[#This Row],[Datumtijd]]))+TIME(HOUR(Data_Warmte[[#This Row],[Datumtijd]]),MINUTE(Data_Warmte[[#This Row],[Datumtijd]]),SECOND(Data_Warmte[[#This Row],[Datumtijd]]))</f>
        <v>1642.1666666666667</v>
      </c>
      <c r="C4319" s="11">
        <v>7.9699999999999999E-6</v>
      </c>
      <c r="D4319" s="7">
        <f>Data_Warmte[[#This Row],[Fractie]]/MAX(Data_Warmte[Fractie])</f>
        <v>1.9295656719565981E-2</v>
      </c>
    </row>
    <row r="4320" spans="1:4" x14ac:dyDescent="0.25">
      <c r="A4320" s="10">
        <v>44011.208333333336</v>
      </c>
      <c r="B4320" s="10">
        <f>DATE(1904,MONTH(Data_Warmte[[#This Row],[Datumtijd]]),DAY(Data_Warmte[[#This Row],[Datumtijd]]))+TIME(HOUR(Data_Warmte[[#This Row],[Datumtijd]]),MINUTE(Data_Warmte[[#This Row],[Datumtijd]]),SECOND(Data_Warmte[[#This Row],[Datumtijd]]))</f>
        <v>1642.2083333333333</v>
      </c>
      <c r="C4320" s="11">
        <v>1.149E-5</v>
      </c>
      <c r="D4320" s="7">
        <f>Data_Warmte[[#This Row],[Fractie]]/MAX(Data_Warmte[Fractie])</f>
        <v>2.7817703351043051E-2</v>
      </c>
    </row>
    <row r="4321" spans="1:4" x14ac:dyDescent="0.25">
      <c r="A4321" s="10">
        <v>44011.25</v>
      </c>
      <c r="B4321" s="10">
        <f>DATE(1904,MONTH(Data_Warmte[[#This Row],[Datumtijd]]),DAY(Data_Warmte[[#This Row],[Datumtijd]]))+TIME(HOUR(Data_Warmte[[#This Row],[Datumtijd]]),MINUTE(Data_Warmte[[#This Row],[Datumtijd]]),SECOND(Data_Warmte[[#This Row],[Datumtijd]]))</f>
        <v>1642.25</v>
      </c>
      <c r="C4321" s="11">
        <v>2.7188079999999997E-5</v>
      </c>
      <c r="D4321" s="7">
        <f>Data_Warmte[[#This Row],[Fractie]]/MAX(Data_Warmte[Fractie])</f>
        <v>6.5823319767138941E-2</v>
      </c>
    </row>
    <row r="4322" spans="1:4" x14ac:dyDescent="0.25">
      <c r="A4322" s="10">
        <v>44011.291666666664</v>
      </c>
      <c r="B4322" s="10">
        <f>DATE(1904,MONTH(Data_Warmte[[#This Row],[Datumtijd]]),DAY(Data_Warmte[[#This Row],[Datumtijd]]))+TIME(HOUR(Data_Warmte[[#This Row],[Datumtijd]]),MINUTE(Data_Warmte[[#This Row],[Datumtijd]]),SECOND(Data_Warmte[[#This Row],[Datumtijd]]))</f>
        <v>1642.2916666666667</v>
      </c>
      <c r="C4322" s="11">
        <v>3.1695000000000001E-5</v>
      </c>
      <c r="D4322" s="7">
        <f>Data_Warmte[[#This Row],[Fractie]]/MAX(Data_Warmte[Fractie])</f>
        <v>7.6734735222916406E-2</v>
      </c>
    </row>
    <row r="4323" spans="1:4" x14ac:dyDescent="0.25">
      <c r="A4323" s="10">
        <v>44011.333333333336</v>
      </c>
      <c r="B4323" s="10">
        <f>DATE(1904,MONTH(Data_Warmte[[#This Row],[Datumtijd]]),DAY(Data_Warmte[[#This Row],[Datumtijd]]))+TIME(HOUR(Data_Warmte[[#This Row],[Datumtijd]]),MINUTE(Data_Warmte[[#This Row],[Datumtijd]]),SECOND(Data_Warmte[[#This Row],[Datumtijd]]))</f>
        <v>1642.3333333333333</v>
      </c>
      <c r="C4323" s="11">
        <v>2.8480720000000011E-5</v>
      </c>
      <c r="D4323" s="7">
        <f>Data_Warmte[[#This Row],[Fractie]]/MAX(Data_Warmte[Fractie])</f>
        <v>6.8952847709670945E-2</v>
      </c>
    </row>
    <row r="4324" spans="1:4" x14ac:dyDescent="0.25">
      <c r="A4324" s="10">
        <v>44011.375</v>
      </c>
      <c r="B4324" s="10">
        <f>DATE(1904,MONTH(Data_Warmte[[#This Row],[Datumtijd]]),DAY(Data_Warmte[[#This Row],[Datumtijd]]))+TIME(HOUR(Data_Warmte[[#This Row],[Datumtijd]]),MINUTE(Data_Warmte[[#This Row],[Datumtijd]]),SECOND(Data_Warmte[[#This Row],[Datumtijd]]))</f>
        <v>1642.375</v>
      </c>
      <c r="C4324" s="11">
        <v>2.3879999999999998E-5</v>
      </c>
      <c r="D4324" s="7">
        <f>Data_Warmte[[#This Row],[Fractie]]/MAX(Data_Warmte[Fractie])</f>
        <v>5.7814339079452395E-2</v>
      </c>
    </row>
    <row r="4325" spans="1:4" x14ac:dyDescent="0.25">
      <c r="A4325" s="10">
        <v>44011.416666666664</v>
      </c>
      <c r="B4325" s="10">
        <f>DATE(1904,MONTH(Data_Warmte[[#This Row],[Datumtijd]]),DAY(Data_Warmte[[#This Row],[Datumtijd]]))+TIME(HOUR(Data_Warmte[[#This Row],[Datumtijd]]),MINUTE(Data_Warmte[[#This Row],[Datumtijd]]),SECOND(Data_Warmte[[#This Row],[Datumtijd]]))</f>
        <v>1642.4166666666667</v>
      </c>
      <c r="C4325" s="11">
        <v>2.0129999999999999E-5</v>
      </c>
      <c r="D4325" s="7">
        <f>Data_Warmte[[#This Row],[Fractie]]/MAX(Data_Warmte[Fractie])</f>
        <v>4.873545417375949E-2</v>
      </c>
    </row>
    <row r="4326" spans="1:4" x14ac:dyDescent="0.25">
      <c r="A4326" s="10">
        <v>44011.458333333336</v>
      </c>
      <c r="B4326" s="10">
        <f>DATE(1904,MONTH(Data_Warmte[[#This Row],[Datumtijd]]),DAY(Data_Warmte[[#This Row],[Datumtijd]]))+TIME(HOUR(Data_Warmte[[#This Row],[Datumtijd]]),MINUTE(Data_Warmte[[#This Row],[Datumtijd]]),SECOND(Data_Warmte[[#This Row],[Datumtijd]]))</f>
        <v>1642.4583333333333</v>
      </c>
      <c r="C4326" s="11">
        <v>2.2079999999999999E-5</v>
      </c>
      <c r="D4326" s="7">
        <f>Data_Warmte[[#This Row],[Fractie]]/MAX(Data_Warmte[Fractie])</f>
        <v>5.3456474324719803E-2</v>
      </c>
    </row>
    <row r="4327" spans="1:4" x14ac:dyDescent="0.25">
      <c r="A4327" s="10">
        <v>44011.5</v>
      </c>
      <c r="B4327" s="10">
        <f>DATE(1904,MONTH(Data_Warmte[[#This Row],[Datumtijd]]),DAY(Data_Warmte[[#This Row],[Datumtijd]]))+TIME(HOUR(Data_Warmte[[#This Row],[Datumtijd]]),MINUTE(Data_Warmte[[#This Row],[Datumtijd]]),SECOND(Data_Warmte[[#This Row],[Datumtijd]]))</f>
        <v>1642.5</v>
      </c>
      <c r="C4327" s="11">
        <v>2.1489999999999999E-5</v>
      </c>
      <c r="D4327" s="7">
        <f>Data_Warmte[[#This Row],[Fractie]]/MAX(Data_Warmte[Fractie])</f>
        <v>5.2028063099557452E-2</v>
      </c>
    </row>
    <row r="4328" spans="1:4" x14ac:dyDescent="0.25">
      <c r="A4328" s="10">
        <v>44011.541666666664</v>
      </c>
      <c r="B4328" s="10">
        <f>DATE(1904,MONTH(Data_Warmte[[#This Row],[Datumtijd]]),DAY(Data_Warmte[[#This Row],[Datumtijd]]))+TIME(HOUR(Data_Warmte[[#This Row],[Datumtijd]]),MINUTE(Data_Warmte[[#This Row],[Datumtijd]]),SECOND(Data_Warmte[[#This Row],[Datumtijd]]))</f>
        <v>1642.5416666666667</v>
      </c>
      <c r="C4328" s="11">
        <v>1.7600000000000001E-5</v>
      </c>
      <c r="D4328" s="7">
        <f>Data_Warmte[[#This Row],[Fractie]]/MAX(Data_Warmte[Fractie])</f>
        <v>4.2610233157385352E-2</v>
      </c>
    </row>
    <row r="4329" spans="1:4" x14ac:dyDescent="0.25">
      <c r="A4329" s="10">
        <v>44011.583333333336</v>
      </c>
      <c r="B4329" s="10">
        <f>DATE(1904,MONTH(Data_Warmte[[#This Row],[Datumtijd]]),DAY(Data_Warmte[[#This Row],[Datumtijd]]))+TIME(HOUR(Data_Warmte[[#This Row],[Datumtijd]]),MINUTE(Data_Warmte[[#This Row],[Datumtijd]]),SECOND(Data_Warmte[[#This Row],[Datumtijd]]))</f>
        <v>1642.5833333333333</v>
      </c>
      <c r="C4329" s="11">
        <v>1.6120000000000002E-5</v>
      </c>
      <c r="D4329" s="7">
        <f>Data_Warmte[[#This Row],[Fractie]]/MAX(Data_Warmte[Fractie])</f>
        <v>3.9027099914605221E-2</v>
      </c>
    </row>
    <row r="4330" spans="1:4" x14ac:dyDescent="0.25">
      <c r="A4330" s="10">
        <v>44011.625</v>
      </c>
      <c r="B4330" s="10">
        <f>DATE(1904,MONTH(Data_Warmte[[#This Row],[Datumtijd]]),DAY(Data_Warmte[[#This Row],[Datumtijd]]))+TIME(HOUR(Data_Warmte[[#This Row],[Datumtijd]]),MINUTE(Data_Warmte[[#This Row],[Datumtijd]]),SECOND(Data_Warmte[[#This Row],[Datumtijd]]))</f>
        <v>1642.625</v>
      </c>
      <c r="C4330" s="11">
        <v>1.6779999999999999E-5</v>
      </c>
      <c r="D4330" s="7">
        <f>Data_Warmte[[#This Row],[Fractie]]/MAX(Data_Warmte[Fractie])</f>
        <v>4.0624983658007166E-2</v>
      </c>
    </row>
    <row r="4331" spans="1:4" x14ac:dyDescent="0.25">
      <c r="A4331" s="10">
        <v>44011.666666666664</v>
      </c>
      <c r="B4331" s="10">
        <f>DATE(1904,MONTH(Data_Warmte[[#This Row],[Datumtijd]]),DAY(Data_Warmte[[#This Row],[Datumtijd]]))+TIME(HOUR(Data_Warmte[[#This Row],[Datumtijd]]),MINUTE(Data_Warmte[[#This Row],[Datumtijd]]),SECOND(Data_Warmte[[#This Row],[Datumtijd]]))</f>
        <v>1642.6666666666667</v>
      </c>
      <c r="C4331" s="11">
        <v>2.8254180000000007E-5</v>
      </c>
      <c r="D4331" s="7">
        <f>Data_Warmte[[#This Row],[Fractie]]/MAX(Data_Warmte[Fractie])</f>
        <v>6.8404386219928087E-2</v>
      </c>
    </row>
    <row r="4332" spans="1:4" x14ac:dyDescent="0.25">
      <c r="A4332" s="10">
        <v>44011.708333333336</v>
      </c>
      <c r="B4332" s="10">
        <f>DATE(1904,MONTH(Data_Warmte[[#This Row],[Datumtijd]]),DAY(Data_Warmte[[#This Row],[Datumtijd]]))+TIME(HOUR(Data_Warmte[[#This Row],[Datumtijd]]),MINUTE(Data_Warmte[[#This Row],[Datumtijd]]),SECOND(Data_Warmte[[#This Row],[Datumtijd]]))</f>
        <v>1642.7083333333333</v>
      </c>
      <c r="C4332" s="11">
        <v>4.3839299999999979E-5</v>
      </c>
      <c r="D4332" s="7">
        <f>Data_Warmte[[#This Row],[Fractie]]/MAX(Data_Warmte[Fractie])</f>
        <v>0.1061365224123047</v>
      </c>
    </row>
    <row r="4333" spans="1:4" x14ac:dyDescent="0.25">
      <c r="A4333" s="10">
        <v>44011.75</v>
      </c>
      <c r="B4333" s="10">
        <f>DATE(1904,MONTH(Data_Warmte[[#This Row],[Datumtijd]]),DAY(Data_Warmte[[#This Row],[Datumtijd]]))+TIME(HOUR(Data_Warmte[[#This Row],[Datumtijd]]),MINUTE(Data_Warmte[[#This Row],[Datumtijd]]),SECOND(Data_Warmte[[#This Row],[Datumtijd]]))</f>
        <v>1642.75</v>
      </c>
      <c r="C4333" s="11">
        <v>4.356024999999998E-5</v>
      </c>
      <c r="D4333" s="7">
        <f>Data_Warmte[[#This Row],[Fractie]]/MAX(Data_Warmte[Fractie])</f>
        <v>0.10546093232352241</v>
      </c>
    </row>
    <row r="4334" spans="1:4" x14ac:dyDescent="0.25">
      <c r="A4334" s="10">
        <v>44011.791666666664</v>
      </c>
      <c r="B4334" s="10">
        <f>DATE(1904,MONTH(Data_Warmte[[#This Row],[Datumtijd]]),DAY(Data_Warmte[[#This Row],[Datumtijd]]))+TIME(HOUR(Data_Warmte[[#This Row],[Datumtijd]]),MINUTE(Data_Warmte[[#This Row],[Datumtijd]]),SECOND(Data_Warmte[[#This Row],[Datumtijd]]))</f>
        <v>1642.7916666666667</v>
      </c>
      <c r="C4334" s="11">
        <v>3.611423999999999E-5</v>
      </c>
      <c r="D4334" s="7">
        <f>Data_Warmte[[#This Row],[Fractie]]/MAX(Data_Warmte[Fractie])</f>
        <v>8.7433874244418855E-2</v>
      </c>
    </row>
    <row r="4335" spans="1:4" x14ac:dyDescent="0.25">
      <c r="A4335" s="10">
        <v>44011.833333333336</v>
      </c>
      <c r="B4335" s="10">
        <f>DATE(1904,MONTH(Data_Warmte[[#This Row],[Datumtijd]]),DAY(Data_Warmte[[#This Row],[Datumtijd]]))+TIME(HOUR(Data_Warmte[[#This Row],[Datumtijd]]),MINUTE(Data_Warmte[[#This Row],[Datumtijd]]),SECOND(Data_Warmte[[#This Row],[Datumtijd]]))</f>
        <v>1642.8333333333333</v>
      </c>
      <c r="C4335" s="11">
        <v>2.9309310000000022E-5</v>
      </c>
      <c r="D4335" s="7">
        <f>Data_Warmte[[#This Row],[Fractie]]/MAX(Data_Warmte[Fractie])</f>
        <v>7.0958893908073126E-2</v>
      </c>
    </row>
    <row r="4336" spans="1:4" x14ac:dyDescent="0.25">
      <c r="A4336" s="10">
        <v>44011.875</v>
      </c>
      <c r="B4336" s="10">
        <f>DATE(1904,MONTH(Data_Warmte[[#This Row],[Datumtijd]]),DAY(Data_Warmte[[#This Row],[Datumtijd]]))+TIME(HOUR(Data_Warmte[[#This Row],[Datumtijd]]),MINUTE(Data_Warmte[[#This Row],[Datumtijd]]),SECOND(Data_Warmte[[#This Row],[Datumtijd]]))</f>
        <v>1642.875</v>
      </c>
      <c r="C4336" s="11">
        <v>2.5130059999999996E-5</v>
      </c>
      <c r="D4336" s="7">
        <f>Data_Warmte[[#This Row],[Fractie]]/MAX(Data_Warmte[Fractie])</f>
        <v>6.0840779310175175E-2</v>
      </c>
    </row>
    <row r="4337" spans="1:4" x14ac:dyDescent="0.25">
      <c r="A4337" s="10">
        <v>44011.916666666664</v>
      </c>
      <c r="B4337" s="10">
        <f>DATE(1904,MONTH(Data_Warmte[[#This Row],[Datumtijd]]),DAY(Data_Warmte[[#This Row],[Datumtijd]]))+TIME(HOUR(Data_Warmte[[#This Row],[Datumtijd]]),MINUTE(Data_Warmte[[#This Row],[Datumtijd]]),SECOND(Data_Warmte[[#This Row],[Datumtijd]]))</f>
        <v>1642.9166666666667</v>
      </c>
      <c r="C4337" s="11">
        <v>2.1092750000000006E-5</v>
      </c>
      <c r="D4337" s="7">
        <f>Data_Warmte[[#This Row],[Fractie]]/MAX(Data_Warmte[Fractie])</f>
        <v>5.1066306558547735E-2</v>
      </c>
    </row>
    <row r="4338" spans="1:4" x14ac:dyDescent="0.25">
      <c r="A4338" s="10">
        <v>44011.958333333336</v>
      </c>
      <c r="B4338" s="10">
        <f>DATE(1904,MONTH(Data_Warmte[[#This Row],[Datumtijd]]),DAY(Data_Warmte[[#This Row],[Datumtijd]]))+TIME(HOUR(Data_Warmte[[#This Row],[Datumtijd]]),MINUTE(Data_Warmte[[#This Row],[Datumtijd]]),SECOND(Data_Warmte[[#This Row],[Datumtijd]]))</f>
        <v>1642.9583333333333</v>
      </c>
      <c r="C4338" s="11">
        <v>1.5644739999999999E-5</v>
      </c>
      <c r="D4338" s="7">
        <f>Data_Warmte[[#This Row],[Fractie]]/MAX(Data_Warmte[Fractie])</f>
        <v>3.7876478357197318E-2</v>
      </c>
    </row>
    <row r="4339" spans="1:4" x14ac:dyDescent="0.25">
      <c r="A4339" s="10">
        <v>44012</v>
      </c>
      <c r="B4339" s="10">
        <f>DATE(1904,MONTH(Data_Warmte[[#This Row],[Datumtijd]]),DAY(Data_Warmte[[#This Row],[Datumtijd]]))+TIME(HOUR(Data_Warmte[[#This Row],[Datumtijd]]),MINUTE(Data_Warmte[[#This Row],[Datumtijd]]),SECOND(Data_Warmte[[#This Row],[Datumtijd]]))</f>
        <v>1643</v>
      </c>
      <c r="C4339" s="11">
        <v>9.6699999999999938E-6</v>
      </c>
      <c r="D4339" s="7">
        <f>Data_Warmte[[#This Row],[Fractie]]/MAX(Data_Warmte[Fractie])</f>
        <v>2.3411417876813414E-2</v>
      </c>
    </row>
    <row r="4340" spans="1:4" x14ac:dyDescent="0.25">
      <c r="A4340" s="10">
        <v>44012.041666666664</v>
      </c>
      <c r="B4340" s="10">
        <f>DATE(1904,MONTH(Data_Warmte[[#This Row],[Datumtijd]]),DAY(Data_Warmte[[#This Row],[Datumtijd]]))+TIME(HOUR(Data_Warmte[[#This Row],[Datumtijd]]),MINUTE(Data_Warmte[[#This Row],[Datumtijd]]),SECOND(Data_Warmte[[#This Row],[Datumtijd]]))</f>
        <v>1643.0416666666667</v>
      </c>
      <c r="C4340" s="11">
        <v>8.6560599999999989E-6</v>
      </c>
      <c r="D4340" s="7">
        <f>Data_Warmte[[#This Row],[Fractie]]/MAX(Data_Warmte[Fractie])</f>
        <v>2.0956632660472558E-2</v>
      </c>
    </row>
    <row r="4341" spans="1:4" x14ac:dyDescent="0.25">
      <c r="A4341" s="10">
        <v>44012.083333333336</v>
      </c>
      <c r="B4341" s="10">
        <f>DATE(1904,MONTH(Data_Warmte[[#This Row],[Datumtijd]]),DAY(Data_Warmte[[#This Row],[Datumtijd]]))+TIME(HOUR(Data_Warmte[[#This Row],[Datumtijd]]),MINUTE(Data_Warmte[[#This Row],[Datumtijd]]),SECOND(Data_Warmte[[#This Row],[Datumtijd]]))</f>
        <v>1643.0833333333333</v>
      </c>
      <c r="C4341" s="11">
        <v>8.7002399999999979E-6</v>
      </c>
      <c r="D4341" s="7">
        <f>Data_Warmte[[#This Row],[Fractie]]/MAX(Data_Warmte[Fractie])</f>
        <v>2.1063594029841492E-2</v>
      </c>
    </row>
    <row r="4342" spans="1:4" x14ac:dyDescent="0.25">
      <c r="A4342" s="10">
        <v>44012.125</v>
      </c>
      <c r="B4342" s="10">
        <f>DATE(1904,MONTH(Data_Warmte[[#This Row],[Datumtijd]]),DAY(Data_Warmte[[#This Row],[Datumtijd]]))+TIME(HOUR(Data_Warmte[[#This Row],[Datumtijd]]),MINUTE(Data_Warmte[[#This Row],[Datumtijd]]),SECOND(Data_Warmte[[#This Row],[Datumtijd]]))</f>
        <v>1643.125</v>
      </c>
      <c r="C4342" s="11">
        <v>9.4199400000000005E-6</v>
      </c>
      <c r="D4342" s="7">
        <f>Data_Warmte[[#This Row],[Fractie]]/MAX(Data_Warmte[Fractie])</f>
        <v>2.2806013620942079E-2</v>
      </c>
    </row>
    <row r="4343" spans="1:4" x14ac:dyDescent="0.25">
      <c r="A4343" s="10">
        <v>44012.166666666664</v>
      </c>
      <c r="B4343" s="10">
        <f>DATE(1904,MONTH(Data_Warmte[[#This Row],[Datumtijd]]),DAY(Data_Warmte[[#This Row],[Datumtijd]]))+TIME(HOUR(Data_Warmte[[#This Row],[Datumtijd]]),MINUTE(Data_Warmte[[#This Row],[Datumtijd]]),SECOND(Data_Warmte[[#This Row],[Datumtijd]]))</f>
        <v>1643.1666666666667</v>
      </c>
      <c r="C4343" s="11">
        <v>7.9699999999999999E-6</v>
      </c>
      <c r="D4343" s="7">
        <f>Data_Warmte[[#This Row],[Fractie]]/MAX(Data_Warmte[Fractie])</f>
        <v>1.9295656719565981E-2</v>
      </c>
    </row>
    <row r="4344" spans="1:4" x14ac:dyDescent="0.25">
      <c r="A4344" s="10">
        <v>44012.208333333336</v>
      </c>
      <c r="B4344" s="10">
        <f>DATE(1904,MONTH(Data_Warmte[[#This Row],[Datumtijd]]),DAY(Data_Warmte[[#This Row],[Datumtijd]]))+TIME(HOUR(Data_Warmte[[#This Row],[Datumtijd]]),MINUTE(Data_Warmte[[#This Row],[Datumtijd]]),SECOND(Data_Warmte[[#This Row],[Datumtijd]]))</f>
        <v>1643.2083333333333</v>
      </c>
      <c r="C4344" s="11">
        <v>1.149E-5</v>
      </c>
      <c r="D4344" s="7">
        <f>Data_Warmte[[#This Row],[Fractie]]/MAX(Data_Warmte[Fractie])</f>
        <v>2.7817703351043051E-2</v>
      </c>
    </row>
    <row r="4345" spans="1:4" x14ac:dyDescent="0.25">
      <c r="A4345" s="10">
        <v>44012.25</v>
      </c>
      <c r="B4345" s="10">
        <f>DATE(1904,MONTH(Data_Warmte[[#This Row],[Datumtijd]]),DAY(Data_Warmte[[#This Row],[Datumtijd]]))+TIME(HOUR(Data_Warmte[[#This Row],[Datumtijd]]),MINUTE(Data_Warmte[[#This Row],[Datumtijd]]),SECOND(Data_Warmte[[#This Row],[Datumtijd]]))</f>
        <v>1643.25</v>
      </c>
      <c r="C4345" s="11">
        <v>2.658592E-5</v>
      </c>
      <c r="D4345" s="7">
        <f>Data_Warmte[[#This Row],[Fractie]]/MAX(Data_Warmte[Fractie])</f>
        <v>6.4365468744522411E-2</v>
      </c>
    </row>
    <row r="4346" spans="1:4" x14ac:dyDescent="0.25">
      <c r="A4346" s="10">
        <v>44012.291666666664</v>
      </c>
      <c r="B4346" s="10">
        <f>DATE(1904,MONTH(Data_Warmte[[#This Row],[Datumtijd]]),DAY(Data_Warmte[[#This Row],[Datumtijd]]))+TIME(HOUR(Data_Warmte[[#This Row],[Datumtijd]]),MINUTE(Data_Warmte[[#This Row],[Datumtijd]]),SECOND(Data_Warmte[[#This Row],[Datumtijd]]))</f>
        <v>1643.2916666666667</v>
      </c>
      <c r="C4346" s="11">
        <v>2.8784000000000014E-5</v>
      </c>
      <c r="D4346" s="7">
        <f>Data_Warmte[[#This Row],[Fractie]]/MAX(Data_Warmte[Fractie])</f>
        <v>6.9687099500123889E-2</v>
      </c>
    </row>
    <row r="4347" spans="1:4" x14ac:dyDescent="0.25">
      <c r="A4347" s="10">
        <v>44012.333333333336</v>
      </c>
      <c r="B4347" s="10">
        <f>DATE(1904,MONTH(Data_Warmte[[#This Row],[Datumtijd]]),DAY(Data_Warmte[[#This Row],[Datumtijd]]))+TIME(HOUR(Data_Warmte[[#This Row],[Datumtijd]]),MINUTE(Data_Warmte[[#This Row],[Datumtijd]]),SECOND(Data_Warmte[[#This Row],[Datumtijd]]))</f>
        <v>1643.3333333333333</v>
      </c>
      <c r="C4347" s="11">
        <v>2.3519999999999998E-5</v>
      </c>
      <c r="D4347" s="7">
        <f>Data_Warmte[[#This Row],[Fractie]]/MAX(Data_Warmte[Fractie])</f>
        <v>5.6942766128505871E-2</v>
      </c>
    </row>
    <row r="4348" spans="1:4" x14ac:dyDescent="0.25">
      <c r="A4348" s="10">
        <v>44012.375</v>
      </c>
      <c r="B4348" s="10">
        <f>DATE(1904,MONTH(Data_Warmte[[#This Row],[Datumtijd]]),DAY(Data_Warmte[[#This Row],[Datumtijd]]))+TIME(HOUR(Data_Warmte[[#This Row],[Datumtijd]]),MINUTE(Data_Warmte[[#This Row],[Datumtijd]]),SECOND(Data_Warmte[[#This Row],[Datumtijd]]))</f>
        <v>1643.375</v>
      </c>
      <c r="C4348" s="11">
        <v>2.3879999999999998E-5</v>
      </c>
      <c r="D4348" s="7">
        <f>Data_Warmte[[#This Row],[Fractie]]/MAX(Data_Warmte[Fractie])</f>
        <v>5.7814339079452395E-2</v>
      </c>
    </row>
    <row r="4349" spans="1:4" x14ac:dyDescent="0.25">
      <c r="A4349" s="10">
        <v>44012.416666666664</v>
      </c>
      <c r="B4349" s="10">
        <f>DATE(1904,MONTH(Data_Warmte[[#This Row],[Datumtijd]]),DAY(Data_Warmte[[#This Row],[Datumtijd]]))+TIME(HOUR(Data_Warmte[[#This Row],[Datumtijd]]),MINUTE(Data_Warmte[[#This Row],[Datumtijd]]),SECOND(Data_Warmte[[#This Row],[Datumtijd]]))</f>
        <v>1643.4166666666667</v>
      </c>
      <c r="C4349" s="11">
        <v>2.0129999999999999E-5</v>
      </c>
      <c r="D4349" s="7">
        <f>Data_Warmte[[#This Row],[Fractie]]/MAX(Data_Warmte[Fractie])</f>
        <v>4.873545417375949E-2</v>
      </c>
    </row>
    <row r="4350" spans="1:4" x14ac:dyDescent="0.25">
      <c r="A4350" s="10">
        <v>44012.458333333336</v>
      </c>
      <c r="B4350" s="10">
        <f>DATE(1904,MONTH(Data_Warmte[[#This Row],[Datumtijd]]),DAY(Data_Warmte[[#This Row],[Datumtijd]]))+TIME(HOUR(Data_Warmte[[#This Row],[Datumtijd]]),MINUTE(Data_Warmte[[#This Row],[Datumtijd]]),SECOND(Data_Warmte[[#This Row],[Datumtijd]]))</f>
        <v>1643.4583333333333</v>
      </c>
      <c r="C4350" s="11">
        <v>2.2079999999999999E-5</v>
      </c>
      <c r="D4350" s="7">
        <f>Data_Warmte[[#This Row],[Fractie]]/MAX(Data_Warmte[Fractie])</f>
        <v>5.3456474324719803E-2</v>
      </c>
    </row>
    <row r="4351" spans="1:4" x14ac:dyDescent="0.25">
      <c r="A4351" s="10">
        <v>44012.5</v>
      </c>
      <c r="B4351" s="10">
        <f>DATE(1904,MONTH(Data_Warmte[[#This Row],[Datumtijd]]),DAY(Data_Warmte[[#This Row],[Datumtijd]]))+TIME(HOUR(Data_Warmte[[#This Row],[Datumtijd]]),MINUTE(Data_Warmte[[#This Row],[Datumtijd]]),SECOND(Data_Warmte[[#This Row],[Datumtijd]]))</f>
        <v>1643.5</v>
      </c>
      <c r="C4351" s="11">
        <v>2.1489999999999999E-5</v>
      </c>
      <c r="D4351" s="7">
        <f>Data_Warmte[[#This Row],[Fractie]]/MAX(Data_Warmte[Fractie])</f>
        <v>5.2028063099557452E-2</v>
      </c>
    </row>
    <row r="4352" spans="1:4" x14ac:dyDescent="0.25">
      <c r="A4352" s="10">
        <v>44012.541666666664</v>
      </c>
      <c r="B4352" s="10">
        <f>DATE(1904,MONTH(Data_Warmte[[#This Row],[Datumtijd]]),DAY(Data_Warmte[[#This Row],[Datumtijd]]))+TIME(HOUR(Data_Warmte[[#This Row],[Datumtijd]]),MINUTE(Data_Warmte[[#This Row],[Datumtijd]]),SECOND(Data_Warmte[[#This Row],[Datumtijd]]))</f>
        <v>1643.5416666666667</v>
      </c>
      <c r="C4352" s="11">
        <v>1.7600000000000001E-5</v>
      </c>
      <c r="D4352" s="7">
        <f>Data_Warmte[[#This Row],[Fractie]]/MAX(Data_Warmte[Fractie])</f>
        <v>4.2610233157385352E-2</v>
      </c>
    </row>
    <row r="4353" spans="1:4" x14ac:dyDescent="0.25">
      <c r="A4353" s="10">
        <v>44012.583333333336</v>
      </c>
      <c r="B4353" s="10">
        <f>DATE(1904,MONTH(Data_Warmte[[#This Row],[Datumtijd]]),DAY(Data_Warmte[[#This Row],[Datumtijd]]))+TIME(HOUR(Data_Warmte[[#This Row],[Datumtijd]]),MINUTE(Data_Warmte[[#This Row],[Datumtijd]]),SECOND(Data_Warmte[[#This Row],[Datumtijd]]))</f>
        <v>1643.5833333333333</v>
      </c>
      <c r="C4353" s="11">
        <v>1.6120000000000002E-5</v>
      </c>
      <c r="D4353" s="7">
        <f>Data_Warmte[[#This Row],[Fractie]]/MAX(Data_Warmte[Fractie])</f>
        <v>3.9027099914605221E-2</v>
      </c>
    </row>
    <row r="4354" spans="1:4" x14ac:dyDescent="0.25">
      <c r="A4354" s="10">
        <v>44012.625</v>
      </c>
      <c r="B4354" s="10">
        <f>DATE(1904,MONTH(Data_Warmte[[#This Row],[Datumtijd]]),DAY(Data_Warmte[[#This Row],[Datumtijd]]))+TIME(HOUR(Data_Warmte[[#This Row],[Datumtijd]]),MINUTE(Data_Warmte[[#This Row],[Datumtijd]]),SECOND(Data_Warmte[[#This Row],[Datumtijd]]))</f>
        <v>1643.625</v>
      </c>
      <c r="C4354" s="11">
        <v>1.6779999999999999E-5</v>
      </c>
      <c r="D4354" s="7">
        <f>Data_Warmte[[#This Row],[Fractie]]/MAX(Data_Warmte[Fractie])</f>
        <v>4.0624983658007166E-2</v>
      </c>
    </row>
    <row r="4355" spans="1:4" x14ac:dyDescent="0.25">
      <c r="A4355" s="10">
        <v>44012.666666666664</v>
      </c>
      <c r="B4355" s="10">
        <f>DATE(1904,MONTH(Data_Warmte[[#This Row],[Datumtijd]]),DAY(Data_Warmte[[#This Row],[Datumtijd]]))+TIME(HOUR(Data_Warmte[[#This Row],[Datumtijd]]),MINUTE(Data_Warmte[[#This Row],[Datumtijd]]),SECOND(Data_Warmte[[#This Row],[Datumtijd]]))</f>
        <v>1643.6666666666667</v>
      </c>
      <c r="C4355" s="11">
        <v>2.6311579999999986E-5</v>
      </c>
      <c r="D4355" s="7">
        <f>Data_Warmte[[#This Row],[Fractie]]/MAX(Data_Warmte[Fractie])</f>
        <v>6.3701281735181622E-2</v>
      </c>
    </row>
    <row r="4356" spans="1:4" x14ac:dyDescent="0.25">
      <c r="A4356" s="10">
        <v>44012.708333333336</v>
      </c>
      <c r="B4356" s="10">
        <f>DATE(1904,MONTH(Data_Warmte[[#This Row],[Datumtijd]]),DAY(Data_Warmte[[#This Row],[Datumtijd]]))+TIME(HOUR(Data_Warmte[[#This Row],[Datumtijd]]),MINUTE(Data_Warmte[[#This Row],[Datumtijd]]),SECOND(Data_Warmte[[#This Row],[Datumtijd]]))</f>
        <v>1643.7083333333333</v>
      </c>
      <c r="C4356" s="11">
        <v>4.248552E-5</v>
      </c>
      <c r="D4356" s="7">
        <f>Data_Warmte[[#This Row],[Fractie]]/MAX(Data_Warmte[Fractie])</f>
        <v>0.10285897233027037</v>
      </c>
    </row>
    <row r="4357" spans="1:4" x14ac:dyDescent="0.25">
      <c r="A4357" s="10">
        <v>44012.75</v>
      </c>
      <c r="B4357" s="10">
        <f>DATE(1904,MONTH(Data_Warmte[[#This Row],[Datumtijd]]),DAY(Data_Warmte[[#This Row],[Datumtijd]]))+TIME(HOUR(Data_Warmte[[#This Row],[Datumtijd]]),MINUTE(Data_Warmte[[#This Row],[Datumtijd]]),SECOND(Data_Warmte[[#This Row],[Datumtijd]]))</f>
        <v>1643.75</v>
      </c>
      <c r="C4357" s="11">
        <v>4.1414349999999984E-5</v>
      </c>
      <c r="D4357" s="7">
        <f>Data_Warmte[[#This Row],[Fractie]]/MAX(Data_Warmte[Fractie])</f>
        <v>0.10026563122508871</v>
      </c>
    </row>
    <row r="4358" spans="1:4" x14ac:dyDescent="0.25">
      <c r="A4358" s="10">
        <v>44012.791666666664</v>
      </c>
      <c r="B4358" s="10">
        <f>DATE(1904,MONTH(Data_Warmte[[#This Row],[Datumtijd]]),DAY(Data_Warmte[[#This Row],[Datumtijd]]))+TIME(HOUR(Data_Warmte[[#This Row],[Datumtijd]]),MINUTE(Data_Warmte[[#This Row],[Datumtijd]]),SECOND(Data_Warmte[[#This Row],[Datumtijd]]))</f>
        <v>1643.7916666666667</v>
      </c>
      <c r="C4358" s="11">
        <v>3.3821719999999996E-5</v>
      </c>
      <c r="D4358" s="7">
        <f>Data_Warmte[[#This Row],[Fractie]]/MAX(Data_Warmte[Fractie])</f>
        <v>8.1883600851352448E-2</v>
      </c>
    </row>
    <row r="4359" spans="1:4" x14ac:dyDescent="0.25">
      <c r="A4359" s="10">
        <v>44012.833333333336</v>
      </c>
      <c r="B4359" s="10">
        <f>DATE(1904,MONTH(Data_Warmte[[#This Row],[Datumtijd]]),DAY(Data_Warmte[[#This Row],[Datumtijd]]))+TIME(HOUR(Data_Warmte[[#This Row],[Datumtijd]]),MINUTE(Data_Warmte[[#This Row],[Datumtijd]]),SECOND(Data_Warmte[[#This Row],[Datumtijd]]))</f>
        <v>1643.8333333333333</v>
      </c>
      <c r="C4359" s="11">
        <v>2.6267409999999999E-5</v>
      </c>
      <c r="D4359" s="7">
        <f>Data_Warmte[[#This Row],[Fractie]]/MAX(Data_Warmte[Fractie])</f>
        <v>6.3594344576172468E-2</v>
      </c>
    </row>
    <row r="4360" spans="1:4" x14ac:dyDescent="0.25">
      <c r="A4360" s="10">
        <v>44012.875</v>
      </c>
      <c r="B4360" s="10">
        <f>DATE(1904,MONTH(Data_Warmte[[#This Row],[Datumtijd]]),DAY(Data_Warmte[[#This Row],[Datumtijd]]))+TIME(HOUR(Data_Warmte[[#This Row],[Datumtijd]]),MINUTE(Data_Warmte[[#This Row],[Datumtijd]]),SECOND(Data_Warmte[[#This Row],[Datumtijd]]))</f>
        <v>1643.875</v>
      </c>
      <c r="C4360" s="11">
        <v>2.2331420000000006E-5</v>
      </c>
      <c r="D4360" s="7">
        <f>Data_Warmte[[#This Row],[Fractie]]/MAX(Data_Warmte[Fractie])</f>
        <v>5.4065171189516967E-2</v>
      </c>
    </row>
    <row r="4361" spans="1:4" x14ac:dyDescent="0.25">
      <c r="A4361" s="10">
        <v>44012.916666666664</v>
      </c>
      <c r="B4361" s="10">
        <f>DATE(1904,MONTH(Data_Warmte[[#This Row],[Datumtijd]]),DAY(Data_Warmte[[#This Row],[Datumtijd]]))+TIME(HOUR(Data_Warmte[[#This Row],[Datumtijd]]),MINUTE(Data_Warmte[[#This Row],[Datumtijd]]),SECOND(Data_Warmte[[#This Row],[Datumtijd]]))</f>
        <v>1643.9166666666667</v>
      </c>
      <c r="C4361" s="11">
        <v>1.9063250000000001E-5</v>
      </c>
      <c r="D4361" s="7">
        <f>Data_Warmte[[#This Row],[Fractie]]/MAX(Data_Warmte[Fractie])</f>
        <v>4.6152814047586727E-2</v>
      </c>
    </row>
    <row r="4362" spans="1:4" x14ac:dyDescent="0.25">
      <c r="A4362" s="10">
        <v>44012.958333333336</v>
      </c>
      <c r="B4362" s="10">
        <f>DATE(1904,MONTH(Data_Warmte[[#This Row],[Datumtijd]]),DAY(Data_Warmte[[#This Row],[Datumtijd]]))+TIME(HOUR(Data_Warmte[[#This Row],[Datumtijd]]),MINUTE(Data_Warmte[[#This Row],[Datumtijd]]),SECOND(Data_Warmte[[#This Row],[Datumtijd]]))</f>
        <v>1643.9583333333333</v>
      </c>
      <c r="C4362" s="11">
        <v>1.4573299999999998E-5</v>
      </c>
      <c r="D4362" s="7">
        <f>Data_Warmte[[#This Row],[Fractie]]/MAX(Data_Warmte[Fractie])</f>
        <v>3.5282483572302493E-2</v>
      </c>
    </row>
    <row r="4363" spans="1:4" x14ac:dyDescent="0.25">
      <c r="A4363" s="10">
        <v>44013</v>
      </c>
      <c r="B4363" s="10">
        <f>DATE(1904,MONTH(Data_Warmte[[#This Row],[Datumtijd]]),DAY(Data_Warmte[[#This Row],[Datumtijd]]))+TIME(HOUR(Data_Warmte[[#This Row],[Datumtijd]]),MINUTE(Data_Warmte[[#This Row],[Datumtijd]]),SECOND(Data_Warmte[[#This Row],[Datumtijd]]))</f>
        <v>1644</v>
      </c>
      <c r="C4363" s="11">
        <v>8.6129500000000003E-6</v>
      </c>
      <c r="D4363" s="7">
        <f>Data_Warmte[[#This Row],[Fractie]]/MAX(Data_Warmte[Fractie])</f>
        <v>2.0852261799596716E-2</v>
      </c>
    </row>
    <row r="4364" spans="1:4" x14ac:dyDescent="0.25">
      <c r="A4364" s="10">
        <v>44013.041666666664</v>
      </c>
      <c r="B4364" s="10">
        <f>DATE(1904,MONTH(Data_Warmte[[#This Row],[Datumtijd]]),DAY(Data_Warmte[[#This Row],[Datumtijd]]))+TIME(HOUR(Data_Warmte[[#This Row],[Datumtijd]]),MINUTE(Data_Warmte[[#This Row],[Datumtijd]]),SECOND(Data_Warmte[[#This Row],[Datumtijd]]))</f>
        <v>1644.0416666666667</v>
      </c>
      <c r="C4364" s="11">
        <v>7.5406599999999994E-6</v>
      </c>
      <c r="D4364" s="7">
        <f>Data_Warmte[[#This Row],[Fractie]]/MAX(Data_Warmte[Fractie])</f>
        <v>1.825620913412326E-2</v>
      </c>
    </row>
    <row r="4365" spans="1:4" x14ac:dyDescent="0.25">
      <c r="A4365" s="10">
        <v>44013.083333333336</v>
      </c>
      <c r="B4365" s="10">
        <f>DATE(1904,MONTH(Data_Warmte[[#This Row],[Datumtijd]]),DAY(Data_Warmte[[#This Row],[Datumtijd]]))+TIME(HOUR(Data_Warmte[[#This Row],[Datumtijd]]),MINUTE(Data_Warmte[[#This Row],[Datumtijd]]),SECOND(Data_Warmte[[#This Row],[Datumtijd]]))</f>
        <v>1644.0833333333333</v>
      </c>
      <c r="C4365" s="11">
        <v>7.4769199999999958E-6</v>
      </c>
      <c r="D4365" s="7">
        <f>Data_Warmte[[#This Row],[Fractie]]/MAX(Data_Warmte[Fractie])</f>
        <v>1.8101892301086223E-2</v>
      </c>
    </row>
    <row r="4366" spans="1:4" x14ac:dyDescent="0.25">
      <c r="A4366" s="10">
        <v>44013.125</v>
      </c>
      <c r="B4366" s="10">
        <f>DATE(1904,MONTH(Data_Warmte[[#This Row],[Datumtijd]]),DAY(Data_Warmte[[#This Row],[Datumtijd]]))+TIME(HOUR(Data_Warmte[[#This Row],[Datumtijd]]),MINUTE(Data_Warmte[[#This Row],[Datumtijd]]),SECOND(Data_Warmte[[#This Row],[Datumtijd]]))</f>
        <v>1644.125</v>
      </c>
      <c r="C4366" s="11">
        <v>7.991369999999999E-6</v>
      </c>
      <c r="D4366" s="7">
        <f>Data_Warmte[[#This Row],[Fractie]]/MAX(Data_Warmte[Fractie])</f>
        <v>1.9347394258348551E-2</v>
      </c>
    </row>
    <row r="4367" spans="1:4" x14ac:dyDescent="0.25">
      <c r="A4367" s="10">
        <v>44013.166666666664</v>
      </c>
      <c r="B4367" s="10">
        <f>DATE(1904,MONTH(Data_Warmte[[#This Row],[Datumtijd]]),DAY(Data_Warmte[[#This Row],[Datumtijd]]))+TIME(HOUR(Data_Warmte[[#This Row],[Datumtijd]]),MINUTE(Data_Warmte[[#This Row],[Datumtijd]]),SECOND(Data_Warmte[[#This Row],[Datumtijd]]))</f>
        <v>1644.1666666666667</v>
      </c>
      <c r="C4367" s="11">
        <v>7.9699999999999999E-6</v>
      </c>
      <c r="D4367" s="7">
        <f>Data_Warmte[[#This Row],[Fractie]]/MAX(Data_Warmte[Fractie])</f>
        <v>1.9295656719565981E-2</v>
      </c>
    </row>
    <row r="4368" spans="1:4" x14ac:dyDescent="0.25">
      <c r="A4368" s="10">
        <v>44013.208333333336</v>
      </c>
      <c r="B4368" s="10">
        <f>DATE(1904,MONTH(Data_Warmte[[#This Row],[Datumtijd]]),DAY(Data_Warmte[[#This Row],[Datumtijd]]))+TIME(HOUR(Data_Warmte[[#This Row],[Datumtijd]]),MINUTE(Data_Warmte[[#This Row],[Datumtijd]]),SECOND(Data_Warmte[[#This Row],[Datumtijd]]))</f>
        <v>1644.2083333333333</v>
      </c>
      <c r="C4368" s="11">
        <v>1.149E-5</v>
      </c>
      <c r="D4368" s="7">
        <f>Data_Warmte[[#This Row],[Fractie]]/MAX(Data_Warmte[Fractie])</f>
        <v>2.7817703351043051E-2</v>
      </c>
    </row>
    <row r="4369" spans="1:4" x14ac:dyDescent="0.25">
      <c r="A4369" s="10">
        <v>44013.25</v>
      </c>
      <c r="B4369" s="10">
        <f>DATE(1904,MONTH(Data_Warmte[[#This Row],[Datumtijd]]),DAY(Data_Warmte[[#This Row],[Datumtijd]]))+TIME(HOUR(Data_Warmte[[#This Row],[Datumtijd]]),MINUTE(Data_Warmte[[#This Row],[Datumtijd]]),SECOND(Data_Warmte[[#This Row],[Datumtijd]]))</f>
        <v>1644.25</v>
      </c>
      <c r="C4369" s="11">
        <v>2.318912000000002E-5</v>
      </c>
      <c r="D4369" s="7">
        <f>Data_Warmte[[#This Row],[Fractie]]/MAX(Data_Warmte[Fractie])</f>
        <v>5.6141693745147082E-2</v>
      </c>
    </row>
    <row r="4370" spans="1:4" x14ac:dyDescent="0.25">
      <c r="A4370" s="10">
        <v>44013.291666666664</v>
      </c>
      <c r="B4370" s="10">
        <f>DATE(1904,MONTH(Data_Warmte[[#This Row],[Datumtijd]]),DAY(Data_Warmte[[#This Row],[Datumtijd]]))+TIME(HOUR(Data_Warmte[[#This Row],[Datumtijd]]),MINUTE(Data_Warmte[[#This Row],[Datumtijd]]),SECOND(Data_Warmte[[#This Row],[Datumtijd]]))</f>
        <v>1644.2916666666667</v>
      </c>
      <c r="C4370" s="11">
        <v>2.6426500000000009E-5</v>
      </c>
      <c r="D4370" s="7">
        <f>Data_Warmte[[#This Row],[Fractie]]/MAX(Data_Warmte[Fractie])</f>
        <v>6.3979507189411616E-2</v>
      </c>
    </row>
    <row r="4371" spans="1:4" x14ac:dyDescent="0.25">
      <c r="A4371" s="10">
        <v>44013.333333333336</v>
      </c>
      <c r="B4371" s="10">
        <f>DATE(1904,MONTH(Data_Warmte[[#This Row],[Datumtijd]]),DAY(Data_Warmte[[#This Row],[Datumtijd]]))+TIME(HOUR(Data_Warmte[[#This Row],[Datumtijd]]),MINUTE(Data_Warmte[[#This Row],[Datumtijd]]),SECOND(Data_Warmte[[#This Row],[Datumtijd]]))</f>
        <v>1644.3333333333333</v>
      </c>
      <c r="C4371" s="11">
        <v>2.3519999999999998E-5</v>
      </c>
      <c r="D4371" s="7">
        <f>Data_Warmte[[#This Row],[Fractie]]/MAX(Data_Warmte[Fractie])</f>
        <v>5.6942766128505871E-2</v>
      </c>
    </row>
    <row r="4372" spans="1:4" x14ac:dyDescent="0.25">
      <c r="A4372" s="10">
        <v>44013.375</v>
      </c>
      <c r="B4372" s="10">
        <f>DATE(1904,MONTH(Data_Warmte[[#This Row],[Datumtijd]]),DAY(Data_Warmte[[#This Row],[Datumtijd]]))+TIME(HOUR(Data_Warmte[[#This Row],[Datumtijd]]),MINUTE(Data_Warmte[[#This Row],[Datumtijd]]),SECOND(Data_Warmte[[#This Row],[Datumtijd]]))</f>
        <v>1644.375</v>
      </c>
      <c r="C4372" s="11">
        <v>2.3879999999999998E-5</v>
      </c>
      <c r="D4372" s="7">
        <f>Data_Warmte[[#This Row],[Fractie]]/MAX(Data_Warmte[Fractie])</f>
        <v>5.7814339079452395E-2</v>
      </c>
    </row>
    <row r="4373" spans="1:4" x14ac:dyDescent="0.25">
      <c r="A4373" s="10">
        <v>44013.416666666664</v>
      </c>
      <c r="B4373" s="10">
        <f>DATE(1904,MONTH(Data_Warmte[[#This Row],[Datumtijd]]),DAY(Data_Warmte[[#This Row],[Datumtijd]]))+TIME(HOUR(Data_Warmte[[#This Row],[Datumtijd]]),MINUTE(Data_Warmte[[#This Row],[Datumtijd]]),SECOND(Data_Warmte[[#This Row],[Datumtijd]]))</f>
        <v>1644.4166666666667</v>
      </c>
      <c r="C4373" s="11">
        <v>2.0129999999999999E-5</v>
      </c>
      <c r="D4373" s="7">
        <f>Data_Warmte[[#This Row],[Fractie]]/MAX(Data_Warmte[Fractie])</f>
        <v>4.873545417375949E-2</v>
      </c>
    </row>
    <row r="4374" spans="1:4" x14ac:dyDescent="0.25">
      <c r="A4374" s="10">
        <v>44013.458333333336</v>
      </c>
      <c r="B4374" s="10">
        <f>DATE(1904,MONTH(Data_Warmte[[#This Row],[Datumtijd]]),DAY(Data_Warmte[[#This Row],[Datumtijd]]))+TIME(HOUR(Data_Warmte[[#This Row],[Datumtijd]]),MINUTE(Data_Warmte[[#This Row],[Datumtijd]]),SECOND(Data_Warmte[[#This Row],[Datumtijd]]))</f>
        <v>1644.4583333333333</v>
      </c>
      <c r="C4374" s="11">
        <v>2.2079999999999999E-5</v>
      </c>
      <c r="D4374" s="7">
        <f>Data_Warmte[[#This Row],[Fractie]]/MAX(Data_Warmte[Fractie])</f>
        <v>5.3456474324719803E-2</v>
      </c>
    </row>
    <row r="4375" spans="1:4" x14ac:dyDescent="0.25">
      <c r="A4375" s="10">
        <v>44013.5</v>
      </c>
      <c r="B4375" s="10">
        <f>DATE(1904,MONTH(Data_Warmte[[#This Row],[Datumtijd]]),DAY(Data_Warmte[[#This Row],[Datumtijd]]))+TIME(HOUR(Data_Warmte[[#This Row],[Datumtijd]]),MINUTE(Data_Warmte[[#This Row],[Datumtijd]]),SECOND(Data_Warmte[[#This Row],[Datumtijd]]))</f>
        <v>1644.5</v>
      </c>
      <c r="C4375" s="11">
        <v>2.1489999999999999E-5</v>
      </c>
      <c r="D4375" s="7">
        <f>Data_Warmte[[#This Row],[Fractie]]/MAX(Data_Warmte[Fractie])</f>
        <v>5.2028063099557452E-2</v>
      </c>
    </row>
    <row r="4376" spans="1:4" x14ac:dyDescent="0.25">
      <c r="A4376" s="10">
        <v>44013.541666666664</v>
      </c>
      <c r="B4376" s="10">
        <f>DATE(1904,MONTH(Data_Warmte[[#This Row],[Datumtijd]]),DAY(Data_Warmte[[#This Row],[Datumtijd]]))+TIME(HOUR(Data_Warmte[[#This Row],[Datumtijd]]),MINUTE(Data_Warmte[[#This Row],[Datumtijd]]),SECOND(Data_Warmte[[#This Row],[Datumtijd]]))</f>
        <v>1644.5416666666667</v>
      </c>
      <c r="C4376" s="11">
        <v>1.7600000000000001E-5</v>
      </c>
      <c r="D4376" s="7">
        <f>Data_Warmte[[#This Row],[Fractie]]/MAX(Data_Warmte[Fractie])</f>
        <v>4.2610233157385352E-2</v>
      </c>
    </row>
    <row r="4377" spans="1:4" x14ac:dyDescent="0.25">
      <c r="A4377" s="10">
        <v>44013.583333333336</v>
      </c>
      <c r="B4377" s="10">
        <f>DATE(1904,MONTH(Data_Warmte[[#This Row],[Datumtijd]]),DAY(Data_Warmte[[#This Row],[Datumtijd]]))+TIME(HOUR(Data_Warmte[[#This Row],[Datumtijd]]),MINUTE(Data_Warmte[[#This Row],[Datumtijd]]),SECOND(Data_Warmte[[#This Row],[Datumtijd]]))</f>
        <v>1644.5833333333333</v>
      </c>
      <c r="C4377" s="11">
        <v>1.6120000000000002E-5</v>
      </c>
      <c r="D4377" s="7">
        <f>Data_Warmte[[#This Row],[Fractie]]/MAX(Data_Warmte[Fractie])</f>
        <v>3.9027099914605221E-2</v>
      </c>
    </row>
    <row r="4378" spans="1:4" x14ac:dyDescent="0.25">
      <c r="A4378" s="10">
        <v>44013.625</v>
      </c>
      <c r="B4378" s="10">
        <f>DATE(1904,MONTH(Data_Warmte[[#This Row],[Datumtijd]]),DAY(Data_Warmte[[#This Row],[Datumtijd]]))+TIME(HOUR(Data_Warmte[[#This Row],[Datumtijd]]),MINUTE(Data_Warmte[[#This Row],[Datumtijd]]),SECOND(Data_Warmte[[#This Row],[Datumtijd]]))</f>
        <v>1644.625</v>
      </c>
      <c r="C4378" s="11">
        <v>1.6779999999999999E-5</v>
      </c>
      <c r="D4378" s="7">
        <f>Data_Warmte[[#This Row],[Fractie]]/MAX(Data_Warmte[Fractie])</f>
        <v>4.0624983658007166E-2</v>
      </c>
    </row>
    <row r="4379" spans="1:4" x14ac:dyDescent="0.25">
      <c r="A4379" s="10">
        <v>44013.666666666664</v>
      </c>
      <c r="B4379" s="10">
        <f>DATE(1904,MONTH(Data_Warmte[[#This Row],[Datumtijd]]),DAY(Data_Warmte[[#This Row],[Datumtijd]]))+TIME(HOUR(Data_Warmte[[#This Row],[Datumtijd]]),MINUTE(Data_Warmte[[#This Row],[Datumtijd]]),SECOND(Data_Warmte[[#This Row],[Datumtijd]]))</f>
        <v>1644.6666666666667</v>
      </c>
      <c r="C4379" s="11">
        <v>2.5251980000000007E-5</v>
      </c>
      <c r="D4379" s="7">
        <f>Data_Warmte[[#This Row],[Fractie]]/MAX(Data_Warmte[Fractie])</f>
        <v>6.1135952016229095E-2</v>
      </c>
    </row>
    <row r="4380" spans="1:4" x14ac:dyDescent="0.25">
      <c r="A4380" s="10">
        <v>44013.708333333336</v>
      </c>
      <c r="B4380" s="10">
        <f>DATE(1904,MONTH(Data_Warmte[[#This Row],[Datumtijd]]),DAY(Data_Warmte[[#This Row],[Datumtijd]]))+TIME(HOUR(Data_Warmte[[#This Row],[Datumtijd]]),MINUTE(Data_Warmte[[#This Row],[Datumtijd]]),SECOND(Data_Warmte[[#This Row],[Datumtijd]]))</f>
        <v>1644.7083333333333</v>
      </c>
      <c r="C4380" s="11">
        <v>4.0994399999999988E-5</v>
      </c>
      <c r="D4380" s="7">
        <f>Data_Warmte[[#This Row],[Fractie]]/MAX(Data_Warmte[Fractie])</f>
        <v>9.9248917167449865E-2</v>
      </c>
    </row>
    <row r="4381" spans="1:4" x14ac:dyDescent="0.25">
      <c r="A4381" s="10">
        <v>44013.75</v>
      </c>
      <c r="B4381" s="10">
        <f>DATE(1904,MONTH(Data_Warmte[[#This Row],[Datumtijd]]),DAY(Data_Warmte[[#This Row],[Datumtijd]]))+TIME(HOUR(Data_Warmte[[#This Row],[Datumtijd]]),MINUTE(Data_Warmte[[#This Row],[Datumtijd]]),SECOND(Data_Warmte[[#This Row],[Datumtijd]]))</f>
        <v>1644.75</v>
      </c>
      <c r="C4381" s="11">
        <v>4.1056699999999989E-5</v>
      </c>
      <c r="D4381" s="7">
        <f>Data_Warmte[[#This Row],[Fractie]]/MAX(Data_Warmte[Fractie])</f>
        <v>9.9399747708683109E-2</v>
      </c>
    </row>
    <row r="4382" spans="1:4" x14ac:dyDescent="0.25">
      <c r="A4382" s="10">
        <v>44013.791666666664</v>
      </c>
      <c r="B4382" s="10">
        <f>DATE(1904,MONTH(Data_Warmte[[#This Row],[Datumtijd]]),DAY(Data_Warmte[[#This Row],[Datumtijd]]))+TIME(HOUR(Data_Warmte[[#This Row],[Datumtijd]]),MINUTE(Data_Warmte[[#This Row],[Datumtijd]]),SECOND(Data_Warmte[[#This Row],[Datumtijd]]))</f>
        <v>1644.7916666666667</v>
      </c>
      <c r="C4382" s="11">
        <v>3.3434469999999991E-5</v>
      </c>
      <c r="D4382" s="7">
        <f>Data_Warmte[[#This Row],[Fractie]]/MAX(Data_Warmte[Fractie])</f>
        <v>8.0946054670091222E-2</v>
      </c>
    </row>
    <row r="4383" spans="1:4" x14ac:dyDescent="0.25">
      <c r="A4383" s="10">
        <v>44013.833333333336</v>
      </c>
      <c r="B4383" s="10">
        <f>DATE(1904,MONTH(Data_Warmte[[#This Row],[Datumtijd]]),DAY(Data_Warmte[[#This Row],[Datumtijd]]))+TIME(HOUR(Data_Warmte[[#This Row],[Datumtijd]]),MINUTE(Data_Warmte[[#This Row],[Datumtijd]]),SECOND(Data_Warmte[[#This Row],[Datumtijd]]))</f>
        <v>1644.8333333333333</v>
      </c>
      <c r="C4383" s="11">
        <v>2.7003870000000019E-5</v>
      </c>
      <c r="D4383" s="7">
        <f>Data_Warmte[[#This Row],[Fractie]]/MAX(Data_Warmte[Fractie])</f>
        <v>6.5377340730211606E-2</v>
      </c>
    </row>
    <row r="4384" spans="1:4" x14ac:dyDescent="0.25">
      <c r="A4384" s="10">
        <v>44013.875</v>
      </c>
      <c r="B4384" s="10">
        <f>DATE(1904,MONTH(Data_Warmte[[#This Row],[Datumtijd]]),DAY(Data_Warmte[[#This Row],[Datumtijd]]))+TIME(HOUR(Data_Warmte[[#This Row],[Datumtijd]]),MINUTE(Data_Warmte[[#This Row],[Datumtijd]]),SECOND(Data_Warmte[[#This Row],[Datumtijd]]))</f>
        <v>1644.875</v>
      </c>
      <c r="C4384" s="11">
        <v>2.313754999999999E-5</v>
      </c>
      <c r="D4384" s="7">
        <f>Data_Warmte[[#This Row],[Fractie]]/MAX(Data_Warmte[Fractie])</f>
        <v>5.601684091992392E-2</v>
      </c>
    </row>
    <row r="4385" spans="1:4" x14ac:dyDescent="0.25">
      <c r="A4385" s="10">
        <v>44013.916666666664</v>
      </c>
      <c r="B4385" s="10">
        <f>DATE(1904,MONTH(Data_Warmte[[#This Row],[Datumtijd]]),DAY(Data_Warmte[[#This Row],[Datumtijd]]))+TIME(HOUR(Data_Warmte[[#This Row],[Datumtijd]]),MINUTE(Data_Warmte[[#This Row],[Datumtijd]]),SECOND(Data_Warmte[[#This Row],[Datumtijd]]))</f>
        <v>1644.9166666666667</v>
      </c>
      <c r="C4385" s="11">
        <v>1.9678250000000008E-5</v>
      </c>
      <c r="D4385" s="7">
        <f>Data_Warmte[[#This Row],[Fractie]]/MAX(Data_Warmte[Fractie])</f>
        <v>4.7641751172120377E-2</v>
      </c>
    </row>
    <row r="4386" spans="1:4" x14ac:dyDescent="0.25">
      <c r="A4386" s="10">
        <v>44013.958333333336</v>
      </c>
      <c r="B4386" s="10">
        <f>DATE(1904,MONTH(Data_Warmte[[#This Row],[Datumtijd]]),DAY(Data_Warmte[[#This Row],[Datumtijd]]))+TIME(HOUR(Data_Warmte[[#This Row],[Datumtijd]]),MINUTE(Data_Warmte[[#This Row],[Datumtijd]]),SECOND(Data_Warmte[[#This Row],[Datumtijd]]))</f>
        <v>1644.9583333333333</v>
      </c>
      <c r="C4386" s="11">
        <v>1.5013680000000004E-5</v>
      </c>
      <c r="D4386" s="7">
        <f>Data_Warmte[[#This Row],[Fractie]]/MAX(Data_Warmte[Fractie])</f>
        <v>3.6348659394907584E-2</v>
      </c>
    </row>
    <row r="4387" spans="1:4" x14ac:dyDescent="0.25">
      <c r="A4387" s="10">
        <v>44014</v>
      </c>
      <c r="B4387" s="10">
        <f>DATE(1904,MONTH(Data_Warmte[[#This Row],[Datumtijd]]),DAY(Data_Warmte[[#This Row],[Datumtijd]]))+TIME(HOUR(Data_Warmte[[#This Row],[Datumtijd]]),MINUTE(Data_Warmte[[#This Row],[Datumtijd]]),SECOND(Data_Warmte[[#This Row],[Datumtijd]]))</f>
        <v>1645</v>
      </c>
      <c r="C4387" s="11">
        <v>9.1827999999999928E-6</v>
      </c>
      <c r="D4387" s="7">
        <f>Data_Warmte[[#This Row],[Fractie]]/MAX(Data_Warmte[Fractie])</f>
        <v>2.2231889149865791E-2</v>
      </c>
    </row>
    <row r="4388" spans="1:4" x14ac:dyDescent="0.25">
      <c r="A4388" s="10">
        <v>44014.041666666664</v>
      </c>
      <c r="B4388" s="10">
        <f>DATE(1904,MONTH(Data_Warmte[[#This Row],[Datumtijd]]),DAY(Data_Warmte[[#This Row],[Datumtijd]]))+TIME(HOUR(Data_Warmte[[#This Row],[Datumtijd]]),MINUTE(Data_Warmte[[#This Row],[Datumtijd]]),SECOND(Data_Warmte[[#This Row],[Datumtijd]]))</f>
        <v>1645.0416666666667</v>
      </c>
      <c r="C4388" s="11">
        <v>8.3085700000000017E-6</v>
      </c>
      <c r="D4388" s="7">
        <f>Data_Warmte[[#This Row],[Fractie]]/MAX(Data_Warmte[Fractie])</f>
        <v>2.0115346869571435E-2</v>
      </c>
    </row>
    <row r="4389" spans="1:4" x14ac:dyDescent="0.25">
      <c r="A4389" s="10">
        <v>44014.083333333336</v>
      </c>
      <c r="B4389" s="10">
        <f>DATE(1904,MONTH(Data_Warmte[[#This Row],[Datumtijd]]),DAY(Data_Warmte[[#This Row],[Datumtijd]]))+TIME(HOUR(Data_Warmte[[#This Row],[Datumtijd]]),MINUTE(Data_Warmte[[#This Row],[Datumtijd]]),SECOND(Data_Warmte[[#This Row],[Datumtijd]]))</f>
        <v>1645.0833333333333</v>
      </c>
      <c r="C4389" s="11">
        <v>8.4098799999999992E-6</v>
      </c>
      <c r="D4389" s="7">
        <f>Data_Warmte[[#This Row],[Fractie]]/MAX(Data_Warmte[Fractie])</f>
        <v>2.0360622024183629E-2</v>
      </c>
    </row>
    <row r="4390" spans="1:4" x14ac:dyDescent="0.25">
      <c r="A4390" s="10">
        <v>44014.125</v>
      </c>
      <c r="B4390" s="10">
        <f>DATE(1904,MONTH(Data_Warmte[[#This Row],[Datumtijd]]),DAY(Data_Warmte[[#This Row],[Datumtijd]]))+TIME(HOUR(Data_Warmte[[#This Row],[Datumtijd]]),MINUTE(Data_Warmte[[#This Row],[Datumtijd]]),SECOND(Data_Warmte[[#This Row],[Datumtijd]]))</f>
        <v>1645.125</v>
      </c>
      <c r="C4390" s="11">
        <v>8.9581800000000003E-6</v>
      </c>
      <c r="D4390" s="7">
        <f>Data_Warmte[[#This Row],[Fractie]]/MAX(Data_Warmte[Fractie])</f>
        <v>2.1688076049194677E-2</v>
      </c>
    </row>
    <row r="4391" spans="1:4" x14ac:dyDescent="0.25">
      <c r="A4391" s="10">
        <v>44014.166666666664</v>
      </c>
      <c r="B4391" s="10">
        <f>DATE(1904,MONTH(Data_Warmte[[#This Row],[Datumtijd]]),DAY(Data_Warmte[[#This Row],[Datumtijd]]))+TIME(HOUR(Data_Warmte[[#This Row],[Datumtijd]]),MINUTE(Data_Warmte[[#This Row],[Datumtijd]]),SECOND(Data_Warmte[[#This Row],[Datumtijd]]))</f>
        <v>1645.1666666666667</v>
      </c>
      <c r="C4391" s="11">
        <v>7.9699999999999999E-6</v>
      </c>
      <c r="D4391" s="7">
        <f>Data_Warmte[[#This Row],[Fractie]]/MAX(Data_Warmte[Fractie])</f>
        <v>1.9295656719565981E-2</v>
      </c>
    </row>
    <row r="4392" spans="1:4" x14ac:dyDescent="0.25">
      <c r="A4392" s="10">
        <v>44014.208333333336</v>
      </c>
      <c r="B4392" s="10">
        <f>DATE(1904,MONTH(Data_Warmte[[#This Row],[Datumtijd]]),DAY(Data_Warmte[[#This Row],[Datumtijd]]))+TIME(HOUR(Data_Warmte[[#This Row],[Datumtijd]]),MINUTE(Data_Warmte[[#This Row],[Datumtijd]]),SECOND(Data_Warmte[[#This Row],[Datumtijd]]))</f>
        <v>1645.2083333333333</v>
      </c>
      <c r="C4392" s="11">
        <v>1.149E-5</v>
      </c>
      <c r="D4392" s="7">
        <f>Data_Warmte[[#This Row],[Fractie]]/MAX(Data_Warmte[Fractie])</f>
        <v>2.7817703351043051E-2</v>
      </c>
    </row>
    <row r="4393" spans="1:4" x14ac:dyDescent="0.25">
      <c r="A4393" s="10">
        <v>44014.25</v>
      </c>
      <c r="B4393" s="10">
        <f>DATE(1904,MONTH(Data_Warmte[[#This Row],[Datumtijd]]),DAY(Data_Warmte[[#This Row],[Datumtijd]]))+TIME(HOUR(Data_Warmte[[#This Row],[Datumtijd]]),MINUTE(Data_Warmte[[#This Row],[Datumtijd]]),SECOND(Data_Warmte[[#This Row],[Datumtijd]]))</f>
        <v>1645.25</v>
      </c>
      <c r="C4393" s="11">
        <v>2.5180880000000014E-5</v>
      </c>
      <c r="D4393" s="7">
        <f>Data_Warmte[[#This Row],[Fractie]]/MAX(Data_Warmte[Fractie])</f>
        <v>6.0963816358417175E-2</v>
      </c>
    </row>
    <row r="4394" spans="1:4" x14ac:dyDescent="0.25">
      <c r="A4394" s="10">
        <v>44014.291666666664</v>
      </c>
      <c r="B4394" s="10">
        <f>DATE(1904,MONTH(Data_Warmte[[#This Row],[Datumtijd]]),DAY(Data_Warmte[[#This Row],[Datumtijd]]))+TIME(HOUR(Data_Warmte[[#This Row],[Datumtijd]]),MINUTE(Data_Warmte[[#This Row],[Datumtijd]]),SECOND(Data_Warmte[[#This Row],[Datumtijd]]))</f>
        <v>1645.2916666666667</v>
      </c>
      <c r="C4394" s="11">
        <v>2.8107500000000022E-5</v>
      </c>
      <c r="D4394" s="7">
        <f>Data_Warmte[[#This Row],[Fractie]]/MAX(Data_Warmte[Fractie])</f>
        <v>6.8049268663136916E-2</v>
      </c>
    </row>
    <row r="4395" spans="1:4" x14ac:dyDescent="0.25">
      <c r="A4395" s="10">
        <v>44014.333333333336</v>
      </c>
      <c r="B4395" s="10">
        <f>DATE(1904,MONTH(Data_Warmte[[#This Row],[Datumtijd]]),DAY(Data_Warmte[[#This Row],[Datumtijd]]))+TIME(HOUR(Data_Warmte[[#This Row],[Datumtijd]]),MINUTE(Data_Warmte[[#This Row],[Datumtijd]]),SECOND(Data_Warmte[[#This Row],[Datumtijd]]))</f>
        <v>1645.3333333333333</v>
      </c>
      <c r="C4395" s="11">
        <v>2.3519999999999998E-5</v>
      </c>
      <c r="D4395" s="7">
        <f>Data_Warmte[[#This Row],[Fractie]]/MAX(Data_Warmte[Fractie])</f>
        <v>5.6942766128505871E-2</v>
      </c>
    </row>
    <row r="4396" spans="1:4" x14ac:dyDescent="0.25">
      <c r="A4396" s="10">
        <v>44014.375</v>
      </c>
      <c r="B4396" s="10">
        <f>DATE(1904,MONTH(Data_Warmte[[#This Row],[Datumtijd]]),DAY(Data_Warmte[[#This Row],[Datumtijd]]))+TIME(HOUR(Data_Warmte[[#This Row],[Datumtijd]]),MINUTE(Data_Warmte[[#This Row],[Datumtijd]]),SECOND(Data_Warmte[[#This Row],[Datumtijd]]))</f>
        <v>1645.375</v>
      </c>
      <c r="C4396" s="11">
        <v>2.3879999999999998E-5</v>
      </c>
      <c r="D4396" s="7">
        <f>Data_Warmte[[#This Row],[Fractie]]/MAX(Data_Warmte[Fractie])</f>
        <v>5.7814339079452395E-2</v>
      </c>
    </row>
    <row r="4397" spans="1:4" x14ac:dyDescent="0.25">
      <c r="A4397" s="10">
        <v>44014.416666666664</v>
      </c>
      <c r="B4397" s="10">
        <f>DATE(1904,MONTH(Data_Warmte[[#This Row],[Datumtijd]]),DAY(Data_Warmte[[#This Row],[Datumtijd]]))+TIME(HOUR(Data_Warmte[[#This Row],[Datumtijd]]),MINUTE(Data_Warmte[[#This Row],[Datumtijd]]),SECOND(Data_Warmte[[#This Row],[Datumtijd]]))</f>
        <v>1645.4166666666667</v>
      </c>
      <c r="C4397" s="11">
        <v>2.0129999999999999E-5</v>
      </c>
      <c r="D4397" s="7">
        <f>Data_Warmte[[#This Row],[Fractie]]/MAX(Data_Warmte[Fractie])</f>
        <v>4.873545417375949E-2</v>
      </c>
    </row>
    <row r="4398" spans="1:4" x14ac:dyDescent="0.25">
      <c r="A4398" s="10">
        <v>44014.458333333336</v>
      </c>
      <c r="B4398" s="10">
        <f>DATE(1904,MONTH(Data_Warmte[[#This Row],[Datumtijd]]),DAY(Data_Warmte[[#This Row],[Datumtijd]]))+TIME(HOUR(Data_Warmte[[#This Row],[Datumtijd]]),MINUTE(Data_Warmte[[#This Row],[Datumtijd]]),SECOND(Data_Warmte[[#This Row],[Datumtijd]]))</f>
        <v>1645.4583333333333</v>
      </c>
      <c r="C4398" s="11">
        <v>2.2079999999999999E-5</v>
      </c>
      <c r="D4398" s="7">
        <f>Data_Warmte[[#This Row],[Fractie]]/MAX(Data_Warmte[Fractie])</f>
        <v>5.3456474324719803E-2</v>
      </c>
    </row>
    <row r="4399" spans="1:4" x14ac:dyDescent="0.25">
      <c r="A4399" s="10">
        <v>44014.5</v>
      </c>
      <c r="B4399" s="10">
        <f>DATE(1904,MONTH(Data_Warmte[[#This Row],[Datumtijd]]),DAY(Data_Warmte[[#This Row],[Datumtijd]]))+TIME(HOUR(Data_Warmte[[#This Row],[Datumtijd]]),MINUTE(Data_Warmte[[#This Row],[Datumtijd]]),SECOND(Data_Warmte[[#This Row],[Datumtijd]]))</f>
        <v>1645.5</v>
      </c>
      <c r="C4399" s="11">
        <v>2.1489999999999999E-5</v>
      </c>
      <c r="D4399" s="7">
        <f>Data_Warmte[[#This Row],[Fractie]]/MAX(Data_Warmte[Fractie])</f>
        <v>5.2028063099557452E-2</v>
      </c>
    </row>
    <row r="4400" spans="1:4" x14ac:dyDescent="0.25">
      <c r="A4400" s="10">
        <v>44014.541666666664</v>
      </c>
      <c r="B4400" s="10">
        <f>DATE(1904,MONTH(Data_Warmte[[#This Row],[Datumtijd]]),DAY(Data_Warmte[[#This Row],[Datumtijd]]))+TIME(HOUR(Data_Warmte[[#This Row],[Datumtijd]]),MINUTE(Data_Warmte[[#This Row],[Datumtijd]]),SECOND(Data_Warmte[[#This Row],[Datumtijd]]))</f>
        <v>1645.5416666666667</v>
      </c>
      <c r="C4400" s="11">
        <v>1.7600000000000001E-5</v>
      </c>
      <c r="D4400" s="7">
        <f>Data_Warmte[[#This Row],[Fractie]]/MAX(Data_Warmte[Fractie])</f>
        <v>4.2610233157385352E-2</v>
      </c>
    </row>
    <row r="4401" spans="1:4" x14ac:dyDescent="0.25">
      <c r="A4401" s="10">
        <v>44014.583333333336</v>
      </c>
      <c r="B4401" s="10">
        <f>DATE(1904,MONTH(Data_Warmte[[#This Row],[Datumtijd]]),DAY(Data_Warmte[[#This Row],[Datumtijd]]))+TIME(HOUR(Data_Warmte[[#This Row],[Datumtijd]]),MINUTE(Data_Warmte[[#This Row],[Datumtijd]]),SECOND(Data_Warmte[[#This Row],[Datumtijd]]))</f>
        <v>1645.5833333333333</v>
      </c>
      <c r="C4401" s="11">
        <v>1.6120000000000002E-5</v>
      </c>
      <c r="D4401" s="7">
        <f>Data_Warmte[[#This Row],[Fractie]]/MAX(Data_Warmte[Fractie])</f>
        <v>3.9027099914605221E-2</v>
      </c>
    </row>
    <row r="4402" spans="1:4" x14ac:dyDescent="0.25">
      <c r="A4402" s="10">
        <v>44014.625</v>
      </c>
      <c r="B4402" s="10">
        <f>DATE(1904,MONTH(Data_Warmte[[#This Row],[Datumtijd]]),DAY(Data_Warmte[[#This Row],[Datumtijd]]))+TIME(HOUR(Data_Warmte[[#This Row],[Datumtijd]]),MINUTE(Data_Warmte[[#This Row],[Datumtijd]]),SECOND(Data_Warmte[[#This Row],[Datumtijd]]))</f>
        <v>1645.625</v>
      </c>
      <c r="C4402" s="11">
        <v>1.6779999999999999E-5</v>
      </c>
      <c r="D4402" s="7">
        <f>Data_Warmte[[#This Row],[Fractie]]/MAX(Data_Warmte[Fractie])</f>
        <v>4.0624983658007166E-2</v>
      </c>
    </row>
    <row r="4403" spans="1:4" x14ac:dyDescent="0.25">
      <c r="A4403" s="10">
        <v>44014.666666666664</v>
      </c>
      <c r="B4403" s="10">
        <f>DATE(1904,MONTH(Data_Warmte[[#This Row],[Datumtijd]]),DAY(Data_Warmte[[#This Row],[Datumtijd]]))+TIME(HOUR(Data_Warmte[[#This Row],[Datumtijd]]),MINUTE(Data_Warmte[[#This Row],[Datumtijd]]),SECOND(Data_Warmte[[#This Row],[Datumtijd]]))</f>
        <v>1645.6666666666667</v>
      </c>
      <c r="C4403" s="11">
        <v>2.2655960000000002E-5</v>
      </c>
      <c r="D4403" s="7">
        <f>Data_Warmte[[#This Row],[Fractie]]/MAX(Data_Warmte[Fractie])</f>
        <v>5.4850894204795247E-2</v>
      </c>
    </row>
    <row r="4404" spans="1:4" x14ac:dyDescent="0.25">
      <c r="A4404" s="10">
        <v>44014.708333333336</v>
      </c>
      <c r="B4404" s="10">
        <f>DATE(1904,MONTH(Data_Warmte[[#This Row],[Datumtijd]]),DAY(Data_Warmte[[#This Row],[Datumtijd]]))+TIME(HOUR(Data_Warmte[[#This Row],[Datumtijd]]),MINUTE(Data_Warmte[[#This Row],[Datumtijd]]),SECOND(Data_Warmte[[#This Row],[Datumtijd]]))</f>
        <v>1645.7083333333333</v>
      </c>
      <c r="C4404" s="11">
        <v>3.9365939999999984E-5</v>
      </c>
      <c r="D4404" s="7">
        <f>Data_Warmte[[#This Row],[Fractie]]/MAX(Data_Warmte[Fractie])</f>
        <v>9.5306356923843275E-2</v>
      </c>
    </row>
    <row r="4405" spans="1:4" x14ac:dyDescent="0.25">
      <c r="A4405" s="10">
        <v>44014.75</v>
      </c>
      <c r="B4405" s="10">
        <f>DATE(1904,MONTH(Data_Warmte[[#This Row],[Datumtijd]]),DAY(Data_Warmte[[#This Row],[Datumtijd]]))+TIME(HOUR(Data_Warmte[[#This Row],[Datumtijd]]),MINUTE(Data_Warmte[[#This Row],[Datumtijd]]),SECOND(Data_Warmte[[#This Row],[Datumtijd]]))</f>
        <v>1645.75</v>
      </c>
      <c r="C4405" s="11">
        <v>3.9315099999999985E-5</v>
      </c>
      <c r="D4405" s="7">
        <f>Data_Warmte[[#This Row],[Fractie]]/MAX(Data_Warmte[Fractie])</f>
        <v>9.5183271454881827E-2</v>
      </c>
    </row>
    <row r="4406" spans="1:4" x14ac:dyDescent="0.25">
      <c r="A4406" s="10">
        <v>44014.791666666664</v>
      </c>
      <c r="B4406" s="10">
        <f>DATE(1904,MONTH(Data_Warmte[[#This Row],[Datumtijd]]),DAY(Data_Warmte[[#This Row],[Datumtijd]]))+TIME(HOUR(Data_Warmte[[#This Row],[Datumtijd]]),MINUTE(Data_Warmte[[#This Row],[Datumtijd]]),SECOND(Data_Warmte[[#This Row],[Datumtijd]]))</f>
        <v>1645.7916666666667</v>
      </c>
      <c r="C4406" s="11">
        <v>3.3062710000000005E-5</v>
      </c>
      <c r="D4406" s="7">
        <f>Data_Warmte[[#This Row],[Fractie]]/MAX(Data_Warmte[Fractie])</f>
        <v>8.0046010336080484E-2</v>
      </c>
    </row>
    <row r="4407" spans="1:4" x14ac:dyDescent="0.25">
      <c r="A4407" s="10">
        <v>44014.833333333336</v>
      </c>
      <c r="B4407" s="10">
        <f>DATE(1904,MONTH(Data_Warmte[[#This Row],[Datumtijd]]),DAY(Data_Warmte[[#This Row],[Datumtijd]]))+TIME(HOUR(Data_Warmte[[#This Row],[Datumtijd]]),MINUTE(Data_Warmte[[#This Row],[Datumtijd]]),SECOND(Data_Warmte[[#This Row],[Datumtijd]]))</f>
        <v>1645.8333333333333</v>
      </c>
      <c r="C4407" s="11">
        <v>2.6363470000000004E-5</v>
      </c>
      <c r="D4407" s="7">
        <f>Data_Warmte[[#This Row],[Fractie]]/MAX(Data_Warmte[Fractie])</f>
        <v>6.3826909291916714E-2</v>
      </c>
    </row>
    <row r="4408" spans="1:4" x14ac:dyDescent="0.25">
      <c r="A4408" s="10">
        <v>44014.875</v>
      </c>
      <c r="B4408" s="10">
        <f>DATE(1904,MONTH(Data_Warmte[[#This Row],[Datumtijd]]),DAY(Data_Warmte[[#This Row],[Datumtijd]]))+TIME(HOUR(Data_Warmte[[#This Row],[Datumtijd]]),MINUTE(Data_Warmte[[#This Row],[Datumtijd]]),SECOND(Data_Warmte[[#This Row],[Datumtijd]]))</f>
        <v>1645.875</v>
      </c>
      <c r="C4408" s="11">
        <v>2.2559569999999988E-5</v>
      </c>
      <c r="D4408" s="7">
        <f>Data_Warmte[[#This Row],[Fractie]]/MAX(Data_Warmte[Fractie])</f>
        <v>5.4617530547179279E-2</v>
      </c>
    </row>
    <row r="4409" spans="1:4" x14ac:dyDescent="0.25">
      <c r="A4409" s="10">
        <v>44014.916666666664</v>
      </c>
      <c r="B4409" s="10">
        <f>DATE(1904,MONTH(Data_Warmte[[#This Row],[Datumtijd]]),DAY(Data_Warmte[[#This Row],[Datumtijd]]))+TIME(HOUR(Data_Warmte[[#This Row],[Datumtijd]]),MINUTE(Data_Warmte[[#This Row],[Datumtijd]]),SECOND(Data_Warmte[[#This Row],[Datumtijd]]))</f>
        <v>1645.9166666666667</v>
      </c>
      <c r="C4409" s="11">
        <v>1.9176000000000011E-5</v>
      </c>
      <c r="D4409" s="7">
        <f>Data_Warmte[[#This Row],[Fractie]]/MAX(Data_Warmte[Fractie])</f>
        <v>4.6425785853751247E-2</v>
      </c>
    </row>
    <row r="4410" spans="1:4" x14ac:dyDescent="0.25">
      <c r="A4410" s="10">
        <v>44014.958333333336</v>
      </c>
      <c r="B4410" s="10">
        <f>DATE(1904,MONTH(Data_Warmte[[#This Row],[Datumtijd]]),DAY(Data_Warmte[[#This Row],[Datumtijd]]))+TIME(HOUR(Data_Warmte[[#This Row],[Datumtijd]]),MINUTE(Data_Warmte[[#This Row],[Datumtijd]]),SECOND(Data_Warmte[[#This Row],[Datumtijd]]))</f>
        <v>1645.9583333333333</v>
      </c>
      <c r="C4410" s="11">
        <v>1.4950119999999999E-5</v>
      </c>
      <c r="D4410" s="7">
        <f>Data_Warmte[[#This Row],[Fractie]]/MAX(Data_Warmte[Fractie])</f>
        <v>3.6194778348346016E-2</v>
      </c>
    </row>
    <row r="4411" spans="1:4" x14ac:dyDescent="0.25">
      <c r="A4411" s="10">
        <v>44015</v>
      </c>
      <c r="B4411" s="10">
        <f>DATE(1904,MONTH(Data_Warmte[[#This Row],[Datumtijd]]),DAY(Data_Warmte[[#This Row],[Datumtijd]]))+TIME(HOUR(Data_Warmte[[#This Row],[Datumtijd]]),MINUTE(Data_Warmte[[#This Row],[Datumtijd]]),SECOND(Data_Warmte[[#This Row],[Datumtijd]]))</f>
        <v>1646</v>
      </c>
      <c r="C4411" s="11">
        <v>9.026199999999995E-6</v>
      </c>
      <c r="D4411" s="7">
        <f>Data_Warmte[[#This Row],[Fractie]]/MAX(Data_Warmte[Fractie])</f>
        <v>2.1852754916204059E-2</v>
      </c>
    </row>
    <row r="4412" spans="1:4" x14ac:dyDescent="0.25">
      <c r="A4412" s="10">
        <v>44015.041666666664</v>
      </c>
      <c r="B4412" s="10">
        <f>DATE(1904,MONTH(Data_Warmte[[#This Row],[Datumtijd]]),DAY(Data_Warmte[[#This Row],[Datumtijd]]))+TIME(HOUR(Data_Warmte[[#This Row],[Datumtijd]]),MINUTE(Data_Warmte[[#This Row],[Datumtijd]]),SECOND(Data_Warmte[[#This Row],[Datumtijd]]))</f>
        <v>1646.0416666666667</v>
      </c>
      <c r="C4412" s="11">
        <v>8.3900800000000015E-6</v>
      </c>
      <c r="D4412" s="7">
        <f>Data_Warmte[[#This Row],[Fractie]]/MAX(Data_Warmte[Fractie])</f>
        <v>2.0312685511881576E-2</v>
      </c>
    </row>
    <row r="4413" spans="1:4" x14ac:dyDescent="0.25">
      <c r="A4413" s="10">
        <v>44015.083333333336</v>
      </c>
      <c r="B4413" s="10">
        <f>DATE(1904,MONTH(Data_Warmte[[#This Row],[Datumtijd]]),DAY(Data_Warmte[[#This Row],[Datumtijd]]))+TIME(HOUR(Data_Warmte[[#This Row],[Datumtijd]]),MINUTE(Data_Warmte[[#This Row],[Datumtijd]]),SECOND(Data_Warmte[[#This Row],[Datumtijd]]))</f>
        <v>1646.0833333333333</v>
      </c>
      <c r="C4413" s="11">
        <v>8.3051599999999969E-6</v>
      </c>
      <c r="D4413" s="7">
        <f>Data_Warmte[[#This Row],[Fractie]]/MAX(Data_Warmte[Fractie])</f>
        <v>2.0107091136897182E-2</v>
      </c>
    </row>
    <row r="4414" spans="1:4" x14ac:dyDescent="0.25">
      <c r="A4414" s="10">
        <v>44015.125</v>
      </c>
      <c r="B4414" s="10">
        <f>DATE(1904,MONTH(Data_Warmte[[#This Row],[Datumtijd]]),DAY(Data_Warmte[[#This Row],[Datumtijd]]))+TIME(HOUR(Data_Warmte[[#This Row],[Datumtijd]]),MINUTE(Data_Warmte[[#This Row],[Datumtijd]]),SECOND(Data_Warmte[[#This Row],[Datumtijd]]))</f>
        <v>1646.125</v>
      </c>
      <c r="C4414" s="11">
        <v>9.1024799999999983E-6</v>
      </c>
      <c r="D4414" s="7">
        <f>Data_Warmte[[#This Row],[Fractie]]/MAX(Data_Warmte[Fractie])</f>
        <v>2.2037431540365734E-2</v>
      </c>
    </row>
    <row r="4415" spans="1:4" x14ac:dyDescent="0.25">
      <c r="A4415" s="10">
        <v>44015.166666666664</v>
      </c>
      <c r="B4415" s="10">
        <f>DATE(1904,MONTH(Data_Warmte[[#This Row],[Datumtijd]]),DAY(Data_Warmte[[#This Row],[Datumtijd]]))+TIME(HOUR(Data_Warmte[[#This Row],[Datumtijd]]),MINUTE(Data_Warmte[[#This Row],[Datumtijd]]),SECOND(Data_Warmte[[#This Row],[Datumtijd]]))</f>
        <v>1646.1666666666667</v>
      </c>
      <c r="C4415" s="11">
        <v>7.9699999999999999E-6</v>
      </c>
      <c r="D4415" s="7">
        <f>Data_Warmte[[#This Row],[Fractie]]/MAX(Data_Warmte[Fractie])</f>
        <v>1.9295656719565981E-2</v>
      </c>
    </row>
    <row r="4416" spans="1:4" x14ac:dyDescent="0.25">
      <c r="A4416" s="10">
        <v>44015.208333333336</v>
      </c>
      <c r="B4416" s="10">
        <f>DATE(1904,MONTH(Data_Warmte[[#This Row],[Datumtijd]]),DAY(Data_Warmte[[#This Row],[Datumtijd]]))+TIME(HOUR(Data_Warmte[[#This Row],[Datumtijd]]),MINUTE(Data_Warmte[[#This Row],[Datumtijd]]),SECOND(Data_Warmte[[#This Row],[Datumtijd]]))</f>
        <v>1646.2083333333333</v>
      </c>
      <c r="C4416" s="11">
        <v>1.149E-5</v>
      </c>
      <c r="D4416" s="7">
        <f>Data_Warmte[[#This Row],[Fractie]]/MAX(Data_Warmte[Fractie])</f>
        <v>2.7817703351043051E-2</v>
      </c>
    </row>
    <row r="4417" spans="1:4" x14ac:dyDescent="0.25">
      <c r="A4417" s="10">
        <v>44015.25</v>
      </c>
      <c r="B4417" s="10">
        <f>DATE(1904,MONTH(Data_Warmte[[#This Row],[Datumtijd]]),DAY(Data_Warmte[[#This Row],[Datumtijd]]))+TIME(HOUR(Data_Warmte[[#This Row],[Datumtijd]]),MINUTE(Data_Warmte[[#This Row],[Datumtijd]]),SECOND(Data_Warmte[[#This Row],[Datumtijd]]))</f>
        <v>1646.25</v>
      </c>
      <c r="C4417" s="11">
        <v>2.6169040000000013E-5</v>
      </c>
      <c r="D4417" s="7">
        <f>Data_Warmte[[#This Row],[Fractie]]/MAX(Data_Warmte[Fractie])</f>
        <v>6.3356187267326364E-2</v>
      </c>
    </row>
    <row r="4418" spans="1:4" x14ac:dyDescent="0.25">
      <c r="A4418" s="10">
        <v>44015.291666666664</v>
      </c>
      <c r="B4418" s="10">
        <f>DATE(1904,MONTH(Data_Warmte[[#This Row],[Datumtijd]]),DAY(Data_Warmte[[#This Row],[Datumtijd]]))+TIME(HOUR(Data_Warmte[[#This Row],[Datumtijd]]),MINUTE(Data_Warmte[[#This Row],[Datumtijd]]),SECOND(Data_Warmte[[#This Row],[Datumtijd]]))</f>
        <v>1646.2916666666667</v>
      </c>
      <c r="C4418" s="11">
        <v>2.9440000000000013E-5</v>
      </c>
      <c r="D4418" s="7">
        <f>Data_Warmte[[#This Row],[Fractie]]/MAX(Data_Warmte[Fractie])</f>
        <v>7.1275299099626432E-2</v>
      </c>
    </row>
    <row r="4419" spans="1:4" x14ac:dyDescent="0.25">
      <c r="A4419" s="10">
        <v>44015.333333333336</v>
      </c>
      <c r="B4419" s="10">
        <f>DATE(1904,MONTH(Data_Warmte[[#This Row],[Datumtijd]]),DAY(Data_Warmte[[#This Row],[Datumtijd]]))+TIME(HOUR(Data_Warmte[[#This Row],[Datumtijd]]),MINUTE(Data_Warmte[[#This Row],[Datumtijd]]),SECOND(Data_Warmte[[#This Row],[Datumtijd]]))</f>
        <v>1646.3333333333333</v>
      </c>
      <c r="C4419" s="11">
        <v>2.3519999999999998E-5</v>
      </c>
      <c r="D4419" s="7">
        <f>Data_Warmte[[#This Row],[Fractie]]/MAX(Data_Warmte[Fractie])</f>
        <v>5.6942766128505871E-2</v>
      </c>
    </row>
    <row r="4420" spans="1:4" x14ac:dyDescent="0.25">
      <c r="A4420" s="10">
        <v>44015.375</v>
      </c>
      <c r="B4420" s="10">
        <f>DATE(1904,MONTH(Data_Warmte[[#This Row],[Datumtijd]]),DAY(Data_Warmte[[#This Row],[Datumtijd]]))+TIME(HOUR(Data_Warmte[[#This Row],[Datumtijd]]),MINUTE(Data_Warmte[[#This Row],[Datumtijd]]),SECOND(Data_Warmte[[#This Row],[Datumtijd]]))</f>
        <v>1646.375</v>
      </c>
      <c r="C4420" s="11">
        <v>2.3879999999999998E-5</v>
      </c>
      <c r="D4420" s="7">
        <f>Data_Warmte[[#This Row],[Fractie]]/MAX(Data_Warmte[Fractie])</f>
        <v>5.7814339079452395E-2</v>
      </c>
    </row>
    <row r="4421" spans="1:4" x14ac:dyDescent="0.25">
      <c r="A4421" s="10">
        <v>44015.416666666664</v>
      </c>
      <c r="B4421" s="10">
        <f>DATE(1904,MONTH(Data_Warmte[[#This Row],[Datumtijd]]),DAY(Data_Warmte[[#This Row],[Datumtijd]]))+TIME(HOUR(Data_Warmte[[#This Row],[Datumtijd]]),MINUTE(Data_Warmte[[#This Row],[Datumtijd]]),SECOND(Data_Warmte[[#This Row],[Datumtijd]]))</f>
        <v>1646.4166666666667</v>
      </c>
      <c r="C4421" s="11">
        <v>2.0129999999999999E-5</v>
      </c>
      <c r="D4421" s="7">
        <f>Data_Warmte[[#This Row],[Fractie]]/MAX(Data_Warmte[Fractie])</f>
        <v>4.873545417375949E-2</v>
      </c>
    </row>
    <row r="4422" spans="1:4" x14ac:dyDescent="0.25">
      <c r="A4422" s="10">
        <v>44015.458333333336</v>
      </c>
      <c r="B4422" s="10">
        <f>DATE(1904,MONTH(Data_Warmte[[#This Row],[Datumtijd]]),DAY(Data_Warmte[[#This Row],[Datumtijd]]))+TIME(HOUR(Data_Warmte[[#This Row],[Datumtijd]]),MINUTE(Data_Warmte[[#This Row],[Datumtijd]]),SECOND(Data_Warmte[[#This Row],[Datumtijd]]))</f>
        <v>1646.4583333333333</v>
      </c>
      <c r="C4422" s="11">
        <v>2.2079999999999999E-5</v>
      </c>
      <c r="D4422" s="7">
        <f>Data_Warmte[[#This Row],[Fractie]]/MAX(Data_Warmte[Fractie])</f>
        <v>5.3456474324719803E-2</v>
      </c>
    </row>
    <row r="4423" spans="1:4" x14ac:dyDescent="0.25">
      <c r="A4423" s="10">
        <v>44015.5</v>
      </c>
      <c r="B4423" s="10">
        <f>DATE(1904,MONTH(Data_Warmte[[#This Row],[Datumtijd]]),DAY(Data_Warmte[[#This Row],[Datumtijd]]))+TIME(HOUR(Data_Warmte[[#This Row],[Datumtijd]]),MINUTE(Data_Warmte[[#This Row],[Datumtijd]]),SECOND(Data_Warmte[[#This Row],[Datumtijd]]))</f>
        <v>1646.5</v>
      </c>
      <c r="C4423" s="11">
        <v>2.1489999999999999E-5</v>
      </c>
      <c r="D4423" s="7">
        <f>Data_Warmte[[#This Row],[Fractie]]/MAX(Data_Warmte[Fractie])</f>
        <v>5.2028063099557452E-2</v>
      </c>
    </row>
    <row r="4424" spans="1:4" x14ac:dyDescent="0.25">
      <c r="A4424" s="10">
        <v>44015.541666666664</v>
      </c>
      <c r="B4424" s="10">
        <f>DATE(1904,MONTH(Data_Warmte[[#This Row],[Datumtijd]]),DAY(Data_Warmte[[#This Row],[Datumtijd]]))+TIME(HOUR(Data_Warmte[[#This Row],[Datumtijd]]),MINUTE(Data_Warmte[[#This Row],[Datumtijd]]),SECOND(Data_Warmte[[#This Row],[Datumtijd]]))</f>
        <v>1646.5416666666667</v>
      </c>
      <c r="C4424" s="11">
        <v>1.7600000000000001E-5</v>
      </c>
      <c r="D4424" s="7">
        <f>Data_Warmte[[#This Row],[Fractie]]/MAX(Data_Warmte[Fractie])</f>
        <v>4.2610233157385352E-2</v>
      </c>
    </row>
    <row r="4425" spans="1:4" x14ac:dyDescent="0.25">
      <c r="A4425" s="10">
        <v>44015.583333333336</v>
      </c>
      <c r="B4425" s="10">
        <f>DATE(1904,MONTH(Data_Warmte[[#This Row],[Datumtijd]]),DAY(Data_Warmte[[#This Row],[Datumtijd]]))+TIME(HOUR(Data_Warmte[[#This Row],[Datumtijd]]),MINUTE(Data_Warmte[[#This Row],[Datumtijd]]),SECOND(Data_Warmte[[#This Row],[Datumtijd]]))</f>
        <v>1646.5833333333333</v>
      </c>
      <c r="C4425" s="11">
        <v>1.6120000000000002E-5</v>
      </c>
      <c r="D4425" s="7">
        <f>Data_Warmte[[#This Row],[Fractie]]/MAX(Data_Warmte[Fractie])</f>
        <v>3.9027099914605221E-2</v>
      </c>
    </row>
    <row r="4426" spans="1:4" x14ac:dyDescent="0.25">
      <c r="A4426" s="10">
        <v>44015.625</v>
      </c>
      <c r="B4426" s="10">
        <f>DATE(1904,MONTH(Data_Warmte[[#This Row],[Datumtijd]]),DAY(Data_Warmte[[#This Row],[Datumtijd]]))+TIME(HOUR(Data_Warmte[[#This Row],[Datumtijd]]),MINUTE(Data_Warmte[[#This Row],[Datumtijd]]),SECOND(Data_Warmte[[#This Row],[Datumtijd]]))</f>
        <v>1646.625</v>
      </c>
      <c r="C4426" s="11">
        <v>1.6779999999999999E-5</v>
      </c>
      <c r="D4426" s="7">
        <f>Data_Warmte[[#This Row],[Fractie]]/MAX(Data_Warmte[Fractie])</f>
        <v>4.0624983658007166E-2</v>
      </c>
    </row>
    <row r="4427" spans="1:4" x14ac:dyDescent="0.25">
      <c r="A4427" s="10">
        <v>44015.666666666664</v>
      </c>
      <c r="B4427" s="10">
        <f>DATE(1904,MONTH(Data_Warmte[[#This Row],[Datumtijd]]),DAY(Data_Warmte[[#This Row],[Datumtijd]]))+TIME(HOUR(Data_Warmte[[#This Row],[Datumtijd]]),MINUTE(Data_Warmte[[#This Row],[Datumtijd]]),SECOND(Data_Warmte[[#This Row],[Datumtijd]]))</f>
        <v>1646.6666666666667</v>
      </c>
      <c r="C4427" s="11">
        <v>2.3892160000000009E-5</v>
      </c>
      <c r="D4427" s="7">
        <f>Data_Warmte[[#This Row],[Fractie]]/MAX(Data_Warmte[Fractie])</f>
        <v>5.7843778876906608E-2</v>
      </c>
    </row>
    <row r="4428" spans="1:4" x14ac:dyDescent="0.25">
      <c r="A4428" s="10">
        <v>44015.708333333336</v>
      </c>
      <c r="B4428" s="10">
        <f>DATE(1904,MONTH(Data_Warmte[[#This Row],[Datumtijd]]),DAY(Data_Warmte[[#This Row],[Datumtijd]]))+TIME(HOUR(Data_Warmte[[#This Row],[Datumtijd]]),MINUTE(Data_Warmte[[#This Row],[Datumtijd]]),SECOND(Data_Warmte[[#This Row],[Datumtijd]]))</f>
        <v>1646.7083333333333</v>
      </c>
      <c r="C4428" s="11">
        <v>4.0445039999999979E-5</v>
      </c>
      <c r="D4428" s="7">
        <f>Data_Warmte[[#This Row],[Fractie]]/MAX(Data_Warmte[Fractie])</f>
        <v>9.791889684430545E-2</v>
      </c>
    </row>
    <row r="4429" spans="1:4" x14ac:dyDescent="0.25">
      <c r="A4429" s="10">
        <v>44015.75</v>
      </c>
      <c r="B4429" s="10">
        <f>DATE(1904,MONTH(Data_Warmte[[#This Row],[Datumtijd]]),DAY(Data_Warmte[[#This Row],[Datumtijd]]))+TIME(HOUR(Data_Warmte[[#This Row],[Datumtijd]]),MINUTE(Data_Warmte[[#This Row],[Datumtijd]]),SECOND(Data_Warmte[[#This Row],[Datumtijd]]))</f>
        <v>1646.75</v>
      </c>
      <c r="C4429" s="11">
        <v>3.9812699999999986E-5</v>
      </c>
      <c r="D4429" s="7">
        <f>Data_Warmte[[#This Row],[Fractie]]/MAX(Data_Warmte[Fractie])</f>
        <v>9.6387978955967901E-2</v>
      </c>
    </row>
    <row r="4430" spans="1:4" x14ac:dyDescent="0.25">
      <c r="A4430" s="10">
        <v>44015.791666666664</v>
      </c>
      <c r="B4430" s="10">
        <f>DATE(1904,MONTH(Data_Warmte[[#This Row],[Datumtijd]]),DAY(Data_Warmte[[#This Row],[Datumtijd]]))+TIME(HOUR(Data_Warmte[[#This Row],[Datumtijd]]),MINUTE(Data_Warmte[[#This Row],[Datumtijd]]),SECOND(Data_Warmte[[#This Row],[Datumtijd]]))</f>
        <v>1646.7916666666667</v>
      </c>
      <c r="C4430" s="11">
        <v>3.2721929999999998E-5</v>
      </c>
      <c r="D4430" s="7">
        <f>Data_Warmte[[#This Row],[Fractie]]/MAX(Data_Warmte[Fractie])</f>
        <v>7.9220969696570595E-2</v>
      </c>
    </row>
    <row r="4431" spans="1:4" x14ac:dyDescent="0.25">
      <c r="A4431" s="10">
        <v>44015.833333333336</v>
      </c>
      <c r="B4431" s="10">
        <f>DATE(1904,MONTH(Data_Warmte[[#This Row],[Datumtijd]]),DAY(Data_Warmte[[#This Row],[Datumtijd]]))+TIME(HOUR(Data_Warmte[[#This Row],[Datumtijd]]),MINUTE(Data_Warmte[[#This Row],[Datumtijd]]),SECOND(Data_Warmte[[#This Row],[Datumtijd]]))</f>
        <v>1646.8333333333333</v>
      </c>
      <c r="C4431" s="11">
        <v>2.5995240000000008E-5</v>
      </c>
      <c r="D4431" s="7">
        <f>Data_Warmte[[#This Row],[Fractie]]/MAX(Data_Warmte[Fractie])</f>
        <v>6.293541121489718E-2</v>
      </c>
    </row>
    <row r="4432" spans="1:4" x14ac:dyDescent="0.25">
      <c r="A4432" s="10">
        <v>44015.875</v>
      </c>
      <c r="B4432" s="10">
        <f>DATE(1904,MONTH(Data_Warmte[[#This Row],[Datumtijd]]),DAY(Data_Warmte[[#This Row],[Datumtijd]]))+TIME(HOUR(Data_Warmte[[#This Row],[Datumtijd]]),MINUTE(Data_Warmte[[#This Row],[Datumtijd]]),SECOND(Data_Warmte[[#This Row],[Datumtijd]]))</f>
        <v>1646.875</v>
      </c>
      <c r="C4432" s="11">
        <v>2.2285790000000005E-5</v>
      </c>
      <c r="D4432" s="7">
        <f>Data_Warmte[[#This Row],[Fractie]]/MAX(Data_Warmte[Fractie])</f>
        <v>5.3954699317984495E-2</v>
      </c>
    </row>
    <row r="4433" spans="1:4" x14ac:dyDescent="0.25">
      <c r="A4433" s="10">
        <v>44015.916666666664</v>
      </c>
      <c r="B4433" s="10">
        <f>DATE(1904,MONTH(Data_Warmte[[#This Row],[Datumtijd]]),DAY(Data_Warmte[[#This Row],[Datumtijd]]))+TIME(HOUR(Data_Warmte[[#This Row],[Datumtijd]]),MINUTE(Data_Warmte[[#This Row],[Datumtijd]]),SECOND(Data_Warmte[[#This Row],[Datumtijd]]))</f>
        <v>1646.9166666666667</v>
      </c>
      <c r="C4433" s="11">
        <v>1.9083750000000009E-5</v>
      </c>
      <c r="D4433" s="7">
        <f>Data_Warmte[[#This Row],[Fractie]]/MAX(Data_Warmte[Fractie])</f>
        <v>4.6202445285071198E-2</v>
      </c>
    </row>
    <row r="4434" spans="1:4" x14ac:dyDescent="0.25">
      <c r="A4434" s="10">
        <v>44015.958333333336</v>
      </c>
      <c r="B4434" s="10">
        <f>DATE(1904,MONTH(Data_Warmte[[#This Row],[Datumtijd]]),DAY(Data_Warmte[[#This Row],[Datumtijd]]))+TIME(HOUR(Data_Warmte[[#This Row],[Datumtijd]]),MINUTE(Data_Warmte[[#This Row],[Datumtijd]]),SECOND(Data_Warmte[[#This Row],[Datumtijd]]))</f>
        <v>1646.9583333333333</v>
      </c>
      <c r="C4434" s="11">
        <v>1.4568760000000001E-5</v>
      </c>
      <c r="D4434" s="7">
        <f>Data_Warmte[[#This Row],[Fractie]]/MAX(Data_Warmte[Fractie])</f>
        <v>3.5271492068976673E-2</v>
      </c>
    </row>
    <row r="4435" spans="1:4" x14ac:dyDescent="0.25">
      <c r="A4435" s="10">
        <v>44016</v>
      </c>
      <c r="B4435" s="10">
        <f>DATE(1904,MONTH(Data_Warmte[[#This Row],[Datumtijd]]),DAY(Data_Warmte[[#This Row],[Datumtijd]]))+TIME(HOUR(Data_Warmte[[#This Row],[Datumtijd]]),MINUTE(Data_Warmte[[#This Row],[Datumtijd]]),SECOND(Data_Warmte[[#This Row],[Datumtijd]]))</f>
        <v>1647</v>
      </c>
      <c r="C4435" s="11">
        <v>1.0876310000000002E-5</v>
      </c>
      <c r="D4435" s="7">
        <f>Data_Warmte[[#This Row],[Fractie]]/MAX(Data_Warmte[Fractie])</f>
        <v>2.6331937783636475E-2</v>
      </c>
    </row>
    <row r="4436" spans="1:4" x14ac:dyDescent="0.25">
      <c r="A4436" s="10">
        <v>44016.041666666664</v>
      </c>
      <c r="B4436" s="10">
        <f>DATE(1904,MONTH(Data_Warmte[[#This Row],[Datumtijd]]),DAY(Data_Warmte[[#This Row],[Datumtijd]]))+TIME(HOUR(Data_Warmte[[#This Row],[Datumtijd]]),MINUTE(Data_Warmte[[#This Row],[Datumtijd]]),SECOND(Data_Warmte[[#This Row],[Datumtijd]]))</f>
        <v>1647.0416666666667</v>
      </c>
      <c r="C4436" s="11">
        <v>9.2779300000000001E-6</v>
      </c>
      <c r="D4436" s="7">
        <f>Data_Warmte[[#This Row],[Fractie]]/MAX(Data_Warmte[Fractie])</f>
        <v>2.2462202302153424E-2</v>
      </c>
    </row>
    <row r="4437" spans="1:4" x14ac:dyDescent="0.25">
      <c r="A4437" s="10">
        <v>44016.083333333336</v>
      </c>
      <c r="B4437" s="10">
        <f>DATE(1904,MONTH(Data_Warmte[[#This Row],[Datumtijd]]),DAY(Data_Warmte[[#This Row],[Datumtijd]]))+TIME(HOUR(Data_Warmte[[#This Row],[Datumtijd]]),MINUTE(Data_Warmte[[#This Row],[Datumtijd]]),SECOND(Data_Warmte[[#This Row],[Datumtijd]]))</f>
        <v>1647.0833333333333</v>
      </c>
      <c r="C4437" s="11">
        <v>8.9874500000000049E-6</v>
      </c>
      <c r="D4437" s="7">
        <f>Data_Warmte[[#This Row],[Fractie]]/MAX(Data_Warmte[Fractie])</f>
        <v>2.175893977217859E-2</v>
      </c>
    </row>
    <row r="4438" spans="1:4" x14ac:dyDescent="0.25">
      <c r="A4438" s="10">
        <v>44016.125</v>
      </c>
      <c r="B4438" s="10">
        <f>DATE(1904,MONTH(Data_Warmte[[#This Row],[Datumtijd]]),DAY(Data_Warmte[[#This Row],[Datumtijd]]))+TIME(HOUR(Data_Warmte[[#This Row],[Datumtijd]]),MINUTE(Data_Warmte[[#This Row],[Datumtijd]]),SECOND(Data_Warmte[[#This Row],[Datumtijd]]))</f>
        <v>1647.125</v>
      </c>
      <c r="C4438" s="11">
        <v>8.5249599999999977E-6</v>
      </c>
      <c r="D4438" s="7">
        <f>Data_Warmte[[#This Row],[Fractie]]/MAX(Data_Warmte[Fractie])</f>
        <v>2.0639234844169529E-2</v>
      </c>
    </row>
    <row r="4439" spans="1:4" x14ac:dyDescent="0.25">
      <c r="A4439" s="10">
        <v>44016.166666666664</v>
      </c>
      <c r="B4439" s="10">
        <f>DATE(1904,MONTH(Data_Warmte[[#This Row],[Datumtijd]]),DAY(Data_Warmte[[#This Row],[Datumtijd]]))+TIME(HOUR(Data_Warmte[[#This Row],[Datumtijd]]),MINUTE(Data_Warmte[[#This Row],[Datumtijd]]),SECOND(Data_Warmte[[#This Row],[Datumtijd]]))</f>
        <v>1647.1666666666667</v>
      </c>
      <c r="C4439" s="11">
        <v>7.9200000000000004E-6</v>
      </c>
      <c r="D4439" s="7">
        <f>Data_Warmte[[#This Row],[Fractie]]/MAX(Data_Warmte[Fractie])</f>
        <v>1.9174604920823408E-2</v>
      </c>
    </row>
    <row r="4440" spans="1:4" x14ac:dyDescent="0.25">
      <c r="A4440" s="10">
        <v>44016.208333333336</v>
      </c>
      <c r="B4440" s="10">
        <f>DATE(1904,MONTH(Data_Warmte[[#This Row],[Datumtijd]]),DAY(Data_Warmte[[#This Row],[Datumtijd]]))+TIME(HOUR(Data_Warmte[[#This Row],[Datumtijd]]),MINUTE(Data_Warmte[[#This Row],[Datumtijd]]),SECOND(Data_Warmte[[#This Row],[Datumtijd]]))</f>
        <v>1647.2083333333333</v>
      </c>
      <c r="C4440" s="11">
        <v>9.4312200000000001E-6</v>
      </c>
      <c r="D4440" s="7">
        <f>Data_Warmte[[#This Row],[Fractie]]/MAX(Data_Warmte[Fractie])</f>
        <v>2.2833322906738403E-2</v>
      </c>
    </row>
    <row r="4441" spans="1:4" x14ac:dyDescent="0.25">
      <c r="A4441" s="10">
        <v>44016.25</v>
      </c>
      <c r="B4441" s="10">
        <f>DATE(1904,MONTH(Data_Warmte[[#This Row],[Datumtijd]]),DAY(Data_Warmte[[#This Row],[Datumtijd]]))+TIME(HOUR(Data_Warmte[[#This Row],[Datumtijd]]),MINUTE(Data_Warmte[[#This Row],[Datumtijd]]),SECOND(Data_Warmte[[#This Row],[Datumtijd]]))</f>
        <v>1647.25</v>
      </c>
      <c r="C4441" s="11">
        <v>1.2915599999999995E-5</v>
      </c>
      <c r="D4441" s="7">
        <f>Data_Warmte[[#This Row],[Fractie]]/MAX(Data_Warmte[Fractie])</f>
        <v>3.1269132236791251E-2</v>
      </c>
    </row>
    <row r="4442" spans="1:4" x14ac:dyDescent="0.25">
      <c r="A4442" s="10">
        <v>44016.291666666664</v>
      </c>
      <c r="B4442" s="10">
        <f>DATE(1904,MONTH(Data_Warmte[[#This Row],[Datumtijd]]),DAY(Data_Warmte[[#This Row],[Datumtijd]]))+TIME(HOUR(Data_Warmte[[#This Row],[Datumtijd]]),MINUTE(Data_Warmte[[#This Row],[Datumtijd]]),SECOND(Data_Warmte[[#This Row],[Datumtijd]]))</f>
        <v>1647.2916666666667</v>
      </c>
      <c r="C4442" s="11">
        <v>2.5419160000000003E-5</v>
      </c>
      <c r="D4442" s="7">
        <f>Data_Warmte[[#This Row],[Fractie]]/MAX(Data_Warmte[Fractie])</f>
        <v>6.1540700810504743E-2</v>
      </c>
    </row>
    <row r="4443" spans="1:4" x14ac:dyDescent="0.25">
      <c r="A4443" s="10">
        <v>44016.333333333336</v>
      </c>
      <c r="B4443" s="10">
        <f>DATE(1904,MONTH(Data_Warmte[[#This Row],[Datumtijd]]),DAY(Data_Warmte[[#This Row],[Datumtijd]]))+TIME(HOUR(Data_Warmte[[#This Row],[Datumtijd]]),MINUTE(Data_Warmte[[#This Row],[Datumtijd]]),SECOND(Data_Warmte[[#This Row],[Datumtijd]]))</f>
        <v>1647.3333333333333</v>
      </c>
      <c r="C4443" s="11">
        <v>3.6199840000000028E-5</v>
      </c>
      <c r="D4443" s="7">
        <f>Data_Warmte[[#This Row],[Fractie]]/MAX(Data_Warmte[Fractie])</f>
        <v>8.764111492386624E-2</v>
      </c>
    </row>
    <row r="4444" spans="1:4" x14ac:dyDescent="0.25">
      <c r="A4444" s="10">
        <v>44016.375</v>
      </c>
      <c r="B4444" s="10">
        <f>DATE(1904,MONTH(Data_Warmte[[#This Row],[Datumtijd]]),DAY(Data_Warmte[[#This Row],[Datumtijd]]))+TIME(HOUR(Data_Warmte[[#This Row],[Datumtijd]]),MINUTE(Data_Warmte[[#This Row],[Datumtijd]]),SECOND(Data_Warmte[[#This Row],[Datumtijd]]))</f>
        <v>1647.375</v>
      </c>
      <c r="C4444" s="11">
        <v>3.428279999999999E-5</v>
      </c>
      <c r="D4444" s="7">
        <f>Data_Warmte[[#This Row],[Fractie]]/MAX(Data_Warmte[Fractie])</f>
        <v>8.2999892118636939E-2</v>
      </c>
    </row>
    <row r="4445" spans="1:4" x14ac:dyDescent="0.25">
      <c r="A4445" s="10">
        <v>44016.416666666664</v>
      </c>
      <c r="B4445" s="10">
        <f>DATE(1904,MONTH(Data_Warmte[[#This Row],[Datumtijd]]),DAY(Data_Warmte[[#This Row],[Datumtijd]]))+TIME(HOUR(Data_Warmte[[#This Row],[Datumtijd]]),MINUTE(Data_Warmte[[#This Row],[Datumtijd]]),SECOND(Data_Warmte[[#This Row],[Datumtijd]]))</f>
        <v>1647.4166666666667</v>
      </c>
      <c r="C4445" s="11">
        <v>2.5680000000000001E-5</v>
      </c>
      <c r="D4445" s="7">
        <f>Data_Warmte[[#This Row],[Fractie]]/MAX(Data_Warmte[Fractie])</f>
        <v>6.2172203834184994E-2</v>
      </c>
    </row>
    <row r="4446" spans="1:4" x14ac:dyDescent="0.25">
      <c r="A4446" s="10">
        <v>44016.458333333336</v>
      </c>
      <c r="B4446" s="10">
        <f>DATE(1904,MONTH(Data_Warmte[[#This Row],[Datumtijd]]),DAY(Data_Warmte[[#This Row],[Datumtijd]]))+TIME(HOUR(Data_Warmte[[#This Row],[Datumtijd]]),MINUTE(Data_Warmte[[#This Row],[Datumtijd]]),SECOND(Data_Warmte[[#This Row],[Datumtijd]]))</f>
        <v>1647.4583333333333</v>
      </c>
      <c r="C4446" s="11">
        <v>2.6767250000000007E-5</v>
      </c>
      <c r="D4446" s="7">
        <f>Data_Warmte[[#This Row],[Fractie]]/MAX(Data_Warmte[Fractie])</f>
        <v>6.4804475197842229E-2</v>
      </c>
    </row>
    <row r="4447" spans="1:4" x14ac:dyDescent="0.25">
      <c r="A4447" s="10">
        <v>44016.5</v>
      </c>
      <c r="B4447" s="10">
        <f>DATE(1904,MONTH(Data_Warmte[[#This Row],[Datumtijd]]),DAY(Data_Warmte[[#This Row],[Datumtijd]]))+TIME(HOUR(Data_Warmte[[#This Row],[Datumtijd]]),MINUTE(Data_Warmte[[#This Row],[Datumtijd]]),SECOND(Data_Warmte[[#This Row],[Datumtijd]]))</f>
        <v>1647.5</v>
      </c>
      <c r="C4447" s="11">
        <v>2.465015E-5</v>
      </c>
      <c r="D4447" s="7">
        <f>Data_Warmte[[#This Row],[Fractie]]/MAX(Data_Warmte[Fractie])</f>
        <v>5.9678899935484232E-2</v>
      </c>
    </row>
    <row r="4448" spans="1:4" x14ac:dyDescent="0.25">
      <c r="A4448" s="10">
        <v>44016.541666666664</v>
      </c>
      <c r="B4448" s="10">
        <f>DATE(1904,MONTH(Data_Warmte[[#This Row],[Datumtijd]]),DAY(Data_Warmte[[#This Row],[Datumtijd]]))+TIME(HOUR(Data_Warmte[[#This Row],[Datumtijd]]),MINUTE(Data_Warmte[[#This Row],[Datumtijd]]),SECOND(Data_Warmte[[#This Row],[Datumtijd]]))</f>
        <v>1647.5416666666667</v>
      </c>
      <c r="C4448" s="11">
        <v>2.2510710000000005E-5</v>
      </c>
      <c r="D4448" s="7">
        <f>Data_Warmte[[#This Row],[Fractie]]/MAX(Data_Warmte[Fractie])</f>
        <v>5.4499238729448084E-2</v>
      </c>
    </row>
    <row r="4449" spans="1:4" x14ac:dyDescent="0.25">
      <c r="A4449" s="10">
        <v>44016.583333333336</v>
      </c>
      <c r="B4449" s="10">
        <f>DATE(1904,MONTH(Data_Warmte[[#This Row],[Datumtijd]]),DAY(Data_Warmte[[#This Row],[Datumtijd]]))+TIME(HOUR(Data_Warmte[[#This Row],[Datumtijd]]),MINUTE(Data_Warmte[[#This Row],[Datumtijd]]),SECOND(Data_Warmte[[#This Row],[Datumtijd]]))</f>
        <v>1647.5833333333333</v>
      </c>
      <c r="C4449" s="11">
        <v>1.8636170000000001E-5</v>
      </c>
      <c r="D4449" s="7">
        <f>Data_Warmte[[#This Row],[Fractie]]/MAX(Data_Warmte[Fractie])</f>
        <v>4.5118838003447168E-2</v>
      </c>
    </row>
    <row r="4450" spans="1:4" x14ac:dyDescent="0.25">
      <c r="A4450" s="10">
        <v>44016.625</v>
      </c>
      <c r="B4450" s="10">
        <f>DATE(1904,MONTH(Data_Warmte[[#This Row],[Datumtijd]]),DAY(Data_Warmte[[#This Row],[Datumtijd]]))+TIME(HOUR(Data_Warmte[[#This Row],[Datumtijd]]),MINUTE(Data_Warmte[[#This Row],[Datumtijd]]),SECOND(Data_Warmte[[#This Row],[Datumtijd]]))</f>
        <v>1647.625</v>
      </c>
      <c r="C4450" s="11">
        <v>1.9276450000000001E-5</v>
      </c>
      <c r="D4450" s="7">
        <f>Data_Warmte[[#This Row],[Fractie]]/MAX(Data_Warmte[Fractie])</f>
        <v>4.6668978917425052E-2</v>
      </c>
    </row>
    <row r="4451" spans="1:4" x14ac:dyDescent="0.25">
      <c r="A4451" s="10">
        <v>44016.666666666664</v>
      </c>
      <c r="B4451" s="10">
        <f>DATE(1904,MONTH(Data_Warmte[[#This Row],[Datumtijd]]),DAY(Data_Warmte[[#This Row],[Datumtijd]]))+TIME(HOUR(Data_Warmte[[#This Row],[Datumtijd]]),MINUTE(Data_Warmte[[#This Row],[Datumtijd]]),SECOND(Data_Warmte[[#This Row],[Datumtijd]]))</f>
        <v>1647.6666666666667</v>
      </c>
      <c r="C4451" s="11">
        <v>2.2698240000000002E-5</v>
      </c>
      <c r="D4451" s="7">
        <f>Data_Warmte[[#This Row],[Fractie]]/MAX(Data_Warmte[Fractie])</f>
        <v>5.4953255605811963E-2</v>
      </c>
    </row>
    <row r="4452" spans="1:4" x14ac:dyDescent="0.25">
      <c r="A4452" s="10">
        <v>44016.708333333336</v>
      </c>
      <c r="B4452" s="10">
        <f>DATE(1904,MONTH(Data_Warmte[[#This Row],[Datumtijd]]),DAY(Data_Warmte[[#This Row],[Datumtijd]]))+TIME(HOUR(Data_Warmte[[#This Row],[Datumtijd]]),MINUTE(Data_Warmte[[#This Row],[Datumtijd]]),SECOND(Data_Warmte[[#This Row],[Datumtijd]]))</f>
        <v>1647.7083333333333</v>
      </c>
      <c r="C4452" s="11">
        <v>3.1953100000000004E-5</v>
      </c>
      <c r="D4452" s="7">
        <f>Data_Warmte[[#This Row],[Fractie]]/MAX(Data_Warmte[Fractie])</f>
        <v>7.7359604608025573E-2</v>
      </c>
    </row>
    <row r="4453" spans="1:4" x14ac:dyDescent="0.25">
      <c r="A4453" s="10">
        <v>44016.75</v>
      </c>
      <c r="B4453" s="10">
        <f>DATE(1904,MONTH(Data_Warmte[[#This Row],[Datumtijd]]),DAY(Data_Warmte[[#This Row],[Datumtijd]]))+TIME(HOUR(Data_Warmte[[#This Row],[Datumtijd]]),MINUTE(Data_Warmte[[#This Row],[Datumtijd]]),SECOND(Data_Warmte[[#This Row],[Datumtijd]]))</f>
        <v>1647.75</v>
      </c>
      <c r="C4453" s="11">
        <v>3.5055890000000004E-5</v>
      </c>
      <c r="D4453" s="7">
        <f>Data_Warmte[[#This Row],[Fractie]]/MAX(Data_Warmte[Fractie])</f>
        <v>8.4871570820434866E-2</v>
      </c>
    </row>
    <row r="4454" spans="1:4" x14ac:dyDescent="0.25">
      <c r="A4454" s="10">
        <v>44016.791666666664</v>
      </c>
      <c r="B4454" s="10">
        <f>DATE(1904,MONTH(Data_Warmte[[#This Row],[Datumtijd]]),DAY(Data_Warmte[[#This Row],[Datumtijd]]))+TIME(HOUR(Data_Warmte[[#This Row],[Datumtijd]]),MINUTE(Data_Warmte[[#This Row],[Datumtijd]]),SECOND(Data_Warmte[[#This Row],[Datumtijd]]))</f>
        <v>1647.7916666666667</v>
      </c>
      <c r="C4454" s="11">
        <v>3.3516890000000004E-5</v>
      </c>
      <c r="D4454" s="7">
        <f>Data_Warmte[[#This Row],[Fractie]]/MAX(Data_Warmte[Fractie])</f>
        <v>8.1145596455138497E-2</v>
      </c>
    </row>
    <row r="4455" spans="1:4" x14ac:dyDescent="0.25">
      <c r="A4455" s="10">
        <v>44016.833333333336</v>
      </c>
      <c r="B4455" s="10">
        <f>DATE(1904,MONTH(Data_Warmte[[#This Row],[Datumtijd]]),DAY(Data_Warmte[[#This Row],[Datumtijd]]))+TIME(HOUR(Data_Warmte[[#This Row],[Datumtijd]]),MINUTE(Data_Warmte[[#This Row],[Datumtijd]]),SECOND(Data_Warmte[[#This Row],[Datumtijd]]))</f>
        <v>1647.8333333333333</v>
      </c>
      <c r="C4455" s="11">
        <v>2.5768999999999987E-5</v>
      </c>
      <c r="D4455" s="7">
        <f>Data_Warmte[[#This Row],[Fractie]]/MAX(Data_Warmte[Fractie])</f>
        <v>6.2387676035946735E-2</v>
      </c>
    </row>
    <row r="4456" spans="1:4" x14ac:dyDescent="0.25">
      <c r="A4456" s="10">
        <v>44016.875</v>
      </c>
      <c r="B4456" s="10">
        <f>DATE(1904,MONTH(Data_Warmte[[#This Row],[Datumtijd]]),DAY(Data_Warmte[[#This Row],[Datumtijd]]))+TIME(HOUR(Data_Warmte[[#This Row],[Datumtijd]]),MINUTE(Data_Warmte[[#This Row],[Datumtijd]]),SECOND(Data_Warmte[[#This Row],[Datumtijd]]))</f>
        <v>1647.875</v>
      </c>
      <c r="C4456" s="11">
        <v>1.7329999999999998E-5</v>
      </c>
      <c r="D4456" s="7">
        <f>Data_Warmte[[#This Row],[Fractie]]/MAX(Data_Warmte[Fractie])</f>
        <v>4.1956553444175461E-2</v>
      </c>
    </row>
    <row r="4457" spans="1:4" x14ac:dyDescent="0.25">
      <c r="A4457" s="10">
        <v>44016.916666666664</v>
      </c>
      <c r="B4457" s="10">
        <f>DATE(1904,MONTH(Data_Warmte[[#This Row],[Datumtijd]]),DAY(Data_Warmte[[#This Row],[Datumtijd]]))+TIME(HOUR(Data_Warmte[[#This Row],[Datumtijd]]),MINUTE(Data_Warmte[[#This Row],[Datumtijd]]),SECOND(Data_Warmte[[#This Row],[Datumtijd]]))</f>
        <v>1647.9166666666667</v>
      </c>
      <c r="C4457" s="11">
        <v>1.6251000000000008E-5</v>
      </c>
      <c r="D4457" s="7">
        <f>Data_Warmte[[#This Row],[Fractie]]/MAX(Data_Warmte[Fractie])</f>
        <v>3.9344255627310774E-2</v>
      </c>
    </row>
    <row r="4458" spans="1:4" x14ac:dyDescent="0.25">
      <c r="A4458" s="10">
        <v>44016.958333333336</v>
      </c>
      <c r="B4458" s="10">
        <f>DATE(1904,MONTH(Data_Warmte[[#This Row],[Datumtijd]]),DAY(Data_Warmte[[#This Row],[Datumtijd]]))+TIME(HOUR(Data_Warmte[[#This Row],[Datumtijd]]),MINUTE(Data_Warmte[[#This Row],[Datumtijd]]),SECOND(Data_Warmte[[#This Row],[Datumtijd]]))</f>
        <v>1647.9583333333333</v>
      </c>
      <c r="C4458" s="11">
        <v>1.2435270000000001E-5</v>
      </c>
      <c r="D4458" s="7">
        <f>Data_Warmte[[#This Row],[Fractie]]/MAX(Data_Warmte[Fractie])</f>
        <v>3.0106236026990873E-2</v>
      </c>
    </row>
    <row r="4459" spans="1:4" x14ac:dyDescent="0.25">
      <c r="A4459" s="10">
        <v>44017</v>
      </c>
      <c r="B4459" s="10">
        <f>DATE(1904,MONTH(Data_Warmte[[#This Row],[Datumtijd]]),DAY(Data_Warmte[[#This Row],[Datumtijd]]))+TIME(HOUR(Data_Warmte[[#This Row],[Datumtijd]]),MINUTE(Data_Warmte[[#This Row],[Datumtijd]]),SECOND(Data_Warmte[[#This Row],[Datumtijd]]))</f>
        <v>1648</v>
      </c>
      <c r="C4459" s="11">
        <v>9.2454999999999998E-6</v>
      </c>
      <c r="D4459" s="7">
        <f>Data_Warmte[[#This Row],[Fractie]]/MAX(Data_Warmte[Fractie])</f>
        <v>2.2383688105488991E-2</v>
      </c>
    </row>
    <row r="4460" spans="1:4" x14ac:dyDescent="0.25">
      <c r="A4460" s="10">
        <v>44017.041666666664</v>
      </c>
      <c r="B4460" s="10">
        <f>DATE(1904,MONTH(Data_Warmte[[#This Row],[Datumtijd]]),DAY(Data_Warmte[[#This Row],[Datumtijd]]))+TIME(HOUR(Data_Warmte[[#This Row],[Datumtijd]]),MINUTE(Data_Warmte[[#This Row],[Datumtijd]]),SECOND(Data_Warmte[[#This Row],[Datumtijd]]))</f>
        <v>1648.0416666666667</v>
      </c>
      <c r="C4460" s="11">
        <v>7.34E-6</v>
      </c>
      <c r="D4460" s="7">
        <f>Data_Warmte[[#This Row],[Fractie]]/MAX(Data_Warmte[Fractie])</f>
        <v>1.7770404055409573E-2</v>
      </c>
    </row>
    <row r="4461" spans="1:4" x14ac:dyDescent="0.25">
      <c r="A4461" s="10">
        <v>44017.083333333336</v>
      </c>
      <c r="B4461" s="10">
        <f>DATE(1904,MONTH(Data_Warmte[[#This Row],[Datumtijd]]),DAY(Data_Warmte[[#This Row],[Datumtijd]]))+TIME(HOUR(Data_Warmte[[#This Row],[Datumtijd]]),MINUTE(Data_Warmte[[#This Row],[Datumtijd]]),SECOND(Data_Warmte[[#This Row],[Datumtijd]]))</f>
        <v>1648.0833333333333</v>
      </c>
      <c r="C4461" s="11">
        <v>6.4799999999999998E-6</v>
      </c>
      <c r="D4461" s="7">
        <f>Data_Warmte[[#This Row],[Fractie]]/MAX(Data_Warmte[Fractie])</f>
        <v>1.5688313117037334E-2</v>
      </c>
    </row>
    <row r="4462" spans="1:4" x14ac:dyDescent="0.25">
      <c r="A4462" s="10">
        <v>44017.125</v>
      </c>
      <c r="B4462" s="10">
        <f>DATE(1904,MONTH(Data_Warmte[[#This Row],[Datumtijd]]),DAY(Data_Warmte[[#This Row],[Datumtijd]]))+TIME(HOUR(Data_Warmte[[#This Row],[Datumtijd]]),MINUTE(Data_Warmte[[#This Row],[Datumtijd]]),SECOND(Data_Warmte[[#This Row],[Datumtijd]]))</f>
        <v>1648.125</v>
      </c>
      <c r="C4462" s="11">
        <v>6.64E-6</v>
      </c>
      <c r="D4462" s="7">
        <f>Data_Warmte[[#This Row],[Fractie]]/MAX(Data_Warmte[Fractie])</f>
        <v>1.6075678873013564E-2</v>
      </c>
    </row>
    <row r="4463" spans="1:4" x14ac:dyDescent="0.25">
      <c r="A4463" s="10">
        <v>44017.166666666664</v>
      </c>
      <c r="B4463" s="10">
        <f>DATE(1904,MONTH(Data_Warmte[[#This Row],[Datumtijd]]),DAY(Data_Warmte[[#This Row],[Datumtijd]]))+TIME(HOUR(Data_Warmte[[#This Row],[Datumtijd]]),MINUTE(Data_Warmte[[#This Row],[Datumtijd]]),SECOND(Data_Warmte[[#This Row],[Datumtijd]]))</f>
        <v>1648.1666666666667</v>
      </c>
      <c r="C4463" s="11">
        <v>6.4899999999999997E-6</v>
      </c>
      <c r="D4463" s="7">
        <f>Data_Warmte[[#This Row],[Fractie]]/MAX(Data_Warmte[Fractie])</f>
        <v>1.5712523476785846E-2</v>
      </c>
    </row>
    <row r="4464" spans="1:4" x14ac:dyDescent="0.25">
      <c r="A4464" s="10">
        <v>44017.208333333336</v>
      </c>
      <c r="B4464" s="10">
        <f>DATE(1904,MONTH(Data_Warmte[[#This Row],[Datumtijd]]),DAY(Data_Warmte[[#This Row],[Datumtijd]]))+TIME(HOUR(Data_Warmte[[#This Row],[Datumtijd]]),MINUTE(Data_Warmte[[#This Row],[Datumtijd]]),SECOND(Data_Warmte[[#This Row],[Datumtijd]]))</f>
        <v>1648.2083333333333</v>
      </c>
      <c r="C4464" s="11">
        <v>7.17E-6</v>
      </c>
      <c r="D4464" s="7">
        <f>Data_Warmte[[#This Row],[Fractie]]/MAX(Data_Warmte[Fractie])</f>
        <v>1.7358827939684827E-2</v>
      </c>
    </row>
    <row r="4465" spans="1:4" x14ac:dyDescent="0.25">
      <c r="A4465" s="10">
        <v>44017.25</v>
      </c>
      <c r="B4465" s="10">
        <f>DATE(1904,MONTH(Data_Warmte[[#This Row],[Datumtijd]]),DAY(Data_Warmte[[#This Row],[Datumtijd]]))+TIME(HOUR(Data_Warmte[[#This Row],[Datumtijd]]),MINUTE(Data_Warmte[[#This Row],[Datumtijd]]),SECOND(Data_Warmte[[#This Row],[Datumtijd]]))</f>
        <v>1648.25</v>
      </c>
      <c r="C4465" s="11">
        <v>9.8800000000000003E-6</v>
      </c>
      <c r="D4465" s="7">
        <f>Data_Warmte[[#This Row],[Fractie]]/MAX(Data_Warmte[Fractie])</f>
        <v>2.391983543153223E-2</v>
      </c>
    </row>
    <row r="4466" spans="1:4" x14ac:dyDescent="0.25">
      <c r="A4466" s="10">
        <v>44017.291666666664</v>
      </c>
      <c r="B4466" s="10">
        <f>DATE(1904,MONTH(Data_Warmte[[#This Row],[Datumtijd]]),DAY(Data_Warmte[[#This Row],[Datumtijd]]))+TIME(HOUR(Data_Warmte[[#This Row],[Datumtijd]]),MINUTE(Data_Warmte[[#This Row],[Datumtijd]]),SECOND(Data_Warmte[[#This Row],[Datumtijd]]))</f>
        <v>1648.2916666666667</v>
      </c>
      <c r="C4466" s="11">
        <v>1.825761E-5</v>
      </c>
      <c r="D4466" s="7">
        <f>Data_Warmte[[#This Row],[Fractie]]/MAX(Data_Warmte[Fractie])</f>
        <v>4.4202330624807405E-2</v>
      </c>
    </row>
    <row r="4467" spans="1:4" x14ac:dyDescent="0.25">
      <c r="A4467" s="10">
        <v>44017.333333333336</v>
      </c>
      <c r="B4467" s="10">
        <f>DATE(1904,MONTH(Data_Warmte[[#This Row],[Datumtijd]]),DAY(Data_Warmte[[#This Row],[Datumtijd]]))+TIME(HOUR(Data_Warmte[[#This Row],[Datumtijd]]),MINUTE(Data_Warmte[[#This Row],[Datumtijd]]),SECOND(Data_Warmte[[#This Row],[Datumtijd]]))</f>
        <v>1648.3333333333333</v>
      </c>
      <c r="C4467" s="11">
        <v>3.2345140000000006E-5</v>
      </c>
      <c r="D4467" s="7">
        <f>Data_Warmte[[#This Row],[Fractie]]/MAX(Data_Warmte[Fractie])</f>
        <v>7.8308747551606328E-2</v>
      </c>
    </row>
    <row r="4468" spans="1:4" x14ac:dyDescent="0.25">
      <c r="A4468" s="10">
        <v>44017.375</v>
      </c>
      <c r="B4468" s="10">
        <f>DATE(1904,MONTH(Data_Warmte[[#This Row],[Datumtijd]]),DAY(Data_Warmte[[#This Row],[Datumtijd]]))+TIME(HOUR(Data_Warmte[[#This Row],[Datumtijd]]),MINUTE(Data_Warmte[[#This Row],[Datumtijd]]),SECOND(Data_Warmte[[#This Row],[Datumtijd]]))</f>
        <v>1648.375</v>
      </c>
      <c r="C4468" s="11">
        <v>3.5021400000000003E-5</v>
      </c>
      <c r="D4468" s="7">
        <f>Data_Warmte[[#This Row],[Fractie]]/MAX(Data_Warmte[Fractie])</f>
        <v>8.4788069289662246E-2</v>
      </c>
    </row>
    <row r="4469" spans="1:4" x14ac:dyDescent="0.25">
      <c r="A4469" s="10">
        <v>44017.416666666664</v>
      </c>
      <c r="B4469" s="10">
        <f>DATE(1904,MONTH(Data_Warmte[[#This Row],[Datumtijd]]),DAY(Data_Warmte[[#This Row],[Datumtijd]]))+TIME(HOUR(Data_Warmte[[#This Row],[Datumtijd]]),MINUTE(Data_Warmte[[#This Row],[Datumtijd]]),SECOND(Data_Warmte[[#This Row],[Datumtijd]]))</f>
        <v>1648.4166666666667</v>
      </c>
      <c r="C4469" s="11">
        <v>2.9050000000000001E-5</v>
      </c>
      <c r="D4469" s="7">
        <f>Data_Warmte[[#This Row],[Fractie]]/MAX(Data_Warmte[Fractie])</f>
        <v>7.0331095069434343E-2</v>
      </c>
    </row>
    <row r="4470" spans="1:4" x14ac:dyDescent="0.25">
      <c r="A4470" s="10">
        <v>44017.458333333336</v>
      </c>
      <c r="B4470" s="10">
        <f>DATE(1904,MONTH(Data_Warmte[[#This Row],[Datumtijd]]),DAY(Data_Warmte[[#This Row],[Datumtijd]]))+TIME(HOUR(Data_Warmte[[#This Row],[Datumtijd]]),MINUTE(Data_Warmte[[#This Row],[Datumtijd]]),SECOND(Data_Warmte[[#This Row],[Datumtijd]]))</f>
        <v>1648.4583333333333</v>
      </c>
      <c r="C4470" s="11">
        <v>2.8949999999999999E-5</v>
      </c>
      <c r="D4470" s="7">
        <f>Data_Warmte[[#This Row],[Fractie]]/MAX(Data_Warmte[Fractie])</f>
        <v>7.0088991471949191E-2</v>
      </c>
    </row>
    <row r="4471" spans="1:4" x14ac:dyDescent="0.25">
      <c r="A4471" s="10">
        <v>44017.5</v>
      </c>
      <c r="B4471" s="10">
        <f>DATE(1904,MONTH(Data_Warmte[[#This Row],[Datumtijd]]),DAY(Data_Warmte[[#This Row],[Datumtijd]]))+TIME(HOUR(Data_Warmte[[#This Row],[Datumtijd]]),MINUTE(Data_Warmte[[#This Row],[Datumtijd]]),SECOND(Data_Warmte[[#This Row],[Datumtijd]]))</f>
        <v>1648.5</v>
      </c>
      <c r="C4471" s="11">
        <v>2.8220000000000001E-5</v>
      </c>
      <c r="D4471" s="7">
        <f>Data_Warmte[[#This Row],[Fractie]]/MAX(Data_Warmte[Fractie])</f>
        <v>6.8321635210307652E-2</v>
      </c>
    </row>
    <row r="4472" spans="1:4" x14ac:dyDescent="0.25">
      <c r="A4472" s="10">
        <v>44017.541666666664</v>
      </c>
      <c r="B4472" s="10">
        <f>DATE(1904,MONTH(Data_Warmte[[#This Row],[Datumtijd]]),DAY(Data_Warmte[[#This Row],[Datumtijd]]))+TIME(HOUR(Data_Warmte[[#This Row],[Datumtijd]]),MINUTE(Data_Warmte[[#This Row],[Datumtijd]]),SECOND(Data_Warmte[[#This Row],[Datumtijd]]))</f>
        <v>1648.5416666666667</v>
      </c>
      <c r="C4472" s="11">
        <v>2.3240000000000001E-5</v>
      </c>
      <c r="D4472" s="7">
        <f>Data_Warmte[[#This Row],[Fractie]]/MAX(Data_Warmte[Fractie])</f>
        <v>5.6264876055547475E-2</v>
      </c>
    </row>
    <row r="4473" spans="1:4" x14ac:dyDescent="0.25">
      <c r="A4473" s="10">
        <v>44017.583333333336</v>
      </c>
      <c r="B4473" s="10">
        <f>DATE(1904,MONTH(Data_Warmte[[#This Row],[Datumtijd]]),DAY(Data_Warmte[[#This Row],[Datumtijd]]))+TIME(HOUR(Data_Warmte[[#This Row],[Datumtijd]]),MINUTE(Data_Warmte[[#This Row],[Datumtijd]]),SECOND(Data_Warmte[[#This Row],[Datumtijd]]))</f>
        <v>1648.5833333333333</v>
      </c>
      <c r="C4473" s="11">
        <v>1.7589999999999999E-5</v>
      </c>
      <c r="D4473" s="7">
        <f>Data_Warmte[[#This Row],[Fractie]]/MAX(Data_Warmte[Fractie])</f>
        <v>4.2586022797636833E-2</v>
      </c>
    </row>
    <row r="4474" spans="1:4" x14ac:dyDescent="0.25">
      <c r="A4474" s="10">
        <v>44017.625</v>
      </c>
      <c r="B4474" s="10">
        <f>DATE(1904,MONTH(Data_Warmte[[#This Row],[Datumtijd]]),DAY(Data_Warmte[[#This Row],[Datumtijd]]))+TIME(HOUR(Data_Warmte[[#This Row],[Datumtijd]]),MINUTE(Data_Warmte[[#This Row],[Datumtijd]]),SECOND(Data_Warmte[[#This Row],[Datumtijd]]))</f>
        <v>1648.625</v>
      </c>
      <c r="C4474" s="11">
        <v>1.7553920000000003E-5</v>
      </c>
      <c r="D4474" s="7">
        <f>Data_Warmte[[#This Row],[Fractie]]/MAX(Data_Warmte[Fractie])</f>
        <v>4.2498671819664206E-2</v>
      </c>
    </row>
    <row r="4475" spans="1:4" x14ac:dyDescent="0.25">
      <c r="A4475" s="10">
        <v>44017.666666666664</v>
      </c>
      <c r="B4475" s="10">
        <f>DATE(1904,MONTH(Data_Warmte[[#This Row],[Datumtijd]]),DAY(Data_Warmte[[#This Row],[Datumtijd]]))+TIME(HOUR(Data_Warmte[[#This Row],[Datumtijd]]),MINUTE(Data_Warmte[[#This Row],[Datumtijd]]),SECOND(Data_Warmte[[#This Row],[Datumtijd]]))</f>
        <v>1648.6666666666667</v>
      </c>
      <c r="C4475" s="11">
        <v>1.84E-5</v>
      </c>
      <c r="D4475" s="7">
        <f>Data_Warmte[[#This Row],[Fractie]]/MAX(Data_Warmte[Fractie])</f>
        <v>4.4547061937266506E-2</v>
      </c>
    </row>
    <row r="4476" spans="1:4" x14ac:dyDescent="0.25">
      <c r="A4476" s="10">
        <v>44017.708333333336</v>
      </c>
      <c r="B4476" s="10">
        <f>DATE(1904,MONTH(Data_Warmte[[#This Row],[Datumtijd]]),DAY(Data_Warmte[[#This Row],[Datumtijd]]))+TIME(HOUR(Data_Warmte[[#This Row],[Datumtijd]]),MINUTE(Data_Warmte[[#This Row],[Datumtijd]]),SECOND(Data_Warmte[[#This Row],[Datumtijd]]))</f>
        <v>1648.7083333333333</v>
      </c>
      <c r="C4476" s="11">
        <v>2.8947250000000003E-5</v>
      </c>
      <c r="D4476" s="7">
        <f>Data_Warmte[[#This Row],[Fractie]]/MAX(Data_Warmte[Fractie])</f>
        <v>7.008233362301837E-2</v>
      </c>
    </row>
    <row r="4477" spans="1:4" x14ac:dyDescent="0.25">
      <c r="A4477" s="10">
        <v>44017.75</v>
      </c>
      <c r="B4477" s="10">
        <f>DATE(1904,MONTH(Data_Warmte[[#This Row],[Datumtijd]]),DAY(Data_Warmte[[#This Row],[Datumtijd]]))+TIME(HOUR(Data_Warmte[[#This Row],[Datumtijd]]),MINUTE(Data_Warmte[[#This Row],[Datumtijd]]),SECOND(Data_Warmte[[#This Row],[Datumtijd]]))</f>
        <v>1648.75</v>
      </c>
      <c r="C4477" s="11">
        <v>3.3361680000000001E-5</v>
      </c>
      <c r="D4477" s="7">
        <f>Data_Warmte[[#This Row],[Fractie]]/MAX(Data_Warmte[Fractie])</f>
        <v>8.07698274614818E-2</v>
      </c>
    </row>
    <row r="4478" spans="1:4" x14ac:dyDescent="0.25">
      <c r="A4478" s="10">
        <v>44017.791666666664</v>
      </c>
      <c r="B4478" s="10">
        <f>DATE(1904,MONTH(Data_Warmte[[#This Row],[Datumtijd]]),DAY(Data_Warmte[[#This Row],[Datumtijd]]))+TIME(HOUR(Data_Warmte[[#This Row],[Datumtijd]]),MINUTE(Data_Warmte[[#This Row],[Datumtijd]]),SECOND(Data_Warmte[[#This Row],[Datumtijd]]))</f>
        <v>1648.7916666666667</v>
      </c>
      <c r="C4478" s="11">
        <v>3.0533749999999999E-5</v>
      </c>
      <c r="D4478" s="7">
        <f>Data_Warmte[[#This Row],[Fractie]]/MAX(Data_Warmte[Fractie])</f>
        <v>7.3923307197120161E-2</v>
      </c>
    </row>
    <row r="4479" spans="1:4" x14ac:dyDescent="0.25">
      <c r="A4479" s="10">
        <v>44017.833333333336</v>
      </c>
      <c r="B4479" s="10">
        <f>DATE(1904,MONTH(Data_Warmte[[#This Row],[Datumtijd]]),DAY(Data_Warmte[[#This Row],[Datumtijd]]))+TIME(HOUR(Data_Warmte[[#This Row],[Datumtijd]]),MINUTE(Data_Warmte[[#This Row],[Datumtijd]]),SECOND(Data_Warmte[[#This Row],[Datumtijd]]))</f>
        <v>1648.8333333333333</v>
      </c>
      <c r="C4479" s="11">
        <v>2.3782499999999998E-5</v>
      </c>
      <c r="D4479" s="7">
        <f>Data_Warmte[[#This Row],[Fractie]]/MAX(Data_Warmte[Fractie])</f>
        <v>5.7578288071904377E-2</v>
      </c>
    </row>
    <row r="4480" spans="1:4" x14ac:dyDescent="0.25">
      <c r="A4480" s="10">
        <v>44017.875</v>
      </c>
      <c r="B4480" s="10">
        <f>DATE(1904,MONTH(Data_Warmte[[#This Row],[Datumtijd]]),DAY(Data_Warmte[[#This Row],[Datumtijd]]))+TIME(HOUR(Data_Warmte[[#This Row],[Datumtijd]]),MINUTE(Data_Warmte[[#This Row],[Datumtijd]]),SECOND(Data_Warmte[[#This Row],[Datumtijd]]))</f>
        <v>1648.875</v>
      </c>
      <c r="C4480" s="11">
        <v>1.8867400000000002E-5</v>
      </c>
      <c r="D4480" s="7">
        <f>Data_Warmte[[#This Row],[Fractie]]/MAX(Data_Warmte[Fractie])</f>
        <v>4.5678654151912072E-2</v>
      </c>
    </row>
    <row r="4481" spans="1:4" x14ac:dyDescent="0.25">
      <c r="A4481" s="10">
        <v>44017.916666666664</v>
      </c>
      <c r="B4481" s="10">
        <f>DATE(1904,MONTH(Data_Warmte[[#This Row],[Datumtijd]]),DAY(Data_Warmte[[#This Row],[Datumtijd]]))+TIME(HOUR(Data_Warmte[[#This Row],[Datumtijd]]),MINUTE(Data_Warmte[[#This Row],[Datumtijd]]),SECOND(Data_Warmte[[#This Row],[Datumtijd]]))</f>
        <v>1648.9166666666667</v>
      </c>
      <c r="C4481" s="11">
        <v>1.6285079999999996E-5</v>
      </c>
      <c r="D4481" s="7">
        <f>Data_Warmte[[#This Row],[Fractie]]/MAX(Data_Warmte[Fractie])</f>
        <v>3.9426764533333686E-2</v>
      </c>
    </row>
    <row r="4482" spans="1:4" x14ac:dyDescent="0.25">
      <c r="A4482" s="10">
        <v>44017.958333333336</v>
      </c>
      <c r="B4482" s="10">
        <f>DATE(1904,MONTH(Data_Warmte[[#This Row],[Datumtijd]]),DAY(Data_Warmte[[#This Row],[Datumtijd]]))+TIME(HOUR(Data_Warmte[[#This Row],[Datumtijd]]),MINUTE(Data_Warmte[[#This Row],[Datumtijd]]),SECOND(Data_Warmte[[#This Row],[Datumtijd]]))</f>
        <v>1648.9583333333333</v>
      </c>
      <c r="C4482" s="11">
        <v>1.1459389999999998E-5</v>
      </c>
      <c r="D4482" s="7">
        <f>Data_Warmte[[#This Row],[Fractie]]/MAX(Data_Warmte[Fractie])</f>
        <v>2.7743595439852844E-2</v>
      </c>
    </row>
    <row r="4483" spans="1:4" x14ac:dyDescent="0.25">
      <c r="A4483" s="10">
        <v>44018</v>
      </c>
      <c r="B4483" s="10">
        <f>DATE(1904,MONTH(Data_Warmte[[#This Row],[Datumtijd]]),DAY(Data_Warmte[[#This Row],[Datumtijd]]))+TIME(HOUR(Data_Warmte[[#This Row],[Datumtijd]]),MINUTE(Data_Warmte[[#This Row],[Datumtijd]]),SECOND(Data_Warmte[[#This Row],[Datumtijd]]))</f>
        <v>1649</v>
      </c>
      <c r="C4483" s="11">
        <v>8.4041499999999998E-6</v>
      </c>
      <c r="D4483" s="7">
        <f>Data_Warmte[[#This Row],[Fractie]]/MAX(Data_Warmte[Fractie])</f>
        <v>2.0346749488047731E-2</v>
      </c>
    </row>
    <row r="4484" spans="1:4" x14ac:dyDescent="0.25">
      <c r="A4484" s="10">
        <v>44018.041666666664</v>
      </c>
      <c r="B4484" s="10">
        <f>DATE(1904,MONTH(Data_Warmte[[#This Row],[Datumtijd]]),DAY(Data_Warmte[[#This Row],[Datumtijd]]))+TIME(HOUR(Data_Warmte[[#This Row],[Datumtijd]]),MINUTE(Data_Warmte[[#This Row],[Datumtijd]]),SECOND(Data_Warmte[[#This Row],[Datumtijd]]))</f>
        <v>1649.0416666666667</v>
      </c>
      <c r="C4484" s="11">
        <v>7.4205399999999981E-6</v>
      </c>
      <c r="D4484" s="7">
        <f>Data_Warmte[[#This Row],[Fractie]]/MAX(Data_Warmte[Fractie])</f>
        <v>1.7965394292824104E-2</v>
      </c>
    </row>
    <row r="4485" spans="1:4" x14ac:dyDescent="0.25">
      <c r="A4485" s="10">
        <v>44018.083333333336</v>
      </c>
      <c r="B4485" s="10">
        <f>DATE(1904,MONTH(Data_Warmte[[#This Row],[Datumtijd]]),DAY(Data_Warmte[[#This Row],[Datumtijd]]))+TIME(HOUR(Data_Warmte[[#This Row],[Datumtijd]]),MINUTE(Data_Warmte[[#This Row],[Datumtijd]]),SECOND(Data_Warmte[[#This Row],[Datumtijd]]))</f>
        <v>1649.0833333333333</v>
      </c>
      <c r="C4485" s="11">
        <v>7.3626800000000001E-6</v>
      </c>
      <c r="D4485" s="7">
        <f>Data_Warmte[[#This Row],[Fractie]]/MAX(Data_Warmte[Fractie])</f>
        <v>1.7825313151319203E-2</v>
      </c>
    </row>
    <row r="4486" spans="1:4" x14ac:dyDescent="0.25">
      <c r="A4486" s="10">
        <v>44018.125</v>
      </c>
      <c r="B4486" s="10">
        <f>DATE(1904,MONTH(Data_Warmte[[#This Row],[Datumtijd]]),DAY(Data_Warmte[[#This Row],[Datumtijd]]))+TIME(HOUR(Data_Warmte[[#This Row],[Datumtijd]]),MINUTE(Data_Warmte[[#This Row],[Datumtijd]]),SECOND(Data_Warmte[[#This Row],[Datumtijd]]))</f>
        <v>1649.125</v>
      </c>
      <c r="C4486" s="11">
        <v>7.8855499999999977E-6</v>
      </c>
      <c r="D4486" s="7">
        <f>Data_Warmte[[#This Row],[Fractie]]/MAX(Data_Warmte[Fractie])</f>
        <v>1.9091200231489771E-2</v>
      </c>
    </row>
    <row r="4487" spans="1:4" x14ac:dyDescent="0.25">
      <c r="A4487" s="10">
        <v>44018.166666666664</v>
      </c>
      <c r="B4487" s="10">
        <f>DATE(1904,MONTH(Data_Warmte[[#This Row],[Datumtijd]]),DAY(Data_Warmte[[#This Row],[Datumtijd]]))+TIME(HOUR(Data_Warmte[[#This Row],[Datumtijd]]),MINUTE(Data_Warmte[[#This Row],[Datumtijd]]),SECOND(Data_Warmte[[#This Row],[Datumtijd]]))</f>
        <v>1649.1666666666667</v>
      </c>
      <c r="C4487" s="11">
        <v>7.9699999999999999E-6</v>
      </c>
      <c r="D4487" s="7">
        <f>Data_Warmte[[#This Row],[Fractie]]/MAX(Data_Warmte[Fractie])</f>
        <v>1.9295656719565981E-2</v>
      </c>
    </row>
    <row r="4488" spans="1:4" x14ac:dyDescent="0.25">
      <c r="A4488" s="10">
        <v>44018.208333333336</v>
      </c>
      <c r="B4488" s="10">
        <f>DATE(1904,MONTH(Data_Warmte[[#This Row],[Datumtijd]]),DAY(Data_Warmte[[#This Row],[Datumtijd]]))+TIME(HOUR(Data_Warmte[[#This Row],[Datumtijd]]),MINUTE(Data_Warmte[[#This Row],[Datumtijd]]),SECOND(Data_Warmte[[#This Row],[Datumtijd]]))</f>
        <v>1649.2083333333333</v>
      </c>
      <c r="C4488" s="11">
        <v>1.149E-5</v>
      </c>
      <c r="D4488" s="7">
        <f>Data_Warmte[[#This Row],[Fractie]]/MAX(Data_Warmte[Fractie])</f>
        <v>2.7817703351043051E-2</v>
      </c>
    </row>
    <row r="4489" spans="1:4" x14ac:dyDescent="0.25">
      <c r="A4489" s="10">
        <v>44018.25</v>
      </c>
      <c r="B4489" s="10">
        <f>DATE(1904,MONTH(Data_Warmte[[#This Row],[Datumtijd]]),DAY(Data_Warmte[[#This Row],[Datumtijd]]))+TIME(HOUR(Data_Warmte[[#This Row],[Datumtijd]]),MINUTE(Data_Warmte[[#This Row],[Datumtijd]]),SECOND(Data_Warmte[[#This Row],[Datumtijd]]))</f>
        <v>1649.25</v>
      </c>
      <c r="C4489" s="11">
        <v>2.2864880000000007E-5</v>
      </c>
      <c r="D4489" s="7">
        <f>Data_Warmte[[#This Row],[Fractie]]/MAX(Data_Warmte[Fractie])</f>
        <v>5.5356697040661221E-2</v>
      </c>
    </row>
    <row r="4490" spans="1:4" x14ac:dyDescent="0.25">
      <c r="A4490" s="10">
        <v>44018.291666666664</v>
      </c>
      <c r="B4490" s="10">
        <f>DATE(1904,MONTH(Data_Warmte[[#This Row],[Datumtijd]]),DAY(Data_Warmte[[#This Row],[Datumtijd]]))+TIME(HOUR(Data_Warmte[[#This Row],[Datumtijd]]),MINUTE(Data_Warmte[[#This Row],[Datumtijd]]),SECOND(Data_Warmte[[#This Row],[Datumtijd]]))</f>
        <v>1649.2916666666667</v>
      </c>
      <c r="C4490" s="11">
        <v>2.6774999999999997E-5</v>
      </c>
      <c r="D4490" s="7">
        <f>Data_Warmte[[#This Row],[Fractie]]/MAX(Data_Warmte[Fractie])</f>
        <v>6.4823238226647303E-2</v>
      </c>
    </row>
    <row r="4491" spans="1:4" x14ac:dyDescent="0.25">
      <c r="A4491" s="10">
        <v>44018.333333333336</v>
      </c>
      <c r="B4491" s="10">
        <f>DATE(1904,MONTH(Data_Warmte[[#This Row],[Datumtijd]]),DAY(Data_Warmte[[#This Row],[Datumtijd]]))+TIME(HOUR(Data_Warmte[[#This Row],[Datumtijd]]),MINUTE(Data_Warmte[[#This Row],[Datumtijd]]),SECOND(Data_Warmte[[#This Row],[Datumtijd]]))</f>
        <v>1649.3333333333333</v>
      </c>
      <c r="C4491" s="11">
        <v>2.3519999999999998E-5</v>
      </c>
      <c r="D4491" s="7">
        <f>Data_Warmte[[#This Row],[Fractie]]/MAX(Data_Warmte[Fractie])</f>
        <v>5.6942766128505871E-2</v>
      </c>
    </row>
    <row r="4492" spans="1:4" x14ac:dyDescent="0.25">
      <c r="A4492" s="10">
        <v>44018.375</v>
      </c>
      <c r="B4492" s="10">
        <f>DATE(1904,MONTH(Data_Warmte[[#This Row],[Datumtijd]]),DAY(Data_Warmte[[#This Row],[Datumtijd]]))+TIME(HOUR(Data_Warmte[[#This Row],[Datumtijd]]),MINUTE(Data_Warmte[[#This Row],[Datumtijd]]),SECOND(Data_Warmte[[#This Row],[Datumtijd]]))</f>
        <v>1649.375</v>
      </c>
      <c r="C4492" s="11">
        <v>2.3879999999999998E-5</v>
      </c>
      <c r="D4492" s="7">
        <f>Data_Warmte[[#This Row],[Fractie]]/MAX(Data_Warmte[Fractie])</f>
        <v>5.7814339079452395E-2</v>
      </c>
    </row>
    <row r="4493" spans="1:4" x14ac:dyDescent="0.25">
      <c r="A4493" s="10">
        <v>44018.416666666664</v>
      </c>
      <c r="B4493" s="10">
        <f>DATE(1904,MONTH(Data_Warmte[[#This Row],[Datumtijd]]),DAY(Data_Warmte[[#This Row],[Datumtijd]]))+TIME(HOUR(Data_Warmte[[#This Row],[Datumtijd]]),MINUTE(Data_Warmte[[#This Row],[Datumtijd]]),SECOND(Data_Warmte[[#This Row],[Datumtijd]]))</f>
        <v>1649.4166666666667</v>
      </c>
      <c r="C4493" s="11">
        <v>2.0129999999999999E-5</v>
      </c>
      <c r="D4493" s="7">
        <f>Data_Warmte[[#This Row],[Fractie]]/MAX(Data_Warmte[Fractie])</f>
        <v>4.873545417375949E-2</v>
      </c>
    </row>
    <row r="4494" spans="1:4" x14ac:dyDescent="0.25">
      <c r="A4494" s="10">
        <v>44018.458333333336</v>
      </c>
      <c r="B4494" s="10">
        <f>DATE(1904,MONTH(Data_Warmte[[#This Row],[Datumtijd]]),DAY(Data_Warmte[[#This Row],[Datumtijd]]))+TIME(HOUR(Data_Warmte[[#This Row],[Datumtijd]]),MINUTE(Data_Warmte[[#This Row],[Datumtijd]]),SECOND(Data_Warmte[[#This Row],[Datumtijd]]))</f>
        <v>1649.4583333333333</v>
      </c>
      <c r="C4494" s="11">
        <v>2.2079999999999999E-5</v>
      </c>
      <c r="D4494" s="7">
        <f>Data_Warmte[[#This Row],[Fractie]]/MAX(Data_Warmte[Fractie])</f>
        <v>5.3456474324719803E-2</v>
      </c>
    </row>
    <row r="4495" spans="1:4" x14ac:dyDescent="0.25">
      <c r="A4495" s="10">
        <v>44018.5</v>
      </c>
      <c r="B4495" s="10">
        <f>DATE(1904,MONTH(Data_Warmte[[#This Row],[Datumtijd]]),DAY(Data_Warmte[[#This Row],[Datumtijd]]))+TIME(HOUR(Data_Warmte[[#This Row],[Datumtijd]]),MINUTE(Data_Warmte[[#This Row],[Datumtijd]]),SECOND(Data_Warmte[[#This Row],[Datumtijd]]))</f>
        <v>1649.5</v>
      </c>
      <c r="C4495" s="11">
        <v>2.1489999999999999E-5</v>
      </c>
      <c r="D4495" s="7">
        <f>Data_Warmte[[#This Row],[Fractie]]/MAX(Data_Warmte[Fractie])</f>
        <v>5.2028063099557452E-2</v>
      </c>
    </row>
    <row r="4496" spans="1:4" x14ac:dyDescent="0.25">
      <c r="A4496" s="10">
        <v>44018.541666666664</v>
      </c>
      <c r="B4496" s="10">
        <f>DATE(1904,MONTH(Data_Warmte[[#This Row],[Datumtijd]]),DAY(Data_Warmte[[#This Row],[Datumtijd]]))+TIME(HOUR(Data_Warmte[[#This Row],[Datumtijd]]),MINUTE(Data_Warmte[[#This Row],[Datumtijd]]),SECOND(Data_Warmte[[#This Row],[Datumtijd]]))</f>
        <v>1649.5416666666667</v>
      </c>
      <c r="C4496" s="11">
        <v>1.7600000000000001E-5</v>
      </c>
      <c r="D4496" s="7">
        <f>Data_Warmte[[#This Row],[Fractie]]/MAX(Data_Warmte[Fractie])</f>
        <v>4.2610233157385352E-2</v>
      </c>
    </row>
    <row r="4497" spans="1:4" x14ac:dyDescent="0.25">
      <c r="A4497" s="10">
        <v>44018.583333333336</v>
      </c>
      <c r="B4497" s="10">
        <f>DATE(1904,MONTH(Data_Warmte[[#This Row],[Datumtijd]]),DAY(Data_Warmte[[#This Row],[Datumtijd]]))+TIME(HOUR(Data_Warmte[[#This Row],[Datumtijd]]),MINUTE(Data_Warmte[[#This Row],[Datumtijd]]),SECOND(Data_Warmte[[#This Row],[Datumtijd]]))</f>
        <v>1649.5833333333333</v>
      </c>
      <c r="C4497" s="11">
        <v>1.6120000000000002E-5</v>
      </c>
      <c r="D4497" s="7">
        <f>Data_Warmte[[#This Row],[Fractie]]/MAX(Data_Warmte[Fractie])</f>
        <v>3.9027099914605221E-2</v>
      </c>
    </row>
    <row r="4498" spans="1:4" x14ac:dyDescent="0.25">
      <c r="A4498" s="10">
        <v>44018.625</v>
      </c>
      <c r="B4498" s="10">
        <f>DATE(1904,MONTH(Data_Warmte[[#This Row],[Datumtijd]]),DAY(Data_Warmte[[#This Row],[Datumtijd]]))+TIME(HOUR(Data_Warmte[[#This Row],[Datumtijd]]),MINUTE(Data_Warmte[[#This Row],[Datumtijd]]),SECOND(Data_Warmte[[#This Row],[Datumtijd]]))</f>
        <v>1649.625</v>
      </c>
      <c r="C4498" s="11">
        <v>1.6779999999999999E-5</v>
      </c>
      <c r="D4498" s="7">
        <f>Data_Warmte[[#This Row],[Fractie]]/MAX(Data_Warmte[Fractie])</f>
        <v>4.0624983658007166E-2</v>
      </c>
    </row>
    <row r="4499" spans="1:4" x14ac:dyDescent="0.25">
      <c r="A4499" s="10">
        <v>44018.666666666664</v>
      </c>
      <c r="B4499" s="10">
        <f>DATE(1904,MONTH(Data_Warmte[[#This Row],[Datumtijd]]),DAY(Data_Warmte[[#This Row],[Datumtijd]]))+TIME(HOUR(Data_Warmte[[#This Row],[Datumtijd]]),MINUTE(Data_Warmte[[#This Row],[Datumtijd]]),SECOND(Data_Warmte[[#This Row],[Datumtijd]]))</f>
        <v>1649.6666666666667</v>
      </c>
      <c r="C4499" s="11">
        <v>2.5040059999999998E-5</v>
      </c>
      <c r="D4499" s="7">
        <f>Data_Warmte[[#This Row],[Fractie]]/MAX(Data_Warmte[Fractie])</f>
        <v>6.0622886072438556E-2</v>
      </c>
    </row>
    <row r="4500" spans="1:4" x14ac:dyDescent="0.25">
      <c r="A4500" s="10">
        <v>44018.708333333336</v>
      </c>
      <c r="B4500" s="10">
        <f>DATE(1904,MONTH(Data_Warmte[[#This Row],[Datumtijd]]),DAY(Data_Warmte[[#This Row],[Datumtijd]]))+TIME(HOUR(Data_Warmte[[#This Row],[Datumtijd]]),MINUTE(Data_Warmte[[#This Row],[Datumtijd]]),SECOND(Data_Warmte[[#This Row],[Datumtijd]]))</f>
        <v>1649.7083333333333</v>
      </c>
      <c r="C4500" s="11">
        <v>4.0857059999999996E-5</v>
      </c>
      <c r="D4500" s="7">
        <f>Data_Warmte[[#This Row],[Fractie]]/MAX(Data_Warmte[Fractie])</f>
        <v>9.8916412086663782E-2</v>
      </c>
    </row>
    <row r="4501" spans="1:4" x14ac:dyDescent="0.25">
      <c r="A4501" s="10">
        <v>44018.75</v>
      </c>
      <c r="B4501" s="10">
        <f>DATE(1904,MONTH(Data_Warmte[[#This Row],[Datumtijd]]),DAY(Data_Warmte[[#This Row],[Datumtijd]]))+TIME(HOUR(Data_Warmte[[#This Row],[Datumtijd]]),MINUTE(Data_Warmte[[#This Row],[Datumtijd]]),SECOND(Data_Warmte[[#This Row],[Datumtijd]]))</f>
        <v>1649.75</v>
      </c>
      <c r="C4501" s="11">
        <v>4.0512449999999985E-5</v>
      </c>
      <c r="D4501" s="7">
        <f>Data_Warmte[[#This Row],[Fractie]]/MAX(Data_Warmte[Fractie])</f>
        <v>9.8082098879370194E-2</v>
      </c>
    </row>
    <row r="4502" spans="1:4" x14ac:dyDescent="0.25">
      <c r="A4502" s="10">
        <v>44018.791666666664</v>
      </c>
      <c r="B4502" s="10">
        <f>DATE(1904,MONTH(Data_Warmte[[#This Row],[Datumtijd]]),DAY(Data_Warmte[[#This Row],[Datumtijd]]))+TIME(HOUR(Data_Warmte[[#This Row],[Datumtijd]]),MINUTE(Data_Warmte[[#This Row],[Datumtijd]]),SECOND(Data_Warmte[[#This Row],[Datumtijd]]))</f>
        <v>1649.7916666666667</v>
      </c>
      <c r="C4502" s="11">
        <v>3.3449960000000011E-5</v>
      </c>
      <c r="D4502" s="7">
        <f>Data_Warmte[[#This Row],[Fractie]]/MAX(Data_Warmte[Fractie])</f>
        <v>8.0983556517341709E-2</v>
      </c>
    </row>
    <row r="4503" spans="1:4" x14ac:dyDescent="0.25">
      <c r="A4503" s="10">
        <v>44018.833333333336</v>
      </c>
      <c r="B4503" s="10">
        <f>DATE(1904,MONTH(Data_Warmte[[#This Row],[Datumtijd]]),DAY(Data_Warmte[[#This Row],[Datumtijd]]))+TIME(HOUR(Data_Warmte[[#This Row],[Datumtijd]]),MINUTE(Data_Warmte[[#This Row],[Datumtijd]]),SECOND(Data_Warmte[[#This Row],[Datumtijd]]))</f>
        <v>1649.8333333333333</v>
      </c>
      <c r="C4503" s="11">
        <v>2.6491550000000016E-5</v>
      </c>
      <c r="D4503" s="7">
        <f>Data_Warmte[[#This Row],[Fractie]]/MAX(Data_Warmte[Fractie])</f>
        <v>6.4136995579575709E-2</v>
      </c>
    </row>
    <row r="4504" spans="1:4" x14ac:dyDescent="0.25">
      <c r="A4504" s="10">
        <v>44018.875</v>
      </c>
      <c r="B4504" s="10">
        <f>DATE(1904,MONTH(Data_Warmte[[#This Row],[Datumtijd]]),DAY(Data_Warmte[[#This Row],[Datumtijd]]))+TIME(HOUR(Data_Warmte[[#This Row],[Datumtijd]]),MINUTE(Data_Warmte[[#This Row],[Datumtijd]]),SECOND(Data_Warmte[[#This Row],[Datumtijd]]))</f>
        <v>1649.875</v>
      </c>
      <c r="C4504" s="11">
        <v>2.2605199999999988E-5</v>
      </c>
      <c r="D4504" s="7">
        <f>Data_Warmte[[#This Row],[Fractie]]/MAX(Data_Warmte[Fractie])</f>
        <v>5.4728002418711751E-2</v>
      </c>
    </row>
    <row r="4505" spans="1:4" x14ac:dyDescent="0.25">
      <c r="A4505" s="10">
        <v>44018.916666666664</v>
      </c>
      <c r="B4505" s="10">
        <f>DATE(1904,MONTH(Data_Warmte[[#This Row],[Datumtijd]]),DAY(Data_Warmte[[#This Row],[Datumtijd]]))+TIME(HOUR(Data_Warmte[[#This Row],[Datumtijd]]),MINUTE(Data_Warmte[[#This Row],[Datumtijd]]),SECOND(Data_Warmte[[#This Row],[Datumtijd]]))</f>
        <v>1649.9166666666667</v>
      </c>
      <c r="C4505" s="11">
        <v>1.9340000000000011E-5</v>
      </c>
      <c r="D4505" s="7">
        <f>Data_Warmte[[#This Row],[Fractie]]/MAX(Data_Warmte[Fractie])</f>
        <v>4.6822835753626883E-2</v>
      </c>
    </row>
    <row r="4506" spans="1:4" x14ac:dyDescent="0.25">
      <c r="A4506" s="10">
        <v>44018.958333333336</v>
      </c>
      <c r="B4506" s="10">
        <f>DATE(1904,MONTH(Data_Warmte[[#This Row],[Datumtijd]]),DAY(Data_Warmte[[#This Row],[Datumtijd]]))+TIME(HOUR(Data_Warmte[[#This Row],[Datumtijd]]),MINUTE(Data_Warmte[[#This Row],[Datumtijd]]),SECOND(Data_Warmte[[#This Row],[Datumtijd]]))</f>
        <v>1649.9583333333333</v>
      </c>
      <c r="C4506" s="11">
        <v>1.4237339999999998E-5</v>
      </c>
      <c r="D4506" s="7">
        <f>Data_Warmte[[#This Row],[Fractie]]/MAX(Data_Warmte[Fractie])</f>
        <v>3.4469112326191403E-2</v>
      </c>
    </row>
    <row r="4507" spans="1:4" x14ac:dyDescent="0.25">
      <c r="A4507" s="10">
        <v>44019</v>
      </c>
      <c r="B4507" s="10">
        <f>DATE(1904,MONTH(Data_Warmte[[#This Row],[Datumtijd]]),DAY(Data_Warmte[[#This Row],[Datumtijd]]))+TIME(HOUR(Data_Warmte[[#This Row],[Datumtijd]]),MINUTE(Data_Warmte[[#This Row],[Datumtijd]]),SECOND(Data_Warmte[[#This Row],[Datumtijd]]))</f>
        <v>1650</v>
      </c>
      <c r="C4507" s="11">
        <v>8.8173999999999946E-6</v>
      </c>
      <c r="D4507" s="7">
        <f>Data_Warmte[[#This Row],[Fractie]]/MAX(Data_Warmte[Fractie])</f>
        <v>2.1347242604655078E-2</v>
      </c>
    </row>
    <row r="4508" spans="1:4" x14ac:dyDescent="0.25">
      <c r="A4508" s="10">
        <v>44019.041666666664</v>
      </c>
      <c r="B4508" s="10">
        <f>DATE(1904,MONTH(Data_Warmte[[#This Row],[Datumtijd]]),DAY(Data_Warmte[[#This Row],[Datumtijd]]))+TIME(HOUR(Data_Warmte[[#This Row],[Datumtijd]]),MINUTE(Data_Warmte[[#This Row],[Datumtijd]]),SECOND(Data_Warmte[[#This Row],[Datumtijd]]))</f>
        <v>1650.0416666666667</v>
      </c>
      <c r="C4508" s="11">
        <v>7.6479100000000008E-6</v>
      </c>
      <c r="D4508" s="7">
        <f>Data_Warmte[[#This Row],[Fractie]]/MAX(Data_Warmte[Fractie])</f>
        <v>1.8515865242426082E-2</v>
      </c>
    </row>
    <row r="4509" spans="1:4" x14ac:dyDescent="0.25">
      <c r="A4509" s="10">
        <v>44019.083333333336</v>
      </c>
      <c r="B4509" s="10">
        <f>DATE(1904,MONTH(Data_Warmte[[#This Row],[Datumtijd]]),DAY(Data_Warmte[[#This Row],[Datumtijd]]))+TIME(HOUR(Data_Warmte[[#This Row],[Datumtijd]]),MINUTE(Data_Warmte[[#This Row],[Datumtijd]]),SECOND(Data_Warmte[[#This Row],[Datumtijd]]))</f>
        <v>1650.0833333333333</v>
      </c>
      <c r="C4509" s="11">
        <v>7.6863599999999987E-6</v>
      </c>
      <c r="D4509" s="7">
        <f>Data_Warmte[[#This Row],[Fractie]]/MAX(Data_Warmte[Fractie])</f>
        <v>1.8608954075659115E-2</v>
      </c>
    </row>
    <row r="4510" spans="1:4" x14ac:dyDescent="0.25">
      <c r="A4510" s="10">
        <v>44019.125</v>
      </c>
      <c r="B4510" s="10">
        <f>DATE(1904,MONTH(Data_Warmte[[#This Row],[Datumtijd]]),DAY(Data_Warmte[[#This Row],[Datumtijd]]))+TIME(HOUR(Data_Warmte[[#This Row],[Datumtijd]]),MINUTE(Data_Warmte[[#This Row],[Datumtijd]]),SECOND(Data_Warmte[[#This Row],[Datumtijd]]))</f>
        <v>1650.125</v>
      </c>
      <c r="C4510" s="11">
        <v>8.2992099999999991E-6</v>
      </c>
      <c r="D4510" s="7">
        <f>Data_Warmte[[#This Row],[Fractie]]/MAX(Data_Warmte[Fractie])</f>
        <v>2.0092685972846819E-2</v>
      </c>
    </row>
    <row r="4511" spans="1:4" x14ac:dyDescent="0.25">
      <c r="A4511" s="10">
        <v>44019.166666666664</v>
      </c>
      <c r="B4511" s="10">
        <f>DATE(1904,MONTH(Data_Warmte[[#This Row],[Datumtijd]]),DAY(Data_Warmte[[#This Row],[Datumtijd]]))+TIME(HOUR(Data_Warmte[[#This Row],[Datumtijd]]),MINUTE(Data_Warmte[[#This Row],[Datumtijd]]),SECOND(Data_Warmte[[#This Row],[Datumtijd]]))</f>
        <v>1650.1666666666667</v>
      </c>
      <c r="C4511" s="11">
        <v>7.9699999999999999E-6</v>
      </c>
      <c r="D4511" s="7">
        <f>Data_Warmte[[#This Row],[Fractie]]/MAX(Data_Warmte[Fractie])</f>
        <v>1.9295656719565981E-2</v>
      </c>
    </row>
    <row r="4512" spans="1:4" x14ac:dyDescent="0.25">
      <c r="A4512" s="10">
        <v>44019.208333333336</v>
      </c>
      <c r="B4512" s="10">
        <f>DATE(1904,MONTH(Data_Warmte[[#This Row],[Datumtijd]]),DAY(Data_Warmte[[#This Row],[Datumtijd]]))+TIME(HOUR(Data_Warmte[[#This Row],[Datumtijd]]),MINUTE(Data_Warmte[[#This Row],[Datumtijd]]),SECOND(Data_Warmte[[#This Row],[Datumtijd]]))</f>
        <v>1650.2083333333333</v>
      </c>
      <c r="C4512" s="11">
        <v>1.149E-5</v>
      </c>
      <c r="D4512" s="7">
        <f>Data_Warmte[[#This Row],[Fractie]]/MAX(Data_Warmte[Fractie])</f>
        <v>2.7817703351043051E-2</v>
      </c>
    </row>
    <row r="4513" spans="1:4" x14ac:dyDescent="0.25">
      <c r="A4513" s="10">
        <v>44019.25</v>
      </c>
      <c r="B4513" s="10">
        <f>DATE(1904,MONTH(Data_Warmte[[#This Row],[Datumtijd]]),DAY(Data_Warmte[[#This Row],[Datumtijd]]))+TIME(HOUR(Data_Warmte[[#This Row],[Datumtijd]]),MINUTE(Data_Warmte[[#This Row],[Datumtijd]]),SECOND(Data_Warmte[[#This Row],[Datumtijd]]))</f>
        <v>1650.25</v>
      </c>
      <c r="C4513" s="11">
        <v>2.3497920000000012E-5</v>
      </c>
      <c r="D4513" s="7">
        <f>Data_Warmte[[#This Row],[Fractie]]/MAX(Data_Warmte[Fractie])</f>
        <v>5.6889309654181187E-2</v>
      </c>
    </row>
    <row r="4514" spans="1:4" x14ac:dyDescent="0.25">
      <c r="A4514" s="10">
        <v>44019.291666666664</v>
      </c>
      <c r="B4514" s="10">
        <f>DATE(1904,MONTH(Data_Warmte[[#This Row],[Datumtijd]]),DAY(Data_Warmte[[#This Row],[Datumtijd]]))+TIME(HOUR(Data_Warmte[[#This Row],[Datumtijd]]),MINUTE(Data_Warmte[[#This Row],[Datumtijd]]),SECOND(Data_Warmte[[#This Row],[Datumtijd]]))</f>
        <v>1650.2916666666667</v>
      </c>
      <c r="C4514" s="11">
        <v>2.6201000000000026E-5</v>
      </c>
      <c r="D4514" s="7">
        <f>Data_Warmte[[#This Row],[Fractie]]/MAX(Data_Warmte[Fractie])</f>
        <v>6.3433563577082658E-2</v>
      </c>
    </row>
    <row r="4515" spans="1:4" x14ac:dyDescent="0.25">
      <c r="A4515" s="10">
        <v>44019.333333333336</v>
      </c>
      <c r="B4515" s="10">
        <f>DATE(1904,MONTH(Data_Warmte[[#This Row],[Datumtijd]]),DAY(Data_Warmte[[#This Row],[Datumtijd]]))+TIME(HOUR(Data_Warmte[[#This Row],[Datumtijd]]),MINUTE(Data_Warmte[[#This Row],[Datumtijd]]),SECOND(Data_Warmte[[#This Row],[Datumtijd]]))</f>
        <v>1650.3333333333333</v>
      </c>
      <c r="C4515" s="11">
        <v>2.3519999999999998E-5</v>
      </c>
      <c r="D4515" s="7">
        <f>Data_Warmte[[#This Row],[Fractie]]/MAX(Data_Warmte[Fractie])</f>
        <v>5.6942766128505871E-2</v>
      </c>
    </row>
    <row r="4516" spans="1:4" x14ac:dyDescent="0.25">
      <c r="A4516" s="10">
        <v>44019.375</v>
      </c>
      <c r="B4516" s="10">
        <f>DATE(1904,MONTH(Data_Warmte[[#This Row],[Datumtijd]]),DAY(Data_Warmte[[#This Row],[Datumtijd]]))+TIME(HOUR(Data_Warmte[[#This Row],[Datumtijd]]),MINUTE(Data_Warmte[[#This Row],[Datumtijd]]),SECOND(Data_Warmte[[#This Row],[Datumtijd]]))</f>
        <v>1650.375</v>
      </c>
      <c r="C4516" s="11">
        <v>2.3879999999999998E-5</v>
      </c>
      <c r="D4516" s="7">
        <f>Data_Warmte[[#This Row],[Fractie]]/MAX(Data_Warmte[Fractie])</f>
        <v>5.7814339079452395E-2</v>
      </c>
    </row>
    <row r="4517" spans="1:4" x14ac:dyDescent="0.25">
      <c r="A4517" s="10">
        <v>44019.416666666664</v>
      </c>
      <c r="B4517" s="10">
        <f>DATE(1904,MONTH(Data_Warmte[[#This Row],[Datumtijd]]),DAY(Data_Warmte[[#This Row],[Datumtijd]]))+TIME(HOUR(Data_Warmte[[#This Row],[Datumtijd]]),MINUTE(Data_Warmte[[#This Row],[Datumtijd]]),SECOND(Data_Warmte[[#This Row],[Datumtijd]]))</f>
        <v>1650.4166666666667</v>
      </c>
      <c r="C4517" s="11">
        <v>2.0129999999999999E-5</v>
      </c>
      <c r="D4517" s="7">
        <f>Data_Warmte[[#This Row],[Fractie]]/MAX(Data_Warmte[Fractie])</f>
        <v>4.873545417375949E-2</v>
      </c>
    </row>
    <row r="4518" spans="1:4" x14ac:dyDescent="0.25">
      <c r="A4518" s="10">
        <v>44019.458333333336</v>
      </c>
      <c r="B4518" s="10">
        <f>DATE(1904,MONTH(Data_Warmte[[#This Row],[Datumtijd]]),DAY(Data_Warmte[[#This Row],[Datumtijd]]))+TIME(HOUR(Data_Warmte[[#This Row],[Datumtijd]]),MINUTE(Data_Warmte[[#This Row],[Datumtijd]]),SECOND(Data_Warmte[[#This Row],[Datumtijd]]))</f>
        <v>1650.4583333333333</v>
      </c>
      <c r="C4518" s="11">
        <v>2.2079999999999999E-5</v>
      </c>
      <c r="D4518" s="7">
        <f>Data_Warmte[[#This Row],[Fractie]]/MAX(Data_Warmte[Fractie])</f>
        <v>5.3456474324719803E-2</v>
      </c>
    </row>
    <row r="4519" spans="1:4" x14ac:dyDescent="0.25">
      <c r="A4519" s="10">
        <v>44019.5</v>
      </c>
      <c r="B4519" s="10">
        <f>DATE(1904,MONTH(Data_Warmte[[#This Row],[Datumtijd]]),DAY(Data_Warmte[[#This Row],[Datumtijd]]))+TIME(HOUR(Data_Warmte[[#This Row],[Datumtijd]]),MINUTE(Data_Warmte[[#This Row],[Datumtijd]]),SECOND(Data_Warmte[[#This Row],[Datumtijd]]))</f>
        <v>1650.5</v>
      </c>
      <c r="C4519" s="11">
        <v>2.1489999999999999E-5</v>
      </c>
      <c r="D4519" s="7">
        <f>Data_Warmte[[#This Row],[Fractie]]/MAX(Data_Warmte[Fractie])</f>
        <v>5.2028063099557452E-2</v>
      </c>
    </row>
    <row r="4520" spans="1:4" x14ac:dyDescent="0.25">
      <c r="A4520" s="10">
        <v>44019.541666666664</v>
      </c>
      <c r="B4520" s="10">
        <f>DATE(1904,MONTH(Data_Warmte[[#This Row],[Datumtijd]]),DAY(Data_Warmte[[#This Row],[Datumtijd]]))+TIME(HOUR(Data_Warmte[[#This Row],[Datumtijd]]),MINUTE(Data_Warmte[[#This Row],[Datumtijd]]),SECOND(Data_Warmte[[#This Row],[Datumtijd]]))</f>
        <v>1650.5416666666667</v>
      </c>
      <c r="C4520" s="11">
        <v>1.7600000000000001E-5</v>
      </c>
      <c r="D4520" s="7">
        <f>Data_Warmte[[#This Row],[Fractie]]/MAX(Data_Warmte[Fractie])</f>
        <v>4.2610233157385352E-2</v>
      </c>
    </row>
    <row r="4521" spans="1:4" x14ac:dyDescent="0.25">
      <c r="A4521" s="10">
        <v>44019.583333333336</v>
      </c>
      <c r="B4521" s="10">
        <f>DATE(1904,MONTH(Data_Warmte[[#This Row],[Datumtijd]]),DAY(Data_Warmte[[#This Row],[Datumtijd]]))+TIME(HOUR(Data_Warmte[[#This Row],[Datumtijd]]),MINUTE(Data_Warmte[[#This Row],[Datumtijd]]),SECOND(Data_Warmte[[#This Row],[Datumtijd]]))</f>
        <v>1650.5833333333333</v>
      </c>
      <c r="C4521" s="11">
        <v>1.6120000000000002E-5</v>
      </c>
      <c r="D4521" s="7">
        <f>Data_Warmte[[#This Row],[Fractie]]/MAX(Data_Warmte[Fractie])</f>
        <v>3.9027099914605221E-2</v>
      </c>
    </row>
    <row r="4522" spans="1:4" x14ac:dyDescent="0.25">
      <c r="A4522" s="10">
        <v>44019.625</v>
      </c>
      <c r="B4522" s="10">
        <f>DATE(1904,MONTH(Data_Warmte[[#This Row],[Datumtijd]]),DAY(Data_Warmte[[#This Row],[Datumtijd]]))+TIME(HOUR(Data_Warmte[[#This Row],[Datumtijd]]),MINUTE(Data_Warmte[[#This Row],[Datumtijd]]),SECOND(Data_Warmte[[#This Row],[Datumtijd]]))</f>
        <v>1650.625</v>
      </c>
      <c r="C4522" s="11">
        <v>1.6779999999999999E-5</v>
      </c>
      <c r="D4522" s="7">
        <f>Data_Warmte[[#This Row],[Fractie]]/MAX(Data_Warmte[Fractie])</f>
        <v>4.0624983658007166E-2</v>
      </c>
    </row>
    <row r="4523" spans="1:4" x14ac:dyDescent="0.25">
      <c r="A4523" s="10">
        <v>44019.666666666664</v>
      </c>
      <c r="B4523" s="10">
        <f>DATE(1904,MONTH(Data_Warmte[[#This Row],[Datumtijd]]),DAY(Data_Warmte[[#This Row],[Datumtijd]]))+TIME(HOUR(Data_Warmte[[#This Row],[Datumtijd]]),MINUTE(Data_Warmte[[#This Row],[Datumtijd]]),SECOND(Data_Warmte[[#This Row],[Datumtijd]]))</f>
        <v>1650.6666666666667</v>
      </c>
      <c r="C4523" s="11">
        <v>2.5322619999999998E-5</v>
      </c>
      <c r="D4523" s="7">
        <f>Data_Warmte[[#This Row],[Fractie]]/MAX(Data_Warmte[Fractie])</f>
        <v>6.1306973997492575E-2</v>
      </c>
    </row>
    <row r="4524" spans="1:4" x14ac:dyDescent="0.25">
      <c r="A4524" s="10">
        <v>44019.708333333336</v>
      </c>
      <c r="B4524" s="10">
        <f>DATE(1904,MONTH(Data_Warmte[[#This Row],[Datumtijd]]),DAY(Data_Warmte[[#This Row],[Datumtijd]]))+TIME(HOUR(Data_Warmte[[#This Row],[Datumtijd]]),MINUTE(Data_Warmte[[#This Row],[Datumtijd]]),SECOND(Data_Warmte[[#This Row],[Datumtijd]]))</f>
        <v>1650.7083333333333</v>
      </c>
      <c r="C4524" s="11">
        <v>4.0700099999999973E-5</v>
      </c>
      <c r="D4524" s="7">
        <f>Data_Warmte[[#This Row],[Fractie]]/MAX(Data_Warmte[Fractie])</f>
        <v>9.8536406280051045E-2</v>
      </c>
    </row>
    <row r="4525" spans="1:4" x14ac:dyDescent="0.25">
      <c r="A4525" s="10">
        <v>44019.75</v>
      </c>
      <c r="B4525" s="10">
        <f>DATE(1904,MONTH(Data_Warmte[[#This Row],[Datumtijd]]),DAY(Data_Warmte[[#This Row],[Datumtijd]]))+TIME(HOUR(Data_Warmte[[#This Row],[Datumtijd]]),MINUTE(Data_Warmte[[#This Row],[Datumtijd]]),SECOND(Data_Warmte[[#This Row],[Datumtijd]]))</f>
        <v>1650.75</v>
      </c>
      <c r="C4525" s="11">
        <v>4.0434700000000001E-5</v>
      </c>
      <c r="D4525" s="7">
        <f>Data_Warmte[[#This Row],[Fractie]]/MAX(Data_Warmte[Fractie])</f>
        <v>9.789386333232554E-2</v>
      </c>
    </row>
    <row r="4526" spans="1:4" x14ac:dyDescent="0.25">
      <c r="A4526" s="10">
        <v>44019.791666666664</v>
      </c>
      <c r="B4526" s="10">
        <f>DATE(1904,MONTH(Data_Warmte[[#This Row],[Datumtijd]]),DAY(Data_Warmte[[#This Row],[Datumtijd]]))+TIME(HOUR(Data_Warmte[[#This Row],[Datumtijd]]),MINUTE(Data_Warmte[[#This Row],[Datumtijd]]),SECOND(Data_Warmte[[#This Row],[Datumtijd]]))</f>
        <v>1650.7916666666667</v>
      </c>
      <c r="C4526" s="11">
        <v>3.3775249999999991E-5</v>
      </c>
      <c r="D4526" s="7">
        <f>Data_Warmte[[#This Row],[Fractie]]/MAX(Data_Warmte[Fractie])</f>
        <v>8.1771095309601097E-2</v>
      </c>
    </row>
    <row r="4527" spans="1:4" x14ac:dyDescent="0.25">
      <c r="A4527" s="10">
        <v>44019.833333333336</v>
      </c>
      <c r="B4527" s="10">
        <f>DATE(1904,MONTH(Data_Warmte[[#This Row],[Datumtijd]]),DAY(Data_Warmte[[#This Row],[Datumtijd]]))+TIME(HOUR(Data_Warmte[[#This Row],[Datumtijd]]),MINUTE(Data_Warmte[[#This Row],[Datumtijd]]),SECOND(Data_Warmte[[#This Row],[Datumtijd]]))</f>
        <v>1650.8333333333333</v>
      </c>
      <c r="C4527" s="11">
        <v>2.6491550000000016E-5</v>
      </c>
      <c r="D4527" s="7">
        <f>Data_Warmte[[#This Row],[Fractie]]/MAX(Data_Warmte[Fractie])</f>
        <v>6.4136995579575709E-2</v>
      </c>
    </row>
    <row r="4528" spans="1:4" x14ac:dyDescent="0.25">
      <c r="A4528" s="10">
        <v>44019.875</v>
      </c>
      <c r="B4528" s="10">
        <f>DATE(1904,MONTH(Data_Warmte[[#This Row],[Datumtijd]]),DAY(Data_Warmte[[#This Row],[Datumtijd]]))+TIME(HOUR(Data_Warmte[[#This Row],[Datumtijd]]),MINUTE(Data_Warmte[[#This Row],[Datumtijd]]),SECOND(Data_Warmte[[#This Row],[Datumtijd]]))</f>
        <v>1650.875</v>
      </c>
      <c r="C4528" s="11">
        <v>2.2696459999999992E-5</v>
      </c>
      <c r="D4528" s="7">
        <f>Data_Warmte[[#This Row],[Fractie]]/MAX(Data_Warmte[Fractie])</f>
        <v>5.4948946161776702E-2</v>
      </c>
    </row>
    <row r="4529" spans="1:4" x14ac:dyDescent="0.25">
      <c r="A4529" s="10">
        <v>44019.916666666664</v>
      </c>
      <c r="B4529" s="10">
        <f>DATE(1904,MONTH(Data_Warmte[[#This Row],[Datumtijd]]),DAY(Data_Warmte[[#This Row],[Datumtijd]]))+TIME(HOUR(Data_Warmte[[#This Row],[Datumtijd]]),MINUTE(Data_Warmte[[#This Row],[Datumtijd]]),SECOND(Data_Warmte[[#This Row],[Datumtijd]]))</f>
        <v>1650.9166666666667</v>
      </c>
      <c r="C4529" s="11">
        <v>1.9268249999999996E-5</v>
      </c>
      <c r="D4529" s="7">
        <f>Data_Warmte[[#This Row],[Fractie]]/MAX(Data_Warmte[Fractie])</f>
        <v>4.6649126422431256E-2</v>
      </c>
    </row>
    <row r="4530" spans="1:4" x14ac:dyDescent="0.25">
      <c r="A4530" s="10">
        <v>44019.958333333336</v>
      </c>
      <c r="B4530" s="10">
        <f>DATE(1904,MONTH(Data_Warmte[[#This Row],[Datumtijd]]),DAY(Data_Warmte[[#This Row],[Datumtijd]]))+TIME(HOUR(Data_Warmte[[#This Row],[Datumtijd]]),MINUTE(Data_Warmte[[#This Row],[Datumtijd]]),SECOND(Data_Warmte[[#This Row],[Datumtijd]]))</f>
        <v>1650.9583333333333</v>
      </c>
      <c r="C4530" s="11">
        <v>1.440986E-5</v>
      </c>
      <c r="D4530" s="7">
        <f>Data_Warmte[[#This Row],[Fractie]]/MAX(Data_Warmte[Fractie])</f>
        <v>3.4886789452572779E-2</v>
      </c>
    </row>
    <row r="4531" spans="1:4" x14ac:dyDescent="0.25">
      <c r="A4531" s="10">
        <v>44020</v>
      </c>
      <c r="B4531" s="10">
        <f>DATE(1904,MONTH(Data_Warmte[[#This Row],[Datumtijd]]),DAY(Data_Warmte[[#This Row],[Datumtijd]]))+TIME(HOUR(Data_Warmte[[#This Row],[Datumtijd]]),MINUTE(Data_Warmte[[#This Row],[Datumtijd]]),SECOND(Data_Warmte[[#This Row],[Datumtijd]]))</f>
        <v>1651</v>
      </c>
      <c r="C4531" s="11">
        <v>8.7738999999999957E-6</v>
      </c>
      <c r="D4531" s="7">
        <f>Data_Warmte[[#This Row],[Fractie]]/MAX(Data_Warmte[Fractie])</f>
        <v>2.1241927539749041E-2</v>
      </c>
    </row>
    <row r="4532" spans="1:4" x14ac:dyDescent="0.25">
      <c r="A4532" s="10">
        <v>44020.041666666664</v>
      </c>
      <c r="B4532" s="10">
        <f>DATE(1904,MONTH(Data_Warmte[[#This Row],[Datumtijd]]),DAY(Data_Warmte[[#This Row],[Datumtijd]]))+TIME(HOUR(Data_Warmte[[#This Row],[Datumtijd]]),MINUTE(Data_Warmte[[#This Row],[Datumtijd]]),SECOND(Data_Warmte[[#This Row],[Datumtijd]]))</f>
        <v>1651.0416666666667</v>
      </c>
      <c r="C4532" s="11">
        <v>7.9096000000000013E-6</v>
      </c>
      <c r="D4532" s="7">
        <f>Data_Warmte[[#This Row],[Fractie]]/MAX(Data_Warmte[Fractie])</f>
        <v>1.9149426146684956E-2</v>
      </c>
    </row>
    <row r="4533" spans="1:4" x14ac:dyDescent="0.25">
      <c r="A4533" s="10">
        <v>44020.083333333336</v>
      </c>
      <c r="B4533" s="10">
        <f>DATE(1904,MONTH(Data_Warmte[[#This Row],[Datumtijd]]),DAY(Data_Warmte[[#This Row],[Datumtijd]]))+TIME(HOUR(Data_Warmte[[#This Row],[Datumtijd]]),MINUTE(Data_Warmte[[#This Row],[Datumtijd]]),SECOND(Data_Warmte[[#This Row],[Datumtijd]]))</f>
        <v>1651.0833333333333</v>
      </c>
      <c r="C4533" s="11">
        <v>7.9719599999999964E-6</v>
      </c>
      <c r="D4533" s="7">
        <f>Data_Warmte[[#This Row],[Fractie]]/MAX(Data_Warmte[Fractie])</f>
        <v>1.9300401950076679E-2</v>
      </c>
    </row>
    <row r="4534" spans="1:4" x14ac:dyDescent="0.25">
      <c r="A4534" s="10">
        <v>44020.125</v>
      </c>
      <c r="B4534" s="10">
        <f>DATE(1904,MONTH(Data_Warmte[[#This Row],[Datumtijd]]),DAY(Data_Warmte[[#This Row],[Datumtijd]]))+TIME(HOUR(Data_Warmte[[#This Row],[Datumtijd]]),MINUTE(Data_Warmte[[#This Row],[Datumtijd]]),SECOND(Data_Warmte[[#This Row],[Datumtijd]]))</f>
        <v>1651.125</v>
      </c>
      <c r="C4534" s="11">
        <v>8.4050300000000004E-6</v>
      </c>
      <c r="D4534" s="7">
        <f>Data_Warmte[[#This Row],[Fractie]]/MAX(Data_Warmte[Fractie])</f>
        <v>2.0348879999705603E-2</v>
      </c>
    </row>
    <row r="4535" spans="1:4" x14ac:dyDescent="0.25">
      <c r="A4535" s="10">
        <v>44020.166666666664</v>
      </c>
      <c r="B4535" s="10">
        <f>DATE(1904,MONTH(Data_Warmte[[#This Row],[Datumtijd]]),DAY(Data_Warmte[[#This Row],[Datumtijd]]))+TIME(HOUR(Data_Warmte[[#This Row],[Datumtijd]]),MINUTE(Data_Warmte[[#This Row],[Datumtijd]]),SECOND(Data_Warmte[[#This Row],[Datumtijd]]))</f>
        <v>1651.1666666666667</v>
      </c>
      <c r="C4535" s="11">
        <v>7.9699999999999999E-6</v>
      </c>
      <c r="D4535" s="7">
        <f>Data_Warmte[[#This Row],[Fractie]]/MAX(Data_Warmte[Fractie])</f>
        <v>1.9295656719565981E-2</v>
      </c>
    </row>
    <row r="4536" spans="1:4" x14ac:dyDescent="0.25">
      <c r="A4536" s="10">
        <v>44020.208333333336</v>
      </c>
      <c r="B4536" s="10">
        <f>DATE(1904,MONTH(Data_Warmte[[#This Row],[Datumtijd]]),DAY(Data_Warmte[[#This Row],[Datumtijd]]))+TIME(HOUR(Data_Warmte[[#This Row],[Datumtijd]]),MINUTE(Data_Warmte[[#This Row],[Datumtijd]]),SECOND(Data_Warmte[[#This Row],[Datumtijd]]))</f>
        <v>1651.2083333333333</v>
      </c>
      <c r="C4536" s="11">
        <v>1.149E-5</v>
      </c>
      <c r="D4536" s="7">
        <f>Data_Warmte[[#This Row],[Fractie]]/MAX(Data_Warmte[Fractie])</f>
        <v>2.7817703351043051E-2</v>
      </c>
    </row>
    <row r="4537" spans="1:4" x14ac:dyDescent="0.25">
      <c r="A4537" s="10">
        <v>44020.25</v>
      </c>
      <c r="B4537" s="10">
        <f>DATE(1904,MONTH(Data_Warmte[[#This Row],[Datumtijd]]),DAY(Data_Warmte[[#This Row],[Datumtijd]]))+TIME(HOUR(Data_Warmte[[#This Row],[Datumtijd]]),MINUTE(Data_Warmte[[#This Row],[Datumtijd]]),SECOND(Data_Warmte[[#This Row],[Datumtijd]]))</f>
        <v>1651.25</v>
      </c>
      <c r="C4537" s="11">
        <v>2.4100080000000009E-5</v>
      </c>
      <c r="D4537" s="7">
        <f>Data_Warmte[[#This Row],[Fractie]]/MAX(Data_Warmte[Fractie])</f>
        <v>5.8347160676797724E-2</v>
      </c>
    </row>
    <row r="4538" spans="1:4" x14ac:dyDescent="0.25">
      <c r="A4538" s="10">
        <v>44020.291666666664</v>
      </c>
      <c r="B4538" s="10">
        <f>DATE(1904,MONTH(Data_Warmte[[#This Row],[Datumtijd]]),DAY(Data_Warmte[[#This Row],[Datumtijd]]))+TIME(HOUR(Data_Warmte[[#This Row],[Datumtijd]]),MINUTE(Data_Warmte[[#This Row],[Datumtijd]]),SECOND(Data_Warmte[[#This Row],[Datumtijd]]))</f>
        <v>1651.2916666666667</v>
      </c>
      <c r="C4538" s="11">
        <v>2.6795500000000022E-5</v>
      </c>
      <c r="D4538" s="7">
        <f>Data_Warmte[[#This Row],[Fractie]]/MAX(Data_Warmte[Fractie])</f>
        <v>6.487286946413183E-2</v>
      </c>
    </row>
    <row r="4539" spans="1:4" x14ac:dyDescent="0.25">
      <c r="A4539" s="10">
        <v>44020.333333333336</v>
      </c>
      <c r="B4539" s="10">
        <f>DATE(1904,MONTH(Data_Warmte[[#This Row],[Datumtijd]]),DAY(Data_Warmte[[#This Row],[Datumtijd]]))+TIME(HOUR(Data_Warmte[[#This Row],[Datumtijd]]),MINUTE(Data_Warmte[[#This Row],[Datumtijd]]),SECOND(Data_Warmte[[#This Row],[Datumtijd]]))</f>
        <v>1651.3333333333333</v>
      </c>
      <c r="C4539" s="11">
        <v>2.3519999999999998E-5</v>
      </c>
      <c r="D4539" s="7">
        <f>Data_Warmte[[#This Row],[Fractie]]/MAX(Data_Warmte[Fractie])</f>
        <v>5.6942766128505871E-2</v>
      </c>
    </row>
    <row r="4540" spans="1:4" x14ac:dyDescent="0.25">
      <c r="A4540" s="10">
        <v>44020.375</v>
      </c>
      <c r="B4540" s="10">
        <f>DATE(1904,MONTH(Data_Warmte[[#This Row],[Datumtijd]]),DAY(Data_Warmte[[#This Row],[Datumtijd]]))+TIME(HOUR(Data_Warmte[[#This Row],[Datumtijd]]),MINUTE(Data_Warmte[[#This Row],[Datumtijd]]),SECOND(Data_Warmte[[#This Row],[Datumtijd]]))</f>
        <v>1651.375</v>
      </c>
      <c r="C4540" s="11">
        <v>2.3879999999999998E-5</v>
      </c>
      <c r="D4540" s="7">
        <f>Data_Warmte[[#This Row],[Fractie]]/MAX(Data_Warmte[Fractie])</f>
        <v>5.7814339079452395E-2</v>
      </c>
    </row>
    <row r="4541" spans="1:4" x14ac:dyDescent="0.25">
      <c r="A4541" s="10">
        <v>44020.416666666664</v>
      </c>
      <c r="B4541" s="10">
        <f>DATE(1904,MONTH(Data_Warmte[[#This Row],[Datumtijd]]),DAY(Data_Warmte[[#This Row],[Datumtijd]]))+TIME(HOUR(Data_Warmte[[#This Row],[Datumtijd]]),MINUTE(Data_Warmte[[#This Row],[Datumtijd]]),SECOND(Data_Warmte[[#This Row],[Datumtijd]]))</f>
        <v>1651.4166666666667</v>
      </c>
      <c r="C4541" s="11">
        <v>2.0129999999999999E-5</v>
      </c>
      <c r="D4541" s="7">
        <f>Data_Warmte[[#This Row],[Fractie]]/MAX(Data_Warmte[Fractie])</f>
        <v>4.873545417375949E-2</v>
      </c>
    </row>
    <row r="4542" spans="1:4" x14ac:dyDescent="0.25">
      <c r="A4542" s="10">
        <v>44020.458333333336</v>
      </c>
      <c r="B4542" s="10">
        <f>DATE(1904,MONTH(Data_Warmte[[#This Row],[Datumtijd]]),DAY(Data_Warmte[[#This Row],[Datumtijd]]))+TIME(HOUR(Data_Warmte[[#This Row],[Datumtijd]]),MINUTE(Data_Warmte[[#This Row],[Datumtijd]]),SECOND(Data_Warmte[[#This Row],[Datumtijd]]))</f>
        <v>1651.4583333333333</v>
      </c>
      <c r="C4542" s="11">
        <v>2.2079999999999999E-5</v>
      </c>
      <c r="D4542" s="7">
        <f>Data_Warmte[[#This Row],[Fractie]]/MAX(Data_Warmte[Fractie])</f>
        <v>5.3456474324719803E-2</v>
      </c>
    </row>
    <row r="4543" spans="1:4" x14ac:dyDescent="0.25">
      <c r="A4543" s="10">
        <v>44020.5</v>
      </c>
      <c r="B4543" s="10">
        <f>DATE(1904,MONTH(Data_Warmte[[#This Row],[Datumtijd]]),DAY(Data_Warmte[[#This Row],[Datumtijd]]))+TIME(HOUR(Data_Warmte[[#This Row],[Datumtijd]]),MINUTE(Data_Warmte[[#This Row],[Datumtijd]]),SECOND(Data_Warmte[[#This Row],[Datumtijd]]))</f>
        <v>1651.5</v>
      </c>
      <c r="C4543" s="11">
        <v>2.1489999999999999E-5</v>
      </c>
      <c r="D4543" s="7">
        <f>Data_Warmte[[#This Row],[Fractie]]/MAX(Data_Warmte[Fractie])</f>
        <v>5.2028063099557452E-2</v>
      </c>
    </row>
    <row r="4544" spans="1:4" x14ac:dyDescent="0.25">
      <c r="A4544" s="10">
        <v>44020.541666666664</v>
      </c>
      <c r="B4544" s="10">
        <f>DATE(1904,MONTH(Data_Warmte[[#This Row],[Datumtijd]]),DAY(Data_Warmte[[#This Row],[Datumtijd]]))+TIME(HOUR(Data_Warmte[[#This Row],[Datumtijd]]),MINUTE(Data_Warmte[[#This Row],[Datumtijd]]),SECOND(Data_Warmte[[#This Row],[Datumtijd]]))</f>
        <v>1651.5416666666667</v>
      </c>
      <c r="C4544" s="11">
        <v>1.7600000000000001E-5</v>
      </c>
      <c r="D4544" s="7">
        <f>Data_Warmte[[#This Row],[Fractie]]/MAX(Data_Warmte[Fractie])</f>
        <v>4.2610233157385352E-2</v>
      </c>
    </row>
    <row r="4545" spans="1:4" x14ac:dyDescent="0.25">
      <c r="A4545" s="10">
        <v>44020.583333333336</v>
      </c>
      <c r="B4545" s="10">
        <f>DATE(1904,MONTH(Data_Warmte[[#This Row],[Datumtijd]]),DAY(Data_Warmte[[#This Row],[Datumtijd]]))+TIME(HOUR(Data_Warmte[[#This Row],[Datumtijd]]),MINUTE(Data_Warmte[[#This Row],[Datumtijd]]),SECOND(Data_Warmte[[#This Row],[Datumtijd]]))</f>
        <v>1651.5833333333333</v>
      </c>
      <c r="C4545" s="11">
        <v>1.6120000000000002E-5</v>
      </c>
      <c r="D4545" s="7">
        <f>Data_Warmte[[#This Row],[Fractie]]/MAX(Data_Warmte[Fractie])</f>
        <v>3.9027099914605221E-2</v>
      </c>
    </row>
    <row r="4546" spans="1:4" x14ac:dyDescent="0.25">
      <c r="A4546" s="10">
        <v>44020.625</v>
      </c>
      <c r="B4546" s="10">
        <f>DATE(1904,MONTH(Data_Warmte[[#This Row],[Datumtijd]]),DAY(Data_Warmte[[#This Row],[Datumtijd]]))+TIME(HOUR(Data_Warmte[[#This Row],[Datumtijd]]),MINUTE(Data_Warmte[[#This Row],[Datumtijd]]),SECOND(Data_Warmte[[#This Row],[Datumtijd]]))</f>
        <v>1651.625</v>
      </c>
      <c r="C4546" s="11">
        <v>1.6779999999999999E-5</v>
      </c>
      <c r="D4546" s="7">
        <f>Data_Warmte[[#This Row],[Fractie]]/MAX(Data_Warmte[Fractie])</f>
        <v>4.0624983658007166E-2</v>
      </c>
    </row>
    <row r="4547" spans="1:4" x14ac:dyDescent="0.25">
      <c r="A4547" s="10">
        <v>44020.666666666664</v>
      </c>
      <c r="B4547" s="10">
        <f>DATE(1904,MONTH(Data_Warmte[[#This Row],[Datumtijd]]),DAY(Data_Warmte[[#This Row],[Datumtijd]]))+TIME(HOUR(Data_Warmte[[#This Row],[Datumtijd]]),MINUTE(Data_Warmte[[#This Row],[Datumtijd]]),SECOND(Data_Warmte[[#This Row],[Datumtijd]]))</f>
        <v>1651.6666666666667</v>
      </c>
      <c r="C4547" s="11">
        <v>2.3892160000000009E-5</v>
      </c>
      <c r="D4547" s="7">
        <f>Data_Warmte[[#This Row],[Fractie]]/MAX(Data_Warmte[Fractie])</f>
        <v>5.7843778876906608E-2</v>
      </c>
    </row>
    <row r="4548" spans="1:4" x14ac:dyDescent="0.25">
      <c r="A4548" s="10">
        <v>44020.708333333336</v>
      </c>
      <c r="B4548" s="10">
        <f>DATE(1904,MONTH(Data_Warmte[[#This Row],[Datumtijd]]),DAY(Data_Warmte[[#This Row],[Datumtijd]]))+TIME(HOUR(Data_Warmte[[#This Row],[Datumtijd]]),MINUTE(Data_Warmte[[#This Row],[Datumtijd]]),SECOND(Data_Warmte[[#This Row],[Datumtijd]]))</f>
        <v>1651.7083333333333</v>
      </c>
      <c r="C4548" s="11">
        <v>3.9836819999999999E-5</v>
      </c>
      <c r="D4548" s="7">
        <f>Data_Warmte[[#This Row],[Fractie]]/MAX(Data_Warmte[Fractie])</f>
        <v>9.6446374343681363E-2</v>
      </c>
    </row>
    <row r="4549" spans="1:4" x14ac:dyDescent="0.25">
      <c r="A4549" s="10">
        <v>44020.75</v>
      </c>
      <c r="B4549" s="10">
        <f>DATE(1904,MONTH(Data_Warmte[[#This Row],[Datumtijd]]),DAY(Data_Warmte[[#This Row],[Datumtijd]]))+TIME(HOUR(Data_Warmte[[#This Row],[Datumtijd]]),MINUTE(Data_Warmte[[#This Row],[Datumtijd]]),SECOND(Data_Warmte[[#This Row],[Datumtijd]]))</f>
        <v>1651.75</v>
      </c>
      <c r="C4549" s="11">
        <v>4.0263649999999982E-5</v>
      </c>
      <c r="D4549" s="7">
        <f>Data_Warmte[[#This Row],[Fractie]]/MAX(Data_Warmte[Fractie])</f>
        <v>9.747974512882715E-2</v>
      </c>
    </row>
    <row r="4550" spans="1:4" x14ac:dyDescent="0.25">
      <c r="A4550" s="10">
        <v>44020.791666666664</v>
      </c>
      <c r="B4550" s="10">
        <f>DATE(1904,MONTH(Data_Warmte[[#This Row],[Datumtijd]]),DAY(Data_Warmte[[#This Row],[Datumtijd]]))+TIME(HOUR(Data_Warmte[[#This Row],[Datumtijd]]),MINUTE(Data_Warmte[[#This Row],[Datumtijd]]),SECOND(Data_Warmte[[#This Row],[Datumtijd]]))</f>
        <v>1651.7916666666667</v>
      </c>
      <c r="C4550" s="11">
        <v>3.2598010000000016E-5</v>
      </c>
      <c r="D4550" s="7">
        <f>Data_Warmte[[#This Row],[Fractie]]/MAX(Data_Warmte[Fractie])</f>
        <v>7.8920954918567043E-2</v>
      </c>
    </row>
    <row r="4551" spans="1:4" x14ac:dyDescent="0.25">
      <c r="A4551" s="10">
        <v>44020.833333333336</v>
      </c>
      <c r="B4551" s="10">
        <f>DATE(1904,MONTH(Data_Warmte[[#This Row],[Datumtijd]]),DAY(Data_Warmte[[#This Row],[Datumtijd]]))+TIME(HOUR(Data_Warmte[[#This Row],[Datumtijd]]),MINUTE(Data_Warmte[[#This Row],[Datumtijd]]),SECOND(Data_Warmte[[#This Row],[Datumtijd]]))</f>
        <v>1651.8333333333333</v>
      </c>
      <c r="C4551" s="11">
        <v>2.5995240000000008E-5</v>
      </c>
      <c r="D4551" s="7">
        <f>Data_Warmte[[#This Row],[Fractie]]/MAX(Data_Warmte[Fractie])</f>
        <v>6.293541121489718E-2</v>
      </c>
    </row>
    <row r="4552" spans="1:4" x14ac:dyDescent="0.25">
      <c r="A4552" s="10">
        <v>44020.875</v>
      </c>
      <c r="B4552" s="10">
        <f>DATE(1904,MONTH(Data_Warmte[[#This Row],[Datumtijd]]),DAY(Data_Warmte[[#This Row],[Datumtijd]]))+TIME(HOUR(Data_Warmte[[#This Row],[Datumtijd]]),MINUTE(Data_Warmte[[#This Row],[Datumtijd]]),SECOND(Data_Warmte[[#This Row],[Datumtijd]]))</f>
        <v>1651.875</v>
      </c>
      <c r="C4552" s="11">
        <v>2.2620410000000009E-5</v>
      </c>
      <c r="D4552" s="7">
        <f>Data_Warmte[[#This Row],[Fractie]]/MAX(Data_Warmte[Fractie])</f>
        <v>5.4764826375889294E-2</v>
      </c>
    </row>
    <row r="4553" spans="1:4" x14ac:dyDescent="0.25">
      <c r="A4553" s="10">
        <v>44020.916666666664</v>
      </c>
      <c r="B4553" s="10">
        <f>DATE(1904,MONTH(Data_Warmte[[#This Row],[Datumtijd]]),DAY(Data_Warmte[[#This Row],[Datumtijd]]))+TIME(HOUR(Data_Warmte[[#This Row],[Datumtijd]]),MINUTE(Data_Warmte[[#This Row],[Datumtijd]]),SECOND(Data_Warmte[[#This Row],[Datumtijd]]))</f>
        <v>1651.9166666666667</v>
      </c>
      <c r="C4553" s="11">
        <v>1.9237500000000014E-5</v>
      </c>
      <c r="D4553" s="7">
        <f>Data_Warmte[[#This Row],[Fractie]]/MAX(Data_Warmte[Fractie])</f>
        <v>4.6574679566204619E-2</v>
      </c>
    </row>
    <row r="4554" spans="1:4" x14ac:dyDescent="0.25">
      <c r="A4554" s="10">
        <v>44020.958333333336</v>
      </c>
      <c r="B4554" s="10">
        <f>DATE(1904,MONTH(Data_Warmte[[#This Row],[Datumtijd]]),DAY(Data_Warmte[[#This Row],[Datumtijd]]))+TIME(HOUR(Data_Warmte[[#This Row],[Datumtijd]]),MINUTE(Data_Warmte[[#This Row],[Datumtijd]]),SECOND(Data_Warmte[[#This Row],[Datumtijd]]))</f>
        <v>1651.9583333333333</v>
      </c>
      <c r="C4554" s="11">
        <v>1.4305440000000001E-5</v>
      </c>
      <c r="D4554" s="7">
        <f>Data_Warmte[[#This Row],[Fractie]]/MAX(Data_Warmte[Fractie])</f>
        <v>3.4633984876078792E-2</v>
      </c>
    </row>
    <row r="4555" spans="1:4" x14ac:dyDescent="0.25">
      <c r="A4555" s="10">
        <v>44021</v>
      </c>
      <c r="B4555" s="10">
        <f>DATE(1904,MONTH(Data_Warmte[[#This Row],[Datumtijd]]),DAY(Data_Warmte[[#This Row],[Datumtijd]]))+TIME(HOUR(Data_Warmte[[#This Row],[Datumtijd]]),MINUTE(Data_Warmte[[#This Row],[Datumtijd]]),SECOND(Data_Warmte[[#This Row],[Datumtijd]]))</f>
        <v>1652</v>
      </c>
      <c r="C4555" s="11">
        <v>8.7086499999999933E-6</v>
      </c>
      <c r="D4555" s="7">
        <f>Data_Warmte[[#This Row],[Fractie]]/MAX(Data_Warmte[Fractie])</f>
        <v>2.1083954942389981E-2</v>
      </c>
    </row>
    <row r="4556" spans="1:4" x14ac:dyDescent="0.25">
      <c r="A4556" s="10">
        <v>44021.041666666664</v>
      </c>
      <c r="B4556" s="10">
        <f>DATE(1904,MONTH(Data_Warmte[[#This Row],[Datumtijd]]),DAY(Data_Warmte[[#This Row],[Datumtijd]]))+TIME(HOUR(Data_Warmte[[#This Row],[Datumtijd]]),MINUTE(Data_Warmte[[#This Row],[Datumtijd]]),SECOND(Data_Warmte[[#This Row],[Datumtijd]]))</f>
        <v>1652.0416666666667</v>
      </c>
      <c r="C4556" s="11">
        <v>7.7079699999999993E-6</v>
      </c>
      <c r="D4556" s="7">
        <f>Data_Warmte[[#This Row],[Fractie]]/MAX(Data_Warmte[Fractie])</f>
        <v>1.8661272663075656E-2</v>
      </c>
    </row>
    <row r="4557" spans="1:4" x14ac:dyDescent="0.25">
      <c r="A4557" s="10">
        <v>44021.083333333336</v>
      </c>
      <c r="B4557" s="10">
        <f>DATE(1904,MONTH(Data_Warmte[[#This Row],[Datumtijd]]),DAY(Data_Warmte[[#This Row],[Datumtijd]]))+TIME(HOUR(Data_Warmte[[#This Row],[Datumtijd]]),MINUTE(Data_Warmte[[#This Row],[Datumtijd]]),SECOND(Data_Warmte[[#This Row],[Datumtijd]]))</f>
        <v>1652.0833333333333</v>
      </c>
      <c r="C4557" s="11">
        <v>7.6482800000000013E-6</v>
      </c>
      <c r="D4557" s="7">
        <f>Data_Warmte[[#This Row],[Fractie]]/MAX(Data_Warmte[Fractie])</f>
        <v>1.8516761025736777E-2</v>
      </c>
    </row>
    <row r="4558" spans="1:4" x14ac:dyDescent="0.25">
      <c r="A4558" s="10">
        <v>44021.125</v>
      </c>
      <c r="B4558" s="10">
        <f>DATE(1904,MONTH(Data_Warmte[[#This Row],[Datumtijd]]),DAY(Data_Warmte[[#This Row],[Datumtijd]]))+TIME(HOUR(Data_Warmte[[#This Row],[Datumtijd]]),MINUTE(Data_Warmte[[#This Row],[Datumtijd]]),SECOND(Data_Warmte[[#This Row],[Datumtijd]]))</f>
        <v>1652.125</v>
      </c>
      <c r="C4558" s="11">
        <v>8.1260499999999999E-6</v>
      </c>
      <c r="D4558" s="7">
        <f>Data_Warmte[[#This Row],[Fractie]]/MAX(Data_Warmte[Fractie])</f>
        <v>1.9673459383441547E-2</v>
      </c>
    </row>
    <row r="4559" spans="1:4" x14ac:dyDescent="0.25">
      <c r="A4559" s="10">
        <v>44021.166666666664</v>
      </c>
      <c r="B4559" s="10">
        <f>DATE(1904,MONTH(Data_Warmte[[#This Row],[Datumtijd]]),DAY(Data_Warmte[[#This Row],[Datumtijd]]))+TIME(HOUR(Data_Warmte[[#This Row],[Datumtijd]]),MINUTE(Data_Warmte[[#This Row],[Datumtijd]]),SECOND(Data_Warmte[[#This Row],[Datumtijd]]))</f>
        <v>1652.1666666666667</v>
      </c>
      <c r="C4559" s="11">
        <v>7.9699999999999999E-6</v>
      </c>
      <c r="D4559" s="7">
        <f>Data_Warmte[[#This Row],[Fractie]]/MAX(Data_Warmte[Fractie])</f>
        <v>1.9295656719565981E-2</v>
      </c>
    </row>
    <row r="4560" spans="1:4" x14ac:dyDescent="0.25">
      <c r="A4560" s="10">
        <v>44021.208333333336</v>
      </c>
      <c r="B4560" s="10">
        <f>DATE(1904,MONTH(Data_Warmte[[#This Row],[Datumtijd]]),DAY(Data_Warmte[[#This Row],[Datumtijd]]))+TIME(HOUR(Data_Warmte[[#This Row],[Datumtijd]]),MINUTE(Data_Warmte[[#This Row],[Datumtijd]]),SECOND(Data_Warmte[[#This Row],[Datumtijd]]))</f>
        <v>1652.2083333333333</v>
      </c>
      <c r="C4560" s="11">
        <v>1.149E-5</v>
      </c>
      <c r="D4560" s="7">
        <f>Data_Warmte[[#This Row],[Fractie]]/MAX(Data_Warmte[Fractie])</f>
        <v>2.7817703351043051E-2</v>
      </c>
    </row>
    <row r="4561" spans="1:4" x14ac:dyDescent="0.25">
      <c r="A4561" s="10">
        <v>44021.25</v>
      </c>
      <c r="B4561" s="10">
        <f>DATE(1904,MONTH(Data_Warmte[[#This Row],[Datumtijd]]),DAY(Data_Warmte[[#This Row],[Datumtijd]]))+TIME(HOUR(Data_Warmte[[#This Row],[Datumtijd]]),MINUTE(Data_Warmte[[#This Row],[Datumtijd]]),SECOND(Data_Warmte[[#This Row],[Datumtijd]]))</f>
        <v>1652.25</v>
      </c>
      <c r="C4561" s="11">
        <v>2.4269919999999998E-5</v>
      </c>
      <c r="D4561" s="7">
        <f>Data_Warmte[[#This Row],[Fractie]]/MAX(Data_Warmte[Fractie])</f>
        <v>5.8758349426766464E-2</v>
      </c>
    </row>
    <row r="4562" spans="1:4" x14ac:dyDescent="0.25">
      <c r="A4562" s="10">
        <v>44021.291666666664</v>
      </c>
      <c r="B4562" s="10">
        <f>DATE(1904,MONTH(Data_Warmte[[#This Row],[Datumtijd]]),DAY(Data_Warmte[[#This Row],[Datumtijd]]))+TIME(HOUR(Data_Warmte[[#This Row],[Datumtijd]]),MINUTE(Data_Warmte[[#This Row],[Datumtijd]]),SECOND(Data_Warmte[[#This Row],[Datumtijd]]))</f>
        <v>1652.2916666666667</v>
      </c>
      <c r="C4562" s="11">
        <v>2.8497000000000025E-5</v>
      </c>
      <c r="D4562" s="7">
        <f>Data_Warmte[[#This Row],[Fractie]]/MAX(Data_Warmte[Fractie])</f>
        <v>6.8992262175341559E-2</v>
      </c>
    </row>
    <row r="4563" spans="1:4" x14ac:dyDescent="0.25">
      <c r="A4563" s="10">
        <v>44021.333333333336</v>
      </c>
      <c r="B4563" s="10">
        <f>DATE(1904,MONTH(Data_Warmte[[#This Row],[Datumtijd]]),DAY(Data_Warmte[[#This Row],[Datumtijd]]))+TIME(HOUR(Data_Warmte[[#This Row],[Datumtijd]]),MINUTE(Data_Warmte[[#This Row],[Datumtijd]]),SECOND(Data_Warmte[[#This Row],[Datumtijd]]))</f>
        <v>1652.3333333333333</v>
      </c>
      <c r="C4563" s="11">
        <v>2.3519999999999998E-5</v>
      </c>
      <c r="D4563" s="7">
        <f>Data_Warmte[[#This Row],[Fractie]]/MAX(Data_Warmte[Fractie])</f>
        <v>5.6942766128505871E-2</v>
      </c>
    </row>
    <row r="4564" spans="1:4" x14ac:dyDescent="0.25">
      <c r="A4564" s="10">
        <v>44021.375</v>
      </c>
      <c r="B4564" s="10">
        <f>DATE(1904,MONTH(Data_Warmte[[#This Row],[Datumtijd]]),DAY(Data_Warmte[[#This Row],[Datumtijd]]))+TIME(HOUR(Data_Warmte[[#This Row],[Datumtijd]]),MINUTE(Data_Warmte[[#This Row],[Datumtijd]]),SECOND(Data_Warmte[[#This Row],[Datumtijd]]))</f>
        <v>1652.375</v>
      </c>
      <c r="C4564" s="11">
        <v>2.3879999999999998E-5</v>
      </c>
      <c r="D4564" s="7">
        <f>Data_Warmte[[#This Row],[Fractie]]/MAX(Data_Warmte[Fractie])</f>
        <v>5.7814339079452395E-2</v>
      </c>
    </row>
    <row r="4565" spans="1:4" x14ac:dyDescent="0.25">
      <c r="A4565" s="10">
        <v>44021.416666666664</v>
      </c>
      <c r="B4565" s="10">
        <f>DATE(1904,MONTH(Data_Warmte[[#This Row],[Datumtijd]]),DAY(Data_Warmte[[#This Row],[Datumtijd]]))+TIME(HOUR(Data_Warmte[[#This Row],[Datumtijd]]),MINUTE(Data_Warmte[[#This Row],[Datumtijd]]),SECOND(Data_Warmte[[#This Row],[Datumtijd]]))</f>
        <v>1652.4166666666667</v>
      </c>
      <c r="C4565" s="11">
        <v>2.0129999999999999E-5</v>
      </c>
      <c r="D4565" s="7">
        <f>Data_Warmte[[#This Row],[Fractie]]/MAX(Data_Warmte[Fractie])</f>
        <v>4.873545417375949E-2</v>
      </c>
    </row>
    <row r="4566" spans="1:4" x14ac:dyDescent="0.25">
      <c r="A4566" s="10">
        <v>44021.458333333336</v>
      </c>
      <c r="B4566" s="10">
        <f>DATE(1904,MONTH(Data_Warmte[[#This Row],[Datumtijd]]),DAY(Data_Warmte[[#This Row],[Datumtijd]]))+TIME(HOUR(Data_Warmte[[#This Row],[Datumtijd]]),MINUTE(Data_Warmte[[#This Row],[Datumtijd]]),SECOND(Data_Warmte[[#This Row],[Datumtijd]]))</f>
        <v>1652.4583333333333</v>
      </c>
      <c r="C4566" s="11">
        <v>2.2079999999999999E-5</v>
      </c>
      <c r="D4566" s="7">
        <f>Data_Warmte[[#This Row],[Fractie]]/MAX(Data_Warmte[Fractie])</f>
        <v>5.3456474324719803E-2</v>
      </c>
    </row>
    <row r="4567" spans="1:4" x14ac:dyDescent="0.25">
      <c r="A4567" s="10">
        <v>44021.5</v>
      </c>
      <c r="B4567" s="10">
        <f>DATE(1904,MONTH(Data_Warmte[[#This Row],[Datumtijd]]),DAY(Data_Warmte[[#This Row],[Datumtijd]]))+TIME(HOUR(Data_Warmte[[#This Row],[Datumtijd]]),MINUTE(Data_Warmte[[#This Row],[Datumtijd]]),SECOND(Data_Warmte[[#This Row],[Datumtijd]]))</f>
        <v>1652.5</v>
      </c>
      <c r="C4567" s="11">
        <v>2.1489999999999999E-5</v>
      </c>
      <c r="D4567" s="7">
        <f>Data_Warmte[[#This Row],[Fractie]]/MAX(Data_Warmte[Fractie])</f>
        <v>5.2028063099557452E-2</v>
      </c>
    </row>
    <row r="4568" spans="1:4" x14ac:dyDescent="0.25">
      <c r="A4568" s="10">
        <v>44021.541666666664</v>
      </c>
      <c r="B4568" s="10">
        <f>DATE(1904,MONTH(Data_Warmte[[#This Row],[Datumtijd]]),DAY(Data_Warmte[[#This Row],[Datumtijd]]))+TIME(HOUR(Data_Warmte[[#This Row],[Datumtijd]]),MINUTE(Data_Warmte[[#This Row],[Datumtijd]]),SECOND(Data_Warmte[[#This Row],[Datumtijd]]))</f>
        <v>1652.5416666666667</v>
      </c>
      <c r="C4568" s="11">
        <v>1.7600000000000001E-5</v>
      </c>
      <c r="D4568" s="7">
        <f>Data_Warmte[[#This Row],[Fractie]]/MAX(Data_Warmte[Fractie])</f>
        <v>4.2610233157385352E-2</v>
      </c>
    </row>
    <row r="4569" spans="1:4" x14ac:dyDescent="0.25">
      <c r="A4569" s="10">
        <v>44021.583333333336</v>
      </c>
      <c r="B4569" s="10">
        <f>DATE(1904,MONTH(Data_Warmte[[#This Row],[Datumtijd]]),DAY(Data_Warmte[[#This Row],[Datumtijd]]))+TIME(HOUR(Data_Warmte[[#This Row],[Datumtijd]]),MINUTE(Data_Warmte[[#This Row],[Datumtijd]]),SECOND(Data_Warmte[[#This Row],[Datumtijd]]))</f>
        <v>1652.5833333333333</v>
      </c>
      <c r="C4569" s="11">
        <v>1.6120000000000002E-5</v>
      </c>
      <c r="D4569" s="7">
        <f>Data_Warmte[[#This Row],[Fractie]]/MAX(Data_Warmte[Fractie])</f>
        <v>3.9027099914605221E-2</v>
      </c>
    </row>
    <row r="4570" spans="1:4" x14ac:dyDescent="0.25">
      <c r="A4570" s="10">
        <v>44021.625</v>
      </c>
      <c r="B4570" s="10">
        <f>DATE(1904,MONTH(Data_Warmte[[#This Row],[Datumtijd]]),DAY(Data_Warmte[[#This Row],[Datumtijd]]))+TIME(HOUR(Data_Warmte[[#This Row],[Datumtijd]]),MINUTE(Data_Warmte[[#This Row],[Datumtijd]]),SECOND(Data_Warmte[[#This Row],[Datumtijd]]))</f>
        <v>1652.625</v>
      </c>
      <c r="C4570" s="11">
        <v>1.6779999999999999E-5</v>
      </c>
      <c r="D4570" s="7">
        <f>Data_Warmte[[#This Row],[Fractie]]/MAX(Data_Warmte[Fractie])</f>
        <v>4.0624983658007166E-2</v>
      </c>
    </row>
    <row r="4571" spans="1:4" x14ac:dyDescent="0.25">
      <c r="A4571" s="10">
        <v>44021.666666666664</v>
      </c>
      <c r="B4571" s="10">
        <f>DATE(1904,MONTH(Data_Warmte[[#This Row],[Datumtijd]]),DAY(Data_Warmte[[#This Row],[Datumtijd]]))+TIME(HOUR(Data_Warmte[[#This Row],[Datumtijd]]),MINUTE(Data_Warmte[[#This Row],[Datumtijd]]),SECOND(Data_Warmte[[#This Row],[Datumtijd]]))</f>
        <v>1652.6666666666667</v>
      </c>
      <c r="C4571" s="11">
        <v>2.6823719999999983E-5</v>
      </c>
      <c r="D4571" s="7">
        <f>Data_Warmte[[#This Row],[Fractie]]/MAX(Data_Warmte[Fractie])</f>
        <v>6.4941191099342044E-2</v>
      </c>
    </row>
    <row r="4572" spans="1:4" x14ac:dyDescent="0.25">
      <c r="A4572" s="10">
        <v>44021.708333333336</v>
      </c>
      <c r="B4572" s="10">
        <f>DATE(1904,MONTH(Data_Warmte[[#This Row],[Datumtijd]]),DAY(Data_Warmte[[#This Row],[Datumtijd]]))+TIME(HOUR(Data_Warmte[[#This Row],[Datumtijd]]),MINUTE(Data_Warmte[[#This Row],[Datumtijd]]),SECOND(Data_Warmte[[#This Row],[Datumtijd]]))</f>
        <v>1652.7083333333333</v>
      </c>
      <c r="C4572" s="11">
        <v>4.2877919999999986E-5</v>
      </c>
      <c r="D4572" s="7">
        <f>Data_Warmte[[#This Row],[Fractie]]/MAX(Data_Warmte[Fractie])</f>
        <v>0.10380898684680204</v>
      </c>
    </row>
    <row r="4573" spans="1:4" x14ac:dyDescent="0.25">
      <c r="A4573" s="10">
        <v>44021.75</v>
      </c>
      <c r="B4573" s="10">
        <f>DATE(1904,MONTH(Data_Warmte[[#This Row],[Datumtijd]]),DAY(Data_Warmte[[#This Row],[Datumtijd]]))+TIME(HOUR(Data_Warmte[[#This Row],[Datumtijd]]),MINUTE(Data_Warmte[[#This Row],[Datumtijd]]),SECOND(Data_Warmte[[#This Row],[Datumtijd]]))</f>
        <v>1652.75</v>
      </c>
      <c r="C4573" s="11">
        <v>4.3140399999999991E-5</v>
      </c>
      <c r="D4573" s="7">
        <f>Data_Warmte[[#This Row],[Fractie]]/MAX(Data_Warmte[Fractie])</f>
        <v>0.10444446036948106</v>
      </c>
    </row>
    <row r="4574" spans="1:4" x14ac:dyDescent="0.25">
      <c r="A4574" s="10">
        <v>44021.791666666664</v>
      </c>
      <c r="B4574" s="10">
        <f>DATE(1904,MONTH(Data_Warmte[[#This Row],[Datumtijd]]),DAY(Data_Warmte[[#This Row],[Datumtijd]]))+TIME(HOUR(Data_Warmte[[#This Row],[Datumtijd]]),MINUTE(Data_Warmte[[#This Row],[Datumtijd]]),SECOND(Data_Warmte[[#This Row],[Datumtijd]]))</f>
        <v>1652.7916666666667</v>
      </c>
      <c r="C4574" s="11">
        <v>3.4859549999999997E-5</v>
      </c>
      <c r="D4574" s="7">
        <f>Data_Warmte[[#This Row],[Fractie]]/MAX(Data_Warmte[Fractie])</f>
        <v>8.4396224617132518E-2</v>
      </c>
    </row>
    <row r="4575" spans="1:4" x14ac:dyDescent="0.25">
      <c r="A4575" s="10">
        <v>44021.833333333336</v>
      </c>
      <c r="B4575" s="10">
        <f>DATE(1904,MONTH(Data_Warmte[[#This Row],[Datumtijd]]),DAY(Data_Warmte[[#This Row],[Datumtijd]]))+TIME(HOUR(Data_Warmte[[#This Row],[Datumtijd]]),MINUTE(Data_Warmte[[#This Row],[Datumtijd]]),SECOND(Data_Warmte[[#This Row],[Datumtijd]]))</f>
        <v>1652.8333333333333</v>
      </c>
      <c r="C4575" s="11">
        <v>2.7404120000000022E-5</v>
      </c>
      <c r="D4575" s="7">
        <f>Data_Warmte[[#This Row],[Fractie]]/MAX(Data_Warmte[Fractie])</f>
        <v>6.6346360379145916E-2</v>
      </c>
    </row>
    <row r="4576" spans="1:4" x14ac:dyDescent="0.25">
      <c r="A4576" s="10">
        <v>44021.875</v>
      </c>
      <c r="B4576" s="10">
        <f>DATE(1904,MONTH(Data_Warmte[[#This Row],[Datumtijd]]),DAY(Data_Warmte[[#This Row],[Datumtijd]]))+TIME(HOUR(Data_Warmte[[#This Row],[Datumtijd]]),MINUTE(Data_Warmte[[#This Row],[Datumtijd]]),SECOND(Data_Warmte[[#This Row],[Datumtijd]]))</f>
        <v>1652.875</v>
      </c>
      <c r="C4576" s="11">
        <v>2.2559569999999988E-5</v>
      </c>
      <c r="D4576" s="7">
        <f>Data_Warmte[[#This Row],[Fractie]]/MAX(Data_Warmte[Fractie])</f>
        <v>5.4617530547179279E-2</v>
      </c>
    </row>
    <row r="4577" spans="1:4" x14ac:dyDescent="0.25">
      <c r="A4577" s="10">
        <v>44021.916666666664</v>
      </c>
      <c r="B4577" s="10">
        <f>DATE(1904,MONTH(Data_Warmte[[#This Row],[Datumtijd]]),DAY(Data_Warmte[[#This Row],[Datumtijd]]))+TIME(HOUR(Data_Warmte[[#This Row],[Datumtijd]]),MINUTE(Data_Warmte[[#This Row],[Datumtijd]]),SECOND(Data_Warmte[[#This Row],[Datumtijd]]))</f>
        <v>1652.9166666666667</v>
      </c>
      <c r="C4577" s="11">
        <v>1.9319500000000004E-5</v>
      </c>
      <c r="D4577" s="7">
        <f>Data_Warmte[[#This Row],[Fractie]]/MAX(Data_Warmte[Fractie])</f>
        <v>4.6773204516142412E-2</v>
      </c>
    </row>
    <row r="4578" spans="1:4" x14ac:dyDescent="0.25">
      <c r="A4578" s="10">
        <v>44021.958333333336</v>
      </c>
      <c r="B4578" s="10">
        <f>DATE(1904,MONTH(Data_Warmte[[#This Row],[Datumtijd]]),DAY(Data_Warmte[[#This Row],[Datumtijd]]))+TIME(HOUR(Data_Warmte[[#This Row],[Datumtijd]]),MINUTE(Data_Warmte[[#This Row],[Datumtijd]]),SECOND(Data_Warmte[[#This Row],[Datumtijd]]))</f>
        <v>1652.9583333333333</v>
      </c>
      <c r="C4578" s="11">
        <v>1.4618699999999996E-5</v>
      </c>
      <c r="D4578" s="7">
        <f>Data_Warmte[[#This Row],[Fractie]]/MAX(Data_Warmte[Fractie])</f>
        <v>3.5392398605560739E-2</v>
      </c>
    </row>
    <row r="4579" spans="1:4" x14ac:dyDescent="0.25">
      <c r="A4579" s="10">
        <v>44022</v>
      </c>
      <c r="B4579" s="10">
        <f>DATE(1904,MONTH(Data_Warmte[[#This Row],[Datumtijd]]),DAY(Data_Warmte[[#This Row],[Datumtijd]]))+TIME(HOUR(Data_Warmte[[#This Row],[Datumtijd]]),MINUTE(Data_Warmte[[#This Row],[Datumtijd]]),SECOND(Data_Warmte[[#This Row],[Datumtijd]]))</f>
        <v>1653</v>
      </c>
      <c r="C4579" s="11">
        <v>8.7477999999999944E-6</v>
      </c>
      <c r="D4579" s="7">
        <f>Data_Warmte[[#This Row],[Fractie]]/MAX(Data_Warmte[Fractie])</f>
        <v>2.1178738500805417E-2</v>
      </c>
    </row>
    <row r="4580" spans="1:4" x14ac:dyDescent="0.25">
      <c r="A4580" s="10">
        <v>44022.041666666664</v>
      </c>
      <c r="B4580" s="10">
        <f>DATE(1904,MONTH(Data_Warmte[[#This Row],[Datumtijd]]),DAY(Data_Warmte[[#This Row],[Datumtijd]]))+TIME(HOUR(Data_Warmte[[#This Row],[Datumtijd]]),MINUTE(Data_Warmte[[#This Row],[Datumtijd]]),SECOND(Data_Warmte[[#This Row],[Datumtijd]]))</f>
        <v>1653.0416666666667</v>
      </c>
      <c r="C4580" s="11">
        <v>7.7851900000000006E-6</v>
      </c>
      <c r="D4580" s="7">
        <f>Data_Warmte[[#This Row],[Fractie]]/MAX(Data_Warmte[Fractie])</f>
        <v>1.8848225061053686E-2</v>
      </c>
    </row>
    <row r="4581" spans="1:4" x14ac:dyDescent="0.25">
      <c r="A4581" s="10">
        <v>44022.083333333336</v>
      </c>
      <c r="B4581" s="10">
        <f>DATE(1904,MONTH(Data_Warmte[[#This Row],[Datumtijd]]),DAY(Data_Warmte[[#This Row],[Datumtijd]]))+TIME(HOUR(Data_Warmte[[#This Row],[Datumtijd]]),MINUTE(Data_Warmte[[#This Row],[Datumtijd]]),SECOND(Data_Warmte[[#This Row],[Datumtijd]]))</f>
        <v>1653.0833333333333</v>
      </c>
      <c r="C4581" s="11">
        <v>7.7577600000000011E-6</v>
      </c>
      <c r="D4581" s="7">
        <f>Data_Warmte[[#This Row],[Fractie]]/MAX(Data_Warmte[Fractie])</f>
        <v>1.8781816044263513E-2</v>
      </c>
    </row>
    <row r="4582" spans="1:4" x14ac:dyDescent="0.25">
      <c r="A4582" s="10">
        <v>44022.125</v>
      </c>
      <c r="B4582" s="10">
        <f>DATE(1904,MONTH(Data_Warmte[[#This Row],[Datumtijd]]),DAY(Data_Warmte[[#This Row],[Datumtijd]]))+TIME(HOUR(Data_Warmte[[#This Row],[Datumtijd]]),MINUTE(Data_Warmte[[#This Row],[Datumtijd]]),SECOND(Data_Warmte[[#This Row],[Datumtijd]]))</f>
        <v>1653.125</v>
      </c>
      <c r="C4582" s="11">
        <v>8.43389E-6</v>
      </c>
      <c r="D4582" s="7">
        <f>Data_Warmte[[#This Row],[Fractie]]/MAX(Data_Warmte[Fractie])</f>
        <v>2.0418751097939815E-2</v>
      </c>
    </row>
    <row r="4583" spans="1:4" x14ac:dyDescent="0.25">
      <c r="A4583" s="10">
        <v>44022.166666666664</v>
      </c>
      <c r="B4583" s="10">
        <f>DATE(1904,MONTH(Data_Warmte[[#This Row],[Datumtijd]]),DAY(Data_Warmte[[#This Row],[Datumtijd]]))+TIME(HOUR(Data_Warmte[[#This Row],[Datumtijd]]),MINUTE(Data_Warmte[[#This Row],[Datumtijd]]),SECOND(Data_Warmte[[#This Row],[Datumtijd]]))</f>
        <v>1653.1666666666667</v>
      </c>
      <c r="C4583" s="11">
        <v>7.9699999999999999E-6</v>
      </c>
      <c r="D4583" s="7">
        <f>Data_Warmte[[#This Row],[Fractie]]/MAX(Data_Warmte[Fractie])</f>
        <v>1.9295656719565981E-2</v>
      </c>
    </row>
    <row r="4584" spans="1:4" x14ac:dyDescent="0.25">
      <c r="A4584" s="10">
        <v>44022.208333333336</v>
      </c>
      <c r="B4584" s="10">
        <f>DATE(1904,MONTH(Data_Warmte[[#This Row],[Datumtijd]]),DAY(Data_Warmte[[#This Row],[Datumtijd]]))+TIME(HOUR(Data_Warmte[[#This Row],[Datumtijd]]),MINUTE(Data_Warmte[[#This Row],[Datumtijd]]),SECOND(Data_Warmte[[#This Row],[Datumtijd]]))</f>
        <v>1653.2083333333333</v>
      </c>
      <c r="C4584" s="11">
        <v>1.149E-5</v>
      </c>
      <c r="D4584" s="7">
        <f>Data_Warmte[[#This Row],[Fractie]]/MAX(Data_Warmte[Fractie])</f>
        <v>2.7817703351043051E-2</v>
      </c>
    </row>
    <row r="4585" spans="1:4" x14ac:dyDescent="0.25">
      <c r="A4585" s="10">
        <v>44022.25</v>
      </c>
      <c r="B4585" s="10">
        <f>DATE(1904,MONTH(Data_Warmte[[#This Row],[Datumtijd]]),DAY(Data_Warmte[[#This Row],[Datumtijd]]))+TIME(HOUR(Data_Warmte[[#This Row],[Datumtijd]]),MINUTE(Data_Warmte[[#This Row],[Datumtijd]]),SECOND(Data_Warmte[[#This Row],[Datumtijd]]))</f>
        <v>1653.25</v>
      </c>
      <c r="C4585" s="11">
        <v>2.5366160000000019E-5</v>
      </c>
      <c r="D4585" s="7">
        <f>Data_Warmte[[#This Row],[Fractie]]/MAX(Data_Warmte[Fractie])</f>
        <v>6.1412385903837657E-2</v>
      </c>
    </row>
    <row r="4586" spans="1:4" x14ac:dyDescent="0.25">
      <c r="A4586" s="10">
        <v>44022.291666666664</v>
      </c>
      <c r="B4586" s="10">
        <f>DATE(1904,MONTH(Data_Warmte[[#This Row],[Datumtijd]]),DAY(Data_Warmte[[#This Row],[Datumtijd]]))+TIME(HOUR(Data_Warmte[[#This Row],[Datumtijd]]),MINUTE(Data_Warmte[[#This Row],[Datumtijd]]),SECOND(Data_Warmte[[#This Row],[Datumtijd]]))</f>
        <v>1653.2916666666667</v>
      </c>
      <c r="C4586" s="11">
        <v>2.8784000000000014E-5</v>
      </c>
      <c r="D4586" s="7">
        <f>Data_Warmte[[#This Row],[Fractie]]/MAX(Data_Warmte[Fractie])</f>
        <v>6.9687099500123889E-2</v>
      </c>
    </row>
    <row r="4587" spans="1:4" x14ac:dyDescent="0.25">
      <c r="A4587" s="10">
        <v>44022.333333333336</v>
      </c>
      <c r="B4587" s="10">
        <f>DATE(1904,MONTH(Data_Warmte[[#This Row],[Datumtijd]]),DAY(Data_Warmte[[#This Row],[Datumtijd]]))+TIME(HOUR(Data_Warmte[[#This Row],[Datumtijd]]),MINUTE(Data_Warmte[[#This Row],[Datumtijd]]),SECOND(Data_Warmte[[#This Row],[Datumtijd]]))</f>
        <v>1653.3333333333333</v>
      </c>
      <c r="C4587" s="11">
        <v>2.3519999999999998E-5</v>
      </c>
      <c r="D4587" s="7">
        <f>Data_Warmte[[#This Row],[Fractie]]/MAX(Data_Warmte[Fractie])</f>
        <v>5.6942766128505871E-2</v>
      </c>
    </row>
    <row r="4588" spans="1:4" x14ac:dyDescent="0.25">
      <c r="A4588" s="10">
        <v>44022.375</v>
      </c>
      <c r="B4588" s="10">
        <f>DATE(1904,MONTH(Data_Warmte[[#This Row],[Datumtijd]]),DAY(Data_Warmte[[#This Row],[Datumtijd]]))+TIME(HOUR(Data_Warmte[[#This Row],[Datumtijd]]),MINUTE(Data_Warmte[[#This Row],[Datumtijd]]),SECOND(Data_Warmte[[#This Row],[Datumtijd]]))</f>
        <v>1653.375</v>
      </c>
      <c r="C4588" s="11">
        <v>2.3879999999999998E-5</v>
      </c>
      <c r="D4588" s="7">
        <f>Data_Warmte[[#This Row],[Fractie]]/MAX(Data_Warmte[Fractie])</f>
        <v>5.7814339079452395E-2</v>
      </c>
    </row>
    <row r="4589" spans="1:4" x14ac:dyDescent="0.25">
      <c r="A4589" s="10">
        <v>44022.416666666664</v>
      </c>
      <c r="B4589" s="10">
        <f>DATE(1904,MONTH(Data_Warmte[[#This Row],[Datumtijd]]),DAY(Data_Warmte[[#This Row],[Datumtijd]]))+TIME(HOUR(Data_Warmte[[#This Row],[Datumtijd]]),MINUTE(Data_Warmte[[#This Row],[Datumtijd]]),SECOND(Data_Warmte[[#This Row],[Datumtijd]]))</f>
        <v>1653.4166666666667</v>
      </c>
      <c r="C4589" s="11">
        <v>2.0129999999999999E-5</v>
      </c>
      <c r="D4589" s="7">
        <f>Data_Warmte[[#This Row],[Fractie]]/MAX(Data_Warmte[Fractie])</f>
        <v>4.873545417375949E-2</v>
      </c>
    </row>
    <row r="4590" spans="1:4" x14ac:dyDescent="0.25">
      <c r="A4590" s="10">
        <v>44022.458333333336</v>
      </c>
      <c r="B4590" s="10">
        <f>DATE(1904,MONTH(Data_Warmte[[#This Row],[Datumtijd]]),DAY(Data_Warmte[[#This Row],[Datumtijd]]))+TIME(HOUR(Data_Warmte[[#This Row],[Datumtijd]]),MINUTE(Data_Warmte[[#This Row],[Datumtijd]]),SECOND(Data_Warmte[[#This Row],[Datumtijd]]))</f>
        <v>1653.4583333333333</v>
      </c>
      <c r="C4590" s="11">
        <v>2.2079999999999999E-5</v>
      </c>
      <c r="D4590" s="7">
        <f>Data_Warmte[[#This Row],[Fractie]]/MAX(Data_Warmte[Fractie])</f>
        <v>5.3456474324719803E-2</v>
      </c>
    </row>
    <row r="4591" spans="1:4" x14ac:dyDescent="0.25">
      <c r="A4591" s="10">
        <v>44022.5</v>
      </c>
      <c r="B4591" s="10">
        <f>DATE(1904,MONTH(Data_Warmte[[#This Row],[Datumtijd]]),DAY(Data_Warmte[[#This Row],[Datumtijd]]))+TIME(HOUR(Data_Warmte[[#This Row],[Datumtijd]]),MINUTE(Data_Warmte[[#This Row],[Datumtijd]]),SECOND(Data_Warmte[[#This Row],[Datumtijd]]))</f>
        <v>1653.5</v>
      </c>
      <c r="C4591" s="11">
        <v>2.1489999999999999E-5</v>
      </c>
      <c r="D4591" s="7">
        <f>Data_Warmte[[#This Row],[Fractie]]/MAX(Data_Warmte[Fractie])</f>
        <v>5.2028063099557452E-2</v>
      </c>
    </row>
    <row r="4592" spans="1:4" x14ac:dyDescent="0.25">
      <c r="A4592" s="10">
        <v>44022.541666666664</v>
      </c>
      <c r="B4592" s="10">
        <f>DATE(1904,MONTH(Data_Warmte[[#This Row],[Datumtijd]]),DAY(Data_Warmte[[#This Row],[Datumtijd]]))+TIME(HOUR(Data_Warmte[[#This Row],[Datumtijd]]),MINUTE(Data_Warmte[[#This Row],[Datumtijd]]),SECOND(Data_Warmte[[#This Row],[Datumtijd]]))</f>
        <v>1653.5416666666667</v>
      </c>
      <c r="C4592" s="11">
        <v>1.7600000000000001E-5</v>
      </c>
      <c r="D4592" s="7">
        <f>Data_Warmte[[#This Row],[Fractie]]/MAX(Data_Warmte[Fractie])</f>
        <v>4.2610233157385352E-2</v>
      </c>
    </row>
    <row r="4593" spans="1:4" x14ac:dyDescent="0.25">
      <c r="A4593" s="10">
        <v>44022.583333333336</v>
      </c>
      <c r="B4593" s="10">
        <f>DATE(1904,MONTH(Data_Warmte[[#This Row],[Datumtijd]]),DAY(Data_Warmte[[#This Row],[Datumtijd]]))+TIME(HOUR(Data_Warmte[[#This Row],[Datumtijd]]),MINUTE(Data_Warmte[[#This Row],[Datumtijd]]),SECOND(Data_Warmte[[#This Row],[Datumtijd]]))</f>
        <v>1653.5833333333333</v>
      </c>
      <c r="C4593" s="11">
        <v>1.6120000000000002E-5</v>
      </c>
      <c r="D4593" s="7">
        <f>Data_Warmte[[#This Row],[Fractie]]/MAX(Data_Warmte[Fractie])</f>
        <v>3.9027099914605221E-2</v>
      </c>
    </row>
    <row r="4594" spans="1:4" x14ac:dyDescent="0.25">
      <c r="A4594" s="10">
        <v>44022.625</v>
      </c>
      <c r="B4594" s="10">
        <f>DATE(1904,MONTH(Data_Warmte[[#This Row],[Datumtijd]]),DAY(Data_Warmte[[#This Row],[Datumtijd]]))+TIME(HOUR(Data_Warmte[[#This Row],[Datumtijd]]),MINUTE(Data_Warmte[[#This Row],[Datumtijd]]),SECOND(Data_Warmte[[#This Row],[Datumtijd]]))</f>
        <v>1653.625</v>
      </c>
      <c r="C4594" s="11">
        <v>1.6779999999999999E-5</v>
      </c>
      <c r="D4594" s="7">
        <f>Data_Warmte[[#This Row],[Fractie]]/MAX(Data_Warmte[Fractie])</f>
        <v>4.0624983658007166E-2</v>
      </c>
    </row>
    <row r="4595" spans="1:4" x14ac:dyDescent="0.25">
      <c r="A4595" s="10">
        <v>44022.666666666664</v>
      </c>
      <c r="B4595" s="10">
        <f>DATE(1904,MONTH(Data_Warmte[[#This Row],[Datumtijd]]),DAY(Data_Warmte[[#This Row],[Datumtijd]]))+TIME(HOUR(Data_Warmte[[#This Row],[Datumtijd]]),MINUTE(Data_Warmte[[#This Row],[Datumtijd]]),SECOND(Data_Warmte[[#This Row],[Datumtijd]]))</f>
        <v>1653.6666666666667</v>
      </c>
      <c r="C4595" s="11">
        <v>2.2744259999999985E-5</v>
      </c>
      <c r="D4595" s="7">
        <f>Data_Warmte[[#This Row],[Fractie]]/MAX(Data_Warmte[Fractie])</f>
        <v>5.5064671681374584E-2</v>
      </c>
    </row>
    <row r="4596" spans="1:4" x14ac:dyDescent="0.25">
      <c r="A4596" s="10">
        <v>44022.708333333336</v>
      </c>
      <c r="B4596" s="10">
        <f>DATE(1904,MONTH(Data_Warmte[[#This Row],[Datumtijd]]),DAY(Data_Warmte[[#This Row],[Datumtijd]]))+TIME(HOUR(Data_Warmte[[#This Row],[Datumtijd]]),MINUTE(Data_Warmte[[#This Row],[Datumtijd]]),SECOND(Data_Warmte[[#This Row],[Datumtijd]]))</f>
        <v>1653.7083333333333</v>
      </c>
      <c r="C4596" s="11">
        <v>3.9189359999999978E-5</v>
      </c>
      <c r="D4596" s="7">
        <f>Data_Warmte[[#This Row],[Fractie]]/MAX(Data_Warmte[Fractie])</f>
        <v>9.4878850391403993E-2</v>
      </c>
    </row>
    <row r="4597" spans="1:4" x14ac:dyDescent="0.25">
      <c r="A4597" s="10">
        <v>44022.75</v>
      </c>
      <c r="B4597" s="10">
        <f>DATE(1904,MONTH(Data_Warmte[[#This Row],[Datumtijd]]),DAY(Data_Warmte[[#This Row],[Datumtijd]]))+TIME(HOUR(Data_Warmte[[#This Row],[Datumtijd]]),MINUTE(Data_Warmte[[#This Row],[Datumtijd]]),SECOND(Data_Warmte[[#This Row],[Datumtijd]]))</f>
        <v>1653.75</v>
      </c>
      <c r="C4597" s="11">
        <v>3.9594999999999996E-5</v>
      </c>
      <c r="D4597" s="7">
        <f>Data_Warmte[[#This Row],[Fractie]]/MAX(Data_Warmte[Fractie])</f>
        <v>9.5860919424242769E-2</v>
      </c>
    </row>
    <row r="4598" spans="1:4" x14ac:dyDescent="0.25">
      <c r="A4598" s="10">
        <v>44022.791666666664</v>
      </c>
      <c r="B4598" s="10">
        <f>DATE(1904,MONTH(Data_Warmte[[#This Row],[Datumtijd]]),DAY(Data_Warmte[[#This Row],[Datumtijd]]))+TIME(HOUR(Data_Warmte[[#This Row],[Datumtijd]]),MINUTE(Data_Warmte[[#This Row],[Datumtijd]]),SECOND(Data_Warmte[[#This Row],[Datumtijd]]))</f>
        <v>1653.7916666666667</v>
      </c>
      <c r="C4598" s="11">
        <v>3.177704E-5</v>
      </c>
      <c r="D4598" s="7">
        <f>Data_Warmte[[#This Row],[Fractie]]/MAX(Data_Warmte[Fractie])</f>
        <v>7.6933357014293213E-2</v>
      </c>
    </row>
    <row r="4599" spans="1:4" x14ac:dyDescent="0.25">
      <c r="A4599" s="10">
        <v>44022.833333333336</v>
      </c>
      <c r="B4599" s="10">
        <f>DATE(1904,MONTH(Data_Warmte[[#This Row],[Datumtijd]]),DAY(Data_Warmte[[#This Row],[Datumtijd]]))+TIME(HOUR(Data_Warmte[[#This Row],[Datumtijd]]),MINUTE(Data_Warmte[[#This Row],[Datumtijd]]),SECOND(Data_Warmte[[#This Row],[Datumtijd]]))</f>
        <v>1653.8333333333333</v>
      </c>
      <c r="C4599" s="11">
        <v>2.5450900000000024E-5</v>
      </c>
      <c r="D4599" s="7">
        <f>Data_Warmte[[#This Row],[Fractie]]/MAX(Data_Warmte[Fractie])</f>
        <v>6.1617544492346583E-2</v>
      </c>
    </row>
    <row r="4600" spans="1:4" x14ac:dyDescent="0.25">
      <c r="A4600" s="10">
        <v>44022.875</v>
      </c>
      <c r="B4600" s="10">
        <f>DATE(1904,MONTH(Data_Warmte[[#This Row],[Datumtijd]]),DAY(Data_Warmte[[#This Row],[Datumtijd]]))+TIME(HOUR(Data_Warmte[[#This Row],[Datumtijd]]),MINUTE(Data_Warmte[[#This Row],[Datumtijd]]),SECOND(Data_Warmte[[#This Row],[Datumtijd]]))</f>
        <v>1653.875</v>
      </c>
      <c r="C4600" s="11">
        <v>2.2179320000000008E-5</v>
      </c>
      <c r="D4600" s="7">
        <f>Data_Warmte[[#This Row],[Fractie]]/MAX(Data_Warmte[Fractie])</f>
        <v>5.3696931617742069E-2</v>
      </c>
    </row>
    <row r="4601" spans="1:4" x14ac:dyDescent="0.25">
      <c r="A4601" s="10">
        <v>44022.916666666664</v>
      </c>
      <c r="B4601" s="10">
        <f>DATE(1904,MONTH(Data_Warmte[[#This Row],[Datumtijd]]),DAY(Data_Warmte[[#This Row],[Datumtijd]]))+TIME(HOUR(Data_Warmte[[#This Row],[Datumtijd]]),MINUTE(Data_Warmte[[#This Row],[Datumtijd]]),SECOND(Data_Warmte[[#This Row],[Datumtijd]]))</f>
        <v>1653.9166666666667</v>
      </c>
      <c r="C4601" s="11">
        <v>1.9268249999999996E-5</v>
      </c>
      <c r="D4601" s="7">
        <f>Data_Warmte[[#This Row],[Fractie]]/MAX(Data_Warmte[Fractie])</f>
        <v>4.6649126422431256E-2</v>
      </c>
    </row>
    <row r="4602" spans="1:4" x14ac:dyDescent="0.25">
      <c r="A4602" s="10">
        <v>44022.958333333336</v>
      </c>
      <c r="B4602" s="10">
        <f>DATE(1904,MONTH(Data_Warmte[[#This Row],[Datumtijd]]),DAY(Data_Warmte[[#This Row],[Datumtijd]]))+TIME(HOUR(Data_Warmte[[#This Row],[Datumtijd]]),MINUTE(Data_Warmte[[#This Row],[Datumtijd]]),SECOND(Data_Warmte[[#This Row],[Datumtijd]]))</f>
        <v>1653.9583333333333</v>
      </c>
      <c r="C4602" s="11">
        <v>1.477306E-5</v>
      </c>
      <c r="D4602" s="7">
        <f>Data_Warmte[[#This Row],[Fractie]]/MAX(Data_Warmte[Fractie])</f>
        <v>3.5766109718638819E-2</v>
      </c>
    </row>
    <row r="4603" spans="1:4" x14ac:dyDescent="0.25">
      <c r="A4603" s="10">
        <v>44023</v>
      </c>
      <c r="B4603" s="10">
        <f>DATE(1904,MONTH(Data_Warmte[[#This Row],[Datumtijd]]),DAY(Data_Warmte[[#This Row],[Datumtijd]]))+TIME(HOUR(Data_Warmte[[#This Row],[Datumtijd]]),MINUTE(Data_Warmte[[#This Row],[Datumtijd]]),SECOND(Data_Warmte[[#This Row],[Datumtijd]]))</f>
        <v>1654</v>
      </c>
      <c r="C4603" s="11">
        <v>1.1261679999999996E-5</v>
      </c>
      <c r="D4603" s="7">
        <f>Data_Warmte[[#This Row],[Fractie]]/MAX(Data_Warmte[Fractie])</f>
        <v>2.7264932417264961E-2</v>
      </c>
    </row>
    <row r="4604" spans="1:4" x14ac:dyDescent="0.25">
      <c r="A4604" s="10">
        <v>44023.041666666664</v>
      </c>
      <c r="B4604" s="10">
        <f>DATE(1904,MONTH(Data_Warmte[[#This Row],[Datumtijd]]),DAY(Data_Warmte[[#This Row],[Datumtijd]]))+TIME(HOUR(Data_Warmte[[#This Row],[Datumtijd]]),MINUTE(Data_Warmte[[#This Row],[Datumtijd]]),SECOND(Data_Warmte[[#This Row],[Datumtijd]]))</f>
        <v>1654.0416666666667</v>
      </c>
      <c r="C4604" s="11">
        <v>9.460340000000001E-6</v>
      </c>
      <c r="D4604" s="7">
        <f>Data_Warmte[[#This Row],[Fractie]]/MAX(Data_Warmte[Fractie])</f>
        <v>2.2903823474326079E-2</v>
      </c>
    </row>
    <row r="4605" spans="1:4" x14ac:dyDescent="0.25">
      <c r="A4605" s="10">
        <v>44023.083333333336</v>
      </c>
      <c r="B4605" s="10">
        <f>DATE(1904,MONTH(Data_Warmte[[#This Row],[Datumtijd]]),DAY(Data_Warmte[[#This Row],[Datumtijd]]))+TIME(HOUR(Data_Warmte[[#This Row],[Datumtijd]]),MINUTE(Data_Warmte[[#This Row],[Datumtijd]]),SECOND(Data_Warmte[[#This Row],[Datumtijd]]))</f>
        <v>1654.0833333333333</v>
      </c>
      <c r="C4605" s="11">
        <v>9.2268500000000013E-6</v>
      </c>
      <c r="D4605" s="7">
        <f>Data_Warmte[[#This Row],[Fractie]]/MAX(Data_Warmte[Fractie])</f>
        <v>2.2338535784558015E-2</v>
      </c>
    </row>
    <row r="4606" spans="1:4" x14ac:dyDescent="0.25">
      <c r="A4606" s="10">
        <v>44023.125</v>
      </c>
      <c r="B4606" s="10">
        <f>DATE(1904,MONTH(Data_Warmte[[#This Row],[Datumtijd]]),DAY(Data_Warmte[[#This Row],[Datumtijd]]))+TIME(HOUR(Data_Warmte[[#This Row],[Datumtijd]]),MINUTE(Data_Warmte[[#This Row],[Datumtijd]]),SECOND(Data_Warmte[[#This Row],[Datumtijd]]))</f>
        <v>1654.125</v>
      </c>
      <c r="C4606" s="11">
        <v>8.7845599999999978E-6</v>
      </c>
      <c r="D4606" s="7">
        <f>Data_Warmte[[#This Row],[Fractie]]/MAX(Data_Warmte[Fractie])</f>
        <v>2.1267735783240965E-2</v>
      </c>
    </row>
    <row r="4607" spans="1:4" x14ac:dyDescent="0.25">
      <c r="A4607" s="10">
        <v>44023.166666666664</v>
      </c>
      <c r="B4607" s="10">
        <f>DATE(1904,MONTH(Data_Warmte[[#This Row],[Datumtijd]]),DAY(Data_Warmte[[#This Row],[Datumtijd]]))+TIME(HOUR(Data_Warmte[[#This Row],[Datumtijd]]),MINUTE(Data_Warmte[[#This Row],[Datumtijd]]),SECOND(Data_Warmte[[#This Row],[Datumtijd]]))</f>
        <v>1654.1666666666667</v>
      </c>
      <c r="C4607" s="11">
        <v>7.9200000000000004E-6</v>
      </c>
      <c r="D4607" s="7">
        <f>Data_Warmte[[#This Row],[Fractie]]/MAX(Data_Warmte[Fractie])</f>
        <v>1.9174604920823408E-2</v>
      </c>
    </row>
    <row r="4608" spans="1:4" x14ac:dyDescent="0.25">
      <c r="A4608" s="10">
        <v>44023.208333333336</v>
      </c>
      <c r="B4608" s="10">
        <f>DATE(1904,MONTH(Data_Warmte[[#This Row],[Datumtijd]]),DAY(Data_Warmte[[#This Row],[Datumtijd]]))+TIME(HOUR(Data_Warmte[[#This Row],[Datumtijd]]),MINUTE(Data_Warmte[[#This Row],[Datumtijd]]),SECOND(Data_Warmte[[#This Row],[Datumtijd]]))</f>
        <v>1654.2083333333333</v>
      </c>
      <c r="C4608" s="11">
        <v>9.7815800000000016E-6</v>
      </c>
      <c r="D4608" s="7">
        <f>Data_Warmte[[#This Row],[Fractie]]/MAX(Data_Warmte[Fractie])</f>
        <v>2.3681557070887357E-2</v>
      </c>
    </row>
    <row r="4609" spans="1:4" x14ac:dyDescent="0.25">
      <c r="A4609" s="10">
        <v>44023.25</v>
      </c>
      <c r="B4609" s="10">
        <f>DATE(1904,MONTH(Data_Warmte[[#This Row],[Datumtijd]]),DAY(Data_Warmte[[#This Row],[Datumtijd]]))+TIME(HOUR(Data_Warmte[[#This Row],[Datumtijd]]),MINUTE(Data_Warmte[[#This Row],[Datumtijd]]),SECOND(Data_Warmte[[#This Row],[Datumtijd]]))</f>
        <v>1654.25</v>
      </c>
      <c r="C4609" s="11">
        <v>1.3559279999999999E-5</v>
      </c>
      <c r="D4609" s="7">
        <f>Data_Warmte[[#This Row],[Fractie]]/MAX(Data_Warmte[Fractie])</f>
        <v>3.2827504673083638E-2</v>
      </c>
    </row>
    <row r="4610" spans="1:4" x14ac:dyDescent="0.25">
      <c r="A4610" s="10">
        <v>44023.291666666664</v>
      </c>
      <c r="B4610" s="10">
        <f>DATE(1904,MONTH(Data_Warmte[[#This Row],[Datumtijd]]),DAY(Data_Warmte[[#This Row],[Datumtijd]]))+TIME(HOUR(Data_Warmte[[#This Row],[Datumtijd]]),MINUTE(Data_Warmte[[#This Row],[Datumtijd]]),SECOND(Data_Warmte[[#This Row],[Datumtijd]]))</f>
        <v>1654.2916666666667</v>
      </c>
      <c r="C4610" s="11">
        <v>2.6064699999999991E-5</v>
      </c>
      <c r="D4610" s="7">
        <f>Data_Warmte[[#This Row],[Fractie]]/MAX(Data_Warmte[Fractie])</f>
        <v>6.3103576373710321E-2</v>
      </c>
    </row>
    <row r="4611" spans="1:4" x14ac:dyDescent="0.25">
      <c r="A4611" s="10">
        <v>44023.333333333336</v>
      </c>
      <c r="B4611" s="10">
        <f>DATE(1904,MONTH(Data_Warmte[[#This Row],[Datumtijd]]),DAY(Data_Warmte[[#This Row],[Datumtijd]]))+TIME(HOUR(Data_Warmte[[#This Row],[Datumtijd]]),MINUTE(Data_Warmte[[#This Row],[Datumtijd]]),SECOND(Data_Warmte[[#This Row],[Datumtijd]]))</f>
        <v>1654.3333333333333</v>
      </c>
      <c r="C4611" s="11">
        <v>3.5167720000000027E-5</v>
      </c>
      <c r="D4611" s="7">
        <f>Data_Warmte[[#This Row],[Fractie]]/MAX(Data_Warmte[Fractie])</f>
        <v>8.5142315273502564E-2</v>
      </c>
    </row>
    <row r="4612" spans="1:4" x14ac:dyDescent="0.25">
      <c r="A4612" s="10">
        <v>44023.375</v>
      </c>
      <c r="B4612" s="10">
        <f>DATE(1904,MONTH(Data_Warmte[[#This Row],[Datumtijd]]),DAY(Data_Warmte[[#This Row],[Datumtijd]]))+TIME(HOUR(Data_Warmte[[#This Row],[Datumtijd]]),MINUTE(Data_Warmte[[#This Row],[Datumtijd]]),SECOND(Data_Warmte[[#This Row],[Datumtijd]]))</f>
        <v>1654.375</v>
      </c>
      <c r="C4612" s="11">
        <v>3.303623999999999E-5</v>
      </c>
      <c r="D4612" s="7">
        <f>Data_Warmte[[#This Row],[Fractie]]/MAX(Data_Warmte[Fractie])</f>
        <v>7.998192551382613E-2</v>
      </c>
    </row>
    <row r="4613" spans="1:4" x14ac:dyDescent="0.25">
      <c r="A4613" s="10">
        <v>44023.416666666664</v>
      </c>
      <c r="B4613" s="10">
        <f>DATE(1904,MONTH(Data_Warmte[[#This Row],[Datumtijd]]),DAY(Data_Warmte[[#This Row],[Datumtijd]]))+TIME(HOUR(Data_Warmte[[#This Row],[Datumtijd]]),MINUTE(Data_Warmte[[#This Row],[Datumtijd]]),SECOND(Data_Warmte[[#This Row],[Datumtijd]]))</f>
        <v>1654.4166666666667</v>
      </c>
      <c r="C4613" s="11">
        <v>2.5680000000000001E-5</v>
      </c>
      <c r="D4613" s="7">
        <f>Data_Warmte[[#This Row],[Fractie]]/MAX(Data_Warmte[Fractie])</f>
        <v>6.2172203834184994E-2</v>
      </c>
    </row>
    <row r="4614" spans="1:4" x14ac:dyDescent="0.25">
      <c r="A4614" s="10">
        <v>44023.458333333336</v>
      </c>
      <c r="B4614" s="10">
        <f>DATE(1904,MONTH(Data_Warmte[[#This Row],[Datumtijd]]),DAY(Data_Warmte[[#This Row],[Datumtijd]]))+TIME(HOUR(Data_Warmte[[#This Row],[Datumtijd]]),MINUTE(Data_Warmte[[#This Row],[Datumtijd]]),SECOND(Data_Warmte[[#This Row],[Datumtijd]]))</f>
        <v>1654.4583333333333</v>
      </c>
      <c r="C4614" s="11">
        <v>2.6371109999999996E-5</v>
      </c>
      <c r="D4614" s="7">
        <f>Data_Warmte[[#This Row],[Fractie]]/MAX(Data_Warmte[Fractie])</f>
        <v>6.3845406006764555E-2</v>
      </c>
    </row>
    <row r="4615" spans="1:4" x14ac:dyDescent="0.25">
      <c r="A4615" s="10">
        <v>44023.5</v>
      </c>
      <c r="B4615" s="10">
        <f>DATE(1904,MONTH(Data_Warmte[[#This Row],[Datumtijd]]),DAY(Data_Warmte[[#This Row],[Datumtijd]]))+TIME(HOUR(Data_Warmte[[#This Row],[Datumtijd]]),MINUTE(Data_Warmte[[#This Row],[Datumtijd]]),SECOND(Data_Warmte[[#This Row],[Datumtijd]]))</f>
        <v>1654.5</v>
      </c>
      <c r="C4615" s="11">
        <v>2.4918919999999991E-5</v>
      </c>
      <c r="D4615" s="7">
        <f>Data_Warmte[[#This Row],[Fractie]]/MAX(Data_Warmte[Fractie])</f>
        <v>6.0329601774445032E-2</v>
      </c>
    </row>
    <row r="4616" spans="1:4" x14ac:dyDescent="0.25">
      <c r="A4616" s="10">
        <v>44023.541666666664</v>
      </c>
      <c r="B4616" s="10">
        <f>DATE(1904,MONTH(Data_Warmte[[#This Row],[Datumtijd]]),DAY(Data_Warmte[[#This Row],[Datumtijd]]))+TIME(HOUR(Data_Warmte[[#This Row],[Datumtijd]]),MINUTE(Data_Warmte[[#This Row],[Datumtijd]]),SECOND(Data_Warmte[[#This Row],[Datumtijd]]))</f>
        <v>1654.5416666666667</v>
      </c>
      <c r="C4616" s="11">
        <v>2.2827499999999998E-5</v>
      </c>
      <c r="D4616" s="7">
        <f>Data_Warmte[[#This Row],[Fractie]]/MAX(Data_Warmte[Fractie])</f>
        <v>5.5266198715921248E-2</v>
      </c>
    </row>
    <row r="4617" spans="1:4" x14ac:dyDescent="0.25">
      <c r="A4617" s="10">
        <v>44023.583333333336</v>
      </c>
      <c r="B4617" s="10">
        <f>DATE(1904,MONTH(Data_Warmte[[#This Row],[Datumtijd]]),DAY(Data_Warmte[[#This Row],[Datumtijd]]))+TIME(HOUR(Data_Warmte[[#This Row],[Datumtijd]]),MINUTE(Data_Warmte[[#This Row],[Datumtijd]]),SECOND(Data_Warmte[[#This Row],[Datumtijd]]))</f>
        <v>1654.5833333333333</v>
      </c>
      <c r="C4617" s="11">
        <v>1.8899089999999999E-5</v>
      </c>
      <c r="D4617" s="7">
        <f>Data_Warmte[[#This Row],[Fractie]]/MAX(Data_Warmte[Fractie])</f>
        <v>4.5755376781955105E-2</v>
      </c>
    </row>
    <row r="4618" spans="1:4" x14ac:dyDescent="0.25">
      <c r="A4618" s="10">
        <v>44023.625</v>
      </c>
      <c r="B4618" s="10">
        <f>DATE(1904,MONTH(Data_Warmte[[#This Row],[Datumtijd]]),DAY(Data_Warmte[[#This Row],[Datumtijd]]))+TIME(HOUR(Data_Warmte[[#This Row],[Datumtijd]]),MINUTE(Data_Warmte[[#This Row],[Datumtijd]]),SECOND(Data_Warmte[[#This Row],[Datumtijd]]))</f>
        <v>1654.625</v>
      </c>
      <c r="C4618" s="11">
        <v>1.8991549999999999E-5</v>
      </c>
      <c r="D4618" s="7">
        <f>Data_Warmte[[#This Row],[Fractie]]/MAX(Data_Warmte[Fractie])</f>
        <v>4.5979225768189871E-2</v>
      </c>
    </row>
    <row r="4619" spans="1:4" x14ac:dyDescent="0.25">
      <c r="A4619" s="10">
        <v>44023.666666666664</v>
      </c>
      <c r="B4619" s="10">
        <f>DATE(1904,MONTH(Data_Warmte[[#This Row],[Datumtijd]]),DAY(Data_Warmte[[#This Row],[Datumtijd]]))+TIME(HOUR(Data_Warmte[[#This Row],[Datumtijd]]),MINUTE(Data_Warmte[[#This Row],[Datumtijd]]),SECOND(Data_Warmte[[#This Row],[Datumtijd]]))</f>
        <v>1654.6666666666667</v>
      </c>
      <c r="C4619" s="11">
        <v>2.2245599999999996E-5</v>
      </c>
      <c r="D4619" s="7">
        <f>Data_Warmte[[#This Row],[Fractie]]/MAX(Data_Warmte[Fractie])</f>
        <v>5.385739788215519E-2</v>
      </c>
    </row>
    <row r="4620" spans="1:4" x14ac:dyDescent="0.25">
      <c r="A4620" s="10">
        <v>44023.708333333336</v>
      </c>
      <c r="B4620" s="10">
        <f>DATE(1904,MONTH(Data_Warmte[[#This Row],[Datumtijd]]),DAY(Data_Warmte[[#This Row],[Datumtijd]]))+TIME(HOUR(Data_Warmte[[#This Row],[Datumtijd]]),MINUTE(Data_Warmte[[#This Row],[Datumtijd]]),SECOND(Data_Warmte[[#This Row],[Datumtijd]]))</f>
        <v>1654.7083333333333</v>
      </c>
      <c r="C4620" s="11">
        <v>3.1113400000000006E-5</v>
      </c>
      <c r="D4620" s="7">
        <f>Data_Warmte[[#This Row],[Fractie]]/MAX(Data_Warmte[Fractie])</f>
        <v>7.5326660699942816E-2</v>
      </c>
    </row>
    <row r="4621" spans="1:4" x14ac:dyDescent="0.25">
      <c r="A4621" s="10">
        <v>44023.75</v>
      </c>
      <c r="B4621" s="10">
        <f>DATE(1904,MONTH(Data_Warmte[[#This Row],[Datumtijd]]),DAY(Data_Warmte[[#This Row],[Datumtijd]]))+TIME(HOUR(Data_Warmte[[#This Row],[Datumtijd]]),MINUTE(Data_Warmte[[#This Row],[Datumtijd]]),SECOND(Data_Warmte[[#This Row],[Datumtijd]]))</f>
        <v>1654.75</v>
      </c>
      <c r="C4621" s="11">
        <v>3.4933300000000007E-5</v>
      </c>
      <c r="D4621" s="7">
        <f>Data_Warmte[[#This Row],[Fractie]]/MAX(Data_Warmte[Fractie])</f>
        <v>8.4574776020277839E-2</v>
      </c>
    </row>
    <row r="4622" spans="1:4" x14ac:dyDescent="0.25">
      <c r="A4622" s="10">
        <v>44023.791666666664</v>
      </c>
      <c r="B4622" s="10">
        <f>DATE(1904,MONTH(Data_Warmte[[#This Row],[Datumtijd]]),DAY(Data_Warmte[[#This Row],[Datumtijd]]))+TIME(HOUR(Data_Warmte[[#This Row],[Datumtijd]]),MINUTE(Data_Warmte[[#This Row],[Datumtijd]]),SECOND(Data_Warmte[[#This Row],[Datumtijd]]))</f>
        <v>1654.7916666666667</v>
      </c>
      <c r="C4622" s="11">
        <v>3.2979850000000009E-5</v>
      </c>
      <c r="D4622" s="7">
        <f>Data_Warmte[[#This Row],[Fractie]]/MAX(Data_Warmte[Fractie])</f>
        <v>7.9845403295204301E-2</v>
      </c>
    </row>
    <row r="4623" spans="1:4" x14ac:dyDescent="0.25">
      <c r="A4623" s="10">
        <v>44023.833333333336</v>
      </c>
      <c r="B4623" s="10">
        <f>DATE(1904,MONTH(Data_Warmte[[#This Row],[Datumtijd]]),DAY(Data_Warmte[[#This Row],[Datumtijd]]))+TIME(HOUR(Data_Warmte[[#This Row],[Datumtijd]]),MINUTE(Data_Warmte[[#This Row],[Datumtijd]]),SECOND(Data_Warmte[[#This Row],[Datumtijd]]))</f>
        <v>1654.8333333333333</v>
      </c>
      <c r="C4623" s="11">
        <v>2.57472E-5</v>
      </c>
      <c r="D4623" s="7">
        <f>Data_Warmte[[#This Row],[Fractie]]/MAX(Data_Warmte[Fractie])</f>
        <v>6.2334897451695008E-2</v>
      </c>
    </row>
    <row r="4624" spans="1:4" x14ac:dyDescent="0.25">
      <c r="A4624" s="10">
        <v>44023.875</v>
      </c>
      <c r="B4624" s="10">
        <f>DATE(1904,MONTH(Data_Warmte[[#This Row],[Datumtijd]]),DAY(Data_Warmte[[#This Row],[Datumtijd]]))+TIME(HOUR(Data_Warmte[[#This Row],[Datumtijd]]),MINUTE(Data_Warmte[[#This Row],[Datumtijd]]),SECOND(Data_Warmte[[#This Row],[Datumtijd]]))</f>
        <v>1654.875</v>
      </c>
      <c r="C4624" s="11">
        <v>1.7329999999999998E-5</v>
      </c>
      <c r="D4624" s="7">
        <f>Data_Warmte[[#This Row],[Fractie]]/MAX(Data_Warmte[Fractie])</f>
        <v>4.1956553444175461E-2</v>
      </c>
    </row>
    <row r="4625" spans="1:4" x14ac:dyDescent="0.25">
      <c r="A4625" s="10">
        <v>44023.916666666664</v>
      </c>
      <c r="B4625" s="10">
        <f>DATE(1904,MONTH(Data_Warmte[[#This Row],[Datumtijd]]),DAY(Data_Warmte[[#This Row],[Datumtijd]]))+TIME(HOUR(Data_Warmte[[#This Row],[Datumtijd]]),MINUTE(Data_Warmte[[#This Row],[Datumtijd]]),SECOND(Data_Warmte[[#This Row],[Datumtijd]]))</f>
        <v>1654.9166666666667</v>
      </c>
      <c r="C4625" s="11">
        <v>1.6458000000000004E-5</v>
      </c>
      <c r="D4625" s="7">
        <f>Data_Warmte[[#This Row],[Fractie]]/MAX(Data_Warmte[Fractie])</f>
        <v>3.9845410074105019E-2</v>
      </c>
    </row>
    <row r="4626" spans="1:4" x14ac:dyDescent="0.25">
      <c r="A4626" s="10">
        <v>44023.958333333336</v>
      </c>
      <c r="B4626" s="10">
        <f>DATE(1904,MONTH(Data_Warmte[[#This Row],[Datumtijd]]),DAY(Data_Warmte[[#This Row],[Datumtijd]]))+TIME(HOUR(Data_Warmte[[#This Row],[Datumtijd]]),MINUTE(Data_Warmte[[#This Row],[Datumtijd]]),SECOND(Data_Warmte[[#This Row],[Datumtijd]]))</f>
        <v>1654.9583333333333</v>
      </c>
      <c r="C4626" s="11">
        <v>1.2696180000000011E-5</v>
      </c>
      <c r="D4626" s="7">
        <f>Data_Warmte[[#This Row],[Fractie]]/MAX(Data_Warmte[Fractie])</f>
        <v>3.0737908523189389E-2</v>
      </c>
    </row>
    <row r="4627" spans="1:4" x14ac:dyDescent="0.25">
      <c r="A4627" s="10">
        <v>44024</v>
      </c>
      <c r="B4627" s="10">
        <f>DATE(1904,MONTH(Data_Warmte[[#This Row],[Datumtijd]]),DAY(Data_Warmte[[#This Row],[Datumtijd]]))+TIME(HOUR(Data_Warmte[[#This Row],[Datumtijd]]),MINUTE(Data_Warmte[[#This Row],[Datumtijd]]),SECOND(Data_Warmte[[#This Row],[Datumtijd]]))</f>
        <v>1655</v>
      </c>
      <c r="C4627" s="11">
        <v>9.7679999999999986E-6</v>
      </c>
      <c r="D4627" s="7">
        <f>Data_Warmte[[#This Row],[Fractie]]/MAX(Data_Warmte[Fractie])</f>
        <v>2.3648679402348865E-2</v>
      </c>
    </row>
    <row r="4628" spans="1:4" x14ac:dyDescent="0.25">
      <c r="A4628" s="10">
        <v>44024.041666666664</v>
      </c>
      <c r="B4628" s="10">
        <f>DATE(1904,MONTH(Data_Warmte[[#This Row],[Datumtijd]]),DAY(Data_Warmte[[#This Row],[Datumtijd]]))+TIME(HOUR(Data_Warmte[[#This Row],[Datumtijd]]),MINUTE(Data_Warmte[[#This Row],[Datumtijd]]),SECOND(Data_Warmte[[#This Row],[Datumtijd]]))</f>
        <v>1655.0416666666667</v>
      </c>
      <c r="C4628" s="11">
        <v>7.34E-6</v>
      </c>
      <c r="D4628" s="7">
        <f>Data_Warmte[[#This Row],[Fractie]]/MAX(Data_Warmte[Fractie])</f>
        <v>1.7770404055409573E-2</v>
      </c>
    </row>
    <row r="4629" spans="1:4" x14ac:dyDescent="0.25">
      <c r="A4629" s="10">
        <v>44024.083333333336</v>
      </c>
      <c r="B4629" s="10">
        <f>DATE(1904,MONTH(Data_Warmte[[#This Row],[Datumtijd]]),DAY(Data_Warmte[[#This Row],[Datumtijd]]))+TIME(HOUR(Data_Warmte[[#This Row],[Datumtijd]]),MINUTE(Data_Warmte[[#This Row],[Datumtijd]]),SECOND(Data_Warmte[[#This Row],[Datumtijd]]))</f>
        <v>1655.0833333333333</v>
      </c>
      <c r="C4629" s="11">
        <v>6.4799999999999998E-6</v>
      </c>
      <c r="D4629" s="7">
        <f>Data_Warmte[[#This Row],[Fractie]]/MAX(Data_Warmte[Fractie])</f>
        <v>1.5688313117037334E-2</v>
      </c>
    </row>
    <row r="4630" spans="1:4" x14ac:dyDescent="0.25">
      <c r="A4630" s="10">
        <v>44024.125</v>
      </c>
      <c r="B4630" s="10">
        <f>DATE(1904,MONTH(Data_Warmte[[#This Row],[Datumtijd]]),DAY(Data_Warmte[[#This Row],[Datumtijd]]))+TIME(HOUR(Data_Warmte[[#This Row],[Datumtijd]]),MINUTE(Data_Warmte[[#This Row],[Datumtijd]]),SECOND(Data_Warmte[[#This Row],[Datumtijd]]))</f>
        <v>1655.125</v>
      </c>
      <c r="C4630" s="11">
        <v>6.64E-6</v>
      </c>
      <c r="D4630" s="7">
        <f>Data_Warmte[[#This Row],[Fractie]]/MAX(Data_Warmte[Fractie])</f>
        <v>1.6075678873013564E-2</v>
      </c>
    </row>
    <row r="4631" spans="1:4" x14ac:dyDescent="0.25">
      <c r="A4631" s="10">
        <v>44024.166666666664</v>
      </c>
      <c r="B4631" s="10">
        <f>DATE(1904,MONTH(Data_Warmte[[#This Row],[Datumtijd]]),DAY(Data_Warmte[[#This Row],[Datumtijd]]))+TIME(HOUR(Data_Warmte[[#This Row],[Datumtijd]]),MINUTE(Data_Warmte[[#This Row],[Datumtijd]]),SECOND(Data_Warmte[[#This Row],[Datumtijd]]))</f>
        <v>1655.1666666666667</v>
      </c>
      <c r="C4631" s="11">
        <v>6.4899999999999997E-6</v>
      </c>
      <c r="D4631" s="7">
        <f>Data_Warmte[[#This Row],[Fractie]]/MAX(Data_Warmte[Fractie])</f>
        <v>1.5712523476785846E-2</v>
      </c>
    </row>
    <row r="4632" spans="1:4" x14ac:dyDescent="0.25">
      <c r="A4632" s="10">
        <v>44024.208333333336</v>
      </c>
      <c r="B4632" s="10">
        <f>DATE(1904,MONTH(Data_Warmte[[#This Row],[Datumtijd]]),DAY(Data_Warmte[[#This Row],[Datumtijd]]))+TIME(HOUR(Data_Warmte[[#This Row],[Datumtijd]]),MINUTE(Data_Warmte[[#This Row],[Datumtijd]]),SECOND(Data_Warmte[[#This Row],[Datumtijd]]))</f>
        <v>1655.2083333333333</v>
      </c>
      <c r="C4632" s="11">
        <v>7.17E-6</v>
      </c>
      <c r="D4632" s="7">
        <f>Data_Warmte[[#This Row],[Fractie]]/MAX(Data_Warmte[Fractie])</f>
        <v>1.7358827939684827E-2</v>
      </c>
    </row>
    <row r="4633" spans="1:4" x14ac:dyDescent="0.25">
      <c r="A4633" s="10">
        <v>44024.25</v>
      </c>
      <c r="B4633" s="10">
        <f>DATE(1904,MONTH(Data_Warmte[[#This Row],[Datumtijd]]),DAY(Data_Warmte[[#This Row],[Datumtijd]]))+TIME(HOUR(Data_Warmte[[#This Row],[Datumtijd]]),MINUTE(Data_Warmte[[#This Row],[Datumtijd]]),SECOND(Data_Warmte[[#This Row],[Datumtijd]]))</f>
        <v>1655.25</v>
      </c>
      <c r="C4633" s="11">
        <v>9.8800000000000003E-6</v>
      </c>
      <c r="D4633" s="7">
        <f>Data_Warmte[[#This Row],[Fractie]]/MAX(Data_Warmte[Fractie])</f>
        <v>2.391983543153223E-2</v>
      </c>
    </row>
    <row r="4634" spans="1:4" x14ac:dyDescent="0.25">
      <c r="A4634" s="10">
        <v>44024.291666666664</v>
      </c>
      <c r="B4634" s="10">
        <f>DATE(1904,MONTH(Data_Warmte[[#This Row],[Datumtijd]]),DAY(Data_Warmte[[#This Row],[Datumtijd]]))+TIME(HOUR(Data_Warmte[[#This Row],[Datumtijd]]),MINUTE(Data_Warmte[[#This Row],[Datumtijd]]),SECOND(Data_Warmte[[#This Row],[Datumtijd]]))</f>
        <v>1655.2916666666667</v>
      </c>
      <c r="C4634" s="11">
        <v>2.0979210000000005E-5</v>
      </c>
      <c r="D4634" s="7">
        <f>Data_Warmte[[#This Row],[Fractie]]/MAX(Data_Warmte[Fractie])</f>
        <v>5.07914221339631E-2</v>
      </c>
    </row>
    <row r="4635" spans="1:4" x14ac:dyDescent="0.25">
      <c r="A4635" s="10">
        <v>44024.333333333336</v>
      </c>
      <c r="B4635" s="10">
        <f>DATE(1904,MONTH(Data_Warmte[[#This Row],[Datumtijd]]),DAY(Data_Warmte[[#This Row],[Datumtijd]]))+TIME(HOUR(Data_Warmte[[#This Row],[Datumtijd]]),MINUTE(Data_Warmte[[#This Row],[Datumtijd]]),SECOND(Data_Warmte[[#This Row],[Datumtijd]]))</f>
        <v>1655.3333333333333</v>
      </c>
      <c r="C4635" s="11">
        <v>3.5469310000000031E-5</v>
      </c>
      <c r="D4635" s="7">
        <f>Data_Warmte[[#This Row],[Fractie]]/MAX(Data_Warmte[Fractie])</f>
        <v>8.587247551315802E-2</v>
      </c>
    </row>
    <row r="4636" spans="1:4" x14ac:dyDescent="0.25">
      <c r="A4636" s="10">
        <v>44024.375</v>
      </c>
      <c r="B4636" s="10">
        <f>DATE(1904,MONTH(Data_Warmte[[#This Row],[Datumtijd]]),DAY(Data_Warmte[[#This Row],[Datumtijd]]))+TIME(HOUR(Data_Warmte[[#This Row],[Datumtijd]]),MINUTE(Data_Warmte[[#This Row],[Datumtijd]]),SECOND(Data_Warmte[[#This Row],[Datumtijd]]))</f>
        <v>1655.375</v>
      </c>
      <c r="C4636" s="11">
        <v>3.7465600000000009E-5</v>
      </c>
      <c r="D4636" s="7">
        <f>Data_Warmte[[#This Row],[Fractie]]/MAX(Data_Warmte[Fractie])</f>
        <v>9.0705565419394146E-2</v>
      </c>
    </row>
    <row r="4637" spans="1:4" x14ac:dyDescent="0.25">
      <c r="A4637" s="10">
        <v>44024.416666666664</v>
      </c>
      <c r="B4637" s="10">
        <f>DATE(1904,MONTH(Data_Warmte[[#This Row],[Datumtijd]]),DAY(Data_Warmte[[#This Row],[Datumtijd]]))+TIME(HOUR(Data_Warmte[[#This Row],[Datumtijd]]),MINUTE(Data_Warmte[[#This Row],[Datumtijd]]),SECOND(Data_Warmte[[#This Row],[Datumtijd]]))</f>
        <v>1655.4166666666667</v>
      </c>
      <c r="C4637" s="11">
        <v>2.9050000000000001E-5</v>
      </c>
      <c r="D4637" s="7">
        <f>Data_Warmte[[#This Row],[Fractie]]/MAX(Data_Warmte[Fractie])</f>
        <v>7.0331095069434343E-2</v>
      </c>
    </row>
    <row r="4638" spans="1:4" x14ac:dyDescent="0.25">
      <c r="A4638" s="10">
        <v>44024.458333333336</v>
      </c>
      <c r="B4638" s="10">
        <f>DATE(1904,MONTH(Data_Warmte[[#This Row],[Datumtijd]]),DAY(Data_Warmte[[#This Row],[Datumtijd]]))+TIME(HOUR(Data_Warmte[[#This Row],[Datumtijd]]),MINUTE(Data_Warmte[[#This Row],[Datumtijd]]),SECOND(Data_Warmte[[#This Row],[Datumtijd]]))</f>
        <v>1655.4583333333333</v>
      </c>
      <c r="C4638" s="11">
        <v>2.8949999999999999E-5</v>
      </c>
      <c r="D4638" s="7">
        <f>Data_Warmte[[#This Row],[Fractie]]/MAX(Data_Warmte[Fractie])</f>
        <v>7.0088991471949191E-2</v>
      </c>
    </row>
    <row r="4639" spans="1:4" x14ac:dyDescent="0.25">
      <c r="A4639" s="10">
        <v>44024.5</v>
      </c>
      <c r="B4639" s="10">
        <f>DATE(1904,MONTH(Data_Warmte[[#This Row],[Datumtijd]]),DAY(Data_Warmte[[#This Row],[Datumtijd]]))+TIME(HOUR(Data_Warmte[[#This Row],[Datumtijd]]),MINUTE(Data_Warmte[[#This Row],[Datumtijd]]),SECOND(Data_Warmte[[#This Row],[Datumtijd]]))</f>
        <v>1655.5</v>
      </c>
      <c r="C4639" s="11">
        <v>2.8220000000000001E-5</v>
      </c>
      <c r="D4639" s="7">
        <f>Data_Warmte[[#This Row],[Fractie]]/MAX(Data_Warmte[Fractie])</f>
        <v>6.8321635210307652E-2</v>
      </c>
    </row>
    <row r="4640" spans="1:4" x14ac:dyDescent="0.25">
      <c r="A4640" s="10">
        <v>44024.541666666664</v>
      </c>
      <c r="B4640" s="10">
        <f>DATE(1904,MONTH(Data_Warmte[[#This Row],[Datumtijd]]),DAY(Data_Warmte[[#This Row],[Datumtijd]]))+TIME(HOUR(Data_Warmte[[#This Row],[Datumtijd]]),MINUTE(Data_Warmte[[#This Row],[Datumtijd]]),SECOND(Data_Warmte[[#This Row],[Datumtijd]]))</f>
        <v>1655.5416666666667</v>
      </c>
      <c r="C4640" s="11">
        <v>2.3240000000000001E-5</v>
      </c>
      <c r="D4640" s="7">
        <f>Data_Warmte[[#This Row],[Fractie]]/MAX(Data_Warmte[Fractie])</f>
        <v>5.6264876055547475E-2</v>
      </c>
    </row>
    <row r="4641" spans="1:4" x14ac:dyDescent="0.25">
      <c r="A4641" s="10">
        <v>44024.583333333336</v>
      </c>
      <c r="B4641" s="10">
        <f>DATE(1904,MONTH(Data_Warmte[[#This Row],[Datumtijd]]),DAY(Data_Warmte[[#This Row],[Datumtijd]]))+TIME(HOUR(Data_Warmte[[#This Row],[Datumtijd]]),MINUTE(Data_Warmte[[#This Row],[Datumtijd]]),SECOND(Data_Warmte[[#This Row],[Datumtijd]]))</f>
        <v>1655.5833333333333</v>
      </c>
      <c r="C4641" s="11">
        <v>1.8298900000000005E-5</v>
      </c>
      <c r="D4641" s="7">
        <f>Data_Warmte[[#This Row],[Fractie]]/MAX(Data_Warmte[Fractie])</f>
        <v>4.4302295200209035E-2</v>
      </c>
    </row>
    <row r="4642" spans="1:4" x14ac:dyDescent="0.25">
      <c r="A4642" s="10">
        <v>44024.625</v>
      </c>
      <c r="B4642" s="10">
        <f>DATE(1904,MONTH(Data_Warmte[[#This Row],[Datumtijd]]),DAY(Data_Warmte[[#This Row],[Datumtijd]]))+TIME(HOUR(Data_Warmte[[#This Row],[Datumtijd]]),MINUTE(Data_Warmte[[#This Row],[Datumtijd]]),SECOND(Data_Warmte[[#This Row],[Datumtijd]]))</f>
        <v>1655.625</v>
      </c>
      <c r="C4642" s="11">
        <v>1.8478360000000006E-5</v>
      </c>
      <c r="D4642" s="7">
        <f>Data_Warmte[[#This Row],[Fractie]]/MAX(Data_Warmte[Fractie])</f>
        <v>4.4736774316255876E-2</v>
      </c>
    </row>
    <row r="4643" spans="1:4" x14ac:dyDescent="0.25">
      <c r="A4643" s="10">
        <v>44024.666666666664</v>
      </c>
      <c r="B4643" s="10">
        <f>DATE(1904,MONTH(Data_Warmte[[#This Row],[Datumtijd]]),DAY(Data_Warmte[[#This Row],[Datumtijd]]))+TIME(HOUR(Data_Warmte[[#This Row],[Datumtijd]]),MINUTE(Data_Warmte[[#This Row],[Datumtijd]]),SECOND(Data_Warmte[[#This Row],[Datumtijd]]))</f>
        <v>1655.6666666666667</v>
      </c>
      <c r="C4643" s="11">
        <v>1.84E-5</v>
      </c>
      <c r="D4643" s="7">
        <f>Data_Warmte[[#This Row],[Fractie]]/MAX(Data_Warmte[Fractie])</f>
        <v>4.4547061937266506E-2</v>
      </c>
    </row>
    <row r="4644" spans="1:4" x14ac:dyDescent="0.25">
      <c r="A4644" s="10">
        <v>44024.708333333336</v>
      </c>
      <c r="B4644" s="10">
        <f>DATE(1904,MONTH(Data_Warmte[[#This Row],[Datumtijd]]),DAY(Data_Warmte[[#This Row],[Datumtijd]]))+TIME(HOUR(Data_Warmte[[#This Row],[Datumtijd]]),MINUTE(Data_Warmte[[#This Row],[Datumtijd]]),SECOND(Data_Warmte[[#This Row],[Datumtijd]]))</f>
        <v>1655.7083333333333</v>
      </c>
      <c r="C4644" s="11">
        <v>2.9135199999999995E-5</v>
      </c>
      <c r="D4644" s="7">
        <f>Data_Warmte[[#This Row],[Fractie]]/MAX(Data_Warmte[Fractie])</f>
        <v>7.0537367334491674E-2</v>
      </c>
    </row>
    <row r="4645" spans="1:4" x14ac:dyDescent="0.25">
      <c r="A4645" s="10">
        <v>44024.75</v>
      </c>
      <c r="B4645" s="10">
        <f>DATE(1904,MONTH(Data_Warmte[[#This Row],[Datumtijd]]),DAY(Data_Warmte[[#This Row],[Datumtijd]]))+TIME(HOUR(Data_Warmte[[#This Row],[Datumtijd]]),MINUTE(Data_Warmte[[#This Row],[Datumtijd]]),SECOND(Data_Warmte[[#This Row],[Datumtijd]]))</f>
        <v>1655.75</v>
      </c>
      <c r="C4645" s="11">
        <v>3.4448799999999994E-5</v>
      </c>
      <c r="D4645" s="7">
        <f>Data_Warmte[[#This Row],[Fractie]]/MAX(Data_Warmte[Fractie])</f>
        <v>8.3401784090462283E-2</v>
      </c>
    </row>
    <row r="4646" spans="1:4" x14ac:dyDescent="0.25">
      <c r="A4646" s="10">
        <v>44024.791666666664</v>
      </c>
      <c r="B4646" s="10">
        <f>DATE(1904,MONTH(Data_Warmte[[#This Row],[Datumtijd]]),DAY(Data_Warmte[[#This Row],[Datumtijd]]))+TIME(HOUR(Data_Warmte[[#This Row],[Datumtijd]]),MINUTE(Data_Warmte[[#This Row],[Datumtijd]]),SECOND(Data_Warmte[[#This Row],[Datumtijd]]))</f>
        <v>1655.7916666666667</v>
      </c>
      <c r="C4646" s="11">
        <v>3.2104829999999987E-5</v>
      </c>
      <c r="D4646" s="7">
        <f>Data_Warmte[[#This Row],[Fractie]]/MAX(Data_Warmte[Fractie])</f>
        <v>7.7726948396489734E-2</v>
      </c>
    </row>
    <row r="4647" spans="1:4" x14ac:dyDescent="0.25">
      <c r="A4647" s="10">
        <v>44024.833333333336</v>
      </c>
      <c r="B4647" s="10">
        <f>DATE(1904,MONTH(Data_Warmte[[#This Row],[Datumtijd]]),DAY(Data_Warmte[[#This Row],[Datumtijd]]))+TIME(HOUR(Data_Warmte[[#This Row],[Datumtijd]]),MINUTE(Data_Warmte[[#This Row],[Datumtijd]]),SECOND(Data_Warmte[[#This Row],[Datumtijd]]))</f>
        <v>1655.8333333333333</v>
      </c>
      <c r="C4647" s="11">
        <v>2.5175700000000007E-5</v>
      </c>
      <c r="D4647" s="7">
        <f>Data_Warmte[[#This Row],[Fractie]]/MAX(Data_Warmte[Fractie])</f>
        <v>6.0951275392067426E-2</v>
      </c>
    </row>
    <row r="4648" spans="1:4" x14ac:dyDescent="0.25">
      <c r="A4648" s="10">
        <v>44024.875</v>
      </c>
      <c r="B4648" s="10">
        <f>DATE(1904,MONTH(Data_Warmte[[#This Row],[Datumtijd]]),DAY(Data_Warmte[[#This Row],[Datumtijd]]))+TIME(HOUR(Data_Warmte[[#This Row],[Datumtijd]]),MINUTE(Data_Warmte[[#This Row],[Datumtijd]]),SECOND(Data_Warmte[[#This Row],[Datumtijd]]))</f>
        <v>1655.875</v>
      </c>
      <c r="C4648" s="11">
        <v>1.9787200000000009E-5</v>
      </c>
      <c r="D4648" s="7">
        <f>Data_Warmte[[#This Row],[Fractie]]/MAX(Data_Warmte[Fractie])</f>
        <v>4.7905523041580446E-2</v>
      </c>
    </row>
    <row r="4649" spans="1:4" x14ac:dyDescent="0.25">
      <c r="A4649" s="10">
        <v>44024.916666666664</v>
      </c>
      <c r="B4649" s="10">
        <f>DATE(1904,MONTH(Data_Warmte[[#This Row],[Datumtijd]]),DAY(Data_Warmte[[#This Row],[Datumtijd]]))+TIME(HOUR(Data_Warmte[[#This Row],[Datumtijd]]),MINUTE(Data_Warmte[[#This Row],[Datumtijd]]),SECOND(Data_Warmte[[#This Row],[Datumtijd]]))</f>
        <v>1655.9166666666667</v>
      </c>
      <c r="C4649" s="11">
        <v>1.7221470000000006E-5</v>
      </c>
      <c r="D4649" s="7">
        <f>Data_Warmte[[#This Row],[Fractie]]/MAX(Data_Warmte[Fractie])</f>
        <v>4.1693798409824852E-2</v>
      </c>
    </row>
    <row r="4650" spans="1:4" x14ac:dyDescent="0.25">
      <c r="A4650" s="10">
        <v>44024.958333333336</v>
      </c>
      <c r="B4650" s="10">
        <f>DATE(1904,MONTH(Data_Warmte[[#This Row],[Datumtijd]]),DAY(Data_Warmte[[#This Row],[Datumtijd]]))+TIME(HOUR(Data_Warmte[[#This Row],[Datumtijd]]),MINUTE(Data_Warmte[[#This Row],[Datumtijd]]),SECOND(Data_Warmte[[#This Row],[Datumtijd]]))</f>
        <v>1655.9583333333333</v>
      </c>
      <c r="C4650" s="11">
        <v>1.1785100000000002E-5</v>
      </c>
      <c r="D4650" s="7">
        <f>Data_Warmte[[#This Row],[Fractie]]/MAX(Data_Warmte[Fractie])</f>
        <v>2.8532151067221713E-2</v>
      </c>
    </row>
    <row r="4651" spans="1:4" x14ac:dyDescent="0.25">
      <c r="A4651" s="10">
        <v>44025</v>
      </c>
      <c r="B4651" s="10">
        <f>DATE(1904,MONTH(Data_Warmte[[#This Row],[Datumtijd]]),DAY(Data_Warmte[[#This Row],[Datumtijd]]))+TIME(HOUR(Data_Warmte[[#This Row],[Datumtijd]]),MINUTE(Data_Warmte[[#This Row],[Datumtijd]]),SECOND(Data_Warmte[[#This Row],[Datumtijd]]))</f>
        <v>1656</v>
      </c>
      <c r="C4651" s="11">
        <v>9.1262499999999941E-6</v>
      </c>
      <c r="D4651" s="7">
        <f>Data_Warmte[[#This Row],[Fractie]]/MAX(Data_Warmte[Fractie])</f>
        <v>2.2094979565487945E-2</v>
      </c>
    </row>
    <row r="4652" spans="1:4" x14ac:dyDescent="0.25">
      <c r="A4652" s="10">
        <v>44025.041666666664</v>
      </c>
      <c r="B4652" s="10">
        <f>DATE(1904,MONTH(Data_Warmte[[#This Row],[Datumtijd]]),DAY(Data_Warmte[[#This Row],[Datumtijd]]))+TIME(HOUR(Data_Warmte[[#This Row],[Datumtijd]]),MINUTE(Data_Warmte[[#This Row],[Datumtijd]]),SECOND(Data_Warmte[[#This Row],[Datumtijd]]))</f>
        <v>1656.0416666666667</v>
      </c>
      <c r="C4652" s="11">
        <v>8.0811999999999964E-6</v>
      </c>
      <c r="D4652" s="7">
        <f>Data_Warmte[[#This Row],[Fractie]]/MAX(Data_Warmte[Fractie])</f>
        <v>1.956487591996945E-2</v>
      </c>
    </row>
    <row r="4653" spans="1:4" x14ac:dyDescent="0.25">
      <c r="A4653" s="10">
        <v>44025.083333333336</v>
      </c>
      <c r="B4653" s="10">
        <f>DATE(1904,MONTH(Data_Warmte[[#This Row],[Datumtijd]]),DAY(Data_Warmte[[#This Row],[Datumtijd]]))+TIME(HOUR(Data_Warmte[[#This Row],[Datumtijd]]),MINUTE(Data_Warmte[[#This Row],[Datumtijd]]),SECOND(Data_Warmte[[#This Row],[Datumtijd]]))</f>
        <v>1656.0833333333333</v>
      </c>
      <c r="C4653" s="11">
        <v>7.98148E-6</v>
      </c>
      <c r="D4653" s="7">
        <f>Data_Warmte[[#This Row],[Fractie]]/MAX(Data_Warmte[Fractie])</f>
        <v>1.9323450212557276E-2</v>
      </c>
    </row>
    <row r="4654" spans="1:4" x14ac:dyDescent="0.25">
      <c r="A4654" s="10">
        <v>44025.125</v>
      </c>
      <c r="B4654" s="10">
        <f>DATE(1904,MONTH(Data_Warmte[[#This Row],[Datumtijd]]),DAY(Data_Warmte[[#This Row],[Datumtijd]]))+TIME(HOUR(Data_Warmte[[#This Row],[Datumtijd]]),MINUTE(Data_Warmte[[#This Row],[Datumtijd]]),SECOND(Data_Warmte[[#This Row],[Datumtijd]]))</f>
        <v>1656.125</v>
      </c>
      <c r="C4654" s="11">
        <v>8.8042600000000003E-6</v>
      </c>
      <c r="D4654" s="7">
        <f>Data_Warmte[[#This Row],[Fractie]]/MAX(Data_Warmte[Fractie])</f>
        <v>2.1315430191945543E-2</v>
      </c>
    </row>
    <row r="4655" spans="1:4" x14ac:dyDescent="0.25">
      <c r="A4655" s="10">
        <v>44025.166666666664</v>
      </c>
      <c r="B4655" s="10">
        <f>DATE(1904,MONTH(Data_Warmte[[#This Row],[Datumtijd]]),DAY(Data_Warmte[[#This Row],[Datumtijd]]))+TIME(HOUR(Data_Warmte[[#This Row],[Datumtijd]]),MINUTE(Data_Warmte[[#This Row],[Datumtijd]]),SECOND(Data_Warmte[[#This Row],[Datumtijd]]))</f>
        <v>1656.1666666666667</v>
      </c>
      <c r="C4655" s="11">
        <v>7.9699999999999999E-6</v>
      </c>
      <c r="D4655" s="7">
        <f>Data_Warmte[[#This Row],[Fractie]]/MAX(Data_Warmte[Fractie])</f>
        <v>1.9295656719565981E-2</v>
      </c>
    </row>
    <row r="4656" spans="1:4" x14ac:dyDescent="0.25">
      <c r="A4656" s="10">
        <v>44025.208333333336</v>
      </c>
      <c r="B4656" s="10">
        <f>DATE(1904,MONTH(Data_Warmte[[#This Row],[Datumtijd]]),DAY(Data_Warmte[[#This Row],[Datumtijd]]))+TIME(HOUR(Data_Warmte[[#This Row],[Datumtijd]]),MINUTE(Data_Warmte[[#This Row],[Datumtijd]]),SECOND(Data_Warmte[[#This Row],[Datumtijd]]))</f>
        <v>1656.2083333333333</v>
      </c>
      <c r="C4656" s="11">
        <v>1.149E-5</v>
      </c>
      <c r="D4656" s="7">
        <f>Data_Warmte[[#This Row],[Fractie]]/MAX(Data_Warmte[Fractie])</f>
        <v>2.7817703351043051E-2</v>
      </c>
    </row>
    <row r="4657" spans="1:4" x14ac:dyDescent="0.25">
      <c r="A4657" s="10">
        <v>44025.25</v>
      </c>
      <c r="B4657" s="10">
        <f>DATE(1904,MONTH(Data_Warmte[[#This Row],[Datumtijd]]),DAY(Data_Warmte[[#This Row],[Datumtijd]]))+TIME(HOUR(Data_Warmte[[#This Row],[Datumtijd]]),MINUTE(Data_Warmte[[#This Row],[Datumtijd]]),SECOND(Data_Warmte[[#This Row],[Datumtijd]]))</f>
        <v>1656.25</v>
      </c>
      <c r="C4657" s="11">
        <v>2.4748560000000006E-5</v>
      </c>
      <c r="D4657" s="7">
        <f>Data_Warmte[[#This Row],[Fractie]]/MAX(Data_Warmte[Fractie])</f>
        <v>5.9917154085769378E-2</v>
      </c>
    </row>
    <row r="4658" spans="1:4" x14ac:dyDescent="0.25">
      <c r="A4658" s="10">
        <v>44025.291666666664</v>
      </c>
      <c r="B4658" s="10">
        <f>DATE(1904,MONTH(Data_Warmte[[#This Row],[Datumtijd]]),DAY(Data_Warmte[[#This Row],[Datumtijd]]))+TIME(HOUR(Data_Warmte[[#This Row],[Datumtijd]]),MINUTE(Data_Warmte[[#This Row],[Datumtijd]]),SECOND(Data_Warmte[[#This Row],[Datumtijd]]))</f>
        <v>1656.2916666666667</v>
      </c>
      <c r="C4658" s="11">
        <v>2.9009499999999997E-5</v>
      </c>
      <c r="D4658" s="7">
        <f>Data_Warmte[[#This Row],[Fractie]]/MAX(Data_Warmte[Fractie])</f>
        <v>7.0233043112452848E-2</v>
      </c>
    </row>
    <row r="4659" spans="1:4" x14ac:dyDescent="0.25">
      <c r="A4659" s="10">
        <v>44025.333333333336</v>
      </c>
      <c r="B4659" s="10">
        <f>DATE(1904,MONTH(Data_Warmte[[#This Row],[Datumtijd]]),DAY(Data_Warmte[[#This Row],[Datumtijd]]))+TIME(HOUR(Data_Warmte[[#This Row],[Datumtijd]]),MINUTE(Data_Warmte[[#This Row],[Datumtijd]]),SECOND(Data_Warmte[[#This Row],[Datumtijd]]))</f>
        <v>1656.3333333333333</v>
      </c>
      <c r="C4659" s="11">
        <v>2.3519999999999998E-5</v>
      </c>
      <c r="D4659" s="7">
        <f>Data_Warmte[[#This Row],[Fractie]]/MAX(Data_Warmte[Fractie])</f>
        <v>5.6942766128505871E-2</v>
      </c>
    </row>
    <row r="4660" spans="1:4" x14ac:dyDescent="0.25">
      <c r="A4660" s="10">
        <v>44025.375</v>
      </c>
      <c r="B4660" s="10">
        <f>DATE(1904,MONTH(Data_Warmte[[#This Row],[Datumtijd]]),DAY(Data_Warmte[[#This Row],[Datumtijd]]))+TIME(HOUR(Data_Warmte[[#This Row],[Datumtijd]]),MINUTE(Data_Warmte[[#This Row],[Datumtijd]]),SECOND(Data_Warmte[[#This Row],[Datumtijd]]))</f>
        <v>1656.375</v>
      </c>
      <c r="C4660" s="11">
        <v>2.3879999999999998E-5</v>
      </c>
      <c r="D4660" s="7">
        <f>Data_Warmte[[#This Row],[Fractie]]/MAX(Data_Warmte[Fractie])</f>
        <v>5.7814339079452395E-2</v>
      </c>
    </row>
    <row r="4661" spans="1:4" x14ac:dyDescent="0.25">
      <c r="A4661" s="10">
        <v>44025.416666666664</v>
      </c>
      <c r="B4661" s="10">
        <f>DATE(1904,MONTH(Data_Warmte[[#This Row],[Datumtijd]]),DAY(Data_Warmte[[#This Row],[Datumtijd]]))+TIME(HOUR(Data_Warmte[[#This Row],[Datumtijd]]),MINUTE(Data_Warmte[[#This Row],[Datumtijd]]),SECOND(Data_Warmte[[#This Row],[Datumtijd]]))</f>
        <v>1656.4166666666667</v>
      </c>
      <c r="C4661" s="11">
        <v>2.0129999999999999E-5</v>
      </c>
      <c r="D4661" s="7">
        <f>Data_Warmte[[#This Row],[Fractie]]/MAX(Data_Warmte[Fractie])</f>
        <v>4.873545417375949E-2</v>
      </c>
    </row>
    <row r="4662" spans="1:4" x14ac:dyDescent="0.25">
      <c r="A4662" s="10">
        <v>44025.458333333336</v>
      </c>
      <c r="B4662" s="10">
        <f>DATE(1904,MONTH(Data_Warmte[[#This Row],[Datumtijd]]),DAY(Data_Warmte[[#This Row],[Datumtijd]]))+TIME(HOUR(Data_Warmte[[#This Row],[Datumtijd]]),MINUTE(Data_Warmte[[#This Row],[Datumtijd]]),SECOND(Data_Warmte[[#This Row],[Datumtijd]]))</f>
        <v>1656.4583333333333</v>
      </c>
      <c r="C4662" s="11">
        <v>2.2079999999999999E-5</v>
      </c>
      <c r="D4662" s="7">
        <f>Data_Warmte[[#This Row],[Fractie]]/MAX(Data_Warmte[Fractie])</f>
        <v>5.3456474324719803E-2</v>
      </c>
    </row>
    <row r="4663" spans="1:4" x14ac:dyDescent="0.25">
      <c r="A4663" s="10">
        <v>44025.5</v>
      </c>
      <c r="B4663" s="10">
        <f>DATE(1904,MONTH(Data_Warmte[[#This Row],[Datumtijd]]),DAY(Data_Warmte[[#This Row],[Datumtijd]]))+TIME(HOUR(Data_Warmte[[#This Row],[Datumtijd]]),MINUTE(Data_Warmte[[#This Row],[Datumtijd]]),SECOND(Data_Warmte[[#This Row],[Datumtijd]]))</f>
        <v>1656.5</v>
      </c>
      <c r="C4663" s="11">
        <v>2.1489999999999999E-5</v>
      </c>
      <c r="D4663" s="7">
        <f>Data_Warmte[[#This Row],[Fractie]]/MAX(Data_Warmte[Fractie])</f>
        <v>5.2028063099557452E-2</v>
      </c>
    </row>
    <row r="4664" spans="1:4" x14ac:dyDescent="0.25">
      <c r="A4664" s="10">
        <v>44025.541666666664</v>
      </c>
      <c r="B4664" s="10">
        <f>DATE(1904,MONTH(Data_Warmte[[#This Row],[Datumtijd]]),DAY(Data_Warmte[[#This Row],[Datumtijd]]))+TIME(HOUR(Data_Warmte[[#This Row],[Datumtijd]]),MINUTE(Data_Warmte[[#This Row],[Datumtijd]]),SECOND(Data_Warmte[[#This Row],[Datumtijd]]))</f>
        <v>1656.5416666666667</v>
      </c>
      <c r="C4664" s="11">
        <v>1.7600000000000001E-5</v>
      </c>
      <c r="D4664" s="7">
        <f>Data_Warmte[[#This Row],[Fractie]]/MAX(Data_Warmte[Fractie])</f>
        <v>4.2610233157385352E-2</v>
      </c>
    </row>
    <row r="4665" spans="1:4" x14ac:dyDescent="0.25">
      <c r="A4665" s="10">
        <v>44025.583333333336</v>
      </c>
      <c r="B4665" s="10">
        <f>DATE(1904,MONTH(Data_Warmte[[#This Row],[Datumtijd]]),DAY(Data_Warmte[[#This Row],[Datumtijd]]))+TIME(HOUR(Data_Warmte[[#This Row],[Datumtijd]]),MINUTE(Data_Warmte[[#This Row],[Datumtijd]]),SECOND(Data_Warmte[[#This Row],[Datumtijd]]))</f>
        <v>1656.5833333333333</v>
      </c>
      <c r="C4665" s="11">
        <v>1.6120000000000002E-5</v>
      </c>
      <c r="D4665" s="7">
        <f>Data_Warmte[[#This Row],[Fractie]]/MAX(Data_Warmte[Fractie])</f>
        <v>3.9027099914605221E-2</v>
      </c>
    </row>
    <row r="4666" spans="1:4" x14ac:dyDescent="0.25">
      <c r="A4666" s="10">
        <v>44025.625</v>
      </c>
      <c r="B4666" s="10">
        <f>DATE(1904,MONTH(Data_Warmte[[#This Row],[Datumtijd]]),DAY(Data_Warmte[[#This Row],[Datumtijd]]))+TIME(HOUR(Data_Warmte[[#This Row],[Datumtijd]]),MINUTE(Data_Warmte[[#This Row],[Datumtijd]]),SECOND(Data_Warmte[[#This Row],[Datumtijd]]))</f>
        <v>1656.625</v>
      </c>
      <c r="C4666" s="11">
        <v>1.6779999999999999E-5</v>
      </c>
      <c r="D4666" s="7">
        <f>Data_Warmte[[#This Row],[Fractie]]/MAX(Data_Warmte[Fractie])</f>
        <v>4.0624983658007166E-2</v>
      </c>
    </row>
    <row r="4667" spans="1:4" x14ac:dyDescent="0.25">
      <c r="A4667" s="10">
        <v>44025.666666666664</v>
      </c>
      <c r="B4667" s="10">
        <f>DATE(1904,MONTH(Data_Warmte[[#This Row],[Datumtijd]]),DAY(Data_Warmte[[#This Row],[Datumtijd]]))+TIME(HOUR(Data_Warmte[[#This Row],[Datumtijd]]),MINUTE(Data_Warmte[[#This Row],[Datumtijd]]),SECOND(Data_Warmte[[#This Row],[Datumtijd]]))</f>
        <v>1656.6666666666667</v>
      </c>
      <c r="C4667" s="11">
        <v>2.4457280000000009E-5</v>
      </c>
      <c r="D4667" s="7">
        <f>Data_Warmte[[#This Row],[Fractie]]/MAX(Data_Warmte[Fractie])</f>
        <v>5.9211954727014661E-2</v>
      </c>
    </row>
    <row r="4668" spans="1:4" x14ac:dyDescent="0.25">
      <c r="A4668" s="10">
        <v>44025.708333333336</v>
      </c>
      <c r="B4668" s="10">
        <f>DATE(1904,MONTH(Data_Warmte[[#This Row],[Datumtijd]]),DAY(Data_Warmte[[#This Row],[Datumtijd]]))+TIME(HOUR(Data_Warmte[[#This Row],[Datumtijd]]),MINUTE(Data_Warmte[[#This Row],[Datumtijd]]),SECOND(Data_Warmte[[#This Row],[Datumtijd]]))</f>
        <v>1656.7083333333333</v>
      </c>
      <c r="C4668" s="11">
        <v>4.0798199999999992E-5</v>
      </c>
      <c r="D4668" s="7">
        <f>Data_Warmte[[#This Row],[Fractie]]/MAX(Data_Warmte[Fractie])</f>
        <v>9.8773909909184013E-2</v>
      </c>
    </row>
    <row r="4669" spans="1:4" x14ac:dyDescent="0.25">
      <c r="A4669" s="10">
        <v>44025.75</v>
      </c>
      <c r="B4669" s="10">
        <f>DATE(1904,MONTH(Data_Warmte[[#This Row],[Datumtijd]]),DAY(Data_Warmte[[#This Row],[Datumtijd]]))+TIME(HOUR(Data_Warmte[[#This Row],[Datumtijd]]),MINUTE(Data_Warmte[[#This Row],[Datumtijd]]),SECOND(Data_Warmte[[#This Row],[Datumtijd]]))</f>
        <v>1656.75</v>
      </c>
      <c r="C4669" s="11">
        <v>4.0123699999999976E-5</v>
      </c>
      <c r="D4669" s="7">
        <f>Data_Warmte[[#This Row],[Fractie]]/MAX(Data_Warmte[Fractie])</f>
        <v>9.7140921144146686E-2</v>
      </c>
    </row>
    <row r="4670" spans="1:4" x14ac:dyDescent="0.25">
      <c r="A4670" s="10">
        <v>44025.791666666664</v>
      </c>
      <c r="B4670" s="10">
        <f>DATE(1904,MONTH(Data_Warmte[[#This Row],[Datumtijd]]),DAY(Data_Warmte[[#This Row],[Datumtijd]]))+TIME(HOUR(Data_Warmte[[#This Row],[Datumtijd]]),MINUTE(Data_Warmte[[#This Row],[Datumtijd]]),SECOND(Data_Warmte[[#This Row],[Datumtijd]]))</f>
        <v>1656.7916666666667</v>
      </c>
      <c r="C4670" s="11">
        <v>3.2365660000000005E-5</v>
      </c>
      <c r="D4670" s="7">
        <f>Data_Warmte[[#This Row],[Fractie]]/MAX(Data_Warmte[Fractie])</f>
        <v>7.8358427209810289E-2</v>
      </c>
    </row>
    <row r="4671" spans="1:4" x14ac:dyDescent="0.25">
      <c r="A4671" s="10">
        <v>44025.833333333336</v>
      </c>
      <c r="B4671" s="10">
        <f>DATE(1904,MONTH(Data_Warmte[[#This Row],[Datumtijd]]),DAY(Data_Warmte[[#This Row],[Datumtijd]]))+TIME(HOUR(Data_Warmte[[#This Row],[Datumtijd]]),MINUTE(Data_Warmte[[#This Row],[Datumtijd]]),SECOND(Data_Warmte[[#This Row],[Datumtijd]]))</f>
        <v>1656.8333333333333</v>
      </c>
      <c r="C4671" s="11">
        <v>2.527479000000001E-5</v>
      </c>
      <c r="D4671" s="7">
        <f>Data_Warmte[[#This Row],[Fractie]]/MAX(Data_Warmte[Fractie])</f>
        <v>6.1191175846815465E-2</v>
      </c>
    </row>
    <row r="4672" spans="1:4" x14ac:dyDescent="0.25">
      <c r="A4672" s="10">
        <v>44025.875</v>
      </c>
      <c r="B4672" s="10">
        <f>DATE(1904,MONTH(Data_Warmte[[#This Row],[Datumtijd]]),DAY(Data_Warmte[[#This Row],[Datumtijd]]))+TIME(HOUR(Data_Warmte[[#This Row],[Datumtijd]]),MINUTE(Data_Warmte[[#This Row],[Datumtijd]]),SECOND(Data_Warmte[[#This Row],[Datumtijd]]))</f>
        <v>1656.875</v>
      </c>
      <c r="C4672" s="11">
        <v>2.2240160000000002E-5</v>
      </c>
      <c r="D4672" s="7">
        <f>Data_Warmte[[#This Row],[Fractie]]/MAX(Data_Warmte[Fractie])</f>
        <v>5.3844227446452016E-2</v>
      </c>
    </row>
    <row r="4673" spans="1:4" x14ac:dyDescent="0.25">
      <c r="A4673" s="10">
        <v>44025.916666666664</v>
      </c>
      <c r="B4673" s="10">
        <f>DATE(1904,MONTH(Data_Warmte[[#This Row],[Datumtijd]]),DAY(Data_Warmte[[#This Row],[Datumtijd]]))+TIME(HOUR(Data_Warmte[[#This Row],[Datumtijd]]),MINUTE(Data_Warmte[[#This Row],[Datumtijd]]),SECOND(Data_Warmte[[#This Row],[Datumtijd]]))</f>
        <v>1656.9166666666667</v>
      </c>
      <c r="C4673" s="11">
        <v>1.9032500000000001E-5</v>
      </c>
      <c r="D4673" s="7">
        <f>Data_Warmte[[#This Row],[Fractie]]/MAX(Data_Warmte[Fractie])</f>
        <v>4.6078367191360041E-2</v>
      </c>
    </row>
    <row r="4674" spans="1:4" x14ac:dyDescent="0.25">
      <c r="A4674" s="10">
        <v>44025.958333333336</v>
      </c>
      <c r="B4674" s="10">
        <f>DATE(1904,MONTH(Data_Warmte[[#This Row],[Datumtijd]]),DAY(Data_Warmte[[#This Row],[Datumtijd]]))+TIME(HOUR(Data_Warmte[[#This Row],[Datumtijd]]),MINUTE(Data_Warmte[[#This Row],[Datumtijd]]),SECOND(Data_Warmte[[#This Row],[Datumtijd]]))</f>
        <v>1656.9583333333333</v>
      </c>
      <c r="C4674" s="11">
        <v>1.4468879999999998E-5</v>
      </c>
      <c r="D4674" s="7">
        <f>Data_Warmte[[#This Row],[Fractie]]/MAX(Data_Warmte[Fractie])</f>
        <v>3.5029678995808507E-2</v>
      </c>
    </row>
    <row r="4675" spans="1:4" x14ac:dyDescent="0.25">
      <c r="A4675" s="10">
        <v>44026</v>
      </c>
      <c r="B4675" s="10">
        <f>DATE(1904,MONTH(Data_Warmte[[#This Row],[Datumtijd]]),DAY(Data_Warmte[[#This Row],[Datumtijd]]))+TIME(HOUR(Data_Warmte[[#This Row],[Datumtijd]]),MINUTE(Data_Warmte[[#This Row],[Datumtijd]]),SECOND(Data_Warmte[[#This Row],[Datumtijd]]))</f>
        <v>1657</v>
      </c>
      <c r="C4675" s="11">
        <v>8.5520499999999955E-6</v>
      </c>
      <c r="D4675" s="7">
        <f>Data_Warmte[[#This Row],[Fractie]]/MAX(Data_Warmte[Fractie])</f>
        <v>2.0704820708728248E-2</v>
      </c>
    </row>
    <row r="4676" spans="1:4" x14ac:dyDescent="0.25">
      <c r="A4676" s="10">
        <v>44026.041666666664</v>
      </c>
      <c r="B4676" s="10">
        <f>DATE(1904,MONTH(Data_Warmte[[#This Row],[Datumtijd]]),DAY(Data_Warmte[[#This Row],[Datumtijd]]))+TIME(HOUR(Data_Warmte[[#This Row],[Datumtijd]]),MINUTE(Data_Warmte[[#This Row],[Datumtijd]]),SECOND(Data_Warmte[[#This Row],[Datumtijd]]))</f>
        <v>1657.0416666666667</v>
      </c>
      <c r="C4676" s="11">
        <v>7.6050100000000024E-6</v>
      </c>
      <c r="D4676" s="7">
        <f>Data_Warmte[[#This Row],[Fractie]]/MAX(Data_Warmte[Fractie])</f>
        <v>1.841200279910496E-2</v>
      </c>
    </row>
    <row r="4677" spans="1:4" x14ac:dyDescent="0.25">
      <c r="A4677" s="10">
        <v>44026.083333333336</v>
      </c>
      <c r="B4677" s="10">
        <f>DATE(1904,MONTH(Data_Warmte[[#This Row],[Datumtijd]]),DAY(Data_Warmte[[#This Row],[Datumtijd]]))+TIME(HOUR(Data_Warmte[[#This Row],[Datumtijd]]),MINUTE(Data_Warmte[[#This Row],[Datumtijd]]),SECOND(Data_Warmte[[#This Row],[Datumtijd]]))</f>
        <v>1657.0833333333333</v>
      </c>
      <c r="C4677" s="11">
        <v>7.5245199999999943E-6</v>
      </c>
      <c r="D4677" s="7">
        <f>Data_Warmte[[#This Row],[Fractie]]/MAX(Data_Warmte[Fractie])</f>
        <v>1.8217133613489148E-2</v>
      </c>
    </row>
    <row r="4678" spans="1:4" x14ac:dyDescent="0.25">
      <c r="A4678" s="10">
        <v>44026.125</v>
      </c>
      <c r="B4678" s="10">
        <f>DATE(1904,MONTH(Data_Warmte[[#This Row],[Datumtijd]]),DAY(Data_Warmte[[#This Row],[Datumtijd]]))+TIME(HOUR(Data_Warmte[[#This Row],[Datumtijd]]),MINUTE(Data_Warmte[[#This Row],[Datumtijd]]),SECOND(Data_Warmte[[#This Row],[Datumtijd]]))</f>
        <v>1657.125</v>
      </c>
      <c r="C4678" s="11">
        <v>8.2366799999999989E-6</v>
      </c>
      <c r="D4678" s="7">
        <f>Data_Warmte[[#This Row],[Fractie]]/MAX(Data_Warmte[Fractie])</f>
        <v>1.994129859333936E-2</v>
      </c>
    </row>
    <row r="4679" spans="1:4" x14ac:dyDescent="0.25">
      <c r="A4679" s="10">
        <v>44026.166666666664</v>
      </c>
      <c r="B4679" s="10">
        <f>DATE(1904,MONTH(Data_Warmte[[#This Row],[Datumtijd]]),DAY(Data_Warmte[[#This Row],[Datumtijd]]))+TIME(HOUR(Data_Warmte[[#This Row],[Datumtijd]]),MINUTE(Data_Warmte[[#This Row],[Datumtijd]]),SECOND(Data_Warmte[[#This Row],[Datumtijd]]))</f>
        <v>1657.1666666666667</v>
      </c>
      <c r="C4679" s="11">
        <v>7.9699999999999999E-6</v>
      </c>
      <c r="D4679" s="7">
        <f>Data_Warmte[[#This Row],[Fractie]]/MAX(Data_Warmte[Fractie])</f>
        <v>1.9295656719565981E-2</v>
      </c>
    </row>
    <row r="4680" spans="1:4" x14ac:dyDescent="0.25">
      <c r="A4680" s="10">
        <v>44026.208333333336</v>
      </c>
      <c r="B4680" s="10">
        <f>DATE(1904,MONTH(Data_Warmte[[#This Row],[Datumtijd]]),DAY(Data_Warmte[[#This Row],[Datumtijd]]))+TIME(HOUR(Data_Warmte[[#This Row],[Datumtijd]]),MINUTE(Data_Warmte[[#This Row],[Datumtijd]]),SECOND(Data_Warmte[[#This Row],[Datumtijd]]))</f>
        <v>1657.2083333333333</v>
      </c>
      <c r="C4680" s="11">
        <v>1.149E-5</v>
      </c>
      <c r="D4680" s="7">
        <f>Data_Warmte[[#This Row],[Fractie]]/MAX(Data_Warmte[Fractie])</f>
        <v>2.7817703351043051E-2</v>
      </c>
    </row>
    <row r="4681" spans="1:4" x14ac:dyDescent="0.25">
      <c r="A4681" s="10">
        <v>44026.25</v>
      </c>
      <c r="B4681" s="10">
        <f>DATE(1904,MONTH(Data_Warmte[[#This Row],[Datumtijd]]),DAY(Data_Warmte[[#This Row],[Datumtijd]]))+TIME(HOUR(Data_Warmte[[#This Row],[Datumtijd]]),MINUTE(Data_Warmte[[#This Row],[Datumtijd]]),SECOND(Data_Warmte[[#This Row],[Datumtijd]]))</f>
        <v>1657.25</v>
      </c>
      <c r="C4681" s="11">
        <v>2.5443360000000005E-5</v>
      </c>
      <c r="D4681" s="7">
        <f>Data_Warmte[[#This Row],[Fractie]]/MAX(Data_Warmte[Fractie])</f>
        <v>6.1599289881096156E-2</v>
      </c>
    </row>
    <row r="4682" spans="1:4" x14ac:dyDescent="0.25">
      <c r="A4682" s="10">
        <v>44026.291666666664</v>
      </c>
      <c r="B4682" s="10">
        <f>DATE(1904,MONTH(Data_Warmte[[#This Row],[Datumtijd]]),DAY(Data_Warmte[[#This Row],[Datumtijd]]))+TIME(HOUR(Data_Warmte[[#This Row],[Datumtijd]]),MINUTE(Data_Warmte[[#This Row],[Datumtijd]]),SECOND(Data_Warmte[[#This Row],[Datumtijd]]))</f>
        <v>1657.2916666666667</v>
      </c>
      <c r="C4682" s="11">
        <v>2.9665499999999996E-5</v>
      </c>
      <c r="D4682" s="7">
        <f>Data_Warmte[[#This Row],[Fractie]]/MAX(Data_Warmte[Fractie])</f>
        <v>7.1821242711955391E-2</v>
      </c>
    </row>
    <row r="4683" spans="1:4" x14ac:dyDescent="0.25">
      <c r="A4683" s="10">
        <v>44026.333333333336</v>
      </c>
      <c r="B4683" s="10">
        <f>DATE(1904,MONTH(Data_Warmte[[#This Row],[Datumtijd]]),DAY(Data_Warmte[[#This Row],[Datumtijd]]))+TIME(HOUR(Data_Warmte[[#This Row],[Datumtijd]]),MINUTE(Data_Warmte[[#This Row],[Datumtijd]]),SECOND(Data_Warmte[[#This Row],[Datumtijd]]))</f>
        <v>1657.3333333333333</v>
      </c>
      <c r="C4683" s="11">
        <v>2.5516900000000013E-5</v>
      </c>
      <c r="D4683" s="7">
        <f>Data_Warmte[[#This Row],[Fractie]]/MAX(Data_Warmte[Fractie])</f>
        <v>6.1777332866686754E-2</v>
      </c>
    </row>
    <row r="4684" spans="1:4" x14ac:dyDescent="0.25">
      <c r="A4684" s="10">
        <v>44026.375</v>
      </c>
      <c r="B4684" s="10">
        <f>DATE(1904,MONTH(Data_Warmte[[#This Row],[Datumtijd]]),DAY(Data_Warmte[[#This Row],[Datumtijd]]))+TIME(HOUR(Data_Warmte[[#This Row],[Datumtijd]]),MINUTE(Data_Warmte[[#This Row],[Datumtijd]]),SECOND(Data_Warmte[[#This Row],[Datumtijd]]))</f>
        <v>1657.375</v>
      </c>
      <c r="C4684" s="11">
        <v>2.3879999999999998E-5</v>
      </c>
      <c r="D4684" s="7">
        <f>Data_Warmte[[#This Row],[Fractie]]/MAX(Data_Warmte[Fractie])</f>
        <v>5.7814339079452395E-2</v>
      </c>
    </row>
    <row r="4685" spans="1:4" x14ac:dyDescent="0.25">
      <c r="A4685" s="10">
        <v>44026.416666666664</v>
      </c>
      <c r="B4685" s="10">
        <f>DATE(1904,MONTH(Data_Warmte[[#This Row],[Datumtijd]]),DAY(Data_Warmte[[#This Row],[Datumtijd]]))+TIME(HOUR(Data_Warmte[[#This Row],[Datumtijd]]),MINUTE(Data_Warmte[[#This Row],[Datumtijd]]),SECOND(Data_Warmte[[#This Row],[Datumtijd]]))</f>
        <v>1657.4166666666667</v>
      </c>
      <c r="C4685" s="11">
        <v>2.0129999999999999E-5</v>
      </c>
      <c r="D4685" s="7">
        <f>Data_Warmte[[#This Row],[Fractie]]/MAX(Data_Warmte[Fractie])</f>
        <v>4.873545417375949E-2</v>
      </c>
    </row>
    <row r="4686" spans="1:4" x14ac:dyDescent="0.25">
      <c r="A4686" s="10">
        <v>44026.458333333336</v>
      </c>
      <c r="B4686" s="10">
        <f>DATE(1904,MONTH(Data_Warmte[[#This Row],[Datumtijd]]),DAY(Data_Warmte[[#This Row],[Datumtijd]]))+TIME(HOUR(Data_Warmte[[#This Row],[Datumtijd]]),MINUTE(Data_Warmte[[#This Row],[Datumtijd]]),SECOND(Data_Warmte[[#This Row],[Datumtijd]]))</f>
        <v>1657.4583333333333</v>
      </c>
      <c r="C4686" s="11">
        <v>2.2079999999999999E-5</v>
      </c>
      <c r="D4686" s="7">
        <f>Data_Warmte[[#This Row],[Fractie]]/MAX(Data_Warmte[Fractie])</f>
        <v>5.3456474324719803E-2</v>
      </c>
    </row>
    <row r="4687" spans="1:4" x14ac:dyDescent="0.25">
      <c r="A4687" s="10">
        <v>44026.5</v>
      </c>
      <c r="B4687" s="10">
        <f>DATE(1904,MONTH(Data_Warmte[[#This Row],[Datumtijd]]),DAY(Data_Warmte[[#This Row],[Datumtijd]]))+TIME(HOUR(Data_Warmte[[#This Row],[Datumtijd]]),MINUTE(Data_Warmte[[#This Row],[Datumtijd]]),SECOND(Data_Warmte[[#This Row],[Datumtijd]]))</f>
        <v>1657.5</v>
      </c>
      <c r="C4687" s="11">
        <v>2.1489999999999999E-5</v>
      </c>
      <c r="D4687" s="7">
        <f>Data_Warmte[[#This Row],[Fractie]]/MAX(Data_Warmte[Fractie])</f>
        <v>5.2028063099557452E-2</v>
      </c>
    </row>
    <row r="4688" spans="1:4" x14ac:dyDescent="0.25">
      <c r="A4688" s="10">
        <v>44026.541666666664</v>
      </c>
      <c r="B4688" s="10">
        <f>DATE(1904,MONTH(Data_Warmte[[#This Row],[Datumtijd]]),DAY(Data_Warmte[[#This Row],[Datumtijd]]))+TIME(HOUR(Data_Warmte[[#This Row],[Datumtijd]]),MINUTE(Data_Warmte[[#This Row],[Datumtijd]]),SECOND(Data_Warmte[[#This Row],[Datumtijd]]))</f>
        <v>1657.5416666666667</v>
      </c>
      <c r="C4688" s="11">
        <v>1.7600000000000001E-5</v>
      </c>
      <c r="D4688" s="7">
        <f>Data_Warmte[[#This Row],[Fractie]]/MAX(Data_Warmte[Fractie])</f>
        <v>4.2610233157385352E-2</v>
      </c>
    </row>
    <row r="4689" spans="1:4" x14ac:dyDescent="0.25">
      <c r="A4689" s="10">
        <v>44026.583333333336</v>
      </c>
      <c r="B4689" s="10">
        <f>DATE(1904,MONTH(Data_Warmte[[#This Row],[Datumtijd]]),DAY(Data_Warmte[[#This Row],[Datumtijd]]))+TIME(HOUR(Data_Warmte[[#This Row],[Datumtijd]]),MINUTE(Data_Warmte[[#This Row],[Datumtijd]]),SECOND(Data_Warmte[[#This Row],[Datumtijd]]))</f>
        <v>1657.5833333333333</v>
      </c>
      <c r="C4689" s="11">
        <v>1.6120000000000002E-5</v>
      </c>
      <c r="D4689" s="7">
        <f>Data_Warmte[[#This Row],[Fractie]]/MAX(Data_Warmte[Fractie])</f>
        <v>3.9027099914605221E-2</v>
      </c>
    </row>
    <row r="4690" spans="1:4" x14ac:dyDescent="0.25">
      <c r="A4690" s="10">
        <v>44026.625</v>
      </c>
      <c r="B4690" s="10">
        <f>DATE(1904,MONTH(Data_Warmte[[#This Row],[Datumtijd]]),DAY(Data_Warmte[[#This Row],[Datumtijd]]))+TIME(HOUR(Data_Warmte[[#This Row],[Datumtijd]]),MINUTE(Data_Warmte[[#This Row],[Datumtijd]]),SECOND(Data_Warmte[[#This Row],[Datumtijd]]))</f>
        <v>1657.625</v>
      </c>
      <c r="C4690" s="11">
        <v>1.6779999999999999E-5</v>
      </c>
      <c r="D4690" s="7">
        <f>Data_Warmte[[#This Row],[Fractie]]/MAX(Data_Warmte[Fractie])</f>
        <v>4.0624983658007166E-2</v>
      </c>
    </row>
    <row r="4691" spans="1:4" x14ac:dyDescent="0.25">
      <c r="A4691" s="10">
        <v>44026.666666666664</v>
      </c>
      <c r="B4691" s="10">
        <f>DATE(1904,MONTH(Data_Warmte[[#This Row],[Datumtijd]]),DAY(Data_Warmte[[#This Row],[Datumtijd]]))+TIME(HOUR(Data_Warmte[[#This Row],[Datumtijd]]),MINUTE(Data_Warmte[[#This Row],[Datumtijd]]),SECOND(Data_Warmte[[#This Row],[Datumtijd]]))</f>
        <v>1657.6666666666667</v>
      </c>
      <c r="C4691" s="11">
        <v>2.8095240000000001E-5</v>
      </c>
      <c r="D4691" s="7">
        <f>Data_Warmte[[#This Row],[Fractie]]/MAX(Data_Warmte[Fractie])</f>
        <v>6.801958676208518E-2</v>
      </c>
    </row>
    <row r="4692" spans="1:4" x14ac:dyDescent="0.25">
      <c r="A4692" s="10">
        <v>44026.708333333336</v>
      </c>
      <c r="B4692" s="10">
        <f>DATE(1904,MONTH(Data_Warmte[[#This Row],[Datumtijd]]),DAY(Data_Warmte[[#This Row],[Datumtijd]]))+TIME(HOUR(Data_Warmte[[#This Row],[Datumtijd]]),MINUTE(Data_Warmte[[#This Row],[Datumtijd]]),SECOND(Data_Warmte[[#This Row],[Datumtijd]]))</f>
        <v>1657.7083333333333</v>
      </c>
      <c r="C4692" s="11">
        <v>4.4996880000000001E-5</v>
      </c>
      <c r="D4692" s="7">
        <f>Data_Warmte[[#This Row],[Fractie]]/MAX(Data_Warmte[Fractie])</f>
        <v>0.10893906523607329</v>
      </c>
    </row>
    <row r="4693" spans="1:4" x14ac:dyDescent="0.25">
      <c r="A4693" s="10">
        <v>44026.75</v>
      </c>
      <c r="B4693" s="10">
        <f>DATE(1904,MONTH(Data_Warmte[[#This Row],[Datumtijd]]),DAY(Data_Warmte[[#This Row],[Datumtijd]]))+TIME(HOUR(Data_Warmte[[#This Row],[Datumtijd]]),MINUTE(Data_Warmte[[#This Row],[Datumtijd]]),SECOND(Data_Warmte[[#This Row],[Datumtijd]]))</f>
        <v>1657.75</v>
      </c>
      <c r="C4693" s="11">
        <v>4.3824600000000001E-5</v>
      </c>
      <c r="D4693" s="7">
        <f>Data_Warmte[[#This Row],[Fractie]]/MAX(Data_Warmte[Fractie])</f>
        <v>0.10610093318347444</v>
      </c>
    </row>
    <row r="4694" spans="1:4" x14ac:dyDescent="0.25">
      <c r="A4694" s="10">
        <v>44026.791666666664</v>
      </c>
      <c r="B4694" s="10">
        <f>DATE(1904,MONTH(Data_Warmte[[#This Row],[Datumtijd]]),DAY(Data_Warmte[[#This Row],[Datumtijd]]))+TIME(HOUR(Data_Warmte[[#This Row],[Datumtijd]]),MINUTE(Data_Warmte[[#This Row],[Datumtijd]]),SECOND(Data_Warmte[[#This Row],[Datumtijd]]))</f>
        <v>1657.7916666666667</v>
      </c>
      <c r="C4694" s="11">
        <v>3.5711499999999992E-5</v>
      </c>
      <c r="D4694" s="7">
        <f>Data_Warmte[[#This Row],[Fractie]]/MAX(Data_Warmte[Fractie])</f>
        <v>8.6458826215907197E-2</v>
      </c>
    </row>
    <row r="4695" spans="1:4" x14ac:dyDescent="0.25">
      <c r="A4695" s="10">
        <v>44026.833333333336</v>
      </c>
      <c r="B4695" s="10">
        <f>DATE(1904,MONTH(Data_Warmte[[#This Row],[Datumtijd]]),DAY(Data_Warmte[[#This Row],[Datumtijd]]))+TIME(HOUR(Data_Warmte[[#This Row],[Datumtijd]]),MINUTE(Data_Warmte[[#This Row],[Datumtijd]]),SECOND(Data_Warmte[[#This Row],[Datumtijd]]))</f>
        <v>1657.8333333333333</v>
      </c>
      <c r="C4695" s="11">
        <v>2.8412750000000003E-5</v>
      </c>
      <c r="D4695" s="7">
        <f>Data_Warmte[[#This Row],[Fractie]]/MAX(Data_Warmte[Fractie])</f>
        <v>6.8788289894460272E-2</v>
      </c>
    </row>
    <row r="4696" spans="1:4" x14ac:dyDescent="0.25">
      <c r="A4696" s="10">
        <v>44026.875</v>
      </c>
      <c r="B4696" s="10">
        <f>DATE(1904,MONTH(Data_Warmte[[#This Row],[Datumtijd]]),DAY(Data_Warmte[[#This Row],[Datumtijd]]))+TIME(HOUR(Data_Warmte[[#This Row],[Datumtijd]]),MINUTE(Data_Warmte[[#This Row],[Datumtijd]]),SECOND(Data_Warmte[[#This Row],[Datumtijd]]))</f>
        <v>1657.875</v>
      </c>
      <c r="C4696" s="11">
        <v>2.3320069999999998E-5</v>
      </c>
      <c r="D4696" s="7">
        <f>Data_Warmte[[#This Row],[Fractie]]/MAX(Data_Warmte[Fractie])</f>
        <v>5.6458728406053829E-2</v>
      </c>
    </row>
    <row r="4697" spans="1:4" x14ac:dyDescent="0.25">
      <c r="A4697" s="10">
        <v>44026.916666666664</v>
      </c>
      <c r="B4697" s="10">
        <f>DATE(1904,MONTH(Data_Warmte[[#This Row],[Datumtijd]]),DAY(Data_Warmte[[#This Row],[Datumtijd]]))+TIME(HOUR(Data_Warmte[[#This Row],[Datumtijd]]),MINUTE(Data_Warmte[[#This Row],[Datumtijd]]),SECOND(Data_Warmte[[#This Row],[Datumtijd]]))</f>
        <v>1657.9166666666667</v>
      </c>
      <c r="C4697" s="11">
        <v>1.9493749999999999E-5</v>
      </c>
      <c r="D4697" s="7">
        <f>Data_Warmte[[#This Row],[Fractie]]/MAX(Data_Warmte[Fractie])</f>
        <v>4.7195070034760263E-2</v>
      </c>
    </row>
    <row r="4698" spans="1:4" x14ac:dyDescent="0.25">
      <c r="A4698" s="10">
        <v>44026.958333333336</v>
      </c>
      <c r="B4698" s="10">
        <f>DATE(1904,MONTH(Data_Warmte[[#This Row],[Datumtijd]]),DAY(Data_Warmte[[#This Row],[Datumtijd]]))+TIME(HOUR(Data_Warmte[[#This Row],[Datumtijd]]),MINUTE(Data_Warmte[[#This Row],[Datumtijd]]),SECOND(Data_Warmte[[#This Row],[Datumtijd]]))</f>
        <v>1657.9583333333333</v>
      </c>
      <c r="C4698" s="11">
        <v>1.4723120000000003E-5</v>
      </c>
      <c r="D4698" s="7">
        <f>Data_Warmte[[#This Row],[Fractie]]/MAX(Data_Warmte[Fractie])</f>
        <v>3.5645203182054747E-2</v>
      </c>
    </row>
    <row r="4699" spans="1:4" x14ac:dyDescent="0.25">
      <c r="A4699" s="10">
        <v>44027</v>
      </c>
      <c r="B4699" s="10">
        <f>DATE(1904,MONTH(Data_Warmte[[#This Row],[Datumtijd]]),DAY(Data_Warmte[[#This Row],[Datumtijd]]))+TIME(HOUR(Data_Warmte[[#This Row],[Datumtijd]]),MINUTE(Data_Warmte[[#This Row],[Datumtijd]]),SECOND(Data_Warmte[[#This Row],[Datumtijd]]))</f>
        <v>1658</v>
      </c>
      <c r="C4699" s="11">
        <v>8.8695999999999972E-6</v>
      </c>
      <c r="D4699" s="7">
        <f>Data_Warmte[[#This Row],[Fractie]]/MAX(Data_Warmte[Fractie])</f>
        <v>2.1473620682542331E-2</v>
      </c>
    </row>
    <row r="4700" spans="1:4" x14ac:dyDescent="0.25">
      <c r="A4700" s="10">
        <v>44027.041666666664</v>
      </c>
      <c r="B4700" s="10">
        <f>DATE(1904,MONTH(Data_Warmte[[#This Row],[Datumtijd]]),DAY(Data_Warmte[[#This Row],[Datumtijd]]))+TIME(HOUR(Data_Warmte[[#This Row],[Datumtijd]]),MINUTE(Data_Warmte[[#This Row],[Datumtijd]]),SECOND(Data_Warmte[[#This Row],[Datumtijd]]))</f>
        <v>1658.0416666666667</v>
      </c>
      <c r="C4700" s="11">
        <v>7.6993900000000039E-6</v>
      </c>
      <c r="D4700" s="7">
        <f>Data_Warmte[[#This Row],[Fractie]]/MAX(Data_Warmte[Fractie])</f>
        <v>1.8640500174411441E-2</v>
      </c>
    </row>
    <row r="4701" spans="1:4" x14ac:dyDescent="0.25">
      <c r="A4701" s="10">
        <v>44027.083333333336</v>
      </c>
      <c r="B4701" s="10">
        <f>DATE(1904,MONTH(Data_Warmte[[#This Row],[Datumtijd]]),DAY(Data_Warmte[[#This Row],[Datumtijd]]))+TIME(HOUR(Data_Warmte[[#This Row],[Datumtijd]]),MINUTE(Data_Warmte[[#This Row],[Datumtijd]]),SECOND(Data_Warmte[[#This Row],[Datumtijd]]))</f>
        <v>1658.0833333333333</v>
      </c>
      <c r="C4701" s="11">
        <v>7.6577999999999964E-6</v>
      </c>
      <c r="D4701" s="7">
        <f>Data_Warmte[[#This Row],[Fractie]]/MAX(Data_Warmte[Fractie])</f>
        <v>1.853980928821735E-2</v>
      </c>
    </row>
    <row r="4702" spans="1:4" x14ac:dyDescent="0.25">
      <c r="A4702" s="10">
        <v>44027.125</v>
      </c>
      <c r="B4702" s="10">
        <f>DATE(1904,MONTH(Data_Warmte[[#This Row],[Datumtijd]]),DAY(Data_Warmte[[#This Row],[Datumtijd]]))+TIME(HOUR(Data_Warmte[[#This Row],[Datumtijd]]),MINUTE(Data_Warmte[[#This Row],[Datumtijd]]),SECOND(Data_Warmte[[#This Row],[Datumtijd]]))</f>
        <v>1658.125</v>
      </c>
      <c r="C4702" s="11">
        <v>8.2799699999999999E-6</v>
      </c>
      <c r="D4702" s="7">
        <f>Data_Warmte[[#This Row],[Fractie]]/MAX(Data_Warmte[Fractie])</f>
        <v>2.0046105240690681E-2</v>
      </c>
    </row>
    <row r="4703" spans="1:4" x14ac:dyDescent="0.25">
      <c r="A4703" s="10">
        <v>44027.166666666664</v>
      </c>
      <c r="B4703" s="10">
        <f>DATE(1904,MONTH(Data_Warmte[[#This Row],[Datumtijd]]),DAY(Data_Warmte[[#This Row],[Datumtijd]]))+TIME(HOUR(Data_Warmte[[#This Row],[Datumtijd]]),MINUTE(Data_Warmte[[#This Row],[Datumtijd]]),SECOND(Data_Warmte[[#This Row],[Datumtijd]]))</f>
        <v>1658.1666666666667</v>
      </c>
      <c r="C4703" s="11">
        <v>7.9699999999999999E-6</v>
      </c>
      <c r="D4703" s="7">
        <f>Data_Warmte[[#This Row],[Fractie]]/MAX(Data_Warmte[Fractie])</f>
        <v>1.9295656719565981E-2</v>
      </c>
    </row>
    <row r="4704" spans="1:4" x14ac:dyDescent="0.25">
      <c r="A4704" s="10">
        <v>44027.208333333336</v>
      </c>
      <c r="B4704" s="10">
        <f>DATE(1904,MONTH(Data_Warmte[[#This Row],[Datumtijd]]),DAY(Data_Warmte[[#This Row],[Datumtijd]]))+TIME(HOUR(Data_Warmte[[#This Row],[Datumtijd]]),MINUTE(Data_Warmte[[#This Row],[Datumtijd]]),SECOND(Data_Warmte[[#This Row],[Datumtijd]]))</f>
        <v>1658.2083333333333</v>
      </c>
      <c r="C4704" s="11">
        <v>1.149E-5</v>
      </c>
      <c r="D4704" s="7">
        <f>Data_Warmte[[#This Row],[Fractie]]/MAX(Data_Warmte[Fractie])</f>
        <v>2.7817703351043051E-2</v>
      </c>
    </row>
    <row r="4705" spans="1:4" x14ac:dyDescent="0.25">
      <c r="A4705" s="10">
        <v>44027.25</v>
      </c>
      <c r="B4705" s="10">
        <f>DATE(1904,MONTH(Data_Warmte[[#This Row],[Datumtijd]]),DAY(Data_Warmte[[#This Row],[Datumtijd]]))+TIME(HOUR(Data_Warmte[[#This Row],[Datumtijd]]),MINUTE(Data_Warmte[[#This Row],[Datumtijd]]),SECOND(Data_Warmte[[#This Row],[Datumtijd]]))</f>
        <v>1658.25</v>
      </c>
      <c r="C4705" s="11">
        <v>2.362144E-5</v>
      </c>
      <c r="D4705" s="7">
        <f>Data_Warmte[[#This Row],[Fractie]]/MAX(Data_Warmte[Fractie])</f>
        <v>5.718835601779481E-2</v>
      </c>
    </row>
    <row r="4706" spans="1:4" x14ac:dyDescent="0.25">
      <c r="A4706" s="10">
        <v>44027.291666666664</v>
      </c>
      <c r="B4706" s="10">
        <f>DATE(1904,MONTH(Data_Warmte[[#This Row],[Datumtijd]]),DAY(Data_Warmte[[#This Row],[Datumtijd]]))+TIME(HOUR(Data_Warmte[[#This Row],[Datumtijd]]),MINUTE(Data_Warmte[[#This Row],[Datumtijd]]),SECOND(Data_Warmte[[#This Row],[Datumtijd]]))</f>
        <v>1658.2916666666667</v>
      </c>
      <c r="C4706" s="11">
        <v>2.7430999999999999E-5</v>
      </c>
      <c r="D4706" s="7">
        <f>Data_Warmte[[#This Row],[Fractie]]/MAX(Data_Warmte[Fractie])</f>
        <v>6.6411437826149861E-2</v>
      </c>
    </row>
    <row r="4707" spans="1:4" x14ac:dyDescent="0.25">
      <c r="A4707" s="10">
        <v>44027.333333333336</v>
      </c>
      <c r="B4707" s="10">
        <f>DATE(1904,MONTH(Data_Warmte[[#This Row],[Datumtijd]]),DAY(Data_Warmte[[#This Row],[Datumtijd]]))+TIME(HOUR(Data_Warmte[[#This Row],[Datumtijd]]),MINUTE(Data_Warmte[[#This Row],[Datumtijd]]),SECOND(Data_Warmte[[#This Row],[Datumtijd]]))</f>
        <v>1658.3333333333333</v>
      </c>
      <c r="C4707" s="11">
        <v>2.3519999999999998E-5</v>
      </c>
      <c r="D4707" s="7">
        <f>Data_Warmte[[#This Row],[Fractie]]/MAX(Data_Warmte[Fractie])</f>
        <v>5.6942766128505871E-2</v>
      </c>
    </row>
    <row r="4708" spans="1:4" x14ac:dyDescent="0.25">
      <c r="A4708" s="10">
        <v>44027.375</v>
      </c>
      <c r="B4708" s="10">
        <f>DATE(1904,MONTH(Data_Warmte[[#This Row],[Datumtijd]]),DAY(Data_Warmte[[#This Row],[Datumtijd]]))+TIME(HOUR(Data_Warmte[[#This Row],[Datumtijd]]),MINUTE(Data_Warmte[[#This Row],[Datumtijd]]),SECOND(Data_Warmte[[#This Row],[Datumtijd]]))</f>
        <v>1658.375</v>
      </c>
      <c r="C4708" s="11">
        <v>2.3879999999999998E-5</v>
      </c>
      <c r="D4708" s="7">
        <f>Data_Warmte[[#This Row],[Fractie]]/MAX(Data_Warmte[Fractie])</f>
        <v>5.7814339079452395E-2</v>
      </c>
    </row>
    <row r="4709" spans="1:4" x14ac:dyDescent="0.25">
      <c r="A4709" s="10">
        <v>44027.416666666664</v>
      </c>
      <c r="B4709" s="10">
        <f>DATE(1904,MONTH(Data_Warmte[[#This Row],[Datumtijd]]),DAY(Data_Warmte[[#This Row],[Datumtijd]]))+TIME(HOUR(Data_Warmte[[#This Row],[Datumtijd]]),MINUTE(Data_Warmte[[#This Row],[Datumtijd]]),SECOND(Data_Warmte[[#This Row],[Datumtijd]]))</f>
        <v>1658.4166666666667</v>
      </c>
      <c r="C4709" s="11">
        <v>2.0129999999999999E-5</v>
      </c>
      <c r="D4709" s="7">
        <f>Data_Warmte[[#This Row],[Fractie]]/MAX(Data_Warmte[Fractie])</f>
        <v>4.873545417375949E-2</v>
      </c>
    </row>
    <row r="4710" spans="1:4" x14ac:dyDescent="0.25">
      <c r="A4710" s="10">
        <v>44027.458333333336</v>
      </c>
      <c r="B4710" s="10">
        <f>DATE(1904,MONTH(Data_Warmte[[#This Row],[Datumtijd]]),DAY(Data_Warmte[[#This Row],[Datumtijd]]))+TIME(HOUR(Data_Warmte[[#This Row],[Datumtijd]]),MINUTE(Data_Warmte[[#This Row],[Datumtijd]]),SECOND(Data_Warmte[[#This Row],[Datumtijd]]))</f>
        <v>1658.4583333333333</v>
      </c>
      <c r="C4710" s="11">
        <v>2.2079999999999999E-5</v>
      </c>
      <c r="D4710" s="7">
        <f>Data_Warmte[[#This Row],[Fractie]]/MAX(Data_Warmte[Fractie])</f>
        <v>5.3456474324719803E-2</v>
      </c>
    </row>
    <row r="4711" spans="1:4" x14ac:dyDescent="0.25">
      <c r="A4711" s="10">
        <v>44027.5</v>
      </c>
      <c r="B4711" s="10">
        <f>DATE(1904,MONTH(Data_Warmte[[#This Row],[Datumtijd]]),DAY(Data_Warmte[[#This Row],[Datumtijd]]))+TIME(HOUR(Data_Warmte[[#This Row],[Datumtijd]]),MINUTE(Data_Warmte[[#This Row],[Datumtijd]]),SECOND(Data_Warmte[[#This Row],[Datumtijd]]))</f>
        <v>1658.5</v>
      </c>
      <c r="C4711" s="11">
        <v>2.1489999999999999E-5</v>
      </c>
      <c r="D4711" s="7">
        <f>Data_Warmte[[#This Row],[Fractie]]/MAX(Data_Warmte[Fractie])</f>
        <v>5.2028063099557452E-2</v>
      </c>
    </row>
    <row r="4712" spans="1:4" x14ac:dyDescent="0.25">
      <c r="A4712" s="10">
        <v>44027.541666666664</v>
      </c>
      <c r="B4712" s="10">
        <f>DATE(1904,MONTH(Data_Warmte[[#This Row],[Datumtijd]]),DAY(Data_Warmte[[#This Row],[Datumtijd]]))+TIME(HOUR(Data_Warmte[[#This Row],[Datumtijd]]),MINUTE(Data_Warmte[[#This Row],[Datumtijd]]),SECOND(Data_Warmte[[#This Row],[Datumtijd]]))</f>
        <v>1658.5416666666667</v>
      </c>
      <c r="C4712" s="11">
        <v>1.7600000000000001E-5</v>
      </c>
      <c r="D4712" s="7">
        <f>Data_Warmte[[#This Row],[Fractie]]/MAX(Data_Warmte[Fractie])</f>
        <v>4.2610233157385352E-2</v>
      </c>
    </row>
    <row r="4713" spans="1:4" x14ac:dyDescent="0.25">
      <c r="A4713" s="10">
        <v>44027.583333333336</v>
      </c>
      <c r="B4713" s="10">
        <f>DATE(1904,MONTH(Data_Warmte[[#This Row],[Datumtijd]]),DAY(Data_Warmte[[#This Row],[Datumtijd]]))+TIME(HOUR(Data_Warmte[[#This Row],[Datumtijd]]),MINUTE(Data_Warmte[[#This Row],[Datumtijd]]),SECOND(Data_Warmte[[#This Row],[Datumtijd]]))</f>
        <v>1658.5833333333333</v>
      </c>
      <c r="C4713" s="11">
        <v>1.6120000000000002E-5</v>
      </c>
      <c r="D4713" s="7">
        <f>Data_Warmte[[#This Row],[Fractie]]/MAX(Data_Warmte[Fractie])</f>
        <v>3.9027099914605221E-2</v>
      </c>
    </row>
    <row r="4714" spans="1:4" x14ac:dyDescent="0.25">
      <c r="A4714" s="10">
        <v>44027.625</v>
      </c>
      <c r="B4714" s="10">
        <f>DATE(1904,MONTH(Data_Warmte[[#This Row],[Datumtijd]]),DAY(Data_Warmte[[#This Row],[Datumtijd]]))+TIME(HOUR(Data_Warmte[[#This Row],[Datumtijd]]),MINUTE(Data_Warmte[[#This Row],[Datumtijd]]),SECOND(Data_Warmte[[#This Row],[Datumtijd]]))</f>
        <v>1658.625</v>
      </c>
      <c r="C4714" s="11">
        <v>1.6779999999999999E-5</v>
      </c>
      <c r="D4714" s="7">
        <f>Data_Warmte[[#This Row],[Fractie]]/MAX(Data_Warmte[Fractie])</f>
        <v>4.0624983658007166E-2</v>
      </c>
    </row>
    <row r="4715" spans="1:4" x14ac:dyDescent="0.25">
      <c r="A4715" s="10">
        <v>44027.666666666664</v>
      </c>
      <c r="B4715" s="10">
        <f>DATE(1904,MONTH(Data_Warmte[[#This Row],[Datumtijd]]),DAY(Data_Warmte[[#This Row],[Datumtijd]]))+TIME(HOUR(Data_Warmte[[#This Row],[Datumtijd]]),MINUTE(Data_Warmte[[#This Row],[Datumtijd]]),SECOND(Data_Warmte[[#This Row],[Datumtijd]]))</f>
        <v>1658.6666666666667</v>
      </c>
      <c r="C4715" s="11">
        <v>2.2885540000000002E-5</v>
      </c>
      <c r="D4715" s="7">
        <f>Data_Warmte[[#This Row],[Fractie]]/MAX(Data_Warmte[Fractie])</f>
        <v>5.5406715643901643E-2</v>
      </c>
    </row>
    <row r="4716" spans="1:4" x14ac:dyDescent="0.25">
      <c r="A4716" s="10">
        <v>44027.708333333336</v>
      </c>
      <c r="B4716" s="10">
        <f>DATE(1904,MONTH(Data_Warmte[[#This Row],[Datumtijd]]),DAY(Data_Warmte[[#This Row],[Datumtijd]]))+TIME(HOUR(Data_Warmte[[#This Row],[Datumtijd]]),MINUTE(Data_Warmte[[#This Row],[Datumtijd]]),SECOND(Data_Warmte[[#This Row],[Datumtijd]]))</f>
        <v>1658.7083333333333</v>
      </c>
      <c r="C4716" s="11">
        <v>3.9581760000000005E-5</v>
      </c>
      <c r="D4716" s="7">
        <f>Data_Warmte[[#This Row],[Fractie]]/MAX(Data_Warmte[Fractie])</f>
        <v>9.5828864907935768E-2</v>
      </c>
    </row>
    <row r="4717" spans="1:4" x14ac:dyDescent="0.25">
      <c r="A4717" s="10">
        <v>44027.75</v>
      </c>
      <c r="B4717" s="10">
        <f>DATE(1904,MONTH(Data_Warmte[[#This Row],[Datumtijd]]),DAY(Data_Warmte[[#This Row],[Datumtijd]]))+TIME(HOUR(Data_Warmte[[#This Row],[Datumtijd]]),MINUTE(Data_Warmte[[#This Row],[Datumtijd]]),SECOND(Data_Warmte[[#This Row],[Datumtijd]]))</f>
        <v>1658.75</v>
      </c>
      <c r="C4717" s="11">
        <v>3.915959999999999E-5</v>
      </c>
      <c r="D4717" s="7">
        <f>Data_Warmte[[#This Row],[Fractie]]/MAX(Data_Warmte[Fractie])</f>
        <v>9.4806800360792448E-2</v>
      </c>
    </row>
    <row r="4718" spans="1:4" x14ac:dyDescent="0.25">
      <c r="A4718" s="10">
        <v>44027.791666666664</v>
      </c>
      <c r="B4718" s="10">
        <f>DATE(1904,MONTH(Data_Warmte[[#This Row],[Datumtijd]]),DAY(Data_Warmte[[#This Row],[Datumtijd]]))+TIME(HOUR(Data_Warmte[[#This Row],[Datumtijd]]),MINUTE(Data_Warmte[[#This Row],[Datumtijd]]),SECOND(Data_Warmte[[#This Row],[Datumtijd]]))</f>
        <v>1658.7916666666667</v>
      </c>
      <c r="C4718" s="11">
        <v>3.1312340000000011E-5</v>
      </c>
      <c r="D4718" s="7">
        <f>Data_Warmte[[#This Row],[Fractie]]/MAX(Data_Warmte[Fractie])</f>
        <v>7.5808301596779773E-2</v>
      </c>
    </row>
    <row r="4719" spans="1:4" x14ac:dyDescent="0.25">
      <c r="A4719" s="10">
        <v>44027.833333333336</v>
      </c>
      <c r="B4719" s="10">
        <f>DATE(1904,MONTH(Data_Warmte[[#This Row],[Datumtijd]]),DAY(Data_Warmte[[#This Row],[Datumtijd]]))+TIME(HOUR(Data_Warmte[[#This Row],[Datumtijd]]),MINUTE(Data_Warmte[[#This Row],[Datumtijd]]),SECOND(Data_Warmte[[#This Row],[Datumtijd]]))</f>
        <v>1658.8333333333333</v>
      </c>
      <c r="C4719" s="11">
        <v>2.553095000000001E-5</v>
      </c>
      <c r="D4719" s="7">
        <f>Data_Warmte[[#This Row],[Fractie]]/MAX(Data_Warmte[Fractie])</f>
        <v>6.1811348422133407E-2</v>
      </c>
    </row>
    <row r="4720" spans="1:4" x14ac:dyDescent="0.25">
      <c r="A4720" s="10">
        <v>44027.875</v>
      </c>
      <c r="B4720" s="10">
        <f>DATE(1904,MONTH(Data_Warmte[[#This Row],[Datumtijd]]),DAY(Data_Warmte[[#This Row],[Datumtijd]]))+TIME(HOUR(Data_Warmte[[#This Row],[Datumtijd]]),MINUTE(Data_Warmte[[#This Row],[Datumtijd]]),SECOND(Data_Warmte[[#This Row],[Datumtijd]]))</f>
        <v>1658.875</v>
      </c>
      <c r="C4720" s="11">
        <v>2.173823000000001E-5</v>
      </c>
      <c r="D4720" s="7">
        <f>Data_Warmte[[#This Row],[Fractie]]/MAX(Data_Warmte[Fractie])</f>
        <v>5.2629036859594851E-2</v>
      </c>
    </row>
    <row r="4721" spans="1:4" x14ac:dyDescent="0.25">
      <c r="A4721" s="10">
        <v>44027.916666666664</v>
      </c>
      <c r="B4721" s="10">
        <f>DATE(1904,MONTH(Data_Warmte[[#This Row],[Datumtijd]]),DAY(Data_Warmte[[#This Row],[Datumtijd]]))+TIME(HOUR(Data_Warmte[[#This Row],[Datumtijd]]),MINUTE(Data_Warmte[[#This Row],[Datumtijd]]),SECOND(Data_Warmte[[#This Row],[Datumtijd]]))</f>
        <v>1658.9166666666667</v>
      </c>
      <c r="C4721" s="11">
        <v>1.8776249999999995E-5</v>
      </c>
      <c r="D4721" s="7">
        <f>Data_Warmte[[#This Row],[Fractie]]/MAX(Data_Warmte[Fractie])</f>
        <v>4.5457976722804348E-2</v>
      </c>
    </row>
    <row r="4722" spans="1:4" x14ac:dyDescent="0.25">
      <c r="A4722" s="10">
        <v>44027.958333333336</v>
      </c>
      <c r="B4722" s="10">
        <f>DATE(1904,MONTH(Data_Warmte[[#This Row],[Datumtijd]]),DAY(Data_Warmte[[#This Row],[Datumtijd]]))+TIME(HOUR(Data_Warmte[[#This Row],[Datumtijd]]),MINUTE(Data_Warmte[[#This Row],[Datumtijd]]),SECOND(Data_Warmte[[#This Row],[Datumtijd]]))</f>
        <v>1658.9583333333333</v>
      </c>
      <c r="C4722" s="11">
        <v>1.4046659999999999E-5</v>
      </c>
      <c r="D4722" s="7">
        <f>Data_Warmte[[#This Row],[Fractie]]/MAX(Data_Warmte[Fractie])</f>
        <v>3.4007469186506732E-2</v>
      </c>
    </row>
    <row r="4723" spans="1:4" x14ac:dyDescent="0.25">
      <c r="A4723" s="10">
        <v>44028</v>
      </c>
      <c r="B4723" s="10">
        <f>DATE(1904,MONTH(Data_Warmte[[#This Row],[Datumtijd]]),DAY(Data_Warmte[[#This Row],[Datumtijd]]))+TIME(HOUR(Data_Warmte[[#This Row],[Datumtijd]]),MINUTE(Data_Warmte[[#This Row],[Datumtijd]]),SECOND(Data_Warmte[[#This Row],[Datumtijd]]))</f>
        <v>1659</v>
      </c>
      <c r="C4723" s="11">
        <v>8.2344999999999938E-6</v>
      </c>
      <c r="D4723" s="7">
        <f>Data_Warmte[[#This Row],[Fractie]]/MAX(Data_Warmte[Fractie])</f>
        <v>1.993602073491417E-2</v>
      </c>
    </row>
    <row r="4724" spans="1:4" x14ac:dyDescent="0.25">
      <c r="A4724" s="10">
        <v>44028.041666666664</v>
      </c>
      <c r="B4724" s="10">
        <f>DATE(1904,MONTH(Data_Warmte[[#This Row],[Datumtijd]]),DAY(Data_Warmte[[#This Row],[Datumtijd]]))+TIME(HOUR(Data_Warmte[[#This Row],[Datumtijd]]),MINUTE(Data_Warmte[[#This Row],[Datumtijd]]),SECOND(Data_Warmte[[#This Row],[Datumtijd]]))</f>
        <v>1659.0416666666667</v>
      </c>
      <c r="C4724" s="11">
        <v>7.1502700000000029E-6</v>
      </c>
      <c r="D4724" s="7">
        <f>Data_Warmte[[#This Row],[Fractie]]/MAX(Data_Warmte[Fractie])</f>
        <v>1.7311060899901014E-2</v>
      </c>
    </row>
    <row r="4725" spans="1:4" x14ac:dyDescent="0.25">
      <c r="A4725" s="10">
        <v>44028.083333333336</v>
      </c>
      <c r="B4725" s="10">
        <f>DATE(1904,MONTH(Data_Warmte[[#This Row],[Datumtijd]]),DAY(Data_Warmte[[#This Row],[Datumtijd]]))+TIME(HOUR(Data_Warmte[[#This Row],[Datumtijd]]),MINUTE(Data_Warmte[[#This Row],[Datumtijd]]),SECOND(Data_Warmte[[#This Row],[Datumtijd]]))</f>
        <v>1659.0833333333333</v>
      </c>
      <c r="C4725" s="11">
        <v>7.0961199999999952E-6</v>
      </c>
      <c r="D4725" s="7">
        <f>Data_Warmte[[#This Row],[Fractie]]/MAX(Data_Warmte[Fractie])</f>
        <v>1.7179961801862792E-2</v>
      </c>
    </row>
    <row r="4726" spans="1:4" x14ac:dyDescent="0.25">
      <c r="A4726" s="10">
        <v>44028.125</v>
      </c>
      <c r="B4726" s="10">
        <f>DATE(1904,MONTH(Data_Warmte[[#This Row],[Datumtijd]]),DAY(Data_Warmte[[#This Row],[Datumtijd]]))+TIME(HOUR(Data_Warmte[[#This Row],[Datumtijd]]),MINUTE(Data_Warmte[[#This Row],[Datumtijd]]),SECOND(Data_Warmte[[#This Row],[Datumtijd]]))</f>
        <v>1659.125</v>
      </c>
      <c r="C4726" s="11">
        <v>7.452649999999998E-6</v>
      </c>
      <c r="D4726" s="7">
        <f>Data_Warmte[[#This Row],[Fractie]]/MAX(Data_Warmte[Fractie])</f>
        <v>1.8043133757976584E-2</v>
      </c>
    </row>
    <row r="4727" spans="1:4" x14ac:dyDescent="0.25">
      <c r="A4727" s="10">
        <v>44028.166666666664</v>
      </c>
      <c r="B4727" s="10">
        <f>DATE(1904,MONTH(Data_Warmte[[#This Row],[Datumtijd]]),DAY(Data_Warmte[[#This Row],[Datumtijd]]))+TIME(HOUR(Data_Warmte[[#This Row],[Datumtijd]]),MINUTE(Data_Warmte[[#This Row],[Datumtijd]]),SECOND(Data_Warmte[[#This Row],[Datumtijd]]))</f>
        <v>1659.1666666666667</v>
      </c>
      <c r="C4727" s="11">
        <v>7.9699999999999999E-6</v>
      </c>
      <c r="D4727" s="7">
        <f>Data_Warmte[[#This Row],[Fractie]]/MAX(Data_Warmte[Fractie])</f>
        <v>1.9295656719565981E-2</v>
      </c>
    </row>
    <row r="4728" spans="1:4" x14ac:dyDescent="0.25">
      <c r="A4728" s="10">
        <v>44028.208333333336</v>
      </c>
      <c r="B4728" s="10">
        <f>DATE(1904,MONTH(Data_Warmte[[#This Row],[Datumtijd]]),DAY(Data_Warmte[[#This Row],[Datumtijd]]))+TIME(HOUR(Data_Warmte[[#This Row],[Datumtijd]]),MINUTE(Data_Warmte[[#This Row],[Datumtijd]]),SECOND(Data_Warmte[[#This Row],[Datumtijd]]))</f>
        <v>1659.2083333333333</v>
      </c>
      <c r="C4728" s="11">
        <v>1.149E-5</v>
      </c>
      <c r="D4728" s="7">
        <f>Data_Warmte[[#This Row],[Fractie]]/MAX(Data_Warmte[Fractie])</f>
        <v>2.7817703351043051E-2</v>
      </c>
    </row>
    <row r="4729" spans="1:4" x14ac:dyDescent="0.25">
      <c r="A4729" s="10">
        <v>44028.25</v>
      </c>
      <c r="B4729" s="10">
        <f>DATE(1904,MONTH(Data_Warmte[[#This Row],[Datumtijd]]),DAY(Data_Warmte[[#This Row],[Datumtijd]]))+TIME(HOUR(Data_Warmte[[#This Row],[Datumtijd]]),MINUTE(Data_Warmte[[#This Row],[Datumtijd]]),SECOND(Data_Warmte[[#This Row],[Datumtijd]]))</f>
        <v>1659.25</v>
      </c>
      <c r="C4729" s="11">
        <v>2.1444399999999997E-5</v>
      </c>
      <c r="D4729" s="7">
        <f>Data_Warmte[[#This Row],[Fractie]]/MAX(Data_Warmte[Fractie])</f>
        <v>5.1917663859104221E-2</v>
      </c>
    </row>
    <row r="4730" spans="1:4" x14ac:dyDescent="0.25">
      <c r="A4730" s="10">
        <v>44028.291666666664</v>
      </c>
      <c r="B4730" s="10">
        <f>DATE(1904,MONTH(Data_Warmte[[#This Row],[Datumtijd]]),DAY(Data_Warmte[[#This Row],[Datumtijd]]))+TIME(HOUR(Data_Warmte[[#This Row],[Datumtijd]]),MINUTE(Data_Warmte[[#This Row],[Datumtijd]]),SECOND(Data_Warmte[[#This Row],[Datumtijd]]))</f>
        <v>1659.2916666666667</v>
      </c>
      <c r="C4730" s="11">
        <v>2.4458500000000006E-5</v>
      </c>
      <c r="D4730" s="7">
        <f>Data_Warmte[[#This Row],[Fractie]]/MAX(Data_Warmte[Fractie])</f>
        <v>5.9214908390903973E-2</v>
      </c>
    </row>
    <row r="4731" spans="1:4" x14ac:dyDescent="0.25">
      <c r="A4731" s="10">
        <v>44028.333333333336</v>
      </c>
      <c r="B4731" s="10">
        <f>DATE(1904,MONTH(Data_Warmte[[#This Row],[Datumtijd]]),DAY(Data_Warmte[[#This Row],[Datumtijd]]))+TIME(HOUR(Data_Warmte[[#This Row],[Datumtijd]]),MINUTE(Data_Warmte[[#This Row],[Datumtijd]]),SECOND(Data_Warmte[[#This Row],[Datumtijd]]))</f>
        <v>1659.3333333333333</v>
      </c>
      <c r="C4731" s="11">
        <v>2.3519999999999998E-5</v>
      </c>
      <c r="D4731" s="7">
        <f>Data_Warmte[[#This Row],[Fractie]]/MAX(Data_Warmte[Fractie])</f>
        <v>5.6942766128505871E-2</v>
      </c>
    </row>
    <row r="4732" spans="1:4" x14ac:dyDescent="0.25">
      <c r="A4732" s="10">
        <v>44028.375</v>
      </c>
      <c r="B4732" s="10">
        <f>DATE(1904,MONTH(Data_Warmte[[#This Row],[Datumtijd]]),DAY(Data_Warmte[[#This Row],[Datumtijd]]))+TIME(HOUR(Data_Warmte[[#This Row],[Datumtijd]]),MINUTE(Data_Warmte[[#This Row],[Datumtijd]]),SECOND(Data_Warmte[[#This Row],[Datumtijd]]))</f>
        <v>1659.375</v>
      </c>
      <c r="C4732" s="11">
        <v>2.3879999999999998E-5</v>
      </c>
      <c r="D4732" s="7">
        <f>Data_Warmte[[#This Row],[Fractie]]/MAX(Data_Warmte[Fractie])</f>
        <v>5.7814339079452395E-2</v>
      </c>
    </row>
    <row r="4733" spans="1:4" x14ac:dyDescent="0.25">
      <c r="A4733" s="10">
        <v>44028.416666666664</v>
      </c>
      <c r="B4733" s="10">
        <f>DATE(1904,MONTH(Data_Warmte[[#This Row],[Datumtijd]]),DAY(Data_Warmte[[#This Row],[Datumtijd]]))+TIME(HOUR(Data_Warmte[[#This Row],[Datumtijd]]),MINUTE(Data_Warmte[[#This Row],[Datumtijd]]),SECOND(Data_Warmte[[#This Row],[Datumtijd]]))</f>
        <v>1659.4166666666667</v>
      </c>
      <c r="C4733" s="11">
        <v>2.0129999999999999E-5</v>
      </c>
      <c r="D4733" s="7">
        <f>Data_Warmte[[#This Row],[Fractie]]/MAX(Data_Warmte[Fractie])</f>
        <v>4.873545417375949E-2</v>
      </c>
    </row>
    <row r="4734" spans="1:4" x14ac:dyDescent="0.25">
      <c r="A4734" s="10">
        <v>44028.458333333336</v>
      </c>
      <c r="B4734" s="10">
        <f>DATE(1904,MONTH(Data_Warmte[[#This Row],[Datumtijd]]),DAY(Data_Warmte[[#This Row],[Datumtijd]]))+TIME(HOUR(Data_Warmte[[#This Row],[Datumtijd]]),MINUTE(Data_Warmte[[#This Row],[Datumtijd]]),SECOND(Data_Warmte[[#This Row],[Datumtijd]]))</f>
        <v>1659.4583333333333</v>
      </c>
      <c r="C4734" s="11">
        <v>2.2079999999999999E-5</v>
      </c>
      <c r="D4734" s="7">
        <f>Data_Warmte[[#This Row],[Fractie]]/MAX(Data_Warmte[Fractie])</f>
        <v>5.3456474324719803E-2</v>
      </c>
    </row>
    <row r="4735" spans="1:4" x14ac:dyDescent="0.25">
      <c r="A4735" s="10">
        <v>44028.5</v>
      </c>
      <c r="B4735" s="10">
        <f>DATE(1904,MONTH(Data_Warmte[[#This Row],[Datumtijd]]),DAY(Data_Warmte[[#This Row],[Datumtijd]]))+TIME(HOUR(Data_Warmte[[#This Row],[Datumtijd]]),MINUTE(Data_Warmte[[#This Row],[Datumtijd]]),SECOND(Data_Warmte[[#This Row],[Datumtijd]]))</f>
        <v>1659.5</v>
      </c>
      <c r="C4735" s="11">
        <v>2.1489999999999999E-5</v>
      </c>
      <c r="D4735" s="7">
        <f>Data_Warmte[[#This Row],[Fractie]]/MAX(Data_Warmte[Fractie])</f>
        <v>5.2028063099557452E-2</v>
      </c>
    </row>
    <row r="4736" spans="1:4" x14ac:dyDescent="0.25">
      <c r="A4736" s="10">
        <v>44028.541666666664</v>
      </c>
      <c r="B4736" s="10">
        <f>DATE(1904,MONTH(Data_Warmte[[#This Row],[Datumtijd]]),DAY(Data_Warmte[[#This Row],[Datumtijd]]))+TIME(HOUR(Data_Warmte[[#This Row],[Datumtijd]]),MINUTE(Data_Warmte[[#This Row],[Datumtijd]]),SECOND(Data_Warmte[[#This Row],[Datumtijd]]))</f>
        <v>1659.5416666666667</v>
      </c>
      <c r="C4736" s="11">
        <v>1.7600000000000001E-5</v>
      </c>
      <c r="D4736" s="7">
        <f>Data_Warmte[[#This Row],[Fractie]]/MAX(Data_Warmte[Fractie])</f>
        <v>4.2610233157385352E-2</v>
      </c>
    </row>
    <row r="4737" spans="1:4" x14ac:dyDescent="0.25">
      <c r="A4737" s="10">
        <v>44028.583333333336</v>
      </c>
      <c r="B4737" s="10">
        <f>DATE(1904,MONTH(Data_Warmte[[#This Row],[Datumtijd]]),DAY(Data_Warmte[[#This Row],[Datumtijd]]))+TIME(HOUR(Data_Warmte[[#This Row],[Datumtijd]]),MINUTE(Data_Warmte[[#This Row],[Datumtijd]]),SECOND(Data_Warmte[[#This Row],[Datumtijd]]))</f>
        <v>1659.5833333333333</v>
      </c>
      <c r="C4737" s="11">
        <v>1.6120000000000002E-5</v>
      </c>
      <c r="D4737" s="7">
        <f>Data_Warmte[[#This Row],[Fractie]]/MAX(Data_Warmte[Fractie])</f>
        <v>3.9027099914605221E-2</v>
      </c>
    </row>
    <row r="4738" spans="1:4" x14ac:dyDescent="0.25">
      <c r="A4738" s="10">
        <v>44028.625</v>
      </c>
      <c r="B4738" s="10">
        <f>DATE(1904,MONTH(Data_Warmte[[#This Row],[Datumtijd]]),DAY(Data_Warmte[[#This Row],[Datumtijd]]))+TIME(HOUR(Data_Warmte[[#This Row],[Datumtijd]]),MINUTE(Data_Warmte[[#This Row],[Datumtijd]]),SECOND(Data_Warmte[[#This Row],[Datumtijd]]))</f>
        <v>1659.625</v>
      </c>
      <c r="C4738" s="11">
        <v>1.6779999999999999E-5</v>
      </c>
      <c r="D4738" s="7">
        <f>Data_Warmte[[#This Row],[Fractie]]/MAX(Data_Warmte[Fractie])</f>
        <v>4.0624983658007166E-2</v>
      </c>
    </row>
    <row r="4739" spans="1:4" x14ac:dyDescent="0.25">
      <c r="A4739" s="10">
        <v>44028.666666666664</v>
      </c>
      <c r="B4739" s="10">
        <f>DATE(1904,MONTH(Data_Warmte[[#This Row],[Datumtijd]]),DAY(Data_Warmte[[#This Row],[Datumtijd]]))+TIME(HOUR(Data_Warmte[[#This Row],[Datumtijd]]),MINUTE(Data_Warmte[[#This Row],[Datumtijd]]),SECOND(Data_Warmte[[#This Row],[Datumtijd]]))</f>
        <v>1659.6666666666667</v>
      </c>
      <c r="C4739" s="11">
        <v>2.4315999999999992E-5</v>
      </c>
      <c r="D4739" s="7">
        <f>Data_Warmte[[#This Row],[Fractie]]/MAX(Data_Warmte[Fractie])</f>
        <v>5.8869910764487603E-2</v>
      </c>
    </row>
    <row r="4740" spans="1:4" x14ac:dyDescent="0.25">
      <c r="A4740" s="10">
        <v>44028.708333333336</v>
      </c>
      <c r="B4740" s="10">
        <f>DATE(1904,MONTH(Data_Warmte[[#This Row],[Datumtijd]]),DAY(Data_Warmte[[#This Row],[Datumtijd]]))+TIME(HOUR(Data_Warmte[[#This Row],[Datumtijd]]),MINUTE(Data_Warmte[[#This Row],[Datumtijd]]),SECOND(Data_Warmte[[#This Row],[Datumtijd]]))</f>
        <v>1659.7083333333333</v>
      </c>
      <c r="C4740" s="11">
        <v>4.0857059999999996E-5</v>
      </c>
      <c r="D4740" s="7">
        <f>Data_Warmte[[#This Row],[Fractie]]/MAX(Data_Warmte[Fractie])</f>
        <v>9.8916412086663782E-2</v>
      </c>
    </row>
    <row r="4741" spans="1:4" x14ac:dyDescent="0.25">
      <c r="A4741" s="10">
        <v>44028.75</v>
      </c>
      <c r="B4741" s="10">
        <f>DATE(1904,MONTH(Data_Warmte[[#This Row],[Datumtijd]]),DAY(Data_Warmte[[#This Row],[Datumtijd]]))+TIME(HOUR(Data_Warmte[[#This Row],[Datumtijd]]),MINUTE(Data_Warmte[[#This Row],[Datumtijd]]),SECOND(Data_Warmte[[#This Row],[Datumtijd]]))</f>
        <v>1659.75</v>
      </c>
      <c r="C4741" s="11">
        <v>4.0978949999999971E-5</v>
      </c>
      <c r="D4741" s="7">
        <f>Data_Warmte[[#This Row],[Fractie]]/MAX(Data_Warmte[Fractie])</f>
        <v>9.9211512161638371E-2</v>
      </c>
    </row>
    <row r="4742" spans="1:4" x14ac:dyDescent="0.25">
      <c r="A4742" s="10">
        <v>44028.791666666664</v>
      </c>
      <c r="B4742" s="10">
        <f>DATE(1904,MONTH(Data_Warmte[[#This Row],[Datumtijd]]),DAY(Data_Warmte[[#This Row],[Datumtijd]]))+TIME(HOUR(Data_Warmte[[#This Row],[Datumtijd]]),MINUTE(Data_Warmte[[#This Row],[Datumtijd]]),SECOND(Data_Warmte[[#This Row],[Datumtijd]]))</f>
        <v>1659.7916666666667</v>
      </c>
      <c r="C4742" s="11">
        <v>3.3418979999999998E-5</v>
      </c>
      <c r="D4742" s="7">
        <f>Data_Warmte[[#This Row],[Fractie]]/MAX(Data_Warmte[Fractie])</f>
        <v>8.090855282284079E-2</v>
      </c>
    </row>
    <row r="4743" spans="1:4" x14ac:dyDescent="0.25">
      <c r="A4743" s="10">
        <v>44028.833333333336</v>
      </c>
      <c r="B4743" s="10">
        <f>DATE(1904,MONTH(Data_Warmte[[#This Row],[Datumtijd]]),DAY(Data_Warmte[[#This Row],[Datumtijd]]))+TIME(HOUR(Data_Warmte[[#This Row],[Datumtijd]]),MINUTE(Data_Warmte[[#This Row],[Datumtijd]]),SECOND(Data_Warmte[[#This Row],[Datumtijd]]))</f>
        <v>1659.8333333333333</v>
      </c>
      <c r="C4743" s="11">
        <v>2.6171350000000025E-5</v>
      </c>
      <c r="D4743" s="7">
        <f>Data_Warmte[[#This Row],[Fractie]]/MAX(Data_Warmte[Fractie])</f>
        <v>6.3361779860428305E-2</v>
      </c>
    </row>
    <row r="4744" spans="1:4" x14ac:dyDescent="0.25">
      <c r="A4744" s="10">
        <v>44028.875</v>
      </c>
      <c r="B4744" s="10">
        <f>DATE(1904,MONTH(Data_Warmte[[#This Row],[Datumtijd]]),DAY(Data_Warmte[[#This Row],[Datumtijd]]))+TIME(HOUR(Data_Warmte[[#This Row],[Datumtijd]]),MINUTE(Data_Warmte[[#This Row],[Datumtijd]]),SECOND(Data_Warmte[[#This Row],[Datumtijd]]))</f>
        <v>1659.875</v>
      </c>
      <c r="C4744" s="11">
        <v>2.2179320000000008E-5</v>
      </c>
      <c r="D4744" s="7">
        <f>Data_Warmte[[#This Row],[Fractie]]/MAX(Data_Warmte[Fractie])</f>
        <v>5.3696931617742069E-2</v>
      </c>
    </row>
    <row r="4745" spans="1:4" x14ac:dyDescent="0.25">
      <c r="A4745" s="10">
        <v>44028.916666666664</v>
      </c>
      <c r="B4745" s="10">
        <f>DATE(1904,MONTH(Data_Warmte[[#This Row],[Datumtijd]]),DAY(Data_Warmte[[#This Row],[Datumtijd]]))+TIME(HOUR(Data_Warmte[[#This Row],[Datumtijd]]),MINUTE(Data_Warmte[[#This Row],[Datumtijd]]),SECOND(Data_Warmte[[#This Row],[Datumtijd]]))</f>
        <v>1659.9166666666667</v>
      </c>
      <c r="C4745" s="11">
        <v>1.8714750000000013E-5</v>
      </c>
      <c r="D4745" s="7">
        <f>Data_Warmte[[#This Row],[Fractie]]/MAX(Data_Warmte[Fractie])</f>
        <v>4.5309083010351026E-2</v>
      </c>
    </row>
    <row r="4746" spans="1:4" x14ac:dyDescent="0.25">
      <c r="A4746" s="10">
        <v>44028.958333333336</v>
      </c>
      <c r="B4746" s="10">
        <f>DATE(1904,MONTH(Data_Warmte[[#This Row],[Datumtijd]]),DAY(Data_Warmte[[#This Row],[Datumtijd]]))+TIME(HOUR(Data_Warmte[[#This Row],[Datumtijd]]),MINUTE(Data_Warmte[[#This Row],[Datumtijd]]),SECOND(Data_Warmte[[#This Row],[Datumtijd]]))</f>
        <v>1659.9583333333333</v>
      </c>
      <c r="C4746" s="11">
        <v>1.3905919999999996E-5</v>
      </c>
      <c r="D4746" s="7">
        <f>Data_Warmte[[#This Row],[Fractie]]/MAX(Data_Warmte[Fractie])</f>
        <v>3.3666732583406134E-2</v>
      </c>
    </row>
    <row r="4747" spans="1:4" x14ac:dyDescent="0.25">
      <c r="A4747" s="10">
        <v>44029</v>
      </c>
      <c r="B4747" s="10">
        <f>DATE(1904,MONTH(Data_Warmte[[#This Row],[Datumtijd]]),DAY(Data_Warmte[[#This Row],[Datumtijd]]))+TIME(HOUR(Data_Warmte[[#This Row],[Datumtijd]]),MINUTE(Data_Warmte[[#This Row],[Datumtijd]]),SECOND(Data_Warmte[[#This Row],[Datumtijd]]))</f>
        <v>1660</v>
      </c>
      <c r="C4747" s="11">
        <v>8.1692499999999998E-6</v>
      </c>
      <c r="D4747" s="7">
        <f>Data_Warmte[[#This Row],[Fractie]]/MAX(Data_Warmte[Fractie])</f>
        <v>1.977804813755513E-2</v>
      </c>
    </row>
    <row r="4748" spans="1:4" x14ac:dyDescent="0.25">
      <c r="A4748" s="10">
        <v>44029.041666666664</v>
      </c>
      <c r="B4748" s="10">
        <f>DATE(1904,MONTH(Data_Warmte[[#This Row],[Datumtijd]]),DAY(Data_Warmte[[#This Row],[Datumtijd]]))+TIME(HOUR(Data_Warmte[[#This Row],[Datumtijd]]),MINUTE(Data_Warmte[[#This Row],[Datumtijd]]),SECOND(Data_Warmte[[#This Row],[Datumtijd]]))</f>
        <v>1660.0416666666667</v>
      </c>
      <c r="C4748" s="11">
        <v>7.1459799999999976E-6</v>
      </c>
      <c r="D4748" s="7">
        <f>Data_Warmte[[#This Row],[Fractie]]/MAX(Data_Warmte[Fractie])</f>
        <v>1.7300674655568889E-2</v>
      </c>
    </row>
    <row r="4749" spans="1:4" x14ac:dyDescent="0.25">
      <c r="A4749" s="10">
        <v>44029.083333333336</v>
      </c>
      <c r="B4749" s="10">
        <f>DATE(1904,MONTH(Data_Warmte[[#This Row],[Datumtijd]]),DAY(Data_Warmte[[#This Row],[Datumtijd]]))+TIME(HOUR(Data_Warmte[[#This Row],[Datumtijd]]),MINUTE(Data_Warmte[[#This Row],[Datumtijd]]),SECOND(Data_Warmte[[#This Row],[Datumtijd]]))</f>
        <v>1660.0833333333333</v>
      </c>
      <c r="C4749" s="11">
        <v>7.1913200000000015E-6</v>
      </c>
      <c r="D4749" s="7">
        <f>Data_Warmte[[#This Row],[Fractie]]/MAX(Data_Warmte[Fractie])</f>
        <v>1.7410444426668663E-2</v>
      </c>
    </row>
    <row r="4750" spans="1:4" x14ac:dyDescent="0.25">
      <c r="A4750" s="10">
        <v>44029.125</v>
      </c>
      <c r="B4750" s="10">
        <f>DATE(1904,MONTH(Data_Warmte[[#This Row],[Datumtijd]]),DAY(Data_Warmte[[#This Row],[Datumtijd]]))+TIME(HOUR(Data_Warmte[[#This Row],[Datumtijd]]),MINUTE(Data_Warmte[[#This Row],[Datumtijd]]),SECOND(Data_Warmte[[#This Row],[Datumtijd]]))</f>
        <v>1660.125</v>
      </c>
      <c r="C4750" s="11">
        <v>7.6306200000000025E-6</v>
      </c>
      <c r="D4750" s="7">
        <f>Data_Warmte[[#This Row],[Fractie]]/MAX(Data_Warmte[Fractie])</f>
        <v>1.8474005530420903E-2</v>
      </c>
    </row>
    <row r="4751" spans="1:4" x14ac:dyDescent="0.25">
      <c r="A4751" s="10">
        <v>44029.166666666664</v>
      </c>
      <c r="B4751" s="10">
        <f>DATE(1904,MONTH(Data_Warmte[[#This Row],[Datumtijd]]),DAY(Data_Warmte[[#This Row],[Datumtijd]]))+TIME(HOUR(Data_Warmte[[#This Row],[Datumtijd]]),MINUTE(Data_Warmte[[#This Row],[Datumtijd]]),SECOND(Data_Warmte[[#This Row],[Datumtijd]]))</f>
        <v>1660.1666666666667</v>
      </c>
      <c r="C4751" s="11">
        <v>7.9699999999999999E-6</v>
      </c>
      <c r="D4751" s="7">
        <f>Data_Warmte[[#This Row],[Fractie]]/MAX(Data_Warmte[Fractie])</f>
        <v>1.9295656719565981E-2</v>
      </c>
    </row>
    <row r="4752" spans="1:4" x14ac:dyDescent="0.25">
      <c r="A4752" s="10">
        <v>44029.208333333336</v>
      </c>
      <c r="B4752" s="10">
        <f>DATE(1904,MONTH(Data_Warmte[[#This Row],[Datumtijd]]),DAY(Data_Warmte[[#This Row],[Datumtijd]]))+TIME(HOUR(Data_Warmte[[#This Row],[Datumtijd]]),MINUTE(Data_Warmte[[#This Row],[Datumtijd]]),SECOND(Data_Warmte[[#This Row],[Datumtijd]]))</f>
        <v>1660.2083333333333</v>
      </c>
      <c r="C4752" s="11">
        <v>1.149E-5</v>
      </c>
      <c r="D4752" s="7">
        <f>Data_Warmte[[#This Row],[Fractie]]/MAX(Data_Warmte[Fractie])</f>
        <v>2.7817703351043051E-2</v>
      </c>
    </row>
    <row r="4753" spans="1:4" x14ac:dyDescent="0.25">
      <c r="A4753" s="10">
        <v>44029.25</v>
      </c>
      <c r="B4753" s="10">
        <f>DATE(1904,MONTH(Data_Warmte[[#This Row],[Datumtijd]]),DAY(Data_Warmte[[#This Row],[Datumtijd]]))+TIME(HOUR(Data_Warmte[[#This Row],[Datumtijd]]),MINUTE(Data_Warmte[[#This Row],[Datumtijd]]),SECOND(Data_Warmte[[#This Row],[Datumtijd]]))</f>
        <v>1660.25</v>
      </c>
      <c r="C4753" s="11">
        <v>2.176864000000001E-5</v>
      </c>
      <c r="D4753" s="7">
        <f>Data_Warmte[[#This Row],[Fractie]]/MAX(Data_Warmte[Fractie])</f>
        <v>5.2702660563590083E-2</v>
      </c>
    </row>
    <row r="4754" spans="1:4" x14ac:dyDescent="0.25">
      <c r="A4754" s="10">
        <v>44029.291666666664</v>
      </c>
      <c r="B4754" s="10">
        <f>DATE(1904,MONTH(Data_Warmte[[#This Row],[Datumtijd]]),DAY(Data_Warmte[[#This Row],[Datumtijd]]))+TIME(HOUR(Data_Warmte[[#This Row],[Datumtijd]]),MINUTE(Data_Warmte[[#This Row],[Datumtijd]]),SECOND(Data_Warmte[[#This Row],[Datumtijd]]))</f>
        <v>1660.2916666666667</v>
      </c>
      <c r="C4754" s="11">
        <v>2.4130500000000006E-5</v>
      </c>
      <c r="D4754" s="7">
        <f>Data_Warmte[[#This Row],[Fractie]]/MAX(Data_Warmte[Fractie])</f>
        <v>5.8420808591152694E-2</v>
      </c>
    </row>
    <row r="4755" spans="1:4" x14ac:dyDescent="0.25">
      <c r="A4755" s="10">
        <v>44029.333333333336</v>
      </c>
      <c r="B4755" s="10">
        <f>DATE(1904,MONTH(Data_Warmte[[#This Row],[Datumtijd]]),DAY(Data_Warmte[[#This Row],[Datumtijd]]))+TIME(HOUR(Data_Warmte[[#This Row],[Datumtijd]]),MINUTE(Data_Warmte[[#This Row],[Datumtijd]]),SECOND(Data_Warmte[[#This Row],[Datumtijd]]))</f>
        <v>1660.3333333333333</v>
      </c>
      <c r="C4755" s="11">
        <v>2.3519999999999998E-5</v>
      </c>
      <c r="D4755" s="7">
        <f>Data_Warmte[[#This Row],[Fractie]]/MAX(Data_Warmte[Fractie])</f>
        <v>5.6942766128505871E-2</v>
      </c>
    </row>
    <row r="4756" spans="1:4" x14ac:dyDescent="0.25">
      <c r="A4756" s="10">
        <v>44029.375</v>
      </c>
      <c r="B4756" s="10">
        <f>DATE(1904,MONTH(Data_Warmte[[#This Row],[Datumtijd]]),DAY(Data_Warmte[[#This Row],[Datumtijd]]))+TIME(HOUR(Data_Warmte[[#This Row],[Datumtijd]]),MINUTE(Data_Warmte[[#This Row],[Datumtijd]]),SECOND(Data_Warmte[[#This Row],[Datumtijd]]))</f>
        <v>1660.375</v>
      </c>
      <c r="C4756" s="11">
        <v>2.3879999999999998E-5</v>
      </c>
      <c r="D4756" s="7">
        <f>Data_Warmte[[#This Row],[Fractie]]/MAX(Data_Warmte[Fractie])</f>
        <v>5.7814339079452395E-2</v>
      </c>
    </row>
    <row r="4757" spans="1:4" x14ac:dyDescent="0.25">
      <c r="A4757" s="10">
        <v>44029.416666666664</v>
      </c>
      <c r="B4757" s="10">
        <f>DATE(1904,MONTH(Data_Warmte[[#This Row],[Datumtijd]]),DAY(Data_Warmte[[#This Row],[Datumtijd]]))+TIME(HOUR(Data_Warmte[[#This Row],[Datumtijd]]),MINUTE(Data_Warmte[[#This Row],[Datumtijd]]),SECOND(Data_Warmte[[#This Row],[Datumtijd]]))</f>
        <v>1660.4166666666667</v>
      </c>
      <c r="C4757" s="11">
        <v>2.0129999999999999E-5</v>
      </c>
      <c r="D4757" s="7">
        <f>Data_Warmte[[#This Row],[Fractie]]/MAX(Data_Warmte[Fractie])</f>
        <v>4.873545417375949E-2</v>
      </c>
    </row>
    <row r="4758" spans="1:4" x14ac:dyDescent="0.25">
      <c r="A4758" s="10">
        <v>44029.458333333336</v>
      </c>
      <c r="B4758" s="10">
        <f>DATE(1904,MONTH(Data_Warmte[[#This Row],[Datumtijd]]),DAY(Data_Warmte[[#This Row],[Datumtijd]]))+TIME(HOUR(Data_Warmte[[#This Row],[Datumtijd]]),MINUTE(Data_Warmte[[#This Row],[Datumtijd]]),SECOND(Data_Warmte[[#This Row],[Datumtijd]]))</f>
        <v>1660.4583333333333</v>
      </c>
      <c r="C4758" s="11">
        <v>2.2079999999999999E-5</v>
      </c>
      <c r="D4758" s="7">
        <f>Data_Warmte[[#This Row],[Fractie]]/MAX(Data_Warmte[Fractie])</f>
        <v>5.3456474324719803E-2</v>
      </c>
    </row>
    <row r="4759" spans="1:4" x14ac:dyDescent="0.25">
      <c r="A4759" s="10">
        <v>44029.5</v>
      </c>
      <c r="B4759" s="10">
        <f>DATE(1904,MONTH(Data_Warmte[[#This Row],[Datumtijd]]),DAY(Data_Warmte[[#This Row],[Datumtijd]]))+TIME(HOUR(Data_Warmte[[#This Row],[Datumtijd]]),MINUTE(Data_Warmte[[#This Row],[Datumtijd]]),SECOND(Data_Warmte[[#This Row],[Datumtijd]]))</f>
        <v>1660.5</v>
      </c>
      <c r="C4759" s="11">
        <v>2.1489999999999999E-5</v>
      </c>
      <c r="D4759" s="7">
        <f>Data_Warmte[[#This Row],[Fractie]]/MAX(Data_Warmte[Fractie])</f>
        <v>5.2028063099557452E-2</v>
      </c>
    </row>
    <row r="4760" spans="1:4" x14ac:dyDescent="0.25">
      <c r="A4760" s="10">
        <v>44029.541666666664</v>
      </c>
      <c r="B4760" s="10">
        <f>DATE(1904,MONTH(Data_Warmte[[#This Row],[Datumtijd]]),DAY(Data_Warmte[[#This Row],[Datumtijd]]))+TIME(HOUR(Data_Warmte[[#This Row],[Datumtijd]]),MINUTE(Data_Warmte[[#This Row],[Datumtijd]]),SECOND(Data_Warmte[[#This Row],[Datumtijd]]))</f>
        <v>1660.5416666666667</v>
      </c>
      <c r="C4760" s="11">
        <v>1.7600000000000001E-5</v>
      </c>
      <c r="D4760" s="7">
        <f>Data_Warmte[[#This Row],[Fractie]]/MAX(Data_Warmte[Fractie])</f>
        <v>4.2610233157385352E-2</v>
      </c>
    </row>
    <row r="4761" spans="1:4" x14ac:dyDescent="0.25">
      <c r="A4761" s="10">
        <v>44029.583333333336</v>
      </c>
      <c r="B4761" s="10">
        <f>DATE(1904,MONTH(Data_Warmte[[#This Row],[Datumtijd]]),DAY(Data_Warmte[[#This Row],[Datumtijd]]))+TIME(HOUR(Data_Warmte[[#This Row],[Datumtijd]]),MINUTE(Data_Warmte[[#This Row],[Datumtijd]]),SECOND(Data_Warmte[[#This Row],[Datumtijd]]))</f>
        <v>1660.5833333333333</v>
      </c>
      <c r="C4761" s="11">
        <v>1.6120000000000002E-5</v>
      </c>
      <c r="D4761" s="7">
        <f>Data_Warmte[[#This Row],[Fractie]]/MAX(Data_Warmte[Fractie])</f>
        <v>3.9027099914605221E-2</v>
      </c>
    </row>
    <row r="4762" spans="1:4" x14ac:dyDescent="0.25">
      <c r="A4762" s="10">
        <v>44029.625</v>
      </c>
      <c r="B4762" s="10">
        <f>DATE(1904,MONTH(Data_Warmte[[#This Row],[Datumtijd]]),DAY(Data_Warmte[[#This Row],[Datumtijd]]))+TIME(HOUR(Data_Warmte[[#This Row],[Datumtijd]]),MINUTE(Data_Warmte[[#This Row],[Datumtijd]]),SECOND(Data_Warmte[[#This Row],[Datumtijd]]))</f>
        <v>1660.625</v>
      </c>
      <c r="C4762" s="11">
        <v>1.6779999999999999E-5</v>
      </c>
      <c r="D4762" s="7">
        <f>Data_Warmte[[#This Row],[Fractie]]/MAX(Data_Warmte[Fractie])</f>
        <v>4.0624983658007166E-2</v>
      </c>
    </row>
    <row r="4763" spans="1:4" x14ac:dyDescent="0.25">
      <c r="A4763" s="10">
        <v>44029.666666666664</v>
      </c>
      <c r="B4763" s="10">
        <f>DATE(1904,MONTH(Data_Warmte[[#This Row],[Datumtijd]]),DAY(Data_Warmte[[#This Row],[Datumtijd]]))+TIME(HOUR(Data_Warmte[[#This Row],[Datumtijd]]),MINUTE(Data_Warmte[[#This Row],[Datumtijd]]),SECOND(Data_Warmte[[#This Row],[Datumtijd]]))</f>
        <v>1660.6666666666667</v>
      </c>
      <c r="C4763" s="11">
        <v>2.3291719999999997E-5</v>
      </c>
      <c r="D4763" s="7">
        <f>Data_Warmte[[#This Row],[Fractie]]/MAX(Data_Warmte[Fractie])</f>
        <v>5.6390092036166788E-2</v>
      </c>
    </row>
    <row r="4764" spans="1:4" x14ac:dyDescent="0.25">
      <c r="A4764" s="10">
        <v>44029.708333333336</v>
      </c>
      <c r="B4764" s="10">
        <f>DATE(1904,MONTH(Data_Warmte[[#This Row],[Datumtijd]]),DAY(Data_Warmte[[#This Row],[Datumtijd]]))+TIME(HOUR(Data_Warmte[[#This Row],[Datumtijd]]),MINUTE(Data_Warmte[[#This Row],[Datumtijd]]),SECOND(Data_Warmte[[#This Row],[Datumtijd]]))</f>
        <v>1660.7083333333333</v>
      </c>
      <c r="C4764" s="11">
        <v>4.0366559999999984E-5</v>
      </c>
      <c r="D4764" s="7">
        <f>Data_Warmte[[#This Row],[Fractie]]/MAX(Data_Warmte[Fractie])</f>
        <v>9.7728893940999123E-2</v>
      </c>
    </row>
    <row r="4765" spans="1:4" x14ac:dyDescent="0.25">
      <c r="A4765" s="10">
        <v>44029.75</v>
      </c>
      <c r="B4765" s="10">
        <f>DATE(1904,MONTH(Data_Warmte[[#This Row],[Datumtijd]]),DAY(Data_Warmte[[#This Row],[Datumtijd]]))+TIME(HOUR(Data_Warmte[[#This Row],[Datumtijd]]),MINUTE(Data_Warmte[[#This Row],[Datumtijd]]),SECOND(Data_Warmte[[#This Row],[Datumtijd]]))</f>
        <v>1660.75</v>
      </c>
      <c r="C4765" s="11">
        <v>3.9439500000000001E-5</v>
      </c>
      <c r="D4765" s="7">
        <f>Data_Warmte[[#This Row],[Fractie]]/MAX(Data_Warmte[Fractie])</f>
        <v>9.548444833015339E-2</v>
      </c>
    </row>
    <row r="4766" spans="1:4" x14ac:dyDescent="0.25">
      <c r="A4766" s="10">
        <v>44029.791666666664</v>
      </c>
      <c r="B4766" s="10">
        <f>DATE(1904,MONTH(Data_Warmte[[#This Row],[Datumtijd]]),DAY(Data_Warmte[[#This Row],[Datumtijd]]))+TIME(HOUR(Data_Warmte[[#This Row],[Datumtijd]]),MINUTE(Data_Warmte[[#This Row],[Datumtijd]]),SECOND(Data_Warmte[[#This Row],[Datumtijd]]))</f>
        <v>1660.7916666666667</v>
      </c>
      <c r="C4766" s="11">
        <v>3.2071350000000003E-5</v>
      </c>
      <c r="D4766" s="7">
        <f>Data_Warmte[[#This Row],[Fractie]]/MAX(Data_Warmte[Fractie])</f>
        <v>7.7645892112051751E-2</v>
      </c>
    </row>
    <row r="4767" spans="1:4" x14ac:dyDescent="0.25">
      <c r="A4767" s="10">
        <v>44029.833333333336</v>
      </c>
      <c r="B4767" s="10">
        <f>DATE(1904,MONTH(Data_Warmte[[#This Row],[Datumtijd]]),DAY(Data_Warmte[[#This Row],[Datumtijd]]))+TIME(HOUR(Data_Warmte[[#This Row],[Datumtijd]]),MINUTE(Data_Warmte[[#This Row],[Datumtijd]]),SECOND(Data_Warmte[[#This Row],[Datumtijd]]))</f>
        <v>1660.8333333333333</v>
      </c>
      <c r="C4767" s="11">
        <v>2.4634390000000022E-5</v>
      </c>
      <c r="D4767" s="7">
        <f>Data_Warmte[[#This Row],[Fractie]]/MAX(Data_Warmte[Fractie])</f>
        <v>5.964074440852063E-2</v>
      </c>
    </row>
    <row r="4768" spans="1:4" x14ac:dyDescent="0.25">
      <c r="A4768" s="10">
        <v>44029.875</v>
      </c>
      <c r="B4768" s="10">
        <f>DATE(1904,MONTH(Data_Warmte[[#This Row],[Datumtijd]]),DAY(Data_Warmte[[#This Row],[Datumtijd]]))+TIME(HOUR(Data_Warmte[[#This Row],[Datumtijd]]),MINUTE(Data_Warmte[[#This Row],[Datumtijd]]),SECOND(Data_Warmte[[#This Row],[Datumtijd]]))</f>
        <v>1660.875</v>
      </c>
      <c r="C4768" s="11">
        <v>2.1068990000000004E-5</v>
      </c>
      <c r="D4768" s="7">
        <f>Data_Warmte[[#This Row],[Fractie]]/MAX(Data_Warmte[Fractie])</f>
        <v>5.1008782743785258E-2</v>
      </c>
    </row>
    <row r="4769" spans="1:4" x14ac:dyDescent="0.25">
      <c r="A4769" s="10">
        <v>44029.916666666664</v>
      </c>
      <c r="B4769" s="10">
        <f>DATE(1904,MONTH(Data_Warmte[[#This Row],[Datumtijd]]),DAY(Data_Warmte[[#This Row],[Datumtijd]]))+TIME(HOUR(Data_Warmte[[#This Row],[Datumtijd]]),MINUTE(Data_Warmte[[#This Row],[Datumtijd]]),SECOND(Data_Warmte[[#This Row],[Datumtijd]]))</f>
        <v>1660.9166666666667</v>
      </c>
      <c r="C4769" s="11">
        <v>1.8202250000000003E-5</v>
      </c>
      <c r="D4769" s="7">
        <f>Data_Warmte[[#This Row],[Fractie]]/MAX(Data_Warmte[Fractie])</f>
        <v>4.406830207323964E-2</v>
      </c>
    </row>
    <row r="4770" spans="1:4" x14ac:dyDescent="0.25">
      <c r="A4770" s="10">
        <v>44029.958333333336</v>
      </c>
      <c r="B4770" s="10">
        <f>DATE(1904,MONTH(Data_Warmte[[#This Row],[Datumtijd]]),DAY(Data_Warmte[[#This Row],[Datumtijd]]))+TIME(HOUR(Data_Warmte[[#This Row],[Datumtijd]]),MINUTE(Data_Warmte[[#This Row],[Datumtijd]]),SECOND(Data_Warmte[[#This Row],[Datumtijd]]))</f>
        <v>1660.9583333333333</v>
      </c>
      <c r="C4770" s="11">
        <v>1.3588120000000003E-5</v>
      </c>
      <c r="D4770" s="7">
        <f>Data_Warmte[[#This Row],[Fractie]]/MAX(Data_Warmte[Fractie])</f>
        <v>3.289732735059836E-2</v>
      </c>
    </row>
    <row r="4771" spans="1:4" x14ac:dyDescent="0.25">
      <c r="A4771" s="10">
        <v>44030</v>
      </c>
      <c r="B4771" s="10">
        <f>DATE(1904,MONTH(Data_Warmte[[#This Row],[Datumtijd]]),DAY(Data_Warmte[[#This Row],[Datumtijd]]))+TIME(HOUR(Data_Warmte[[#This Row],[Datumtijd]]),MINUTE(Data_Warmte[[#This Row],[Datumtijd]]),SECOND(Data_Warmte[[#This Row],[Datumtijd]]))</f>
        <v>1661</v>
      </c>
      <c r="C4771" s="11">
        <v>1.0335060000000003E-5</v>
      </c>
      <c r="D4771" s="7">
        <f>Data_Warmte[[#This Row],[Fractie]]/MAX(Data_Warmte[Fractie])</f>
        <v>2.5021552062248133E-2</v>
      </c>
    </row>
    <row r="4772" spans="1:4" x14ac:dyDescent="0.25">
      <c r="A4772" s="10">
        <v>44030.041666666664</v>
      </c>
      <c r="B4772" s="10">
        <f>DATE(1904,MONTH(Data_Warmte[[#This Row],[Datumtijd]]),DAY(Data_Warmte[[#This Row],[Datumtijd]]))+TIME(HOUR(Data_Warmte[[#This Row],[Datumtijd]]),MINUTE(Data_Warmte[[#This Row],[Datumtijd]]),SECOND(Data_Warmte[[#This Row],[Datumtijd]]))</f>
        <v>1661.0416666666667</v>
      </c>
      <c r="C4772" s="11">
        <v>8.8145099999999991E-6</v>
      </c>
      <c r="D4772" s="7">
        <f>Data_Warmte[[#This Row],[Fractie]]/MAX(Data_Warmte[Fractie])</f>
        <v>2.1340245810687768E-2</v>
      </c>
    </row>
    <row r="4773" spans="1:4" x14ac:dyDescent="0.25">
      <c r="A4773" s="10">
        <v>44030.083333333336</v>
      </c>
      <c r="B4773" s="10">
        <f>DATE(1904,MONTH(Data_Warmte[[#This Row],[Datumtijd]]),DAY(Data_Warmte[[#This Row],[Datumtijd]]))+TIME(HOUR(Data_Warmte[[#This Row],[Datumtijd]]),MINUTE(Data_Warmte[[#This Row],[Datumtijd]]),SECOND(Data_Warmte[[#This Row],[Datumtijd]]))</f>
        <v>1661.0833333333333</v>
      </c>
      <c r="C4773" s="11">
        <v>8.1274999999999997E-6</v>
      </c>
      <c r="D4773" s="7">
        <f>Data_Warmte[[#This Row],[Fractie]]/MAX(Data_Warmte[Fractie])</f>
        <v>1.9676969885605081E-2</v>
      </c>
    </row>
    <row r="4774" spans="1:4" x14ac:dyDescent="0.25">
      <c r="A4774" s="10">
        <v>44030.125</v>
      </c>
      <c r="B4774" s="10">
        <f>DATE(1904,MONTH(Data_Warmte[[#This Row],[Datumtijd]]),DAY(Data_Warmte[[#This Row],[Datumtijd]]))+TIME(HOUR(Data_Warmte[[#This Row],[Datumtijd]]),MINUTE(Data_Warmte[[#This Row],[Datumtijd]]),SECOND(Data_Warmte[[#This Row],[Datumtijd]]))</f>
        <v>1661.125</v>
      </c>
      <c r="C4774" s="11">
        <v>7.8735999999999986E-6</v>
      </c>
      <c r="D4774" s="7">
        <f>Data_Warmte[[#This Row],[Fractie]]/MAX(Data_Warmte[Fractie])</f>
        <v>1.9062268851590299E-2</v>
      </c>
    </row>
    <row r="4775" spans="1:4" x14ac:dyDescent="0.25">
      <c r="A4775" s="10">
        <v>44030.166666666664</v>
      </c>
      <c r="B4775" s="10">
        <f>DATE(1904,MONTH(Data_Warmte[[#This Row],[Datumtijd]]),DAY(Data_Warmte[[#This Row],[Datumtijd]]))+TIME(HOUR(Data_Warmte[[#This Row],[Datumtijd]]),MINUTE(Data_Warmte[[#This Row],[Datumtijd]]),SECOND(Data_Warmte[[#This Row],[Datumtijd]]))</f>
        <v>1661.1666666666667</v>
      </c>
      <c r="C4775" s="11">
        <v>7.9200000000000004E-6</v>
      </c>
      <c r="D4775" s="7">
        <f>Data_Warmte[[#This Row],[Fractie]]/MAX(Data_Warmte[Fractie])</f>
        <v>1.9174604920823408E-2</v>
      </c>
    </row>
    <row r="4776" spans="1:4" x14ac:dyDescent="0.25">
      <c r="A4776" s="10">
        <v>44030.208333333336</v>
      </c>
      <c r="B4776" s="10">
        <f>DATE(1904,MONTH(Data_Warmte[[#This Row],[Datumtijd]]),DAY(Data_Warmte[[#This Row],[Datumtijd]]))+TIME(HOUR(Data_Warmte[[#This Row],[Datumtijd]]),MINUTE(Data_Warmte[[#This Row],[Datumtijd]]),SECOND(Data_Warmte[[#This Row],[Datumtijd]]))</f>
        <v>1661.2083333333333</v>
      </c>
      <c r="C4776" s="11">
        <v>8.4999999999999999E-6</v>
      </c>
      <c r="D4776" s="7">
        <f>Data_Warmte[[#This Row],[Fractie]]/MAX(Data_Warmte[Fractie])</f>
        <v>2.0578805786237244E-2</v>
      </c>
    </row>
    <row r="4777" spans="1:4" x14ac:dyDescent="0.25">
      <c r="A4777" s="10">
        <v>44030.25</v>
      </c>
      <c r="B4777" s="10">
        <f>DATE(1904,MONTH(Data_Warmte[[#This Row],[Datumtijd]]),DAY(Data_Warmte[[#This Row],[Datumtijd]]))+TIME(HOUR(Data_Warmte[[#This Row],[Datumtijd]]),MINUTE(Data_Warmte[[#This Row],[Datumtijd]]),SECOND(Data_Warmte[[#This Row],[Datumtijd]]))</f>
        <v>1661.25</v>
      </c>
      <c r="C4777" s="11">
        <v>1.226E-5</v>
      </c>
      <c r="D4777" s="7">
        <f>Data_Warmte[[#This Row],[Fractie]]/MAX(Data_Warmte[Fractie])</f>
        <v>2.9681901051678658E-2</v>
      </c>
    </row>
    <row r="4778" spans="1:4" x14ac:dyDescent="0.25">
      <c r="A4778" s="10">
        <v>44030.291666666664</v>
      </c>
      <c r="B4778" s="10">
        <f>DATE(1904,MONTH(Data_Warmte[[#This Row],[Datumtijd]]),DAY(Data_Warmte[[#This Row],[Datumtijd]]))+TIME(HOUR(Data_Warmte[[#This Row],[Datumtijd]]),MINUTE(Data_Warmte[[#This Row],[Datumtijd]]),SECOND(Data_Warmte[[#This Row],[Datumtijd]]))</f>
        <v>1661.2916666666667</v>
      </c>
      <c r="C4778" s="11">
        <v>2.4944140000000007E-5</v>
      </c>
      <c r="D4778" s="7">
        <f>Data_Warmte[[#This Row],[Fractie]]/MAX(Data_Warmte[Fractie])</f>
        <v>6.0390660301730827E-2</v>
      </c>
    </row>
    <row r="4779" spans="1:4" x14ac:dyDescent="0.25">
      <c r="A4779" s="10">
        <v>44030.333333333336</v>
      </c>
      <c r="B4779" s="10">
        <f>DATE(1904,MONTH(Data_Warmte[[#This Row],[Datumtijd]]),DAY(Data_Warmte[[#This Row],[Datumtijd]]))+TIME(HOUR(Data_Warmte[[#This Row],[Datumtijd]]),MINUTE(Data_Warmte[[#This Row],[Datumtijd]]),SECOND(Data_Warmte[[#This Row],[Datumtijd]]))</f>
        <v>1661.3333333333333</v>
      </c>
      <c r="C4779" s="11">
        <v>3.6284440000000011E-5</v>
      </c>
      <c r="D4779" s="7">
        <f>Data_Warmte[[#This Row],[Fractie]]/MAX(Data_Warmte[Fractie])</f>
        <v>8.7845934567338621E-2</v>
      </c>
    </row>
    <row r="4780" spans="1:4" x14ac:dyDescent="0.25">
      <c r="A4780" s="10">
        <v>44030.375</v>
      </c>
      <c r="B4780" s="10">
        <f>DATE(1904,MONTH(Data_Warmte[[#This Row],[Datumtijd]]),DAY(Data_Warmte[[#This Row],[Datumtijd]]))+TIME(HOUR(Data_Warmte[[#This Row],[Datumtijd]]),MINUTE(Data_Warmte[[#This Row],[Datumtijd]]),SECOND(Data_Warmte[[#This Row],[Datumtijd]]))</f>
        <v>1661.375</v>
      </c>
      <c r="C4780" s="11">
        <v>3.6140879999999983E-5</v>
      </c>
      <c r="D4780" s="7">
        <f>Data_Warmte[[#This Row],[Fractie]]/MAX(Data_Warmte[Fractie])</f>
        <v>8.7498370642788884E-2</v>
      </c>
    </row>
    <row r="4781" spans="1:4" x14ac:dyDescent="0.25">
      <c r="A4781" s="10">
        <v>44030.416666666664</v>
      </c>
      <c r="B4781" s="10">
        <f>DATE(1904,MONTH(Data_Warmte[[#This Row],[Datumtijd]]),DAY(Data_Warmte[[#This Row],[Datumtijd]]))+TIME(HOUR(Data_Warmte[[#This Row],[Datumtijd]]),MINUTE(Data_Warmte[[#This Row],[Datumtijd]]),SECOND(Data_Warmte[[#This Row],[Datumtijd]]))</f>
        <v>1661.4166666666667</v>
      </c>
      <c r="C4781" s="11">
        <v>2.5680000000000001E-5</v>
      </c>
      <c r="D4781" s="7">
        <f>Data_Warmte[[#This Row],[Fractie]]/MAX(Data_Warmte[Fractie])</f>
        <v>6.2172203834184994E-2</v>
      </c>
    </row>
    <row r="4782" spans="1:4" x14ac:dyDescent="0.25">
      <c r="A4782" s="10">
        <v>44030.458333333336</v>
      </c>
      <c r="B4782" s="10">
        <f>DATE(1904,MONTH(Data_Warmte[[#This Row],[Datumtijd]]),DAY(Data_Warmte[[#This Row],[Datumtijd]]))+TIME(HOUR(Data_Warmte[[#This Row],[Datumtijd]]),MINUTE(Data_Warmte[[#This Row],[Datumtijd]]),SECOND(Data_Warmte[[#This Row],[Datumtijd]]))</f>
        <v>1661.4583333333333</v>
      </c>
      <c r="C4782" s="11">
        <v>2.8884550000000001E-5</v>
      </c>
      <c r="D4782" s="7">
        <f>Data_Warmte[[#This Row],[Fractie]]/MAX(Data_Warmte[Fractie])</f>
        <v>6.9930534667395169E-2</v>
      </c>
    </row>
    <row r="4783" spans="1:4" x14ac:dyDescent="0.25">
      <c r="A4783" s="10">
        <v>44030.5</v>
      </c>
      <c r="B4783" s="10">
        <f>DATE(1904,MONTH(Data_Warmte[[#This Row],[Datumtijd]]),DAY(Data_Warmte[[#This Row],[Datumtijd]]))+TIME(HOUR(Data_Warmte[[#This Row],[Datumtijd]]),MINUTE(Data_Warmte[[#This Row],[Datumtijd]]),SECOND(Data_Warmte[[#This Row],[Datumtijd]]))</f>
        <v>1661.5</v>
      </c>
      <c r="C4783" s="11">
        <v>2.5985329999999999E-5</v>
      </c>
      <c r="D4783" s="7">
        <f>Data_Warmte[[#This Row],[Fractie]]/MAX(Data_Warmte[Fractie])</f>
        <v>6.2911418748386377E-2</v>
      </c>
    </row>
    <row r="4784" spans="1:4" x14ac:dyDescent="0.25">
      <c r="A4784" s="10">
        <v>44030.541666666664</v>
      </c>
      <c r="B4784" s="10">
        <f>DATE(1904,MONTH(Data_Warmte[[#This Row],[Datumtijd]]),DAY(Data_Warmte[[#This Row],[Datumtijd]]))+TIME(HOUR(Data_Warmte[[#This Row],[Datumtijd]]),MINUTE(Data_Warmte[[#This Row],[Datumtijd]]),SECOND(Data_Warmte[[#This Row],[Datumtijd]]))</f>
        <v>1661.5416666666667</v>
      </c>
      <c r="C4784" s="11">
        <v>2.3465090000000003E-5</v>
      </c>
      <c r="D4784" s="7">
        <f>Data_Warmte[[#This Row],[Fractie]]/MAX(Data_Warmte[Fractie])</f>
        <v>5.6809827043126794E-2</v>
      </c>
    </row>
    <row r="4785" spans="1:4" x14ac:dyDescent="0.25">
      <c r="A4785" s="10">
        <v>44030.583333333336</v>
      </c>
      <c r="B4785" s="10">
        <f>DATE(1904,MONTH(Data_Warmte[[#This Row],[Datumtijd]]),DAY(Data_Warmte[[#This Row],[Datumtijd]]))+TIME(HOUR(Data_Warmte[[#This Row],[Datumtijd]]),MINUTE(Data_Warmte[[#This Row],[Datumtijd]]),SECOND(Data_Warmte[[#This Row],[Datumtijd]]))</f>
        <v>1661.5833333333333</v>
      </c>
      <c r="C4785" s="11">
        <v>1.944058E-5</v>
      </c>
      <c r="D4785" s="7">
        <f>Data_Warmte[[#This Row],[Fractie]]/MAX(Data_Warmte[Fractie])</f>
        <v>4.7066343551977419E-2</v>
      </c>
    </row>
    <row r="4786" spans="1:4" x14ac:dyDescent="0.25">
      <c r="A4786" s="10">
        <v>44030.625</v>
      </c>
      <c r="B4786" s="10">
        <f>DATE(1904,MONTH(Data_Warmte[[#This Row],[Datumtijd]]),DAY(Data_Warmte[[#This Row],[Datumtijd]]))+TIME(HOUR(Data_Warmte[[#This Row],[Datumtijd]]),MINUTE(Data_Warmte[[#This Row],[Datumtijd]]),SECOND(Data_Warmte[[#This Row],[Datumtijd]]))</f>
        <v>1661.625</v>
      </c>
      <c r="C4786" s="11">
        <v>1.9388099999999998E-5</v>
      </c>
      <c r="D4786" s="7">
        <f>Data_Warmte[[#This Row],[Fractie]]/MAX(Data_Warmte[Fractie])</f>
        <v>4.6939287584017206E-2</v>
      </c>
    </row>
    <row r="4787" spans="1:4" x14ac:dyDescent="0.25">
      <c r="A4787" s="10">
        <v>44030.666666666664</v>
      </c>
      <c r="B4787" s="10">
        <f>DATE(1904,MONTH(Data_Warmte[[#This Row],[Datumtijd]]),DAY(Data_Warmte[[#This Row],[Datumtijd]]))+TIME(HOUR(Data_Warmte[[#This Row],[Datumtijd]]),MINUTE(Data_Warmte[[#This Row],[Datumtijd]]),SECOND(Data_Warmte[[#This Row],[Datumtijd]]))</f>
        <v>1661.6666666666667</v>
      </c>
      <c r="C4787" s="11">
        <v>2.2968719999999997E-5</v>
      </c>
      <c r="D4787" s="7">
        <f>Data_Warmte[[#This Row],[Fractie]]/MAX(Data_Warmte[Fractie])</f>
        <v>5.5608097416289769E-2</v>
      </c>
    </row>
    <row r="4788" spans="1:4" x14ac:dyDescent="0.25">
      <c r="A4788" s="10">
        <v>44030.708333333336</v>
      </c>
      <c r="B4788" s="10">
        <f>DATE(1904,MONTH(Data_Warmte[[#This Row],[Datumtijd]]),DAY(Data_Warmte[[#This Row],[Datumtijd]]))+TIME(HOUR(Data_Warmte[[#This Row],[Datumtijd]]),MINUTE(Data_Warmte[[#This Row],[Datumtijd]]),SECOND(Data_Warmte[[#This Row],[Datumtijd]]))</f>
        <v>1661.7083333333333</v>
      </c>
      <c r="C4788" s="11">
        <v>3.255022E-5</v>
      </c>
      <c r="D4788" s="7">
        <f>Data_Warmte[[#This Row],[Fractie]]/MAX(Data_Warmte[Fractie])</f>
        <v>7.8805253609328857E-2</v>
      </c>
    </row>
    <row r="4789" spans="1:4" x14ac:dyDescent="0.25">
      <c r="A4789" s="10">
        <v>44030.75</v>
      </c>
      <c r="B4789" s="10">
        <f>DATE(1904,MONTH(Data_Warmte[[#This Row],[Datumtijd]]),DAY(Data_Warmte[[#This Row],[Datumtijd]]))+TIME(HOUR(Data_Warmte[[#This Row],[Datumtijd]]),MINUTE(Data_Warmte[[#This Row],[Datumtijd]]),SECOND(Data_Warmte[[#This Row],[Datumtijd]]))</f>
        <v>1661.75</v>
      </c>
      <c r="C4789" s="11">
        <v>3.4697550000000001E-5</v>
      </c>
      <c r="D4789" s="7">
        <f>Data_Warmte[[#This Row],[Fractie]]/MAX(Data_Warmte[Fractie])</f>
        <v>8.4004016789206604E-2</v>
      </c>
    </row>
    <row r="4790" spans="1:4" x14ac:dyDescent="0.25">
      <c r="A4790" s="10">
        <v>44030.791666666664</v>
      </c>
      <c r="B4790" s="10">
        <f>DATE(1904,MONTH(Data_Warmte[[#This Row],[Datumtijd]]),DAY(Data_Warmte[[#This Row],[Datumtijd]]))+TIME(HOUR(Data_Warmte[[#This Row],[Datumtijd]]),MINUTE(Data_Warmte[[#This Row],[Datumtijd]]),SECOND(Data_Warmte[[#This Row],[Datumtijd]]))</f>
        <v>1661.7916666666667</v>
      </c>
      <c r="C4790" s="11">
        <v>3.3507300000000004E-5</v>
      </c>
      <c r="D4790" s="7">
        <f>Data_Warmte[[#This Row],[Fractie]]/MAX(Data_Warmte[Fractie])</f>
        <v>8.1122378720139679E-2</v>
      </c>
    </row>
    <row r="4791" spans="1:4" x14ac:dyDescent="0.25">
      <c r="A4791" s="10">
        <v>44030.833333333336</v>
      </c>
      <c r="B4791" s="10">
        <f>DATE(1904,MONTH(Data_Warmte[[#This Row],[Datumtijd]]),DAY(Data_Warmte[[#This Row],[Datumtijd]]))+TIME(HOUR(Data_Warmte[[#This Row],[Datumtijd]]),MINUTE(Data_Warmte[[#This Row],[Datumtijd]]),SECOND(Data_Warmte[[#This Row],[Datumtijd]]))</f>
        <v>1661.8333333333333</v>
      </c>
      <c r="C4791" s="11">
        <v>2.5256699999999998E-5</v>
      </c>
      <c r="D4791" s="7">
        <f>Data_Warmte[[#This Row],[Fractie]]/MAX(Data_Warmte[Fractie])</f>
        <v>6.1147379306030369E-2</v>
      </c>
    </row>
    <row r="4792" spans="1:4" x14ac:dyDescent="0.25">
      <c r="A4792" s="10">
        <v>44030.875</v>
      </c>
      <c r="B4792" s="10">
        <f>DATE(1904,MONTH(Data_Warmte[[#This Row],[Datumtijd]]),DAY(Data_Warmte[[#This Row],[Datumtijd]]))+TIME(HOUR(Data_Warmte[[#This Row],[Datumtijd]]),MINUTE(Data_Warmte[[#This Row],[Datumtijd]]),SECOND(Data_Warmte[[#This Row],[Datumtijd]]))</f>
        <v>1661.875</v>
      </c>
      <c r="C4792" s="11">
        <v>1.7329999999999998E-5</v>
      </c>
      <c r="D4792" s="7">
        <f>Data_Warmte[[#This Row],[Fractie]]/MAX(Data_Warmte[Fractie])</f>
        <v>4.1956553444175461E-2</v>
      </c>
    </row>
    <row r="4793" spans="1:4" x14ac:dyDescent="0.25">
      <c r="A4793" s="10">
        <v>44030.916666666664</v>
      </c>
      <c r="B4793" s="10">
        <f>DATE(1904,MONTH(Data_Warmte[[#This Row],[Datumtijd]]),DAY(Data_Warmte[[#This Row],[Datumtijd]]))+TIME(HOUR(Data_Warmte[[#This Row],[Datumtijd]]),MINUTE(Data_Warmte[[#This Row],[Datumtijd]]),SECOND(Data_Warmte[[#This Row],[Datumtijd]]))</f>
        <v>1661.9166666666667</v>
      </c>
      <c r="C4793" s="11">
        <v>1.5594000000000004E-5</v>
      </c>
      <c r="D4793" s="7">
        <f>Data_Warmte[[#This Row],[Fractie]]/MAX(Data_Warmte[Fractie])</f>
        <v>3.7753634991833374E-2</v>
      </c>
    </row>
    <row r="4794" spans="1:4" x14ac:dyDescent="0.25">
      <c r="A4794" s="10">
        <v>44030.958333333336</v>
      </c>
      <c r="B4794" s="10">
        <f>DATE(1904,MONTH(Data_Warmte[[#This Row],[Datumtijd]]),DAY(Data_Warmte[[#This Row],[Datumtijd]]))+TIME(HOUR(Data_Warmte[[#This Row],[Datumtijd]]),MINUTE(Data_Warmte[[#This Row],[Datumtijd]]),SECOND(Data_Warmte[[#This Row],[Datumtijd]]))</f>
        <v>1661.9583333333333</v>
      </c>
      <c r="C4794" s="11">
        <v>1.2027180000000001E-5</v>
      </c>
      <c r="D4794" s="7">
        <f>Data_Warmte[[#This Row],[Fractie]]/MAX(Data_Warmte[Fractie])</f>
        <v>2.911823545601375E-2</v>
      </c>
    </row>
    <row r="4795" spans="1:4" x14ac:dyDescent="0.25">
      <c r="A4795" s="10">
        <v>44031</v>
      </c>
      <c r="B4795" s="10">
        <f>DATE(1904,MONTH(Data_Warmte[[#This Row],[Datumtijd]]),DAY(Data_Warmte[[#This Row],[Datumtijd]]))+TIME(HOUR(Data_Warmte[[#This Row],[Datumtijd]]),MINUTE(Data_Warmte[[#This Row],[Datumtijd]]),SECOND(Data_Warmte[[#This Row],[Datumtijd]]))</f>
        <v>1662</v>
      </c>
      <c r="C4795" s="11">
        <v>9.1354999999999975E-6</v>
      </c>
      <c r="D4795" s="7">
        <f>Data_Warmte[[#This Row],[Fractie]]/MAX(Data_Warmte[Fractie])</f>
        <v>2.2117374148255327E-2</v>
      </c>
    </row>
    <row r="4796" spans="1:4" x14ac:dyDescent="0.25">
      <c r="A4796" s="10">
        <v>44031.041666666664</v>
      </c>
      <c r="B4796" s="10">
        <f>DATE(1904,MONTH(Data_Warmte[[#This Row],[Datumtijd]]),DAY(Data_Warmte[[#This Row],[Datumtijd]]))+TIME(HOUR(Data_Warmte[[#This Row],[Datumtijd]]),MINUTE(Data_Warmte[[#This Row],[Datumtijd]]),SECOND(Data_Warmte[[#This Row],[Datumtijd]]))</f>
        <v>1662.0416666666667</v>
      </c>
      <c r="C4796" s="11">
        <v>7.34E-6</v>
      </c>
      <c r="D4796" s="7">
        <f>Data_Warmte[[#This Row],[Fractie]]/MAX(Data_Warmte[Fractie])</f>
        <v>1.7770404055409573E-2</v>
      </c>
    </row>
    <row r="4797" spans="1:4" x14ac:dyDescent="0.25">
      <c r="A4797" s="10">
        <v>44031.083333333336</v>
      </c>
      <c r="B4797" s="10">
        <f>DATE(1904,MONTH(Data_Warmte[[#This Row],[Datumtijd]]),DAY(Data_Warmte[[#This Row],[Datumtijd]]))+TIME(HOUR(Data_Warmte[[#This Row],[Datumtijd]]),MINUTE(Data_Warmte[[#This Row],[Datumtijd]]),SECOND(Data_Warmte[[#This Row],[Datumtijd]]))</f>
        <v>1662.0833333333333</v>
      </c>
      <c r="C4797" s="11">
        <v>6.4799999999999998E-6</v>
      </c>
      <c r="D4797" s="7">
        <f>Data_Warmte[[#This Row],[Fractie]]/MAX(Data_Warmte[Fractie])</f>
        <v>1.5688313117037334E-2</v>
      </c>
    </row>
    <row r="4798" spans="1:4" x14ac:dyDescent="0.25">
      <c r="A4798" s="10">
        <v>44031.125</v>
      </c>
      <c r="B4798" s="10">
        <f>DATE(1904,MONTH(Data_Warmte[[#This Row],[Datumtijd]]),DAY(Data_Warmte[[#This Row],[Datumtijd]]))+TIME(HOUR(Data_Warmte[[#This Row],[Datumtijd]]),MINUTE(Data_Warmte[[#This Row],[Datumtijd]]),SECOND(Data_Warmte[[#This Row],[Datumtijd]]))</f>
        <v>1662.125</v>
      </c>
      <c r="C4798" s="11">
        <v>6.64E-6</v>
      </c>
      <c r="D4798" s="7">
        <f>Data_Warmte[[#This Row],[Fractie]]/MAX(Data_Warmte[Fractie])</f>
        <v>1.6075678873013564E-2</v>
      </c>
    </row>
    <row r="4799" spans="1:4" x14ac:dyDescent="0.25">
      <c r="A4799" s="10">
        <v>44031.166666666664</v>
      </c>
      <c r="B4799" s="10">
        <f>DATE(1904,MONTH(Data_Warmte[[#This Row],[Datumtijd]]),DAY(Data_Warmte[[#This Row],[Datumtijd]]))+TIME(HOUR(Data_Warmte[[#This Row],[Datumtijd]]),MINUTE(Data_Warmte[[#This Row],[Datumtijd]]),SECOND(Data_Warmte[[#This Row],[Datumtijd]]))</f>
        <v>1662.1666666666667</v>
      </c>
      <c r="C4799" s="11">
        <v>6.4899999999999997E-6</v>
      </c>
      <c r="D4799" s="7">
        <f>Data_Warmte[[#This Row],[Fractie]]/MAX(Data_Warmte[Fractie])</f>
        <v>1.5712523476785846E-2</v>
      </c>
    </row>
    <row r="4800" spans="1:4" x14ac:dyDescent="0.25">
      <c r="A4800" s="10">
        <v>44031.208333333336</v>
      </c>
      <c r="B4800" s="10">
        <f>DATE(1904,MONTH(Data_Warmte[[#This Row],[Datumtijd]]),DAY(Data_Warmte[[#This Row],[Datumtijd]]))+TIME(HOUR(Data_Warmte[[#This Row],[Datumtijd]]),MINUTE(Data_Warmte[[#This Row],[Datumtijd]]),SECOND(Data_Warmte[[#This Row],[Datumtijd]]))</f>
        <v>1662.2083333333333</v>
      </c>
      <c r="C4800" s="11">
        <v>7.17E-6</v>
      </c>
      <c r="D4800" s="7">
        <f>Data_Warmte[[#This Row],[Fractie]]/MAX(Data_Warmte[Fractie])</f>
        <v>1.7358827939684827E-2</v>
      </c>
    </row>
    <row r="4801" spans="1:4" x14ac:dyDescent="0.25">
      <c r="A4801" s="10">
        <v>44031.25</v>
      </c>
      <c r="B4801" s="10">
        <f>DATE(1904,MONTH(Data_Warmte[[#This Row],[Datumtijd]]),DAY(Data_Warmte[[#This Row],[Datumtijd]]))+TIME(HOUR(Data_Warmte[[#This Row],[Datumtijd]]),MINUTE(Data_Warmte[[#This Row],[Datumtijd]]),SECOND(Data_Warmte[[#This Row],[Datumtijd]]))</f>
        <v>1662.25</v>
      </c>
      <c r="C4801" s="11">
        <v>9.8800000000000003E-6</v>
      </c>
      <c r="D4801" s="7">
        <f>Data_Warmte[[#This Row],[Fractie]]/MAX(Data_Warmte[Fractie])</f>
        <v>2.391983543153223E-2</v>
      </c>
    </row>
    <row r="4802" spans="1:4" x14ac:dyDescent="0.25">
      <c r="A4802" s="10">
        <v>44031.291666666664</v>
      </c>
      <c r="B4802" s="10">
        <f>DATE(1904,MONTH(Data_Warmte[[#This Row],[Datumtijd]]),DAY(Data_Warmte[[#This Row],[Datumtijd]]))+TIME(HOUR(Data_Warmte[[#This Row],[Datumtijd]]),MINUTE(Data_Warmte[[#This Row],[Datumtijd]]),SECOND(Data_Warmte[[#This Row],[Datumtijd]]))</f>
        <v>1662.2916666666667</v>
      </c>
      <c r="C4802" s="11">
        <v>1.7645249999999978E-5</v>
      </c>
      <c r="D4802" s="7">
        <f>Data_Warmte[[#This Row],[Fractie]]/MAX(Data_Warmte[Fractie])</f>
        <v>4.2719785035247329E-2</v>
      </c>
    </row>
    <row r="4803" spans="1:4" x14ac:dyDescent="0.25">
      <c r="A4803" s="10">
        <v>44031.333333333336</v>
      </c>
      <c r="B4803" s="10">
        <f>DATE(1904,MONTH(Data_Warmte[[#This Row],[Datumtijd]]),DAY(Data_Warmte[[#This Row],[Datumtijd]]))+TIME(HOUR(Data_Warmte[[#This Row],[Datumtijd]]),MINUTE(Data_Warmte[[#This Row],[Datumtijd]]),SECOND(Data_Warmte[[#This Row],[Datumtijd]]))</f>
        <v>1662.3333333333333</v>
      </c>
      <c r="C4803" s="11">
        <v>3.1851850000000023E-5</v>
      </c>
      <c r="D4803" s="7">
        <f>Data_Warmte[[#This Row],[Fractie]]/MAX(Data_Warmte[Fractie])</f>
        <v>7.711447471557191E-2</v>
      </c>
    </row>
    <row r="4804" spans="1:4" x14ac:dyDescent="0.25">
      <c r="A4804" s="10">
        <v>44031.375</v>
      </c>
      <c r="B4804" s="10">
        <f>DATE(1904,MONTH(Data_Warmte[[#This Row],[Datumtijd]]),DAY(Data_Warmte[[#This Row],[Datumtijd]]))+TIME(HOUR(Data_Warmte[[#This Row],[Datumtijd]]),MINUTE(Data_Warmte[[#This Row],[Datumtijd]]),SECOND(Data_Warmte[[#This Row],[Datumtijd]]))</f>
        <v>1662.375</v>
      </c>
      <c r="C4804" s="11">
        <v>3.4718399999999989E-5</v>
      </c>
      <c r="D4804" s="7">
        <f>Data_Warmte[[#This Row],[Fractie]]/MAX(Data_Warmte[Fractie])</f>
        <v>8.4054495389282224E-2</v>
      </c>
    </row>
    <row r="4805" spans="1:4" x14ac:dyDescent="0.25">
      <c r="A4805" s="10">
        <v>44031.416666666664</v>
      </c>
      <c r="B4805" s="10">
        <f>DATE(1904,MONTH(Data_Warmte[[#This Row],[Datumtijd]]),DAY(Data_Warmte[[#This Row],[Datumtijd]]))+TIME(HOUR(Data_Warmte[[#This Row],[Datumtijd]]),MINUTE(Data_Warmte[[#This Row],[Datumtijd]]),SECOND(Data_Warmte[[#This Row],[Datumtijd]]))</f>
        <v>1662.4166666666667</v>
      </c>
      <c r="C4805" s="11">
        <v>2.9050000000000001E-5</v>
      </c>
      <c r="D4805" s="7">
        <f>Data_Warmte[[#This Row],[Fractie]]/MAX(Data_Warmte[Fractie])</f>
        <v>7.0331095069434343E-2</v>
      </c>
    </row>
    <row r="4806" spans="1:4" x14ac:dyDescent="0.25">
      <c r="A4806" s="10">
        <v>44031.458333333336</v>
      </c>
      <c r="B4806" s="10">
        <f>DATE(1904,MONTH(Data_Warmte[[#This Row],[Datumtijd]]),DAY(Data_Warmte[[#This Row],[Datumtijd]]))+TIME(HOUR(Data_Warmte[[#This Row],[Datumtijd]]),MINUTE(Data_Warmte[[#This Row],[Datumtijd]]),SECOND(Data_Warmte[[#This Row],[Datumtijd]]))</f>
        <v>1662.4583333333333</v>
      </c>
      <c r="C4806" s="11">
        <v>2.8949999999999999E-5</v>
      </c>
      <c r="D4806" s="7">
        <f>Data_Warmte[[#This Row],[Fractie]]/MAX(Data_Warmte[Fractie])</f>
        <v>7.0088991471949191E-2</v>
      </c>
    </row>
    <row r="4807" spans="1:4" x14ac:dyDescent="0.25">
      <c r="A4807" s="10">
        <v>44031.5</v>
      </c>
      <c r="B4807" s="10">
        <f>DATE(1904,MONTH(Data_Warmte[[#This Row],[Datumtijd]]),DAY(Data_Warmte[[#This Row],[Datumtijd]]))+TIME(HOUR(Data_Warmte[[#This Row],[Datumtijd]]),MINUTE(Data_Warmte[[#This Row],[Datumtijd]]),SECOND(Data_Warmte[[#This Row],[Datumtijd]]))</f>
        <v>1662.5</v>
      </c>
      <c r="C4807" s="11">
        <v>2.8220000000000001E-5</v>
      </c>
      <c r="D4807" s="7">
        <f>Data_Warmte[[#This Row],[Fractie]]/MAX(Data_Warmte[Fractie])</f>
        <v>6.8321635210307652E-2</v>
      </c>
    </row>
    <row r="4808" spans="1:4" x14ac:dyDescent="0.25">
      <c r="A4808" s="10">
        <v>44031.541666666664</v>
      </c>
      <c r="B4808" s="10">
        <f>DATE(1904,MONTH(Data_Warmte[[#This Row],[Datumtijd]]),DAY(Data_Warmte[[#This Row],[Datumtijd]]))+TIME(HOUR(Data_Warmte[[#This Row],[Datumtijd]]),MINUTE(Data_Warmte[[#This Row],[Datumtijd]]),SECOND(Data_Warmte[[#This Row],[Datumtijd]]))</f>
        <v>1662.5416666666667</v>
      </c>
      <c r="C4808" s="11">
        <v>2.3240000000000001E-5</v>
      </c>
      <c r="D4808" s="7">
        <f>Data_Warmte[[#This Row],[Fractie]]/MAX(Data_Warmte[Fractie])</f>
        <v>5.6264876055547475E-2</v>
      </c>
    </row>
    <row r="4809" spans="1:4" x14ac:dyDescent="0.25">
      <c r="A4809" s="10">
        <v>44031.583333333336</v>
      </c>
      <c r="B4809" s="10">
        <f>DATE(1904,MONTH(Data_Warmte[[#This Row],[Datumtijd]]),DAY(Data_Warmte[[#This Row],[Datumtijd]]))+TIME(HOUR(Data_Warmte[[#This Row],[Datumtijd]]),MINUTE(Data_Warmte[[#This Row],[Datumtijd]]),SECOND(Data_Warmte[[#This Row],[Datumtijd]]))</f>
        <v>1662.5833333333333</v>
      </c>
      <c r="C4809" s="11">
        <v>1.7589999999999999E-5</v>
      </c>
      <c r="D4809" s="7">
        <f>Data_Warmte[[#This Row],[Fractie]]/MAX(Data_Warmte[Fractie])</f>
        <v>4.2586022797636833E-2</v>
      </c>
    </row>
    <row r="4810" spans="1:4" x14ac:dyDescent="0.25">
      <c r="A4810" s="10">
        <v>44031.625</v>
      </c>
      <c r="B4810" s="10">
        <f>DATE(1904,MONTH(Data_Warmte[[#This Row],[Datumtijd]]),DAY(Data_Warmte[[#This Row],[Datumtijd]]))+TIME(HOUR(Data_Warmte[[#This Row],[Datumtijd]]),MINUTE(Data_Warmte[[#This Row],[Datumtijd]]),SECOND(Data_Warmte[[#This Row],[Datumtijd]]))</f>
        <v>1662.625</v>
      </c>
      <c r="C4810" s="11">
        <v>1.5888400000000002E-5</v>
      </c>
      <c r="D4810" s="7">
        <f>Data_Warmte[[#This Row],[Fractie]]/MAX(Data_Warmte[Fractie])</f>
        <v>3.8466387982829628E-2</v>
      </c>
    </row>
    <row r="4811" spans="1:4" x14ac:dyDescent="0.25">
      <c r="A4811" s="10">
        <v>44031.666666666664</v>
      </c>
      <c r="B4811" s="10">
        <f>DATE(1904,MONTH(Data_Warmte[[#This Row],[Datumtijd]]),DAY(Data_Warmte[[#This Row],[Datumtijd]]))+TIME(HOUR(Data_Warmte[[#This Row],[Datumtijd]]),MINUTE(Data_Warmte[[#This Row],[Datumtijd]]),SECOND(Data_Warmte[[#This Row],[Datumtijd]]))</f>
        <v>1662.6666666666667</v>
      </c>
      <c r="C4811" s="11">
        <v>1.84E-5</v>
      </c>
      <c r="D4811" s="7">
        <f>Data_Warmte[[#This Row],[Fractie]]/MAX(Data_Warmte[Fractie])</f>
        <v>4.4547061937266506E-2</v>
      </c>
    </row>
    <row r="4812" spans="1:4" x14ac:dyDescent="0.25">
      <c r="A4812" s="10">
        <v>44031.708333333336</v>
      </c>
      <c r="B4812" s="10">
        <f>DATE(1904,MONTH(Data_Warmte[[#This Row],[Datumtijd]]),DAY(Data_Warmte[[#This Row],[Datumtijd]]))+TIME(HOUR(Data_Warmte[[#This Row],[Datumtijd]]),MINUTE(Data_Warmte[[#This Row],[Datumtijd]]),SECOND(Data_Warmte[[#This Row],[Datumtijd]]))</f>
        <v>1662.7083333333333</v>
      </c>
      <c r="C4812" s="11">
        <v>2.636069999999999E-5</v>
      </c>
      <c r="D4812" s="7">
        <f>Data_Warmte[[#This Row],[Fractie]]/MAX(Data_Warmte[Fractie])</f>
        <v>6.3820203022266334E-2</v>
      </c>
    </row>
    <row r="4813" spans="1:4" x14ac:dyDescent="0.25">
      <c r="A4813" s="10">
        <v>44031.75</v>
      </c>
      <c r="B4813" s="10">
        <f>DATE(1904,MONTH(Data_Warmte[[#This Row],[Datumtijd]]),DAY(Data_Warmte[[#This Row],[Datumtijd]]))+TIME(HOUR(Data_Warmte[[#This Row],[Datumtijd]]),MINUTE(Data_Warmte[[#This Row],[Datumtijd]]),SECOND(Data_Warmte[[#This Row],[Datumtijd]]))</f>
        <v>1662.75</v>
      </c>
      <c r="C4813" s="11">
        <v>3.1106160000000008E-5</v>
      </c>
      <c r="D4813" s="7">
        <f>Data_Warmte[[#This Row],[Fractie]]/MAX(Data_Warmte[Fractie])</f>
        <v>7.5309132399484904E-2</v>
      </c>
    </row>
    <row r="4814" spans="1:4" x14ac:dyDescent="0.25">
      <c r="A4814" s="10">
        <v>44031.791666666664</v>
      </c>
      <c r="B4814" s="10">
        <f>DATE(1904,MONTH(Data_Warmte[[#This Row],[Datumtijd]]),DAY(Data_Warmte[[#This Row],[Datumtijd]]))+TIME(HOUR(Data_Warmte[[#This Row],[Datumtijd]]),MINUTE(Data_Warmte[[#This Row],[Datumtijd]]),SECOND(Data_Warmte[[#This Row],[Datumtijd]]))</f>
        <v>1662.7916666666667</v>
      </c>
      <c r="C4814" s="11">
        <v>2.9266749999999982E-5</v>
      </c>
      <c r="D4814" s="7">
        <f>Data_Warmte[[#This Row],[Fractie]]/MAX(Data_Warmte[Fractie])</f>
        <v>7.0855854616983349E-2</v>
      </c>
    </row>
    <row r="4815" spans="1:4" x14ac:dyDescent="0.25">
      <c r="A4815" s="10">
        <v>44031.833333333336</v>
      </c>
      <c r="B4815" s="10">
        <f>DATE(1904,MONTH(Data_Warmte[[#This Row],[Datumtijd]]),DAY(Data_Warmte[[#This Row],[Datumtijd]]))+TIME(HOUR(Data_Warmte[[#This Row],[Datumtijd]]),MINUTE(Data_Warmte[[#This Row],[Datumtijd]]),SECOND(Data_Warmte[[#This Row],[Datumtijd]]))</f>
        <v>1662.8333333333333</v>
      </c>
      <c r="C4815" s="11">
        <v>2.2518300000000011E-5</v>
      </c>
      <c r="D4815" s="7">
        <f>Data_Warmte[[#This Row],[Fractie]]/MAX(Data_Warmte[Fractie])</f>
        <v>5.4517614392497214E-2</v>
      </c>
    </row>
    <row r="4816" spans="1:4" x14ac:dyDescent="0.25">
      <c r="A4816" s="10">
        <v>44031.875</v>
      </c>
      <c r="B4816" s="10">
        <f>DATE(1904,MONTH(Data_Warmte[[#This Row],[Datumtijd]]),DAY(Data_Warmte[[#This Row],[Datumtijd]]))+TIME(HOUR(Data_Warmte[[#This Row],[Datumtijd]]),MINUTE(Data_Warmte[[#This Row],[Datumtijd]]),SECOND(Data_Warmte[[#This Row],[Datumtijd]]))</f>
        <v>1662.875</v>
      </c>
      <c r="C4816" s="11">
        <v>1.7620000000000001E-5</v>
      </c>
      <c r="D4816" s="7">
        <f>Data_Warmte[[#This Row],[Fractie]]/MAX(Data_Warmte[Fractie])</f>
        <v>4.2658653876882384E-2</v>
      </c>
    </row>
    <row r="4817" spans="1:4" x14ac:dyDescent="0.25">
      <c r="A4817" s="10">
        <v>44031.916666666664</v>
      </c>
      <c r="B4817" s="10">
        <f>DATE(1904,MONTH(Data_Warmte[[#This Row],[Datumtijd]]),DAY(Data_Warmte[[#This Row],[Datumtijd]]))+TIME(HOUR(Data_Warmte[[#This Row],[Datumtijd]]),MINUTE(Data_Warmte[[#This Row],[Datumtijd]]),SECOND(Data_Warmte[[#This Row],[Datumtijd]]))</f>
        <v>1662.9166666666667</v>
      </c>
      <c r="C4817" s="11">
        <v>1.575E-5</v>
      </c>
      <c r="D4817" s="7">
        <f>Data_Warmte[[#This Row],[Fractie]]/MAX(Data_Warmte[Fractie])</f>
        <v>3.8131316603910184E-2</v>
      </c>
    </row>
    <row r="4818" spans="1:4" x14ac:dyDescent="0.25">
      <c r="A4818" s="10">
        <v>44031.958333333336</v>
      </c>
      <c r="B4818" s="10">
        <f>DATE(1904,MONTH(Data_Warmte[[#This Row],[Datumtijd]]),DAY(Data_Warmte[[#This Row],[Datumtijd]]))+TIME(HOUR(Data_Warmte[[#This Row],[Datumtijd]]),MINUTE(Data_Warmte[[#This Row],[Datumtijd]]),SECOND(Data_Warmte[[#This Row],[Datumtijd]]))</f>
        <v>1662.9583333333333</v>
      </c>
      <c r="C4818" s="11">
        <v>1.13E-5</v>
      </c>
      <c r="D4818" s="7">
        <f>Data_Warmte[[#This Row],[Fractie]]/MAX(Data_Warmte[Fractie])</f>
        <v>2.7357706515821277E-2</v>
      </c>
    </row>
    <row r="4819" spans="1:4" x14ac:dyDescent="0.25">
      <c r="A4819" s="10">
        <v>44032</v>
      </c>
      <c r="B4819" s="10">
        <f>DATE(1904,MONTH(Data_Warmte[[#This Row],[Datumtijd]]),DAY(Data_Warmte[[#This Row],[Datumtijd]]))+TIME(HOUR(Data_Warmte[[#This Row],[Datumtijd]]),MINUTE(Data_Warmte[[#This Row],[Datumtijd]]),SECOND(Data_Warmte[[#This Row],[Datumtijd]]))</f>
        <v>1663</v>
      </c>
      <c r="C4819" s="11">
        <v>7.9300000000000003E-6</v>
      </c>
      <c r="D4819" s="7">
        <f>Data_Warmte[[#This Row],[Fractie]]/MAX(Data_Warmte[Fractie])</f>
        <v>1.9198815280571924E-2</v>
      </c>
    </row>
    <row r="4820" spans="1:4" x14ac:dyDescent="0.25">
      <c r="A4820" s="10">
        <v>44032.041666666664</v>
      </c>
      <c r="B4820" s="10">
        <f>DATE(1904,MONTH(Data_Warmte[[#This Row],[Datumtijd]]),DAY(Data_Warmte[[#This Row],[Datumtijd]]))+TIME(HOUR(Data_Warmte[[#This Row],[Datumtijd]]),MINUTE(Data_Warmte[[#This Row],[Datumtijd]]),SECOND(Data_Warmte[[#This Row],[Datumtijd]]))</f>
        <v>1663.0416666666667</v>
      </c>
      <c r="C4820" s="11">
        <v>6.940059999999997E-6</v>
      </c>
      <c r="D4820" s="7">
        <f>Data_Warmte[[#This Row],[Fractie]]/MAX(Data_Warmte[Fractie])</f>
        <v>1.6802134927627482E-2</v>
      </c>
    </row>
    <row r="4821" spans="1:4" x14ac:dyDescent="0.25">
      <c r="A4821" s="10">
        <v>44032.083333333336</v>
      </c>
      <c r="B4821" s="10">
        <f>DATE(1904,MONTH(Data_Warmte[[#This Row],[Datumtijd]]),DAY(Data_Warmte[[#This Row],[Datumtijd]]))+TIME(HOUR(Data_Warmte[[#This Row],[Datumtijd]]),MINUTE(Data_Warmte[[#This Row],[Datumtijd]]),SECOND(Data_Warmte[[#This Row],[Datumtijd]]))</f>
        <v>1663.0833333333333</v>
      </c>
      <c r="C4821" s="11">
        <v>6.9437999999999952E-6</v>
      </c>
      <c r="D4821" s="7">
        <f>Data_Warmte[[#This Row],[Fractie]]/MAX(Data_Warmte[Fractie])</f>
        <v>1.6811189602173419E-2</v>
      </c>
    </row>
    <row r="4822" spans="1:4" x14ac:dyDescent="0.25">
      <c r="A4822" s="10">
        <v>44032.125</v>
      </c>
      <c r="B4822" s="10">
        <f>DATE(1904,MONTH(Data_Warmte[[#This Row],[Datumtijd]]),DAY(Data_Warmte[[#This Row],[Datumtijd]]))+TIME(HOUR(Data_Warmte[[#This Row],[Datumtijd]]),MINUTE(Data_Warmte[[#This Row],[Datumtijd]]),SECOND(Data_Warmte[[#This Row],[Datumtijd]]))</f>
        <v>1663.125</v>
      </c>
      <c r="C4822" s="11">
        <v>7.3035400000000033E-6</v>
      </c>
      <c r="D4822" s="7">
        <f>Data_Warmte[[#This Row],[Fractie]]/MAX(Data_Warmte[Fractie])</f>
        <v>1.7682133083766496E-2</v>
      </c>
    </row>
    <row r="4823" spans="1:4" x14ac:dyDescent="0.25">
      <c r="A4823" s="10">
        <v>44032.166666666664</v>
      </c>
      <c r="B4823" s="10">
        <f>DATE(1904,MONTH(Data_Warmte[[#This Row],[Datumtijd]]),DAY(Data_Warmte[[#This Row],[Datumtijd]]))+TIME(HOUR(Data_Warmte[[#This Row],[Datumtijd]]),MINUTE(Data_Warmte[[#This Row],[Datumtijd]]),SECOND(Data_Warmte[[#This Row],[Datumtijd]]))</f>
        <v>1663.1666666666667</v>
      </c>
      <c r="C4823" s="11">
        <v>7.9699999999999999E-6</v>
      </c>
      <c r="D4823" s="7">
        <f>Data_Warmte[[#This Row],[Fractie]]/MAX(Data_Warmte[Fractie])</f>
        <v>1.9295656719565981E-2</v>
      </c>
    </row>
    <row r="4824" spans="1:4" x14ac:dyDescent="0.25">
      <c r="A4824" s="10">
        <v>44032.208333333336</v>
      </c>
      <c r="B4824" s="10">
        <f>DATE(1904,MONTH(Data_Warmte[[#This Row],[Datumtijd]]),DAY(Data_Warmte[[#This Row],[Datumtijd]]))+TIME(HOUR(Data_Warmte[[#This Row],[Datumtijd]]),MINUTE(Data_Warmte[[#This Row],[Datumtijd]]),SECOND(Data_Warmte[[#This Row],[Datumtijd]]))</f>
        <v>1663.2083333333333</v>
      </c>
      <c r="C4824" s="11">
        <v>1.149E-5</v>
      </c>
      <c r="D4824" s="7">
        <f>Data_Warmte[[#This Row],[Fractie]]/MAX(Data_Warmte[Fractie])</f>
        <v>2.7817703351043051E-2</v>
      </c>
    </row>
    <row r="4825" spans="1:4" x14ac:dyDescent="0.25">
      <c r="A4825" s="10">
        <v>44032.25</v>
      </c>
      <c r="B4825" s="10">
        <f>DATE(1904,MONTH(Data_Warmte[[#This Row],[Datumtijd]]),DAY(Data_Warmte[[#This Row],[Datumtijd]]))+TIME(HOUR(Data_Warmte[[#This Row],[Datumtijd]]),MINUTE(Data_Warmte[[#This Row],[Datumtijd]]),SECOND(Data_Warmte[[#This Row],[Datumtijd]]))</f>
        <v>1663.25</v>
      </c>
      <c r="C4825" s="11">
        <v>1.9854080000000002E-5</v>
      </c>
      <c r="D4825" s="7">
        <f>Data_Warmte[[#This Row],[Fractie]]/MAX(Data_Warmte[Fractie])</f>
        <v>4.8067441927578489E-2</v>
      </c>
    </row>
    <row r="4826" spans="1:4" x14ac:dyDescent="0.25">
      <c r="A4826" s="10">
        <v>44032.291666666664</v>
      </c>
      <c r="B4826" s="10">
        <f>DATE(1904,MONTH(Data_Warmte[[#This Row],[Datumtijd]]),DAY(Data_Warmte[[#This Row],[Datumtijd]]))+TIME(HOUR(Data_Warmte[[#This Row],[Datumtijd]]),MINUTE(Data_Warmte[[#This Row],[Datumtijd]]),SECOND(Data_Warmte[[#This Row],[Datumtijd]]))</f>
        <v>1663.2916666666667</v>
      </c>
      <c r="C4826" s="11">
        <v>2.3289999999999999E-5</v>
      </c>
      <c r="D4826" s="7">
        <f>Data_Warmte[[#This Row],[Fractie]]/MAX(Data_Warmte[Fractie])</f>
        <v>5.6385927854290044E-2</v>
      </c>
    </row>
    <row r="4827" spans="1:4" x14ac:dyDescent="0.25">
      <c r="A4827" s="10">
        <v>44032.333333333336</v>
      </c>
      <c r="B4827" s="10">
        <f>DATE(1904,MONTH(Data_Warmte[[#This Row],[Datumtijd]]),DAY(Data_Warmte[[#This Row],[Datumtijd]]))+TIME(HOUR(Data_Warmte[[#This Row],[Datumtijd]]),MINUTE(Data_Warmte[[#This Row],[Datumtijd]]),SECOND(Data_Warmte[[#This Row],[Datumtijd]]))</f>
        <v>1663.3333333333333</v>
      </c>
      <c r="C4827" s="11">
        <v>2.3519999999999998E-5</v>
      </c>
      <c r="D4827" s="7">
        <f>Data_Warmte[[#This Row],[Fractie]]/MAX(Data_Warmte[Fractie])</f>
        <v>5.6942766128505871E-2</v>
      </c>
    </row>
    <row r="4828" spans="1:4" x14ac:dyDescent="0.25">
      <c r="A4828" s="10">
        <v>44032.375</v>
      </c>
      <c r="B4828" s="10">
        <f>DATE(1904,MONTH(Data_Warmte[[#This Row],[Datumtijd]]),DAY(Data_Warmte[[#This Row],[Datumtijd]]))+TIME(HOUR(Data_Warmte[[#This Row],[Datumtijd]]),MINUTE(Data_Warmte[[#This Row],[Datumtijd]]),SECOND(Data_Warmte[[#This Row],[Datumtijd]]))</f>
        <v>1663.375</v>
      </c>
      <c r="C4828" s="11">
        <v>2.3879999999999998E-5</v>
      </c>
      <c r="D4828" s="7">
        <f>Data_Warmte[[#This Row],[Fractie]]/MAX(Data_Warmte[Fractie])</f>
        <v>5.7814339079452395E-2</v>
      </c>
    </row>
    <row r="4829" spans="1:4" x14ac:dyDescent="0.25">
      <c r="A4829" s="10">
        <v>44032.416666666664</v>
      </c>
      <c r="B4829" s="10">
        <f>DATE(1904,MONTH(Data_Warmte[[#This Row],[Datumtijd]]),DAY(Data_Warmte[[#This Row],[Datumtijd]]))+TIME(HOUR(Data_Warmte[[#This Row],[Datumtijd]]),MINUTE(Data_Warmte[[#This Row],[Datumtijd]]),SECOND(Data_Warmte[[#This Row],[Datumtijd]]))</f>
        <v>1663.4166666666667</v>
      </c>
      <c r="C4829" s="11">
        <v>2.0129999999999999E-5</v>
      </c>
      <c r="D4829" s="7">
        <f>Data_Warmte[[#This Row],[Fractie]]/MAX(Data_Warmte[Fractie])</f>
        <v>4.873545417375949E-2</v>
      </c>
    </row>
    <row r="4830" spans="1:4" x14ac:dyDescent="0.25">
      <c r="A4830" s="10">
        <v>44032.458333333336</v>
      </c>
      <c r="B4830" s="10">
        <f>DATE(1904,MONTH(Data_Warmte[[#This Row],[Datumtijd]]),DAY(Data_Warmte[[#This Row],[Datumtijd]]))+TIME(HOUR(Data_Warmte[[#This Row],[Datumtijd]]),MINUTE(Data_Warmte[[#This Row],[Datumtijd]]),SECOND(Data_Warmte[[#This Row],[Datumtijd]]))</f>
        <v>1663.4583333333333</v>
      </c>
      <c r="C4830" s="11">
        <v>2.2079999999999999E-5</v>
      </c>
      <c r="D4830" s="7">
        <f>Data_Warmte[[#This Row],[Fractie]]/MAX(Data_Warmte[Fractie])</f>
        <v>5.3456474324719803E-2</v>
      </c>
    </row>
    <row r="4831" spans="1:4" x14ac:dyDescent="0.25">
      <c r="A4831" s="10">
        <v>44032.5</v>
      </c>
      <c r="B4831" s="10">
        <f>DATE(1904,MONTH(Data_Warmte[[#This Row],[Datumtijd]]),DAY(Data_Warmte[[#This Row],[Datumtijd]]))+TIME(HOUR(Data_Warmte[[#This Row],[Datumtijd]]),MINUTE(Data_Warmte[[#This Row],[Datumtijd]]),SECOND(Data_Warmte[[#This Row],[Datumtijd]]))</f>
        <v>1663.5</v>
      </c>
      <c r="C4831" s="11">
        <v>2.1489999999999999E-5</v>
      </c>
      <c r="D4831" s="7">
        <f>Data_Warmte[[#This Row],[Fractie]]/MAX(Data_Warmte[Fractie])</f>
        <v>5.2028063099557452E-2</v>
      </c>
    </row>
    <row r="4832" spans="1:4" x14ac:dyDescent="0.25">
      <c r="A4832" s="10">
        <v>44032.541666666664</v>
      </c>
      <c r="B4832" s="10">
        <f>DATE(1904,MONTH(Data_Warmte[[#This Row],[Datumtijd]]),DAY(Data_Warmte[[#This Row],[Datumtijd]]))+TIME(HOUR(Data_Warmte[[#This Row],[Datumtijd]]),MINUTE(Data_Warmte[[#This Row],[Datumtijd]]),SECOND(Data_Warmte[[#This Row],[Datumtijd]]))</f>
        <v>1663.5416666666667</v>
      </c>
      <c r="C4832" s="11">
        <v>1.7600000000000001E-5</v>
      </c>
      <c r="D4832" s="7">
        <f>Data_Warmte[[#This Row],[Fractie]]/MAX(Data_Warmte[Fractie])</f>
        <v>4.2610233157385352E-2</v>
      </c>
    </row>
    <row r="4833" spans="1:4" x14ac:dyDescent="0.25">
      <c r="A4833" s="10">
        <v>44032.583333333336</v>
      </c>
      <c r="B4833" s="10">
        <f>DATE(1904,MONTH(Data_Warmte[[#This Row],[Datumtijd]]),DAY(Data_Warmte[[#This Row],[Datumtijd]]))+TIME(HOUR(Data_Warmte[[#This Row],[Datumtijd]]),MINUTE(Data_Warmte[[#This Row],[Datumtijd]]),SECOND(Data_Warmte[[#This Row],[Datumtijd]]))</f>
        <v>1663.5833333333333</v>
      </c>
      <c r="C4833" s="11">
        <v>1.6120000000000002E-5</v>
      </c>
      <c r="D4833" s="7">
        <f>Data_Warmte[[#This Row],[Fractie]]/MAX(Data_Warmte[Fractie])</f>
        <v>3.9027099914605221E-2</v>
      </c>
    </row>
    <row r="4834" spans="1:4" x14ac:dyDescent="0.25">
      <c r="A4834" s="10">
        <v>44032.625</v>
      </c>
      <c r="B4834" s="10">
        <f>DATE(1904,MONTH(Data_Warmte[[#This Row],[Datumtijd]]),DAY(Data_Warmte[[#This Row],[Datumtijd]]))+TIME(HOUR(Data_Warmte[[#This Row],[Datumtijd]]),MINUTE(Data_Warmte[[#This Row],[Datumtijd]]),SECOND(Data_Warmte[[#This Row],[Datumtijd]]))</f>
        <v>1663.625</v>
      </c>
      <c r="C4834" s="11">
        <v>1.6779999999999999E-5</v>
      </c>
      <c r="D4834" s="7">
        <f>Data_Warmte[[#This Row],[Fractie]]/MAX(Data_Warmte[Fractie])</f>
        <v>4.0624983658007166E-2</v>
      </c>
    </row>
    <row r="4835" spans="1:4" x14ac:dyDescent="0.25">
      <c r="A4835" s="10">
        <v>44032.666666666664</v>
      </c>
      <c r="B4835" s="10">
        <f>DATE(1904,MONTH(Data_Warmte[[#This Row],[Datumtijd]]),DAY(Data_Warmte[[#This Row],[Datumtijd]]))+TIME(HOUR(Data_Warmte[[#This Row],[Datumtijd]]),MINUTE(Data_Warmte[[#This Row],[Datumtijd]]),SECOND(Data_Warmte[[#This Row],[Datumtijd]]))</f>
        <v>1663.6666666666667</v>
      </c>
      <c r="C4835" s="11">
        <v>2.3009159999999997E-5</v>
      </c>
      <c r="D4835" s="7">
        <f>Data_Warmte[[#This Row],[Fractie]]/MAX(Data_Warmte[Fractie])</f>
        <v>5.5706004111112761E-2</v>
      </c>
    </row>
    <row r="4836" spans="1:4" x14ac:dyDescent="0.25">
      <c r="A4836" s="10">
        <v>44032.708333333336</v>
      </c>
      <c r="B4836" s="10">
        <f>DATE(1904,MONTH(Data_Warmte[[#This Row],[Datumtijd]]),DAY(Data_Warmte[[#This Row],[Datumtijd]]))+TIME(HOUR(Data_Warmte[[#This Row],[Datumtijd]]),MINUTE(Data_Warmte[[#This Row],[Datumtijd]]),SECOND(Data_Warmte[[#This Row],[Datumtijd]]))</f>
        <v>1663.7083333333333</v>
      </c>
      <c r="C4836" s="11">
        <v>3.9424799999999989E-5</v>
      </c>
      <c r="D4836" s="7">
        <f>Data_Warmte[[#This Row],[Fractie]]/MAX(Data_Warmte[Fractie])</f>
        <v>9.5448859101323044E-2</v>
      </c>
    </row>
    <row r="4837" spans="1:4" x14ac:dyDescent="0.25">
      <c r="A4837" s="10">
        <v>44032.75</v>
      </c>
      <c r="B4837" s="10">
        <f>DATE(1904,MONTH(Data_Warmte[[#This Row],[Datumtijd]]),DAY(Data_Warmte[[#This Row],[Datumtijd]]))+TIME(HOUR(Data_Warmte[[#This Row],[Datumtijd]]),MINUTE(Data_Warmte[[#This Row],[Datumtijd]]),SECOND(Data_Warmte[[#This Row],[Datumtijd]]))</f>
        <v>1663.75</v>
      </c>
      <c r="C4837" s="11">
        <v>3.867754999999998E-5</v>
      </c>
      <c r="D4837" s="7">
        <f>Data_Warmte[[#This Row],[Fractie]]/MAX(Data_Warmte[Fractie])</f>
        <v>9.3639739969115274E-2</v>
      </c>
    </row>
    <row r="4838" spans="1:4" x14ac:dyDescent="0.25">
      <c r="A4838" s="10">
        <v>44032.791666666664</v>
      </c>
      <c r="B4838" s="10">
        <f>DATE(1904,MONTH(Data_Warmte[[#This Row],[Datumtijd]]),DAY(Data_Warmte[[#This Row],[Datumtijd]]))+TIME(HOUR(Data_Warmte[[#This Row],[Datumtijd]]),MINUTE(Data_Warmte[[#This Row],[Datumtijd]]),SECOND(Data_Warmte[[#This Row],[Datumtijd]]))</f>
        <v>1663.7916666666667</v>
      </c>
      <c r="C4838" s="11">
        <v>3.1234890000000001E-5</v>
      </c>
      <c r="D4838" s="7">
        <f>Data_Warmte[[#This Row],[Fractie]]/MAX(Data_Warmte[Fractie])</f>
        <v>7.5620792360527503E-2</v>
      </c>
    </row>
    <row r="4839" spans="1:4" x14ac:dyDescent="0.25">
      <c r="A4839" s="10">
        <v>44032.833333333336</v>
      </c>
      <c r="B4839" s="10">
        <f>DATE(1904,MONTH(Data_Warmte[[#This Row],[Datumtijd]]),DAY(Data_Warmte[[#This Row],[Datumtijd]]))+TIME(HOUR(Data_Warmte[[#This Row],[Datumtijd]]),MINUTE(Data_Warmte[[#This Row],[Datumtijd]]),SECOND(Data_Warmte[[#This Row],[Datumtijd]]))</f>
        <v>1663.8333333333333</v>
      </c>
      <c r="C4839" s="11">
        <v>2.4954590000000016E-5</v>
      </c>
      <c r="D4839" s="7">
        <f>Data_Warmte[[#This Row],[Fractie]]/MAX(Data_Warmte[Fractie])</f>
        <v>6.0415960127668047E-2</v>
      </c>
    </row>
    <row r="4840" spans="1:4" x14ac:dyDescent="0.25">
      <c r="A4840" s="10">
        <v>44032.875</v>
      </c>
      <c r="B4840" s="10">
        <f>DATE(1904,MONTH(Data_Warmte[[#This Row],[Datumtijd]]),DAY(Data_Warmte[[#This Row],[Datumtijd]]))+TIME(HOUR(Data_Warmte[[#This Row],[Datumtijd]]),MINUTE(Data_Warmte[[#This Row],[Datumtijd]]),SECOND(Data_Warmte[[#This Row],[Datumtijd]]))</f>
        <v>1663.875</v>
      </c>
      <c r="C4840" s="11">
        <v>2.1525289999999995E-5</v>
      </c>
      <c r="D4840" s="7">
        <f>Data_Warmte[[#This Row],[Fractie]]/MAX(Data_Warmte[Fractie])</f>
        <v>5.2113501459109951E-2</v>
      </c>
    </row>
    <row r="4841" spans="1:4" x14ac:dyDescent="0.25">
      <c r="A4841" s="10">
        <v>44032.916666666664</v>
      </c>
      <c r="B4841" s="10">
        <f>DATE(1904,MONTH(Data_Warmte[[#This Row],[Datumtijd]]),DAY(Data_Warmte[[#This Row],[Datumtijd]]))+TIME(HOUR(Data_Warmte[[#This Row],[Datumtijd]]),MINUTE(Data_Warmte[[#This Row],[Datumtijd]]),SECOND(Data_Warmte[[#This Row],[Datumtijd]]))</f>
        <v>1663.9166666666667</v>
      </c>
      <c r="C4841" s="11">
        <v>1.845850000000001E-5</v>
      </c>
      <c r="D4841" s="7">
        <f>Data_Warmte[[#This Row],[Fractie]]/MAX(Data_Warmte[Fractie])</f>
        <v>4.4688692541795333E-2</v>
      </c>
    </row>
    <row r="4842" spans="1:4" x14ac:dyDescent="0.25">
      <c r="A4842" s="10">
        <v>44032.958333333336</v>
      </c>
      <c r="B4842" s="10">
        <f>DATE(1904,MONTH(Data_Warmte[[#This Row],[Datumtijd]]),DAY(Data_Warmte[[#This Row],[Datumtijd]]))+TIME(HOUR(Data_Warmte[[#This Row],[Datumtijd]]),MINUTE(Data_Warmte[[#This Row],[Datumtijd]]),SECOND(Data_Warmte[[#This Row],[Datumtijd]]))</f>
        <v>1663.9583333333333</v>
      </c>
      <c r="C4842" s="11">
        <v>1.369708E-5</v>
      </c>
      <c r="D4842" s="7">
        <f>Data_Warmte[[#This Row],[Fractie]]/MAX(Data_Warmte[Fractie])</f>
        <v>3.3161123430418167E-2</v>
      </c>
    </row>
    <row r="4843" spans="1:4" x14ac:dyDescent="0.25">
      <c r="A4843" s="10">
        <v>44033</v>
      </c>
      <c r="B4843" s="10">
        <f>DATE(1904,MONTH(Data_Warmte[[#This Row],[Datumtijd]]),DAY(Data_Warmte[[#This Row],[Datumtijd]]))+TIME(HOUR(Data_Warmte[[#This Row],[Datumtijd]]),MINUTE(Data_Warmte[[#This Row],[Datumtijd]]),SECOND(Data_Warmte[[#This Row],[Datumtijd]]))</f>
        <v>1664</v>
      </c>
      <c r="C4843" s="11">
        <v>8.3911E-6</v>
      </c>
      <c r="D4843" s="7">
        <f>Data_Warmte[[#This Row],[Fractie]]/MAX(Data_Warmte[Fractie])</f>
        <v>2.0315154968575923E-2</v>
      </c>
    </row>
    <row r="4844" spans="1:4" x14ac:dyDescent="0.25">
      <c r="A4844" s="10">
        <v>44033.041666666664</v>
      </c>
      <c r="B4844" s="10">
        <f>DATE(1904,MONTH(Data_Warmte[[#This Row],[Datumtijd]]),DAY(Data_Warmte[[#This Row],[Datumtijd]]))+TIME(HOUR(Data_Warmte[[#This Row],[Datumtijd]]),MINUTE(Data_Warmte[[#This Row],[Datumtijd]]),SECOND(Data_Warmte[[#This Row],[Datumtijd]]))</f>
        <v>1664.0416666666667</v>
      </c>
      <c r="C4844" s="11">
        <v>7.2789699999999997E-6</v>
      </c>
      <c r="D4844" s="7">
        <f>Data_Warmte[[#This Row],[Fractie]]/MAX(Data_Warmte[Fractie])</f>
        <v>1.7622648229864389E-2</v>
      </c>
    </row>
    <row r="4845" spans="1:4" x14ac:dyDescent="0.25">
      <c r="A4845" s="10">
        <v>44033.083333333336</v>
      </c>
      <c r="B4845" s="10">
        <f>DATE(1904,MONTH(Data_Warmte[[#This Row],[Datumtijd]]),DAY(Data_Warmte[[#This Row],[Datumtijd]]))+TIME(HOUR(Data_Warmte[[#This Row],[Datumtijd]]),MINUTE(Data_Warmte[[#This Row],[Datumtijd]]),SECOND(Data_Warmte[[#This Row],[Datumtijd]]))</f>
        <v>1664.0833333333333</v>
      </c>
      <c r="C4845" s="11">
        <v>7.3864799999999947E-6</v>
      </c>
      <c r="D4845" s="7">
        <f>Data_Warmte[[#This Row],[Fractie]]/MAX(Data_Warmte[Fractie])</f>
        <v>1.7882933807520655E-2</v>
      </c>
    </row>
    <row r="4846" spans="1:4" x14ac:dyDescent="0.25">
      <c r="A4846" s="10">
        <v>44033.125</v>
      </c>
      <c r="B4846" s="10">
        <f>DATE(1904,MONTH(Data_Warmte[[#This Row],[Datumtijd]]),DAY(Data_Warmte[[#This Row],[Datumtijd]]))+TIME(HOUR(Data_Warmte[[#This Row],[Datumtijd]]),MINUTE(Data_Warmte[[#This Row],[Datumtijd]]),SECOND(Data_Warmte[[#This Row],[Datumtijd]]))</f>
        <v>1664.125</v>
      </c>
      <c r="C4846" s="11">
        <v>7.72682E-6</v>
      </c>
      <c r="D4846" s="7">
        <f>Data_Warmte[[#This Row],[Fractie]]/MAX(Data_Warmte[Fractie])</f>
        <v>1.8706909191201607E-2</v>
      </c>
    </row>
    <row r="4847" spans="1:4" x14ac:dyDescent="0.25">
      <c r="A4847" s="10">
        <v>44033.166666666664</v>
      </c>
      <c r="B4847" s="10">
        <f>DATE(1904,MONTH(Data_Warmte[[#This Row],[Datumtijd]]),DAY(Data_Warmte[[#This Row],[Datumtijd]]))+TIME(HOUR(Data_Warmte[[#This Row],[Datumtijd]]),MINUTE(Data_Warmte[[#This Row],[Datumtijd]]),SECOND(Data_Warmte[[#This Row],[Datumtijd]]))</f>
        <v>1664.1666666666667</v>
      </c>
      <c r="C4847" s="11">
        <v>7.9699999999999999E-6</v>
      </c>
      <c r="D4847" s="7">
        <f>Data_Warmte[[#This Row],[Fractie]]/MAX(Data_Warmte[Fractie])</f>
        <v>1.9295656719565981E-2</v>
      </c>
    </row>
    <row r="4848" spans="1:4" x14ac:dyDescent="0.25">
      <c r="A4848" s="10">
        <v>44033.208333333336</v>
      </c>
      <c r="B4848" s="10">
        <f>DATE(1904,MONTH(Data_Warmte[[#This Row],[Datumtijd]]),DAY(Data_Warmte[[#This Row],[Datumtijd]]))+TIME(HOUR(Data_Warmte[[#This Row],[Datumtijd]]),MINUTE(Data_Warmte[[#This Row],[Datumtijd]]),SECOND(Data_Warmte[[#This Row],[Datumtijd]]))</f>
        <v>1664.2083333333333</v>
      </c>
      <c r="C4848" s="11">
        <v>1.149E-5</v>
      </c>
      <c r="D4848" s="7">
        <f>Data_Warmte[[#This Row],[Fractie]]/MAX(Data_Warmte[Fractie])</f>
        <v>2.7817703351043051E-2</v>
      </c>
    </row>
    <row r="4849" spans="1:4" x14ac:dyDescent="0.25">
      <c r="A4849" s="10">
        <v>44033.25</v>
      </c>
      <c r="B4849" s="10">
        <f>DATE(1904,MONTH(Data_Warmte[[#This Row],[Datumtijd]]),DAY(Data_Warmte[[#This Row],[Datumtijd]]))+TIME(HOUR(Data_Warmte[[#This Row],[Datumtijd]]),MINUTE(Data_Warmte[[#This Row],[Datumtijd]]),SECOND(Data_Warmte[[#This Row],[Datumtijd]]))</f>
        <v>1664.25</v>
      </c>
      <c r="C4849" s="11">
        <v>2.1784080000000002E-5</v>
      </c>
      <c r="D4849" s="7">
        <f>Data_Warmte[[#This Row],[Fractie]]/MAX(Data_Warmte[Fractie])</f>
        <v>5.274004135904177E-2</v>
      </c>
    </row>
    <row r="4850" spans="1:4" x14ac:dyDescent="0.25">
      <c r="A4850" s="10">
        <v>44033.291666666664</v>
      </c>
      <c r="B4850" s="10">
        <f>DATE(1904,MONTH(Data_Warmte[[#This Row],[Datumtijd]]),DAY(Data_Warmte[[#This Row],[Datumtijd]]))+TIME(HOUR(Data_Warmte[[#This Row],[Datumtijd]]),MINUTE(Data_Warmte[[#This Row],[Datumtijd]]),SECOND(Data_Warmte[[#This Row],[Datumtijd]]))</f>
        <v>1664.2916666666667</v>
      </c>
      <c r="C4850" s="11">
        <v>2.4991500000000003E-5</v>
      </c>
      <c r="D4850" s="7">
        <f>Data_Warmte[[#This Row],[Fractie]]/MAX(Data_Warmte[Fractie])</f>
        <v>6.050532056549978E-2</v>
      </c>
    </row>
    <row r="4851" spans="1:4" x14ac:dyDescent="0.25">
      <c r="A4851" s="10">
        <v>44033.333333333336</v>
      </c>
      <c r="B4851" s="10">
        <f>DATE(1904,MONTH(Data_Warmte[[#This Row],[Datumtijd]]),DAY(Data_Warmte[[#This Row],[Datumtijd]]))+TIME(HOUR(Data_Warmte[[#This Row],[Datumtijd]]),MINUTE(Data_Warmte[[#This Row],[Datumtijd]]),SECOND(Data_Warmte[[#This Row],[Datumtijd]]))</f>
        <v>1664.3333333333333</v>
      </c>
      <c r="C4851" s="11">
        <v>2.3519999999999998E-5</v>
      </c>
      <c r="D4851" s="7">
        <f>Data_Warmte[[#This Row],[Fractie]]/MAX(Data_Warmte[Fractie])</f>
        <v>5.6942766128505871E-2</v>
      </c>
    </row>
    <row r="4852" spans="1:4" x14ac:dyDescent="0.25">
      <c r="A4852" s="10">
        <v>44033.375</v>
      </c>
      <c r="B4852" s="10">
        <f>DATE(1904,MONTH(Data_Warmte[[#This Row],[Datumtijd]]),DAY(Data_Warmte[[#This Row],[Datumtijd]]))+TIME(HOUR(Data_Warmte[[#This Row],[Datumtijd]]),MINUTE(Data_Warmte[[#This Row],[Datumtijd]]),SECOND(Data_Warmte[[#This Row],[Datumtijd]]))</f>
        <v>1664.375</v>
      </c>
      <c r="C4852" s="11">
        <v>2.3879999999999998E-5</v>
      </c>
      <c r="D4852" s="7">
        <f>Data_Warmte[[#This Row],[Fractie]]/MAX(Data_Warmte[Fractie])</f>
        <v>5.7814339079452395E-2</v>
      </c>
    </row>
    <row r="4853" spans="1:4" x14ac:dyDescent="0.25">
      <c r="A4853" s="10">
        <v>44033.416666666664</v>
      </c>
      <c r="B4853" s="10">
        <f>DATE(1904,MONTH(Data_Warmte[[#This Row],[Datumtijd]]),DAY(Data_Warmte[[#This Row],[Datumtijd]]))+TIME(HOUR(Data_Warmte[[#This Row],[Datumtijd]]),MINUTE(Data_Warmte[[#This Row],[Datumtijd]]),SECOND(Data_Warmte[[#This Row],[Datumtijd]]))</f>
        <v>1664.4166666666667</v>
      </c>
      <c r="C4853" s="11">
        <v>2.0129999999999999E-5</v>
      </c>
      <c r="D4853" s="7">
        <f>Data_Warmte[[#This Row],[Fractie]]/MAX(Data_Warmte[Fractie])</f>
        <v>4.873545417375949E-2</v>
      </c>
    </row>
    <row r="4854" spans="1:4" x14ac:dyDescent="0.25">
      <c r="A4854" s="10">
        <v>44033.458333333336</v>
      </c>
      <c r="B4854" s="10">
        <f>DATE(1904,MONTH(Data_Warmte[[#This Row],[Datumtijd]]),DAY(Data_Warmte[[#This Row],[Datumtijd]]))+TIME(HOUR(Data_Warmte[[#This Row],[Datumtijd]]),MINUTE(Data_Warmte[[#This Row],[Datumtijd]]),SECOND(Data_Warmte[[#This Row],[Datumtijd]]))</f>
        <v>1664.4583333333333</v>
      </c>
      <c r="C4854" s="11">
        <v>2.2079999999999999E-5</v>
      </c>
      <c r="D4854" s="7">
        <f>Data_Warmte[[#This Row],[Fractie]]/MAX(Data_Warmte[Fractie])</f>
        <v>5.3456474324719803E-2</v>
      </c>
    </row>
    <row r="4855" spans="1:4" x14ac:dyDescent="0.25">
      <c r="A4855" s="10">
        <v>44033.5</v>
      </c>
      <c r="B4855" s="10">
        <f>DATE(1904,MONTH(Data_Warmte[[#This Row],[Datumtijd]]),DAY(Data_Warmte[[#This Row],[Datumtijd]]))+TIME(HOUR(Data_Warmte[[#This Row],[Datumtijd]]),MINUTE(Data_Warmte[[#This Row],[Datumtijd]]),SECOND(Data_Warmte[[#This Row],[Datumtijd]]))</f>
        <v>1664.5</v>
      </c>
      <c r="C4855" s="11">
        <v>2.1489999999999999E-5</v>
      </c>
      <c r="D4855" s="7">
        <f>Data_Warmte[[#This Row],[Fractie]]/MAX(Data_Warmte[Fractie])</f>
        <v>5.2028063099557452E-2</v>
      </c>
    </row>
    <row r="4856" spans="1:4" x14ac:dyDescent="0.25">
      <c r="A4856" s="10">
        <v>44033.541666666664</v>
      </c>
      <c r="B4856" s="10">
        <f>DATE(1904,MONTH(Data_Warmte[[#This Row],[Datumtijd]]),DAY(Data_Warmte[[#This Row],[Datumtijd]]))+TIME(HOUR(Data_Warmte[[#This Row],[Datumtijd]]),MINUTE(Data_Warmte[[#This Row],[Datumtijd]]),SECOND(Data_Warmte[[#This Row],[Datumtijd]]))</f>
        <v>1664.5416666666667</v>
      </c>
      <c r="C4856" s="11">
        <v>1.7600000000000001E-5</v>
      </c>
      <c r="D4856" s="7">
        <f>Data_Warmte[[#This Row],[Fractie]]/MAX(Data_Warmte[Fractie])</f>
        <v>4.2610233157385352E-2</v>
      </c>
    </row>
    <row r="4857" spans="1:4" x14ac:dyDescent="0.25">
      <c r="A4857" s="10">
        <v>44033.583333333336</v>
      </c>
      <c r="B4857" s="10">
        <f>DATE(1904,MONTH(Data_Warmte[[#This Row],[Datumtijd]]),DAY(Data_Warmte[[#This Row],[Datumtijd]]))+TIME(HOUR(Data_Warmte[[#This Row],[Datumtijd]]),MINUTE(Data_Warmte[[#This Row],[Datumtijd]]),SECOND(Data_Warmte[[#This Row],[Datumtijd]]))</f>
        <v>1664.5833333333333</v>
      </c>
      <c r="C4857" s="11">
        <v>1.6120000000000002E-5</v>
      </c>
      <c r="D4857" s="7">
        <f>Data_Warmte[[#This Row],[Fractie]]/MAX(Data_Warmte[Fractie])</f>
        <v>3.9027099914605221E-2</v>
      </c>
    </row>
    <row r="4858" spans="1:4" x14ac:dyDescent="0.25">
      <c r="A4858" s="10">
        <v>44033.625</v>
      </c>
      <c r="B4858" s="10">
        <f>DATE(1904,MONTH(Data_Warmte[[#This Row],[Datumtijd]]),DAY(Data_Warmte[[#This Row],[Datumtijd]]))+TIME(HOUR(Data_Warmte[[#This Row],[Datumtijd]]),MINUTE(Data_Warmte[[#This Row],[Datumtijd]]),SECOND(Data_Warmte[[#This Row],[Datumtijd]]))</f>
        <v>1664.625</v>
      </c>
      <c r="C4858" s="11">
        <v>1.6779999999999999E-5</v>
      </c>
      <c r="D4858" s="7">
        <f>Data_Warmte[[#This Row],[Fractie]]/MAX(Data_Warmte[Fractie])</f>
        <v>4.0624983658007166E-2</v>
      </c>
    </row>
    <row r="4859" spans="1:4" x14ac:dyDescent="0.25">
      <c r="A4859" s="10">
        <v>44033.666666666664</v>
      </c>
      <c r="B4859" s="10">
        <f>DATE(1904,MONTH(Data_Warmte[[#This Row],[Datumtijd]]),DAY(Data_Warmte[[#This Row],[Datumtijd]]))+TIME(HOUR(Data_Warmte[[#This Row],[Datumtijd]]),MINUTE(Data_Warmte[[#This Row],[Datumtijd]]),SECOND(Data_Warmte[[#This Row],[Datumtijd]]))</f>
        <v>1664.6666666666667</v>
      </c>
      <c r="C4859" s="11">
        <v>2.4404300000000006E-5</v>
      </c>
      <c r="D4859" s="7">
        <f>Data_Warmte[[#This Row],[Fractie]]/MAX(Data_Warmte[Fractie])</f>
        <v>5.9083688241067023E-2</v>
      </c>
    </row>
    <row r="4860" spans="1:4" x14ac:dyDescent="0.25">
      <c r="A4860" s="10">
        <v>44033.708333333336</v>
      </c>
      <c r="B4860" s="10">
        <f>DATE(1904,MONTH(Data_Warmte[[#This Row],[Datumtijd]]),DAY(Data_Warmte[[#This Row],[Datumtijd]]))+TIME(HOUR(Data_Warmte[[#This Row],[Datumtijd]]),MINUTE(Data_Warmte[[#This Row],[Datumtijd]]),SECOND(Data_Warmte[[#This Row],[Datumtijd]]))</f>
        <v>1664.7083333333333</v>
      </c>
      <c r="C4860" s="11">
        <v>3.9719099999999997E-5</v>
      </c>
      <c r="D4860" s="7">
        <f>Data_Warmte[[#This Row],[Fractie]]/MAX(Data_Warmte[Fractie])</f>
        <v>9.6161369988721837E-2</v>
      </c>
    </row>
    <row r="4861" spans="1:4" x14ac:dyDescent="0.25">
      <c r="A4861" s="10">
        <v>44033.75</v>
      </c>
      <c r="B4861" s="10">
        <f>DATE(1904,MONTH(Data_Warmte[[#This Row],[Datumtijd]]),DAY(Data_Warmte[[#This Row],[Datumtijd]]))+TIME(HOUR(Data_Warmte[[#This Row],[Datumtijd]]),MINUTE(Data_Warmte[[#This Row],[Datumtijd]]),SECOND(Data_Warmte[[#This Row],[Datumtijd]]))</f>
        <v>1664.75</v>
      </c>
      <c r="C4861" s="11">
        <v>3.9843799999999993E-5</v>
      </c>
      <c r="D4861" s="7">
        <f>Data_Warmte[[#This Row],[Fractie]]/MAX(Data_Warmte[Fractie])</f>
        <v>9.6463273174785799E-2</v>
      </c>
    </row>
    <row r="4862" spans="1:4" x14ac:dyDescent="0.25">
      <c r="A4862" s="10">
        <v>44033.791666666664</v>
      </c>
      <c r="B4862" s="10">
        <f>DATE(1904,MONTH(Data_Warmte[[#This Row],[Datumtijd]]),DAY(Data_Warmte[[#This Row],[Datumtijd]]))+TIME(HOUR(Data_Warmte[[#This Row],[Datumtijd]]),MINUTE(Data_Warmte[[#This Row],[Datumtijd]]),SECOND(Data_Warmte[[#This Row],[Datumtijd]]))</f>
        <v>1664.7916666666667</v>
      </c>
      <c r="C4862" s="11">
        <v>3.1684099999999997E-5</v>
      </c>
      <c r="D4862" s="7">
        <f>Data_Warmte[[#This Row],[Fractie]]/MAX(Data_Warmte[Fractie])</f>
        <v>7.6708345930790511E-2</v>
      </c>
    </row>
    <row r="4863" spans="1:4" x14ac:dyDescent="0.25">
      <c r="A4863" s="10">
        <v>44033.833333333336</v>
      </c>
      <c r="B4863" s="10">
        <f>DATE(1904,MONTH(Data_Warmte[[#This Row],[Datumtijd]]),DAY(Data_Warmte[[#This Row],[Datumtijd]]))+TIME(HOUR(Data_Warmte[[#This Row],[Datumtijd]]),MINUTE(Data_Warmte[[#This Row],[Datumtijd]]),SECOND(Data_Warmte[[#This Row],[Datumtijd]]))</f>
        <v>1664.8333333333333</v>
      </c>
      <c r="C4863" s="11">
        <v>2.5194740000000024E-5</v>
      </c>
      <c r="D4863" s="7">
        <f>Data_Warmte[[#This Row],[Fractie]]/MAX(Data_Warmte[Fractie])</f>
        <v>6.0997371917028635E-2</v>
      </c>
    </row>
    <row r="4864" spans="1:4" x14ac:dyDescent="0.25">
      <c r="A4864" s="10">
        <v>44033.875</v>
      </c>
      <c r="B4864" s="10">
        <f>DATE(1904,MONTH(Data_Warmte[[#This Row],[Datumtijd]]),DAY(Data_Warmte[[#This Row],[Datumtijd]]))+TIME(HOUR(Data_Warmte[[#This Row],[Datumtijd]]),MINUTE(Data_Warmte[[#This Row],[Datumtijd]]),SECOND(Data_Warmte[[#This Row],[Datumtijd]]))</f>
        <v>1664.875</v>
      </c>
      <c r="C4864" s="11">
        <v>2.1327559999999996E-5</v>
      </c>
      <c r="D4864" s="7">
        <f>Data_Warmte[[#This Row],[Fractie]]/MAX(Data_Warmte[Fractie])</f>
        <v>5.1634790015802574E-2</v>
      </c>
    </row>
    <row r="4865" spans="1:4" x14ac:dyDescent="0.25">
      <c r="A4865" s="10">
        <v>44033.916666666664</v>
      </c>
      <c r="B4865" s="10">
        <f>DATE(1904,MONTH(Data_Warmte[[#This Row],[Datumtijd]]),DAY(Data_Warmte[[#This Row],[Datumtijd]]))+TIME(HOUR(Data_Warmte[[#This Row],[Datumtijd]]),MINUTE(Data_Warmte[[#This Row],[Datumtijd]]),SECOND(Data_Warmte[[#This Row],[Datumtijd]]))</f>
        <v>1664.9166666666667</v>
      </c>
      <c r="C4865" s="11">
        <v>1.8325250000000009E-5</v>
      </c>
      <c r="D4865" s="7">
        <f>Data_Warmte[[#This Row],[Fractie]]/MAX(Data_Warmte[Fractie])</f>
        <v>4.4366089498146383E-2</v>
      </c>
    </row>
    <row r="4866" spans="1:4" x14ac:dyDescent="0.25">
      <c r="A4866" s="10">
        <v>44033.958333333336</v>
      </c>
      <c r="B4866" s="10">
        <f>DATE(1904,MONTH(Data_Warmte[[#This Row],[Datumtijd]]),DAY(Data_Warmte[[#This Row],[Datumtijd]]))+TIME(HOUR(Data_Warmte[[#This Row],[Datumtijd]]),MINUTE(Data_Warmte[[#This Row],[Datumtijd]]),SECOND(Data_Warmte[[#This Row],[Datumtijd]]))</f>
        <v>1664.9583333333333</v>
      </c>
      <c r="C4866" s="11">
        <v>1.3610819999999998E-5</v>
      </c>
      <c r="D4866" s="7">
        <f>Data_Warmte[[#This Row],[Fractie]]/MAX(Data_Warmte[Fractie])</f>
        <v>3.2952284867227476E-2</v>
      </c>
    </row>
    <row r="4867" spans="1:4" x14ac:dyDescent="0.25">
      <c r="A4867" s="10">
        <v>44034</v>
      </c>
      <c r="B4867" s="10">
        <f>DATE(1904,MONTH(Data_Warmte[[#This Row],[Datumtijd]]),DAY(Data_Warmte[[#This Row],[Datumtijd]]))+TIME(HOUR(Data_Warmte[[#This Row],[Datumtijd]]),MINUTE(Data_Warmte[[#This Row],[Datumtijd]]),SECOND(Data_Warmte[[#This Row],[Datumtijd]]))</f>
        <v>1665</v>
      </c>
      <c r="C4867" s="11">
        <v>8.2127499999999986E-6</v>
      </c>
      <c r="D4867" s="7">
        <f>Data_Warmte[[#This Row],[Fractie]]/MAX(Data_Warmte[Fractie])</f>
        <v>1.9883363202461164E-2</v>
      </c>
    </row>
    <row r="4868" spans="1:4" x14ac:dyDescent="0.25">
      <c r="A4868" s="10">
        <v>44034.041666666664</v>
      </c>
      <c r="B4868" s="10">
        <f>DATE(1904,MONTH(Data_Warmte[[#This Row],[Datumtijd]]),DAY(Data_Warmte[[#This Row],[Datumtijd]]))+TIME(HOUR(Data_Warmte[[#This Row],[Datumtijd]]),MINUTE(Data_Warmte[[#This Row],[Datumtijd]]),SECOND(Data_Warmte[[#This Row],[Datumtijd]]))</f>
        <v>1665.0416666666667</v>
      </c>
      <c r="C4868" s="11">
        <v>7.1674300000000006E-6</v>
      </c>
      <c r="D4868" s="7">
        <f>Data_Warmte[[#This Row],[Fractie]]/MAX(Data_Warmte[Fractie])</f>
        <v>1.7352605877229459E-2</v>
      </c>
    </row>
    <row r="4869" spans="1:4" x14ac:dyDescent="0.25">
      <c r="A4869" s="10">
        <v>44034.083333333336</v>
      </c>
      <c r="B4869" s="10">
        <f>DATE(1904,MONTH(Data_Warmte[[#This Row],[Datumtijd]]),DAY(Data_Warmte[[#This Row],[Datumtijd]]))+TIME(HOUR(Data_Warmte[[#This Row],[Datumtijd]]),MINUTE(Data_Warmte[[#This Row],[Datumtijd]]),SECOND(Data_Warmte[[#This Row],[Datumtijd]]))</f>
        <v>1665.0833333333333</v>
      </c>
      <c r="C4869" s="11">
        <v>7.1151600000000015E-6</v>
      </c>
      <c r="D4869" s="7">
        <f>Data_Warmte[[#This Row],[Fractie]]/MAX(Data_Warmte[Fractie])</f>
        <v>1.722605832682398E-2</v>
      </c>
    </row>
    <row r="4870" spans="1:4" x14ac:dyDescent="0.25">
      <c r="A4870" s="10">
        <v>44034.125</v>
      </c>
      <c r="B4870" s="10">
        <f>DATE(1904,MONTH(Data_Warmte[[#This Row],[Datumtijd]]),DAY(Data_Warmte[[#This Row],[Datumtijd]]))+TIME(HOUR(Data_Warmte[[#This Row],[Datumtijd]]),MINUTE(Data_Warmte[[#This Row],[Datumtijd]]),SECOND(Data_Warmte[[#This Row],[Datumtijd]]))</f>
        <v>1665.125</v>
      </c>
      <c r="C4870" s="11">
        <v>7.5632799999999961E-6</v>
      </c>
      <c r="D4870" s="7">
        <f>Data_Warmte[[#This Row],[Fractie]]/MAX(Data_Warmte[Fractie])</f>
        <v>1.8310972967874393E-2</v>
      </c>
    </row>
    <row r="4871" spans="1:4" x14ac:dyDescent="0.25">
      <c r="A4871" s="10">
        <v>44034.166666666664</v>
      </c>
      <c r="B4871" s="10">
        <f>DATE(1904,MONTH(Data_Warmte[[#This Row],[Datumtijd]]),DAY(Data_Warmte[[#This Row],[Datumtijd]]))+TIME(HOUR(Data_Warmte[[#This Row],[Datumtijd]]),MINUTE(Data_Warmte[[#This Row],[Datumtijd]]),SECOND(Data_Warmte[[#This Row],[Datumtijd]]))</f>
        <v>1665.1666666666667</v>
      </c>
      <c r="C4871" s="11">
        <v>7.9699999999999999E-6</v>
      </c>
      <c r="D4871" s="7">
        <f>Data_Warmte[[#This Row],[Fractie]]/MAX(Data_Warmte[Fractie])</f>
        <v>1.9295656719565981E-2</v>
      </c>
    </row>
    <row r="4872" spans="1:4" x14ac:dyDescent="0.25">
      <c r="A4872" s="10">
        <v>44034.208333333336</v>
      </c>
      <c r="B4872" s="10">
        <f>DATE(1904,MONTH(Data_Warmte[[#This Row],[Datumtijd]]),DAY(Data_Warmte[[#This Row],[Datumtijd]]))+TIME(HOUR(Data_Warmte[[#This Row],[Datumtijd]]),MINUTE(Data_Warmte[[#This Row],[Datumtijd]]),SECOND(Data_Warmte[[#This Row],[Datumtijd]]))</f>
        <v>1665.2083333333333</v>
      </c>
      <c r="C4872" s="11">
        <v>1.149E-5</v>
      </c>
      <c r="D4872" s="7">
        <f>Data_Warmte[[#This Row],[Fractie]]/MAX(Data_Warmte[Fractie])</f>
        <v>2.7817703351043051E-2</v>
      </c>
    </row>
    <row r="4873" spans="1:4" x14ac:dyDescent="0.25">
      <c r="A4873" s="10">
        <v>44034.25</v>
      </c>
      <c r="B4873" s="10">
        <f>DATE(1904,MONTH(Data_Warmte[[#This Row],[Datumtijd]]),DAY(Data_Warmte[[#This Row],[Datumtijd]]))+TIME(HOUR(Data_Warmte[[#This Row],[Datumtijd]]),MINUTE(Data_Warmte[[#This Row],[Datumtijd]]),SECOND(Data_Warmte[[#This Row],[Datumtijd]]))</f>
        <v>1665.25</v>
      </c>
      <c r="C4873" s="11">
        <v>2.1135600000000005E-5</v>
      </c>
      <c r="D4873" s="7">
        <f>Data_Warmte[[#This Row],[Fractie]]/MAX(Data_Warmte[Fractie])</f>
        <v>5.1170047950070116E-2</v>
      </c>
    </row>
    <row r="4874" spans="1:4" x14ac:dyDescent="0.25">
      <c r="A4874" s="10">
        <v>44034.291666666664</v>
      </c>
      <c r="B4874" s="10">
        <f>DATE(1904,MONTH(Data_Warmte[[#This Row],[Datumtijd]]),DAY(Data_Warmte[[#This Row],[Datumtijd]]))+TIME(HOUR(Data_Warmte[[#This Row],[Datumtijd]]),MINUTE(Data_Warmte[[#This Row],[Datumtijd]]),SECOND(Data_Warmte[[#This Row],[Datumtijd]]))</f>
        <v>1665.2916666666667</v>
      </c>
      <c r="C4874" s="11">
        <v>2.4622500000000024E-5</v>
      </c>
      <c r="D4874" s="7">
        <f>Data_Warmte[[#This Row],[Fractie]]/MAX(Data_Warmte[Fractie])</f>
        <v>5.961195829077965E-2</v>
      </c>
    </row>
    <row r="4875" spans="1:4" x14ac:dyDescent="0.25">
      <c r="A4875" s="10">
        <v>44034.333333333336</v>
      </c>
      <c r="B4875" s="10">
        <f>DATE(1904,MONTH(Data_Warmte[[#This Row],[Datumtijd]]),DAY(Data_Warmte[[#This Row],[Datumtijd]]))+TIME(HOUR(Data_Warmte[[#This Row],[Datumtijd]]),MINUTE(Data_Warmte[[#This Row],[Datumtijd]]),SECOND(Data_Warmte[[#This Row],[Datumtijd]]))</f>
        <v>1665.3333333333333</v>
      </c>
      <c r="C4875" s="11">
        <v>2.3519999999999998E-5</v>
      </c>
      <c r="D4875" s="7">
        <f>Data_Warmte[[#This Row],[Fractie]]/MAX(Data_Warmte[Fractie])</f>
        <v>5.6942766128505871E-2</v>
      </c>
    </row>
    <row r="4876" spans="1:4" x14ac:dyDescent="0.25">
      <c r="A4876" s="10">
        <v>44034.375</v>
      </c>
      <c r="B4876" s="10">
        <f>DATE(1904,MONTH(Data_Warmte[[#This Row],[Datumtijd]]),DAY(Data_Warmte[[#This Row],[Datumtijd]]))+TIME(HOUR(Data_Warmte[[#This Row],[Datumtijd]]),MINUTE(Data_Warmte[[#This Row],[Datumtijd]]),SECOND(Data_Warmte[[#This Row],[Datumtijd]]))</f>
        <v>1665.375</v>
      </c>
      <c r="C4876" s="11">
        <v>2.3879999999999998E-5</v>
      </c>
      <c r="D4876" s="7">
        <f>Data_Warmte[[#This Row],[Fractie]]/MAX(Data_Warmte[Fractie])</f>
        <v>5.7814339079452395E-2</v>
      </c>
    </row>
    <row r="4877" spans="1:4" x14ac:dyDescent="0.25">
      <c r="A4877" s="10">
        <v>44034.416666666664</v>
      </c>
      <c r="B4877" s="10">
        <f>DATE(1904,MONTH(Data_Warmte[[#This Row],[Datumtijd]]),DAY(Data_Warmte[[#This Row],[Datumtijd]]))+TIME(HOUR(Data_Warmte[[#This Row],[Datumtijd]]),MINUTE(Data_Warmte[[#This Row],[Datumtijd]]),SECOND(Data_Warmte[[#This Row],[Datumtijd]]))</f>
        <v>1665.4166666666667</v>
      </c>
      <c r="C4877" s="11">
        <v>2.0129999999999999E-5</v>
      </c>
      <c r="D4877" s="7">
        <f>Data_Warmte[[#This Row],[Fractie]]/MAX(Data_Warmte[Fractie])</f>
        <v>4.873545417375949E-2</v>
      </c>
    </row>
    <row r="4878" spans="1:4" x14ac:dyDescent="0.25">
      <c r="A4878" s="10">
        <v>44034.458333333336</v>
      </c>
      <c r="B4878" s="10">
        <f>DATE(1904,MONTH(Data_Warmte[[#This Row],[Datumtijd]]),DAY(Data_Warmte[[#This Row],[Datumtijd]]))+TIME(HOUR(Data_Warmte[[#This Row],[Datumtijd]]),MINUTE(Data_Warmte[[#This Row],[Datumtijd]]),SECOND(Data_Warmte[[#This Row],[Datumtijd]]))</f>
        <v>1665.4583333333333</v>
      </c>
      <c r="C4878" s="11">
        <v>2.2079999999999999E-5</v>
      </c>
      <c r="D4878" s="7">
        <f>Data_Warmte[[#This Row],[Fractie]]/MAX(Data_Warmte[Fractie])</f>
        <v>5.3456474324719803E-2</v>
      </c>
    </row>
    <row r="4879" spans="1:4" x14ac:dyDescent="0.25">
      <c r="A4879" s="10">
        <v>44034.5</v>
      </c>
      <c r="B4879" s="10">
        <f>DATE(1904,MONTH(Data_Warmte[[#This Row],[Datumtijd]]),DAY(Data_Warmte[[#This Row],[Datumtijd]]))+TIME(HOUR(Data_Warmte[[#This Row],[Datumtijd]]),MINUTE(Data_Warmte[[#This Row],[Datumtijd]]),SECOND(Data_Warmte[[#This Row],[Datumtijd]]))</f>
        <v>1665.5</v>
      </c>
      <c r="C4879" s="11">
        <v>2.1489999999999999E-5</v>
      </c>
      <c r="D4879" s="7">
        <f>Data_Warmte[[#This Row],[Fractie]]/MAX(Data_Warmte[Fractie])</f>
        <v>5.2028063099557452E-2</v>
      </c>
    </row>
    <row r="4880" spans="1:4" x14ac:dyDescent="0.25">
      <c r="A4880" s="10">
        <v>44034.541666666664</v>
      </c>
      <c r="B4880" s="10">
        <f>DATE(1904,MONTH(Data_Warmte[[#This Row],[Datumtijd]]),DAY(Data_Warmte[[#This Row],[Datumtijd]]))+TIME(HOUR(Data_Warmte[[#This Row],[Datumtijd]]),MINUTE(Data_Warmte[[#This Row],[Datumtijd]]),SECOND(Data_Warmte[[#This Row],[Datumtijd]]))</f>
        <v>1665.5416666666667</v>
      </c>
      <c r="C4880" s="11">
        <v>1.7600000000000001E-5</v>
      </c>
      <c r="D4880" s="7">
        <f>Data_Warmte[[#This Row],[Fractie]]/MAX(Data_Warmte[Fractie])</f>
        <v>4.2610233157385352E-2</v>
      </c>
    </row>
    <row r="4881" spans="1:4" x14ac:dyDescent="0.25">
      <c r="A4881" s="10">
        <v>44034.583333333336</v>
      </c>
      <c r="B4881" s="10">
        <f>DATE(1904,MONTH(Data_Warmte[[#This Row],[Datumtijd]]),DAY(Data_Warmte[[#This Row],[Datumtijd]]))+TIME(HOUR(Data_Warmte[[#This Row],[Datumtijd]]),MINUTE(Data_Warmte[[#This Row],[Datumtijd]]),SECOND(Data_Warmte[[#This Row],[Datumtijd]]))</f>
        <v>1665.5833333333333</v>
      </c>
      <c r="C4881" s="11">
        <v>1.6120000000000002E-5</v>
      </c>
      <c r="D4881" s="7">
        <f>Data_Warmte[[#This Row],[Fractie]]/MAX(Data_Warmte[Fractie])</f>
        <v>3.9027099914605221E-2</v>
      </c>
    </row>
    <row r="4882" spans="1:4" x14ac:dyDescent="0.25">
      <c r="A4882" s="10">
        <v>44034.625</v>
      </c>
      <c r="B4882" s="10">
        <f>DATE(1904,MONTH(Data_Warmte[[#This Row],[Datumtijd]]),DAY(Data_Warmte[[#This Row],[Datumtijd]]))+TIME(HOUR(Data_Warmte[[#This Row],[Datumtijd]]),MINUTE(Data_Warmte[[#This Row],[Datumtijd]]),SECOND(Data_Warmte[[#This Row],[Datumtijd]]))</f>
        <v>1665.625</v>
      </c>
      <c r="C4882" s="11">
        <v>1.6779999999999999E-5</v>
      </c>
      <c r="D4882" s="7">
        <f>Data_Warmte[[#This Row],[Fractie]]/MAX(Data_Warmte[Fractie])</f>
        <v>4.0624983658007166E-2</v>
      </c>
    </row>
    <row r="4883" spans="1:4" x14ac:dyDescent="0.25">
      <c r="A4883" s="10">
        <v>44034.666666666664</v>
      </c>
      <c r="B4883" s="10">
        <f>DATE(1904,MONTH(Data_Warmte[[#This Row],[Datumtijd]]),DAY(Data_Warmte[[#This Row],[Datumtijd]]))+TIME(HOUR(Data_Warmte[[#This Row],[Datumtijd]]),MINUTE(Data_Warmte[[#This Row],[Datumtijd]]),SECOND(Data_Warmte[[#This Row],[Datumtijd]]))</f>
        <v>1665.6666666666667</v>
      </c>
      <c r="C4883" s="11">
        <v>2.4174720000000009E-5</v>
      </c>
      <c r="D4883" s="7">
        <f>Data_Warmte[[#This Row],[Fractie]]/MAX(Data_Warmte[Fractie])</f>
        <v>5.8527866801960635E-2</v>
      </c>
    </row>
    <row r="4884" spans="1:4" x14ac:dyDescent="0.25">
      <c r="A4884" s="10">
        <v>44034.708333333336</v>
      </c>
      <c r="B4884" s="10">
        <f>DATE(1904,MONTH(Data_Warmte[[#This Row],[Datumtijd]]),DAY(Data_Warmte[[#This Row],[Datumtijd]]))+TIME(HOUR(Data_Warmte[[#This Row],[Datumtijd]]),MINUTE(Data_Warmte[[#This Row],[Datumtijd]]),SECOND(Data_Warmte[[#This Row],[Datumtijd]]))</f>
        <v>1665.7083333333333</v>
      </c>
      <c r="C4884" s="11">
        <v>4.0601999999999995E-5</v>
      </c>
      <c r="D4884" s="7">
        <f>Data_Warmte[[#This Row],[Fractie]]/MAX(Data_Warmte[Fractie])</f>
        <v>9.8298902650918174E-2</v>
      </c>
    </row>
    <row r="4885" spans="1:4" x14ac:dyDescent="0.25">
      <c r="A4885" s="10">
        <v>44034.75</v>
      </c>
      <c r="B4885" s="10">
        <f>DATE(1904,MONTH(Data_Warmte[[#This Row],[Datumtijd]]),DAY(Data_Warmte[[#This Row],[Datumtijd]]))+TIME(HOUR(Data_Warmte[[#This Row],[Datumtijd]]),MINUTE(Data_Warmte[[#This Row],[Datumtijd]]),SECOND(Data_Warmte[[#This Row],[Datumtijd]]))</f>
        <v>1665.75</v>
      </c>
      <c r="C4885" s="11">
        <v>3.9626099999999976E-5</v>
      </c>
      <c r="D4885" s="7">
        <f>Data_Warmte[[#This Row],[Fractie]]/MAX(Data_Warmte[Fractie])</f>
        <v>9.5936213643060611E-2</v>
      </c>
    </row>
    <row r="4886" spans="1:4" x14ac:dyDescent="0.25">
      <c r="A4886" s="10">
        <v>44034.791666666664</v>
      </c>
      <c r="B4886" s="10">
        <f>DATE(1904,MONTH(Data_Warmte[[#This Row],[Datumtijd]]),DAY(Data_Warmte[[#This Row],[Datumtijd]]))+TIME(HOUR(Data_Warmte[[#This Row],[Datumtijd]]),MINUTE(Data_Warmte[[#This Row],[Datumtijd]]),SECOND(Data_Warmte[[#This Row],[Datumtijd]]))</f>
        <v>1665.7916666666667</v>
      </c>
      <c r="C4886" s="11">
        <v>3.1885469999999996E-5</v>
      </c>
      <c r="D4886" s="7">
        <f>Data_Warmte[[#This Row],[Fractie]]/MAX(Data_Warmte[Fractie])</f>
        <v>7.7195869945046347E-2</v>
      </c>
    </row>
    <row r="4887" spans="1:4" x14ac:dyDescent="0.25">
      <c r="A4887" s="10">
        <v>44034.833333333336</v>
      </c>
      <c r="B4887" s="10">
        <f>DATE(1904,MONTH(Data_Warmte[[#This Row],[Datumtijd]]),DAY(Data_Warmte[[#This Row],[Datumtijd]]))+TIME(HOUR(Data_Warmte[[#This Row],[Datumtijd]]),MINUTE(Data_Warmte[[#This Row],[Datumtijd]]),SECOND(Data_Warmte[[#This Row],[Datumtijd]]))</f>
        <v>1665.8333333333333</v>
      </c>
      <c r="C4887" s="11">
        <v>2.509868000000002E-5</v>
      </c>
      <c r="D4887" s="7">
        <f>Data_Warmte[[#This Row],[Fractie]]/MAX(Data_Warmte[Fractie])</f>
        <v>6.0764807201284396E-2</v>
      </c>
    </row>
    <row r="4888" spans="1:4" x14ac:dyDescent="0.25">
      <c r="A4888" s="10">
        <v>44034.875</v>
      </c>
      <c r="B4888" s="10">
        <f>DATE(1904,MONTH(Data_Warmte[[#This Row],[Datumtijd]]),DAY(Data_Warmte[[#This Row],[Datumtijd]]))+TIME(HOUR(Data_Warmte[[#This Row],[Datumtijd]]),MINUTE(Data_Warmte[[#This Row],[Datumtijd]]),SECOND(Data_Warmte[[#This Row],[Datumtijd]]))</f>
        <v>1665.875</v>
      </c>
      <c r="C4888" s="11">
        <v>2.1281929999999992E-5</v>
      </c>
      <c r="D4888" s="7">
        <f>Data_Warmte[[#This Row],[Fractie]]/MAX(Data_Warmte[Fractie])</f>
        <v>5.1524318144270095E-2</v>
      </c>
    </row>
    <row r="4889" spans="1:4" x14ac:dyDescent="0.25">
      <c r="A4889" s="10">
        <v>44034.916666666664</v>
      </c>
      <c r="B4889" s="10">
        <f>DATE(1904,MONTH(Data_Warmte[[#This Row],[Datumtijd]]),DAY(Data_Warmte[[#This Row],[Datumtijd]]))+TIME(HOUR(Data_Warmte[[#This Row],[Datumtijd]]),MINUTE(Data_Warmte[[#This Row],[Datumtijd]]),SECOND(Data_Warmte[[#This Row],[Datumtijd]]))</f>
        <v>1665.9166666666667</v>
      </c>
      <c r="C4889" s="11">
        <v>1.8130500000000009E-5</v>
      </c>
      <c r="D4889" s="7">
        <f>Data_Warmte[[#This Row],[Fractie]]/MAX(Data_Warmte[Fractie])</f>
        <v>4.3894592742044061E-2</v>
      </c>
    </row>
    <row r="4890" spans="1:4" x14ac:dyDescent="0.25">
      <c r="A4890" s="10">
        <v>44034.958333333336</v>
      </c>
      <c r="B4890" s="10">
        <f>DATE(1904,MONTH(Data_Warmte[[#This Row],[Datumtijd]]),DAY(Data_Warmte[[#This Row],[Datumtijd]]))+TIME(HOUR(Data_Warmte[[#This Row],[Datumtijd]]),MINUTE(Data_Warmte[[#This Row],[Datumtijd]]),SECOND(Data_Warmte[[#This Row],[Datumtijd]]))</f>
        <v>1665.9583333333333</v>
      </c>
      <c r="C4890" s="11">
        <v>1.3279399999999997E-5</v>
      </c>
      <c r="D4890" s="7">
        <f>Data_Warmte[[#This Row],[Fractie]]/MAX(Data_Warmte[Fractie])</f>
        <v>3.2149905124442213E-2</v>
      </c>
    </row>
    <row r="4891" spans="1:4" x14ac:dyDescent="0.25">
      <c r="A4891" s="10">
        <v>44035</v>
      </c>
      <c r="B4891" s="10">
        <f>DATE(1904,MONTH(Data_Warmte[[#This Row],[Datumtijd]]),DAY(Data_Warmte[[#This Row],[Datumtijd]]))+TIME(HOUR(Data_Warmte[[#This Row],[Datumtijd]]),MINUTE(Data_Warmte[[#This Row],[Datumtijd]]),SECOND(Data_Warmte[[#This Row],[Datumtijd]]))</f>
        <v>1666</v>
      </c>
      <c r="C4891" s="11">
        <v>8.0692000000000006E-6</v>
      </c>
      <c r="D4891" s="7">
        <f>Data_Warmte[[#This Row],[Fractie]]/MAX(Data_Warmte[Fractie])</f>
        <v>1.9535823488271244E-2</v>
      </c>
    </row>
    <row r="4892" spans="1:4" x14ac:dyDescent="0.25">
      <c r="A4892" s="10">
        <v>44035.041666666664</v>
      </c>
      <c r="B4892" s="10">
        <f>DATE(1904,MONTH(Data_Warmte[[#This Row],[Datumtijd]]),DAY(Data_Warmte[[#This Row],[Datumtijd]]))+TIME(HOUR(Data_Warmte[[#This Row],[Datumtijd]]),MINUTE(Data_Warmte[[#This Row],[Datumtijd]]),SECOND(Data_Warmte[[#This Row],[Datumtijd]]))</f>
        <v>1666.0416666666667</v>
      </c>
      <c r="C4892" s="11">
        <v>7.0387300000000038E-6</v>
      </c>
      <c r="D4892" s="7">
        <f>Data_Warmte[[#This Row],[Fractie]]/MAX(Data_Warmte[Fractie])</f>
        <v>1.7041018547266088E-2</v>
      </c>
    </row>
    <row r="4893" spans="1:4" x14ac:dyDescent="0.25">
      <c r="A4893" s="10">
        <v>44035.083333333336</v>
      </c>
      <c r="B4893" s="10">
        <f>DATE(1904,MONTH(Data_Warmte[[#This Row],[Datumtijd]]),DAY(Data_Warmte[[#This Row],[Datumtijd]]))+TIME(HOUR(Data_Warmte[[#This Row],[Datumtijd]]),MINUTE(Data_Warmte[[#This Row],[Datumtijd]]),SECOND(Data_Warmte[[#This Row],[Datumtijd]]))</f>
        <v>1666.0833333333333</v>
      </c>
      <c r="C4893" s="11">
        <v>6.9675999999999992E-6</v>
      </c>
      <c r="D4893" s="7">
        <f>Data_Warmte[[#This Row],[Fractie]]/MAX(Data_Warmte[Fractie])</f>
        <v>1.6868810258374896E-2</v>
      </c>
    </row>
    <row r="4894" spans="1:4" x14ac:dyDescent="0.25">
      <c r="A4894" s="10">
        <v>44035.125</v>
      </c>
      <c r="B4894" s="10">
        <f>DATE(1904,MONTH(Data_Warmte[[#This Row],[Datumtijd]]),DAY(Data_Warmte[[#This Row],[Datumtijd]]))+TIME(HOUR(Data_Warmte[[#This Row],[Datumtijd]]),MINUTE(Data_Warmte[[#This Row],[Datumtijd]]),SECOND(Data_Warmte[[#This Row],[Datumtijd]]))</f>
        <v>1666.125</v>
      </c>
      <c r="C4894" s="11">
        <v>7.375689999999998E-6</v>
      </c>
      <c r="D4894" s="7">
        <f>Data_Warmte[[#This Row],[Fractie]]/MAX(Data_Warmte[Fractie])</f>
        <v>1.7856810829352015E-2</v>
      </c>
    </row>
    <row r="4895" spans="1:4" x14ac:dyDescent="0.25">
      <c r="A4895" s="10">
        <v>44035.166666666664</v>
      </c>
      <c r="B4895" s="10">
        <f>DATE(1904,MONTH(Data_Warmte[[#This Row],[Datumtijd]]),DAY(Data_Warmte[[#This Row],[Datumtijd]]))+TIME(HOUR(Data_Warmte[[#This Row],[Datumtijd]]),MINUTE(Data_Warmte[[#This Row],[Datumtijd]]),SECOND(Data_Warmte[[#This Row],[Datumtijd]]))</f>
        <v>1666.1666666666667</v>
      </c>
      <c r="C4895" s="11">
        <v>7.9699999999999999E-6</v>
      </c>
      <c r="D4895" s="7">
        <f>Data_Warmte[[#This Row],[Fractie]]/MAX(Data_Warmte[Fractie])</f>
        <v>1.9295656719565981E-2</v>
      </c>
    </row>
    <row r="4896" spans="1:4" x14ac:dyDescent="0.25">
      <c r="A4896" s="10">
        <v>44035.208333333336</v>
      </c>
      <c r="B4896" s="10">
        <f>DATE(1904,MONTH(Data_Warmte[[#This Row],[Datumtijd]]),DAY(Data_Warmte[[#This Row],[Datumtijd]]))+TIME(HOUR(Data_Warmte[[#This Row],[Datumtijd]]),MINUTE(Data_Warmte[[#This Row],[Datumtijd]]),SECOND(Data_Warmte[[#This Row],[Datumtijd]]))</f>
        <v>1666.2083333333333</v>
      </c>
      <c r="C4896" s="11">
        <v>1.149E-5</v>
      </c>
      <c r="D4896" s="7">
        <f>Data_Warmte[[#This Row],[Fractie]]/MAX(Data_Warmte[Fractie])</f>
        <v>2.7817703351043051E-2</v>
      </c>
    </row>
    <row r="4897" spans="1:4" x14ac:dyDescent="0.25">
      <c r="A4897" s="10">
        <v>44035.25</v>
      </c>
      <c r="B4897" s="10">
        <f>DATE(1904,MONTH(Data_Warmte[[#This Row],[Datumtijd]]),DAY(Data_Warmte[[#This Row],[Datumtijd]]))+TIME(HOUR(Data_Warmte[[#This Row],[Datumtijd]]),MINUTE(Data_Warmte[[#This Row],[Datumtijd]]),SECOND(Data_Warmte[[#This Row],[Datumtijd]]))</f>
        <v>1666.25</v>
      </c>
      <c r="C4897" s="11">
        <v>2.0903999999999995E-5</v>
      </c>
      <c r="D4897" s="7">
        <f>Data_Warmte[[#This Row],[Fractie]]/MAX(Data_Warmte[Fractie])</f>
        <v>5.0609336018294496E-2</v>
      </c>
    </row>
    <row r="4898" spans="1:4" x14ac:dyDescent="0.25">
      <c r="A4898" s="10">
        <v>44035.291666666664</v>
      </c>
      <c r="B4898" s="10">
        <f>DATE(1904,MONTH(Data_Warmte[[#This Row],[Datumtijd]]),DAY(Data_Warmte[[#This Row],[Datumtijd]]))+TIME(HOUR(Data_Warmte[[#This Row],[Datumtijd]]),MINUTE(Data_Warmte[[#This Row],[Datumtijd]]),SECOND(Data_Warmte[[#This Row],[Datumtijd]]))</f>
        <v>1666.2916666666667</v>
      </c>
      <c r="C4898" s="11">
        <v>2.392550000000001E-5</v>
      </c>
      <c r="D4898" s="7">
        <f>Data_Warmte[[#This Row],[Fractie]]/MAX(Data_Warmte[Fractie])</f>
        <v>5.7924496216308165E-2</v>
      </c>
    </row>
    <row r="4899" spans="1:4" x14ac:dyDescent="0.25">
      <c r="A4899" s="10">
        <v>44035.333333333336</v>
      </c>
      <c r="B4899" s="10">
        <f>DATE(1904,MONTH(Data_Warmte[[#This Row],[Datumtijd]]),DAY(Data_Warmte[[#This Row],[Datumtijd]]))+TIME(HOUR(Data_Warmte[[#This Row],[Datumtijd]]),MINUTE(Data_Warmte[[#This Row],[Datumtijd]]),SECOND(Data_Warmte[[#This Row],[Datumtijd]]))</f>
        <v>1666.3333333333333</v>
      </c>
      <c r="C4899" s="11">
        <v>2.3519999999999998E-5</v>
      </c>
      <c r="D4899" s="7">
        <f>Data_Warmte[[#This Row],[Fractie]]/MAX(Data_Warmte[Fractie])</f>
        <v>5.6942766128505871E-2</v>
      </c>
    </row>
    <row r="4900" spans="1:4" x14ac:dyDescent="0.25">
      <c r="A4900" s="10">
        <v>44035.375</v>
      </c>
      <c r="B4900" s="10">
        <f>DATE(1904,MONTH(Data_Warmte[[#This Row],[Datumtijd]]),DAY(Data_Warmte[[#This Row],[Datumtijd]]))+TIME(HOUR(Data_Warmte[[#This Row],[Datumtijd]]),MINUTE(Data_Warmte[[#This Row],[Datumtijd]]),SECOND(Data_Warmte[[#This Row],[Datumtijd]]))</f>
        <v>1666.375</v>
      </c>
      <c r="C4900" s="11">
        <v>2.3879999999999998E-5</v>
      </c>
      <c r="D4900" s="7">
        <f>Data_Warmte[[#This Row],[Fractie]]/MAX(Data_Warmte[Fractie])</f>
        <v>5.7814339079452395E-2</v>
      </c>
    </row>
    <row r="4901" spans="1:4" x14ac:dyDescent="0.25">
      <c r="A4901" s="10">
        <v>44035.416666666664</v>
      </c>
      <c r="B4901" s="10">
        <f>DATE(1904,MONTH(Data_Warmte[[#This Row],[Datumtijd]]),DAY(Data_Warmte[[#This Row],[Datumtijd]]))+TIME(HOUR(Data_Warmte[[#This Row],[Datumtijd]]),MINUTE(Data_Warmte[[#This Row],[Datumtijd]]),SECOND(Data_Warmte[[#This Row],[Datumtijd]]))</f>
        <v>1666.4166666666667</v>
      </c>
      <c r="C4901" s="11">
        <v>2.0129999999999999E-5</v>
      </c>
      <c r="D4901" s="7">
        <f>Data_Warmte[[#This Row],[Fractie]]/MAX(Data_Warmte[Fractie])</f>
        <v>4.873545417375949E-2</v>
      </c>
    </row>
    <row r="4902" spans="1:4" x14ac:dyDescent="0.25">
      <c r="A4902" s="10">
        <v>44035.458333333336</v>
      </c>
      <c r="B4902" s="10">
        <f>DATE(1904,MONTH(Data_Warmte[[#This Row],[Datumtijd]]),DAY(Data_Warmte[[#This Row],[Datumtijd]]))+TIME(HOUR(Data_Warmte[[#This Row],[Datumtijd]]),MINUTE(Data_Warmte[[#This Row],[Datumtijd]]),SECOND(Data_Warmte[[#This Row],[Datumtijd]]))</f>
        <v>1666.4583333333333</v>
      </c>
      <c r="C4902" s="11">
        <v>2.2079999999999999E-5</v>
      </c>
      <c r="D4902" s="7">
        <f>Data_Warmte[[#This Row],[Fractie]]/MAX(Data_Warmte[Fractie])</f>
        <v>5.3456474324719803E-2</v>
      </c>
    </row>
    <row r="4903" spans="1:4" x14ac:dyDescent="0.25">
      <c r="A4903" s="10">
        <v>44035.5</v>
      </c>
      <c r="B4903" s="10">
        <f>DATE(1904,MONTH(Data_Warmte[[#This Row],[Datumtijd]]),DAY(Data_Warmte[[#This Row],[Datumtijd]]))+TIME(HOUR(Data_Warmte[[#This Row],[Datumtijd]]),MINUTE(Data_Warmte[[#This Row],[Datumtijd]]),SECOND(Data_Warmte[[#This Row],[Datumtijd]]))</f>
        <v>1666.5</v>
      </c>
      <c r="C4903" s="11">
        <v>2.1489999999999999E-5</v>
      </c>
      <c r="D4903" s="7">
        <f>Data_Warmte[[#This Row],[Fractie]]/MAX(Data_Warmte[Fractie])</f>
        <v>5.2028063099557452E-2</v>
      </c>
    </row>
    <row r="4904" spans="1:4" x14ac:dyDescent="0.25">
      <c r="A4904" s="10">
        <v>44035.541666666664</v>
      </c>
      <c r="B4904" s="10">
        <f>DATE(1904,MONTH(Data_Warmte[[#This Row],[Datumtijd]]),DAY(Data_Warmte[[#This Row],[Datumtijd]]))+TIME(HOUR(Data_Warmte[[#This Row],[Datumtijd]]),MINUTE(Data_Warmte[[#This Row],[Datumtijd]]),SECOND(Data_Warmte[[#This Row],[Datumtijd]]))</f>
        <v>1666.5416666666667</v>
      </c>
      <c r="C4904" s="11">
        <v>1.7600000000000001E-5</v>
      </c>
      <c r="D4904" s="7">
        <f>Data_Warmte[[#This Row],[Fractie]]/MAX(Data_Warmte[Fractie])</f>
        <v>4.2610233157385352E-2</v>
      </c>
    </row>
    <row r="4905" spans="1:4" x14ac:dyDescent="0.25">
      <c r="A4905" s="10">
        <v>44035.583333333336</v>
      </c>
      <c r="B4905" s="10">
        <f>DATE(1904,MONTH(Data_Warmte[[#This Row],[Datumtijd]]),DAY(Data_Warmte[[#This Row],[Datumtijd]]))+TIME(HOUR(Data_Warmte[[#This Row],[Datumtijd]]),MINUTE(Data_Warmte[[#This Row],[Datumtijd]]),SECOND(Data_Warmte[[#This Row],[Datumtijd]]))</f>
        <v>1666.5833333333333</v>
      </c>
      <c r="C4905" s="11">
        <v>1.6120000000000002E-5</v>
      </c>
      <c r="D4905" s="7">
        <f>Data_Warmte[[#This Row],[Fractie]]/MAX(Data_Warmte[Fractie])</f>
        <v>3.9027099914605221E-2</v>
      </c>
    </row>
    <row r="4906" spans="1:4" x14ac:dyDescent="0.25">
      <c r="A4906" s="10">
        <v>44035.625</v>
      </c>
      <c r="B4906" s="10">
        <f>DATE(1904,MONTH(Data_Warmte[[#This Row],[Datumtijd]]),DAY(Data_Warmte[[#This Row],[Datumtijd]]))+TIME(HOUR(Data_Warmte[[#This Row],[Datumtijd]]),MINUTE(Data_Warmte[[#This Row],[Datumtijd]]),SECOND(Data_Warmte[[#This Row],[Datumtijd]]))</f>
        <v>1666.625</v>
      </c>
      <c r="C4906" s="11">
        <v>1.6779999999999999E-5</v>
      </c>
      <c r="D4906" s="7">
        <f>Data_Warmte[[#This Row],[Fractie]]/MAX(Data_Warmte[Fractie])</f>
        <v>4.0624983658007166E-2</v>
      </c>
    </row>
    <row r="4907" spans="1:4" x14ac:dyDescent="0.25">
      <c r="A4907" s="10">
        <v>44035.666666666664</v>
      </c>
      <c r="B4907" s="10">
        <f>DATE(1904,MONTH(Data_Warmte[[#This Row],[Datumtijd]]),DAY(Data_Warmte[[#This Row],[Datumtijd]]))+TIME(HOUR(Data_Warmte[[#This Row],[Datumtijd]]),MINUTE(Data_Warmte[[#This Row],[Datumtijd]]),SECOND(Data_Warmte[[#This Row],[Datumtijd]]))</f>
        <v>1666.6666666666667</v>
      </c>
      <c r="C4907" s="11">
        <v>2.3627259999999997E-5</v>
      </c>
      <c r="D4907" s="7">
        <f>Data_Warmte[[#This Row],[Fractie]]/MAX(Data_Warmte[Fractie])</f>
        <v>5.7202446447168438E-2</v>
      </c>
    </row>
    <row r="4908" spans="1:4" x14ac:dyDescent="0.25">
      <c r="A4908" s="10">
        <v>44035.708333333336</v>
      </c>
      <c r="B4908" s="10">
        <f>DATE(1904,MONTH(Data_Warmte[[#This Row],[Datumtijd]]),DAY(Data_Warmte[[#This Row],[Datumtijd]]))+TIME(HOUR(Data_Warmte[[#This Row],[Datumtijd]]),MINUTE(Data_Warmte[[#This Row],[Datumtijd]]),SECOND(Data_Warmte[[#This Row],[Datumtijd]]))</f>
        <v>1666.7083333333333</v>
      </c>
      <c r="C4908" s="11">
        <v>4.0386179999999975E-5</v>
      </c>
      <c r="D4908" s="7">
        <f>Data_Warmte[[#This Row],[Fractie]]/MAX(Data_Warmte[Fractie])</f>
        <v>9.7776394666825681E-2</v>
      </c>
    </row>
    <row r="4909" spans="1:4" x14ac:dyDescent="0.25">
      <c r="A4909" s="10">
        <v>44035.75</v>
      </c>
      <c r="B4909" s="10">
        <f>DATE(1904,MONTH(Data_Warmte[[#This Row],[Datumtijd]]),DAY(Data_Warmte[[#This Row],[Datumtijd]]))+TIME(HOUR(Data_Warmte[[#This Row],[Datumtijd]]),MINUTE(Data_Warmte[[#This Row],[Datumtijd]]),SECOND(Data_Warmte[[#This Row],[Datumtijd]]))</f>
        <v>1666.75</v>
      </c>
      <c r="C4909" s="11">
        <v>4.013925E-5</v>
      </c>
      <c r="D4909" s="7">
        <f>Data_Warmte[[#This Row],[Fractie]]/MAX(Data_Warmte[Fractie])</f>
        <v>9.7178568253555683E-2</v>
      </c>
    </row>
    <row r="4910" spans="1:4" x14ac:dyDescent="0.25">
      <c r="A4910" s="10">
        <v>44035.791666666664</v>
      </c>
      <c r="B4910" s="10">
        <f>DATE(1904,MONTH(Data_Warmte[[#This Row],[Datumtijd]]),DAY(Data_Warmte[[#This Row],[Datumtijd]]))+TIME(HOUR(Data_Warmte[[#This Row],[Datumtijd]]),MINUTE(Data_Warmte[[#This Row],[Datumtijd]]),SECOND(Data_Warmte[[#This Row],[Datumtijd]]))</f>
        <v>1666.7916666666667</v>
      </c>
      <c r="C4910" s="11">
        <v>3.2303700000000014E-5</v>
      </c>
      <c r="D4910" s="7">
        <f>Data_Warmte[[#This Row],[Fractie]]/MAX(Data_Warmte[Fractie])</f>
        <v>7.8208419820808506E-2</v>
      </c>
    </row>
    <row r="4911" spans="1:4" x14ac:dyDescent="0.25">
      <c r="A4911" s="10">
        <v>44035.833333333336</v>
      </c>
      <c r="B4911" s="10">
        <f>DATE(1904,MONTH(Data_Warmte[[#This Row],[Datumtijd]]),DAY(Data_Warmte[[#This Row],[Datumtijd]]))+TIME(HOUR(Data_Warmte[[#This Row],[Datumtijd]]),MINUTE(Data_Warmte[[#This Row],[Datumtijd]]),SECOND(Data_Warmte[[#This Row],[Datumtijd]]))</f>
        <v>1666.8333333333333</v>
      </c>
      <c r="C4911" s="11">
        <v>2.5659030000000022E-5</v>
      </c>
      <c r="D4911" s="7">
        <f>Data_Warmte[[#This Row],[Fractie]]/MAX(Data_Warmte[Fractie])</f>
        <v>6.2121434709792409E-2</v>
      </c>
    </row>
    <row r="4912" spans="1:4" x14ac:dyDescent="0.25">
      <c r="A4912" s="10">
        <v>44035.875</v>
      </c>
      <c r="B4912" s="10">
        <f>DATE(1904,MONTH(Data_Warmte[[#This Row],[Datumtijd]]),DAY(Data_Warmte[[#This Row],[Datumtijd]]))+TIME(HOUR(Data_Warmte[[#This Row],[Datumtijd]]),MINUTE(Data_Warmte[[#This Row],[Datumtijd]]),SECOND(Data_Warmte[[#This Row],[Datumtijd]]))</f>
        <v>1666.875</v>
      </c>
      <c r="C4912" s="11">
        <v>2.1859909999999998E-5</v>
      </c>
      <c r="D4912" s="7">
        <f>Data_Warmte[[#This Row],[Fractie]]/MAX(Data_Warmte[Fractie])</f>
        <v>5.2923628517014744E-2</v>
      </c>
    </row>
    <row r="4913" spans="1:4" x14ac:dyDescent="0.25">
      <c r="A4913" s="10">
        <v>44035.916666666664</v>
      </c>
      <c r="B4913" s="10">
        <f>DATE(1904,MONTH(Data_Warmte[[#This Row],[Datumtijd]]),DAY(Data_Warmte[[#This Row],[Datumtijd]]))+TIME(HOUR(Data_Warmte[[#This Row],[Datumtijd]]),MINUTE(Data_Warmte[[#This Row],[Datumtijd]]),SECOND(Data_Warmte[[#This Row],[Datumtijd]]))</f>
        <v>1666.9166666666667</v>
      </c>
      <c r="C4913" s="11">
        <v>1.8663500000000005E-5</v>
      </c>
      <c r="D4913" s="7">
        <f>Data_Warmte[[#This Row],[Fractie]]/MAX(Data_Warmte[Fractie])</f>
        <v>4.5185004916639869E-2</v>
      </c>
    </row>
    <row r="4914" spans="1:4" x14ac:dyDescent="0.25">
      <c r="A4914" s="10">
        <v>44035.958333333336</v>
      </c>
      <c r="B4914" s="10">
        <f>DATE(1904,MONTH(Data_Warmte[[#This Row],[Datumtijd]]),DAY(Data_Warmte[[#This Row],[Datumtijd]]))+TIME(HOUR(Data_Warmte[[#This Row],[Datumtijd]]),MINUTE(Data_Warmte[[#This Row],[Datumtijd]]),SECOND(Data_Warmte[[#This Row],[Datumtijd]]))</f>
        <v>1666.9583333333333</v>
      </c>
      <c r="C4914" s="11">
        <v>1.3397440000000004E-5</v>
      </c>
      <c r="D4914" s="7">
        <f>Data_Warmte[[#This Row],[Fractie]]/MAX(Data_Warmte[Fractie])</f>
        <v>3.2435684210913696E-2</v>
      </c>
    </row>
    <row r="4915" spans="1:4" x14ac:dyDescent="0.25">
      <c r="A4915" s="10">
        <v>44036</v>
      </c>
      <c r="B4915" s="10">
        <f>DATE(1904,MONTH(Data_Warmte[[#This Row],[Datumtijd]]),DAY(Data_Warmte[[#This Row],[Datumtijd]]))+TIME(HOUR(Data_Warmte[[#This Row],[Datumtijd]]),MINUTE(Data_Warmte[[#This Row],[Datumtijd]]),SECOND(Data_Warmte[[#This Row],[Datumtijd]]))</f>
        <v>1667</v>
      </c>
      <c r="C4915" s="11">
        <v>8.4041499999999998E-6</v>
      </c>
      <c r="D4915" s="7">
        <f>Data_Warmte[[#This Row],[Fractie]]/MAX(Data_Warmte[Fractie])</f>
        <v>2.0346749488047731E-2</v>
      </c>
    </row>
    <row r="4916" spans="1:4" x14ac:dyDescent="0.25">
      <c r="A4916" s="10">
        <v>44036.041666666664</v>
      </c>
      <c r="B4916" s="10">
        <f>DATE(1904,MONTH(Data_Warmte[[#This Row],[Datumtijd]]),DAY(Data_Warmte[[#This Row],[Datumtijd]]))+TIME(HOUR(Data_Warmte[[#This Row],[Datumtijd]]),MINUTE(Data_Warmte[[#This Row],[Datumtijd]]),SECOND(Data_Warmte[[#This Row],[Datumtijd]]))</f>
        <v>1667.0416666666667</v>
      </c>
      <c r="C4916" s="11">
        <v>7.3518999999999973E-6</v>
      </c>
      <c r="D4916" s="7">
        <f>Data_Warmte[[#This Row],[Fractie]]/MAX(Data_Warmte[Fractie])</f>
        <v>1.7799214383510297E-2</v>
      </c>
    </row>
    <row r="4917" spans="1:4" x14ac:dyDescent="0.25">
      <c r="A4917" s="10">
        <v>44036.083333333336</v>
      </c>
      <c r="B4917" s="10">
        <f>DATE(1904,MONTH(Data_Warmte[[#This Row],[Datumtijd]]),DAY(Data_Warmte[[#This Row],[Datumtijd]]))+TIME(HOUR(Data_Warmte[[#This Row],[Datumtijd]]),MINUTE(Data_Warmte[[#This Row],[Datumtijd]]),SECOND(Data_Warmte[[#This Row],[Datumtijd]]))</f>
        <v>1667.0833333333333</v>
      </c>
      <c r="C4917" s="11">
        <v>7.3769600000000004E-6</v>
      </c>
      <c r="D4917" s="7">
        <f>Data_Warmte[[#This Row],[Fractie]]/MAX(Data_Warmte[Fractie])</f>
        <v>1.7859885545040081E-2</v>
      </c>
    </row>
    <row r="4918" spans="1:4" x14ac:dyDescent="0.25">
      <c r="A4918" s="10">
        <v>44036.125</v>
      </c>
      <c r="B4918" s="10">
        <f>DATE(1904,MONTH(Data_Warmte[[#This Row],[Datumtijd]]),DAY(Data_Warmte[[#This Row],[Datumtijd]]))+TIME(HOUR(Data_Warmte[[#This Row],[Datumtijd]]),MINUTE(Data_Warmte[[#This Row],[Datumtijd]]),SECOND(Data_Warmte[[#This Row],[Datumtijd]]))</f>
        <v>1667.125</v>
      </c>
      <c r="C4918" s="11">
        <v>7.6690999999999974E-6</v>
      </c>
      <c r="D4918" s="7">
        <f>Data_Warmte[[#This Row],[Fractie]]/MAX(Data_Warmte[Fractie])</f>
        <v>1.8567166994733174E-2</v>
      </c>
    </row>
    <row r="4919" spans="1:4" x14ac:dyDescent="0.25">
      <c r="A4919" s="10">
        <v>44036.166666666664</v>
      </c>
      <c r="B4919" s="10">
        <f>DATE(1904,MONTH(Data_Warmte[[#This Row],[Datumtijd]]),DAY(Data_Warmte[[#This Row],[Datumtijd]]))+TIME(HOUR(Data_Warmte[[#This Row],[Datumtijd]]),MINUTE(Data_Warmte[[#This Row],[Datumtijd]]),SECOND(Data_Warmte[[#This Row],[Datumtijd]]))</f>
        <v>1667.1666666666667</v>
      </c>
      <c r="C4919" s="11">
        <v>7.9699999999999999E-6</v>
      </c>
      <c r="D4919" s="7">
        <f>Data_Warmte[[#This Row],[Fractie]]/MAX(Data_Warmte[Fractie])</f>
        <v>1.9295656719565981E-2</v>
      </c>
    </row>
    <row r="4920" spans="1:4" x14ac:dyDescent="0.25">
      <c r="A4920" s="10">
        <v>44036.208333333336</v>
      </c>
      <c r="B4920" s="10">
        <f>DATE(1904,MONTH(Data_Warmte[[#This Row],[Datumtijd]]),DAY(Data_Warmte[[#This Row],[Datumtijd]]))+TIME(HOUR(Data_Warmte[[#This Row],[Datumtijd]]),MINUTE(Data_Warmte[[#This Row],[Datumtijd]]),SECOND(Data_Warmte[[#This Row],[Datumtijd]]))</f>
        <v>1667.2083333333333</v>
      </c>
      <c r="C4920" s="11">
        <v>1.149E-5</v>
      </c>
      <c r="D4920" s="7">
        <f>Data_Warmte[[#This Row],[Fractie]]/MAX(Data_Warmte[Fractie])</f>
        <v>2.7817703351043051E-2</v>
      </c>
    </row>
    <row r="4921" spans="1:4" x14ac:dyDescent="0.25">
      <c r="A4921" s="10">
        <v>44036.25</v>
      </c>
      <c r="B4921" s="10">
        <f>DATE(1904,MONTH(Data_Warmte[[#This Row],[Datumtijd]]),DAY(Data_Warmte[[#This Row],[Datumtijd]]))+TIME(HOUR(Data_Warmte[[#This Row],[Datumtijd]]),MINUTE(Data_Warmte[[#This Row],[Datumtijd]]),SECOND(Data_Warmte[[#This Row],[Datumtijd]]))</f>
        <v>1667.25</v>
      </c>
      <c r="C4921" s="11">
        <v>2.1413520000000016E-5</v>
      </c>
      <c r="D4921" s="7">
        <f>Data_Warmte[[#This Row],[Fractie]]/MAX(Data_Warmte[Fractie])</f>
        <v>5.1842902268200854E-2</v>
      </c>
    </row>
    <row r="4922" spans="1:4" x14ac:dyDescent="0.25">
      <c r="A4922" s="10">
        <v>44036.291666666664</v>
      </c>
      <c r="B4922" s="10">
        <f>DATE(1904,MONTH(Data_Warmte[[#This Row],[Datumtijd]]),DAY(Data_Warmte[[#This Row],[Datumtijd]]))+TIME(HOUR(Data_Warmte[[#This Row],[Datumtijd]]),MINUTE(Data_Warmte[[#This Row],[Datumtijd]]),SECOND(Data_Warmte[[#This Row],[Datumtijd]]))</f>
        <v>1667.2916666666667</v>
      </c>
      <c r="C4922" s="11">
        <v>2.5381000000000007E-5</v>
      </c>
      <c r="D4922" s="7">
        <f>Data_Warmte[[#This Row],[Fractie]]/MAX(Data_Warmte[Fractie])</f>
        <v>6.1448314077704423E-2</v>
      </c>
    </row>
    <row r="4923" spans="1:4" x14ac:dyDescent="0.25">
      <c r="A4923" s="10">
        <v>44036.333333333336</v>
      </c>
      <c r="B4923" s="10">
        <f>DATE(1904,MONTH(Data_Warmte[[#This Row],[Datumtijd]]),DAY(Data_Warmte[[#This Row],[Datumtijd]]))+TIME(HOUR(Data_Warmte[[#This Row],[Datumtijd]]),MINUTE(Data_Warmte[[#This Row],[Datumtijd]]),SECOND(Data_Warmte[[#This Row],[Datumtijd]]))</f>
        <v>1667.3333333333333</v>
      </c>
      <c r="C4923" s="11">
        <v>2.3519999999999998E-5</v>
      </c>
      <c r="D4923" s="7">
        <f>Data_Warmte[[#This Row],[Fractie]]/MAX(Data_Warmte[Fractie])</f>
        <v>5.6942766128505871E-2</v>
      </c>
    </row>
    <row r="4924" spans="1:4" x14ac:dyDescent="0.25">
      <c r="A4924" s="10">
        <v>44036.375</v>
      </c>
      <c r="B4924" s="10">
        <f>DATE(1904,MONTH(Data_Warmte[[#This Row],[Datumtijd]]),DAY(Data_Warmte[[#This Row],[Datumtijd]]))+TIME(HOUR(Data_Warmte[[#This Row],[Datumtijd]]),MINUTE(Data_Warmte[[#This Row],[Datumtijd]]),SECOND(Data_Warmte[[#This Row],[Datumtijd]]))</f>
        <v>1667.375</v>
      </c>
      <c r="C4924" s="11">
        <v>2.3879999999999998E-5</v>
      </c>
      <c r="D4924" s="7">
        <f>Data_Warmte[[#This Row],[Fractie]]/MAX(Data_Warmte[Fractie])</f>
        <v>5.7814339079452395E-2</v>
      </c>
    </row>
    <row r="4925" spans="1:4" x14ac:dyDescent="0.25">
      <c r="A4925" s="10">
        <v>44036.416666666664</v>
      </c>
      <c r="B4925" s="10">
        <f>DATE(1904,MONTH(Data_Warmte[[#This Row],[Datumtijd]]),DAY(Data_Warmte[[#This Row],[Datumtijd]]))+TIME(HOUR(Data_Warmte[[#This Row],[Datumtijd]]),MINUTE(Data_Warmte[[#This Row],[Datumtijd]]),SECOND(Data_Warmte[[#This Row],[Datumtijd]]))</f>
        <v>1667.4166666666667</v>
      </c>
      <c r="C4925" s="11">
        <v>2.0129999999999999E-5</v>
      </c>
      <c r="D4925" s="7">
        <f>Data_Warmte[[#This Row],[Fractie]]/MAX(Data_Warmte[Fractie])</f>
        <v>4.873545417375949E-2</v>
      </c>
    </row>
    <row r="4926" spans="1:4" x14ac:dyDescent="0.25">
      <c r="A4926" s="10">
        <v>44036.458333333336</v>
      </c>
      <c r="B4926" s="10">
        <f>DATE(1904,MONTH(Data_Warmte[[#This Row],[Datumtijd]]),DAY(Data_Warmte[[#This Row],[Datumtijd]]))+TIME(HOUR(Data_Warmte[[#This Row],[Datumtijd]]),MINUTE(Data_Warmte[[#This Row],[Datumtijd]]),SECOND(Data_Warmte[[#This Row],[Datumtijd]]))</f>
        <v>1667.4583333333333</v>
      </c>
      <c r="C4926" s="11">
        <v>2.2079999999999999E-5</v>
      </c>
      <c r="D4926" s="7">
        <f>Data_Warmte[[#This Row],[Fractie]]/MAX(Data_Warmte[Fractie])</f>
        <v>5.3456474324719803E-2</v>
      </c>
    </row>
    <row r="4927" spans="1:4" x14ac:dyDescent="0.25">
      <c r="A4927" s="10">
        <v>44036.5</v>
      </c>
      <c r="B4927" s="10">
        <f>DATE(1904,MONTH(Data_Warmte[[#This Row],[Datumtijd]]),DAY(Data_Warmte[[#This Row],[Datumtijd]]))+TIME(HOUR(Data_Warmte[[#This Row],[Datumtijd]]),MINUTE(Data_Warmte[[#This Row],[Datumtijd]]),SECOND(Data_Warmte[[#This Row],[Datumtijd]]))</f>
        <v>1667.5</v>
      </c>
      <c r="C4927" s="11">
        <v>2.1489999999999999E-5</v>
      </c>
      <c r="D4927" s="7">
        <f>Data_Warmte[[#This Row],[Fractie]]/MAX(Data_Warmte[Fractie])</f>
        <v>5.2028063099557452E-2</v>
      </c>
    </row>
    <row r="4928" spans="1:4" x14ac:dyDescent="0.25">
      <c r="A4928" s="10">
        <v>44036.541666666664</v>
      </c>
      <c r="B4928" s="10">
        <f>DATE(1904,MONTH(Data_Warmte[[#This Row],[Datumtijd]]),DAY(Data_Warmte[[#This Row],[Datumtijd]]))+TIME(HOUR(Data_Warmte[[#This Row],[Datumtijd]]),MINUTE(Data_Warmte[[#This Row],[Datumtijd]]),SECOND(Data_Warmte[[#This Row],[Datumtijd]]))</f>
        <v>1667.5416666666667</v>
      </c>
      <c r="C4928" s="11">
        <v>1.7600000000000001E-5</v>
      </c>
      <c r="D4928" s="7">
        <f>Data_Warmte[[#This Row],[Fractie]]/MAX(Data_Warmte[Fractie])</f>
        <v>4.2610233157385352E-2</v>
      </c>
    </row>
    <row r="4929" spans="1:4" x14ac:dyDescent="0.25">
      <c r="A4929" s="10">
        <v>44036.583333333336</v>
      </c>
      <c r="B4929" s="10">
        <f>DATE(1904,MONTH(Data_Warmte[[#This Row],[Datumtijd]]),DAY(Data_Warmte[[#This Row],[Datumtijd]]))+TIME(HOUR(Data_Warmte[[#This Row],[Datumtijd]]),MINUTE(Data_Warmte[[#This Row],[Datumtijd]]),SECOND(Data_Warmte[[#This Row],[Datumtijd]]))</f>
        <v>1667.5833333333333</v>
      </c>
      <c r="C4929" s="11">
        <v>1.6120000000000002E-5</v>
      </c>
      <c r="D4929" s="7">
        <f>Data_Warmte[[#This Row],[Fractie]]/MAX(Data_Warmte[Fractie])</f>
        <v>3.9027099914605221E-2</v>
      </c>
    </row>
    <row r="4930" spans="1:4" x14ac:dyDescent="0.25">
      <c r="A4930" s="10">
        <v>44036.625</v>
      </c>
      <c r="B4930" s="10">
        <f>DATE(1904,MONTH(Data_Warmte[[#This Row],[Datumtijd]]),DAY(Data_Warmte[[#This Row],[Datumtijd]]))+TIME(HOUR(Data_Warmte[[#This Row],[Datumtijd]]),MINUTE(Data_Warmte[[#This Row],[Datumtijd]]),SECOND(Data_Warmte[[#This Row],[Datumtijd]]))</f>
        <v>1667.625</v>
      </c>
      <c r="C4930" s="11">
        <v>1.6779999999999999E-5</v>
      </c>
      <c r="D4930" s="7">
        <f>Data_Warmte[[#This Row],[Fractie]]/MAX(Data_Warmte[Fractie])</f>
        <v>4.0624983658007166E-2</v>
      </c>
    </row>
    <row r="4931" spans="1:4" x14ac:dyDescent="0.25">
      <c r="A4931" s="10">
        <v>44036.666666666664</v>
      </c>
      <c r="B4931" s="10">
        <f>DATE(1904,MONTH(Data_Warmte[[#This Row],[Datumtijd]]),DAY(Data_Warmte[[#This Row],[Datumtijd]]))+TIME(HOUR(Data_Warmte[[#This Row],[Datumtijd]]),MINUTE(Data_Warmte[[#This Row],[Datumtijd]]),SECOND(Data_Warmte[[#This Row],[Datumtijd]]))</f>
        <v>1667.6666666666667</v>
      </c>
      <c r="C4931" s="11">
        <v>2.4298340000000004E-5</v>
      </c>
      <c r="D4931" s="7">
        <f>Data_Warmte[[#This Row],[Fractie]]/MAX(Data_Warmte[Fractie])</f>
        <v>5.882715526917176E-2</v>
      </c>
    </row>
    <row r="4932" spans="1:4" x14ac:dyDescent="0.25">
      <c r="A4932" s="10">
        <v>44036.708333333336</v>
      </c>
      <c r="B4932" s="10">
        <f>DATE(1904,MONTH(Data_Warmte[[#This Row],[Datumtijd]]),DAY(Data_Warmte[[#This Row],[Datumtijd]]))+TIME(HOUR(Data_Warmte[[#This Row],[Datumtijd]]),MINUTE(Data_Warmte[[#This Row],[Datumtijd]]),SECOND(Data_Warmte[[#This Row],[Datumtijd]]))</f>
        <v>1667.7083333333333</v>
      </c>
      <c r="C4932" s="11">
        <v>4.0405799999999999E-5</v>
      </c>
      <c r="D4932" s="7">
        <f>Data_Warmte[[#This Row],[Fractie]]/MAX(Data_Warmte[Fractie])</f>
        <v>9.7823895392652321E-2</v>
      </c>
    </row>
    <row r="4933" spans="1:4" x14ac:dyDescent="0.25">
      <c r="A4933" s="10">
        <v>44036.75</v>
      </c>
      <c r="B4933" s="10">
        <f>DATE(1904,MONTH(Data_Warmte[[#This Row],[Datumtijd]]),DAY(Data_Warmte[[#This Row],[Datumtijd]]))+TIME(HOUR(Data_Warmte[[#This Row],[Datumtijd]]),MINUTE(Data_Warmte[[#This Row],[Datumtijd]]),SECOND(Data_Warmte[[#This Row],[Datumtijd]]))</f>
        <v>1667.75</v>
      </c>
      <c r="C4933" s="11">
        <v>3.9315099999999985E-5</v>
      </c>
      <c r="D4933" s="7">
        <f>Data_Warmte[[#This Row],[Fractie]]/MAX(Data_Warmte[Fractie])</f>
        <v>9.5183271454881827E-2</v>
      </c>
    </row>
    <row r="4934" spans="1:4" x14ac:dyDescent="0.25">
      <c r="A4934" s="10">
        <v>44036.791666666664</v>
      </c>
      <c r="B4934" s="10">
        <f>DATE(1904,MONTH(Data_Warmte[[#This Row],[Datumtijd]]),DAY(Data_Warmte[[#This Row],[Datumtijd]]))+TIME(HOUR(Data_Warmte[[#This Row],[Datumtijd]]),MINUTE(Data_Warmte[[#This Row],[Datumtijd]]),SECOND(Data_Warmte[[#This Row],[Datumtijd]]))</f>
        <v>1667.7916666666667</v>
      </c>
      <c r="C4934" s="11">
        <v>3.1544689999999989E-5</v>
      </c>
      <c r="D4934" s="7">
        <f>Data_Warmte[[#This Row],[Fractie]]/MAX(Data_Warmte[Fractie])</f>
        <v>7.6370829305536458E-2</v>
      </c>
    </row>
    <row r="4935" spans="1:4" x14ac:dyDescent="0.25">
      <c r="A4935" s="10">
        <v>44036.833333333336</v>
      </c>
      <c r="B4935" s="10">
        <f>DATE(1904,MONTH(Data_Warmte[[#This Row],[Datumtijd]]),DAY(Data_Warmte[[#This Row],[Datumtijd]]))+TIME(HOUR(Data_Warmte[[#This Row],[Datumtijd]]),MINUTE(Data_Warmte[[#This Row],[Datumtijd]]),SECOND(Data_Warmte[[#This Row],[Datumtijd]]))</f>
        <v>1667.8333333333333</v>
      </c>
      <c r="C4935" s="11">
        <v>2.5034639999999999E-5</v>
      </c>
      <c r="D4935" s="7">
        <f>Data_Warmte[[#This Row],[Fractie]]/MAX(Data_Warmte[Fractie])</f>
        <v>6.0609764057454864E-2</v>
      </c>
    </row>
    <row r="4936" spans="1:4" x14ac:dyDescent="0.25">
      <c r="A4936" s="10">
        <v>44036.875</v>
      </c>
      <c r="B4936" s="10">
        <f>DATE(1904,MONTH(Data_Warmte[[#This Row],[Datumtijd]]),DAY(Data_Warmte[[#This Row],[Datumtijd]]))+TIME(HOUR(Data_Warmte[[#This Row],[Datumtijd]]),MINUTE(Data_Warmte[[#This Row],[Datumtijd]]),SECOND(Data_Warmte[[#This Row],[Datumtijd]]))</f>
        <v>1667.875</v>
      </c>
      <c r="C4936" s="11">
        <v>2.143402999999999E-5</v>
      </c>
      <c r="D4936" s="7">
        <f>Data_Warmte[[#This Row],[Fractie]]/MAX(Data_Warmte[Fractie])</f>
        <v>5.1892557716044993E-2</v>
      </c>
    </row>
    <row r="4937" spans="1:4" x14ac:dyDescent="0.25">
      <c r="A4937" s="10">
        <v>44036.916666666664</v>
      </c>
      <c r="B4937" s="10">
        <f>DATE(1904,MONTH(Data_Warmte[[#This Row],[Datumtijd]]),DAY(Data_Warmte[[#This Row],[Datumtijd]]))+TIME(HOUR(Data_Warmte[[#This Row],[Datumtijd]]),MINUTE(Data_Warmte[[#This Row],[Datumtijd]]),SECOND(Data_Warmte[[#This Row],[Datumtijd]]))</f>
        <v>1667.9166666666667</v>
      </c>
      <c r="C4937" s="11">
        <v>1.8478999999999997E-5</v>
      </c>
      <c r="D4937" s="7">
        <f>Data_Warmte[[#This Row],[Fractie]]/MAX(Data_Warmte[Fractie])</f>
        <v>4.4738323779279762E-2</v>
      </c>
    </row>
    <row r="4938" spans="1:4" x14ac:dyDescent="0.25">
      <c r="A4938" s="10">
        <v>44036.958333333336</v>
      </c>
      <c r="B4938" s="10">
        <f>DATE(1904,MONTH(Data_Warmte[[#This Row],[Datumtijd]]),DAY(Data_Warmte[[#This Row],[Datumtijd]]))+TIME(HOUR(Data_Warmte[[#This Row],[Datumtijd]]),MINUTE(Data_Warmte[[#This Row],[Datumtijd]]),SECOND(Data_Warmte[[#This Row],[Datumtijd]]))</f>
        <v>1667.9583333333333</v>
      </c>
      <c r="C4938" s="11">
        <v>1.3152280000000003E-5</v>
      </c>
      <c r="D4938" s="7">
        <f>Data_Warmte[[#This Row],[Fractie]]/MAX(Data_Warmte[Fractie])</f>
        <v>3.184214303131911E-2</v>
      </c>
    </row>
    <row r="4939" spans="1:4" x14ac:dyDescent="0.25">
      <c r="A4939" s="10">
        <v>44037</v>
      </c>
      <c r="B4939" s="10">
        <f>DATE(1904,MONTH(Data_Warmte[[#This Row],[Datumtijd]]),DAY(Data_Warmte[[#This Row],[Datumtijd]]))+TIME(HOUR(Data_Warmte[[#This Row],[Datumtijd]]),MINUTE(Data_Warmte[[#This Row],[Datumtijd]]),SECOND(Data_Warmte[[#This Row],[Datumtijd]]))</f>
        <v>1668</v>
      </c>
      <c r="C4939" s="11">
        <v>1.0335060000000003E-5</v>
      </c>
      <c r="D4939" s="7">
        <f>Data_Warmte[[#This Row],[Fractie]]/MAX(Data_Warmte[Fractie])</f>
        <v>2.5021552062248133E-2</v>
      </c>
    </row>
    <row r="4940" spans="1:4" x14ac:dyDescent="0.25">
      <c r="A4940" s="10">
        <v>44037.041666666664</v>
      </c>
      <c r="B4940" s="10">
        <f>DATE(1904,MONTH(Data_Warmte[[#This Row],[Datumtijd]]),DAY(Data_Warmte[[#This Row],[Datumtijd]]))+TIME(HOUR(Data_Warmte[[#This Row],[Datumtijd]]),MINUTE(Data_Warmte[[#This Row],[Datumtijd]]),SECOND(Data_Warmte[[#This Row],[Datumtijd]]))</f>
        <v>1668.0416666666667</v>
      </c>
      <c r="C4940" s="11">
        <v>8.9673399999999974E-6</v>
      </c>
      <c r="D4940" s="7">
        <f>Data_Warmte[[#This Row],[Fractie]]/MAX(Data_Warmte[Fractie])</f>
        <v>2.171025273872431E-2</v>
      </c>
    </row>
    <row r="4941" spans="1:4" x14ac:dyDescent="0.25">
      <c r="A4941" s="10">
        <v>44037.083333333336</v>
      </c>
      <c r="B4941" s="10">
        <f>DATE(1904,MONTH(Data_Warmte[[#This Row],[Datumtijd]]),DAY(Data_Warmte[[#This Row],[Datumtijd]]))+TIME(HOUR(Data_Warmte[[#This Row],[Datumtijd]]),MINUTE(Data_Warmte[[#This Row],[Datumtijd]]),SECOND(Data_Warmte[[#This Row],[Datumtijd]]))</f>
        <v>1668.0833333333333</v>
      </c>
      <c r="C4941" s="11">
        <v>7.8534500000000002E-6</v>
      </c>
      <c r="D4941" s="7">
        <f>Data_Warmte[[#This Row],[Fractie]]/MAX(Data_Warmte[Fractie])</f>
        <v>1.9013484976697043E-2</v>
      </c>
    </row>
    <row r="4942" spans="1:4" x14ac:dyDescent="0.25">
      <c r="A4942" s="10">
        <v>44037.125</v>
      </c>
      <c r="B4942" s="10">
        <f>DATE(1904,MONTH(Data_Warmte[[#This Row],[Datumtijd]]),DAY(Data_Warmte[[#This Row],[Datumtijd]]))+TIME(HOUR(Data_Warmte[[#This Row],[Datumtijd]]),MINUTE(Data_Warmte[[#This Row],[Datumtijd]]),SECOND(Data_Warmte[[#This Row],[Datumtijd]]))</f>
        <v>1668.125</v>
      </c>
      <c r="C4942" s="11">
        <v>8.1001599999999997E-6</v>
      </c>
      <c r="D4942" s="7">
        <f>Data_Warmte[[#This Row],[Fractie]]/MAX(Data_Warmte[Fractie])</f>
        <v>1.9610778762052642E-2</v>
      </c>
    </row>
    <row r="4943" spans="1:4" x14ac:dyDescent="0.25">
      <c r="A4943" s="10">
        <v>44037.166666666664</v>
      </c>
      <c r="B4943" s="10">
        <f>DATE(1904,MONTH(Data_Warmte[[#This Row],[Datumtijd]]),DAY(Data_Warmte[[#This Row],[Datumtijd]]))+TIME(HOUR(Data_Warmte[[#This Row],[Datumtijd]]),MINUTE(Data_Warmte[[#This Row],[Datumtijd]]),SECOND(Data_Warmte[[#This Row],[Datumtijd]]))</f>
        <v>1668.1666666666667</v>
      </c>
      <c r="C4943" s="11">
        <v>7.9200000000000004E-6</v>
      </c>
      <c r="D4943" s="7">
        <f>Data_Warmte[[#This Row],[Fractie]]/MAX(Data_Warmte[Fractie])</f>
        <v>1.9174604920823408E-2</v>
      </c>
    </row>
    <row r="4944" spans="1:4" x14ac:dyDescent="0.25">
      <c r="A4944" s="10">
        <v>44037.208333333336</v>
      </c>
      <c r="B4944" s="10">
        <f>DATE(1904,MONTH(Data_Warmte[[#This Row],[Datumtijd]]),DAY(Data_Warmte[[#This Row],[Datumtijd]]))+TIME(HOUR(Data_Warmte[[#This Row],[Datumtijd]]),MINUTE(Data_Warmte[[#This Row],[Datumtijd]]),SECOND(Data_Warmte[[#This Row],[Datumtijd]]))</f>
        <v>1668.2083333333333</v>
      </c>
      <c r="C4944" s="11">
        <v>8.4999999999999999E-6</v>
      </c>
      <c r="D4944" s="7">
        <f>Data_Warmte[[#This Row],[Fractie]]/MAX(Data_Warmte[Fractie])</f>
        <v>2.0578805786237244E-2</v>
      </c>
    </row>
    <row r="4945" spans="1:4" x14ac:dyDescent="0.25">
      <c r="A4945" s="10">
        <v>44037.25</v>
      </c>
      <c r="B4945" s="10">
        <f>DATE(1904,MONTH(Data_Warmte[[#This Row],[Datumtijd]]),DAY(Data_Warmte[[#This Row],[Datumtijd]]))+TIME(HOUR(Data_Warmte[[#This Row],[Datumtijd]]),MINUTE(Data_Warmte[[#This Row],[Datumtijd]]),SECOND(Data_Warmte[[#This Row],[Datumtijd]]))</f>
        <v>1668.25</v>
      </c>
      <c r="C4945" s="11">
        <v>1.2701039999999999E-5</v>
      </c>
      <c r="D4945" s="7">
        <f>Data_Warmte[[#This Row],[Fractie]]/MAX(Data_Warmte[Fractie])</f>
        <v>3.0749674758027135E-2</v>
      </c>
    </row>
    <row r="4946" spans="1:4" x14ac:dyDescent="0.25">
      <c r="A4946" s="10">
        <v>44037.291666666664</v>
      </c>
      <c r="B4946" s="10">
        <f>DATE(1904,MONTH(Data_Warmte[[#This Row],[Datumtijd]]),DAY(Data_Warmte[[#This Row],[Datumtijd]]))+TIME(HOUR(Data_Warmte[[#This Row],[Datumtijd]]),MINUTE(Data_Warmte[[#This Row],[Datumtijd]]),SECOND(Data_Warmte[[#This Row],[Datumtijd]]))</f>
        <v>1668.2916666666667</v>
      </c>
      <c r="C4946" s="11">
        <v>2.2008760000000009E-5</v>
      </c>
      <c r="D4946" s="7">
        <f>Data_Warmte[[#This Row],[Fractie]]/MAX(Data_Warmte[Fractie])</f>
        <v>5.3283999721871408E-2</v>
      </c>
    </row>
    <row r="4947" spans="1:4" x14ac:dyDescent="0.25">
      <c r="A4947" s="10">
        <v>44037.333333333336</v>
      </c>
      <c r="B4947" s="10">
        <f>DATE(1904,MONTH(Data_Warmte[[#This Row],[Datumtijd]]),DAY(Data_Warmte[[#This Row],[Datumtijd]]))+TIME(HOUR(Data_Warmte[[#This Row],[Datumtijd]]),MINUTE(Data_Warmte[[#This Row],[Datumtijd]]),SECOND(Data_Warmte[[#This Row],[Datumtijd]]))</f>
        <v>1668.3333333333333</v>
      </c>
      <c r="C4947" s="11">
        <v>3.1529920000000026E-5</v>
      </c>
      <c r="D4947" s="7">
        <f>Data_Warmte[[#This Row],[Fractie]]/MAX(Data_Warmte[Fractie])</f>
        <v>7.6335070604187996E-2</v>
      </c>
    </row>
    <row r="4948" spans="1:4" x14ac:dyDescent="0.25">
      <c r="A4948" s="10">
        <v>44037.375</v>
      </c>
      <c r="B4948" s="10">
        <f>DATE(1904,MONTH(Data_Warmte[[#This Row],[Datumtijd]]),DAY(Data_Warmte[[#This Row],[Datumtijd]]))+TIME(HOUR(Data_Warmte[[#This Row],[Datumtijd]]),MINUTE(Data_Warmte[[#This Row],[Datumtijd]]),SECOND(Data_Warmte[[#This Row],[Datumtijd]]))</f>
        <v>1668.375</v>
      </c>
      <c r="C4948" s="11">
        <v>2.8908479999999984E-5</v>
      </c>
      <c r="D4948" s="7">
        <f>Data_Warmte[[#This Row],[Fractie]]/MAX(Data_Warmte[Fractie])</f>
        <v>6.9988470058273328E-2</v>
      </c>
    </row>
    <row r="4949" spans="1:4" x14ac:dyDescent="0.25">
      <c r="A4949" s="10">
        <v>44037.416666666664</v>
      </c>
      <c r="B4949" s="10">
        <f>DATE(1904,MONTH(Data_Warmte[[#This Row],[Datumtijd]]),DAY(Data_Warmte[[#This Row],[Datumtijd]]))+TIME(HOUR(Data_Warmte[[#This Row],[Datumtijd]]),MINUTE(Data_Warmte[[#This Row],[Datumtijd]]),SECOND(Data_Warmte[[#This Row],[Datumtijd]]))</f>
        <v>1668.4166666666667</v>
      </c>
      <c r="C4949" s="11">
        <v>2.5680000000000001E-5</v>
      </c>
      <c r="D4949" s="7">
        <f>Data_Warmte[[#This Row],[Fractie]]/MAX(Data_Warmte[Fractie])</f>
        <v>6.2172203834184994E-2</v>
      </c>
    </row>
    <row r="4950" spans="1:4" x14ac:dyDescent="0.25">
      <c r="A4950" s="10">
        <v>44037.458333333336</v>
      </c>
      <c r="B4950" s="10">
        <f>DATE(1904,MONTH(Data_Warmte[[#This Row],[Datumtijd]]),DAY(Data_Warmte[[#This Row],[Datumtijd]]))+TIME(HOUR(Data_Warmte[[#This Row],[Datumtijd]]),MINUTE(Data_Warmte[[#This Row],[Datumtijd]]),SECOND(Data_Warmte[[#This Row],[Datumtijd]]))</f>
        <v>1668.4583333333333</v>
      </c>
      <c r="C4950" s="11">
        <v>2.4861679999999998E-5</v>
      </c>
      <c r="D4950" s="7">
        <f>Data_Warmte[[#This Row],[Fractie]]/MAX(Data_Warmte[Fractie])</f>
        <v>6.0191021675244552E-2</v>
      </c>
    </row>
    <row r="4951" spans="1:4" x14ac:dyDescent="0.25">
      <c r="A4951" s="10">
        <v>44037.5</v>
      </c>
      <c r="B4951" s="10">
        <f>DATE(1904,MONTH(Data_Warmte[[#This Row],[Datumtijd]]),DAY(Data_Warmte[[#This Row],[Datumtijd]]))+TIME(HOUR(Data_Warmte[[#This Row],[Datumtijd]]),MINUTE(Data_Warmte[[#This Row],[Datumtijd]]),SECOND(Data_Warmte[[#This Row],[Datumtijd]]))</f>
        <v>1668.5</v>
      </c>
      <c r="C4951" s="11">
        <v>2.4260000000000002E-5</v>
      </c>
      <c r="D4951" s="7">
        <f>Data_Warmte[[#This Row],[Fractie]]/MAX(Data_Warmte[Fractie])</f>
        <v>5.8734332749895951E-2</v>
      </c>
    </row>
    <row r="4952" spans="1:4" x14ac:dyDescent="0.25">
      <c r="A4952" s="10">
        <v>44037.541666666664</v>
      </c>
      <c r="B4952" s="10">
        <f>DATE(1904,MONTH(Data_Warmte[[#This Row],[Datumtijd]]),DAY(Data_Warmte[[#This Row],[Datumtijd]]))+TIME(HOUR(Data_Warmte[[#This Row],[Datumtijd]]),MINUTE(Data_Warmte[[#This Row],[Datumtijd]]),SECOND(Data_Warmte[[#This Row],[Datumtijd]]))</f>
        <v>1668.5416666666667</v>
      </c>
      <c r="C4952" s="11">
        <v>2.2410460000000002E-5</v>
      </c>
      <c r="D4952" s="7">
        <f>Data_Warmte[[#This Row],[Fractie]]/MAX(Data_Warmte[Fractie])</f>
        <v>5.4256529872969216E-2</v>
      </c>
    </row>
    <row r="4953" spans="1:4" x14ac:dyDescent="0.25">
      <c r="A4953" s="10">
        <v>44037.583333333336</v>
      </c>
      <c r="B4953" s="10">
        <f>DATE(1904,MONTH(Data_Warmte[[#This Row],[Datumtijd]]),DAY(Data_Warmte[[#This Row],[Datumtijd]]))+TIME(HOUR(Data_Warmte[[#This Row],[Datumtijd]]),MINUTE(Data_Warmte[[#This Row],[Datumtijd]]),SECOND(Data_Warmte[[#This Row],[Datumtijd]]))</f>
        <v>1668.5833333333333</v>
      </c>
      <c r="C4953" s="11">
        <v>1.8683120000000002E-5</v>
      </c>
      <c r="D4953" s="7">
        <f>Data_Warmte[[#This Row],[Fractie]]/MAX(Data_Warmte[Fractie])</f>
        <v>4.5232505642466447E-2</v>
      </c>
    </row>
    <row r="4954" spans="1:4" x14ac:dyDescent="0.25">
      <c r="A4954" s="10">
        <v>44037.625</v>
      </c>
      <c r="B4954" s="10">
        <f>DATE(1904,MONTH(Data_Warmte[[#This Row],[Datumtijd]]),DAY(Data_Warmte[[#This Row],[Datumtijd]]))+TIME(HOUR(Data_Warmte[[#This Row],[Datumtijd]]),MINUTE(Data_Warmte[[#This Row],[Datumtijd]]),SECOND(Data_Warmte[[#This Row],[Datumtijd]]))</f>
        <v>1668.625</v>
      </c>
      <c r="C4954" s="11">
        <v>1.8895299999999998E-5</v>
      </c>
      <c r="D4954" s="7">
        <f>Data_Warmte[[#This Row],[Fractie]]/MAX(Data_Warmte[Fractie])</f>
        <v>4.5746201055610419E-2</v>
      </c>
    </row>
    <row r="4955" spans="1:4" x14ac:dyDescent="0.25">
      <c r="A4955" s="10">
        <v>44037.666666666664</v>
      </c>
      <c r="B4955" s="10">
        <f>DATE(1904,MONTH(Data_Warmte[[#This Row],[Datumtijd]]),DAY(Data_Warmte[[#This Row],[Datumtijd]]))+TIME(HOUR(Data_Warmte[[#This Row],[Datumtijd]]),MINUTE(Data_Warmte[[#This Row],[Datumtijd]]),SECOND(Data_Warmte[[#This Row],[Datumtijd]]))</f>
        <v>1668.6666666666667</v>
      </c>
      <c r="C4955" s="11">
        <v>2.2389119999999993E-5</v>
      </c>
      <c r="D4955" s="7">
        <f>Data_Warmte[[#This Row],[Fractie]]/MAX(Data_Warmte[Fractie])</f>
        <v>5.4204864965265866E-2</v>
      </c>
    </row>
    <row r="4956" spans="1:4" x14ac:dyDescent="0.25">
      <c r="A4956" s="10">
        <v>44037.708333333336</v>
      </c>
      <c r="B4956" s="10">
        <f>DATE(1904,MONTH(Data_Warmte[[#This Row],[Datumtijd]]),DAY(Data_Warmte[[#This Row],[Datumtijd]]))+TIME(HOUR(Data_Warmte[[#This Row],[Datumtijd]]),MINUTE(Data_Warmte[[#This Row],[Datumtijd]]),SECOND(Data_Warmte[[#This Row],[Datumtijd]]))</f>
        <v>1668.7083333333333</v>
      </c>
      <c r="C4956" s="11">
        <v>3.168564000000001E-5</v>
      </c>
      <c r="D4956" s="7">
        <f>Data_Warmte[[#This Row],[Fractie]]/MAX(Data_Warmte[Fractie])</f>
        <v>7.6712074326191815E-2</v>
      </c>
    </row>
    <row r="4957" spans="1:4" x14ac:dyDescent="0.25">
      <c r="A4957" s="10">
        <v>44037.75</v>
      </c>
      <c r="B4957" s="10">
        <f>DATE(1904,MONTH(Data_Warmte[[#This Row],[Datumtijd]]),DAY(Data_Warmte[[#This Row],[Datumtijd]]))+TIME(HOUR(Data_Warmte[[#This Row],[Datumtijd]]),MINUTE(Data_Warmte[[#This Row],[Datumtijd]]),SECOND(Data_Warmte[[#This Row],[Datumtijd]]))</f>
        <v>1668.75</v>
      </c>
      <c r="C4957" s="11">
        <v>3.3896000000000009E-5</v>
      </c>
      <c r="D4957" s="7">
        <f>Data_Warmte[[#This Row],[Fractie]]/MAX(Data_Warmte[Fractie])</f>
        <v>8.206343540356445E-2</v>
      </c>
    </row>
    <row r="4958" spans="1:4" x14ac:dyDescent="0.25">
      <c r="A4958" s="10">
        <v>44037.791666666664</v>
      </c>
      <c r="B4958" s="10">
        <f>DATE(1904,MONTH(Data_Warmte[[#This Row],[Datumtijd]]),DAY(Data_Warmte[[#This Row],[Datumtijd]]))+TIME(HOUR(Data_Warmte[[#This Row],[Datumtijd]]),MINUTE(Data_Warmte[[#This Row],[Datumtijd]]),SECOND(Data_Warmte[[#This Row],[Datumtijd]]))</f>
        <v>1668.7916666666667</v>
      </c>
      <c r="C4958" s="11">
        <v>3.180028E-5</v>
      </c>
      <c r="D4958" s="7">
        <f>Data_Warmte[[#This Row],[Fractie]]/MAX(Data_Warmte[Fractie])</f>
        <v>7.6989621890348761E-2</v>
      </c>
    </row>
    <row r="4959" spans="1:4" x14ac:dyDescent="0.25">
      <c r="A4959" s="10">
        <v>44037.833333333336</v>
      </c>
      <c r="B4959" s="10">
        <f>DATE(1904,MONTH(Data_Warmte[[#This Row],[Datumtijd]]),DAY(Data_Warmte[[#This Row],[Datumtijd]]))+TIME(HOUR(Data_Warmte[[#This Row],[Datumtijd]]),MINUTE(Data_Warmte[[#This Row],[Datumtijd]]),SECOND(Data_Warmte[[#This Row],[Datumtijd]]))</f>
        <v>1668.8333333333333</v>
      </c>
      <c r="C4959" s="11">
        <v>2.3632599999999991E-5</v>
      </c>
      <c r="D4959" s="7">
        <f>Data_Warmte[[#This Row],[Fractie]]/MAX(Data_Warmte[Fractie])</f>
        <v>5.7215374779274131E-2</v>
      </c>
    </row>
    <row r="4960" spans="1:4" x14ac:dyDescent="0.25">
      <c r="A4960" s="10">
        <v>44037.875</v>
      </c>
      <c r="B4960" s="10">
        <f>DATE(1904,MONTH(Data_Warmte[[#This Row],[Datumtijd]]),DAY(Data_Warmte[[#This Row],[Datumtijd]]))+TIME(HOUR(Data_Warmte[[#This Row],[Datumtijd]]),MINUTE(Data_Warmte[[#This Row],[Datumtijd]]),SECOND(Data_Warmte[[#This Row],[Datumtijd]]))</f>
        <v>1668.875</v>
      </c>
      <c r="C4960" s="11">
        <v>1.7329999999999998E-5</v>
      </c>
      <c r="D4960" s="7">
        <f>Data_Warmte[[#This Row],[Fractie]]/MAX(Data_Warmte[Fractie])</f>
        <v>4.1956553444175461E-2</v>
      </c>
    </row>
    <row r="4961" spans="1:4" x14ac:dyDescent="0.25">
      <c r="A4961" s="10">
        <v>44037.916666666664</v>
      </c>
      <c r="B4961" s="10">
        <f>DATE(1904,MONTH(Data_Warmte[[#This Row],[Datumtijd]]),DAY(Data_Warmte[[#This Row],[Datumtijd]]))+TIME(HOUR(Data_Warmte[[#This Row],[Datumtijd]]),MINUTE(Data_Warmte[[#This Row],[Datumtijd]]),SECOND(Data_Warmte[[#This Row],[Datumtijd]]))</f>
        <v>1668.9166666666667</v>
      </c>
      <c r="C4961" s="11">
        <v>1.5252000000000001E-5</v>
      </c>
      <c r="D4961" s="7">
        <f>Data_Warmte[[#This Row],[Fractie]]/MAX(Data_Warmte[Fractie])</f>
        <v>3.6925640688434173E-2</v>
      </c>
    </row>
    <row r="4962" spans="1:4" x14ac:dyDescent="0.25">
      <c r="A4962" s="10">
        <v>44037.958333333336</v>
      </c>
      <c r="B4962" s="10">
        <f>DATE(1904,MONTH(Data_Warmte[[#This Row],[Datumtijd]]),DAY(Data_Warmte[[#This Row],[Datumtijd]]))+TIME(HOUR(Data_Warmte[[#This Row],[Datumtijd]]),MINUTE(Data_Warmte[[#This Row],[Datumtijd]]),SECOND(Data_Warmte[[#This Row],[Datumtijd]]))</f>
        <v>1668.9583333333333</v>
      </c>
      <c r="C4962" s="11">
        <v>1.192683000000001E-5</v>
      </c>
      <c r="D4962" s="7">
        <f>Data_Warmte[[#This Row],[Fractie]]/MAX(Data_Warmte[Fractie])</f>
        <v>2.8875284495937428E-2</v>
      </c>
    </row>
    <row r="4963" spans="1:4" x14ac:dyDescent="0.25">
      <c r="A4963" s="10">
        <v>44038</v>
      </c>
      <c r="B4963" s="10">
        <f>DATE(1904,MONTH(Data_Warmte[[#This Row],[Datumtijd]]),DAY(Data_Warmte[[#This Row],[Datumtijd]]))+TIME(HOUR(Data_Warmte[[#This Row],[Datumtijd]]),MINUTE(Data_Warmte[[#This Row],[Datumtijd]]),SECOND(Data_Warmte[[#This Row],[Datumtijd]]))</f>
        <v>1669</v>
      </c>
      <c r="C4963" s="11">
        <v>9.2014999999999999E-6</v>
      </c>
      <c r="D4963" s="7">
        <f>Data_Warmte[[#This Row],[Fractie]]/MAX(Data_Warmte[Fractie])</f>
        <v>2.2277162522595529E-2</v>
      </c>
    </row>
    <row r="4964" spans="1:4" x14ac:dyDescent="0.25">
      <c r="A4964" s="10">
        <v>44038.041666666664</v>
      </c>
      <c r="B4964" s="10">
        <f>DATE(1904,MONTH(Data_Warmte[[#This Row],[Datumtijd]]),DAY(Data_Warmte[[#This Row],[Datumtijd]]))+TIME(HOUR(Data_Warmte[[#This Row],[Datumtijd]]),MINUTE(Data_Warmte[[#This Row],[Datumtijd]]),SECOND(Data_Warmte[[#This Row],[Datumtijd]]))</f>
        <v>1669.0416666666667</v>
      </c>
      <c r="C4964" s="11">
        <v>7.34E-6</v>
      </c>
      <c r="D4964" s="7">
        <f>Data_Warmte[[#This Row],[Fractie]]/MAX(Data_Warmte[Fractie])</f>
        <v>1.7770404055409573E-2</v>
      </c>
    </row>
    <row r="4965" spans="1:4" x14ac:dyDescent="0.25">
      <c r="A4965" s="10">
        <v>44038.083333333336</v>
      </c>
      <c r="B4965" s="10">
        <f>DATE(1904,MONTH(Data_Warmte[[#This Row],[Datumtijd]]),DAY(Data_Warmte[[#This Row],[Datumtijd]]))+TIME(HOUR(Data_Warmte[[#This Row],[Datumtijd]]),MINUTE(Data_Warmte[[#This Row],[Datumtijd]]),SECOND(Data_Warmte[[#This Row],[Datumtijd]]))</f>
        <v>1669.0833333333333</v>
      </c>
      <c r="C4965" s="11">
        <v>6.4799999999999998E-6</v>
      </c>
      <c r="D4965" s="7">
        <f>Data_Warmte[[#This Row],[Fractie]]/MAX(Data_Warmte[Fractie])</f>
        <v>1.5688313117037334E-2</v>
      </c>
    </row>
    <row r="4966" spans="1:4" x14ac:dyDescent="0.25">
      <c r="A4966" s="10">
        <v>44038.125</v>
      </c>
      <c r="B4966" s="10">
        <f>DATE(1904,MONTH(Data_Warmte[[#This Row],[Datumtijd]]),DAY(Data_Warmte[[#This Row],[Datumtijd]]))+TIME(HOUR(Data_Warmte[[#This Row],[Datumtijd]]),MINUTE(Data_Warmte[[#This Row],[Datumtijd]]),SECOND(Data_Warmte[[#This Row],[Datumtijd]]))</f>
        <v>1669.125</v>
      </c>
      <c r="C4966" s="11">
        <v>6.64E-6</v>
      </c>
      <c r="D4966" s="7">
        <f>Data_Warmte[[#This Row],[Fractie]]/MAX(Data_Warmte[Fractie])</f>
        <v>1.6075678873013564E-2</v>
      </c>
    </row>
    <row r="4967" spans="1:4" x14ac:dyDescent="0.25">
      <c r="A4967" s="10">
        <v>44038.166666666664</v>
      </c>
      <c r="B4967" s="10">
        <f>DATE(1904,MONTH(Data_Warmte[[#This Row],[Datumtijd]]),DAY(Data_Warmte[[#This Row],[Datumtijd]]))+TIME(HOUR(Data_Warmte[[#This Row],[Datumtijd]]),MINUTE(Data_Warmte[[#This Row],[Datumtijd]]),SECOND(Data_Warmte[[#This Row],[Datumtijd]]))</f>
        <v>1669.1666666666667</v>
      </c>
      <c r="C4967" s="11">
        <v>6.4899999999999997E-6</v>
      </c>
      <c r="D4967" s="7">
        <f>Data_Warmte[[#This Row],[Fractie]]/MAX(Data_Warmte[Fractie])</f>
        <v>1.5712523476785846E-2</v>
      </c>
    </row>
    <row r="4968" spans="1:4" x14ac:dyDescent="0.25">
      <c r="A4968" s="10">
        <v>44038.208333333336</v>
      </c>
      <c r="B4968" s="10">
        <f>DATE(1904,MONTH(Data_Warmte[[#This Row],[Datumtijd]]),DAY(Data_Warmte[[#This Row],[Datumtijd]]))+TIME(HOUR(Data_Warmte[[#This Row],[Datumtijd]]),MINUTE(Data_Warmte[[#This Row],[Datumtijd]]),SECOND(Data_Warmte[[#This Row],[Datumtijd]]))</f>
        <v>1669.2083333333333</v>
      </c>
      <c r="C4968" s="11">
        <v>7.17E-6</v>
      </c>
      <c r="D4968" s="7">
        <f>Data_Warmte[[#This Row],[Fractie]]/MAX(Data_Warmte[Fractie])</f>
        <v>1.7358827939684827E-2</v>
      </c>
    </row>
    <row r="4969" spans="1:4" x14ac:dyDescent="0.25">
      <c r="A4969" s="10">
        <v>44038.25</v>
      </c>
      <c r="B4969" s="10">
        <f>DATE(1904,MONTH(Data_Warmte[[#This Row],[Datumtijd]]),DAY(Data_Warmte[[#This Row],[Datumtijd]]))+TIME(HOUR(Data_Warmte[[#This Row],[Datumtijd]]),MINUTE(Data_Warmte[[#This Row],[Datumtijd]]),SECOND(Data_Warmte[[#This Row],[Datumtijd]]))</f>
        <v>1669.25</v>
      </c>
      <c r="C4969" s="11">
        <v>9.8800000000000003E-6</v>
      </c>
      <c r="D4969" s="7">
        <f>Data_Warmte[[#This Row],[Fractie]]/MAX(Data_Warmte[Fractie])</f>
        <v>2.391983543153223E-2</v>
      </c>
    </row>
    <row r="4970" spans="1:4" x14ac:dyDescent="0.25">
      <c r="A4970" s="10">
        <v>44038.291666666664</v>
      </c>
      <c r="B4970" s="10">
        <f>DATE(1904,MONTH(Data_Warmte[[#This Row],[Datumtijd]]),DAY(Data_Warmte[[#This Row],[Datumtijd]]))+TIME(HOUR(Data_Warmte[[#This Row],[Datumtijd]]),MINUTE(Data_Warmte[[#This Row],[Datumtijd]]),SECOND(Data_Warmte[[#This Row],[Datumtijd]]))</f>
        <v>1669.2916666666667</v>
      </c>
      <c r="C4970" s="11">
        <v>1.7849369999999983E-5</v>
      </c>
      <c r="D4970" s="7">
        <f>Data_Warmte[[#This Row],[Fractie]]/MAX(Data_Warmte[Fractie])</f>
        <v>4.3213966898434014E-2</v>
      </c>
    </row>
    <row r="4971" spans="1:4" x14ac:dyDescent="0.25">
      <c r="A4971" s="10">
        <v>44038.333333333336</v>
      </c>
      <c r="B4971" s="10">
        <f>DATE(1904,MONTH(Data_Warmte[[#This Row],[Datumtijd]]),DAY(Data_Warmte[[#This Row],[Datumtijd]]))+TIME(HOUR(Data_Warmte[[#This Row],[Datumtijd]]),MINUTE(Data_Warmte[[#This Row],[Datumtijd]]),SECOND(Data_Warmte[[#This Row],[Datumtijd]]))</f>
        <v>1669.3333333333333</v>
      </c>
      <c r="C4971" s="11">
        <v>2.9787340000000028E-5</v>
      </c>
      <c r="D4971" s="7">
        <f>Data_Warmte[[#This Row],[Fractie]]/MAX(Data_Warmte[Fractie])</f>
        <v>7.2116221735131381E-2</v>
      </c>
    </row>
    <row r="4972" spans="1:4" x14ac:dyDescent="0.25">
      <c r="A4972" s="10">
        <v>44038.375</v>
      </c>
      <c r="B4972" s="10">
        <f>DATE(1904,MONTH(Data_Warmte[[#This Row],[Datumtijd]]),DAY(Data_Warmte[[#This Row],[Datumtijd]]))+TIME(HOUR(Data_Warmte[[#This Row],[Datumtijd]]),MINUTE(Data_Warmte[[#This Row],[Datumtijd]]),SECOND(Data_Warmte[[#This Row],[Datumtijd]]))</f>
        <v>1669.375</v>
      </c>
      <c r="C4972" s="11">
        <v>3.2516599999999993E-5</v>
      </c>
      <c r="D4972" s="7">
        <f>Data_Warmte[[#This Row],[Fractie]]/MAX(Data_Warmte[Fractie])</f>
        <v>7.8723858379854336E-2</v>
      </c>
    </row>
    <row r="4973" spans="1:4" x14ac:dyDescent="0.25">
      <c r="A4973" s="10">
        <v>44038.416666666664</v>
      </c>
      <c r="B4973" s="10">
        <f>DATE(1904,MONTH(Data_Warmte[[#This Row],[Datumtijd]]),DAY(Data_Warmte[[#This Row],[Datumtijd]]))+TIME(HOUR(Data_Warmte[[#This Row],[Datumtijd]]),MINUTE(Data_Warmte[[#This Row],[Datumtijd]]),SECOND(Data_Warmte[[#This Row],[Datumtijd]]))</f>
        <v>1669.4166666666667</v>
      </c>
      <c r="C4973" s="11">
        <v>2.9050000000000001E-5</v>
      </c>
      <c r="D4973" s="7">
        <f>Data_Warmte[[#This Row],[Fractie]]/MAX(Data_Warmte[Fractie])</f>
        <v>7.0331095069434343E-2</v>
      </c>
    </row>
    <row r="4974" spans="1:4" x14ac:dyDescent="0.25">
      <c r="A4974" s="10">
        <v>44038.458333333336</v>
      </c>
      <c r="B4974" s="10">
        <f>DATE(1904,MONTH(Data_Warmte[[#This Row],[Datumtijd]]),DAY(Data_Warmte[[#This Row],[Datumtijd]]))+TIME(HOUR(Data_Warmte[[#This Row],[Datumtijd]]),MINUTE(Data_Warmte[[#This Row],[Datumtijd]]),SECOND(Data_Warmte[[#This Row],[Datumtijd]]))</f>
        <v>1669.4583333333333</v>
      </c>
      <c r="C4974" s="11">
        <v>2.8949999999999999E-5</v>
      </c>
      <c r="D4974" s="7">
        <f>Data_Warmte[[#This Row],[Fractie]]/MAX(Data_Warmte[Fractie])</f>
        <v>7.0088991471949191E-2</v>
      </c>
    </row>
    <row r="4975" spans="1:4" x14ac:dyDescent="0.25">
      <c r="A4975" s="10">
        <v>44038.5</v>
      </c>
      <c r="B4975" s="10">
        <f>DATE(1904,MONTH(Data_Warmte[[#This Row],[Datumtijd]]),DAY(Data_Warmte[[#This Row],[Datumtijd]]))+TIME(HOUR(Data_Warmte[[#This Row],[Datumtijd]]),MINUTE(Data_Warmte[[#This Row],[Datumtijd]]),SECOND(Data_Warmte[[#This Row],[Datumtijd]]))</f>
        <v>1669.5</v>
      </c>
      <c r="C4975" s="11">
        <v>2.8220000000000001E-5</v>
      </c>
      <c r="D4975" s="7">
        <f>Data_Warmte[[#This Row],[Fractie]]/MAX(Data_Warmte[Fractie])</f>
        <v>6.8321635210307652E-2</v>
      </c>
    </row>
    <row r="4976" spans="1:4" x14ac:dyDescent="0.25">
      <c r="A4976" s="10">
        <v>44038.541666666664</v>
      </c>
      <c r="B4976" s="10">
        <f>DATE(1904,MONTH(Data_Warmte[[#This Row],[Datumtijd]]),DAY(Data_Warmte[[#This Row],[Datumtijd]]))+TIME(HOUR(Data_Warmte[[#This Row],[Datumtijd]]),MINUTE(Data_Warmte[[#This Row],[Datumtijd]]),SECOND(Data_Warmte[[#This Row],[Datumtijd]]))</f>
        <v>1669.5416666666667</v>
      </c>
      <c r="C4976" s="11">
        <v>2.3240000000000001E-5</v>
      </c>
      <c r="D4976" s="7">
        <f>Data_Warmte[[#This Row],[Fractie]]/MAX(Data_Warmte[Fractie])</f>
        <v>5.6264876055547475E-2</v>
      </c>
    </row>
    <row r="4977" spans="1:4" x14ac:dyDescent="0.25">
      <c r="A4977" s="10">
        <v>44038.583333333336</v>
      </c>
      <c r="B4977" s="10">
        <f>DATE(1904,MONTH(Data_Warmte[[#This Row],[Datumtijd]]),DAY(Data_Warmte[[#This Row],[Datumtijd]]))+TIME(HOUR(Data_Warmte[[#This Row],[Datumtijd]]),MINUTE(Data_Warmte[[#This Row],[Datumtijd]]),SECOND(Data_Warmte[[#This Row],[Datumtijd]]))</f>
        <v>1669.5833333333333</v>
      </c>
      <c r="C4977" s="11">
        <v>1.7589999999999999E-5</v>
      </c>
      <c r="D4977" s="7">
        <f>Data_Warmte[[#This Row],[Fractie]]/MAX(Data_Warmte[Fractie])</f>
        <v>4.2586022797636833E-2</v>
      </c>
    </row>
    <row r="4978" spans="1:4" x14ac:dyDescent="0.25">
      <c r="A4978" s="10">
        <v>44038.625</v>
      </c>
      <c r="B4978" s="10">
        <f>DATE(1904,MONTH(Data_Warmte[[#This Row],[Datumtijd]]),DAY(Data_Warmte[[#This Row],[Datumtijd]]))+TIME(HOUR(Data_Warmte[[#This Row],[Datumtijd]]),MINUTE(Data_Warmte[[#This Row],[Datumtijd]]),SECOND(Data_Warmte[[#This Row],[Datumtijd]]))</f>
        <v>1669.625</v>
      </c>
      <c r="C4978" s="11">
        <v>1.5536960000000008E-5</v>
      </c>
      <c r="D4978" s="7">
        <f>Data_Warmte[[#This Row],[Fractie]]/MAX(Data_Warmte[Fractie])</f>
        <v>3.7615539099827858E-2</v>
      </c>
    </row>
    <row r="4979" spans="1:4" x14ac:dyDescent="0.25">
      <c r="A4979" s="10">
        <v>44038.666666666664</v>
      </c>
      <c r="B4979" s="10">
        <f>DATE(1904,MONTH(Data_Warmte[[#This Row],[Datumtijd]]),DAY(Data_Warmte[[#This Row],[Datumtijd]]))+TIME(HOUR(Data_Warmte[[#This Row],[Datumtijd]]),MINUTE(Data_Warmte[[#This Row],[Datumtijd]]),SECOND(Data_Warmte[[#This Row],[Datumtijd]]))</f>
        <v>1669.6666666666667</v>
      </c>
      <c r="C4979" s="11">
        <v>1.84E-5</v>
      </c>
      <c r="D4979" s="7">
        <f>Data_Warmte[[#This Row],[Fractie]]/MAX(Data_Warmte[Fractie])</f>
        <v>4.4547061937266506E-2</v>
      </c>
    </row>
    <row r="4980" spans="1:4" x14ac:dyDescent="0.25">
      <c r="A4980" s="10">
        <v>44038.708333333336</v>
      </c>
      <c r="B4980" s="10">
        <f>DATE(1904,MONTH(Data_Warmte[[#This Row],[Datumtijd]]),DAY(Data_Warmte[[#This Row],[Datumtijd]]))+TIME(HOUR(Data_Warmte[[#This Row],[Datumtijd]]),MINUTE(Data_Warmte[[#This Row],[Datumtijd]]),SECOND(Data_Warmte[[#This Row],[Datumtijd]]))</f>
        <v>1669.7083333333333</v>
      </c>
      <c r="C4980" s="11">
        <v>2.6289099999999999E-5</v>
      </c>
      <c r="D4980" s="7">
        <f>Data_Warmte[[#This Row],[Fractie]]/MAX(Data_Warmte[Fractie])</f>
        <v>6.3646856846466995E-2</v>
      </c>
    </row>
    <row r="4981" spans="1:4" x14ac:dyDescent="0.25">
      <c r="A4981" s="10">
        <v>44038.75</v>
      </c>
      <c r="B4981" s="10">
        <f>DATE(1904,MONTH(Data_Warmte[[#This Row],[Datumtijd]]),DAY(Data_Warmte[[#This Row],[Datumtijd]]))+TIME(HOUR(Data_Warmte[[#This Row],[Datumtijd]]),MINUTE(Data_Warmte[[#This Row],[Datumtijd]]),SECOND(Data_Warmte[[#This Row],[Datumtijd]]))</f>
        <v>1669.75</v>
      </c>
      <c r="C4981" s="11">
        <v>3.1217919999999999E-5</v>
      </c>
      <c r="D4981" s="7">
        <f>Data_Warmte[[#This Row],[Fractie]]/MAX(Data_Warmte[Fractie])</f>
        <v>7.5579707380034278E-2</v>
      </c>
    </row>
    <row r="4982" spans="1:4" x14ac:dyDescent="0.25">
      <c r="A4982" s="10">
        <v>44038.791666666664</v>
      </c>
      <c r="B4982" s="10">
        <f>DATE(1904,MONTH(Data_Warmte[[#This Row],[Datumtijd]]),DAY(Data_Warmte[[#This Row],[Datumtijd]]))+TIME(HOUR(Data_Warmte[[#This Row],[Datumtijd]]),MINUTE(Data_Warmte[[#This Row],[Datumtijd]]),SECOND(Data_Warmte[[#This Row],[Datumtijd]]))</f>
        <v>1669.7916666666667</v>
      </c>
      <c r="C4982" s="11">
        <v>2.976088E-5</v>
      </c>
      <c r="D4982" s="7">
        <f>Data_Warmte[[#This Row],[Fractie]]/MAX(Data_Warmte[Fractie])</f>
        <v>7.205216112323673E-2</v>
      </c>
    </row>
    <row r="4983" spans="1:4" x14ac:dyDescent="0.25">
      <c r="A4983" s="10">
        <v>44038.833333333336</v>
      </c>
      <c r="B4983" s="10">
        <f>DATE(1904,MONTH(Data_Warmte[[#This Row],[Datumtijd]]),DAY(Data_Warmte[[#This Row],[Datumtijd]]))+TIME(HOUR(Data_Warmte[[#This Row],[Datumtijd]]),MINUTE(Data_Warmte[[#This Row],[Datumtijd]]),SECOND(Data_Warmte[[#This Row],[Datumtijd]]))</f>
        <v>1669.8333333333333</v>
      </c>
      <c r="C4983" s="11">
        <v>2.3369700000000001E-5</v>
      </c>
      <c r="D4983" s="7">
        <f>Data_Warmte[[#This Row],[Fractie]]/MAX(Data_Warmte[Fractie])</f>
        <v>5.657888442148571E-2</v>
      </c>
    </row>
    <row r="4984" spans="1:4" x14ac:dyDescent="0.25">
      <c r="A4984" s="10">
        <v>44038.875</v>
      </c>
      <c r="B4984" s="10">
        <f>DATE(1904,MONTH(Data_Warmte[[#This Row],[Datumtijd]]),DAY(Data_Warmte[[#This Row],[Datumtijd]]))+TIME(HOUR(Data_Warmte[[#This Row],[Datumtijd]]),MINUTE(Data_Warmte[[#This Row],[Datumtijd]]),SECOND(Data_Warmte[[#This Row],[Datumtijd]]))</f>
        <v>1669.875</v>
      </c>
      <c r="C4984" s="11">
        <v>1.84264E-5</v>
      </c>
      <c r="D4984" s="7">
        <f>Data_Warmte[[#This Row],[Fractie]]/MAX(Data_Warmte[Fractie])</f>
        <v>4.4610977287002584E-2</v>
      </c>
    </row>
    <row r="4985" spans="1:4" x14ac:dyDescent="0.25">
      <c r="A4985" s="10">
        <v>44038.916666666664</v>
      </c>
      <c r="B4985" s="10">
        <f>DATE(1904,MONTH(Data_Warmte[[#This Row],[Datumtijd]]),DAY(Data_Warmte[[#This Row],[Datumtijd]]))+TIME(HOUR(Data_Warmte[[#This Row],[Datumtijd]]),MINUTE(Data_Warmte[[#This Row],[Datumtijd]]),SECOND(Data_Warmte[[#This Row],[Datumtijd]]))</f>
        <v>1669.9166666666667</v>
      </c>
      <c r="C4985" s="11">
        <v>1.599696000000001E-5</v>
      </c>
      <c r="D4985" s="7">
        <f>Data_Warmte[[#This Row],[Fractie]]/MAX(Data_Warmte[Fractie])</f>
        <v>3.872921564825952E-2</v>
      </c>
    </row>
    <row r="4986" spans="1:4" x14ac:dyDescent="0.25">
      <c r="A4986" s="10">
        <v>44038.958333333336</v>
      </c>
      <c r="B4986" s="10">
        <f>DATE(1904,MONTH(Data_Warmte[[#This Row],[Datumtijd]]),DAY(Data_Warmte[[#This Row],[Datumtijd]]))+TIME(HOUR(Data_Warmte[[#This Row],[Datumtijd]]),MINUTE(Data_Warmte[[#This Row],[Datumtijd]]),SECOND(Data_Warmte[[#This Row],[Datumtijd]]))</f>
        <v>1669.9583333333333</v>
      </c>
      <c r="C4986" s="11">
        <v>1.13E-5</v>
      </c>
      <c r="D4986" s="7">
        <f>Data_Warmte[[#This Row],[Fractie]]/MAX(Data_Warmte[Fractie])</f>
        <v>2.7357706515821277E-2</v>
      </c>
    </row>
    <row r="4987" spans="1:4" x14ac:dyDescent="0.25">
      <c r="A4987" s="10">
        <v>44039</v>
      </c>
      <c r="B4987" s="10">
        <f>DATE(1904,MONTH(Data_Warmte[[#This Row],[Datumtijd]]),DAY(Data_Warmte[[#This Row],[Datumtijd]]))+TIME(HOUR(Data_Warmte[[#This Row],[Datumtijd]]),MINUTE(Data_Warmte[[#This Row],[Datumtijd]]),SECOND(Data_Warmte[[#This Row],[Datumtijd]]))</f>
        <v>1670</v>
      </c>
      <c r="C4987" s="11">
        <v>8.312799999999996E-6</v>
      </c>
      <c r="D4987" s="7">
        <f>Data_Warmte[[#This Row],[Fractie]]/MAX(Data_Warmte[Fractie])</f>
        <v>2.0125587851745043E-2</v>
      </c>
    </row>
    <row r="4988" spans="1:4" x14ac:dyDescent="0.25">
      <c r="A4988" s="10">
        <v>44039.041666666664</v>
      </c>
      <c r="B4988" s="10">
        <f>DATE(1904,MONTH(Data_Warmte[[#This Row],[Datumtijd]]),DAY(Data_Warmte[[#This Row],[Datumtijd]]))+TIME(HOUR(Data_Warmte[[#This Row],[Datumtijd]]),MINUTE(Data_Warmte[[#This Row],[Datumtijd]]),SECOND(Data_Warmte[[#This Row],[Datumtijd]]))</f>
        <v>1670.0416666666667</v>
      </c>
      <c r="C4988" s="11">
        <v>7.2060400000000021E-6</v>
      </c>
      <c r="D4988" s="7">
        <f>Data_Warmte[[#This Row],[Fractie]]/MAX(Data_Warmte[Fractie])</f>
        <v>1.7446082076218478E-2</v>
      </c>
    </row>
    <row r="4989" spans="1:4" x14ac:dyDescent="0.25">
      <c r="A4989" s="10">
        <v>44039.083333333336</v>
      </c>
      <c r="B4989" s="10">
        <f>DATE(1904,MONTH(Data_Warmte[[#This Row],[Datumtijd]]),DAY(Data_Warmte[[#This Row],[Datumtijd]]))+TIME(HOUR(Data_Warmte[[#This Row],[Datumtijd]]),MINUTE(Data_Warmte[[#This Row],[Datumtijd]]),SECOND(Data_Warmte[[#This Row],[Datumtijd]]))</f>
        <v>1670.0833333333333</v>
      </c>
      <c r="C4989" s="11">
        <v>7.2056000000000026E-6</v>
      </c>
      <c r="D4989" s="7">
        <f>Data_Warmte[[#This Row],[Fractie]]/MAX(Data_Warmte[Fractie])</f>
        <v>1.7445016820389545E-2</v>
      </c>
    </row>
    <row r="4990" spans="1:4" x14ac:dyDescent="0.25">
      <c r="A4990" s="10">
        <v>44039.125</v>
      </c>
      <c r="B4990" s="10">
        <f>DATE(1904,MONTH(Data_Warmte[[#This Row],[Datumtijd]]),DAY(Data_Warmte[[#This Row],[Datumtijd]]))+TIME(HOUR(Data_Warmte[[#This Row],[Datumtijd]]),MINUTE(Data_Warmte[[#This Row],[Datumtijd]]),SECOND(Data_Warmte[[#This Row],[Datumtijd]]))</f>
        <v>1670.125</v>
      </c>
      <c r="C4990" s="11">
        <v>7.4670799999999986E-6</v>
      </c>
      <c r="D4990" s="7">
        <f>Data_Warmte[[#This Row],[Fractie]]/MAX(Data_Warmte[Fractie])</f>
        <v>1.8078069307093689E-2</v>
      </c>
    </row>
    <row r="4991" spans="1:4" x14ac:dyDescent="0.25">
      <c r="A4991" s="10">
        <v>44039.166666666664</v>
      </c>
      <c r="B4991" s="10">
        <f>DATE(1904,MONTH(Data_Warmte[[#This Row],[Datumtijd]]),DAY(Data_Warmte[[#This Row],[Datumtijd]]))+TIME(HOUR(Data_Warmte[[#This Row],[Datumtijd]]),MINUTE(Data_Warmte[[#This Row],[Datumtijd]]),SECOND(Data_Warmte[[#This Row],[Datumtijd]]))</f>
        <v>1670.1666666666667</v>
      </c>
      <c r="C4991" s="11">
        <v>7.9699999999999999E-6</v>
      </c>
      <c r="D4991" s="7">
        <f>Data_Warmte[[#This Row],[Fractie]]/MAX(Data_Warmte[Fractie])</f>
        <v>1.9295656719565981E-2</v>
      </c>
    </row>
    <row r="4992" spans="1:4" x14ac:dyDescent="0.25">
      <c r="A4992" s="10">
        <v>44039.208333333336</v>
      </c>
      <c r="B4992" s="10">
        <f>DATE(1904,MONTH(Data_Warmte[[#This Row],[Datumtijd]]),DAY(Data_Warmte[[#This Row],[Datumtijd]]))+TIME(HOUR(Data_Warmte[[#This Row],[Datumtijd]]),MINUTE(Data_Warmte[[#This Row],[Datumtijd]]),SECOND(Data_Warmte[[#This Row],[Datumtijd]]))</f>
        <v>1670.2083333333333</v>
      </c>
      <c r="C4992" s="11">
        <v>1.149E-5</v>
      </c>
      <c r="D4992" s="7">
        <f>Data_Warmte[[#This Row],[Fractie]]/MAX(Data_Warmte[Fractie])</f>
        <v>2.7817703351043051E-2</v>
      </c>
    </row>
    <row r="4993" spans="1:4" x14ac:dyDescent="0.25">
      <c r="A4993" s="10">
        <v>44039.25</v>
      </c>
      <c r="B4993" s="10">
        <f>DATE(1904,MONTH(Data_Warmte[[#This Row],[Datumtijd]]),DAY(Data_Warmte[[#This Row],[Datumtijd]]))+TIME(HOUR(Data_Warmte[[#This Row],[Datumtijd]]),MINUTE(Data_Warmte[[#This Row],[Datumtijd]]),SECOND(Data_Warmte[[#This Row],[Datumtijd]]))</f>
        <v>1670.25</v>
      </c>
      <c r="C4993" s="11">
        <v>2.0857679999999994E-5</v>
      </c>
      <c r="D4993" s="7">
        <f>Data_Warmte[[#This Row],[Fractie]]/MAX(Data_Warmte[Fractie])</f>
        <v>5.0497193631939379E-2</v>
      </c>
    </row>
    <row r="4994" spans="1:4" x14ac:dyDescent="0.25">
      <c r="A4994" s="10">
        <v>44039.291666666664</v>
      </c>
      <c r="B4994" s="10">
        <f>DATE(1904,MONTH(Data_Warmte[[#This Row],[Datumtijd]]),DAY(Data_Warmte[[#This Row],[Datumtijd]]))+TIME(HOUR(Data_Warmte[[#This Row],[Datumtijd]]),MINUTE(Data_Warmte[[#This Row],[Datumtijd]]),SECOND(Data_Warmte[[#This Row],[Datumtijd]]))</f>
        <v>1670.2916666666667</v>
      </c>
      <c r="C4994" s="11">
        <v>2.5032500000000015E-5</v>
      </c>
      <c r="D4994" s="7">
        <f>Data_Warmte[[#This Row],[Fractie]]/MAX(Data_Warmte[Fractie])</f>
        <v>6.0604583040468715E-2</v>
      </c>
    </row>
    <row r="4995" spans="1:4" x14ac:dyDescent="0.25">
      <c r="A4995" s="10">
        <v>44039.333333333336</v>
      </c>
      <c r="B4995" s="10">
        <f>DATE(1904,MONTH(Data_Warmte[[#This Row],[Datumtijd]]),DAY(Data_Warmte[[#This Row],[Datumtijd]]))+TIME(HOUR(Data_Warmte[[#This Row],[Datumtijd]]),MINUTE(Data_Warmte[[#This Row],[Datumtijd]]),SECOND(Data_Warmte[[#This Row],[Datumtijd]]))</f>
        <v>1670.3333333333333</v>
      </c>
      <c r="C4995" s="11">
        <v>2.3519999999999998E-5</v>
      </c>
      <c r="D4995" s="7">
        <f>Data_Warmte[[#This Row],[Fractie]]/MAX(Data_Warmte[Fractie])</f>
        <v>5.6942766128505871E-2</v>
      </c>
    </row>
    <row r="4996" spans="1:4" x14ac:dyDescent="0.25">
      <c r="A4996" s="10">
        <v>44039.375</v>
      </c>
      <c r="B4996" s="10">
        <f>DATE(1904,MONTH(Data_Warmte[[#This Row],[Datumtijd]]),DAY(Data_Warmte[[#This Row],[Datumtijd]]))+TIME(HOUR(Data_Warmte[[#This Row],[Datumtijd]]),MINUTE(Data_Warmte[[#This Row],[Datumtijd]]),SECOND(Data_Warmte[[#This Row],[Datumtijd]]))</f>
        <v>1670.375</v>
      </c>
      <c r="C4996" s="11">
        <v>2.3879999999999998E-5</v>
      </c>
      <c r="D4996" s="7">
        <f>Data_Warmte[[#This Row],[Fractie]]/MAX(Data_Warmte[Fractie])</f>
        <v>5.7814339079452395E-2</v>
      </c>
    </row>
    <row r="4997" spans="1:4" x14ac:dyDescent="0.25">
      <c r="A4997" s="10">
        <v>44039.416666666664</v>
      </c>
      <c r="B4997" s="10">
        <f>DATE(1904,MONTH(Data_Warmte[[#This Row],[Datumtijd]]),DAY(Data_Warmte[[#This Row],[Datumtijd]]))+TIME(HOUR(Data_Warmte[[#This Row],[Datumtijd]]),MINUTE(Data_Warmte[[#This Row],[Datumtijd]]),SECOND(Data_Warmte[[#This Row],[Datumtijd]]))</f>
        <v>1670.4166666666667</v>
      </c>
      <c r="C4997" s="11">
        <v>2.0129999999999999E-5</v>
      </c>
      <c r="D4997" s="7">
        <f>Data_Warmte[[#This Row],[Fractie]]/MAX(Data_Warmte[Fractie])</f>
        <v>4.873545417375949E-2</v>
      </c>
    </row>
    <row r="4998" spans="1:4" x14ac:dyDescent="0.25">
      <c r="A4998" s="10">
        <v>44039.458333333336</v>
      </c>
      <c r="B4998" s="10">
        <f>DATE(1904,MONTH(Data_Warmte[[#This Row],[Datumtijd]]),DAY(Data_Warmte[[#This Row],[Datumtijd]]))+TIME(HOUR(Data_Warmte[[#This Row],[Datumtijd]]),MINUTE(Data_Warmte[[#This Row],[Datumtijd]]),SECOND(Data_Warmte[[#This Row],[Datumtijd]]))</f>
        <v>1670.4583333333333</v>
      </c>
      <c r="C4998" s="11">
        <v>2.2079999999999999E-5</v>
      </c>
      <c r="D4998" s="7">
        <f>Data_Warmte[[#This Row],[Fractie]]/MAX(Data_Warmte[Fractie])</f>
        <v>5.3456474324719803E-2</v>
      </c>
    </row>
    <row r="4999" spans="1:4" x14ac:dyDescent="0.25">
      <c r="A4999" s="10">
        <v>44039.5</v>
      </c>
      <c r="B4999" s="10">
        <f>DATE(1904,MONTH(Data_Warmte[[#This Row],[Datumtijd]]),DAY(Data_Warmte[[#This Row],[Datumtijd]]))+TIME(HOUR(Data_Warmte[[#This Row],[Datumtijd]]),MINUTE(Data_Warmte[[#This Row],[Datumtijd]]),SECOND(Data_Warmte[[#This Row],[Datumtijd]]))</f>
        <v>1670.5</v>
      </c>
      <c r="C4999" s="11">
        <v>2.1489999999999999E-5</v>
      </c>
      <c r="D4999" s="7">
        <f>Data_Warmte[[#This Row],[Fractie]]/MAX(Data_Warmte[Fractie])</f>
        <v>5.2028063099557452E-2</v>
      </c>
    </row>
    <row r="5000" spans="1:4" x14ac:dyDescent="0.25">
      <c r="A5000" s="10">
        <v>44039.541666666664</v>
      </c>
      <c r="B5000" s="10">
        <f>DATE(1904,MONTH(Data_Warmte[[#This Row],[Datumtijd]]),DAY(Data_Warmte[[#This Row],[Datumtijd]]))+TIME(HOUR(Data_Warmte[[#This Row],[Datumtijd]]),MINUTE(Data_Warmte[[#This Row],[Datumtijd]]),SECOND(Data_Warmte[[#This Row],[Datumtijd]]))</f>
        <v>1670.5416666666667</v>
      </c>
      <c r="C5000" s="11">
        <v>1.7600000000000001E-5</v>
      </c>
      <c r="D5000" s="7">
        <f>Data_Warmte[[#This Row],[Fractie]]/MAX(Data_Warmte[Fractie])</f>
        <v>4.2610233157385352E-2</v>
      </c>
    </row>
    <row r="5001" spans="1:4" x14ac:dyDescent="0.25">
      <c r="A5001" s="10">
        <v>44039.583333333336</v>
      </c>
      <c r="B5001" s="10">
        <f>DATE(1904,MONTH(Data_Warmte[[#This Row],[Datumtijd]]),DAY(Data_Warmte[[#This Row],[Datumtijd]]))+TIME(HOUR(Data_Warmte[[#This Row],[Datumtijd]]),MINUTE(Data_Warmte[[#This Row],[Datumtijd]]),SECOND(Data_Warmte[[#This Row],[Datumtijd]]))</f>
        <v>1670.5833333333333</v>
      </c>
      <c r="C5001" s="11">
        <v>1.6120000000000002E-5</v>
      </c>
      <c r="D5001" s="7">
        <f>Data_Warmte[[#This Row],[Fractie]]/MAX(Data_Warmte[Fractie])</f>
        <v>3.9027099914605221E-2</v>
      </c>
    </row>
    <row r="5002" spans="1:4" x14ac:dyDescent="0.25">
      <c r="A5002" s="10">
        <v>44039.625</v>
      </c>
      <c r="B5002" s="10">
        <f>DATE(1904,MONTH(Data_Warmte[[#This Row],[Datumtijd]]),DAY(Data_Warmte[[#This Row],[Datumtijd]]))+TIME(HOUR(Data_Warmte[[#This Row],[Datumtijd]]),MINUTE(Data_Warmte[[#This Row],[Datumtijd]]),SECOND(Data_Warmte[[#This Row],[Datumtijd]]))</f>
        <v>1670.625</v>
      </c>
      <c r="C5002" s="11">
        <v>1.6779999999999999E-5</v>
      </c>
      <c r="D5002" s="7">
        <f>Data_Warmte[[#This Row],[Fractie]]/MAX(Data_Warmte[Fractie])</f>
        <v>4.0624983658007166E-2</v>
      </c>
    </row>
    <row r="5003" spans="1:4" x14ac:dyDescent="0.25">
      <c r="A5003" s="10">
        <v>44039.666666666664</v>
      </c>
      <c r="B5003" s="10">
        <f>DATE(1904,MONTH(Data_Warmte[[#This Row],[Datumtijd]]),DAY(Data_Warmte[[#This Row],[Datumtijd]]))+TIME(HOUR(Data_Warmte[[#This Row],[Datumtijd]]),MINUTE(Data_Warmte[[#This Row],[Datumtijd]]),SECOND(Data_Warmte[[#This Row],[Datumtijd]]))</f>
        <v>1670.6666666666667</v>
      </c>
      <c r="C5003" s="11">
        <v>2.4686860000000006E-5</v>
      </c>
      <c r="D5003" s="7">
        <f>Data_Warmte[[#This Row],[Fractie]]/MAX(Data_Warmte[Fractie])</f>
        <v>5.9767776166121042E-2</v>
      </c>
    </row>
    <row r="5004" spans="1:4" x14ac:dyDescent="0.25">
      <c r="A5004" s="10">
        <v>44039.708333333336</v>
      </c>
      <c r="B5004" s="10">
        <f>DATE(1904,MONTH(Data_Warmte[[#This Row],[Datumtijd]]),DAY(Data_Warmte[[#This Row],[Datumtijd]]))+TIME(HOUR(Data_Warmte[[#This Row],[Datumtijd]]),MINUTE(Data_Warmte[[#This Row],[Datumtijd]]),SECOND(Data_Warmte[[#This Row],[Datumtijd]]))</f>
        <v>1670.7083333333333</v>
      </c>
      <c r="C5004" s="11">
        <v>4.066086E-5</v>
      </c>
      <c r="D5004" s="7">
        <f>Data_Warmte[[#This Row],[Fractie]]/MAX(Data_Warmte[Fractie])</f>
        <v>9.8441404828397944E-2</v>
      </c>
    </row>
    <row r="5005" spans="1:4" x14ac:dyDescent="0.25">
      <c r="A5005" s="10">
        <v>44039.75</v>
      </c>
      <c r="B5005" s="10">
        <f>DATE(1904,MONTH(Data_Warmte[[#This Row],[Datumtijd]]),DAY(Data_Warmte[[#This Row],[Datumtijd]]))+TIME(HOUR(Data_Warmte[[#This Row],[Datumtijd]]),MINUTE(Data_Warmte[[#This Row],[Datumtijd]]),SECOND(Data_Warmte[[#This Row],[Datumtijd]]))</f>
        <v>1670.75</v>
      </c>
      <c r="C5005" s="11">
        <v>3.965719999999999E-5</v>
      </c>
      <c r="D5005" s="7">
        <f>Data_Warmte[[#This Row],[Fractie]]/MAX(Data_Warmte[Fractie])</f>
        <v>9.6011507861878523E-2</v>
      </c>
    </row>
    <row r="5006" spans="1:4" x14ac:dyDescent="0.25">
      <c r="A5006" s="10">
        <v>44039.791666666664</v>
      </c>
      <c r="B5006" s="10">
        <f>DATE(1904,MONTH(Data_Warmte[[#This Row],[Datumtijd]]),DAY(Data_Warmte[[#This Row],[Datumtijd]]))+TIME(HOUR(Data_Warmte[[#This Row],[Datumtijd]]),MINUTE(Data_Warmte[[#This Row],[Datumtijd]]),SECOND(Data_Warmte[[#This Row],[Datumtijd]]))</f>
        <v>1670.7916666666667</v>
      </c>
      <c r="C5006" s="11">
        <v>3.1467240000000005E-5</v>
      </c>
      <c r="D5006" s="7">
        <f>Data_Warmte[[#This Row],[Fractie]]/MAX(Data_Warmte[Fractie])</f>
        <v>7.6183320069284258E-2</v>
      </c>
    </row>
    <row r="5007" spans="1:4" x14ac:dyDescent="0.25">
      <c r="A5007" s="10">
        <v>44039.833333333336</v>
      </c>
      <c r="B5007" s="10">
        <f>DATE(1904,MONTH(Data_Warmte[[#This Row],[Datumtijd]]),DAY(Data_Warmte[[#This Row],[Datumtijd]]))+TIME(HOUR(Data_Warmte[[#This Row],[Datumtijd]]),MINUTE(Data_Warmte[[#This Row],[Datumtijd]]),SECOND(Data_Warmte[[#This Row],[Datumtijd]]))</f>
        <v>1670.8333333333333</v>
      </c>
      <c r="C5007" s="11">
        <v>2.4554340000000009E-5</v>
      </c>
      <c r="D5007" s="7">
        <f>Data_Warmte[[#This Row],[Fractie]]/MAX(Data_Warmte[Fractie])</f>
        <v>5.9446940478733737E-2</v>
      </c>
    </row>
    <row r="5008" spans="1:4" x14ac:dyDescent="0.25">
      <c r="A5008" s="10">
        <v>44039.875</v>
      </c>
      <c r="B5008" s="10">
        <f>DATE(1904,MONTH(Data_Warmte[[#This Row],[Datumtijd]]),DAY(Data_Warmte[[#This Row],[Datumtijd]]))+TIME(HOUR(Data_Warmte[[#This Row],[Datumtijd]]),MINUTE(Data_Warmte[[#This Row],[Datumtijd]]),SECOND(Data_Warmte[[#This Row],[Datumtijd]]))</f>
        <v>1670.875</v>
      </c>
      <c r="C5008" s="11">
        <v>2.1068990000000004E-5</v>
      </c>
      <c r="D5008" s="7">
        <f>Data_Warmte[[#This Row],[Fractie]]/MAX(Data_Warmte[Fractie])</f>
        <v>5.1008782743785258E-2</v>
      </c>
    </row>
    <row r="5009" spans="1:4" x14ac:dyDescent="0.25">
      <c r="A5009" s="10">
        <v>44039.916666666664</v>
      </c>
      <c r="B5009" s="10">
        <f>DATE(1904,MONTH(Data_Warmte[[#This Row],[Datumtijd]]),DAY(Data_Warmte[[#This Row],[Datumtijd]]))+TIME(HOUR(Data_Warmte[[#This Row],[Datumtijd]]),MINUTE(Data_Warmte[[#This Row],[Datumtijd]]),SECOND(Data_Warmte[[#This Row],[Datumtijd]]))</f>
        <v>1670.9166666666667</v>
      </c>
      <c r="C5009" s="11">
        <v>1.8222750000000011E-5</v>
      </c>
      <c r="D5009" s="7">
        <f>Data_Warmte[[#This Row],[Fractie]]/MAX(Data_Warmte[Fractie])</f>
        <v>4.4117933310724111E-2</v>
      </c>
    </row>
    <row r="5010" spans="1:4" x14ac:dyDescent="0.25">
      <c r="A5010" s="10">
        <v>44039.958333333336</v>
      </c>
      <c r="B5010" s="10">
        <f>DATE(1904,MONTH(Data_Warmte[[#This Row],[Datumtijd]]),DAY(Data_Warmte[[#This Row],[Datumtijd]]))+TIME(HOUR(Data_Warmte[[#This Row],[Datumtijd]]),MINUTE(Data_Warmte[[#This Row],[Datumtijd]]),SECOND(Data_Warmte[[#This Row],[Datumtijd]]))</f>
        <v>1670.9583333333333</v>
      </c>
      <c r="C5010" s="11">
        <v>1.3152280000000003E-5</v>
      </c>
      <c r="D5010" s="7">
        <f>Data_Warmte[[#This Row],[Fractie]]/MAX(Data_Warmte[Fractie])</f>
        <v>3.184214303131911E-2</v>
      </c>
    </row>
    <row r="5011" spans="1:4" x14ac:dyDescent="0.25">
      <c r="A5011" s="10">
        <v>44040</v>
      </c>
      <c r="B5011" s="10">
        <f>DATE(1904,MONTH(Data_Warmte[[#This Row],[Datumtijd]]),DAY(Data_Warmte[[#This Row],[Datumtijd]]))+TIME(HOUR(Data_Warmte[[#This Row],[Datumtijd]]),MINUTE(Data_Warmte[[#This Row],[Datumtijd]]),SECOND(Data_Warmte[[#This Row],[Datumtijd]]))</f>
        <v>1671</v>
      </c>
      <c r="C5011" s="11">
        <v>8.0039499999999981E-6</v>
      </c>
      <c r="D5011" s="7">
        <f>Data_Warmte[[#This Row],[Fractie]]/MAX(Data_Warmte[Fractie])</f>
        <v>1.9377850890912183E-2</v>
      </c>
    </row>
    <row r="5012" spans="1:4" x14ac:dyDescent="0.25">
      <c r="A5012" s="10">
        <v>44040.041666666664</v>
      </c>
      <c r="B5012" s="10">
        <f>DATE(1904,MONTH(Data_Warmte[[#This Row],[Datumtijd]]),DAY(Data_Warmte[[#This Row],[Datumtijd]]))+TIME(HOUR(Data_Warmte[[#This Row],[Datumtijd]]),MINUTE(Data_Warmte[[#This Row],[Datumtijd]]),SECOND(Data_Warmte[[#This Row],[Datumtijd]]))</f>
        <v>1671.0416666666667</v>
      </c>
      <c r="C5012" s="11">
        <v>6.9872500000000016E-6</v>
      </c>
      <c r="D5012" s="7">
        <f>Data_Warmte[[#This Row],[Fractie]]/MAX(Data_Warmte[Fractie])</f>
        <v>1.6916383615280729E-2</v>
      </c>
    </row>
    <row r="5013" spans="1:4" x14ac:dyDescent="0.25">
      <c r="A5013" s="10">
        <v>44040.083333333336</v>
      </c>
      <c r="B5013" s="10">
        <f>DATE(1904,MONTH(Data_Warmte[[#This Row],[Datumtijd]]),DAY(Data_Warmte[[#This Row],[Datumtijd]]))+TIME(HOUR(Data_Warmte[[#This Row],[Datumtijd]]),MINUTE(Data_Warmte[[#This Row],[Datumtijd]]),SECOND(Data_Warmte[[#This Row],[Datumtijd]]))</f>
        <v>1671.0833333333333</v>
      </c>
      <c r="C5013" s="11">
        <v>7.0247200000000012E-6</v>
      </c>
      <c r="D5013" s="7">
        <f>Data_Warmte[[#This Row],[Fractie]]/MAX(Data_Warmte[Fractie])</f>
        <v>1.7007099833258415E-2</v>
      </c>
    </row>
    <row r="5014" spans="1:4" x14ac:dyDescent="0.25">
      <c r="A5014" s="10">
        <v>44040.125</v>
      </c>
      <c r="B5014" s="10">
        <f>DATE(1904,MONTH(Data_Warmte[[#This Row],[Datumtijd]]),DAY(Data_Warmte[[#This Row],[Datumtijd]]))+TIME(HOUR(Data_Warmte[[#This Row],[Datumtijd]]),MINUTE(Data_Warmte[[#This Row],[Datumtijd]]),SECOND(Data_Warmte[[#This Row],[Datumtijd]]))</f>
        <v>1671.125</v>
      </c>
      <c r="C5014" s="11">
        <v>7.2794899999999997E-6</v>
      </c>
      <c r="D5014" s="7">
        <f>Data_Warmte[[#This Row],[Fractie]]/MAX(Data_Warmte[Fractie])</f>
        <v>1.7623907168571311E-2</v>
      </c>
    </row>
    <row r="5015" spans="1:4" x14ac:dyDescent="0.25">
      <c r="A5015" s="10">
        <v>44040.166666666664</v>
      </c>
      <c r="B5015" s="10">
        <f>DATE(1904,MONTH(Data_Warmte[[#This Row],[Datumtijd]]),DAY(Data_Warmte[[#This Row],[Datumtijd]]))+TIME(HOUR(Data_Warmte[[#This Row],[Datumtijd]]),MINUTE(Data_Warmte[[#This Row],[Datumtijd]]),SECOND(Data_Warmte[[#This Row],[Datumtijd]]))</f>
        <v>1671.1666666666667</v>
      </c>
      <c r="C5015" s="11">
        <v>7.9699999999999999E-6</v>
      </c>
      <c r="D5015" s="7">
        <f>Data_Warmte[[#This Row],[Fractie]]/MAX(Data_Warmte[Fractie])</f>
        <v>1.9295656719565981E-2</v>
      </c>
    </row>
    <row r="5016" spans="1:4" x14ac:dyDescent="0.25">
      <c r="A5016" s="10">
        <v>44040.208333333336</v>
      </c>
      <c r="B5016" s="10">
        <f>DATE(1904,MONTH(Data_Warmte[[#This Row],[Datumtijd]]),DAY(Data_Warmte[[#This Row],[Datumtijd]]))+TIME(HOUR(Data_Warmte[[#This Row],[Datumtijd]]),MINUTE(Data_Warmte[[#This Row],[Datumtijd]]),SECOND(Data_Warmte[[#This Row],[Datumtijd]]))</f>
        <v>1671.2083333333333</v>
      </c>
      <c r="C5016" s="11">
        <v>1.149E-5</v>
      </c>
      <c r="D5016" s="7">
        <f>Data_Warmte[[#This Row],[Fractie]]/MAX(Data_Warmte[Fractie])</f>
        <v>2.7817703351043051E-2</v>
      </c>
    </row>
    <row r="5017" spans="1:4" x14ac:dyDescent="0.25">
      <c r="A5017" s="10">
        <v>44040.25</v>
      </c>
      <c r="B5017" s="10">
        <f>DATE(1904,MONTH(Data_Warmte[[#This Row],[Datumtijd]]),DAY(Data_Warmte[[#This Row],[Datumtijd]]))+TIME(HOUR(Data_Warmte[[#This Row],[Datumtijd]]),MINUTE(Data_Warmte[[#This Row],[Datumtijd]]),SECOND(Data_Warmte[[#This Row],[Datumtijd]]))</f>
        <v>1671.25</v>
      </c>
      <c r="C5017" s="11">
        <v>2.056431999999999E-5</v>
      </c>
      <c r="D5017" s="7">
        <f>Data_Warmte[[#This Row],[Fractie]]/MAX(Data_Warmte[Fractie])</f>
        <v>4.9786958518356947E-2</v>
      </c>
    </row>
    <row r="5018" spans="1:4" x14ac:dyDescent="0.25">
      <c r="A5018" s="10">
        <v>44040.291666666664</v>
      </c>
      <c r="B5018" s="10">
        <f>DATE(1904,MONTH(Data_Warmte[[#This Row],[Datumtijd]]),DAY(Data_Warmte[[#This Row],[Datumtijd]]))+TIME(HOUR(Data_Warmte[[#This Row],[Datumtijd]]),MINUTE(Data_Warmte[[#This Row],[Datumtijd]]),SECOND(Data_Warmte[[#This Row],[Datumtijd]]))</f>
        <v>1671.2916666666667</v>
      </c>
      <c r="C5018" s="11">
        <v>2.3822999999999995E-5</v>
      </c>
      <c r="D5018" s="7">
        <f>Data_Warmte[[#This Row],[Fractie]]/MAX(Data_Warmte[Fractie])</f>
        <v>5.7676340028885852E-2</v>
      </c>
    </row>
    <row r="5019" spans="1:4" x14ac:dyDescent="0.25">
      <c r="A5019" s="10">
        <v>44040.333333333336</v>
      </c>
      <c r="B5019" s="10">
        <f>DATE(1904,MONTH(Data_Warmte[[#This Row],[Datumtijd]]),DAY(Data_Warmte[[#This Row],[Datumtijd]]))+TIME(HOUR(Data_Warmte[[#This Row],[Datumtijd]]),MINUTE(Data_Warmte[[#This Row],[Datumtijd]]),SECOND(Data_Warmte[[#This Row],[Datumtijd]]))</f>
        <v>1671.3333333333333</v>
      </c>
      <c r="C5019" s="11">
        <v>2.3519999999999998E-5</v>
      </c>
      <c r="D5019" s="7">
        <f>Data_Warmte[[#This Row],[Fractie]]/MAX(Data_Warmte[Fractie])</f>
        <v>5.6942766128505871E-2</v>
      </c>
    </row>
    <row r="5020" spans="1:4" x14ac:dyDescent="0.25">
      <c r="A5020" s="10">
        <v>44040.375</v>
      </c>
      <c r="B5020" s="10">
        <f>DATE(1904,MONTH(Data_Warmte[[#This Row],[Datumtijd]]),DAY(Data_Warmte[[#This Row],[Datumtijd]]))+TIME(HOUR(Data_Warmte[[#This Row],[Datumtijd]]),MINUTE(Data_Warmte[[#This Row],[Datumtijd]]),SECOND(Data_Warmte[[#This Row],[Datumtijd]]))</f>
        <v>1671.375</v>
      </c>
      <c r="C5020" s="11">
        <v>2.3879999999999998E-5</v>
      </c>
      <c r="D5020" s="7">
        <f>Data_Warmte[[#This Row],[Fractie]]/MAX(Data_Warmte[Fractie])</f>
        <v>5.7814339079452395E-2</v>
      </c>
    </row>
    <row r="5021" spans="1:4" x14ac:dyDescent="0.25">
      <c r="A5021" s="10">
        <v>44040.416666666664</v>
      </c>
      <c r="B5021" s="10">
        <f>DATE(1904,MONTH(Data_Warmte[[#This Row],[Datumtijd]]),DAY(Data_Warmte[[#This Row],[Datumtijd]]))+TIME(HOUR(Data_Warmte[[#This Row],[Datumtijd]]),MINUTE(Data_Warmte[[#This Row],[Datumtijd]]),SECOND(Data_Warmte[[#This Row],[Datumtijd]]))</f>
        <v>1671.4166666666667</v>
      </c>
      <c r="C5021" s="11">
        <v>2.0129999999999999E-5</v>
      </c>
      <c r="D5021" s="7">
        <f>Data_Warmte[[#This Row],[Fractie]]/MAX(Data_Warmte[Fractie])</f>
        <v>4.873545417375949E-2</v>
      </c>
    </row>
    <row r="5022" spans="1:4" x14ac:dyDescent="0.25">
      <c r="A5022" s="10">
        <v>44040.458333333336</v>
      </c>
      <c r="B5022" s="10">
        <f>DATE(1904,MONTH(Data_Warmte[[#This Row],[Datumtijd]]),DAY(Data_Warmte[[#This Row],[Datumtijd]]))+TIME(HOUR(Data_Warmte[[#This Row],[Datumtijd]]),MINUTE(Data_Warmte[[#This Row],[Datumtijd]]),SECOND(Data_Warmte[[#This Row],[Datumtijd]]))</f>
        <v>1671.4583333333333</v>
      </c>
      <c r="C5022" s="11">
        <v>2.2079999999999999E-5</v>
      </c>
      <c r="D5022" s="7">
        <f>Data_Warmte[[#This Row],[Fractie]]/MAX(Data_Warmte[Fractie])</f>
        <v>5.3456474324719803E-2</v>
      </c>
    </row>
    <row r="5023" spans="1:4" x14ac:dyDescent="0.25">
      <c r="A5023" s="10">
        <v>44040.5</v>
      </c>
      <c r="B5023" s="10">
        <f>DATE(1904,MONTH(Data_Warmte[[#This Row],[Datumtijd]]),DAY(Data_Warmte[[#This Row],[Datumtijd]]))+TIME(HOUR(Data_Warmte[[#This Row],[Datumtijd]]),MINUTE(Data_Warmte[[#This Row],[Datumtijd]]),SECOND(Data_Warmte[[#This Row],[Datumtijd]]))</f>
        <v>1671.5</v>
      </c>
      <c r="C5023" s="11">
        <v>2.1489999999999999E-5</v>
      </c>
      <c r="D5023" s="7">
        <f>Data_Warmte[[#This Row],[Fractie]]/MAX(Data_Warmte[Fractie])</f>
        <v>5.2028063099557452E-2</v>
      </c>
    </row>
    <row r="5024" spans="1:4" x14ac:dyDescent="0.25">
      <c r="A5024" s="10">
        <v>44040.541666666664</v>
      </c>
      <c r="B5024" s="10">
        <f>DATE(1904,MONTH(Data_Warmte[[#This Row],[Datumtijd]]),DAY(Data_Warmte[[#This Row],[Datumtijd]]))+TIME(HOUR(Data_Warmte[[#This Row],[Datumtijd]]),MINUTE(Data_Warmte[[#This Row],[Datumtijd]]),SECOND(Data_Warmte[[#This Row],[Datumtijd]]))</f>
        <v>1671.5416666666667</v>
      </c>
      <c r="C5024" s="11">
        <v>1.7600000000000001E-5</v>
      </c>
      <c r="D5024" s="7">
        <f>Data_Warmte[[#This Row],[Fractie]]/MAX(Data_Warmte[Fractie])</f>
        <v>4.2610233157385352E-2</v>
      </c>
    </row>
    <row r="5025" spans="1:4" x14ac:dyDescent="0.25">
      <c r="A5025" s="10">
        <v>44040.583333333336</v>
      </c>
      <c r="B5025" s="10">
        <f>DATE(1904,MONTH(Data_Warmte[[#This Row],[Datumtijd]]),DAY(Data_Warmte[[#This Row],[Datumtijd]]))+TIME(HOUR(Data_Warmte[[#This Row],[Datumtijd]]),MINUTE(Data_Warmte[[#This Row],[Datumtijd]]),SECOND(Data_Warmte[[#This Row],[Datumtijd]]))</f>
        <v>1671.5833333333333</v>
      </c>
      <c r="C5025" s="11">
        <v>1.6120000000000002E-5</v>
      </c>
      <c r="D5025" s="7">
        <f>Data_Warmte[[#This Row],[Fractie]]/MAX(Data_Warmte[Fractie])</f>
        <v>3.9027099914605221E-2</v>
      </c>
    </row>
    <row r="5026" spans="1:4" x14ac:dyDescent="0.25">
      <c r="A5026" s="10">
        <v>44040.625</v>
      </c>
      <c r="B5026" s="10">
        <f>DATE(1904,MONTH(Data_Warmte[[#This Row],[Datumtijd]]),DAY(Data_Warmte[[#This Row],[Datumtijd]]))+TIME(HOUR(Data_Warmte[[#This Row],[Datumtijd]]),MINUTE(Data_Warmte[[#This Row],[Datumtijd]]),SECOND(Data_Warmte[[#This Row],[Datumtijd]]))</f>
        <v>1671.625</v>
      </c>
      <c r="C5026" s="11">
        <v>1.6779999999999999E-5</v>
      </c>
      <c r="D5026" s="7">
        <f>Data_Warmte[[#This Row],[Fractie]]/MAX(Data_Warmte[Fractie])</f>
        <v>4.0624983658007166E-2</v>
      </c>
    </row>
    <row r="5027" spans="1:4" x14ac:dyDescent="0.25">
      <c r="A5027" s="10">
        <v>44040.666666666664</v>
      </c>
      <c r="B5027" s="10">
        <f>DATE(1904,MONTH(Data_Warmte[[#This Row],[Datumtijd]]),DAY(Data_Warmte[[#This Row],[Datumtijd]]))+TIME(HOUR(Data_Warmte[[#This Row],[Datumtijd]]),MINUTE(Data_Warmte[[#This Row],[Datumtijd]]),SECOND(Data_Warmte[[#This Row],[Datumtijd]]))</f>
        <v>1671.6666666666667</v>
      </c>
      <c r="C5027" s="11">
        <v>2.2549999999999999E-5</v>
      </c>
      <c r="D5027" s="7">
        <f>Data_Warmte[[#This Row],[Fractie]]/MAX(Data_Warmte[Fractie])</f>
        <v>5.4594361232899978E-2</v>
      </c>
    </row>
    <row r="5028" spans="1:4" x14ac:dyDescent="0.25">
      <c r="A5028" s="10">
        <v>44040.708333333336</v>
      </c>
      <c r="B5028" s="10">
        <f>DATE(1904,MONTH(Data_Warmte[[#This Row],[Datumtijd]]),DAY(Data_Warmte[[#This Row],[Datumtijd]]))+TIME(HOUR(Data_Warmte[[#This Row],[Datumtijd]]),MINUTE(Data_Warmte[[#This Row],[Datumtijd]]),SECOND(Data_Warmte[[#This Row],[Datumtijd]]))</f>
        <v>1671.7083333333333</v>
      </c>
      <c r="C5028" s="11">
        <v>3.9052019999999986E-5</v>
      </c>
      <c r="D5028" s="7">
        <f>Data_Warmte[[#This Row],[Fractie]]/MAX(Data_Warmte[Fractie])</f>
        <v>9.454634531061791E-2</v>
      </c>
    </row>
    <row r="5029" spans="1:4" x14ac:dyDescent="0.25">
      <c r="A5029" s="10">
        <v>44040.75</v>
      </c>
      <c r="B5029" s="10">
        <f>DATE(1904,MONTH(Data_Warmte[[#This Row],[Datumtijd]]),DAY(Data_Warmte[[#This Row],[Datumtijd]]))+TIME(HOUR(Data_Warmte[[#This Row],[Datumtijd]]),MINUTE(Data_Warmte[[#This Row],[Datumtijd]]),SECOND(Data_Warmte[[#This Row],[Datumtijd]]))</f>
        <v>1671.75</v>
      </c>
      <c r="C5029" s="11">
        <v>3.866199999999999E-5</v>
      </c>
      <c r="D5029" s="7">
        <f>Data_Warmte[[#This Row],[Fractie]]/MAX(Data_Warmte[Fractie])</f>
        <v>9.360209285970636E-2</v>
      </c>
    </row>
    <row r="5030" spans="1:4" x14ac:dyDescent="0.25">
      <c r="A5030" s="10">
        <v>44040.791666666664</v>
      </c>
      <c r="B5030" s="10">
        <f>DATE(1904,MONTH(Data_Warmte[[#This Row],[Datumtijd]]),DAY(Data_Warmte[[#This Row],[Datumtijd]]))+TIME(HOUR(Data_Warmte[[#This Row],[Datumtijd]]),MINUTE(Data_Warmte[[#This Row],[Datumtijd]]),SECOND(Data_Warmte[[#This Row],[Datumtijd]]))</f>
        <v>1671.7916666666667</v>
      </c>
      <c r="C5030" s="11">
        <v>3.0971560000000004E-5</v>
      </c>
      <c r="D5030" s="7">
        <f>Data_Warmte[[#This Row],[Fractie]]/MAX(Data_Warmte[Fractie])</f>
        <v>7.4983260957269884E-2</v>
      </c>
    </row>
    <row r="5031" spans="1:4" x14ac:dyDescent="0.25">
      <c r="A5031" s="10">
        <v>44040.833333333336</v>
      </c>
      <c r="B5031" s="10">
        <f>DATE(1904,MONTH(Data_Warmte[[#This Row],[Datumtijd]]),DAY(Data_Warmte[[#This Row],[Datumtijd]]))+TIME(HOUR(Data_Warmte[[#This Row],[Datumtijd]]),MINUTE(Data_Warmte[[#This Row],[Datumtijd]]),SECOND(Data_Warmte[[#This Row],[Datumtijd]]))</f>
        <v>1671.8333333333333</v>
      </c>
      <c r="C5031" s="11">
        <v>2.4730449999999996E-5</v>
      </c>
      <c r="D5031" s="7">
        <f>Data_Warmte[[#This Row],[Fractie]]/MAX(Data_Warmte[Fractie])</f>
        <v>5.9873309124264792E-2</v>
      </c>
    </row>
    <row r="5032" spans="1:4" x14ac:dyDescent="0.25">
      <c r="A5032" s="10">
        <v>44040.875</v>
      </c>
      <c r="B5032" s="10">
        <f>DATE(1904,MONTH(Data_Warmte[[#This Row],[Datumtijd]]),DAY(Data_Warmte[[#This Row],[Datumtijd]]))+TIME(HOUR(Data_Warmte[[#This Row],[Datumtijd]]),MINUTE(Data_Warmte[[#This Row],[Datumtijd]]),SECOND(Data_Warmte[[#This Row],[Datumtijd]]))</f>
        <v>1671.875</v>
      </c>
      <c r="C5032" s="11">
        <v>2.1357980000000007E-5</v>
      </c>
      <c r="D5032" s="7">
        <f>Data_Warmte[[#This Row],[Fractie]]/MAX(Data_Warmte[Fractie])</f>
        <v>5.1708437930157586E-2</v>
      </c>
    </row>
    <row r="5033" spans="1:4" x14ac:dyDescent="0.25">
      <c r="A5033" s="10">
        <v>44040.916666666664</v>
      </c>
      <c r="B5033" s="10">
        <f>DATE(1904,MONTH(Data_Warmte[[#This Row],[Datumtijd]]),DAY(Data_Warmte[[#This Row],[Datumtijd]]))+TIME(HOUR(Data_Warmte[[#This Row],[Datumtijd]]),MINUTE(Data_Warmte[[#This Row],[Datumtijd]]),SECOND(Data_Warmte[[#This Row],[Datumtijd]]))</f>
        <v>1671.9166666666667</v>
      </c>
      <c r="C5033" s="11">
        <v>1.8356000000000012E-5</v>
      </c>
      <c r="D5033" s="7">
        <f>Data_Warmte[[#This Row],[Fractie]]/MAX(Data_Warmte[Fractie])</f>
        <v>4.4440536354373068E-2</v>
      </c>
    </row>
    <row r="5034" spans="1:4" x14ac:dyDescent="0.25">
      <c r="A5034" s="10">
        <v>44040.958333333336</v>
      </c>
      <c r="B5034" s="10">
        <f>DATE(1904,MONTH(Data_Warmte[[#This Row],[Datumtijd]]),DAY(Data_Warmte[[#This Row],[Datumtijd]]))+TIME(HOUR(Data_Warmte[[#This Row],[Datumtijd]]),MINUTE(Data_Warmte[[#This Row],[Datumtijd]]),SECOND(Data_Warmte[[#This Row],[Datumtijd]]))</f>
        <v>1671.9583333333333</v>
      </c>
      <c r="C5034" s="11">
        <v>1.3111420000000001E-5</v>
      </c>
      <c r="D5034" s="7">
        <f>Data_Warmte[[#This Row],[Fractie]]/MAX(Data_Warmte[Fractie])</f>
        <v>3.1743219501386678E-2</v>
      </c>
    </row>
    <row r="5035" spans="1:4" x14ac:dyDescent="0.25">
      <c r="A5035" s="10">
        <v>44041</v>
      </c>
      <c r="B5035" s="10">
        <f>DATE(1904,MONTH(Data_Warmte[[#This Row],[Datumtijd]]),DAY(Data_Warmte[[#This Row],[Datumtijd]]))+TIME(HOUR(Data_Warmte[[#This Row],[Datumtijd]]),MINUTE(Data_Warmte[[#This Row],[Datumtijd]]),SECOND(Data_Warmte[[#This Row],[Datumtijd]]))</f>
        <v>1672</v>
      </c>
      <c r="C5035" s="11">
        <v>8.0952999999999935E-6</v>
      </c>
      <c r="D5035" s="7">
        <f>Data_Warmte[[#This Row],[Fractie]]/MAX(Data_Warmte[Fractie])</f>
        <v>1.9599012527214851E-2</v>
      </c>
    </row>
    <row r="5036" spans="1:4" x14ac:dyDescent="0.25">
      <c r="A5036" s="10">
        <v>44041.041666666664</v>
      </c>
      <c r="B5036" s="10">
        <f>DATE(1904,MONTH(Data_Warmte[[#This Row],[Datumtijd]]),DAY(Data_Warmte[[#This Row],[Datumtijd]]))+TIME(HOUR(Data_Warmte[[#This Row],[Datumtijd]]),MINUTE(Data_Warmte[[#This Row],[Datumtijd]]),SECOND(Data_Warmte[[#This Row],[Datumtijd]]))</f>
        <v>1672.0416666666667</v>
      </c>
      <c r="C5036" s="11">
        <v>7.0601799999999992E-6</v>
      </c>
      <c r="D5036" s="7">
        <f>Data_Warmte[[#This Row],[Fractie]]/MAX(Data_Warmte[Fractie])</f>
        <v>1.7092949768926641E-2</v>
      </c>
    </row>
    <row r="5037" spans="1:4" x14ac:dyDescent="0.25">
      <c r="A5037" s="10">
        <v>44041.083333333336</v>
      </c>
      <c r="B5037" s="10">
        <f>DATE(1904,MONTH(Data_Warmte[[#This Row],[Datumtijd]]),DAY(Data_Warmte[[#This Row],[Datumtijd]]))+TIME(HOUR(Data_Warmte[[#This Row],[Datumtijd]]),MINUTE(Data_Warmte[[#This Row],[Datumtijd]]),SECOND(Data_Warmte[[#This Row],[Datumtijd]]))</f>
        <v>1672.0833333333333</v>
      </c>
      <c r="C5037" s="11">
        <v>7.1008800000000012E-6</v>
      </c>
      <c r="D5037" s="7">
        <f>Data_Warmte[[#This Row],[Fractie]]/MAX(Data_Warmte[Fractie])</f>
        <v>1.7191485933103098E-2</v>
      </c>
    </row>
    <row r="5038" spans="1:4" x14ac:dyDescent="0.25">
      <c r="A5038" s="10">
        <v>44041.125</v>
      </c>
      <c r="B5038" s="10">
        <f>DATE(1904,MONTH(Data_Warmte[[#This Row],[Datumtijd]]),DAY(Data_Warmte[[#This Row],[Datumtijd]]))+TIME(HOUR(Data_Warmte[[#This Row],[Datumtijd]]),MINUTE(Data_Warmte[[#This Row],[Datumtijd]]),SECOND(Data_Warmte[[#This Row],[Datumtijd]]))</f>
        <v>1672.125</v>
      </c>
      <c r="C5038" s="11">
        <v>7.3997400000000016E-6</v>
      </c>
      <c r="D5038" s="7">
        <f>Data_Warmte[[#This Row],[Fractie]]/MAX(Data_Warmte[Fractie])</f>
        <v>1.79150367445472E-2</v>
      </c>
    </row>
    <row r="5039" spans="1:4" x14ac:dyDescent="0.25">
      <c r="A5039" s="10">
        <v>44041.166666666664</v>
      </c>
      <c r="B5039" s="10">
        <f>DATE(1904,MONTH(Data_Warmte[[#This Row],[Datumtijd]]),DAY(Data_Warmte[[#This Row],[Datumtijd]]))+TIME(HOUR(Data_Warmte[[#This Row],[Datumtijd]]),MINUTE(Data_Warmte[[#This Row],[Datumtijd]]),SECOND(Data_Warmte[[#This Row],[Datumtijd]]))</f>
        <v>1672.1666666666667</v>
      </c>
      <c r="C5039" s="11">
        <v>7.9699999999999999E-6</v>
      </c>
      <c r="D5039" s="7">
        <f>Data_Warmte[[#This Row],[Fractie]]/MAX(Data_Warmte[Fractie])</f>
        <v>1.9295656719565981E-2</v>
      </c>
    </row>
    <row r="5040" spans="1:4" x14ac:dyDescent="0.25">
      <c r="A5040" s="10">
        <v>44041.208333333336</v>
      </c>
      <c r="B5040" s="10">
        <f>DATE(1904,MONTH(Data_Warmte[[#This Row],[Datumtijd]]),DAY(Data_Warmte[[#This Row],[Datumtijd]]))+TIME(HOUR(Data_Warmte[[#This Row],[Datumtijd]]),MINUTE(Data_Warmte[[#This Row],[Datumtijd]]),SECOND(Data_Warmte[[#This Row],[Datumtijd]]))</f>
        <v>1672.2083333333333</v>
      </c>
      <c r="C5040" s="11">
        <v>1.149E-5</v>
      </c>
      <c r="D5040" s="7">
        <f>Data_Warmte[[#This Row],[Fractie]]/MAX(Data_Warmte[Fractie])</f>
        <v>2.7817703351043051E-2</v>
      </c>
    </row>
    <row r="5041" spans="1:4" x14ac:dyDescent="0.25">
      <c r="A5041" s="10">
        <v>44041.25</v>
      </c>
      <c r="B5041" s="10">
        <f>DATE(1904,MONTH(Data_Warmte[[#This Row],[Datumtijd]]),DAY(Data_Warmte[[#This Row],[Datumtijd]]))+TIME(HOUR(Data_Warmte[[#This Row],[Datumtijd]]),MINUTE(Data_Warmte[[#This Row],[Datumtijd]]),SECOND(Data_Warmte[[#This Row],[Datumtijd]]))</f>
        <v>1672.25</v>
      </c>
      <c r="C5041" s="11">
        <v>2.0518000000000016E-5</v>
      </c>
      <c r="D5041" s="7">
        <f>Data_Warmte[[#This Row],[Fractie]]/MAX(Data_Warmte[Fractie])</f>
        <v>4.9674816132001892E-2</v>
      </c>
    </row>
    <row r="5042" spans="1:4" x14ac:dyDescent="0.25">
      <c r="A5042" s="10">
        <v>44041.291666666664</v>
      </c>
      <c r="B5042" s="10">
        <f>DATE(1904,MONTH(Data_Warmte[[#This Row],[Datumtijd]]),DAY(Data_Warmte[[#This Row],[Datumtijd]]))+TIME(HOUR(Data_Warmte[[#This Row],[Datumtijd]]),MINUTE(Data_Warmte[[#This Row],[Datumtijd]]),SECOND(Data_Warmte[[#This Row],[Datumtijd]]))</f>
        <v>1672.2916666666667</v>
      </c>
      <c r="C5042" s="11">
        <v>2.4027999999999991E-5</v>
      </c>
      <c r="D5042" s="7">
        <f>Data_Warmte[[#This Row],[Fractie]]/MAX(Data_Warmte[Fractie])</f>
        <v>5.8172652403730388E-2</v>
      </c>
    </row>
    <row r="5043" spans="1:4" x14ac:dyDescent="0.25">
      <c r="A5043" s="10">
        <v>44041.333333333336</v>
      </c>
      <c r="B5043" s="10">
        <f>DATE(1904,MONTH(Data_Warmte[[#This Row],[Datumtijd]]),DAY(Data_Warmte[[#This Row],[Datumtijd]]))+TIME(HOUR(Data_Warmte[[#This Row],[Datumtijd]]),MINUTE(Data_Warmte[[#This Row],[Datumtijd]]),SECOND(Data_Warmte[[#This Row],[Datumtijd]]))</f>
        <v>1672.3333333333333</v>
      </c>
      <c r="C5043" s="11">
        <v>2.3519999999999998E-5</v>
      </c>
      <c r="D5043" s="7">
        <f>Data_Warmte[[#This Row],[Fractie]]/MAX(Data_Warmte[Fractie])</f>
        <v>5.6942766128505871E-2</v>
      </c>
    </row>
    <row r="5044" spans="1:4" x14ac:dyDescent="0.25">
      <c r="A5044" s="10">
        <v>44041.375</v>
      </c>
      <c r="B5044" s="10">
        <f>DATE(1904,MONTH(Data_Warmte[[#This Row],[Datumtijd]]),DAY(Data_Warmte[[#This Row],[Datumtijd]]))+TIME(HOUR(Data_Warmte[[#This Row],[Datumtijd]]),MINUTE(Data_Warmte[[#This Row],[Datumtijd]]),SECOND(Data_Warmte[[#This Row],[Datumtijd]]))</f>
        <v>1672.375</v>
      </c>
      <c r="C5044" s="11">
        <v>2.3879999999999998E-5</v>
      </c>
      <c r="D5044" s="7">
        <f>Data_Warmte[[#This Row],[Fractie]]/MAX(Data_Warmte[Fractie])</f>
        <v>5.7814339079452395E-2</v>
      </c>
    </row>
    <row r="5045" spans="1:4" x14ac:dyDescent="0.25">
      <c r="A5045" s="10">
        <v>44041.416666666664</v>
      </c>
      <c r="B5045" s="10">
        <f>DATE(1904,MONTH(Data_Warmte[[#This Row],[Datumtijd]]),DAY(Data_Warmte[[#This Row],[Datumtijd]]))+TIME(HOUR(Data_Warmte[[#This Row],[Datumtijd]]),MINUTE(Data_Warmte[[#This Row],[Datumtijd]]),SECOND(Data_Warmte[[#This Row],[Datumtijd]]))</f>
        <v>1672.4166666666667</v>
      </c>
      <c r="C5045" s="11">
        <v>2.0129999999999999E-5</v>
      </c>
      <c r="D5045" s="7">
        <f>Data_Warmte[[#This Row],[Fractie]]/MAX(Data_Warmte[Fractie])</f>
        <v>4.873545417375949E-2</v>
      </c>
    </row>
    <row r="5046" spans="1:4" x14ac:dyDescent="0.25">
      <c r="A5046" s="10">
        <v>44041.458333333336</v>
      </c>
      <c r="B5046" s="10">
        <f>DATE(1904,MONTH(Data_Warmte[[#This Row],[Datumtijd]]),DAY(Data_Warmte[[#This Row],[Datumtijd]]))+TIME(HOUR(Data_Warmte[[#This Row],[Datumtijd]]),MINUTE(Data_Warmte[[#This Row],[Datumtijd]]),SECOND(Data_Warmte[[#This Row],[Datumtijd]]))</f>
        <v>1672.4583333333333</v>
      </c>
      <c r="C5046" s="11">
        <v>2.2079999999999999E-5</v>
      </c>
      <c r="D5046" s="7">
        <f>Data_Warmte[[#This Row],[Fractie]]/MAX(Data_Warmte[Fractie])</f>
        <v>5.3456474324719803E-2</v>
      </c>
    </row>
    <row r="5047" spans="1:4" x14ac:dyDescent="0.25">
      <c r="A5047" s="10">
        <v>44041.5</v>
      </c>
      <c r="B5047" s="10">
        <f>DATE(1904,MONTH(Data_Warmte[[#This Row],[Datumtijd]]),DAY(Data_Warmte[[#This Row],[Datumtijd]]))+TIME(HOUR(Data_Warmte[[#This Row],[Datumtijd]]),MINUTE(Data_Warmte[[#This Row],[Datumtijd]]),SECOND(Data_Warmte[[#This Row],[Datumtijd]]))</f>
        <v>1672.5</v>
      </c>
      <c r="C5047" s="11">
        <v>2.1489999999999999E-5</v>
      </c>
      <c r="D5047" s="7">
        <f>Data_Warmte[[#This Row],[Fractie]]/MAX(Data_Warmte[Fractie])</f>
        <v>5.2028063099557452E-2</v>
      </c>
    </row>
    <row r="5048" spans="1:4" x14ac:dyDescent="0.25">
      <c r="A5048" s="10">
        <v>44041.541666666664</v>
      </c>
      <c r="B5048" s="10">
        <f>DATE(1904,MONTH(Data_Warmte[[#This Row],[Datumtijd]]),DAY(Data_Warmte[[#This Row],[Datumtijd]]))+TIME(HOUR(Data_Warmte[[#This Row],[Datumtijd]]),MINUTE(Data_Warmte[[#This Row],[Datumtijd]]),SECOND(Data_Warmte[[#This Row],[Datumtijd]]))</f>
        <v>1672.5416666666667</v>
      </c>
      <c r="C5048" s="11">
        <v>1.7600000000000001E-5</v>
      </c>
      <c r="D5048" s="7">
        <f>Data_Warmte[[#This Row],[Fractie]]/MAX(Data_Warmte[Fractie])</f>
        <v>4.2610233157385352E-2</v>
      </c>
    </row>
    <row r="5049" spans="1:4" x14ac:dyDescent="0.25">
      <c r="A5049" s="10">
        <v>44041.583333333336</v>
      </c>
      <c r="B5049" s="10">
        <f>DATE(1904,MONTH(Data_Warmte[[#This Row],[Datumtijd]]),DAY(Data_Warmte[[#This Row],[Datumtijd]]))+TIME(HOUR(Data_Warmte[[#This Row],[Datumtijd]]),MINUTE(Data_Warmte[[#This Row],[Datumtijd]]),SECOND(Data_Warmte[[#This Row],[Datumtijd]]))</f>
        <v>1672.5833333333333</v>
      </c>
      <c r="C5049" s="11">
        <v>1.6120000000000002E-5</v>
      </c>
      <c r="D5049" s="7">
        <f>Data_Warmte[[#This Row],[Fractie]]/MAX(Data_Warmte[Fractie])</f>
        <v>3.9027099914605221E-2</v>
      </c>
    </row>
    <row r="5050" spans="1:4" x14ac:dyDescent="0.25">
      <c r="A5050" s="10">
        <v>44041.625</v>
      </c>
      <c r="B5050" s="10">
        <f>DATE(1904,MONTH(Data_Warmte[[#This Row],[Datumtijd]]),DAY(Data_Warmte[[#This Row],[Datumtijd]]))+TIME(HOUR(Data_Warmte[[#This Row],[Datumtijd]]),MINUTE(Data_Warmte[[#This Row],[Datumtijd]]),SECOND(Data_Warmte[[#This Row],[Datumtijd]]))</f>
        <v>1672.625</v>
      </c>
      <c r="C5050" s="11">
        <v>1.6779999999999999E-5</v>
      </c>
      <c r="D5050" s="7">
        <f>Data_Warmte[[#This Row],[Fractie]]/MAX(Data_Warmte[Fractie])</f>
        <v>4.0624983658007166E-2</v>
      </c>
    </row>
    <row r="5051" spans="1:4" x14ac:dyDescent="0.25">
      <c r="A5051" s="10">
        <v>44041.666666666664</v>
      </c>
      <c r="B5051" s="10">
        <f>DATE(1904,MONTH(Data_Warmte[[#This Row],[Datumtijd]]),DAY(Data_Warmte[[#This Row],[Datumtijd]]))+TIME(HOUR(Data_Warmte[[#This Row],[Datumtijd]]),MINUTE(Data_Warmte[[#This Row],[Datumtijd]]),SECOND(Data_Warmte[[#This Row],[Datumtijd]]))</f>
        <v>1672.6666666666667</v>
      </c>
      <c r="C5051" s="11">
        <v>2.2850219999999988E-5</v>
      </c>
      <c r="D5051" s="7">
        <f>Data_Warmte[[#This Row],[Fractie]]/MAX(Data_Warmte[Fractie])</f>
        <v>5.5321204653269854E-2</v>
      </c>
    </row>
    <row r="5052" spans="1:4" x14ac:dyDescent="0.25">
      <c r="A5052" s="10">
        <v>44041.708333333336</v>
      </c>
      <c r="B5052" s="10">
        <f>DATE(1904,MONTH(Data_Warmte[[#This Row],[Datumtijd]]),DAY(Data_Warmte[[#This Row],[Datumtijd]]))+TIME(HOUR(Data_Warmte[[#This Row],[Datumtijd]]),MINUTE(Data_Warmte[[#This Row],[Datumtijd]]),SECOND(Data_Warmte[[#This Row],[Datumtijd]]))</f>
        <v>1672.7083333333333</v>
      </c>
      <c r="C5052" s="11">
        <v>3.9385559999999975E-5</v>
      </c>
      <c r="D5052" s="7">
        <f>Data_Warmte[[#This Row],[Fractie]]/MAX(Data_Warmte[Fractie])</f>
        <v>9.5353857649669832E-2</v>
      </c>
    </row>
    <row r="5053" spans="1:4" x14ac:dyDescent="0.25">
      <c r="A5053" s="10">
        <v>44041.75</v>
      </c>
      <c r="B5053" s="10">
        <f>DATE(1904,MONTH(Data_Warmte[[#This Row],[Datumtijd]]),DAY(Data_Warmte[[#This Row],[Datumtijd]]))+TIME(HOUR(Data_Warmte[[#This Row],[Datumtijd]]),MINUTE(Data_Warmte[[#This Row],[Datumtijd]]),SECOND(Data_Warmte[[#This Row],[Datumtijd]]))</f>
        <v>1672.75</v>
      </c>
      <c r="C5053" s="11">
        <v>3.8708649999999987E-5</v>
      </c>
      <c r="D5053" s="7">
        <f>Data_Warmte[[#This Row],[Fractie]]/MAX(Data_Warmte[Fractie])</f>
        <v>9.3715034187933172E-2</v>
      </c>
    </row>
    <row r="5054" spans="1:4" x14ac:dyDescent="0.25">
      <c r="A5054" s="10">
        <v>44041.791666666664</v>
      </c>
      <c r="B5054" s="10">
        <f>DATE(1904,MONTH(Data_Warmte[[#This Row],[Datumtijd]]),DAY(Data_Warmte[[#This Row],[Datumtijd]]))+TIME(HOUR(Data_Warmte[[#This Row],[Datumtijd]]),MINUTE(Data_Warmte[[#This Row],[Datumtijd]]),SECOND(Data_Warmte[[#This Row],[Datumtijd]]))</f>
        <v>1672.7916666666667</v>
      </c>
      <c r="C5054" s="11">
        <v>3.1684099999999997E-5</v>
      </c>
      <c r="D5054" s="7">
        <f>Data_Warmte[[#This Row],[Fractie]]/MAX(Data_Warmte[Fractie])</f>
        <v>7.6708345930790511E-2</v>
      </c>
    </row>
    <row r="5055" spans="1:4" x14ac:dyDescent="0.25">
      <c r="A5055" s="10">
        <v>44041.833333333336</v>
      </c>
      <c r="B5055" s="10">
        <f>DATE(1904,MONTH(Data_Warmte[[#This Row],[Datumtijd]]),DAY(Data_Warmte[[#This Row],[Datumtijd]]))+TIME(HOUR(Data_Warmte[[#This Row],[Datumtijd]]),MINUTE(Data_Warmte[[#This Row],[Datumtijd]]),SECOND(Data_Warmte[[#This Row],[Datumtijd]]))</f>
        <v>1672.8333333333333</v>
      </c>
      <c r="C5055" s="11">
        <v>2.5146710000000022E-5</v>
      </c>
      <c r="D5055" s="7">
        <f>Data_Warmte[[#This Row],[Fractie]]/MAX(Data_Warmte[Fractie])</f>
        <v>6.0881089559156519E-2</v>
      </c>
    </row>
    <row r="5056" spans="1:4" x14ac:dyDescent="0.25">
      <c r="A5056" s="10">
        <v>44041.875</v>
      </c>
      <c r="B5056" s="10">
        <f>DATE(1904,MONTH(Data_Warmte[[#This Row],[Datumtijd]]),DAY(Data_Warmte[[#This Row],[Datumtijd]]))+TIME(HOUR(Data_Warmte[[#This Row],[Datumtijd]]),MINUTE(Data_Warmte[[#This Row],[Datumtijd]]),SECOND(Data_Warmte[[#This Row],[Datumtijd]]))</f>
        <v>1672.875</v>
      </c>
      <c r="C5056" s="11">
        <v>2.1570919999999995E-5</v>
      </c>
      <c r="D5056" s="7">
        <f>Data_Warmte[[#This Row],[Fractie]]/MAX(Data_Warmte[Fractie])</f>
        <v>5.2223973330642423E-2</v>
      </c>
    </row>
    <row r="5057" spans="1:4" x14ac:dyDescent="0.25">
      <c r="A5057" s="10">
        <v>44041.916666666664</v>
      </c>
      <c r="B5057" s="10">
        <f>DATE(1904,MONTH(Data_Warmte[[#This Row],[Datumtijd]]),DAY(Data_Warmte[[#This Row],[Datumtijd]]))+TIME(HOUR(Data_Warmte[[#This Row],[Datumtijd]]),MINUTE(Data_Warmte[[#This Row],[Datumtijd]]),SECOND(Data_Warmte[[#This Row],[Datumtijd]]))</f>
        <v>1672.9166666666667</v>
      </c>
      <c r="C5057" s="11">
        <v>1.8581500000000012E-5</v>
      </c>
      <c r="D5057" s="7">
        <f>Data_Warmte[[#This Row],[Fractie]]/MAX(Data_Warmte[Fractie])</f>
        <v>4.4986479966702068E-2</v>
      </c>
    </row>
    <row r="5058" spans="1:4" x14ac:dyDescent="0.25">
      <c r="A5058" s="10">
        <v>44041.958333333336</v>
      </c>
      <c r="B5058" s="10">
        <f>DATE(1904,MONTH(Data_Warmte[[#This Row],[Datumtijd]]),DAY(Data_Warmte[[#This Row],[Datumtijd]]))+TIME(HOUR(Data_Warmte[[#This Row],[Datumtijd]]),MINUTE(Data_Warmte[[#This Row],[Datumtijd]]),SECOND(Data_Warmte[[#This Row],[Datumtijd]]))</f>
        <v>1672.9583333333333</v>
      </c>
      <c r="C5058" s="11">
        <v>1.3352039999999996E-5</v>
      </c>
      <c r="D5058" s="7">
        <f>Data_Warmte[[#This Row],[Fractie]]/MAX(Data_Warmte[Fractie])</f>
        <v>3.2325769177655415E-2</v>
      </c>
    </row>
    <row r="5059" spans="1:4" x14ac:dyDescent="0.25">
      <c r="A5059" s="10">
        <v>44042</v>
      </c>
      <c r="B5059" s="10">
        <f>DATE(1904,MONTH(Data_Warmte[[#This Row],[Datumtijd]]),DAY(Data_Warmte[[#This Row],[Datumtijd]]))+TIME(HOUR(Data_Warmte[[#This Row],[Datumtijd]]),MINUTE(Data_Warmte[[#This Row],[Datumtijd]]),SECOND(Data_Warmte[[#This Row],[Datumtijd]]))</f>
        <v>1673</v>
      </c>
      <c r="C5059" s="11">
        <v>8.2692999999999972E-6</v>
      </c>
      <c r="D5059" s="7">
        <f>Data_Warmte[[#This Row],[Fractie]]/MAX(Data_Warmte[Fractie])</f>
        <v>2.0020272786839009E-2</v>
      </c>
    </row>
    <row r="5060" spans="1:4" x14ac:dyDescent="0.25">
      <c r="A5060" s="10">
        <v>44042.041666666664</v>
      </c>
      <c r="B5060" s="10">
        <f>DATE(1904,MONTH(Data_Warmte[[#This Row],[Datumtijd]]),DAY(Data_Warmte[[#This Row],[Datumtijd]]))+TIME(HOUR(Data_Warmte[[#This Row],[Datumtijd]]),MINUTE(Data_Warmte[[#This Row],[Datumtijd]]),SECOND(Data_Warmte[[#This Row],[Datumtijd]]))</f>
        <v>1673.0416666666667</v>
      </c>
      <c r="C5060" s="11">
        <v>7.2360700000000013E-6</v>
      </c>
      <c r="D5060" s="7">
        <f>Data_Warmte[[#This Row],[Fractie]]/MAX(Data_Warmte[Fractie])</f>
        <v>1.7518785786543267E-2</v>
      </c>
    </row>
    <row r="5061" spans="1:4" x14ac:dyDescent="0.25">
      <c r="A5061" s="10">
        <v>44042.083333333336</v>
      </c>
      <c r="B5061" s="10">
        <f>DATE(1904,MONTH(Data_Warmte[[#This Row],[Datumtijd]]),DAY(Data_Warmte[[#This Row],[Datumtijd]]))+TIME(HOUR(Data_Warmte[[#This Row],[Datumtijd]]),MINUTE(Data_Warmte[[#This Row],[Datumtijd]]),SECOND(Data_Warmte[[#This Row],[Datumtijd]]))</f>
        <v>1673.0833333333333</v>
      </c>
      <c r="C5061" s="11">
        <v>7.3198399999999983E-6</v>
      </c>
      <c r="D5061" s="7">
        <f>Data_Warmte[[#This Row],[Fractie]]/MAX(Data_Warmte[Fractie])</f>
        <v>1.7721595970156562E-2</v>
      </c>
    </row>
    <row r="5062" spans="1:4" x14ac:dyDescent="0.25">
      <c r="A5062" s="10">
        <v>44042.125</v>
      </c>
      <c r="B5062" s="10">
        <f>DATE(1904,MONTH(Data_Warmte[[#This Row],[Datumtijd]]),DAY(Data_Warmte[[#This Row],[Datumtijd]]))+TIME(HOUR(Data_Warmte[[#This Row],[Datumtijd]]),MINUTE(Data_Warmte[[#This Row],[Datumtijd]]),SECOND(Data_Warmte[[#This Row],[Datumtijd]]))</f>
        <v>1673.125</v>
      </c>
      <c r="C5062" s="11">
        <v>7.6258099999999955E-6</v>
      </c>
      <c r="D5062" s="7">
        <f>Data_Warmte[[#This Row],[Fractie]]/MAX(Data_Warmte[Fractie])</f>
        <v>1.8462360347381853E-2</v>
      </c>
    </row>
    <row r="5063" spans="1:4" x14ac:dyDescent="0.25">
      <c r="A5063" s="10">
        <v>44042.166666666664</v>
      </c>
      <c r="B5063" s="10">
        <f>DATE(1904,MONTH(Data_Warmte[[#This Row],[Datumtijd]]),DAY(Data_Warmte[[#This Row],[Datumtijd]]))+TIME(HOUR(Data_Warmte[[#This Row],[Datumtijd]]),MINUTE(Data_Warmte[[#This Row],[Datumtijd]]),SECOND(Data_Warmte[[#This Row],[Datumtijd]]))</f>
        <v>1673.1666666666667</v>
      </c>
      <c r="C5063" s="11">
        <v>7.9699999999999999E-6</v>
      </c>
      <c r="D5063" s="7">
        <f>Data_Warmte[[#This Row],[Fractie]]/MAX(Data_Warmte[Fractie])</f>
        <v>1.9295656719565981E-2</v>
      </c>
    </row>
    <row r="5064" spans="1:4" x14ac:dyDescent="0.25">
      <c r="A5064" s="10">
        <v>44042.208333333336</v>
      </c>
      <c r="B5064" s="10">
        <f>DATE(1904,MONTH(Data_Warmte[[#This Row],[Datumtijd]]),DAY(Data_Warmte[[#This Row],[Datumtijd]]))+TIME(HOUR(Data_Warmte[[#This Row],[Datumtijd]]),MINUTE(Data_Warmte[[#This Row],[Datumtijd]]),SECOND(Data_Warmte[[#This Row],[Datumtijd]]))</f>
        <v>1673.2083333333333</v>
      </c>
      <c r="C5064" s="11">
        <v>1.149E-5</v>
      </c>
      <c r="D5064" s="7">
        <f>Data_Warmte[[#This Row],[Fractie]]/MAX(Data_Warmte[Fractie])</f>
        <v>2.7817703351043051E-2</v>
      </c>
    </row>
    <row r="5065" spans="1:4" x14ac:dyDescent="0.25">
      <c r="A5065" s="10">
        <v>44042.25</v>
      </c>
      <c r="B5065" s="10">
        <f>DATE(1904,MONTH(Data_Warmte[[#This Row],[Datumtijd]]),DAY(Data_Warmte[[#This Row],[Datumtijd]]))+TIME(HOUR(Data_Warmte[[#This Row],[Datumtijd]]),MINUTE(Data_Warmte[[#This Row],[Datumtijd]]),SECOND(Data_Warmte[[#This Row],[Datumtijd]]))</f>
        <v>1673.25</v>
      </c>
      <c r="C5065" s="11">
        <v>2.1521600000000011E-5</v>
      </c>
      <c r="D5065" s="7">
        <f>Data_Warmte[[#This Row],[Fractie]]/MAX(Data_Warmte[Fractie])</f>
        <v>5.2104567836362789E-2</v>
      </c>
    </row>
    <row r="5066" spans="1:4" x14ac:dyDescent="0.25">
      <c r="A5066" s="10">
        <v>44042.291666666664</v>
      </c>
      <c r="B5066" s="10">
        <f>DATE(1904,MONTH(Data_Warmte[[#This Row],[Datumtijd]]),DAY(Data_Warmte[[#This Row],[Datumtijd]]))+TIME(HOUR(Data_Warmte[[#This Row],[Datumtijd]]),MINUTE(Data_Warmte[[#This Row],[Datumtijd]]),SECOND(Data_Warmte[[#This Row],[Datumtijd]]))</f>
        <v>1673.2916666666667</v>
      </c>
      <c r="C5066" s="11">
        <v>2.3966500000000025E-5</v>
      </c>
      <c r="D5066" s="7">
        <f>Data_Warmte[[#This Row],[Fractie]]/MAX(Data_Warmte[Fractie])</f>
        <v>5.8023758691277107E-2</v>
      </c>
    </row>
    <row r="5067" spans="1:4" x14ac:dyDescent="0.25">
      <c r="A5067" s="10">
        <v>44042.333333333336</v>
      </c>
      <c r="B5067" s="10">
        <f>DATE(1904,MONTH(Data_Warmte[[#This Row],[Datumtijd]]),DAY(Data_Warmte[[#This Row],[Datumtijd]]))+TIME(HOUR(Data_Warmte[[#This Row],[Datumtijd]]),MINUTE(Data_Warmte[[#This Row],[Datumtijd]]),SECOND(Data_Warmte[[#This Row],[Datumtijd]]))</f>
        <v>1673.3333333333333</v>
      </c>
      <c r="C5067" s="11">
        <v>2.3519999999999998E-5</v>
      </c>
      <c r="D5067" s="7">
        <f>Data_Warmte[[#This Row],[Fractie]]/MAX(Data_Warmte[Fractie])</f>
        <v>5.6942766128505871E-2</v>
      </c>
    </row>
    <row r="5068" spans="1:4" x14ac:dyDescent="0.25">
      <c r="A5068" s="10">
        <v>44042.375</v>
      </c>
      <c r="B5068" s="10">
        <f>DATE(1904,MONTH(Data_Warmte[[#This Row],[Datumtijd]]),DAY(Data_Warmte[[#This Row],[Datumtijd]]))+TIME(HOUR(Data_Warmte[[#This Row],[Datumtijd]]),MINUTE(Data_Warmte[[#This Row],[Datumtijd]]),SECOND(Data_Warmte[[#This Row],[Datumtijd]]))</f>
        <v>1673.375</v>
      </c>
      <c r="C5068" s="11">
        <v>2.3879999999999998E-5</v>
      </c>
      <c r="D5068" s="7">
        <f>Data_Warmte[[#This Row],[Fractie]]/MAX(Data_Warmte[Fractie])</f>
        <v>5.7814339079452395E-2</v>
      </c>
    </row>
    <row r="5069" spans="1:4" x14ac:dyDescent="0.25">
      <c r="A5069" s="10">
        <v>44042.416666666664</v>
      </c>
      <c r="B5069" s="10">
        <f>DATE(1904,MONTH(Data_Warmte[[#This Row],[Datumtijd]]),DAY(Data_Warmte[[#This Row],[Datumtijd]]))+TIME(HOUR(Data_Warmte[[#This Row],[Datumtijd]]),MINUTE(Data_Warmte[[#This Row],[Datumtijd]]),SECOND(Data_Warmte[[#This Row],[Datumtijd]]))</f>
        <v>1673.4166666666667</v>
      </c>
      <c r="C5069" s="11">
        <v>2.0129999999999999E-5</v>
      </c>
      <c r="D5069" s="7">
        <f>Data_Warmte[[#This Row],[Fractie]]/MAX(Data_Warmte[Fractie])</f>
        <v>4.873545417375949E-2</v>
      </c>
    </row>
    <row r="5070" spans="1:4" x14ac:dyDescent="0.25">
      <c r="A5070" s="10">
        <v>44042.458333333336</v>
      </c>
      <c r="B5070" s="10">
        <f>DATE(1904,MONTH(Data_Warmte[[#This Row],[Datumtijd]]),DAY(Data_Warmte[[#This Row],[Datumtijd]]))+TIME(HOUR(Data_Warmte[[#This Row],[Datumtijd]]),MINUTE(Data_Warmte[[#This Row],[Datumtijd]]),SECOND(Data_Warmte[[#This Row],[Datumtijd]]))</f>
        <v>1673.4583333333333</v>
      </c>
      <c r="C5070" s="11">
        <v>2.2079999999999999E-5</v>
      </c>
      <c r="D5070" s="7">
        <f>Data_Warmte[[#This Row],[Fractie]]/MAX(Data_Warmte[Fractie])</f>
        <v>5.3456474324719803E-2</v>
      </c>
    </row>
    <row r="5071" spans="1:4" x14ac:dyDescent="0.25">
      <c r="A5071" s="10">
        <v>44042.5</v>
      </c>
      <c r="B5071" s="10">
        <f>DATE(1904,MONTH(Data_Warmte[[#This Row],[Datumtijd]]),DAY(Data_Warmte[[#This Row],[Datumtijd]]))+TIME(HOUR(Data_Warmte[[#This Row],[Datumtijd]]),MINUTE(Data_Warmte[[#This Row],[Datumtijd]]),SECOND(Data_Warmte[[#This Row],[Datumtijd]]))</f>
        <v>1673.5</v>
      </c>
      <c r="C5071" s="11">
        <v>2.1489999999999999E-5</v>
      </c>
      <c r="D5071" s="7">
        <f>Data_Warmte[[#This Row],[Fractie]]/MAX(Data_Warmte[Fractie])</f>
        <v>5.2028063099557452E-2</v>
      </c>
    </row>
    <row r="5072" spans="1:4" x14ac:dyDescent="0.25">
      <c r="A5072" s="10">
        <v>44042.541666666664</v>
      </c>
      <c r="B5072" s="10">
        <f>DATE(1904,MONTH(Data_Warmte[[#This Row],[Datumtijd]]),DAY(Data_Warmte[[#This Row],[Datumtijd]]))+TIME(HOUR(Data_Warmte[[#This Row],[Datumtijd]]),MINUTE(Data_Warmte[[#This Row],[Datumtijd]]),SECOND(Data_Warmte[[#This Row],[Datumtijd]]))</f>
        <v>1673.5416666666667</v>
      </c>
      <c r="C5072" s="11">
        <v>1.7600000000000001E-5</v>
      </c>
      <c r="D5072" s="7">
        <f>Data_Warmte[[#This Row],[Fractie]]/MAX(Data_Warmte[Fractie])</f>
        <v>4.2610233157385352E-2</v>
      </c>
    </row>
    <row r="5073" spans="1:4" x14ac:dyDescent="0.25">
      <c r="A5073" s="10">
        <v>44042.583333333336</v>
      </c>
      <c r="B5073" s="10">
        <f>DATE(1904,MONTH(Data_Warmte[[#This Row],[Datumtijd]]),DAY(Data_Warmte[[#This Row],[Datumtijd]]))+TIME(HOUR(Data_Warmte[[#This Row],[Datumtijd]]),MINUTE(Data_Warmte[[#This Row],[Datumtijd]]),SECOND(Data_Warmte[[#This Row],[Datumtijd]]))</f>
        <v>1673.5833333333333</v>
      </c>
      <c r="C5073" s="11">
        <v>1.6120000000000002E-5</v>
      </c>
      <c r="D5073" s="7">
        <f>Data_Warmte[[#This Row],[Fractie]]/MAX(Data_Warmte[Fractie])</f>
        <v>3.9027099914605221E-2</v>
      </c>
    </row>
    <row r="5074" spans="1:4" x14ac:dyDescent="0.25">
      <c r="A5074" s="10">
        <v>44042.625</v>
      </c>
      <c r="B5074" s="10">
        <f>DATE(1904,MONTH(Data_Warmte[[#This Row],[Datumtijd]]),DAY(Data_Warmte[[#This Row],[Datumtijd]]))+TIME(HOUR(Data_Warmte[[#This Row],[Datumtijd]]),MINUTE(Data_Warmte[[#This Row],[Datumtijd]]),SECOND(Data_Warmte[[#This Row],[Datumtijd]]))</f>
        <v>1673.625</v>
      </c>
      <c r="C5074" s="11">
        <v>1.6779999999999999E-5</v>
      </c>
      <c r="D5074" s="7">
        <f>Data_Warmte[[#This Row],[Fractie]]/MAX(Data_Warmte[Fractie])</f>
        <v>4.0624983658007166E-2</v>
      </c>
    </row>
    <row r="5075" spans="1:4" x14ac:dyDescent="0.25">
      <c r="A5075" s="10">
        <v>44042.666666666664</v>
      </c>
      <c r="B5075" s="10">
        <f>DATE(1904,MONTH(Data_Warmte[[#This Row],[Datumtijd]]),DAY(Data_Warmte[[#This Row],[Datumtijd]]))+TIME(HOUR(Data_Warmte[[#This Row],[Datumtijd]]),MINUTE(Data_Warmte[[#This Row],[Datumtijd]]),SECOND(Data_Warmte[[#This Row],[Datumtijd]]))</f>
        <v>1673.6666666666667</v>
      </c>
      <c r="C5075" s="11">
        <v>2.2691279999999982E-5</v>
      </c>
      <c r="D5075" s="7">
        <f>Data_Warmte[[#This Row],[Fractie]]/MAX(Data_Warmte[Fractie])</f>
        <v>5.4936405195426953E-2</v>
      </c>
    </row>
    <row r="5076" spans="1:4" x14ac:dyDescent="0.25">
      <c r="A5076" s="10">
        <v>44042.708333333336</v>
      </c>
      <c r="B5076" s="10">
        <f>DATE(1904,MONTH(Data_Warmte[[#This Row],[Datumtijd]]),DAY(Data_Warmte[[#This Row],[Datumtijd]]))+TIME(HOUR(Data_Warmte[[#This Row],[Datumtijd]]),MINUTE(Data_Warmte[[#This Row],[Datumtijd]]),SECOND(Data_Warmte[[#This Row],[Datumtijd]]))</f>
        <v>1673.7083333333333</v>
      </c>
      <c r="C5076" s="11">
        <v>3.8640000000000003E-5</v>
      </c>
      <c r="D5076" s="7">
        <f>Data_Warmte[[#This Row],[Fractie]]/MAX(Data_Warmte[Fractie])</f>
        <v>9.3548830068259661E-2</v>
      </c>
    </row>
    <row r="5077" spans="1:4" x14ac:dyDescent="0.25">
      <c r="A5077" s="10">
        <v>44042.75</v>
      </c>
      <c r="B5077" s="10">
        <f>DATE(1904,MONTH(Data_Warmte[[#This Row],[Datumtijd]]),DAY(Data_Warmte[[#This Row],[Datumtijd]]))+TIME(HOUR(Data_Warmte[[#This Row],[Datumtijd]]),MINUTE(Data_Warmte[[#This Row],[Datumtijd]]),SECOND(Data_Warmte[[#This Row],[Datumtijd]]))</f>
        <v>1673.75</v>
      </c>
      <c r="C5077" s="11">
        <v>3.8833049999999975E-5</v>
      </c>
      <c r="D5077" s="7">
        <f>Data_Warmte[[#This Row],[Fractie]]/MAX(Data_Warmte[Fractie])</f>
        <v>9.4016211063204666E-2</v>
      </c>
    </row>
    <row r="5078" spans="1:4" x14ac:dyDescent="0.25">
      <c r="A5078" s="10">
        <v>44042.791666666664</v>
      </c>
      <c r="B5078" s="10">
        <f>DATE(1904,MONTH(Data_Warmte[[#This Row],[Datumtijd]]),DAY(Data_Warmte[[#This Row],[Datumtijd]]))+TIME(HOUR(Data_Warmte[[#This Row],[Datumtijd]]),MINUTE(Data_Warmte[[#This Row],[Datumtijd]]),SECOND(Data_Warmte[[#This Row],[Datumtijd]]))</f>
        <v>1673.7916666666667</v>
      </c>
      <c r="C5078" s="11">
        <v>3.1420770000000007E-5</v>
      </c>
      <c r="D5078" s="7">
        <f>Data_Warmte[[#This Row],[Fractie]]/MAX(Data_Warmte[Fractie])</f>
        <v>7.6070814527532907E-2</v>
      </c>
    </row>
    <row r="5079" spans="1:4" x14ac:dyDescent="0.25">
      <c r="A5079" s="10">
        <v>44042.833333333336</v>
      </c>
      <c r="B5079" s="10">
        <f>DATE(1904,MONTH(Data_Warmte[[#This Row],[Datumtijd]]),DAY(Data_Warmte[[#This Row],[Datumtijd]]))+TIME(HOUR(Data_Warmte[[#This Row],[Datumtijd]]),MINUTE(Data_Warmte[[#This Row],[Datumtijd]]),SECOND(Data_Warmte[[#This Row],[Datumtijd]]))</f>
        <v>1673.8333333333333</v>
      </c>
      <c r="C5079" s="11">
        <v>2.5178730000000005E-5</v>
      </c>
      <c r="D5079" s="7">
        <f>Data_Warmte[[#This Row],[Fractie]]/MAX(Data_Warmte[Fractie])</f>
        <v>6.0958611131071219E-2</v>
      </c>
    </row>
    <row r="5080" spans="1:4" x14ac:dyDescent="0.25">
      <c r="A5080" s="10">
        <v>44042.875</v>
      </c>
      <c r="B5080" s="10">
        <f>DATE(1904,MONTH(Data_Warmte[[#This Row],[Datumtijd]]),DAY(Data_Warmte[[#This Row],[Datumtijd]]))+TIME(HOUR(Data_Warmte[[#This Row],[Datumtijd]]),MINUTE(Data_Warmte[[#This Row],[Datumtijd]]),SECOND(Data_Warmte[[#This Row],[Datumtijd]]))</f>
        <v>1673.875</v>
      </c>
      <c r="C5080" s="11">
        <v>2.1631759999999989E-5</v>
      </c>
      <c r="D5080" s="7">
        <f>Data_Warmte[[#This Row],[Fractie]]/MAX(Data_Warmte[Fractie])</f>
        <v>5.237126915935237E-2</v>
      </c>
    </row>
    <row r="5081" spans="1:4" x14ac:dyDescent="0.25">
      <c r="A5081" s="10">
        <v>44042.916666666664</v>
      </c>
      <c r="B5081" s="10">
        <f>DATE(1904,MONTH(Data_Warmte[[#This Row],[Datumtijd]]),DAY(Data_Warmte[[#This Row],[Datumtijd]]))+TIME(HOUR(Data_Warmte[[#This Row],[Datumtijd]]),MINUTE(Data_Warmte[[#This Row],[Datumtijd]]),SECOND(Data_Warmte[[#This Row],[Datumtijd]]))</f>
        <v>1673.9166666666667</v>
      </c>
      <c r="C5081" s="11">
        <v>1.873525E-5</v>
      </c>
      <c r="D5081" s="7">
        <f>Data_Warmte[[#This Row],[Fractie]]/MAX(Data_Warmte[Fractie])</f>
        <v>4.5358714247835448E-2</v>
      </c>
    </row>
    <row r="5082" spans="1:4" x14ac:dyDescent="0.25">
      <c r="A5082" s="10">
        <v>44042.958333333336</v>
      </c>
      <c r="B5082" s="10">
        <f>DATE(1904,MONTH(Data_Warmte[[#This Row],[Datumtijd]]),DAY(Data_Warmte[[#This Row],[Datumtijd]]))+TIME(HOUR(Data_Warmte[[#This Row],[Datumtijd]]),MINUTE(Data_Warmte[[#This Row],[Datumtijd]]),SECOND(Data_Warmte[[#This Row],[Datumtijd]]))</f>
        <v>1673.9583333333333</v>
      </c>
      <c r="C5082" s="11">
        <v>1.3692540000000003E-5</v>
      </c>
      <c r="D5082" s="7">
        <f>Data_Warmte[[#This Row],[Fractie]]/MAX(Data_Warmte[Fractie])</f>
        <v>3.3150131927092347E-2</v>
      </c>
    </row>
    <row r="5083" spans="1:4" x14ac:dyDescent="0.25">
      <c r="A5083" s="10">
        <v>44043</v>
      </c>
      <c r="B5083" s="10">
        <f>DATE(1904,MONTH(Data_Warmte[[#This Row],[Datumtijd]]),DAY(Data_Warmte[[#This Row],[Datumtijd]]))+TIME(HOUR(Data_Warmte[[#This Row],[Datumtijd]]),MINUTE(Data_Warmte[[#This Row],[Datumtijd]]),SECOND(Data_Warmte[[#This Row],[Datumtijd]]))</f>
        <v>1674</v>
      </c>
      <c r="C5083" s="11">
        <v>8.5433500000000001E-6</v>
      </c>
      <c r="D5083" s="7">
        <f>Data_Warmte[[#This Row],[Fractie]]/MAX(Data_Warmte[Fractie])</f>
        <v>2.0683757695747054E-2</v>
      </c>
    </row>
    <row r="5084" spans="1:4" x14ac:dyDescent="0.25">
      <c r="A5084" s="10">
        <v>44043.041666666664</v>
      </c>
      <c r="B5084" s="10">
        <f>DATE(1904,MONTH(Data_Warmte[[#This Row],[Datumtijd]]),DAY(Data_Warmte[[#This Row],[Datumtijd]]))+TIME(HOUR(Data_Warmte[[#This Row],[Datumtijd]]),MINUTE(Data_Warmte[[#This Row],[Datumtijd]]),SECOND(Data_Warmte[[#This Row],[Datumtijd]]))</f>
        <v>1674.0416666666667</v>
      </c>
      <c r="C5084" s="11">
        <v>7.5363700000000025E-6</v>
      </c>
      <c r="D5084" s="7">
        <f>Data_Warmte[[#This Row],[Fractie]]/MAX(Data_Warmte[Fractie])</f>
        <v>1.8245822889791156E-2</v>
      </c>
    </row>
    <row r="5085" spans="1:4" x14ac:dyDescent="0.25">
      <c r="A5085" s="10">
        <v>44043.083333333336</v>
      </c>
      <c r="B5085" s="10">
        <f>DATE(1904,MONTH(Data_Warmte[[#This Row],[Datumtijd]]),DAY(Data_Warmte[[#This Row],[Datumtijd]]))+TIME(HOUR(Data_Warmte[[#This Row],[Datumtijd]]),MINUTE(Data_Warmte[[#This Row],[Datumtijd]]),SECOND(Data_Warmte[[#This Row],[Datumtijd]]))</f>
        <v>1674.0833333333333</v>
      </c>
      <c r="C5085" s="11">
        <v>7.5007199999999989E-6</v>
      </c>
      <c r="D5085" s="7">
        <f>Data_Warmte[[#This Row],[Fractie]]/MAX(Data_Warmte[Fractie])</f>
        <v>1.8159512957287693E-2</v>
      </c>
    </row>
    <row r="5086" spans="1:4" x14ac:dyDescent="0.25">
      <c r="A5086" s="10">
        <v>44043.125</v>
      </c>
      <c r="B5086" s="10">
        <f>DATE(1904,MONTH(Data_Warmte[[#This Row],[Datumtijd]]),DAY(Data_Warmte[[#This Row],[Datumtijd]]))+TIME(HOUR(Data_Warmte[[#This Row],[Datumtijd]]),MINUTE(Data_Warmte[[#This Row],[Datumtijd]]),SECOND(Data_Warmte[[#This Row],[Datumtijd]]))</f>
        <v>1674.125</v>
      </c>
      <c r="C5086" s="11">
        <v>7.8759300000000024E-6</v>
      </c>
      <c r="D5086" s="7">
        <f>Data_Warmte[[#This Row],[Fractie]]/MAX(Data_Warmte[Fractie])</f>
        <v>1.9067909865411712E-2</v>
      </c>
    </row>
    <row r="5087" spans="1:4" x14ac:dyDescent="0.25">
      <c r="A5087" s="10">
        <v>44043.166666666664</v>
      </c>
      <c r="B5087" s="10">
        <f>DATE(1904,MONTH(Data_Warmte[[#This Row],[Datumtijd]]),DAY(Data_Warmte[[#This Row],[Datumtijd]]))+TIME(HOUR(Data_Warmte[[#This Row],[Datumtijd]]),MINUTE(Data_Warmte[[#This Row],[Datumtijd]]),SECOND(Data_Warmte[[#This Row],[Datumtijd]]))</f>
        <v>1674.1666666666667</v>
      </c>
      <c r="C5087" s="11">
        <v>7.9699999999999999E-6</v>
      </c>
      <c r="D5087" s="7">
        <f>Data_Warmte[[#This Row],[Fractie]]/MAX(Data_Warmte[Fractie])</f>
        <v>1.9295656719565981E-2</v>
      </c>
    </row>
    <row r="5088" spans="1:4" x14ac:dyDescent="0.25">
      <c r="A5088" s="10">
        <v>44043.208333333336</v>
      </c>
      <c r="B5088" s="10">
        <f>DATE(1904,MONTH(Data_Warmte[[#This Row],[Datumtijd]]),DAY(Data_Warmte[[#This Row],[Datumtijd]]))+TIME(HOUR(Data_Warmte[[#This Row],[Datumtijd]]),MINUTE(Data_Warmte[[#This Row],[Datumtijd]]),SECOND(Data_Warmte[[#This Row],[Datumtijd]]))</f>
        <v>1674.2083333333333</v>
      </c>
      <c r="C5088" s="11">
        <v>1.149E-5</v>
      </c>
      <c r="D5088" s="7">
        <f>Data_Warmte[[#This Row],[Fractie]]/MAX(Data_Warmte[Fractie])</f>
        <v>2.7817703351043051E-2</v>
      </c>
    </row>
    <row r="5089" spans="1:4" x14ac:dyDescent="0.25">
      <c r="A5089" s="10">
        <v>44043.25</v>
      </c>
      <c r="B5089" s="10">
        <f>DATE(1904,MONTH(Data_Warmte[[#This Row],[Datumtijd]]),DAY(Data_Warmte[[#This Row],[Datumtijd]]))+TIME(HOUR(Data_Warmte[[#This Row],[Datumtijd]]),MINUTE(Data_Warmte[[#This Row],[Datumtijd]]),SECOND(Data_Warmte[[#This Row],[Datumtijd]]))</f>
        <v>1674.25</v>
      </c>
      <c r="C5089" s="11">
        <v>2.2586959999999996E-5</v>
      </c>
      <c r="D5089" s="7">
        <f>Data_Warmte[[#This Row],[Fractie]]/MAX(Data_Warmte[Fractie])</f>
        <v>5.4683842722530483E-2</v>
      </c>
    </row>
    <row r="5090" spans="1:4" x14ac:dyDescent="0.25">
      <c r="A5090" s="10">
        <v>44043.291666666664</v>
      </c>
      <c r="B5090" s="10">
        <f>DATE(1904,MONTH(Data_Warmte[[#This Row],[Datumtijd]]),DAY(Data_Warmte[[#This Row],[Datumtijd]]))+TIME(HOUR(Data_Warmte[[#This Row],[Datumtijd]]),MINUTE(Data_Warmte[[#This Row],[Datumtijd]]),SECOND(Data_Warmte[[#This Row],[Datumtijd]]))</f>
        <v>1674.2916666666667</v>
      </c>
      <c r="C5090" s="11">
        <v>2.4048500000000015E-5</v>
      </c>
      <c r="D5090" s="7">
        <f>Data_Warmte[[#This Row],[Fractie]]/MAX(Data_Warmte[Fractie])</f>
        <v>5.82222836412149E-2</v>
      </c>
    </row>
    <row r="5091" spans="1:4" x14ac:dyDescent="0.25">
      <c r="A5091" s="10">
        <v>44043.333333333336</v>
      </c>
      <c r="B5091" s="10">
        <f>DATE(1904,MONTH(Data_Warmte[[#This Row],[Datumtijd]]),DAY(Data_Warmte[[#This Row],[Datumtijd]]))+TIME(HOUR(Data_Warmte[[#This Row],[Datumtijd]]),MINUTE(Data_Warmte[[#This Row],[Datumtijd]]),SECOND(Data_Warmte[[#This Row],[Datumtijd]]))</f>
        <v>1674.3333333333333</v>
      </c>
      <c r="C5091" s="11">
        <v>2.3519999999999998E-5</v>
      </c>
      <c r="D5091" s="7">
        <f>Data_Warmte[[#This Row],[Fractie]]/MAX(Data_Warmte[Fractie])</f>
        <v>5.6942766128505871E-2</v>
      </c>
    </row>
    <row r="5092" spans="1:4" x14ac:dyDescent="0.25">
      <c r="A5092" s="10">
        <v>44043.375</v>
      </c>
      <c r="B5092" s="10">
        <f>DATE(1904,MONTH(Data_Warmte[[#This Row],[Datumtijd]]),DAY(Data_Warmte[[#This Row],[Datumtijd]]))+TIME(HOUR(Data_Warmte[[#This Row],[Datumtijd]]),MINUTE(Data_Warmte[[#This Row],[Datumtijd]]),SECOND(Data_Warmte[[#This Row],[Datumtijd]]))</f>
        <v>1674.375</v>
      </c>
      <c r="C5092" s="11">
        <v>2.3879999999999998E-5</v>
      </c>
      <c r="D5092" s="7">
        <f>Data_Warmte[[#This Row],[Fractie]]/MAX(Data_Warmte[Fractie])</f>
        <v>5.7814339079452395E-2</v>
      </c>
    </row>
    <row r="5093" spans="1:4" x14ac:dyDescent="0.25">
      <c r="A5093" s="10">
        <v>44043.416666666664</v>
      </c>
      <c r="B5093" s="10">
        <f>DATE(1904,MONTH(Data_Warmte[[#This Row],[Datumtijd]]),DAY(Data_Warmte[[#This Row],[Datumtijd]]))+TIME(HOUR(Data_Warmte[[#This Row],[Datumtijd]]),MINUTE(Data_Warmte[[#This Row],[Datumtijd]]),SECOND(Data_Warmte[[#This Row],[Datumtijd]]))</f>
        <v>1674.4166666666667</v>
      </c>
      <c r="C5093" s="11">
        <v>2.0129999999999999E-5</v>
      </c>
      <c r="D5093" s="7">
        <f>Data_Warmte[[#This Row],[Fractie]]/MAX(Data_Warmte[Fractie])</f>
        <v>4.873545417375949E-2</v>
      </c>
    </row>
    <row r="5094" spans="1:4" x14ac:dyDescent="0.25">
      <c r="A5094" s="10">
        <v>44043.458333333336</v>
      </c>
      <c r="B5094" s="10">
        <f>DATE(1904,MONTH(Data_Warmte[[#This Row],[Datumtijd]]),DAY(Data_Warmte[[#This Row],[Datumtijd]]))+TIME(HOUR(Data_Warmte[[#This Row],[Datumtijd]]),MINUTE(Data_Warmte[[#This Row],[Datumtijd]]),SECOND(Data_Warmte[[#This Row],[Datumtijd]]))</f>
        <v>1674.4583333333333</v>
      </c>
      <c r="C5094" s="11">
        <v>2.2079999999999999E-5</v>
      </c>
      <c r="D5094" s="7">
        <f>Data_Warmte[[#This Row],[Fractie]]/MAX(Data_Warmte[Fractie])</f>
        <v>5.3456474324719803E-2</v>
      </c>
    </row>
    <row r="5095" spans="1:4" x14ac:dyDescent="0.25">
      <c r="A5095" s="10">
        <v>44043.5</v>
      </c>
      <c r="B5095" s="10">
        <f>DATE(1904,MONTH(Data_Warmte[[#This Row],[Datumtijd]]),DAY(Data_Warmte[[#This Row],[Datumtijd]]))+TIME(HOUR(Data_Warmte[[#This Row],[Datumtijd]]),MINUTE(Data_Warmte[[#This Row],[Datumtijd]]),SECOND(Data_Warmte[[#This Row],[Datumtijd]]))</f>
        <v>1674.5</v>
      </c>
      <c r="C5095" s="11">
        <v>2.1489999999999999E-5</v>
      </c>
      <c r="D5095" s="7">
        <f>Data_Warmte[[#This Row],[Fractie]]/MAX(Data_Warmte[Fractie])</f>
        <v>5.2028063099557452E-2</v>
      </c>
    </row>
    <row r="5096" spans="1:4" x14ac:dyDescent="0.25">
      <c r="A5096" s="10">
        <v>44043.541666666664</v>
      </c>
      <c r="B5096" s="10">
        <f>DATE(1904,MONTH(Data_Warmte[[#This Row],[Datumtijd]]),DAY(Data_Warmte[[#This Row],[Datumtijd]]))+TIME(HOUR(Data_Warmte[[#This Row],[Datumtijd]]),MINUTE(Data_Warmte[[#This Row],[Datumtijd]]),SECOND(Data_Warmte[[#This Row],[Datumtijd]]))</f>
        <v>1674.5416666666667</v>
      </c>
      <c r="C5096" s="11">
        <v>1.7600000000000001E-5</v>
      </c>
      <c r="D5096" s="7">
        <f>Data_Warmte[[#This Row],[Fractie]]/MAX(Data_Warmte[Fractie])</f>
        <v>4.2610233157385352E-2</v>
      </c>
    </row>
    <row r="5097" spans="1:4" x14ac:dyDescent="0.25">
      <c r="A5097" s="10">
        <v>44043.583333333336</v>
      </c>
      <c r="B5097" s="10">
        <f>DATE(1904,MONTH(Data_Warmte[[#This Row],[Datumtijd]]),DAY(Data_Warmte[[#This Row],[Datumtijd]]))+TIME(HOUR(Data_Warmte[[#This Row],[Datumtijd]]),MINUTE(Data_Warmte[[#This Row],[Datumtijd]]),SECOND(Data_Warmte[[#This Row],[Datumtijd]]))</f>
        <v>1674.5833333333333</v>
      </c>
      <c r="C5097" s="11">
        <v>1.6120000000000002E-5</v>
      </c>
      <c r="D5097" s="7">
        <f>Data_Warmte[[#This Row],[Fractie]]/MAX(Data_Warmte[Fractie])</f>
        <v>3.9027099914605221E-2</v>
      </c>
    </row>
    <row r="5098" spans="1:4" x14ac:dyDescent="0.25">
      <c r="A5098" s="10">
        <v>44043.625</v>
      </c>
      <c r="B5098" s="10">
        <f>DATE(1904,MONTH(Data_Warmte[[#This Row],[Datumtijd]]),DAY(Data_Warmte[[#This Row],[Datumtijd]]))+TIME(HOUR(Data_Warmte[[#This Row],[Datumtijd]]),MINUTE(Data_Warmte[[#This Row],[Datumtijd]]),SECOND(Data_Warmte[[#This Row],[Datumtijd]]))</f>
        <v>1674.625</v>
      </c>
      <c r="C5098" s="11">
        <v>1.6779999999999999E-5</v>
      </c>
      <c r="D5098" s="7">
        <f>Data_Warmte[[#This Row],[Fractie]]/MAX(Data_Warmte[Fractie])</f>
        <v>4.0624983658007166E-2</v>
      </c>
    </row>
    <row r="5099" spans="1:4" x14ac:dyDescent="0.25">
      <c r="A5099" s="10">
        <v>44043.666666666664</v>
      </c>
      <c r="B5099" s="10">
        <f>DATE(1904,MONTH(Data_Warmte[[#This Row],[Datumtijd]]),DAY(Data_Warmte[[#This Row],[Datumtijd]]))+TIME(HOUR(Data_Warmte[[#This Row],[Datumtijd]]),MINUTE(Data_Warmte[[#This Row],[Datumtijd]]),SECOND(Data_Warmte[[#This Row],[Datumtijd]]))</f>
        <v>1674.6666666666667</v>
      </c>
      <c r="C5099" s="11">
        <v>2.2602980000000002E-5</v>
      </c>
      <c r="D5099" s="7">
        <f>Data_Warmte[[#This Row],[Fractie]]/MAX(Data_Warmte[Fractie])</f>
        <v>5.4722627718847616E-2</v>
      </c>
    </row>
    <row r="5100" spans="1:4" x14ac:dyDescent="0.25">
      <c r="A5100" s="10">
        <v>44043.708333333336</v>
      </c>
      <c r="B5100" s="10">
        <f>DATE(1904,MONTH(Data_Warmte[[#This Row],[Datumtijd]]),DAY(Data_Warmte[[#This Row],[Datumtijd]]))+TIME(HOUR(Data_Warmte[[#This Row],[Datumtijd]]),MINUTE(Data_Warmte[[#This Row],[Datumtijd]]),SECOND(Data_Warmte[[#This Row],[Datumtijd]]))</f>
        <v>1674.7083333333333</v>
      </c>
      <c r="C5100" s="11">
        <v>3.8640000000000003E-5</v>
      </c>
      <c r="D5100" s="7">
        <f>Data_Warmte[[#This Row],[Fractie]]/MAX(Data_Warmte[Fractie])</f>
        <v>9.3548830068259661E-2</v>
      </c>
    </row>
    <row r="5101" spans="1:4" x14ac:dyDescent="0.25">
      <c r="A5101" s="10">
        <v>44043.75</v>
      </c>
      <c r="B5101" s="10">
        <f>DATE(1904,MONTH(Data_Warmte[[#This Row],[Datumtijd]]),DAY(Data_Warmte[[#This Row],[Datumtijd]]))+TIME(HOUR(Data_Warmte[[#This Row],[Datumtijd]]),MINUTE(Data_Warmte[[#This Row],[Datumtijd]]),SECOND(Data_Warmte[[#This Row],[Datumtijd]]))</f>
        <v>1674.75</v>
      </c>
      <c r="C5101" s="11">
        <v>3.8071099999999982E-5</v>
      </c>
      <c r="D5101" s="7">
        <f>Data_Warmte[[#This Row],[Fractie]]/MAX(Data_Warmte[Fractie])</f>
        <v>9.2171502702166633E-2</v>
      </c>
    </row>
    <row r="5102" spans="1:4" x14ac:dyDescent="0.25">
      <c r="A5102" s="10">
        <v>44043.791666666664</v>
      </c>
      <c r="B5102" s="10">
        <f>DATE(1904,MONTH(Data_Warmte[[#This Row],[Datumtijd]]),DAY(Data_Warmte[[#This Row],[Datumtijd]]))+TIME(HOUR(Data_Warmte[[#This Row],[Datumtijd]]),MINUTE(Data_Warmte[[#This Row],[Datumtijd]]),SECOND(Data_Warmte[[#This Row],[Datumtijd]]))</f>
        <v>1674.7916666666667</v>
      </c>
      <c r="C5102" s="11">
        <v>3.0723720000000007E-5</v>
      </c>
      <c r="D5102" s="7">
        <f>Data_Warmte[[#This Row],[Fractie]]/MAX(Data_Warmte[Fractie])</f>
        <v>7.4383231401262712E-2</v>
      </c>
    </row>
    <row r="5103" spans="1:4" x14ac:dyDescent="0.25">
      <c r="A5103" s="10">
        <v>44043.833333333336</v>
      </c>
      <c r="B5103" s="10">
        <f>DATE(1904,MONTH(Data_Warmte[[#This Row],[Datumtijd]]),DAY(Data_Warmte[[#This Row],[Datumtijd]]))+TIME(HOUR(Data_Warmte[[#This Row],[Datumtijd]]),MINUTE(Data_Warmte[[#This Row],[Datumtijd]]),SECOND(Data_Warmte[[#This Row],[Datumtijd]]))</f>
        <v>1674.8333333333333</v>
      </c>
      <c r="C5103" s="11">
        <v>2.4186110000000016E-5</v>
      </c>
      <c r="D5103" s="7">
        <f>Data_Warmte[[#This Row],[Fractie]]/MAX(Data_Warmte[Fractie])</f>
        <v>5.855544240171421E-2</v>
      </c>
    </row>
    <row r="5104" spans="1:4" x14ac:dyDescent="0.25">
      <c r="A5104" s="10">
        <v>44043.875</v>
      </c>
      <c r="B5104" s="10">
        <f>DATE(1904,MONTH(Data_Warmte[[#This Row],[Datumtijd]]),DAY(Data_Warmte[[#This Row],[Datumtijd]]))+TIME(HOUR(Data_Warmte[[#This Row],[Datumtijd]]),MINUTE(Data_Warmte[[#This Row],[Datumtijd]]),SECOND(Data_Warmte[[#This Row],[Datumtijd]]))</f>
        <v>1674.875</v>
      </c>
      <c r="C5104" s="11">
        <v>2.1114620000000004E-5</v>
      </c>
      <c r="D5104" s="7">
        <f>Data_Warmte[[#This Row],[Fractie]]/MAX(Data_Warmte[Fractie])</f>
        <v>5.111925461531773E-2</v>
      </c>
    </row>
    <row r="5105" spans="1:4" x14ac:dyDescent="0.25">
      <c r="A5105" s="10">
        <v>44043.916666666664</v>
      </c>
      <c r="B5105" s="10">
        <f>DATE(1904,MONTH(Data_Warmte[[#This Row],[Datumtijd]]),DAY(Data_Warmte[[#This Row],[Datumtijd]]))+TIME(HOUR(Data_Warmte[[#This Row],[Datumtijd]]),MINUTE(Data_Warmte[[#This Row],[Datumtijd]]),SECOND(Data_Warmte[[#This Row],[Datumtijd]]))</f>
        <v>1674.9166666666667</v>
      </c>
      <c r="C5105" s="11">
        <v>1.8325250000000009E-5</v>
      </c>
      <c r="D5105" s="7">
        <f>Data_Warmte[[#This Row],[Fractie]]/MAX(Data_Warmte[Fractie])</f>
        <v>4.4366089498146383E-2</v>
      </c>
    </row>
    <row r="5106" spans="1:4" x14ac:dyDescent="0.25">
      <c r="A5106" s="10">
        <v>44043.958333333336</v>
      </c>
      <c r="B5106" s="10">
        <f>DATE(1904,MONTH(Data_Warmte[[#This Row],[Datumtijd]]),DAY(Data_Warmte[[#This Row],[Datumtijd]]))+TIME(HOUR(Data_Warmte[[#This Row],[Datumtijd]]),MINUTE(Data_Warmte[[#This Row],[Datumtijd]]),SECOND(Data_Warmte[[#This Row],[Datumtijd]]))</f>
        <v>1674.9583333333333</v>
      </c>
      <c r="C5106" s="11">
        <v>1.3624439999999999E-5</v>
      </c>
      <c r="D5106" s="7">
        <f>Data_Warmte[[#This Row],[Fractie]]/MAX(Data_Warmte[Fractie])</f>
        <v>3.2985259377204958E-2</v>
      </c>
    </row>
    <row r="5107" spans="1:4" x14ac:dyDescent="0.25">
      <c r="A5107" s="10">
        <v>44044</v>
      </c>
      <c r="B5107" s="10">
        <f>DATE(1904,MONTH(Data_Warmte[[#This Row],[Datumtijd]]),DAY(Data_Warmte[[#This Row],[Datumtijd]]))+TIME(HOUR(Data_Warmte[[#This Row],[Datumtijd]]),MINUTE(Data_Warmte[[#This Row],[Datumtijd]]),SECOND(Data_Warmte[[#This Row],[Datumtijd]]))</f>
        <v>1675</v>
      </c>
      <c r="C5107" s="11">
        <v>1.0482279999999998E-5</v>
      </c>
      <c r="D5107" s="7">
        <f>Data_Warmte[[#This Row],[Fractie]]/MAX(Data_Warmte[Fractie])</f>
        <v>2.5377976978465753E-2</v>
      </c>
    </row>
    <row r="5108" spans="1:4" x14ac:dyDescent="0.25">
      <c r="A5108" s="10">
        <v>44044.041666666664</v>
      </c>
      <c r="B5108" s="10">
        <f>DATE(1904,MONTH(Data_Warmte[[#This Row],[Datumtijd]]),DAY(Data_Warmte[[#This Row],[Datumtijd]]))+TIME(HOUR(Data_Warmte[[#This Row],[Datumtijd]]),MINUTE(Data_Warmte[[#This Row],[Datumtijd]]),SECOND(Data_Warmte[[#This Row],[Datumtijd]]))</f>
        <v>1675.0416666666667</v>
      </c>
      <c r="C5108" s="11">
        <v>8.9229700000000004E-6</v>
      </c>
      <c r="D5108" s="7">
        <f>Data_Warmte[[#This Row],[Fractie]]/MAX(Data_Warmte[Fractie])</f>
        <v>2.1602831372520157E-2</v>
      </c>
    </row>
    <row r="5109" spans="1:4" x14ac:dyDescent="0.25">
      <c r="A5109" s="10">
        <v>44044.083333333336</v>
      </c>
      <c r="B5109" s="10">
        <f>DATE(1904,MONTH(Data_Warmte[[#This Row],[Datumtijd]]),DAY(Data_Warmte[[#This Row],[Datumtijd]]))+TIME(HOUR(Data_Warmte[[#This Row],[Datumtijd]]),MINUTE(Data_Warmte[[#This Row],[Datumtijd]]),SECOND(Data_Warmte[[#This Row],[Datumtijd]]))</f>
        <v>1675.0833333333333</v>
      </c>
      <c r="C5109" s="11">
        <v>8.2535000000000032E-6</v>
      </c>
      <c r="D5109" s="7">
        <f>Data_Warmte[[#This Row],[Fractie]]/MAX(Data_Warmte[Fractie])</f>
        <v>1.9982020418436372E-2</v>
      </c>
    </row>
    <row r="5110" spans="1:4" x14ac:dyDescent="0.25">
      <c r="A5110" s="10">
        <v>44044.125</v>
      </c>
      <c r="B5110" s="10">
        <f>DATE(1904,MONTH(Data_Warmte[[#This Row],[Datumtijd]]),DAY(Data_Warmte[[#This Row],[Datumtijd]]))+TIME(HOUR(Data_Warmte[[#This Row],[Datumtijd]]),MINUTE(Data_Warmte[[#This Row],[Datumtijd]]),SECOND(Data_Warmte[[#This Row],[Datumtijd]]))</f>
        <v>1675.125</v>
      </c>
      <c r="C5110" s="11">
        <v>8.1331999999999969E-6</v>
      </c>
      <c r="D5110" s="7">
        <f>Data_Warmte[[#This Row],[Fractie]]/MAX(Data_Warmte[Fractie])</f>
        <v>1.9690769790661727E-2</v>
      </c>
    </row>
    <row r="5111" spans="1:4" x14ac:dyDescent="0.25">
      <c r="A5111" s="10">
        <v>44044.166666666664</v>
      </c>
      <c r="B5111" s="10">
        <f>DATE(1904,MONTH(Data_Warmte[[#This Row],[Datumtijd]]),DAY(Data_Warmte[[#This Row],[Datumtijd]]))+TIME(HOUR(Data_Warmte[[#This Row],[Datumtijd]]),MINUTE(Data_Warmte[[#This Row],[Datumtijd]]),SECOND(Data_Warmte[[#This Row],[Datumtijd]]))</f>
        <v>1675.1666666666667</v>
      </c>
      <c r="C5111" s="11">
        <v>7.9200000000000004E-6</v>
      </c>
      <c r="D5111" s="7">
        <f>Data_Warmte[[#This Row],[Fractie]]/MAX(Data_Warmte[Fractie])</f>
        <v>1.9174604920823408E-2</v>
      </c>
    </row>
    <row r="5112" spans="1:4" x14ac:dyDescent="0.25">
      <c r="A5112" s="10">
        <v>44044.208333333336</v>
      </c>
      <c r="B5112" s="10">
        <f>DATE(1904,MONTH(Data_Warmte[[#This Row],[Datumtijd]]),DAY(Data_Warmte[[#This Row],[Datumtijd]]))+TIME(HOUR(Data_Warmte[[#This Row],[Datumtijd]]),MINUTE(Data_Warmte[[#This Row],[Datumtijd]]),SECOND(Data_Warmte[[#This Row],[Datumtijd]]))</f>
        <v>1675.2083333333333</v>
      </c>
      <c r="C5112" s="11">
        <v>8.8457499999999974E-6</v>
      </c>
      <c r="D5112" s="7">
        <f>Data_Warmte[[#This Row],[Fractie]]/MAX(Data_Warmte[Fractie])</f>
        <v>2.1415878974542123E-2</v>
      </c>
    </row>
    <row r="5113" spans="1:4" x14ac:dyDescent="0.25">
      <c r="A5113" s="10">
        <v>44044.25</v>
      </c>
      <c r="B5113" s="10">
        <f>DATE(1904,MONTH(Data_Warmte[[#This Row],[Datumtijd]]),DAY(Data_Warmte[[#This Row],[Datumtijd]]))+TIME(HOUR(Data_Warmte[[#This Row],[Datumtijd]]),MINUTE(Data_Warmte[[#This Row],[Datumtijd]]),SECOND(Data_Warmte[[#This Row],[Datumtijd]]))</f>
        <v>1675.25</v>
      </c>
      <c r="C5113" s="11">
        <v>1.2486480000000002E-5</v>
      </c>
      <c r="D5113" s="7">
        <f>Data_Warmte[[#This Row],[Fractie]]/MAX(Data_Warmte[Fractie])</f>
        <v>3.0230217279263019E-2</v>
      </c>
    </row>
    <row r="5114" spans="1:4" x14ac:dyDescent="0.25">
      <c r="A5114" s="10">
        <v>44044.291666666664</v>
      </c>
      <c r="B5114" s="10">
        <f>DATE(1904,MONTH(Data_Warmte[[#This Row],[Datumtijd]]),DAY(Data_Warmte[[#This Row],[Datumtijd]]))+TIME(HOUR(Data_Warmte[[#This Row],[Datumtijd]]),MINUTE(Data_Warmte[[#This Row],[Datumtijd]]),SECOND(Data_Warmte[[#This Row],[Datumtijd]]))</f>
        <v>1675.2916666666667</v>
      </c>
      <c r="C5114" s="11">
        <v>2.2057480000000006E-5</v>
      </c>
      <c r="D5114" s="7">
        <f>Data_Warmte[[#This Row],[Fractie]]/MAX(Data_Warmte[Fractie])</f>
        <v>5.3401952594566163E-2</v>
      </c>
    </row>
    <row r="5115" spans="1:4" x14ac:dyDescent="0.25">
      <c r="A5115" s="10">
        <v>44044.333333333336</v>
      </c>
      <c r="B5115" s="10">
        <f>DATE(1904,MONTH(Data_Warmte[[#This Row],[Datumtijd]]),DAY(Data_Warmte[[#This Row],[Datumtijd]]))+TIME(HOUR(Data_Warmte[[#This Row],[Datumtijd]]),MINUTE(Data_Warmte[[#This Row],[Datumtijd]]),SECOND(Data_Warmte[[#This Row],[Datumtijd]]))</f>
        <v>1675.3333333333333</v>
      </c>
      <c r="C5115" s="11">
        <v>3.2189800000000022E-5</v>
      </c>
      <c r="D5115" s="7">
        <f>Data_Warmte[[#This Row],[Fractie]]/MAX(Data_Warmte[Fractie])</f>
        <v>7.7932663823272949E-2</v>
      </c>
    </row>
    <row r="5116" spans="1:4" x14ac:dyDescent="0.25">
      <c r="A5116" s="10">
        <v>44044.375</v>
      </c>
      <c r="B5116" s="10">
        <f>DATE(1904,MONTH(Data_Warmte[[#This Row],[Datumtijd]]),DAY(Data_Warmte[[#This Row],[Datumtijd]]))+TIME(HOUR(Data_Warmte[[#This Row],[Datumtijd]]),MINUTE(Data_Warmte[[#This Row],[Datumtijd]]),SECOND(Data_Warmte[[#This Row],[Datumtijd]]))</f>
        <v>1675.375</v>
      </c>
      <c r="C5116" s="11">
        <v>2.8202879999999999E-5</v>
      </c>
      <c r="D5116" s="7">
        <f>Data_Warmte[[#This Row],[Fractie]]/MAX(Data_Warmte[Fractie])</f>
        <v>6.8280187074418186E-2</v>
      </c>
    </row>
    <row r="5117" spans="1:4" x14ac:dyDescent="0.25">
      <c r="A5117" s="10">
        <v>44044.416666666664</v>
      </c>
      <c r="B5117" s="10">
        <f>DATE(1904,MONTH(Data_Warmte[[#This Row],[Datumtijd]]),DAY(Data_Warmte[[#This Row],[Datumtijd]]))+TIME(HOUR(Data_Warmte[[#This Row],[Datumtijd]]),MINUTE(Data_Warmte[[#This Row],[Datumtijd]]),SECOND(Data_Warmte[[#This Row],[Datumtijd]]))</f>
        <v>1675.4166666666667</v>
      </c>
      <c r="C5117" s="11">
        <v>2.5680000000000001E-5</v>
      </c>
      <c r="D5117" s="7">
        <f>Data_Warmte[[#This Row],[Fractie]]/MAX(Data_Warmte[Fractie])</f>
        <v>6.2172203834184994E-2</v>
      </c>
    </row>
    <row r="5118" spans="1:4" x14ac:dyDescent="0.25">
      <c r="A5118" s="10">
        <v>44044.458333333336</v>
      </c>
      <c r="B5118" s="10">
        <f>DATE(1904,MONTH(Data_Warmte[[#This Row],[Datumtijd]]),DAY(Data_Warmte[[#This Row],[Datumtijd]]))+TIME(HOUR(Data_Warmte[[#This Row],[Datumtijd]]),MINUTE(Data_Warmte[[#This Row],[Datumtijd]]),SECOND(Data_Warmte[[#This Row],[Datumtijd]]))</f>
        <v>1675.4583333333333</v>
      </c>
      <c r="C5118" s="11">
        <v>2.332493E-5</v>
      </c>
      <c r="D5118" s="7">
        <f>Data_Warmte[[#This Row],[Fractie]]/MAX(Data_Warmte[Fractie])</f>
        <v>5.6470494640891607E-2</v>
      </c>
    </row>
    <row r="5119" spans="1:4" x14ac:dyDescent="0.25">
      <c r="A5119" s="10">
        <v>44044.5</v>
      </c>
      <c r="B5119" s="10">
        <f>DATE(1904,MONTH(Data_Warmte[[#This Row],[Datumtijd]]),DAY(Data_Warmte[[#This Row],[Datumtijd]]))+TIME(HOUR(Data_Warmte[[#This Row],[Datumtijd]]),MINUTE(Data_Warmte[[#This Row],[Datumtijd]]),SECOND(Data_Warmte[[#This Row],[Datumtijd]]))</f>
        <v>1675.5</v>
      </c>
      <c r="C5119" s="11">
        <v>2.4260000000000002E-5</v>
      </c>
      <c r="D5119" s="7">
        <f>Data_Warmte[[#This Row],[Fractie]]/MAX(Data_Warmte[Fractie])</f>
        <v>5.8734332749895951E-2</v>
      </c>
    </row>
    <row r="5120" spans="1:4" x14ac:dyDescent="0.25">
      <c r="A5120" s="10">
        <v>44044.541666666664</v>
      </c>
      <c r="B5120" s="10">
        <f>DATE(1904,MONTH(Data_Warmte[[#This Row],[Datumtijd]]),DAY(Data_Warmte[[#This Row],[Datumtijd]]))+TIME(HOUR(Data_Warmte[[#This Row],[Datumtijd]]),MINUTE(Data_Warmte[[#This Row],[Datumtijd]]),SECOND(Data_Warmte[[#This Row],[Datumtijd]]))</f>
        <v>1675.5416666666667</v>
      </c>
      <c r="C5120" s="11">
        <v>2.0509720000000003E-5</v>
      </c>
      <c r="D5120" s="7">
        <f>Data_Warmte[[#This Row],[Fractie]]/MAX(Data_Warmte[Fractie])</f>
        <v>4.9654769954130089E-2</v>
      </c>
    </row>
    <row r="5121" spans="1:4" x14ac:dyDescent="0.25">
      <c r="A5121" s="10">
        <v>44044.583333333336</v>
      </c>
      <c r="B5121" s="10">
        <f>DATE(1904,MONTH(Data_Warmte[[#This Row],[Datumtijd]]),DAY(Data_Warmte[[#This Row],[Datumtijd]]))+TIME(HOUR(Data_Warmte[[#This Row],[Datumtijd]]),MINUTE(Data_Warmte[[#This Row],[Datumtijd]]),SECOND(Data_Warmte[[#This Row],[Datumtijd]]))</f>
        <v>1675.5833333333333</v>
      </c>
      <c r="C5121" s="11">
        <v>1.7089950000000001E-5</v>
      </c>
      <c r="D5121" s="7">
        <f>Data_Warmte[[#This Row],[Fractie]]/MAX(Data_Warmte[Fractie])</f>
        <v>4.1375383758412376E-2</v>
      </c>
    </row>
    <row r="5122" spans="1:4" x14ac:dyDescent="0.25">
      <c r="A5122" s="10">
        <v>44044.625</v>
      </c>
      <c r="B5122" s="10">
        <f>DATE(1904,MONTH(Data_Warmte[[#This Row],[Datumtijd]]),DAY(Data_Warmte[[#This Row],[Datumtijd]]))+TIME(HOUR(Data_Warmte[[#This Row],[Datumtijd]]),MINUTE(Data_Warmte[[#This Row],[Datumtijd]]),SECOND(Data_Warmte[[#This Row],[Datumtijd]]))</f>
        <v>1675.625</v>
      </c>
      <c r="C5122" s="11">
        <v>1.7039600000000002E-5</v>
      </c>
      <c r="D5122" s="7">
        <f>Data_Warmte[[#This Row],[Fractie]]/MAX(Data_Warmte[Fractie])</f>
        <v>4.1253484597078609E-2</v>
      </c>
    </row>
    <row r="5123" spans="1:4" x14ac:dyDescent="0.25">
      <c r="A5123" s="10">
        <v>44044.666666666664</v>
      </c>
      <c r="B5123" s="10">
        <f>DATE(1904,MONTH(Data_Warmte[[#This Row],[Datumtijd]]),DAY(Data_Warmte[[#This Row],[Datumtijd]]))+TIME(HOUR(Data_Warmte[[#This Row],[Datumtijd]]),MINUTE(Data_Warmte[[#This Row],[Datumtijd]]),SECOND(Data_Warmte[[#This Row],[Datumtijd]]))</f>
        <v>1675.6666666666667</v>
      </c>
      <c r="C5123" s="11">
        <v>2.0744160000000004E-5</v>
      </c>
      <c r="D5123" s="7">
        <f>Data_Warmte[[#This Row],[Fractie]]/MAX(Data_Warmte[Fractie])</f>
        <v>5.0222357628074268E-2</v>
      </c>
    </row>
    <row r="5124" spans="1:4" x14ac:dyDescent="0.25">
      <c r="A5124" s="10">
        <v>44044.708333333336</v>
      </c>
      <c r="B5124" s="10">
        <f>DATE(1904,MONTH(Data_Warmte[[#This Row],[Datumtijd]]),DAY(Data_Warmte[[#This Row],[Datumtijd]]))+TIME(HOUR(Data_Warmte[[#This Row],[Datumtijd]]),MINUTE(Data_Warmte[[#This Row],[Datumtijd]]),SECOND(Data_Warmte[[#This Row],[Datumtijd]]))</f>
        <v>1675.7083333333333</v>
      </c>
      <c r="C5124" s="11">
        <v>2.9123000000000002E-5</v>
      </c>
      <c r="D5124" s="7">
        <f>Data_Warmte[[#This Row],[Fractie]]/MAX(Data_Warmte[Fractie])</f>
        <v>7.0507830695598503E-2</v>
      </c>
    </row>
    <row r="5125" spans="1:4" x14ac:dyDescent="0.25">
      <c r="A5125" s="10">
        <v>44044.75</v>
      </c>
      <c r="B5125" s="10">
        <f>DATE(1904,MONTH(Data_Warmte[[#This Row],[Datumtijd]]),DAY(Data_Warmte[[#This Row],[Datumtijd]]))+TIME(HOUR(Data_Warmte[[#This Row],[Datumtijd]]),MINUTE(Data_Warmte[[#This Row],[Datumtijd]]),SECOND(Data_Warmte[[#This Row],[Datumtijd]]))</f>
        <v>1675.75</v>
      </c>
      <c r="C5125" s="11">
        <v>3.2896420000000014E-5</v>
      </c>
      <c r="D5125" s="7">
        <f>Data_Warmte[[#This Row],[Fractie]]/MAX(Data_Warmte[Fractie])</f>
        <v>7.9643416263822459E-2</v>
      </c>
    </row>
    <row r="5126" spans="1:4" x14ac:dyDescent="0.25">
      <c r="A5126" s="10">
        <v>44044.791666666664</v>
      </c>
      <c r="B5126" s="10">
        <f>DATE(1904,MONTH(Data_Warmte[[#This Row],[Datumtijd]]),DAY(Data_Warmte[[#This Row],[Datumtijd]]))+TIME(HOUR(Data_Warmte[[#This Row],[Datumtijd]]),MINUTE(Data_Warmte[[#This Row],[Datumtijd]]),SECOND(Data_Warmte[[#This Row],[Datumtijd]]))</f>
        <v>1675.7916666666667</v>
      </c>
      <c r="C5126" s="11">
        <v>3.0217930000000006E-5</v>
      </c>
      <c r="D5126" s="7">
        <f>Data_Warmte[[#This Row],[Fractie]]/MAX(Data_Warmte[Fractie])</f>
        <v>7.3158695615542599E-2</v>
      </c>
    </row>
    <row r="5127" spans="1:4" x14ac:dyDescent="0.25">
      <c r="A5127" s="10">
        <v>44044.833333333336</v>
      </c>
      <c r="B5127" s="10">
        <f>DATE(1904,MONTH(Data_Warmte[[#This Row],[Datumtijd]]),DAY(Data_Warmte[[#This Row],[Datumtijd]]))+TIME(HOUR(Data_Warmte[[#This Row],[Datumtijd]]),MINUTE(Data_Warmte[[#This Row],[Datumtijd]]),SECOND(Data_Warmte[[#This Row],[Datumtijd]]))</f>
        <v>1675.8333333333333</v>
      </c>
      <c r="C5127" s="11">
        <v>2.3360099999999987E-5</v>
      </c>
      <c r="D5127" s="7">
        <f>Data_Warmte[[#This Row],[Fractie]]/MAX(Data_Warmte[Fractie])</f>
        <v>5.6555642476127099E-2</v>
      </c>
    </row>
    <row r="5128" spans="1:4" x14ac:dyDescent="0.25">
      <c r="A5128" s="10">
        <v>44044.875</v>
      </c>
      <c r="B5128" s="10">
        <f>DATE(1904,MONTH(Data_Warmte[[#This Row],[Datumtijd]]),DAY(Data_Warmte[[#This Row],[Datumtijd]]))+TIME(HOUR(Data_Warmte[[#This Row],[Datumtijd]]),MINUTE(Data_Warmte[[#This Row],[Datumtijd]]),SECOND(Data_Warmte[[#This Row],[Datumtijd]]))</f>
        <v>1675.875</v>
      </c>
      <c r="C5128" s="11">
        <v>1.7329999999999998E-5</v>
      </c>
      <c r="D5128" s="7">
        <f>Data_Warmte[[#This Row],[Fractie]]/MAX(Data_Warmte[Fractie])</f>
        <v>4.1956553444175461E-2</v>
      </c>
    </row>
    <row r="5129" spans="1:4" x14ac:dyDescent="0.25">
      <c r="A5129" s="10">
        <v>44044.916666666664</v>
      </c>
      <c r="B5129" s="10">
        <f>DATE(1904,MONTH(Data_Warmte[[#This Row],[Datumtijd]]),DAY(Data_Warmte[[#This Row],[Datumtijd]]))+TIME(HOUR(Data_Warmte[[#This Row],[Datumtijd]]),MINUTE(Data_Warmte[[#This Row],[Datumtijd]]),SECOND(Data_Warmte[[#This Row],[Datumtijd]]))</f>
        <v>1675.9166666666667</v>
      </c>
      <c r="C5129" s="11">
        <v>1.5224999999999999E-5</v>
      </c>
      <c r="D5129" s="7">
        <f>Data_Warmte[[#This Row],[Fractie]]/MAX(Data_Warmte[Fractie])</f>
        <v>3.6860272717113181E-2</v>
      </c>
    </row>
    <row r="5130" spans="1:4" x14ac:dyDescent="0.25">
      <c r="A5130" s="10">
        <v>44044.958333333336</v>
      </c>
      <c r="B5130" s="10">
        <f>DATE(1904,MONTH(Data_Warmte[[#This Row],[Datumtijd]]),DAY(Data_Warmte[[#This Row],[Datumtijd]]))+TIME(HOUR(Data_Warmte[[#This Row],[Datumtijd]]),MINUTE(Data_Warmte[[#This Row],[Datumtijd]]),SECOND(Data_Warmte[[#This Row],[Datumtijd]]))</f>
        <v>1675.9583333333333</v>
      </c>
      <c r="C5130" s="11">
        <v>1.2074009999999999E-5</v>
      </c>
      <c r="D5130" s="7">
        <f>Data_Warmte[[#This Row],[Fractie]]/MAX(Data_Warmte[Fractie])</f>
        <v>2.9231612570716037E-2</v>
      </c>
    </row>
    <row r="5131" spans="1:4" x14ac:dyDescent="0.25">
      <c r="A5131" s="10">
        <v>44045</v>
      </c>
      <c r="B5131" s="10">
        <f>DATE(1904,MONTH(Data_Warmte[[#This Row],[Datumtijd]]),DAY(Data_Warmte[[#This Row],[Datumtijd]]))+TIME(HOUR(Data_Warmte[[#This Row],[Datumtijd]]),MINUTE(Data_Warmte[[#This Row],[Datumtijd]]),SECOND(Data_Warmte[[#This Row],[Datumtijd]]))</f>
        <v>1676</v>
      </c>
      <c r="C5131" s="11">
        <v>9.3279999999999978E-6</v>
      </c>
      <c r="D5131" s="7">
        <f>Data_Warmte[[#This Row],[Fractie]]/MAX(Data_Warmte[Fractie])</f>
        <v>2.2583423573414231E-2</v>
      </c>
    </row>
    <row r="5132" spans="1:4" x14ac:dyDescent="0.25">
      <c r="A5132" s="10">
        <v>44045.041666666664</v>
      </c>
      <c r="B5132" s="10">
        <f>DATE(1904,MONTH(Data_Warmte[[#This Row],[Datumtijd]]),DAY(Data_Warmte[[#This Row],[Datumtijd]]))+TIME(HOUR(Data_Warmte[[#This Row],[Datumtijd]]),MINUTE(Data_Warmte[[#This Row],[Datumtijd]]),SECOND(Data_Warmte[[#This Row],[Datumtijd]]))</f>
        <v>1676.0416666666667</v>
      </c>
      <c r="C5132" s="11">
        <v>7.34E-6</v>
      </c>
      <c r="D5132" s="7">
        <f>Data_Warmte[[#This Row],[Fractie]]/MAX(Data_Warmte[Fractie])</f>
        <v>1.7770404055409573E-2</v>
      </c>
    </row>
    <row r="5133" spans="1:4" x14ac:dyDescent="0.25">
      <c r="A5133" s="10">
        <v>44045.083333333336</v>
      </c>
      <c r="B5133" s="10">
        <f>DATE(1904,MONTH(Data_Warmte[[#This Row],[Datumtijd]]),DAY(Data_Warmte[[#This Row],[Datumtijd]]))+TIME(HOUR(Data_Warmte[[#This Row],[Datumtijd]]),MINUTE(Data_Warmte[[#This Row],[Datumtijd]]),SECOND(Data_Warmte[[#This Row],[Datumtijd]]))</f>
        <v>1676.0833333333333</v>
      </c>
      <c r="C5133" s="11">
        <v>6.4799999999999998E-6</v>
      </c>
      <c r="D5133" s="7">
        <f>Data_Warmte[[#This Row],[Fractie]]/MAX(Data_Warmte[Fractie])</f>
        <v>1.5688313117037334E-2</v>
      </c>
    </row>
    <row r="5134" spans="1:4" x14ac:dyDescent="0.25">
      <c r="A5134" s="10">
        <v>44045.125</v>
      </c>
      <c r="B5134" s="10">
        <f>DATE(1904,MONTH(Data_Warmte[[#This Row],[Datumtijd]]),DAY(Data_Warmte[[#This Row],[Datumtijd]]))+TIME(HOUR(Data_Warmte[[#This Row],[Datumtijd]]),MINUTE(Data_Warmte[[#This Row],[Datumtijd]]),SECOND(Data_Warmte[[#This Row],[Datumtijd]]))</f>
        <v>1676.125</v>
      </c>
      <c r="C5134" s="11">
        <v>6.64E-6</v>
      </c>
      <c r="D5134" s="7">
        <f>Data_Warmte[[#This Row],[Fractie]]/MAX(Data_Warmte[Fractie])</f>
        <v>1.6075678873013564E-2</v>
      </c>
    </row>
    <row r="5135" spans="1:4" x14ac:dyDescent="0.25">
      <c r="A5135" s="10">
        <v>44045.166666666664</v>
      </c>
      <c r="B5135" s="10">
        <f>DATE(1904,MONTH(Data_Warmte[[#This Row],[Datumtijd]]),DAY(Data_Warmte[[#This Row],[Datumtijd]]))+TIME(HOUR(Data_Warmte[[#This Row],[Datumtijd]]),MINUTE(Data_Warmte[[#This Row],[Datumtijd]]),SECOND(Data_Warmte[[#This Row],[Datumtijd]]))</f>
        <v>1676.1666666666667</v>
      </c>
      <c r="C5135" s="11">
        <v>6.4899999999999997E-6</v>
      </c>
      <c r="D5135" s="7">
        <f>Data_Warmte[[#This Row],[Fractie]]/MAX(Data_Warmte[Fractie])</f>
        <v>1.5712523476785846E-2</v>
      </c>
    </row>
    <row r="5136" spans="1:4" x14ac:dyDescent="0.25">
      <c r="A5136" s="10">
        <v>44045.208333333336</v>
      </c>
      <c r="B5136" s="10">
        <f>DATE(1904,MONTH(Data_Warmte[[#This Row],[Datumtijd]]),DAY(Data_Warmte[[#This Row],[Datumtijd]]))+TIME(HOUR(Data_Warmte[[#This Row],[Datumtijd]]),MINUTE(Data_Warmte[[#This Row],[Datumtijd]]),SECOND(Data_Warmte[[#This Row],[Datumtijd]]))</f>
        <v>1676.2083333333333</v>
      </c>
      <c r="C5136" s="11">
        <v>7.17E-6</v>
      </c>
      <c r="D5136" s="7">
        <f>Data_Warmte[[#This Row],[Fractie]]/MAX(Data_Warmte[Fractie])</f>
        <v>1.7358827939684827E-2</v>
      </c>
    </row>
    <row r="5137" spans="1:4" x14ac:dyDescent="0.25">
      <c r="A5137" s="10">
        <v>44045.25</v>
      </c>
      <c r="B5137" s="10">
        <f>DATE(1904,MONTH(Data_Warmte[[#This Row],[Datumtijd]]),DAY(Data_Warmte[[#This Row],[Datumtijd]]))+TIME(HOUR(Data_Warmte[[#This Row],[Datumtijd]]),MINUTE(Data_Warmte[[#This Row],[Datumtijd]]),SECOND(Data_Warmte[[#This Row],[Datumtijd]]))</f>
        <v>1676.25</v>
      </c>
      <c r="C5137" s="11">
        <v>9.8800000000000003E-6</v>
      </c>
      <c r="D5137" s="7">
        <f>Data_Warmte[[#This Row],[Fractie]]/MAX(Data_Warmte[Fractie])</f>
        <v>2.391983543153223E-2</v>
      </c>
    </row>
    <row r="5138" spans="1:4" x14ac:dyDescent="0.25">
      <c r="A5138" s="10">
        <v>44045.291666666664</v>
      </c>
      <c r="B5138" s="10">
        <f>DATE(1904,MONTH(Data_Warmte[[#This Row],[Datumtijd]]),DAY(Data_Warmte[[#This Row],[Datumtijd]]))+TIME(HOUR(Data_Warmte[[#This Row],[Datumtijd]]),MINUTE(Data_Warmte[[#This Row],[Datumtijd]]),SECOND(Data_Warmte[[#This Row],[Datumtijd]]))</f>
        <v>1676.2916666666667</v>
      </c>
      <c r="C5138" s="11">
        <v>1.801946999999998E-5</v>
      </c>
      <c r="D5138" s="7">
        <f>Data_Warmte[[#This Row],[Fractie]]/MAX(Data_Warmte[Fractie])</f>
        <v>4.3625785117756236E-2</v>
      </c>
    </row>
    <row r="5139" spans="1:4" x14ac:dyDescent="0.25">
      <c r="A5139" s="10">
        <v>44045.333333333336</v>
      </c>
      <c r="B5139" s="10">
        <f>DATE(1904,MONTH(Data_Warmte[[#This Row],[Datumtijd]]),DAY(Data_Warmte[[#This Row],[Datumtijd]]))+TIME(HOUR(Data_Warmte[[#This Row],[Datumtijd]]),MINUTE(Data_Warmte[[#This Row],[Datumtijd]]),SECOND(Data_Warmte[[#This Row],[Datumtijd]]))</f>
        <v>1676.3333333333333</v>
      </c>
      <c r="C5139" s="11">
        <v>3.0298900000000006E-5</v>
      </c>
      <c r="D5139" s="7">
        <f>Data_Warmte[[#This Row],[Fractie]]/MAX(Data_Warmte[Fractie])</f>
        <v>7.3354726898426315E-2</v>
      </c>
    </row>
    <row r="5140" spans="1:4" x14ac:dyDescent="0.25">
      <c r="A5140" s="10">
        <v>44045.375</v>
      </c>
      <c r="B5140" s="10">
        <f>DATE(1904,MONTH(Data_Warmte[[#This Row],[Datumtijd]]),DAY(Data_Warmte[[#This Row],[Datumtijd]]))+TIME(HOUR(Data_Warmte[[#This Row],[Datumtijd]]),MINUTE(Data_Warmte[[#This Row],[Datumtijd]]),SECOND(Data_Warmte[[#This Row],[Datumtijd]]))</f>
        <v>1676.375</v>
      </c>
      <c r="C5140" s="11">
        <v>3.3385200000000014E-5</v>
      </c>
      <c r="D5140" s="7">
        <f>Data_Warmte[[#This Row],[Fractie]]/MAX(Data_Warmte[Fractie])</f>
        <v>8.0826770227610339E-2</v>
      </c>
    </row>
    <row r="5141" spans="1:4" x14ac:dyDescent="0.25">
      <c r="A5141" s="10">
        <v>44045.416666666664</v>
      </c>
      <c r="B5141" s="10">
        <f>DATE(1904,MONTH(Data_Warmte[[#This Row],[Datumtijd]]),DAY(Data_Warmte[[#This Row],[Datumtijd]]))+TIME(HOUR(Data_Warmte[[#This Row],[Datumtijd]]),MINUTE(Data_Warmte[[#This Row],[Datumtijd]]),SECOND(Data_Warmte[[#This Row],[Datumtijd]]))</f>
        <v>1676.4166666666667</v>
      </c>
      <c r="C5141" s="11">
        <v>2.9050000000000001E-5</v>
      </c>
      <c r="D5141" s="7">
        <f>Data_Warmte[[#This Row],[Fractie]]/MAX(Data_Warmte[Fractie])</f>
        <v>7.0331095069434343E-2</v>
      </c>
    </row>
    <row r="5142" spans="1:4" x14ac:dyDescent="0.25">
      <c r="A5142" s="10">
        <v>44045.458333333336</v>
      </c>
      <c r="B5142" s="10">
        <f>DATE(1904,MONTH(Data_Warmte[[#This Row],[Datumtijd]]),DAY(Data_Warmte[[#This Row],[Datumtijd]]))+TIME(HOUR(Data_Warmte[[#This Row],[Datumtijd]]),MINUTE(Data_Warmte[[#This Row],[Datumtijd]]),SECOND(Data_Warmte[[#This Row],[Datumtijd]]))</f>
        <v>1676.4583333333333</v>
      </c>
      <c r="C5142" s="11">
        <v>2.8949999999999999E-5</v>
      </c>
      <c r="D5142" s="7">
        <f>Data_Warmte[[#This Row],[Fractie]]/MAX(Data_Warmte[Fractie])</f>
        <v>7.0088991471949191E-2</v>
      </c>
    </row>
    <row r="5143" spans="1:4" x14ac:dyDescent="0.25">
      <c r="A5143" s="10">
        <v>44045.5</v>
      </c>
      <c r="B5143" s="10">
        <f>DATE(1904,MONTH(Data_Warmte[[#This Row],[Datumtijd]]),DAY(Data_Warmte[[#This Row],[Datumtijd]]))+TIME(HOUR(Data_Warmte[[#This Row],[Datumtijd]]),MINUTE(Data_Warmte[[#This Row],[Datumtijd]]),SECOND(Data_Warmte[[#This Row],[Datumtijd]]))</f>
        <v>1676.5</v>
      </c>
      <c r="C5143" s="11">
        <v>2.8220000000000001E-5</v>
      </c>
      <c r="D5143" s="7">
        <f>Data_Warmte[[#This Row],[Fractie]]/MAX(Data_Warmte[Fractie])</f>
        <v>6.8321635210307652E-2</v>
      </c>
    </row>
    <row r="5144" spans="1:4" x14ac:dyDescent="0.25">
      <c r="A5144" s="10">
        <v>44045.541666666664</v>
      </c>
      <c r="B5144" s="10">
        <f>DATE(1904,MONTH(Data_Warmte[[#This Row],[Datumtijd]]),DAY(Data_Warmte[[#This Row],[Datumtijd]]))+TIME(HOUR(Data_Warmte[[#This Row],[Datumtijd]]),MINUTE(Data_Warmte[[#This Row],[Datumtijd]]),SECOND(Data_Warmte[[#This Row],[Datumtijd]]))</f>
        <v>1676.5416666666667</v>
      </c>
      <c r="C5144" s="11">
        <v>2.3240000000000001E-5</v>
      </c>
      <c r="D5144" s="7">
        <f>Data_Warmte[[#This Row],[Fractie]]/MAX(Data_Warmte[Fractie])</f>
        <v>5.6264876055547475E-2</v>
      </c>
    </row>
    <row r="5145" spans="1:4" x14ac:dyDescent="0.25">
      <c r="A5145" s="10">
        <v>44045.583333333336</v>
      </c>
      <c r="B5145" s="10">
        <f>DATE(1904,MONTH(Data_Warmte[[#This Row],[Datumtijd]]),DAY(Data_Warmte[[#This Row],[Datumtijd]]))+TIME(HOUR(Data_Warmte[[#This Row],[Datumtijd]]),MINUTE(Data_Warmte[[#This Row],[Datumtijd]]),SECOND(Data_Warmte[[#This Row],[Datumtijd]]))</f>
        <v>1676.5833333333333</v>
      </c>
      <c r="C5145" s="11">
        <v>1.7589999999999999E-5</v>
      </c>
      <c r="D5145" s="7">
        <f>Data_Warmte[[#This Row],[Fractie]]/MAX(Data_Warmte[Fractie])</f>
        <v>4.2586022797636833E-2</v>
      </c>
    </row>
    <row r="5146" spans="1:4" x14ac:dyDescent="0.25">
      <c r="A5146" s="10">
        <v>44045.625</v>
      </c>
      <c r="B5146" s="10">
        <f>DATE(1904,MONTH(Data_Warmte[[#This Row],[Datumtijd]]),DAY(Data_Warmte[[#This Row],[Datumtijd]]))+TIME(HOUR(Data_Warmte[[#This Row],[Datumtijd]]),MINUTE(Data_Warmte[[#This Row],[Datumtijd]]),SECOND(Data_Warmte[[#This Row],[Datumtijd]]))</f>
        <v>1676.625</v>
      </c>
      <c r="C5146" s="11">
        <v>1.6018280000000001E-5</v>
      </c>
      <c r="D5146" s="7">
        <f>Data_Warmte[[#This Row],[Fractie]]/MAX(Data_Warmte[Fractie])</f>
        <v>3.8780832135243332E-2</v>
      </c>
    </row>
    <row r="5147" spans="1:4" x14ac:dyDescent="0.25">
      <c r="A5147" s="10">
        <v>44045.666666666664</v>
      </c>
      <c r="B5147" s="10">
        <f>DATE(1904,MONTH(Data_Warmte[[#This Row],[Datumtijd]]),DAY(Data_Warmte[[#This Row],[Datumtijd]]))+TIME(HOUR(Data_Warmte[[#This Row],[Datumtijd]]),MINUTE(Data_Warmte[[#This Row],[Datumtijd]]),SECOND(Data_Warmte[[#This Row],[Datumtijd]]))</f>
        <v>1676.6666666666667</v>
      </c>
      <c r="C5147" s="11">
        <v>1.84E-5</v>
      </c>
      <c r="D5147" s="7">
        <f>Data_Warmte[[#This Row],[Fractie]]/MAX(Data_Warmte[Fractie])</f>
        <v>4.4547061937266506E-2</v>
      </c>
    </row>
    <row r="5148" spans="1:4" x14ac:dyDescent="0.25">
      <c r="A5148" s="10">
        <v>44045.708333333336</v>
      </c>
      <c r="B5148" s="10">
        <f>DATE(1904,MONTH(Data_Warmte[[#This Row],[Datumtijd]]),DAY(Data_Warmte[[#This Row],[Datumtijd]]))+TIME(HOUR(Data_Warmte[[#This Row],[Datumtijd]]),MINUTE(Data_Warmte[[#This Row],[Datumtijd]]),SECOND(Data_Warmte[[#This Row],[Datumtijd]]))</f>
        <v>1676.7083333333333</v>
      </c>
      <c r="C5148" s="11">
        <v>2.6494949999999996E-5</v>
      </c>
      <c r="D5148" s="7">
        <f>Data_Warmte[[#This Row],[Fractie]]/MAX(Data_Warmte[Fractie])</f>
        <v>6.4145227101890162E-2</v>
      </c>
    </row>
    <row r="5149" spans="1:4" x14ac:dyDescent="0.25">
      <c r="A5149" s="10">
        <v>44045.75</v>
      </c>
      <c r="B5149" s="10">
        <f>DATE(1904,MONTH(Data_Warmte[[#This Row],[Datumtijd]]),DAY(Data_Warmte[[#This Row],[Datumtijd]]))+TIME(HOUR(Data_Warmte[[#This Row],[Datumtijd]]),MINUTE(Data_Warmte[[#This Row],[Datumtijd]]),SECOND(Data_Warmte[[#This Row],[Datumtijd]]))</f>
        <v>1676.75</v>
      </c>
      <c r="C5149" s="11">
        <v>3.0679440000000013E-5</v>
      </c>
      <c r="D5149" s="7">
        <f>Data_Warmte[[#This Row],[Fractie]]/MAX(Data_Warmte[Fractie])</f>
        <v>7.4276027928296309E-2</v>
      </c>
    </row>
    <row r="5150" spans="1:4" x14ac:dyDescent="0.25">
      <c r="A5150" s="10">
        <v>44045.791666666664</v>
      </c>
      <c r="B5150" s="10">
        <f>DATE(1904,MONTH(Data_Warmte[[#This Row],[Datumtijd]]),DAY(Data_Warmte[[#This Row],[Datumtijd]]))+TIME(HOUR(Data_Warmte[[#This Row],[Datumtijd]]),MINUTE(Data_Warmte[[#This Row],[Datumtijd]]),SECOND(Data_Warmte[[#This Row],[Datumtijd]]))</f>
        <v>1676.7916666666667</v>
      </c>
      <c r="C5150" s="11">
        <v>2.9621509999999988E-5</v>
      </c>
      <c r="D5150" s="7">
        <f>Data_Warmte[[#This Row],[Fractie]]/MAX(Data_Warmte[Fractie])</f>
        <v>7.1714741339421656E-2</v>
      </c>
    </row>
    <row r="5151" spans="1:4" x14ac:dyDescent="0.25">
      <c r="A5151" s="10">
        <v>44045.833333333336</v>
      </c>
      <c r="B5151" s="10">
        <f>DATE(1904,MONTH(Data_Warmte[[#This Row],[Datumtijd]]),DAY(Data_Warmte[[#This Row],[Datumtijd]]))+TIME(HOUR(Data_Warmte[[#This Row],[Datumtijd]]),MINUTE(Data_Warmte[[#This Row],[Datumtijd]]),SECOND(Data_Warmte[[#This Row],[Datumtijd]]))</f>
        <v>1676.8333333333333</v>
      </c>
      <c r="C5151" s="11">
        <v>2.2802099999999993E-5</v>
      </c>
      <c r="D5151" s="7">
        <f>Data_Warmte[[#This Row],[Fractie]]/MAX(Data_Warmte[Fractie])</f>
        <v>5.5204704402160014E-2</v>
      </c>
    </row>
    <row r="5152" spans="1:4" x14ac:dyDescent="0.25">
      <c r="A5152" s="10">
        <v>44045.875</v>
      </c>
      <c r="B5152" s="10">
        <f>DATE(1904,MONTH(Data_Warmte[[#This Row],[Datumtijd]]),DAY(Data_Warmte[[#This Row],[Datumtijd]]))+TIME(HOUR(Data_Warmte[[#This Row],[Datumtijd]]),MINUTE(Data_Warmte[[#This Row],[Datumtijd]]),SECOND(Data_Warmte[[#This Row],[Datumtijd]]))</f>
        <v>1676.875</v>
      </c>
      <c r="C5152" s="11">
        <v>1.8098800000000004E-5</v>
      </c>
      <c r="D5152" s="7">
        <f>Data_Warmte[[#This Row],[Fractie]]/MAX(Data_Warmte[Fractie])</f>
        <v>4.3817845901641256E-2</v>
      </c>
    </row>
    <row r="5153" spans="1:4" x14ac:dyDescent="0.25">
      <c r="A5153" s="10">
        <v>44045.916666666664</v>
      </c>
      <c r="B5153" s="10">
        <f>DATE(1904,MONTH(Data_Warmte[[#This Row],[Datumtijd]]),DAY(Data_Warmte[[#This Row],[Datumtijd]]))+TIME(HOUR(Data_Warmte[[#This Row],[Datumtijd]]),MINUTE(Data_Warmte[[#This Row],[Datumtijd]]),SECOND(Data_Warmte[[#This Row],[Datumtijd]]))</f>
        <v>1676.9166666666667</v>
      </c>
      <c r="C5153" s="11">
        <v>1.5955799999999997E-5</v>
      </c>
      <c r="D5153" s="7">
        <f>Data_Warmte[[#This Row],[Fractie]]/MAX(Data_Warmte[Fractie])</f>
        <v>3.8629565807534606E-2</v>
      </c>
    </row>
    <row r="5154" spans="1:4" x14ac:dyDescent="0.25">
      <c r="A5154" s="10">
        <v>44045.958333333336</v>
      </c>
      <c r="B5154" s="10">
        <f>DATE(1904,MONTH(Data_Warmte[[#This Row],[Datumtijd]]),DAY(Data_Warmte[[#This Row],[Datumtijd]]))+TIME(HOUR(Data_Warmte[[#This Row],[Datumtijd]]),MINUTE(Data_Warmte[[#This Row],[Datumtijd]]),SECOND(Data_Warmte[[#This Row],[Datumtijd]]))</f>
        <v>1676.9583333333333</v>
      </c>
      <c r="C5154" s="11">
        <v>1.1327720000000003E-5</v>
      </c>
      <c r="D5154" s="7">
        <f>Data_Warmte[[#This Row],[Fractie]]/MAX(Data_Warmte[Fractie])</f>
        <v>2.7424817633044166E-2</v>
      </c>
    </row>
    <row r="5155" spans="1:4" x14ac:dyDescent="0.25">
      <c r="A5155" s="10">
        <v>44046</v>
      </c>
      <c r="B5155" s="10">
        <f>DATE(1904,MONTH(Data_Warmte[[#This Row],[Datumtijd]]),DAY(Data_Warmte[[#This Row],[Datumtijd]]))+TIME(HOUR(Data_Warmte[[#This Row],[Datumtijd]]),MINUTE(Data_Warmte[[#This Row],[Datumtijd]]),SECOND(Data_Warmte[[#This Row],[Datumtijd]]))</f>
        <v>1677</v>
      </c>
      <c r="C5155" s="11">
        <v>8.0952999999999935E-6</v>
      </c>
      <c r="D5155" s="7">
        <f>Data_Warmte[[#This Row],[Fractie]]/MAX(Data_Warmte[Fractie])</f>
        <v>1.9599012527214851E-2</v>
      </c>
    </row>
    <row r="5156" spans="1:4" x14ac:dyDescent="0.25">
      <c r="A5156" s="10">
        <v>44046.041666666664</v>
      </c>
      <c r="B5156" s="10">
        <f>DATE(1904,MONTH(Data_Warmte[[#This Row],[Datumtijd]]),DAY(Data_Warmte[[#This Row],[Datumtijd]]))+TIME(HOUR(Data_Warmte[[#This Row],[Datumtijd]]),MINUTE(Data_Warmte[[#This Row],[Datumtijd]]),SECOND(Data_Warmte[[#This Row],[Datumtijd]]))</f>
        <v>1677.0416666666667</v>
      </c>
      <c r="C5156" s="11">
        <v>7.0258600000000031E-6</v>
      </c>
      <c r="D5156" s="7">
        <f>Data_Warmte[[#This Row],[Fractie]]/MAX(Data_Warmte[Fractie])</f>
        <v>1.7009859814269748E-2</v>
      </c>
    </row>
    <row r="5157" spans="1:4" x14ac:dyDescent="0.25">
      <c r="A5157" s="10">
        <v>44046.083333333336</v>
      </c>
      <c r="B5157" s="10">
        <f>DATE(1904,MONTH(Data_Warmte[[#This Row],[Datumtijd]]),DAY(Data_Warmte[[#This Row],[Datumtijd]]))+TIME(HOUR(Data_Warmte[[#This Row],[Datumtijd]]),MINUTE(Data_Warmte[[#This Row],[Datumtijd]]),SECOND(Data_Warmte[[#This Row],[Datumtijd]]))</f>
        <v>1677.0833333333333</v>
      </c>
      <c r="C5157" s="11">
        <v>7.0675599999999937E-6</v>
      </c>
      <c r="D5157" s="7">
        <f>Data_Warmte[[#This Row],[Fractie]]/MAX(Data_Warmte[Fractie])</f>
        <v>1.7110817014421031E-2</v>
      </c>
    </row>
    <row r="5158" spans="1:4" x14ac:dyDescent="0.25">
      <c r="A5158" s="10">
        <v>44046.125</v>
      </c>
      <c r="B5158" s="10">
        <f>DATE(1904,MONTH(Data_Warmte[[#This Row],[Datumtijd]]),DAY(Data_Warmte[[#This Row],[Datumtijd]]))+TIME(HOUR(Data_Warmte[[#This Row],[Datumtijd]]),MINUTE(Data_Warmte[[#This Row],[Datumtijd]]),SECOND(Data_Warmte[[#This Row],[Datumtijd]]))</f>
        <v>1677.125</v>
      </c>
      <c r="C5158" s="11">
        <v>7.3372100000000022E-6</v>
      </c>
      <c r="D5158" s="7">
        <f>Data_Warmte[[#This Row],[Fractie]]/MAX(Data_Warmte[Fractie])</f>
        <v>1.7763649365039741E-2</v>
      </c>
    </row>
    <row r="5159" spans="1:4" x14ac:dyDescent="0.25">
      <c r="A5159" s="10">
        <v>44046.166666666664</v>
      </c>
      <c r="B5159" s="10">
        <f>DATE(1904,MONTH(Data_Warmte[[#This Row],[Datumtijd]]),DAY(Data_Warmte[[#This Row],[Datumtijd]]))+TIME(HOUR(Data_Warmte[[#This Row],[Datumtijd]]),MINUTE(Data_Warmte[[#This Row],[Datumtijd]]),SECOND(Data_Warmte[[#This Row],[Datumtijd]]))</f>
        <v>1677.1666666666667</v>
      </c>
      <c r="C5159" s="11">
        <v>7.9699999999999999E-6</v>
      </c>
      <c r="D5159" s="7">
        <f>Data_Warmte[[#This Row],[Fractie]]/MAX(Data_Warmte[Fractie])</f>
        <v>1.9295656719565981E-2</v>
      </c>
    </row>
    <row r="5160" spans="1:4" x14ac:dyDescent="0.25">
      <c r="A5160" s="10">
        <v>44046.208333333336</v>
      </c>
      <c r="B5160" s="10">
        <f>DATE(1904,MONTH(Data_Warmte[[#This Row],[Datumtijd]]),DAY(Data_Warmte[[#This Row],[Datumtijd]]))+TIME(HOUR(Data_Warmte[[#This Row],[Datumtijd]]),MINUTE(Data_Warmte[[#This Row],[Datumtijd]]),SECOND(Data_Warmte[[#This Row],[Datumtijd]]))</f>
        <v>1677.2083333333333</v>
      </c>
      <c r="C5160" s="11">
        <v>1.149E-5</v>
      </c>
      <c r="D5160" s="7">
        <f>Data_Warmte[[#This Row],[Fractie]]/MAX(Data_Warmte[Fractie])</f>
        <v>2.7817703351043051E-2</v>
      </c>
    </row>
    <row r="5161" spans="1:4" x14ac:dyDescent="0.25">
      <c r="A5161" s="10">
        <v>44046.25</v>
      </c>
      <c r="B5161" s="10">
        <f>DATE(1904,MONTH(Data_Warmte[[#This Row],[Datumtijd]]),DAY(Data_Warmte[[#This Row],[Datumtijd]]))+TIME(HOUR(Data_Warmte[[#This Row],[Datumtijd]]),MINUTE(Data_Warmte[[#This Row],[Datumtijd]]),SECOND(Data_Warmte[[#This Row],[Datumtijd]]))</f>
        <v>1677.25</v>
      </c>
      <c r="C5161" s="11">
        <v>2.0548880000000001E-5</v>
      </c>
      <c r="D5161" s="7">
        <f>Data_Warmte[[#This Row],[Fractie]]/MAX(Data_Warmte[Fractie])</f>
        <v>4.9749577722905267E-2</v>
      </c>
    </row>
    <row r="5162" spans="1:4" x14ac:dyDescent="0.25">
      <c r="A5162" s="10">
        <v>44046.291666666664</v>
      </c>
      <c r="B5162" s="10">
        <f>DATE(1904,MONTH(Data_Warmte[[#This Row],[Datumtijd]]),DAY(Data_Warmte[[#This Row],[Datumtijd]]))+TIME(HOUR(Data_Warmte[[#This Row],[Datumtijd]]),MINUTE(Data_Warmte[[#This Row],[Datumtijd]]),SECOND(Data_Warmte[[#This Row],[Datumtijd]]))</f>
        <v>1677.2916666666667</v>
      </c>
      <c r="C5162" s="11">
        <v>2.3289999999999999E-5</v>
      </c>
      <c r="D5162" s="7">
        <f>Data_Warmte[[#This Row],[Fractie]]/MAX(Data_Warmte[Fractie])</f>
        <v>5.6385927854290044E-2</v>
      </c>
    </row>
    <row r="5163" spans="1:4" x14ac:dyDescent="0.25">
      <c r="A5163" s="10">
        <v>44046.333333333336</v>
      </c>
      <c r="B5163" s="10">
        <f>DATE(1904,MONTH(Data_Warmte[[#This Row],[Datumtijd]]),DAY(Data_Warmte[[#This Row],[Datumtijd]]))+TIME(HOUR(Data_Warmte[[#This Row],[Datumtijd]]),MINUTE(Data_Warmte[[#This Row],[Datumtijd]]),SECOND(Data_Warmte[[#This Row],[Datumtijd]]))</f>
        <v>1677.3333333333333</v>
      </c>
      <c r="C5163" s="11">
        <v>2.3519999999999998E-5</v>
      </c>
      <c r="D5163" s="7">
        <f>Data_Warmte[[#This Row],[Fractie]]/MAX(Data_Warmte[Fractie])</f>
        <v>5.6942766128505871E-2</v>
      </c>
    </row>
    <row r="5164" spans="1:4" x14ac:dyDescent="0.25">
      <c r="A5164" s="10">
        <v>44046.375</v>
      </c>
      <c r="B5164" s="10">
        <f>DATE(1904,MONTH(Data_Warmte[[#This Row],[Datumtijd]]),DAY(Data_Warmte[[#This Row],[Datumtijd]]))+TIME(HOUR(Data_Warmte[[#This Row],[Datumtijd]]),MINUTE(Data_Warmte[[#This Row],[Datumtijd]]),SECOND(Data_Warmte[[#This Row],[Datumtijd]]))</f>
        <v>1677.375</v>
      </c>
      <c r="C5164" s="11">
        <v>2.3879999999999998E-5</v>
      </c>
      <c r="D5164" s="7">
        <f>Data_Warmte[[#This Row],[Fractie]]/MAX(Data_Warmte[Fractie])</f>
        <v>5.7814339079452395E-2</v>
      </c>
    </row>
    <row r="5165" spans="1:4" x14ac:dyDescent="0.25">
      <c r="A5165" s="10">
        <v>44046.416666666664</v>
      </c>
      <c r="B5165" s="10">
        <f>DATE(1904,MONTH(Data_Warmte[[#This Row],[Datumtijd]]),DAY(Data_Warmte[[#This Row],[Datumtijd]]))+TIME(HOUR(Data_Warmte[[#This Row],[Datumtijd]]),MINUTE(Data_Warmte[[#This Row],[Datumtijd]]),SECOND(Data_Warmte[[#This Row],[Datumtijd]]))</f>
        <v>1677.4166666666667</v>
      </c>
      <c r="C5165" s="11">
        <v>2.0129999999999999E-5</v>
      </c>
      <c r="D5165" s="7">
        <f>Data_Warmte[[#This Row],[Fractie]]/MAX(Data_Warmte[Fractie])</f>
        <v>4.873545417375949E-2</v>
      </c>
    </row>
    <row r="5166" spans="1:4" x14ac:dyDescent="0.25">
      <c r="A5166" s="10">
        <v>44046.458333333336</v>
      </c>
      <c r="B5166" s="10">
        <f>DATE(1904,MONTH(Data_Warmte[[#This Row],[Datumtijd]]),DAY(Data_Warmte[[#This Row],[Datumtijd]]))+TIME(HOUR(Data_Warmte[[#This Row],[Datumtijd]]),MINUTE(Data_Warmte[[#This Row],[Datumtijd]]),SECOND(Data_Warmte[[#This Row],[Datumtijd]]))</f>
        <v>1677.4583333333333</v>
      </c>
      <c r="C5166" s="11">
        <v>2.2079999999999999E-5</v>
      </c>
      <c r="D5166" s="7">
        <f>Data_Warmte[[#This Row],[Fractie]]/MAX(Data_Warmte[Fractie])</f>
        <v>5.3456474324719803E-2</v>
      </c>
    </row>
    <row r="5167" spans="1:4" x14ac:dyDescent="0.25">
      <c r="A5167" s="10">
        <v>44046.5</v>
      </c>
      <c r="B5167" s="10">
        <f>DATE(1904,MONTH(Data_Warmte[[#This Row],[Datumtijd]]),DAY(Data_Warmte[[#This Row],[Datumtijd]]))+TIME(HOUR(Data_Warmte[[#This Row],[Datumtijd]]),MINUTE(Data_Warmte[[#This Row],[Datumtijd]]),SECOND(Data_Warmte[[#This Row],[Datumtijd]]))</f>
        <v>1677.5</v>
      </c>
      <c r="C5167" s="11">
        <v>2.1489999999999999E-5</v>
      </c>
      <c r="D5167" s="7">
        <f>Data_Warmte[[#This Row],[Fractie]]/MAX(Data_Warmte[Fractie])</f>
        <v>5.2028063099557452E-2</v>
      </c>
    </row>
    <row r="5168" spans="1:4" x14ac:dyDescent="0.25">
      <c r="A5168" s="10">
        <v>44046.541666666664</v>
      </c>
      <c r="B5168" s="10">
        <f>DATE(1904,MONTH(Data_Warmte[[#This Row],[Datumtijd]]),DAY(Data_Warmte[[#This Row],[Datumtijd]]))+TIME(HOUR(Data_Warmte[[#This Row],[Datumtijd]]),MINUTE(Data_Warmte[[#This Row],[Datumtijd]]),SECOND(Data_Warmte[[#This Row],[Datumtijd]]))</f>
        <v>1677.5416666666667</v>
      </c>
      <c r="C5168" s="11">
        <v>1.7600000000000001E-5</v>
      </c>
      <c r="D5168" s="7">
        <f>Data_Warmte[[#This Row],[Fractie]]/MAX(Data_Warmte[Fractie])</f>
        <v>4.2610233157385352E-2</v>
      </c>
    </row>
    <row r="5169" spans="1:4" x14ac:dyDescent="0.25">
      <c r="A5169" s="10">
        <v>44046.583333333336</v>
      </c>
      <c r="B5169" s="10">
        <f>DATE(1904,MONTH(Data_Warmte[[#This Row],[Datumtijd]]),DAY(Data_Warmte[[#This Row],[Datumtijd]]))+TIME(HOUR(Data_Warmte[[#This Row],[Datumtijd]]),MINUTE(Data_Warmte[[#This Row],[Datumtijd]]),SECOND(Data_Warmte[[#This Row],[Datumtijd]]))</f>
        <v>1677.5833333333333</v>
      </c>
      <c r="C5169" s="11">
        <v>1.6120000000000002E-5</v>
      </c>
      <c r="D5169" s="7">
        <f>Data_Warmte[[#This Row],[Fractie]]/MAX(Data_Warmte[Fractie])</f>
        <v>3.9027099914605221E-2</v>
      </c>
    </row>
    <row r="5170" spans="1:4" x14ac:dyDescent="0.25">
      <c r="A5170" s="10">
        <v>44046.625</v>
      </c>
      <c r="B5170" s="10">
        <f>DATE(1904,MONTH(Data_Warmte[[#This Row],[Datumtijd]]),DAY(Data_Warmte[[#This Row],[Datumtijd]]))+TIME(HOUR(Data_Warmte[[#This Row],[Datumtijd]]),MINUTE(Data_Warmte[[#This Row],[Datumtijd]]),SECOND(Data_Warmte[[#This Row],[Datumtijd]]))</f>
        <v>1677.625</v>
      </c>
      <c r="C5170" s="11">
        <v>1.6779999999999999E-5</v>
      </c>
      <c r="D5170" s="7">
        <f>Data_Warmte[[#This Row],[Fractie]]/MAX(Data_Warmte[Fractie])</f>
        <v>4.0624983658007166E-2</v>
      </c>
    </row>
    <row r="5171" spans="1:4" x14ac:dyDescent="0.25">
      <c r="A5171" s="10">
        <v>44046.666666666664</v>
      </c>
      <c r="B5171" s="10">
        <f>DATE(1904,MONTH(Data_Warmte[[#This Row],[Datumtijd]]),DAY(Data_Warmte[[#This Row],[Datumtijd]]))+TIME(HOUR(Data_Warmte[[#This Row],[Datumtijd]]),MINUTE(Data_Warmte[[#This Row],[Datumtijd]]),SECOND(Data_Warmte[[#This Row],[Datumtijd]]))</f>
        <v>1677.6666666666667</v>
      </c>
      <c r="C5171" s="11">
        <v>2.2549999999999999E-5</v>
      </c>
      <c r="D5171" s="7">
        <f>Data_Warmte[[#This Row],[Fractie]]/MAX(Data_Warmte[Fractie])</f>
        <v>5.4594361232899978E-2</v>
      </c>
    </row>
    <row r="5172" spans="1:4" x14ac:dyDescent="0.25">
      <c r="A5172" s="10">
        <v>44046.708333333336</v>
      </c>
      <c r="B5172" s="10">
        <f>DATE(1904,MONTH(Data_Warmte[[#This Row],[Datumtijd]]),DAY(Data_Warmte[[#This Row],[Datumtijd]]))+TIME(HOUR(Data_Warmte[[#This Row],[Datumtijd]]),MINUTE(Data_Warmte[[#This Row],[Datumtijd]]),SECOND(Data_Warmte[[#This Row],[Datumtijd]]))</f>
        <v>1677.7083333333333</v>
      </c>
      <c r="C5172" s="11">
        <v>3.8640000000000003E-5</v>
      </c>
      <c r="D5172" s="7">
        <f>Data_Warmte[[#This Row],[Fractie]]/MAX(Data_Warmte[Fractie])</f>
        <v>9.3548830068259661E-2</v>
      </c>
    </row>
    <row r="5173" spans="1:4" x14ac:dyDescent="0.25">
      <c r="A5173" s="10">
        <v>44046.75</v>
      </c>
      <c r="B5173" s="10">
        <f>DATE(1904,MONTH(Data_Warmte[[#This Row],[Datumtijd]]),DAY(Data_Warmte[[#This Row],[Datumtijd]]))+TIME(HOUR(Data_Warmte[[#This Row],[Datumtijd]]),MINUTE(Data_Warmte[[#This Row],[Datumtijd]]),SECOND(Data_Warmte[[#This Row],[Datumtijd]]))</f>
        <v>1677.75</v>
      </c>
      <c r="C5173" s="11">
        <v>3.8040000000000002E-5</v>
      </c>
      <c r="D5173" s="7">
        <f>Data_Warmte[[#This Row],[Fractie]]/MAX(Data_Warmte[Fractie])</f>
        <v>9.209620848334879E-2</v>
      </c>
    </row>
    <row r="5174" spans="1:4" x14ac:dyDescent="0.25">
      <c r="A5174" s="10">
        <v>44046.791666666664</v>
      </c>
      <c r="B5174" s="10">
        <f>DATE(1904,MONTH(Data_Warmte[[#This Row],[Datumtijd]]),DAY(Data_Warmte[[#This Row],[Datumtijd]]))+TIME(HOUR(Data_Warmte[[#This Row],[Datumtijd]]),MINUTE(Data_Warmte[[#This Row],[Datumtijd]]),SECOND(Data_Warmte[[#This Row],[Datumtijd]]))</f>
        <v>1677.7916666666667</v>
      </c>
      <c r="C5174" s="11">
        <v>3.029E-5</v>
      </c>
      <c r="D5174" s="7">
        <f>Data_Warmte[[#This Row],[Fractie]]/MAX(Data_Warmte[Fractie])</f>
        <v>7.3333179678250135E-2</v>
      </c>
    </row>
    <row r="5175" spans="1:4" x14ac:dyDescent="0.25">
      <c r="A5175" s="10">
        <v>44046.833333333336</v>
      </c>
      <c r="B5175" s="10">
        <f>DATE(1904,MONTH(Data_Warmte[[#This Row],[Datumtijd]]),DAY(Data_Warmte[[#This Row],[Datumtijd]]))+TIME(HOUR(Data_Warmte[[#This Row],[Datumtijd]]),MINUTE(Data_Warmte[[#This Row],[Datumtijd]]),SECOND(Data_Warmte[[#This Row],[Datumtijd]]))</f>
        <v>1677.8333333333333</v>
      </c>
      <c r="C5175" s="11">
        <v>2.4009999999999999E-5</v>
      </c>
      <c r="D5175" s="7">
        <f>Data_Warmte[[#This Row],[Fractie]]/MAX(Data_Warmte[Fractie])</f>
        <v>5.8129073756183078E-2</v>
      </c>
    </row>
    <row r="5176" spans="1:4" x14ac:dyDescent="0.25">
      <c r="A5176" s="10">
        <v>44046.875</v>
      </c>
      <c r="B5176" s="10">
        <f>DATE(1904,MONTH(Data_Warmte[[#This Row],[Datumtijd]]),DAY(Data_Warmte[[#This Row],[Datumtijd]]))+TIME(HOUR(Data_Warmte[[#This Row],[Datumtijd]]),MINUTE(Data_Warmte[[#This Row],[Datumtijd]]),SECOND(Data_Warmte[[#This Row],[Datumtijd]]))</f>
        <v>1677.875</v>
      </c>
      <c r="C5176" s="11">
        <v>2.0780000000000001E-5</v>
      </c>
      <c r="D5176" s="7">
        <f>Data_Warmte[[#This Row],[Fractie]]/MAX(Data_Warmte[Fractie])</f>
        <v>5.0309127557412937E-2</v>
      </c>
    </row>
    <row r="5177" spans="1:4" x14ac:dyDescent="0.25">
      <c r="A5177" s="10">
        <v>44046.916666666664</v>
      </c>
      <c r="B5177" s="10">
        <f>DATE(1904,MONTH(Data_Warmte[[#This Row],[Datumtijd]]),DAY(Data_Warmte[[#This Row],[Datumtijd]]))+TIME(HOUR(Data_Warmte[[#This Row],[Datumtijd]]),MINUTE(Data_Warmte[[#This Row],[Datumtijd]]),SECOND(Data_Warmte[[#This Row],[Datumtijd]]))</f>
        <v>1677.9166666666667</v>
      </c>
      <c r="C5177" s="11">
        <v>1.8110000000000001E-5</v>
      </c>
      <c r="D5177" s="7">
        <f>Data_Warmte[[#This Row],[Fractie]]/MAX(Data_Warmte[Fractie])</f>
        <v>4.384496150455959E-2</v>
      </c>
    </row>
    <row r="5178" spans="1:4" x14ac:dyDescent="0.25">
      <c r="A5178" s="10">
        <v>44046.958333333336</v>
      </c>
      <c r="B5178" s="10">
        <f>DATE(1904,MONTH(Data_Warmte[[#This Row],[Datumtijd]]),DAY(Data_Warmte[[#This Row],[Datumtijd]]))+TIME(HOUR(Data_Warmte[[#This Row],[Datumtijd]]),MINUTE(Data_Warmte[[#This Row],[Datumtijd]]),SECOND(Data_Warmte[[#This Row],[Datumtijd]]))</f>
        <v>1677.9583333333333</v>
      </c>
      <c r="C5178" s="11">
        <v>1.2811779999999998E-5</v>
      </c>
      <c r="D5178" s="7">
        <f>Data_Warmte[[#This Row],[Fractie]]/MAX(Data_Warmte[Fractie])</f>
        <v>3.1017780281882183E-2</v>
      </c>
    </row>
    <row r="5179" spans="1:4" x14ac:dyDescent="0.25">
      <c r="A5179" s="10">
        <v>44047</v>
      </c>
      <c r="B5179" s="10">
        <f>DATE(1904,MONTH(Data_Warmte[[#This Row],[Datumtijd]]),DAY(Data_Warmte[[#This Row],[Datumtijd]]))+TIME(HOUR(Data_Warmte[[#This Row],[Datumtijd]]),MINUTE(Data_Warmte[[#This Row],[Datumtijd]]),SECOND(Data_Warmte[[#This Row],[Datumtijd]]))</f>
        <v>1678</v>
      </c>
      <c r="C5179" s="11">
        <v>7.9300000000000003E-6</v>
      </c>
      <c r="D5179" s="7">
        <f>Data_Warmte[[#This Row],[Fractie]]/MAX(Data_Warmte[Fractie])</f>
        <v>1.9198815280571924E-2</v>
      </c>
    </row>
    <row r="5180" spans="1:4" x14ac:dyDescent="0.25">
      <c r="A5180" s="10">
        <v>44047.041666666664</v>
      </c>
      <c r="B5180" s="10">
        <f>DATE(1904,MONTH(Data_Warmte[[#This Row],[Datumtijd]]),DAY(Data_Warmte[[#This Row],[Datumtijd]]))+TIME(HOUR(Data_Warmte[[#This Row],[Datumtijd]]),MINUTE(Data_Warmte[[#This Row],[Datumtijd]]),SECOND(Data_Warmte[[#This Row],[Datumtijd]]))</f>
        <v>1678.0416666666667</v>
      </c>
      <c r="C5180" s="11">
        <v>6.8800000000000002E-6</v>
      </c>
      <c r="D5180" s="7">
        <f>Data_Warmte[[#This Row],[Fractie]]/MAX(Data_Warmte[Fractie])</f>
        <v>1.6656727506977911E-2</v>
      </c>
    </row>
    <row r="5181" spans="1:4" x14ac:dyDescent="0.25">
      <c r="A5181" s="10">
        <v>44047.083333333336</v>
      </c>
      <c r="B5181" s="10">
        <f>DATE(1904,MONTH(Data_Warmte[[#This Row],[Datumtijd]]),DAY(Data_Warmte[[#This Row],[Datumtijd]]))+TIME(HOUR(Data_Warmte[[#This Row],[Datumtijd]]),MINUTE(Data_Warmte[[#This Row],[Datumtijd]]),SECOND(Data_Warmte[[#This Row],[Datumtijd]]))</f>
        <v>1678.0833333333333</v>
      </c>
      <c r="C5181" s="11">
        <v>6.9199999999999998E-6</v>
      </c>
      <c r="D5181" s="7">
        <f>Data_Warmte[[#This Row],[Fractie]]/MAX(Data_Warmte[Fractie])</f>
        <v>1.6753568945971967E-2</v>
      </c>
    </row>
    <row r="5182" spans="1:4" x14ac:dyDescent="0.25">
      <c r="A5182" s="10">
        <v>44047.125</v>
      </c>
      <c r="B5182" s="10">
        <f>DATE(1904,MONTH(Data_Warmte[[#This Row],[Datumtijd]]),DAY(Data_Warmte[[#This Row],[Datumtijd]]))+TIME(HOUR(Data_Warmte[[#This Row],[Datumtijd]]),MINUTE(Data_Warmte[[#This Row],[Datumtijd]]),SECOND(Data_Warmte[[#This Row],[Datumtijd]]))</f>
        <v>1678.125</v>
      </c>
      <c r="C5182" s="11">
        <v>7.1400000000000002E-6</v>
      </c>
      <c r="D5182" s="7">
        <f>Data_Warmte[[#This Row],[Fractie]]/MAX(Data_Warmte[Fractie])</f>
        <v>1.7286196860439286E-2</v>
      </c>
    </row>
    <row r="5183" spans="1:4" x14ac:dyDescent="0.25">
      <c r="A5183" s="10">
        <v>44047.166666666664</v>
      </c>
      <c r="B5183" s="10">
        <f>DATE(1904,MONTH(Data_Warmte[[#This Row],[Datumtijd]]),DAY(Data_Warmte[[#This Row],[Datumtijd]]))+TIME(HOUR(Data_Warmte[[#This Row],[Datumtijd]]),MINUTE(Data_Warmte[[#This Row],[Datumtijd]]),SECOND(Data_Warmte[[#This Row],[Datumtijd]]))</f>
        <v>1678.1666666666667</v>
      </c>
      <c r="C5183" s="11">
        <v>7.9699999999999999E-6</v>
      </c>
      <c r="D5183" s="7">
        <f>Data_Warmte[[#This Row],[Fractie]]/MAX(Data_Warmte[Fractie])</f>
        <v>1.9295656719565981E-2</v>
      </c>
    </row>
    <row r="5184" spans="1:4" x14ac:dyDescent="0.25">
      <c r="A5184" s="10">
        <v>44047.208333333336</v>
      </c>
      <c r="B5184" s="10">
        <f>DATE(1904,MONTH(Data_Warmte[[#This Row],[Datumtijd]]),DAY(Data_Warmte[[#This Row],[Datumtijd]]))+TIME(HOUR(Data_Warmte[[#This Row],[Datumtijd]]),MINUTE(Data_Warmte[[#This Row],[Datumtijd]]),SECOND(Data_Warmte[[#This Row],[Datumtijd]]))</f>
        <v>1678.2083333333333</v>
      </c>
      <c r="C5184" s="11">
        <v>1.149E-5</v>
      </c>
      <c r="D5184" s="7">
        <f>Data_Warmte[[#This Row],[Fractie]]/MAX(Data_Warmte[Fractie])</f>
        <v>2.7817703351043051E-2</v>
      </c>
    </row>
    <row r="5185" spans="1:4" x14ac:dyDescent="0.25">
      <c r="A5185" s="10">
        <v>44047.25</v>
      </c>
      <c r="B5185" s="10">
        <f>DATE(1904,MONTH(Data_Warmte[[#This Row],[Datumtijd]]),DAY(Data_Warmte[[#This Row],[Datumtijd]]))+TIME(HOUR(Data_Warmte[[#This Row],[Datumtijd]]),MINUTE(Data_Warmte[[#This Row],[Datumtijd]]),SECOND(Data_Warmte[[#This Row],[Datumtijd]]))</f>
        <v>1678.25</v>
      </c>
      <c r="C5185" s="11">
        <v>1.9406320000000002E-5</v>
      </c>
      <c r="D5185" s="7">
        <f>Data_Warmte[[#This Row],[Fractie]]/MAX(Data_Warmte[Fractie])</f>
        <v>4.6983398859479011E-2</v>
      </c>
    </row>
    <row r="5186" spans="1:4" x14ac:dyDescent="0.25">
      <c r="A5186" s="10">
        <v>44047.291666666664</v>
      </c>
      <c r="B5186" s="10">
        <f>DATE(1904,MONTH(Data_Warmte[[#This Row],[Datumtijd]]),DAY(Data_Warmte[[#This Row],[Datumtijd]]))+TIME(HOUR(Data_Warmte[[#This Row],[Datumtijd]]),MINUTE(Data_Warmte[[#This Row],[Datumtijd]]),SECOND(Data_Warmte[[#This Row],[Datumtijd]]))</f>
        <v>1678.2916666666667</v>
      </c>
      <c r="C5186" s="11">
        <v>2.3289999999999999E-5</v>
      </c>
      <c r="D5186" s="7">
        <f>Data_Warmte[[#This Row],[Fractie]]/MAX(Data_Warmte[Fractie])</f>
        <v>5.6385927854290044E-2</v>
      </c>
    </row>
    <row r="5187" spans="1:4" x14ac:dyDescent="0.25">
      <c r="A5187" s="10">
        <v>44047.333333333336</v>
      </c>
      <c r="B5187" s="10">
        <f>DATE(1904,MONTH(Data_Warmte[[#This Row],[Datumtijd]]),DAY(Data_Warmte[[#This Row],[Datumtijd]]))+TIME(HOUR(Data_Warmte[[#This Row],[Datumtijd]]),MINUTE(Data_Warmte[[#This Row],[Datumtijd]]),SECOND(Data_Warmte[[#This Row],[Datumtijd]]))</f>
        <v>1678.3333333333333</v>
      </c>
      <c r="C5187" s="11">
        <v>2.3519999999999998E-5</v>
      </c>
      <c r="D5187" s="7">
        <f>Data_Warmte[[#This Row],[Fractie]]/MAX(Data_Warmte[Fractie])</f>
        <v>5.6942766128505871E-2</v>
      </c>
    </row>
    <row r="5188" spans="1:4" x14ac:dyDescent="0.25">
      <c r="A5188" s="10">
        <v>44047.375</v>
      </c>
      <c r="B5188" s="10">
        <f>DATE(1904,MONTH(Data_Warmte[[#This Row],[Datumtijd]]),DAY(Data_Warmte[[#This Row],[Datumtijd]]))+TIME(HOUR(Data_Warmte[[#This Row],[Datumtijd]]),MINUTE(Data_Warmte[[#This Row],[Datumtijd]]),SECOND(Data_Warmte[[#This Row],[Datumtijd]]))</f>
        <v>1678.375</v>
      </c>
      <c r="C5188" s="11">
        <v>2.3879999999999998E-5</v>
      </c>
      <c r="D5188" s="7">
        <f>Data_Warmte[[#This Row],[Fractie]]/MAX(Data_Warmte[Fractie])</f>
        <v>5.7814339079452395E-2</v>
      </c>
    </row>
    <row r="5189" spans="1:4" x14ac:dyDescent="0.25">
      <c r="A5189" s="10">
        <v>44047.416666666664</v>
      </c>
      <c r="B5189" s="10">
        <f>DATE(1904,MONTH(Data_Warmte[[#This Row],[Datumtijd]]),DAY(Data_Warmte[[#This Row],[Datumtijd]]))+TIME(HOUR(Data_Warmte[[#This Row],[Datumtijd]]),MINUTE(Data_Warmte[[#This Row],[Datumtijd]]),SECOND(Data_Warmte[[#This Row],[Datumtijd]]))</f>
        <v>1678.4166666666667</v>
      </c>
      <c r="C5189" s="11">
        <v>2.0129999999999999E-5</v>
      </c>
      <c r="D5189" s="7">
        <f>Data_Warmte[[#This Row],[Fractie]]/MAX(Data_Warmte[Fractie])</f>
        <v>4.873545417375949E-2</v>
      </c>
    </row>
    <row r="5190" spans="1:4" x14ac:dyDescent="0.25">
      <c r="A5190" s="10">
        <v>44047.458333333336</v>
      </c>
      <c r="B5190" s="10">
        <f>DATE(1904,MONTH(Data_Warmte[[#This Row],[Datumtijd]]),DAY(Data_Warmte[[#This Row],[Datumtijd]]))+TIME(HOUR(Data_Warmte[[#This Row],[Datumtijd]]),MINUTE(Data_Warmte[[#This Row],[Datumtijd]]),SECOND(Data_Warmte[[#This Row],[Datumtijd]]))</f>
        <v>1678.4583333333333</v>
      </c>
      <c r="C5190" s="11">
        <v>2.2079999999999999E-5</v>
      </c>
      <c r="D5190" s="7">
        <f>Data_Warmte[[#This Row],[Fractie]]/MAX(Data_Warmte[Fractie])</f>
        <v>5.3456474324719803E-2</v>
      </c>
    </row>
    <row r="5191" spans="1:4" x14ac:dyDescent="0.25">
      <c r="A5191" s="10">
        <v>44047.5</v>
      </c>
      <c r="B5191" s="10">
        <f>DATE(1904,MONTH(Data_Warmte[[#This Row],[Datumtijd]]),DAY(Data_Warmte[[#This Row],[Datumtijd]]))+TIME(HOUR(Data_Warmte[[#This Row],[Datumtijd]]),MINUTE(Data_Warmte[[#This Row],[Datumtijd]]),SECOND(Data_Warmte[[#This Row],[Datumtijd]]))</f>
        <v>1678.5</v>
      </c>
      <c r="C5191" s="11">
        <v>2.1489999999999999E-5</v>
      </c>
      <c r="D5191" s="7">
        <f>Data_Warmte[[#This Row],[Fractie]]/MAX(Data_Warmte[Fractie])</f>
        <v>5.2028063099557452E-2</v>
      </c>
    </row>
    <row r="5192" spans="1:4" x14ac:dyDescent="0.25">
      <c r="A5192" s="10">
        <v>44047.541666666664</v>
      </c>
      <c r="B5192" s="10">
        <f>DATE(1904,MONTH(Data_Warmte[[#This Row],[Datumtijd]]),DAY(Data_Warmte[[#This Row],[Datumtijd]]))+TIME(HOUR(Data_Warmte[[#This Row],[Datumtijd]]),MINUTE(Data_Warmte[[#This Row],[Datumtijd]]),SECOND(Data_Warmte[[#This Row],[Datumtijd]]))</f>
        <v>1678.5416666666667</v>
      </c>
      <c r="C5192" s="11">
        <v>1.7600000000000001E-5</v>
      </c>
      <c r="D5192" s="7">
        <f>Data_Warmte[[#This Row],[Fractie]]/MAX(Data_Warmte[Fractie])</f>
        <v>4.2610233157385352E-2</v>
      </c>
    </row>
    <row r="5193" spans="1:4" x14ac:dyDescent="0.25">
      <c r="A5193" s="10">
        <v>44047.583333333336</v>
      </c>
      <c r="B5193" s="10">
        <f>DATE(1904,MONTH(Data_Warmte[[#This Row],[Datumtijd]]),DAY(Data_Warmte[[#This Row],[Datumtijd]]))+TIME(HOUR(Data_Warmte[[#This Row],[Datumtijd]]),MINUTE(Data_Warmte[[#This Row],[Datumtijd]]),SECOND(Data_Warmte[[#This Row],[Datumtijd]]))</f>
        <v>1678.5833333333333</v>
      </c>
      <c r="C5193" s="11">
        <v>1.6120000000000002E-5</v>
      </c>
      <c r="D5193" s="7">
        <f>Data_Warmte[[#This Row],[Fractie]]/MAX(Data_Warmte[Fractie])</f>
        <v>3.9027099914605221E-2</v>
      </c>
    </row>
    <row r="5194" spans="1:4" x14ac:dyDescent="0.25">
      <c r="A5194" s="10">
        <v>44047.625</v>
      </c>
      <c r="B5194" s="10">
        <f>DATE(1904,MONTH(Data_Warmte[[#This Row],[Datumtijd]]),DAY(Data_Warmte[[#This Row],[Datumtijd]]))+TIME(HOUR(Data_Warmte[[#This Row],[Datumtijd]]),MINUTE(Data_Warmte[[#This Row],[Datumtijd]]),SECOND(Data_Warmte[[#This Row],[Datumtijd]]))</f>
        <v>1678.625</v>
      </c>
      <c r="C5194" s="11">
        <v>1.6779999999999999E-5</v>
      </c>
      <c r="D5194" s="7">
        <f>Data_Warmte[[#This Row],[Fractie]]/MAX(Data_Warmte[Fractie])</f>
        <v>4.0624983658007166E-2</v>
      </c>
    </row>
    <row r="5195" spans="1:4" x14ac:dyDescent="0.25">
      <c r="A5195" s="10">
        <v>44047.666666666664</v>
      </c>
      <c r="B5195" s="10">
        <f>DATE(1904,MONTH(Data_Warmte[[#This Row],[Datumtijd]]),DAY(Data_Warmte[[#This Row],[Datumtijd]]))+TIME(HOUR(Data_Warmte[[#This Row],[Datumtijd]]),MINUTE(Data_Warmte[[#This Row],[Datumtijd]]),SECOND(Data_Warmte[[#This Row],[Datumtijd]]))</f>
        <v>1678.6666666666667</v>
      </c>
      <c r="C5195" s="11">
        <v>2.2549999999999999E-5</v>
      </c>
      <c r="D5195" s="7">
        <f>Data_Warmte[[#This Row],[Fractie]]/MAX(Data_Warmte[Fractie])</f>
        <v>5.4594361232899978E-2</v>
      </c>
    </row>
    <row r="5196" spans="1:4" x14ac:dyDescent="0.25">
      <c r="A5196" s="10">
        <v>44047.708333333336</v>
      </c>
      <c r="B5196" s="10">
        <f>DATE(1904,MONTH(Data_Warmte[[#This Row],[Datumtijd]]),DAY(Data_Warmte[[#This Row],[Datumtijd]]))+TIME(HOUR(Data_Warmte[[#This Row],[Datumtijd]]),MINUTE(Data_Warmte[[#This Row],[Datumtijd]]),SECOND(Data_Warmte[[#This Row],[Datumtijd]]))</f>
        <v>1678.7083333333333</v>
      </c>
      <c r="C5196" s="11">
        <v>3.8640000000000003E-5</v>
      </c>
      <c r="D5196" s="7">
        <f>Data_Warmte[[#This Row],[Fractie]]/MAX(Data_Warmte[Fractie])</f>
        <v>9.3548830068259661E-2</v>
      </c>
    </row>
    <row r="5197" spans="1:4" x14ac:dyDescent="0.25">
      <c r="A5197" s="10">
        <v>44047.75</v>
      </c>
      <c r="B5197" s="10">
        <f>DATE(1904,MONTH(Data_Warmte[[#This Row],[Datumtijd]]),DAY(Data_Warmte[[#This Row],[Datumtijd]]))+TIME(HOUR(Data_Warmte[[#This Row],[Datumtijd]]),MINUTE(Data_Warmte[[#This Row],[Datumtijd]]),SECOND(Data_Warmte[[#This Row],[Datumtijd]]))</f>
        <v>1678.75</v>
      </c>
      <c r="C5197" s="11">
        <v>3.8040000000000002E-5</v>
      </c>
      <c r="D5197" s="7">
        <f>Data_Warmte[[#This Row],[Fractie]]/MAX(Data_Warmte[Fractie])</f>
        <v>9.209620848334879E-2</v>
      </c>
    </row>
    <row r="5198" spans="1:4" x14ac:dyDescent="0.25">
      <c r="A5198" s="10">
        <v>44047.791666666664</v>
      </c>
      <c r="B5198" s="10">
        <f>DATE(1904,MONTH(Data_Warmte[[#This Row],[Datumtijd]]),DAY(Data_Warmte[[#This Row],[Datumtijd]]))+TIME(HOUR(Data_Warmte[[#This Row],[Datumtijd]]),MINUTE(Data_Warmte[[#This Row],[Datumtijd]]),SECOND(Data_Warmte[[#This Row],[Datumtijd]]))</f>
        <v>1678.7916666666667</v>
      </c>
      <c r="C5198" s="11">
        <v>3.029E-5</v>
      </c>
      <c r="D5198" s="7">
        <f>Data_Warmte[[#This Row],[Fractie]]/MAX(Data_Warmte[Fractie])</f>
        <v>7.3333179678250135E-2</v>
      </c>
    </row>
    <row r="5199" spans="1:4" x14ac:dyDescent="0.25">
      <c r="A5199" s="10">
        <v>44047.833333333336</v>
      </c>
      <c r="B5199" s="10">
        <f>DATE(1904,MONTH(Data_Warmte[[#This Row],[Datumtijd]]),DAY(Data_Warmte[[#This Row],[Datumtijd]]))+TIME(HOUR(Data_Warmte[[#This Row],[Datumtijd]]),MINUTE(Data_Warmte[[#This Row],[Datumtijd]]),SECOND(Data_Warmte[[#This Row],[Datumtijd]]))</f>
        <v>1678.8333333333333</v>
      </c>
      <c r="C5199" s="11">
        <v>2.4009999999999999E-5</v>
      </c>
      <c r="D5199" s="7">
        <f>Data_Warmte[[#This Row],[Fractie]]/MAX(Data_Warmte[Fractie])</f>
        <v>5.8129073756183078E-2</v>
      </c>
    </row>
    <row r="5200" spans="1:4" x14ac:dyDescent="0.25">
      <c r="A5200" s="10">
        <v>44047.875</v>
      </c>
      <c r="B5200" s="10">
        <f>DATE(1904,MONTH(Data_Warmte[[#This Row],[Datumtijd]]),DAY(Data_Warmte[[#This Row],[Datumtijd]]))+TIME(HOUR(Data_Warmte[[#This Row],[Datumtijd]]),MINUTE(Data_Warmte[[#This Row],[Datumtijd]]),SECOND(Data_Warmte[[#This Row],[Datumtijd]]))</f>
        <v>1678.875</v>
      </c>
      <c r="C5200" s="11">
        <v>2.0780000000000001E-5</v>
      </c>
      <c r="D5200" s="7">
        <f>Data_Warmte[[#This Row],[Fractie]]/MAX(Data_Warmte[Fractie])</f>
        <v>5.0309127557412937E-2</v>
      </c>
    </row>
    <row r="5201" spans="1:4" x14ac:dyDescent="0.25">
      <c r="A5201" s="10">
        <v>44047.916666666664</v>
      </c>
      <c r="B5201" s="10">
        <f>DATE(1904,MONTH(Data_Warmte[[#This Row],[Datumtijd]]),DAY(Data_Warmte[[#This Row],[Datumtijd]]))+TIME(HOUR(Data_Warmte[[#This Row],[Datumtijd]]),MINUTE(Data_Warmte[[#This Row],[Datumtijd]]),SECOND(Data_Warmte[[#This Row],[Datumtijd]]))</f>
        <v>1678.9166666666667</v>
      </c>
      <c r="C5201" s="11">
        <v>1.8110000000000001E-5</v>
      </c>
      <c r="D5201" s="7">
        <f>Data_Warmte[[#This Row],[Fractie]]/MAX(Data_Warmte[Fractie])</f>
        <v>4.384496150455959E-2</v>
      </c>
    </row>
    <row r="5202" spans="1:4" x14ac:dyDescent="0.25">
      <c r="A5202" s="10">
        <v>44047.958333333336</v>
      </c>
      <c r="B5202" s="10">
        <f>DATE(1904,MONTH(Data_Warmte[[#This Row],[Datumtijd]]),DAY(Data_Warmte[[#This Row],[Datumtijd]]))+TIME(HOUR(Data_Warmte[[#This Row],[Datumtijd]]),MINUTE(Data_Warmte[[#This Row],[Datumtijd]]),SECOND(Data_Warmte[[#This Row],[Datumtijd]]))</f>
        <v>1678.9583333333333</v>
      </c>
      <c r="C5202" s="11">
        <v>1.278E-5</v>
      </c>
      <c r="D5202" s="7">
        <f>Data_Warmte[[#This Row],[Fractie]]/MAX(Data_Warmte[Fractie])</f>
        <v>3.0940839758601409E-2</v>
      </c>
    </row>
    <row r="5203" spans="1:4" x14ac:dyDescent="0.25">
      <c r="A5203" s="10">
        <v>44048</v>
      </c>
      <c r="B5203" s="10">
        <f>DATE(1904,MONTH(Data_Warmte[[#This Row],[Datumtijd]]),DAY(Data_Warmte[[#This Row],[Datumtijd]]))+TIME(HOUR(Data_Warmte[[#This Row],[Datumtijd]]),MINUTE(Data_Warmte[[#This Row],[Datumtijd]]),SECOND(Data_Warmte[[#This Row],[Datumtijd]]))</f>
        <v>1679</v>
      </c>
      <c r="C5203" s="11">
        <v>7.9300000000000003E-6</v>
      </c>
      <c r="D5203" s="7">
        <f>Data_Warmte[[#This Row],[Fractie]]/MAX(Data_Warmte[Fractie])</f>
        <v>1.9198815280571924E-2</v>
      </c>
    </row>
    <row r="5204" spans="1:4" x14ac:dyDescent="0.25">
      <c r="A5204" s="10">
        <v>44048.041666666664</v>
      </c>
      <c r="B5204" s="10">
        <f>DATE(1904,MONTH(Data_Warmte[[#This Row],[Datumtijd]]),DAY(Data_Warmte[[#This Row],[Datumtijd]]))+TIME(HOUR(Data_Warmte[[#This Row],[Datumtijd]]),MINUTE(Data_Warmte[[#This Row],[Datumtijd]]),SECOND(Data_Warmte[[#This Row],[Datumtijd]]))</f>
        <v>1679.0416666666667</v>
      </c>
      <c r="C5204" s="11">
        <v>6.8800000000000002E-6</v>
      </c>
      <c r="D5204" s="7">
        <f>Data_Warmte[[#This Row],[Fractie]]/MAX(Data_Warmte[Fractie])</f>
        <v>1.6656727506977911E-2</v>
      </c>
    </row>
    <row r="5205" spans="1:4" x14ac:dyDescent="0.25">
      <c r="A5205" s="10">
        <v>44048.083333333336</v>
      </c>
      <c r="B5205" s="10">
        <f>DATE(1904,MONTH(Data_Warmte[[#This Row],[Datumtijd]]),DAY(Data_Warmte[[#This Row],[Datumtijd]]))+TIME(HOUR(Data_Warmte[[#This Row],[Datumtijd]]),MINUTE(Data_Warmte[[#This Row],[Datumtijd]]),SECOND(Data_Warmte[[#This Row],[Datumtijd]]))</f>
        <v>1679.0833333333333</v>
      </c>
      <c r="C5205" s="11">
        <v>6.9199999999999998E-6</v>
      </c>
      <c r="D5205" s="7">
        <f>Data_Warmte[[#This Row],[Fractie]]/MAX(Data_Warmte[Fractie])</f>
        <v>1.6753568945971967E-2</v>
      </c>
    </row>
    <row r="5206" spans="1:4" x14ac:dyDescent="0.25">
      <c r="A5206" s="10">
        <v>44048.125</v>
      </c>
      <c r="B5206" s="10">
        <f>DATE(1904,MONTH(Data_Warmte[[#This Row],[Datumtijd]]),DAY(Data_Warmte[[#This Row],[Datumtijd]]))+TIME(HOUR(Data_Warmte[[#This Row],[Datumtijd]]),MINUTE(Data_Warmte[[#This Row],[Datumtijd]]),SECOND(Data_Warmte[[#This Row],[Datumtijd]]))</f>
        <v>1679.125</v>
      </c>
      <c r="C5206" s="11">
        <v>7.1400000000000002E-6</v>
      </c>
      <c r="D5206" s="7">
        <f>Data_Warmte[[#This Row],[Fractie]]/MAX(Data_Warmte[Fractie])</f>
        <v>1.7286196860439286E-2</v>
      </c>
    </row>
    <row r="5207" spans="1:4" x14ac:dyDescent="0.25">
      <c r="A5207" s="10">
        <v>44048.166666666664</v>
      </c>
      <c r="B5207" s="10">
        <f>DATE(1904,MONTH(Data_Warmte[[#This Row],[Datumtijd]]),DAY(Data_Warmte[[#This Row],[Datumtijd]]))+TIME(HOUR(Data_Warmte[[#This Row],[Datumtijd]]),MINUTE(Data_Warmte[[#This Row],[Datumtijd]]),SECOND(Data_Warmte[[#This Row],[Datumtijd]]))</f>
        <v>1679.1666666666667</v>
      </c>
      <c r="C5207" s="11">
        <v>7.9699999999999999E-6</v>
      </c>
      <c r="D5207" s="7">
        <f>Data_Warmte[[#This Row],[Fractie]]/MAX(Data_Warmte[Fractie])</f>
        <v>1.9295656719565981E-2</v>
      </c>
    </row>
    <row r="5208" spans="1:4" x14ac:dyDescent="0.25">
      <c r="A5208" s="10">
        <v>44048.208333333336</v>
      </c>
      <c r="B5208" s="10">
        <f>DATE(1904,MONTH(Data_Warmte[[#This Row],[Datumtijd]]),DAY(Data_Warmte[[#This Row],[Datumtijd]]))+TIME(HOUR(Data_Warmte[[#This Row],[Datumtijd]]),MINUTE(Data_Warmte[[#This Row],[Datumtijd]]),SECOND(Data_Warmte[[#This Row],[Datumtijd]]))</f>
        <v>1679.2083333333333</v>
      </c>
      <c r="C5208" s="11">
        <v>1.149E-5</v>
      </c>
      <c r="D5208" s="7">
        <f>Data_Warmte[[#This Row],[Fractie]]/MAX(Data_Warmte[Fractie])</f>
        <v>2.7817703351043051E-2</v>
      </c>
    </row>
    <row r="5209" spans="1:4" x14ac:dyDescent="0.25">
      <c r="A5209" s="10">
        <v>44048.25</v>
      </c>
      <c r="B5209" s="10">
        <f>DATE(1904,MONTH(Data_Warmte[[#This Row],[Datumtijd]]),DAY(Data_Warmte[[#This Row],[Datumtijd]]))+TIME(HOUR(Data_Warmte[[#This Row],[Datumtijd]]),MINUTE(Data_Warmte[[#This Row],[Datumtijd]]),SECOND(Data_Warmte[[#This Row],[Datumtijd]]))</f>
        <v>1679.25</v>
      </c>
      <c r="C5209" s="11">
        <v>1.9622479999999992E-5</v>
      </c>
      <c r="D5209" s="7">
        <f>Data_Warmte[[#This Row],[Fractie]]/MAX(Data_Warmte[Fractie])</f>
        <v>4.7506729995802875E-2</v>
      </c>
    </row>
    <row r="5210" spans="1:4" x14ac:dyDescent="0.25">
      <c r="A5210" s="10">
        <v>44048.291666666664</v>
      </c>
      <c r="B5210" s="10">
        <f>DATE(1904,MONTH(Data_Warmte[[#This Row],[Datumtijd]]),DAY(Data_Warmte[[#This Row],[Datumtijd]]))+TIME(HOUR(Data_Warmte[[#This Row],[Datumtijd]]),MINUTE(Data_Warmte[[#This Row],[Datumtijd]]),SECOND(Data_Warmte[[#This Row],[Datumtijd]]))</f>
        <v>1679.2916666666667</v>
      </c>
      <c r="C5210" s="11">
        <v>2.3289999999999999E-5</v>
      </c>
      <c r="D5210" s="7">
        <f>Data_Warmte[[#This Row],[Fractie]]/MAX(Data_Warmte[Fractie])</f>
        <v>5.6385927854290044E-2</v>
      </c>
    </row>
    <row r="5211" spans="1:4" x14ac:dyDescent="0.25">
      <c r="A5211" s="10">
        <v>44048.333333333336</v>
      </c>
      <c r="B5211" s="10">
        <f>DATE(1904,MONTH(Data_Warmte[[#This Row],[Datumtijd]]),DAY(Data_Warmte[[#This Row],[Datumtijd]]))+TIME(HOUR(Data_Warmte[[#This Row],[Datumtijd]]),MINUTE(Data_Warmte[[#This Row],[Datumtijd]]),SECOND(Data_Warmte[[#This Row],[Datumtijd]]))</f>
        <v>1679.3333333333333</v>
      </c>
      <c r="C5211" s="11">
        <v>2.3519999999999998E-5</v>
      </c>
      <c r="D5211" s="7">
        <f>Data_Warmte[[#This Row],[Fractie]]/MAX(Data_Warmte[Fractie])</f>
        <v>5.6942766128505871E-2</v>
      </c>
    </row>
    <row r="5212" spans="1:4" x14ac:dyDescent="0.25">
      <c r="A5212" s="10">
        <v>44048.375</v>
      </c>
      <c r="B5212" s="10">
        <f>DATE(1904,MONTH(Data_Warmte[[#This Row],[Datumtijd]]),DAY(Data_Warmte[[#This Row],[Datumtijd]]))+TIME(HOUR(Data_Warmte[[#This Row],[Datumtijd]]),MINUTE(Data_Warmte[[#This Row],[Datumtijd]]),SECOND(Data_Warmte[[#This Row],[Datumtijd]]))</f>
        <v>1679.375</v>
      </c>
      <c r="C5212" s="11">
        <v>2.3879999999999998E-5</v>
      </c>
      <c r="D5212" s="7">
        <f>Data_Warmte[[#This Row],[Fractie]]/MAX(Data_Warmte[Fractie])</f>
        <v>5.7814339079452395E-2</v>
      </c>
    </row>
    <row r="5213" spans="1:4" x14ac:dyDescent="0.25">
      <c r="A5213" s="10">
        <v>44048.416666666664</v>
      </c>
      <c r="B5213" s="10">
        <f>DATE(1904,MONTH(Data_Warmte[[#This Row],[Datumtijd]]),DAY(Data_Warmte[[#This Row],[Datumtijd]]))+TIME(HOUR(Data_Warmte[[#This Row],[Datumtijd]]),MINUTE(Data_Warmte[[#This Row],[Datumtijd]]),SECOND(Data_Warmte[[#This Row],[Datumtijd]]))</f>
        <v>1679.4166666666667</v>
      </c>
      <c r="C5213" s="11">
        <v>2.0129999999999999E-5</v>
      </c>
      <c r="D5213" s="7">
        <f>Data_Warmte[[#This Row],[Fractie]]/MAX(Data_Warmte[Fractie])</f>
        <v>4.873545417375949E-2</v>
      </c>
    </row>
    <row r="5214" spans="1:4" x14ac:dyDescent="0.25">
      <c r="A5214" s="10">
        <v>44048.458333333336</v>
      </c>
      <c r="B5214" s="10">
        <f>DATE(1904,MONTH(Data_Warmte[[#This Row],[Datumtijd]]),DAY(Data_Warmte[[#This Row],[Datumtijd]]))+TIME(HOUR(Data_Warmte[[#This Row],[Datumtijd]]),MINUTE(Data_Warmte[[#This Row],[Datumtijd]]),SECOND(Data_Warmte[[#This Row],[Datumtijd]]))</f>
        <v>1679.4583333333333</v>
      </c>
      <c r="C5214" s="11">
        <v>2.2079999999999999E-5</v>
      </c>
      <c r="D5214" s="7">
        <f>Data_Warmte[[#This Row],[Fractie]]/MAX(Data_Warmte[Fractie])</f>
        <v>5.3456474324719803E-2</v>
      </c>
    </row>
    <row r="5215" spans="1:4" x14ac:dyDescent="0.25">
      <c r="A5215" s="10">
        <v>44048.5</v>
      </c>
      <c r="B5215" s="10">
        <f>DATE(1904,MONTH(Data_Warmte[[#This Row],[Datumtijd]]),DAY(Data_Warmte[[#This Row],[Datumtijd]]))+TIME(HOUR(Data_Warmte[[#This Row],[Datumtijd]]),MINUTE(Data_Warmte[[#This Row],[Datumtijd]]),SECOND(Data_Warmte[[#This Row],[Datumtijd]]))</f>
        <v>1679.5</v>
      </c>
      <c r="C5215" s="11">
        <v>2.1489999999999999E-5</v>
      </c>
      <c r="D5215" s="7">
        <f>Data_Warmte[[#This Row],[Fractie]]/MAX(Data_Warmte[Fractie])</f>
        <v>5.2028063099557452E-2</v>
      </c>
    </row>
    <row r="5216" spans="1:4" x14ac:dyDescent="0.25">
      <c r="A5216" s="10">
        <v>44048.541666666664</v>
      </c>
      <c r="B5216" s="10">
        <f>DATE(1904,MONTH(Data_Warmte[[#This Row],[Datumtijd]]),DAY(Data_Warmte[[#This Row],[Datumtijd]]))+TIME(HOUR(Data_Warmte[[#This Row],[Datumtijd]]),MINUTE(Data_Warmte[[#This Row],[Datumtijd]]),SECOND(Data_Warmte[[#This Row],[Datumtijd]]))</f>
        <v>1679.5416666666667</v>
      </c>
      <c r="C5216" s="11">
        <v>1.7600000000000001E-5</v>
      </c>
      <c r="D5216" s="7">
        <f>Data_Warmte[[#This Row],[Fractie]]/MAX(Data_Warmte[Fractie])</f>
        <v>4.2610233157385352E-2</v>
      </c>
    </row>
    <row r="5217" spans="1:4" x14ac:dyDescent="0.25">
      <c r="A5217" s="10">
        <v>44048.583333333336</v>
      </c>
      <c r="B5217" s="10">
        <f>DATE(1904,MONTH(Data_Warmte[[#This Row],[Datumtijd]]),DAY(Data_Warmte[[#This Row],[Datumtijd]]))+TIME(HOUR(Data_Warmte[[#This Row],[Datumtijd]]),MINUTE(Data_Warmte[[#This Row],[Datumtijd]]),SECOND(Data_Warmte[[#This Row],[Datumtijd]]))</f>
        <v>1679.5833333333333</v>
      </c>
      <c r="C5217" s="11">
        <v>1.6120000000000002E-5</v>
      </c>
      <c r="D5217" s="7">
        <f>Data_Warmte[[#This Row],[Fractie]]/MAX(Data_Warmte[Fractie])</f>
        <v>3.9027099914605221E-2</v>
      </c>
    </row>
    <row r="5218" spans="1:4" x14ac:dyDescent="0.25">
      <c r="A5218" s="10">
        <v>44048.625</v>
      </c>
      <c r="B5218" s="10">
        <f>DATE(1904,MONTH(Data_Warmte[[#This Row],[Datumtijd]]),DAY(Data_Warmte[[#This Row],[Datumtijd]]))+TIME(HOUR(Data_Warmte[[#This Row],[Datumtijd]]),MINUTE(Data_Warmte[[#This Row],[Datumtijd]]),SECOND(Data_Warmte[[#This Row],[Datumtijd]]))</f>
        <v>1679.625</v>
      </c>
      <c r="C5218" s="11">
        <v>1.6779999999999999E-5</v>
      </c>
      <c r="D5218" s="7">
        <f>Data_Warmte[[#This Row],[Fractie]]/MAX(Data_Warmte[Fractie])</f>
        <v>4.0624983658007166E-2</v>
      </c>
    </row>
    <row r="5219" spans="1:4" x14ac:dyDescent="0.25">
      <c r="A5219" s="10">
        <v>44048.666666666664</v>
      </c>
      <c r="B5219" s="10">
        <f>DATE(1904,MONTH(Data_Warmte[[#This Row],[Datumtijd]]),DAY(Data_Warmte[[#This Row],[Datumtijd]]))+TIME(HOUR(Data_Warmte[[#This Row],[Datumtijd]]),MINUTE(Data_Warmte[[#This Row],[Datumtijd]]),SECOND(Data_Warmte[[#This Row],[Datumtijd]]))</f>
        <v>1679.6666666666667</v>
      </c>
      <c r="C5219" s="11">
        <v>2.2991500000000005E-5</v>
      </c>
      <c r="D5219" s="7">
        <f>Data_Warmte[[#This Row],[Fractie]]/MAX(Data_Warmte[Fractie])</f>
        <v>5.5663248615796905E-2</v>
      </c>
    </row>
    <row r="5220" spans="1:4" x14ac:dyDescent="0.25">
      <c r="A5220" s="10">
        <v>44048.708333333336</v>
      </c>
      <c r="B5220" s="10">
        <f>DATE(1904,MONTH(Data_Warmte[[#This Row],[Datumtijd]]),DAY(Data_Warmte[[#This Row],[Datumtijd]]))+TIME(HOUR(Data_Warmte[[#This Row],[Datumtijd]]),MINUTE(Data_Warmte[[#This Row],[Datumtijd]]),SECOND(Data_Warmte[[#This Row],[Datumtijd]]))</f>
        <v>1679.7083333333333</v>
      </c>
      <c r="C5220" s="11">
        <v>3.8973539999999991E-5</v>
      </c>
      <c r="D5220" s="7">
        <f>Data_Warmte[[#This Row],[Fractie]]/MAX(Data_Warmte[Fractie])</f>
        <v>9.4356342407311583E-2</v>
      </c>
    </row>
    <row r="5221" spans="1:4" x14ac:dyDescent="0.25">
      <c r="A5221" s="10">
        <v>44048.75</v>
      </c>
      <c r="B5221" s="10">
        <f>DATE(1904,MONTH(Data_Warmte[[#This Row],[Datumtijd]]),DAY(Data_Warmte[[#This Row],[Datumtijd]]))+TIME(HOUR(Data_Warmte[[#This Row],[Datumtijd]]),MINUTE(Data_Warmte[[#This Row],[Datumtijd]]),SECOND(Data_Warmte[[#This Row],[Datumtijd]]))</f>
        <v>1679.75</v>
      </c>
      <c r="C5221" s="11">
        <v>3.8382099999999979E-5</v>
      </c>
      <c r="D5221" s="7">
        <f>Data_Warmte[[#This Row],[Fractie]]/MAX(Data_Warmte[Fractie])</f>
        <v>9.2924444890345417E-2</v>
      </c>
    </row>
    <row r="5222" spans="1:4" x14ac:dyDescent="0.25">
      <c r="A5222" s="10">
        <v>44048.791666666664</v>
      </c>
      <c r="B5222" s="10">
        <f>DATE(1904,MONTH(Data_Warmte[[#This Row],[Datumtijd]]),DAY(Data_Warmte[[#This Row],[Datumtijd]]))+TIME(HOUR(Data_Warmte[[#This Row],[Datumtijd]]),MINUTE(Data_Warmte[[#This Row],[Datumtijd]]),SECOND(Data_Warmte[[#This Row],[Datumtijd]]))</f>
        <v>1679.7916666666667</v>
      </c>
      <c r="C5222" s="11">
        <v>3.036745000000001E-5</v>
      </c>
      <c r="D5222" s="7">
        <f>Data_Warmte[[#This Row],[Fractie]]/MAX(Data_Warmte[Fractie])</f>
        <v>7.3520688914502405E-2</v>
      </c>
    </row>
    <row r="5223" spans="1:4" x14ac:dyDescent="0.25">
      <c r="A5223" s="10">
        <v>44048.833333333336</v>
      </c>
      <c r="B5223" s="10">
        <f>DATE(1904,MONTH(Data_Warmte[[#This Row],[Datumtijd]]),DAY(Data_Warmte[[#This Row],[Datumtijd]]))+TIME(HOUR(Data_Warmte[[#This Row],[Datumtijd]]),MINUTE(Data_Warmte[[#This Row],[Datumtijd]]),SECOND(Data_Warmte[[#This Row],[Datumtijd]]))</f>
        <v>1679.8333333333333</v>
      </c>
      <c r="C5223" s="11">
        <v>2.4009999999999999E-5</v>
      </c>
      <c r="D5223" s="7">
        <f>Data_Warmte[[#This Row],[Fractie]]/MAX(Data_Warmte[Fractie])</f>
        <v>5.8129073756183078E-2</v>
      </c>
    </row>
    <row r="5224" spans="1:4" x14ac:dyDescent="0.25">
      <c r="A5224" s="10">
        <v>44048.875</v>
      </c>
      <c r="B5224" s="10">
        <f>DATE(1904,MONTH(Data_Warmte[[#This Row],[Datumtijd]]),DAY(Data_Warmte[[#This Row],[Datumtijd]]))+TIME(HOUR(Data_Warmte[[#This Row],[Datumtijd]]),MINUTE(Data_Warmte[[#This Row],[Datumtijd]]),SECOND(Data_Warmte[[#This Row],[Datumtijd]]))</f>
        <v>1679.875</v>
      </c>
      <c r="C5224" s="11">
        <v>2.0780000000000001E-5</v>
      </c>
      <c r="D5224" s="7">
        <f>Data_Warmte[[#This Row],[Fractie]]/MAX(Data_Warmte[Fractie])</f>
        <v>5.0309127557412937E-2</v>
      </c>
    </row>
    <row r="5225" spans="1:4" x14ac:dyDescent="0.25">
      <c r="A5225" s="10">
        <v>44048.916666666664</v>
      </c>
      <c r="B5225" s="10">
        <f>DATE(1904,MONTH(Data_Warmte[[#This Row],[Datumtijd]]),DAY(Data_Warmte[[#This Row],[Datumtijd]]))+TIME(HOUR(Data_Warmte[[#This Row],[Datumtijd]]),MINUTE(Data_Warmte[[#This Row],[Datumtijd]]),SECOND(Data_Warmte[[#This Row],[Datumtijd]]))</f>
        <v>1679.9166666666667</v>
      </c>
      <c r="C5225" s="11">
        <v>1.8110000000000001E-5</v>
      </c>
      <c r="D5225" s="7">
        <f>Data_Warmte[[#This Row],[Fractie]]/MAX(Data_Warmte[Fractie])</f>
        <v>4.384496150455959E-2</v>
      </c>
    </row>
    <row r="5226" spans="1:4" x14ac:dyDescent="0.25">
      <c r="A5226" s="10">
        <v>44048.958333333336</v>
      </c>
      <c r="B5226" s="10">
        <f>DATE(1904,MONTH(Data_Warmte[[#This Row],[Datumtijd]]),DAY(Data_Warmte[[#This Row],[Datumtijd]]))+TIME(HOUR(Data_Warmte[[#This Row],[Datumtijd]]),MINUTE(Data_Warmte[[#This Row],[Datumtijd]]),SECOND(Data_Warmte[[#This Row],[Datumtijd]]))</f>
        <v>1679.9583333333333</v>
      </c>
      <c r="C5226" s="11">
        <v>1.3088719999999999E-5</v>
      </c>
      <c r="D5226" s="7">
        <f>Data_Warmte[[#This Row],[Fractie]]/MAX(Data_Warmte[Fractie])</f>
        <v>3.1688261984757542E-2</v>
      </c>
    </row>
    <row r="5227" spans="1:4" x14ac:dyDescent="0.25">
      <c r="A5227" s="10">
        <v>44049</v>
      </c>
      <c r="B5227" s="10">
        <f>DATE(1904,MONTH(Data_Warmte[[#This Row],[Datumtijd]]),DAY(Data_Warmte[[#This Row],[Datumtijd]]))+TIME(HOUR(Data_Warmte[[#This Row],[Datumtijd]]),MINUTE(Data_Warmte[[#This Row],[Datumtijd]]),SECOND(Data_Warmte[[#This Row],[Datumtijd]]))</f>
        <v>1680</v>
      </c>
      <c r="C5227" s="11">
        <v>8.0039499999999981E-6</v>
      </c>
      <c r="D5227" s="7">
        <f>Data_Warmte[[#This Row],[Fractie]]/MAX(Data_Warmte[Fractie])</f>
        <v>1.9377850890912183E-2</v>
      </c>
    </row>
    <row r="5228" spans="1:4" x14ac:dyDescent="0.25">
      <c r="A5228" s="10">
        <v>44049.041666666664</v>
      </c>
      <c r="B5228" s="10">
        <f>DATE(1904,MONTH(Data_Warmte[[#This Row],[Datumtijd]]),DAY(Data_Warmte[[#This Row],[Datumtijd]]))+TIME(HOUR(Data_Warmte[[#This Row],[Datumtijd]]),MINUTE(Data_Warmte[[#This Row],[Datumtijd]]),SECOND(Data_Warmte[[#This Row],[Datumtijd]]))</f>
        <v>1680.0416666666667</v>
      </c>
      <c r="C5228" s="11">
        <v>6.9915399999999993E-6</v>
      </c>
      <c r="D5228" s="7">
        <f>Data_Warmte[[#This Row],[Fractie]]/MAX(Data_Warmte[Fractie])</f>
        <v>1.6926769859612837E-2</v>
      </c>
    </row>
    <row r="5229" spans="1:4" x14ac:dyDescent="0.25">
      <c r="A5229" s="10">
        <v>44049.083333333336</v>
      </c>
      <c r="B5229" s="10">
        <f>DATE(1904,MONTH(Data_Warmte[[#This Row],[Datumtijd]]),DAY(Data_Warmte[[#This Row],[Datumtijd]]))+TIME(HOUR(Data_Warmte[[#This Row],[Datumtijd]]),MINUTE(Data_Warmte[[#This Row],[Datumtijd]]),SECOND(Data_Warmte[[#This Row],[Datumtijd]]))</f>
        <v>1680.0833333333333</v>
      </c>
      <c r="C5229" s="11">
        <v>6.9771200000000019E-6</v>
      </c>
      <c r="D5229" s="7">
        <f>Data_Warmte[[#This Row],[Fractie]]/MAX(Data_Warmte[Fractie])</f>
        <v>1.6891858520855486E-2</v>
      </c>
    </row>
    <row r="5230" spans="1:4" x14ac:dyDescent="0.25">
      <c r="A5230" s="10">
        <v>44049.125</v>
      </c>
      <c r="B5230" s="10">
        <f>DATE(1904,MONTH(Data_Warmte[[#This Row],[Datumtijd]]),DAY(Data_Warmte[[#This Row],[Datumtijd]]))+TIME(HOUR(Data_Warmte[[#This Row],[Datumtijd]]),MINUTE(Data_Warmte[[#This Row],[Datumtijd]]),SECOND(Data_Warmte[[#This Row],[Datumtijd]]))</f>
        <v>1680.125</v>
      </c>
      <c r="C5230" s="11">
        <v>7.4141700000000022E-6</v>
      </c>
      <c r="D5230" s="7">
        <f>Data_Warmte[[#This Row],[Fractie]]/MAX(Data_Warmte[Fractie])</f>
        <v>1.794997229366431E-2</v>
      </c>
    </row>
    <row r="5231" spans="1:4" x14ac:dyDescent="0.25">
      <c r="A5231" s="10">
        <v>44049.166666666664</v>
      </c>
      <c r="B5231" s="10">
        <f>DATE(1904,MONTH(Data_Warmte[[#This Row],[Datumtijd]]),DAY(Data_Warmte[[#This Row],[Datumtijd]]))+TIME(HOUR(Data_Warmte[[#This Row],[Datumtijd]]),MINUTE(Data_Warmte[[#This Row],[Datumtijd]]),SECOND(Data_Warmte[[#This Row],[Datumtijd]]))</f>
        <v>1680.1666666666667</v>
      </c>
      <c r="C5231" s="11">
        <v>7.9699999999999999E-6</v>
      </c>
      <c r="D5231" s="7">
        <f>Data_Warmte[[#This Row],[Fractie]]/MAX(Data_Warmte[Fractie])</f>
        <v>1.9295656719565981E-2</v>
      </c>
    </row>
    <row r="5232" spans="1:4" x14ac:dyDescent="0.25">
      <c r="A5232" s="10">
        <v>44049.208333333336</v>
      </c>
      <c r="B5232" s="10">
        <f>DATE(1904,MONTH(Data_Warmte[[#This Row],[Datumtijd]]),DAY(Data_Warmte[[#This Row],[Datumtijd]]))+TIME(HOUR(Data_Warmte[[#This Row],[Datumtijd]]),MINUTE(Data_Warmte[[#This Row],[Datumtijd]]),SECOND(Data_Warmte[[#This Row],[Datumtijd]]))</f>
        <v>1680.2083333333333</v>
      </c>
      <c r="C5232" s="11">
        <v>1.149E-5</v>
      </c>
      <c r="D5232" s="7">
        <f>Data_Warmte[[#This Row],[Fractie]]/MAX(Data_Warmte[Fractie])</f>
        <v>2.7817703351043051E-2</v>
      </c>
    </row>
    <row r="5233" spans="1:4" x14ac:dyDescent="0.25">
      <c r="A5233" s="10">
        <v>44049.25</v>
      </c>
      <c r="B5233" s="10">
        <f>DATE(1904,MONTH(Data_Warmte[[#This Row],[Datumtijd]]),DAY(Data_Warmte[[#This Row],[Datumtijd]]))+TIME(HOUR(Data_Warmte[[#This Row],[Datumtijd]]),MINUTE(Data_Warmte[[#This Row],[Datumtijd]]),SECOND(Data_Warmte[[#This Row],[Datumtijd]]))</f>
        <v>1680.25</v>
      </c>
      <c r="C5233" s="11">
        <v>2.0749599999999999E-5</v>
      </c>
      <c r="D5233" s="7">
        <f>Data_Warmte[[#This Row],[Fractie]]/MAX(Data_Warmte[Fractie])</f>
        <v>5.0235528063777443E-2</v>
      </c>
    </row>
    <row r="5234" spans="1:4" x14ac:dyDescent="0.25">
      <c r="A5234" s="10">
        <v>44049.291666666664</v>
      </c>
      <c r="B5234" s="10">
        <f>DATE(1904,MONTH(Data_Warmte[[#This Row],[Datumtijd]]),DAY(Data_Warmte[[#This Row],[Datumtijd]]))+TIME(HOUR(Data_Warmte[[#This Row],[Datumtijd]]),MINUTE(Data_Warmte[[#This Row],[Datumtijd]]),SECOND(Data_Warmte[[#This Row],[Datumtijd]]))</f>
        <v>1680.2916666666667</v>
      </c>
      <c r="C5234" s="11">
        <v>2.3392500000000014E-5</v>
      </c>
      <c r="D5234" s="7">
        <f>Data_Warmte[[#This Row],[Fractie]]/MAX(Data_Warmte[Fractie])</f>
        <v>5.663408404171235E-2</v>
      </c>
    </row>
    <row r="5235" spans="1:4" x14ac:dyDescent="0.25">
      <c r="A5235" s="10">
        <v>44049.333333333336</v>
      </c>
      <c r="B5235" s="10">
        <f>DATE(1904,MONTH(Data_Warmte[[#This Row],[Datumtijd]]),DAY(Data_Warmte[[#This Row],[Datumtijd]]))+TIME(HOUR(Data_Warmte[[#This Row],[Datumtijd]]),MINUTE(Data_Warmte[[#This Row],[Datumtijd]]),SECOND(Data_Warmte[[#This Row],[Datumtijd]]))</f>
        <v>1680.3333333333333</v>
      </c>
      <c r="C5235" s="11">
        <v>2.3519999999999998E-5</v>
      </c>
      <c r="D5235" s="7">
        <f>Data_Warmte[[#This Row],[Fractie]]/MAX(Data_Warmte[Fractie])</f>
        <v>5.6942766128505871E-2</v>
      </c>
    </row>
    <row r="5236" spans="1:4" x14ac:dyDescent="0.25">
      <c r="A5236" s="10">
        <v>44049.375</v>
      </c>
      <c r="B5236" s="10">
        <f>DATE(1904,MONTH(Data_Warmte[[#This Row],[Datumtijd]]),DAY(Data_Warmte[[#This Row],[Datumtijd]]))+TIME(HOUR(Data_Warmte[[#This Row],[Datumtijd]]),MINUTE(Data_Warmte[[#This Row],[Datumtijd]]),SECOND(Data_Warmte[[#This Row],[Datumtijd]]))</f>
        <v>1680.375</v>
      </c>
      <c r="C5236" s="11">
        <v>2.3879999999999998E-5</v>
      </c>
      <c r="D5236" s="7">
        <f>Data_Warmte[[#This Row],[Fractie]]/MAX(Data_Warmte[Fractie])</f>
        <v>5.7814339079452395E-2</v>
      </c>
    </row>
    <row r="5237" spans="1:4" x14ac:dyDescent="0.25">
      <c r="A5237" s="10">
        <v>44049.416666666664</v>
      </c>
      <c r="B5237" s="10">
        <f>DATE(1904,MONTH(Data_Warmte[[#This Row],[Datumtijd]]),DAY(Data_Warmte[[#This Row],[Datumtijd]]))+TIME(HOUR(Data_Warmte[[#This Row],[Datumtijd]]),MINUTE(Data_Warmte[[#This Row],[Datumtijd]]),SECOND(Data_Warmte[[#This Row],[Datumtijd]]))</f>
        <v>1680.4166666666667</v>
      </c>
      <c r="C5237" s="11">
        <v>2.0129999999999999E-5</v>
      </c>
      <c r="D5237" s="7">
        <f>Data_Warmte[[#This Row],[Fractie]]/MAX(Data_Warmte[Fractie])</f>
        <v>4.873545417375949E-2</v>
      </c>
    </row>
    <row r="5238" spans="1:4" x14ac:dyDescent="0.25">
      <c r="A5238" s="10">
        <v>44049.458333333336</v>
      </c>
      <c r="B5238" s="10">
        <f>DATE(1904,MONTH(Data_Warmte[[#This Row],[Datumtijd]]),DAY(Data_Warmte[[#This Row],[Datumtijd]]))+TIME(HOUR(Data_Warmte[[#This Row],[Datumtijd]]),MINUTE(Data_Warmte[[#This Row],[Datumtijd]]),SECOND(Data_Warmte[[#This Row],[Datumtijd]]))</f>
        <v>1680.4583333333333</v>
      </c>
      <c r="C5238" s="11">
        <v>2.2079999999999999E-5</v>
      </c>
      <c r="D5238" s="7">
        <f>Data_Warmte[[#This Row],[Fractie]]/MAX(Data_Warmte[Fractie])</f>
        <v>5.3456474324719803E-2</v>
      </c>
    </row>
    <row r="5239" spans="1:4" x14ac:dyDescent="0.25">
      <c r="A5239" s="10">
        <v>44049.5</v>
      </c>
      <c r="B5239" s="10">
        <f>DATE(1904,MONTH(Data_Warmte[[#This Row],[Datumtijd]]),DAY(Data_Warmte[[#This Row],[Datumtijd]]))+TIME(HOUR(Data_Warmte[[#This Row],[Datumtijd]]),MINUTE(Data_Warmte[[#This Row],[Datumtijd]]),SECOND(Data_Warmte[[#This Row],[Datumtijd]]))</f>
        <v>1680.5</v>
      </c>
      <c r="C5239" s="11">
        <v>2.1489999999999999E-5</v>
      </c>
      <c r="D5239" s="7">
        <f>Data_Warmte[[#This Row],[Fractie]]/MAX(Data_Warmte[Fractie])</f>
        <v>5.2028063099557452E-2</v>
      </c>
    </row>
    <row r="5240" spans="1:4" x14ac:dyDescent="0.25">
      <c r="A5240" s="10">
        <v>44049.541666666664</v>
      </c>
      <c r="B5240" s="10">
        <f>DATE(1904,MONTH(Data_Warmte[[#This Row],[Datumtijd]]),DAY(Data_Warmte[[#This Row],[Datumtijd]]))+TIME(HOUR(Data_Warmte[[#This Row],[Datumtijd]]),MINUTE(Data_Warmte[[#This Row],[Datumtijd]]),SECOND(Data_Warmte[[#This Row],[Datumtijd]]))</f>
        <v>1680.5416666666667</v>
      </c>
      <c r="C5240" s="11">
        <v>1.7600000000000001E-5</v>
      </c>
      <c r="D5240" s="7">
        <f>Data_Warmte[[#This Row],[Fractie]]/MAX(Data_Warmte[Fractie])</f>
        <v>4.2610233157385352E-2</v>
      </c>
    </row>
    <row r="5241" spans="1:4" x14ac:dyDescent="0.25">
      <c r="A5241" s="10">
        <v>44049.583333333336</v>
      </c>
      <c r="B5241" s="10">
        <f>DATE(1904,MONTH(Data_Warmte[[#This Row],[Datumtijd]]),DAY(Data_Warmte[[#This Row],[Datumtijd]]))+TIME(HOUR(Data_Warmte[[#This Row],[Datumtijd]]),MINUTE(Data_Warmte[[#This Row],[Datumtijd]]),SECOND(Data_Warmte[[#This Row],[Datumtijd]]))</f>
        <v>1680.5833333333333</v>
      </c>
      <c r="C5241" s="11">
        <v>1.6120000000000002E-5</v>
      </c>
      <c r="D5241" s="7">
        <f>Data_Warmte[[#This Row],[Fractie]]/MAX(Data_Warmte[Fractie])</f>
        <v>3.9027099914605221E-2</v>
      </c>
    </row>
    <row r="5242" spans="1:4" x14ac:dyDescent="0.25">
      <c r="A5242" s="10">
        <v>44049.625</v>
      </c>
      <c r="B5242" s="10">
        <f>DATE(1904,MONTH(Data_Warmte[[#This Row],[Datumtijd]]),DAY(Data_Warmte[[#This Row],[Datumtijd]]))+TIME(HOUR(Data_Warmte[[#This Row],[Datumtijd]]),MINUTE(Data_Warmte[[#This Row],[Datumtijd]]),SECOND(Data_Warmte[[#This Row],[Datumtijd]]))</f>
        <v>1680.625</v>
      </c>
      <c r="C5242" s="11">
        <v>1.6779999999999999E-5</v>
      </c>
      <c r="D5242" s="7">
        <f>Data_Warmte[[#This Row],[Fractie]]/MAX(Data_Warmte[Fractie])</f>
        <v>4.0624983658007166E-2</v>
      </c>
    </row>
    <row r="5243" spans="1:4" x14ac:dyDescent="0.25">
      <c r="A5243" s="10">
        <v>44049.666666666664</v>
      </c>
      <c r="B5243" s="10">
        <f>DATE(1904,MONTH(Data_Warmte[[#This Row],[Datumtijd]]),DAY(Data_Warmte[[#This Row],[Datumtijd]]))+TIME(HOUR(Data_Warmte[[#This Row],[Datumtijd]]),MINUTE(Data_Warmte[[#This Row],[Datumtijd]]),SECOND(Data_Warmte[[#This Row],[Datumtijd]]))</f>
        <v>1680.6666666666667</v>
      </c>
      <c r="C5243" s="11">
        <v>2.2549999999999999E-5</v>
      </c>
      <c r="D5243" s="7">
        <f>Data_Warmte[[#This Row],[Fractie]]/MAX(Data_Warmte[Fractie])</f>
        <v>5.4594361232899978E-2</v>
      </c>
    </row>
    <row r="5244" spans="1:4" x14ac:dyDescent="0.25">
      <c r="A5244" s="10">
        <v>44049.708333333336</v>
      </c>
      <c r="B5244" s="10">
        <f>DATE(1904,MONTH(Data_Warmte[[#This Row],[Datumtijd]]),DAY(Data_Warmte[[#This Row],[Datumtijd]]))+TIME(HOUR(Data_Warmte[[#This Row],[Datumtijd]]),MINUTE(Data_Warmte[[#This Row],[Datumtijd]]),SECOND(Data_Warmte[[#This Row],[Datumtijd]]))</f>
        <v>1680.7083333333333</v>
      </c>
      <c r="C5244" s="11">
        <v>3.8640000000000003E-5</v>
      </c>
      <c r="D5244" s="7">
        <f>Data_Warmte[[#This Row],[Fractie]]/MAX(Data_Warmte[Fractie])</f>
        <v>9.3548830068259661E-2</v>
      </c>
    </row>
    <row r="5245" spans="1:4" x14ac:dyDescent="0.25">
      <c r="A5245" s="10">
        <v>44049.75</v>
      </c>
      <c r="B5245" s="10">
        <f>DATE(1904,MONTH(Data_Warmte[[#This Row],[Datumtijd]]),DAY(Data_Warmte[[#This Row],[Datumtijd]]))+TIME(HOUR(Data_Warmte[[#This Row],[Datumtijd]]),MINUTE(Data_Warmte[[#This Row],[Datumtijd]]),SECOND(Data_Warmte[[#This Row],[Datumtijd]]))</f>
        <v>1680.75</v>
      </c>
      <c r="C5245" s="11">
        <v>3.8040000000000002E-5</v>
      </c>
      <c r="D5245" s="7">
        <f>Data_Warmte[[#This Row],[Fractie]]/MAX(Data_Warmte[Fractie])</f>
        <v>9.209620848334879E-2</v>
      </c>
    </row>
    <row r="5246" spans="1:4" x14ac:dyDescent="0.25">
      <c r="A5246" s="10">
        <v>44049.791666666664</v>
      </c>
      <c r="B5246" s="10">
        <f>DATE(1904,MONTH(Data_Warmte[[#This Row],[Datumtijd]]),DAY(Data_Warmte[[#This Row],[Datumtijd]]))+TIME(HOUR(Data_Warmte[[#This Row],[Datumtijd]]),MINUTE(Data_Warmte[[#This Row],[Datumtijd]]),SECOND(Data_Warmte[[#This Row],[Datumtijd]]))</f>
        <v>1680.7916666666667</v>
      </c>
      <c r="C5246" s="11">
        <v>3.029E-5</v>
      </c>
      <c r="D5246" s="7">
        <f>Data_Warmte[[#This Row],[Fractie]]/MAX(Data_Warmte[Fractie])</f>
        <v>7.3333179678250135E-2</v>
      </c>
    </row>
    <row r="5247" spans="1:4" x14ac:dyDescent="0.25">
      <c r="A5247" s="10">
        <v>44049.833333333336</v>
      </c>
      <c r="B5247" s="10">
        <f>DATE(1904,MONTH(Data_Warmte[[#This Row],[Datumtijd]]),DAY(Data_Warmte[[#This Row],[Datumtijd]]))+TIME(HOUR(Data_Warmte[[#This Row],[Datumtijd]]),MINUTE(Data_Warmte[[#This Row],[Datumtijd]]),SECOND(Data_Warmte[[#This Row],[Datumtijd]]))</f>
        <v>1680.8333333333333</v>
      </c>
      <c r="C5247" s="11">
        <v>2.4186110000000016E-5</v>
      </c>
      <c r="D5247" s="7">
        <f>Data_Warmte[[#This Row],[Fractie]]/MAX(Data_Warmte[Fractie])</f>
        <v>5.855544240171421E-2</v>
      </c>
    </row>
    <row r="5248" spans="1:4" x14ac:dyDescent="0.25">
      <c r="A5248" s="10">
        <v>44049.875</v>
      </c>
      <c r="B5248" s="10">
        <f>DATE(1904,MONTH(Data_Warmte[[#This Row],[Datumtijd]]),DAY(Data_Warmte[[#This Row],[Datumtijd]]))+TIME(HOUR(Data_Warmte[[#This Row],[Datumtijd]]),MINUTE(Data_Warmte[[#This Row],[Datumtijd]]),SECOND(Data_Warmte[[#This Row],[Datumtijd]]))</f>
        <v>1680.875</v>
      </c>
      <c r="C5248" s="11">
        <v>2.100815000000001E-5</v>
      </c>
      <c r="D5248" s="7">
        <f>Data_Warmte[[#This Row],[Fractie]]/MAX(Data_Warmte[Fractie])</f>
        <v>5.0861486915075312E-2</v>
      </c>
    </row>
    <row r="5249" spans="1:4" x14ac:dyDescent="0.25">
      <c r="A5249" s="10">
        <v>44049.916666666664</v>
      </c>
      <c r="B5249" s="10">
        <f>DATE(1904,MONTH(Data_Warmte[[#This Row],[Datumtijd]]),DAY(Data_Warmte[[#This Row],[Datumtijd]]))+TIME(HOUR(Data_Warmte[[#This Row],[Datumtijd]]),MINUTE(Data_Warmte[[#This Row],[Datumtijd]]),SECOND(Data_Warmte[[#This Row],[Datumtijd]]))</f>
        <v>1680.9166666666667</v>
      </c>
      <c r="C5249" s="11">
        <v>1.8120250000000013E-5</v>
      </c>
      <c r="D5249" s="7">
        <f>Data_Warmte[[#This Row],[Fractie]]/MAX(Data_Warmte[Fractie])</f>
        <v>4.3869777123301847E-2</v>
      </c>
    </row>
    <row r="5250" spans="1:4" x14ac:dyDescent="0.25">
      <c r="A5250" s="10">
        <v>44049.958333333336</v>
      </c>
      <c r="B5250" s="10">
        <f>DATE(1904,MONTH(Data_Warmte[[#This Row],[Datumtijd]]),DAY(Data_Warmte[[#This Row],[Datumtijd]]))+TIME(HOUR(Data_Warmte[[#This Row],[Datumtijd]]),MINUTE(Data_Warmte[[#This Row],[Datumtijd]]),SECOND(Data_Warmte[[#This Row],[Datumtijd]]))</f>
        <v>1680.9583333333333</v>
      </c>
      <c r="C5250" s="11">
        <v>1.3084180000000001E-5</v>
      </c>
      <c r="D5250" s="7">
        <f>Data_Warmte[[#This Row],[Fractie]]/MAX(Data_Warmte[Fractie])</f>
        <v>3.1677270481431721E-2</v>
      </c>
    </row>
    <row r="5251" spans="1:4" x14ac:dyDescent="0.25">
      <c r="A5251" s="10">
        <v>44050</v>
      </c>
      <c r="B5251" s="10">
        <f>DATE(1904,MONTH(Data_Warmte[[#This Row],[Datumtijd]]),DAY(Data_Warmte[[#This Row],[Datumtijd]]))+TIME(HOUR(Data_Warmte[[#This Row],[Datumtijd]]),MINUTE(Data_Warmte[[#This Row],[Datumtijd]]),SECOND(Data_Warmte[[#This Row],[Datumtijd]]))</f>
        <v>1681</v>
      </c>
      <c r="C5251" s="11">
        <v>8.2257999999999984E-6</v>
      </c>
      <c r="D5251" s="7">
        <f>Data_Warmte[[#This Row],[Fractie]]/MAX(Data_Warmte[Fractie])</f>
        <v>1.9914957721932976E-2</v>
      </c>
    </row>
    <row r="5252" spans="1:4" x14ac:dyDescent="0.25">
      <c r="A5252" s="10">
        <v>44050.041666666664</v>
      </c>
      <c r="B5252" s="10">
        <f>DATE(1904,MONTH(Data_Warmte[[#This Row],[Datumtijd]]),DAY(Data_Warmte[[#This Row],[Datumtijd]]))+TIME(HOUR(Data_Warmte[[#This Row],[Datumtijd]]),MINUTE(Data_Warmte[[#This Row],[Datumtijd]]),SECOND(Data_Warmte[[#This Row],[Datumtijd]]))</f>
        <v>1681.0416666666667</v>
      </c>
      <c r="C5252" s="11">
        <v>7.1845899999999991E-6</v>
      </c>
      <c r="D5252" s="7">
        <f>Data_Warmte[[#This Row],[Fractie]]/MAX(Data_Warmte[Fractie])</f>
        <v>1.7394150854557908E-2</v>
      </c>
    </row>
    <row r="5253" spans="1:4" x14ac:dyDescent="0.25">
      <c r="A5253" s="10">
        <v>44050.083333333336</v>
      </c>
      <c r="B5253" s="10">
        <f>DATE(1904,MONTH(Data_Warmte[[#This Row],[Datumtijd]]),DAY(Data_Warmte[[#This Row],[Datumtijd]]))+TIME(HOUR(Data_Warmte[[#This Row],[Datumtijd]]),MINUTE(Data_Warmte[[#This Row],[Datumtijd]]),SECOND(Data_Warmte[[#This Row],[Datumtijd]]))</f>
        <v>1681.0833333333333</v>
      </c>
      <c r="C5253" s="11">
        <v>7.0770799999999973E-6</v>
      </c>
      <c r="D5253" s="7">
        <f>Data_Warmte[[#This Row],[Fractie]]/MAX(Data_Warmte[Fractie])</f>
        <v>1.7133865276901625E-2</v>
      </c>
    </row>
    <row r="5254" spans="1:4" x14ac:dyDescent="0.25">
      <c r="A5254" s="10">
        <v>44050.125</v>
      </c>
      <c r="B5254" s="10">
        <f>DATE(1904,MONTH(Data_Warmte[[#This Row],[Datumtijd]]),DAY(Data_Warmte[[#This Row],[Datumtijd]]))+TIME(HOUR(Data_Warmte[[#This Row],[Datumtijd]]),MINUTE(Data_Warmte[[#This Row],[Datumtijd]]),SECOND(Data_Warmte[[#This Row],[Datumtijd]]))</f>
        <v>1681.125</v>
      </c>
      <c r="C5254" s="11">
        <v>7.3901199999999986E-6</v>
      </c>
      <c r="D5254" s="7">
        <f>Data_Warmte[[#This Row],[Fractie]]/MAX(Data_Warmte[Fractie])</f>
        <v>1.7891746378469124E-2</v>
      </c>
    </row>
    <row r="5255" spans="1:4" x14ac:dyDescent="0.25">
      <c r="A5255" s="10">
        <v>44050.166666666664</v>
      </c>
      <c r="B5255" s="10">
        <f>DATE(1904,MONTH(Data_Warmte[[#This Row],[Datumtijd]]),DAY(Data_Warmte[[#This Row],[Datumtijd]]))+TIME(HOUR(Data_Warmte[[#This Row],[Datumtijd]]),MINUTE(Data_Warmte[[#This Row],[Datumtijd]]),SECOND(Data_Warmte[[#This Row],[Datumtijd]]))</f>
        <v>1681.1666666666667</v>
      </c>
      <c r="C5255" s="11">
        <v>7.9699999999999999E-6</v>
      </c>
      <c r="D5255" s="7">
        <f>Data_Warmte[[#This Row],[Fractie]]/MAX(Data_Warmte[Fractie])</f>
        <v>1.9295656719565981E-2</v>
      </c>
    </row>
    <row r="5256" spans="1:4" x14ac:dyDescent="0.25">
      <c r="A5256" s="10">
        <v>44050.208333333336</v>
      </c>
      <c r="B5256" s="10">
        <f>DATE(1904,MONTH(Data_Warmte[[#This Row],[Datumtijd]]),DAY(Data_Warmte[[#This Row],[Datumtijd]]))+TIME(HOUR(Data_Warmte[[#This Row],[Datumtijd]]),MINUTE(Data_Warmte[[#This Row],[Datumtijd]]),SECOND(Data_Warmte[[#This Row],[Datumtijd]]))</f>
        <v>1681.2083333333333</v>
      </c>
      <c r="C5256" s="11">
        <v>1.149E-5</v>
      </c>
      <c r="D5256" s="7">
        <f>Data_Warmte[[#This Row],[Fractie]]/MAX(Data_Warmte[Fractie])</f>
        <v>2.7817703351043051E-2</v>
      </c>
    </row>
    <row r="5257" spans="1:4" x14ac:dyDescent="0.25">
      <c r="A5257" s="10">
        <v>44050.25</v>
      </c>
      <c r="B5257" s="10">
        <f>DATE(1904,MONTH(Data_Warmte[[#This Row],[Datumtijd]]),DAY(Data_Warmte[[#This Row],[Datumtijd]]))+TIME(HOUR(Data_Warmte[[#This Row],[Datumtijd]]),MINUTE(Data_Warmte[[#This Row],[Datumtijd]]),SECOND(Data_Warmte[[#This Row],[Datumtijd]]))</f>
        <v>1681.25</v>
      </c>
      <c r="C5257" s="11">
        <v>2.1274560000000009E-5</v>
      </c>
      <c r="D5257" s="7">
        <f>Data_Warmte[[#This Row],[Fractie]]/MAX(Data_Warmte[Fractie])</f>
        <v>5.1506475109135481E-2</v>
      </c>
    </row>
    <row r="5258" spans="1:4" x14ac:dyDescent="0.25">
      <c r="A5258" s="10">
        <v>44050.291666666664</v>
      </c>
      <c r="B5258" s="10">
        <f>DATE(1904,MONTH(Data_Warmte[[#This Row],[Datumtijd]]),DAY(Data_Warmte[[#This Row],[Datumtijd]]))+TIME(HOUR(Data_Warmte[[#This Row],[Datumtijd]]),MINUTE(Data_Warmte[[#This Row],[Datumtijd]]),SECOND(Data_Warmte[[#This Row],[Datumtijd]]))</f>
        <v>1681.2916666666667</v>
      </c>
      <c r="C5258" s="11">
        <v>2.3618E-5</v>
      </c>
      <c r="D5258" s="7">
        <f>Data_Warmte[[#This Row],[Fractie]]/MAX(Data_Warmte[Fractie])</f>
        <v>5.7180027654041322E-2</v>
      </c>
    </row>
    <row r="5259" spans="1:4" x14ac:dyDescent="0.25">
      <c r="A5259" s="10">
        <v>44050.333333333336</v>
      </c>
      <c r="B5259" s="10">
        <f>DATE(1904,MONTH(Data_Warmte[[#This Row],[Datumtijd]]),DAY(Data_Warmte[[#This Row],[Datumtijd]]))+TIME(HOUR(Data_Warmte[[#This Row],[Datumtijd]]),MINUTE(Data_Warmte[[#This Row],[Datumtijd]]),SECOND(Data_Warmte[[#This Row],[Datumtijd]]))</f>
        <v>1681.3333333333333</v>
      </c>
      <c r="C5259" s="11">
        <v>2.3519999999999998E-5</v>
      </c>
      <c r="D5259" s="7">
        <f>Data_Warmte[[#This Row],[Fractie]]/MAX(Data_Warmte[Fractie])</f>
        <v>5.6942766128505871E-2</v>
      </c>
    </row>
    <row r="5260" spans="1:4" x14ac:dyDescent="0.25">
      <c r="A5260" s="10">
        <v>44050.375</v>
      </c>
      <c r="B5260" s="10">
        <f>DATE(1904,MONTH(Data_Warmte[[#This Row],[Datumtijd]]),DAY(Data_Warmte[[#This Row],[Datumtijd]]))+TIME(HOUR(Data_Warmte[[#This Row],[Datumtijd]]),MINUTE(Data_Warmte[[#This Row],[Datumtijd]]),SECOND(Data_Warmte[[#This Row],[Datumtijd]]))</f>
        <v>1681.375</v>
      </c>
      <c r="C5260" s="11">
        <v>2.3879999999999998E-5</v>
      </c>
      <c r="D5260" s="7">
        <f>Data_Warmte[[#This Row],[Fractie]]/MAX(Data_Warmte[Fractie])</f>
        <v>5.7814339079452395E-2</v>
      </c>
    </row>
    <row r="5261" spans="1:4" x14ac:dyDescent="0.25">
      <c r="A5261" s="10">
        <v>44050.416666666664</v>
      </c>
      <c r="B5261" s="10">
        <f>DATE(1904,MONTH(Data_Warmte[[#This Row],[Datumtijd]]),DAY(Data_Warmte[[#This Row],[Datumtijd]]))+TIME(HOUR(Data_Warmte[[#This Row],[Datumtijd]]),MINUTE(Data_Warmte[[#This Row],[Datumtijd]]),SECOND(Data_Warmte[[#This Row],[Datumtijd]]))</f>
        <v>1681.4166666666667</v>
      </c>
      <c r="C5261" s="11">
        <v>2.0129999999999999E-5</v>
      </c>
      <c r="D5261" s="7">
        <f>Data_Warmte[[#This Row],[Fractie]]/MAX(Data_Warmte[Fractie])</f>
        <v>4.873545417375949E-2</v>
      </c>
    </row>
    <row r="5262" spans="1:4" x14ac:dyDescent="0.25">
      <c r="A5262" s="10">
        <v>44050.458333333336</v>
      </c>
      <c r="B5262" s="10">
        <f>DATE(1904,MONTH(Data_Warmte[[#This Row],[Datumtijd]]),DAY(Data_Warmte[[#This Row],[Datumtijd]]))+TIME(HOUR(Data_Warmte[[#This Row],[Datumtijd]]),MINUTE(Data_Warmte[[#This Row],[Datumtijd]]),SECOND(Data_Warmte[[#This Row],[Datumtijd]]))</f>
        <v>1681.4583333333333</v>
      </c>
      <c r="C5262" s="11">
        <v>2.2079999999999999E-5</v>
      </c>
      <c r="D5262" s="7">
        <f>Data_Warmte[[#This Row],[Fractie]]/MAX(Data_Warmte[Fractie])</f>
        <v>5.3456474324719803E-2</v>
      </c>
    </row>
    <row r="5263" spans="1:4" x14ac:dyDescent="0.25">
      <c r="A5263" s="10">
        <v>44050.5</v>
      </c>
      <c r="B5263" s="10">
        <f>DATE(1904,MONTH(Data_Warmte[[#This Row],[Datumtijd]]),DAY(Data_Warmte[[#This Row],[Datumtijd]]))+TIME(HOUR(Data_Warmte[[#This Row],[Datumtijd]]),MINUTE(Data_Warmte[[#This Row],[Datumtijd]]),SECOND(Data_Warmte[[#This Row],[Datumtijd]]))</f>
        <v>1681.5</v>
      </c>
      <c r="C5263" s="11">
        <v>2.1489999999999999E-5</v>
      </c>
      <c r="D5263" s="7">
        <f>Data_Warmte[[#This Row],[Fractie]]/MAX(Data_Warmte[Fractie])</f>
        <v>5.2028063099557452E-2</v>
      </c>
    </row>
    <row r="5264" spans="1:4" x14ac:dyDescent="0.25">
      <c r="A5264" s="10">
        <v>44050.541666666664</v>
      </c>
      <c r="B5264" s="10">
        <f>DATE(1904,MONTH(Data_Warmte[[#This Row],[Datumtijd]]),DAY(Data_Warmte[[#This Row],[Datumtijd]]))+TIME(HOUR(Data_Warmte[[#This Row],[Datumtijd]]),MINUTE(Data_Warmte[[#This Row],[Datumtijd]]),SECOND(Data_Warmte[[#This Row],[Datumtijd]]))</f>
        <v>1681.5416666666667</v>
      </c>
      <c r="C5264" s="11">
        <v>1.7600000000000001E-5</v>
      </c>
      <c r="D5264" s="7">
        <f>Data_Warmte[[#This Row],[Fractie]]/MAX(Data_Warmte[Fractie])</f>
        <v>4.2610233157385352E-2</v>
      </c>
    </row>
    <row r="5265" spans="1:4" x14ac:dyDescent="0.25">
      <c r="A5265" s="10">
        <v>44050.583333333336</v>
      </c>
      <c r="B5265" s="10">
        <f>DATE(1904,MONTH(Data_Warmte[[#This Row],[Datumtijd]]),DAY(Data_Warmte[[#This Row],[Datumtijd]]))+TIME(HOUR(Data_Warmte[[#This Row],[Datumtijd]]),MINUTE(Data_Warmte[[#This Row],[Datumtijd]]),SECOND(Data_Warmte[[#This Row],[Datumtijd]]))</f>
        <v>1681.5833333333333</v>
      </c>
      <c r="C5265" s="11">
        <v>1.6120000000000002E-5</v>
      </c>
      <c r="D5265" s="7">
        <f>Data_Warmte[[#This Row],[Fractie]]/MAX(Data_Warmte[Fractie])</f>
        <v>3.9027099914605221E-2</v>
      </c>
    </row>
    <row r="5266" spans="1:4" x14ac:dyDescent="0.25">
      <c r="A5266" s="10">
        <v>44050.625</v>
      </c>
      <c r="B5266" s="10">
        <f>DATE(1904,MONTH(Data_Warmte[[#This Row],[Datumtijd]]),DAY(Data_Warmte[[#This Row],[Datumtijd]]))+TIME(HOUR(Data_Warmte[[#This Row],[Datumtijd]]),MINUTE(Data_Warmte[[#This Row],[Datumtijd]]),SECOND(Data_Warmte[[#This Row],[Datumtijd]]))</f>
        <v>1681.625</v>
      </c>
      <c r="C5266" s="11">
        <v>1.6779999999999999E-5</v>
      </c>
      <c r="D5266" s="7">
        <f>Data_Warmte[[#This Row],[Fractie]]/MAX(Data_Warmte[Fractie])</f>
        <v>4.0624983658007166E-2</v>
      </c>
    </row>
    <row r="5267" spans="1:4" x14ac:dyDescent="0.25">
      <c r="A5267" s="10">
        <v>44050.666666666664</v>
      </c>
      <c r="B5267" s="10">
        <f>DATE(1904,MONTH(Data_Warmte[[#This Row],[Datumtijd]]),DAY(Data_Warmte[[#This Row],[Datumtijd]]))+TIME(HOUR(Data_Warmte[[#This Row],[Datumtijd]]),MINUTE(Data_Warmte[[#This Row],[Datumtijd]]),SECOND(Data_Warmte[[#This Row],[Datumtijd]]))</f>
        <v>1681.6666666666667</v>
      </c>
      <c r="C5267" s="11">
        <v>2.2549999999999999E-5</v>
      </c>
      <c r="D5267" s="7">
        <f>Data_Warmte[[#This Row],[Fractie]]/MAX(Data_Warmte[Fractie])</f>
        <v>5.4594361232899978E-2</v>
      </c>
    </row>
    <row r="5268" spans="1:4" x14ac:dyDescent="0.25">
      <c r="A5268" s="10">
        <v>44050.708333333336</v>
      </c>
      <c r="B5268" s="10">
        <f>DATE(1904,MONTH(Data_Warmte[[#This Row],[Datumtijd]]),DAY(Data_Warmte[[#This Row],[Datumtijd]]))+TIME(HOUR(Data_Warmte[[#This Row],[Datumtijd]]),MINUTE(Data_Warmte[[#This Row],[Datumtijd]]),SECOND(Data_Warmte[[#This Row],[Datumtijd]]))</f>
        <v>1681.7083333333333</v>
      </c>
      <c r="C5268" s="11">
        <v>3.8640000000000003E-5</v>
      </c>
      <c r="D5268" s="7">
        <f>Data_Warmte[[#This Row],[Fractie]]/MAX(Data_Warmte[Fractie])</f>
        <v>9.3548830068259661E-2</v>
      </c>
    </row>
    <row r="5269" spans="1:4" x14ac:dyDescent="0.25">
      <c r="A5269" s="10">
        <v>44050.75</v>
      </c>
      <c r="B5269" s="10">
        <f>DATE(1904,MONTH(Data_Warmte[[#This Row],[Datumtijd]]),DAY(Data_Warmte[[#This Row],[Datumtijd]]))+TIME(HOUR(Data_Warmte[[#This Row],[Datumtijd]]),MINUTE(Data_Warmte[[#This Row],[Datumtijd]]),SECOND(Data_Warmte[[#This Row],[Datumtijd]]))</f>
        <v>1681.75</v>
      </c>
      <c r="C5269" s="11">
        <v>3.8382099999999979E-5</v>
      </c>
      <c r="D5269" s="7">
        <f>Data_Warmte[[#This Row],[Fractie]]/MAX(Data_Warmte[Fractie])</f>
        <v>9.2924444890345417E-2</v>
      </c>
    </row>
    <row r="5270" spans="1:4" x14ac:dyDescent="0.25">
      <c r="A5270" s="10">
        <v>44050.791666666664</v>
      </c>
      <c r="B5270" s="10">
        <f>DATE(1904,MONTH(Data_Warmte[[#This Row],[Datumtijd]]),DAY(Data_Warmte[[#This Row],[Datumtijd]]))+TIME(HOUR(Data_Warmte[[#This Row],[Datumtijd]]),MINUTE(Data_Warmte[[#This Row],[Datumtijd]]),SECOND(Data_Warmte[[#This Row],[Datumtijd]]))</f>
        <v>1681.7916666666667</v>
      </c>
      <c r="C5270" s="11">
        <v>3.0987049999999997E-5</v>
      </c>
      <c r="D5270" s="7">
        <f>Data_Warmte[[#This Row],[Fractie]]/MAX(Data_Warmte[Fractie])</f>
        <v>7.5020762804520316E-2</v>
      </c>
    </row>
    <row r="5271" spans="1:4" x14ac:dyDescent="0.25">
      <c r="A5271" s="10">
        <v>44050.833333333336</v>
      </c>
      <c r="B5271" s="10">
        <f>DATE(1904,MONTH(Data_Warmte[[#This Row],[Datumtijd]]),DAY(Data_Warmte[[#This Row],[Datumtijd]]))+TIME(HOUR(Data_Warmte[[#This Row],[Datumtijd]]),MINUTE(Data_Warmte[[#This Row],[Datumtijd]]),SECOND(Data_Warmte[[#This Row],[Datumtijd]]))</f>
        <v>1681.8333333333333</v>
      </c>
      <c r="C5271" s="11">
        <v>2.4746460000000019E-5</v>
      </c>
      <c r="D5271" s="7">
        <f>Data_Warmte[[#This Row],[Fractie]]/MAX(Data_Warmte[Fractie])</f>
        <v>5.9912069910222222E-2</v>
      </c>
    </row>
    <row r="5272" spans="1:4" x14ac:dyDescent="0.25">
      <c r="A5272" s="10">
        <v>44050.875</v>
      </c>
      <c r="B5272" s="10">
        <f>DATE(1904,MONTH(Data_Warmte[[#This Row],[Datumtijd]]),DAY(Data_Warmte[[#This Row],[Datumtijd]]))+TIME(HOUR(Data_Warmte[[#This Row],[Datumtijd]]),MINUTE(Data_Warmte[[#This Row],[Datumtijd]]),SECOND(Data_Warmte[[#This Row],[Datumtijd]]))</f>
        <v>1681.875</v>
      </c>
      <c r="C5272" s="11">
        <v>2.1175459999999998E-5</v>
      </c>
      <c r="D5272" s="7">
        <f>Data_Warmte[[#This Row],[Fractie]]/MAX(Data_Warmte[Fractie])</f>
        <v>5.1266550444027677E-2</v>
      </c>
    </row>
    <row r="5273" spans="1:4" x14ac:dyDescent="0.25">
      <c r="A5273" s="10">
        <v>44050.916666666664</v>
      </c>
      <c r="B5273" s="10">
        <f>DATE(1904,MONTH(Data_Warmte[[#This Row],[Datumtijd]]),DAY(Data_Warmte[[#This Row],[Datumtijd]]))+TIME(HOUR(Data_Warmte[[#This Row],[Datumtijd]]),MINUTE(Data_Warmte[[#This Row],[Datumtijd]]),SECOND(Data_Warmte[[#This Row],[Datumtijd]]))</f>
        <v>1681.9166666666667</v>
      </c>
      <c r="C5273" s="11">
        <v>1.8314999999999997E-5</v>
      </c>
      <c r="D5273" s="7">
        <f>Data_Warmte[[#This Row],[Fractie]]/MAX(Data_Warmte[Fractie])</f>
        <v>4.4341273879404119E-2</v>
      </c>
    </row>
    <row r="5274" spans="1:4" x14ac:dyDescent="0.25">
      <c r="A5274" s="10">
        <v>44050.958333333336</v>
      </c>
      <c r="B5274" s="10">
        <f>DATE(1904,MONTH(Data_Warmte[[#This Row],[Datumtijd]]),DAY(Data_Warmte[[#This Row],[Datumtijd]]))+TIME(HOUR(Data_Warmte[[#This Row],[Datumtijd]]),MINUTE(Data_Warmte[[#This Row],[Datumtijd]]),SECOND(Data_Warmte[[#This Row],[Datumtijd]]))</f>
        <v>1681.9583333333333</v>
      </c>
      <c r="C5274" s="11">
        <v>1.3066020000000003E-5</v>
      </c>
      <c r="D5274" s="7">
        <f>Data_Warmte[[#This Row],[Fractie]]/MAX(Data_Warmte[Fractie])</f>
        <v>3.1633304468128426E-2</v>
      </c>
    </row>
    <row r="5275" spans="1:4" x14ac:dyDescent="0.25">
      <c r="A5275" s="10">
        <v>44051</v>
      </c>
      <c r="B5275" s="10">
        <f>DATE(1904,MONTH(Data_Warmte[[#This Row],[Datumtijd]]),DAY(Data_Warmte[[#This Row],[Datumtijd]]))+TIME(HOUR(Data_Warmte[[#This Row],[Datumtijd]]),MINUTE(Data_Warmte[[#This Row],[Datumtijd]]),SECOND(Data_Warmte[[#This Row],[Datumtijd]]))</f>
        <v>1682</v>
      </c>
      <c r="C5275" s="11">
        <v>1.0218149999999998E-5</v>
      </c>
      <c r="D5275" s="7">
        <f>Data_Warmte[[#This Row],[Fractie]]/MAX(Data_Warmte[Fractie])</f>
        <v>2.4738508746428241E-2</v>
      </c>
    </row>
    <row r="5276" spans="1:4" x14ac:dyDescent="0.25">
      <c r="A5276" s="10">
        <v>44051.041666666664</v>
      </c>
      <c r="B5276" s="10">
        <f>DATE(1904,MONTH(Data_Warmte[[#This Row],[Datumtijd]]),DAY(Data_Warmte[[#This Row],[Datumtijd]]))+TIME(HOUR(Data_Warmte[[#This Row],[Datumtijd]]),MINUTE(Data_Warmte[[#This Row],[Datumtijd]]),SECOND(Data_Warmte[[#This Row],[Datumtijd]]))</f>
        <v>1682.0416666666667</v>
      </c>
      <c r="C5276" s="11">
        <v>8.8884599999999969E-6</v>
      </c>
      <c r="D5276" s="7">
        <f>Data_Warmte[[#This Row],[Fractie]]/MAX(Data_Warmte[Fractie])</f>
        <v>2.1519281421028026E-2</v>
      </c>
    </row>
    <row r="5277" spans="1:4" x14ac:dyDescent="0.25">
      <c r="A5277" s="10">
        <v>44051.083333333336</v>
      </c>
      <c r="B5277" s="10">
        <f>DATE(1904,MONTH(Data_Warmte[[#This Row],[Datumtijd]]),DAY(Data_Warmte[[#This Row],[Datumtijd]]))+TIME(HOUR(Data_Warmte[[#This Row],[Datumtijd]]),MINUTE(Data_Warmte[[#This Row],[Datumtijd]]),SECOND(Data_Warmte[[#This Row],[Datumtijd]]))</f>
        <v>1682.0833333333333</v>
      </c>
      <c r="C5277" s="11">
        <v>7.6518500000000003E-6</v>
      </c>
      <c r="D5277" s="7">
        <f>Data_Warmte[[#This Row],[Fractie]]/MAX(Data_Warmte[Fractie])</f>
        <v>1.8525404124166995E-2</v>
      </c>
    </row>
    <row r="5278" spans="1:4" x14ac:dyDescent="0.25">
      <c r="A5278" s="10">
        <v>44051.125</v>
      </c>
      <c r="B5278" s="10">
        <f>DATE(1904,MONTH(Data_Warmte[[#This Row],[Datumtijd]]),DAY(Data_Warmte[[#This Row],[Datumtijd]]))+TIME(HOUR(Data_Warmte[[#This Row],[Datumtijd]]),MINUTE(Data_Warmte[[#This Row],[Datumtijd]]),SECOND(Data_Warmte[[#This Row],[Datumtijd]]))</f>
        <v>1682.125</v>
      </c>
      <c r="C5278" s="11">
        <v>7.8830399999999983E-6</v>
      </c>
      <c r="D5278" s="7">
        <f>Data_Warmte[[#This Row],[Fractie]]/MAX(Data_Warmte[Fractie])</f>
        <v>1.9085123431192896E-2</v>
      </c>
    </row>
    <row r="5279" spans="1:4" x14ac:dyDescent="0.25">
      <c r="A5279" s="10">
        <v>44051.166666666664</v>
      </c>
      <c r="B5279" s="10">
        <f>DATE(1904,MONTH(Data_Warmte[[#This Row],[Datumtijd]]),DAY(Data_Warmte[[#This Row],[Datumtijd]]))+TIME(HOUR(Data_Warmte[[#This Row],[Datumtijd]]),MINUTE(Data_Warmte[[#This Row],[Datumtijd]]),SECOND(Data_Warmte[[#This Row],[Datumtijd]]))</f>
        <v>1682.1666666666667</v>
      </c>
      <c r="C5279" s="11">
        <v>7.9200000000000004E-6</v>
      </c>
      <c r="D5279" s="7">
        <f>Data_Warmte[[#This Row],[Fractie]]/MAX(Data_Warmte[Fractie])</f>
        <v>1.9174604920823408E-2</v>
      </c>
    </row>
    <row r="5280" spans="1:4" x14ac:dyDescent="0.25">
      <c r="A5280" s="10">
        <v>44051.208333333336</v>
      </c>
      <c r="B5280" s="10">
        <f>DATE(1904,MONTH(Data_Warmte[[#This Row],[Datumtijd]]),DAY(Data_Warmte[[#This Row],[Datumtijd]]))+TIME(HOUR(Data_Warmte[[#This Row],[Datumtijd]]),MINUTE(Data_Warmte[[#This Row],[Datumtijd]]),SECOND(Data_Warmte[[#This Row],[Datumtijd]]))</f>
        <v>1682.2083333333333</v>
      </c>
      <c r="C5280" s="11">
        <v>8.4999999999999999E-6</v>
      </c>
      <c r="D5280" s="7">
        <f>Data_Warmte[[#This Row],[Fractie]]/MAX(Data_Warmte[Fractie])</f>
        <v>2.0578805786237244E-2</v>
      </c>
    </row>
    <row r="5281" spans="1:4" x14ac:dyDescent="0.25">
      <c r="A5281" s="10">
        <v>44051.25</v>
      </c>
      <c r="B5281" s="10">
        <f>DATE(1904,MONTH(Data_Warmte[[#This Row],[Datumtijd]]),DAY(Data_Warmte[[#This Row],[Datumtijd]]))+TIME(HOUR(Data_Warmte[[#This Row],[Datumtijd]]),MINUTE(Data_Warmte[[#This Row],[Datumtijd]]),SECOND(Data_Warmte[[#This Row],[Datumtijd]]))</f>
        <v>1682.25</v>
      </c>
      <c r="C5281" s="11">
        <v>1.2283839999999997E-5</v>
      </c>
      <c r="D5281" s="7">
        <f>Data_Warmte[[#This Row],[Fractie]]/MAX(Data_Warmte[Fractie])</f>
        <v>2.973961854931911E-2</v>
      </c>
    </row>
    <row r="5282" spans="1:4" x14ac:dyDescent="0.25">
      <c r="A5282" s="10">
        <v>44051.291666666664</v>
      </c>
      <c r="B5282" s="10">
        <f>DATE(1904,MONTH(Data_Warmte[[#This Row],[Datumtijd]]),DAY(Data_Warmte[[#This Row],[Datumtijd]]))+TIME(HOUR(Data_Warmte[[#This Row],[Datumtijd]]),MINUTE(Data_Warmte[[#This Row],[Datumtijd]]),SECOND(Data_Warmte[[#This Row],[Datumtijd]]))</f>
        <v>1682.2916666666667</v>
      </c>
      <c r="C5282" s="11">
        <v>2.3019699999999989E-5</v>
      </c>
      <c r="D5282" s="7">
        <f>Data_Warmte[[#This Row],[Fractie]]/MAX(Data_Warmte[Fractie])</f>
        <v>5.5731521830287678E-2</v>
      </c>
    </row>
    <row r="5283" spans="1:4" x14ac:dyDescent="0.25">
      <c r="A5283" s="10">
        <v>44051.333333333336</v>
      </c>
      <c r="B5283" s="10">
        <f>DATE(1904,MONTH(Data_Warmte[[#This Row],[Datumtijd]]),DAY(Data_Warmte[[#This Row],[Datumtijd]]))+TIME(HOUR(Data_Warmte[[#This Row],[Datumtijd]]),MINUTE(Data_Warmte[[#This Row],[Datumtijd]]),SECOND(Data_Warmte[[#This Row],[Datumtijd]]))</f>
        <v>1682.3333333333333</v>
      </c>
      <c r="C5283" s="11">
        <v>3.230824000000002E-5</v>
      </c>
      <c r="D5283" s="7">
        <f>Data_Warmte[[#This Row],[Fractie]]/MAX(Data_Warmte[Fractie])</f>
        <v>7.8219411324134347E-2</v>
      </c>
    </row>
    <row r="5284" spans="1:4" x14ac:dyDescent="0.25">
      <c r="A5284" s="10">
        <v>44051.375</v>
      </c>
      <c r="B5284" s="10">
        <f>DATE(1904,MONTH(Data_Warmte[[#This Row],[Datumtijd]]),DAY(Data_Warmte[[#This Row],[Datumtijd]]))+TIME(HOUR(Data_Warmte[[#This Row],[Datumtijd]]),MINUTE(Data_Warmte[[#This Row],[Datumtijd]]),SECOND(Data_Warmte[[#This Row],[Datumtijd]]))</f>
        <v>1682.375</v>
      </c>
      <c r="C5284" s="11">
        <v>2.8896719999999989E-5</v>
      </c>
      <c r="D5284" s="7">
        <f>Data_Warmte[[#This Row],[Fractie]]/MAX(Data_Warmte[Fractie])</f>
        <v>6.9959998675209092E-2</v>
      </c>
    </row>
    <row r="5285" spans="1:4" x14ac:dyDescent="0.25">
      <c r="A5285" s="10">
        <v>44051.416666666664</v>
      </c>
      <c r="B5285" s="10">
        <f>DATE(1904,MONTH(Data_Warmte[[#This Row],[Datumtijd]]),DAY(Data_Warmte[[#This Row],[Datumtijd]]))+TIME(HOUR(Data_Warmte[[#This Row],[Datumtijd]]),MINUTE(Data_Warmte[[#This Row],[Datumtijd]]),SECOND(Data_Warmte[[#This Row],[Datumtijd]]))</f>
        <v>1682.4166666666667</v>
      </c>
      <c r="C5285" s="11">
        <v>2.5680000000000001E-5</v>
      </c>
      <c r="D5285" s="7">
        <f>Data_Warmte[[#This Row],[Fractie]]/MAX(Data_Warmte[Fractie])</f>
        <v>6.2172203834184994E-2</v>
      </c>
    </row>
    <row r="5286" spans="1:4" x14ac:dyDescent="0.25">
      <c r="A5286" s="10">
        <v>44051.458333333336</v>
      </c>
      <c r="B5286" s="10">
        <f>DATE(1904,MONTH(Data_Warmte[[#This Row],[Datumtijd]]),DAY(Data_Warmte[[#This Row],[Datumtijd]]))+TIME(HOUR(Data_Warmte[[#This Row],[Datumtijd]]),MINUTE(Data_Warmte[[#This Row],[Datumtijd]]),SECOND(Data_Warmte[[#This Row],[Datumtijd]]))</f>
        <v>1682.4583333333333</v>
      </c>
      <c r="C5286" s="11">
        <v>2.3816690000000005E-5</v>
      </c>
      <c r="D5286" s="7">
        <f>Data_Warmte[[#This Row],[Fractie]]/MAX(Data_Warmte[Fractie])</f>
        <v>5.7661063291884564E-2</v>
      </c>
    </row>
    <row r="5287" spans="1:4" x14ac:dyDescent="0.25">
      <c r="A5287" s="10">
        <v>44051.5</v>
      </c>
      <c r="B5287" s="10">
        <f>DATE(1904,MONTH(Data_Warmte[[#This Row],[Datumtijd]]),DAY(Data_Warmte[[#This Row],[Datumtijd]]))+TIME(HOUR(Data_Warmte[[#This Row],[Datumtijd]]),MINUTE(Data_Warmte[[#This Row],[Datumtijd]]),SECOND(Data_Warmte[[#This Row],[Datumtijd]]))</f>
        <v>1682.5</v>
      </c>
      <c r="C5287" s="11">
        <v>2.4260000000000002E-5</v>
      </c>
      <c r="D5287" s="7">
        <f>Data_Warmte[[#This Row],[Fractie]]/MAX(Data_Warmte[Fractie])</f>
        <v>5.8734332749895951E-2</v>
      </c>
    </row>
    <row r="5288" spans="1:4" x14ac:dyDescent="0.25">
      <c r="A5288" s="10">
        <v>44051.541666666664</v>
      </c>
      <c r="B5288" s="10">
        <f>DATE(1904,MONTH(Data_Warmte[[#This Row],[Datumtijd]]),DAY(Data_Warmte[[#This Row],[Datumtijd]]))+TIME(HOUR(Data_Warmte[[#This Row],[Datumtijd]]),MINUTE(Data_Warmte[[#This Row],[Datumtijd]]),SECOND(Data_Warmte[[#This Row],[Datumtijd]]))</f>
        <v>1682.5416666666667</v>
      </c>
      <c r="C5288" s="11">
        <v>2.0774380000000004E-5</v>
      </c>
      <c r="D5288" s="7">
        <f>Data_Warmte[[#This Row],[Fractie]]/MAX(Data_Warmte[Fractie])</f>
        <v>5.0295521335234274E-2</v>
      </c>
    </row>
    <row r="5289" spans="1:4" x14ac:dyDescent="0.25">
      <c r="A5289" s="10">
        <v>44051.583333333336</v>
      </c>
      <c r="B5289" s="10">
        <f>DATE(1904,MONTH(Data_Warmte[[#This Row],[Datumtijd]]),DAY(Data_Warmte[[#This Row],[Datumtijd]]))+TIME(HOUR(Data_Warmte[[#This Row],[Datumtijd]]),MINUTE(Data_Warmte[[#This Row],[Datumtijd]]),SECOND(Data_Warmte[[#This Row],[Datumtijd]]))</f>
        <v>1682.5833333333333</v>
      </c>
      <c r="C5289" s="11">
        <v>1.7581360000000001E-5</v>
      </c>
      <c r="D5289" s="7">
        <f>Data_Warmte[[#This Row],[Fractie]]/MAX(Data_Warmte[Fractie])</f>
        <v>4.2565105046814121E-2</v>
      </c>
    </row>
    <row r="5290" spans="1:4" x14ac:dyDescent="0.25">
      <c r="A5290" s="10">
        <v>44051.625</v>
      </c>
      <c r="B5290" s="10">
        <f>DATE(1904,MONTH(Data_Warmte[[#This Row],[Datumtijd]]),DAY(Data_Warmte[[#This Row],[Datumtijd]]))+TIME(HOUR(Data_Warmte[[#This Row],[Datumtijd]]),MINUTE(Data_Warmte[[#This Row],[Datumtijd]]),SECOND(Data_Warmte[[#This Row],[Datumtijd]]))</f>
        <v>1682.625</v>
      </c>
      <c r="C5290" s="11">
        <v>1.73399E-5</v>
      </c>
      <c r="D5290" s="7">
        <f>Data_Warmte[[#This Row],[Fractie]]/MAX(Data_Warmte[Fractie])</f>
        <v>4.1980521700326491E-2</v>
      </c>
    </row>
    <row r="5291" spans="1:4" x14ac:dyDescent="0.25">
      <c r="A5291" s="10">
        <v>44051.666666666664</v>
      </c>
      <c r="B5291" s="10">
        <f>DATE(1904,MONTH(Data_Warmte[[#This Row],[Datumtijd]]),DAY(Data_Warmte[[#This Row],[Datumtijd]]))+TIME(HOUR(Data_Warmte[[#This Row],[Datumtijd]]),MINUTE(Data_Warmte[[#This Row],[Datumtijd]]),SECOND(Data_Warmte[[#This Row],[Datumtijd]]))</f>
        <v>1682.6666666666667</v>
      </c>
      <c r="C5291" s="11">
        <v>2.0810399999999996E-5</v>
      </c>
      <c r="D5291" s="7">
        <f>Data_Warmte[[#This Row],[Fractie]]/MAX(Data_Warmte[Fractie])</f>
        <v>5.0382727051048404E-2</v>
      </c>
    </row>
    <row r="5292" spans="1:4" x14ac:dyDescent="0.25">
      <c r="A5292" s="10">
        <v>44051.708333333336</v>
      </c>
      <c r="B5292" s="10">
        <f>DATE(1904,MONTH(Data_Warmte[[#This Row],[Datumtijd]]),DAY(Data_Warmte[[#This Row],[Datumtijd]]))+TIME(HOUR(Data_Warmte[[#This Row],[Datumtijd]]),MINUTE(Data_Warmte[[#This Row],[Datumtijd]]),SECOND(Data_Warmte[[#This Row],[Datumtijd]]))</f>
        <v>1682.7083333333333</v>
      </c>
      <c r="C5292" s="11">
        <v>2.9552180000000007E-5</v>
      </c>
      <c r="D5292" s="7">
        <f>Data_Warmte[[#This Row],[Fractie]]/MAX(Data_Warmte[Fractie])</f>
        <v>7.1546890915285252E-2</v>
      </c>
    </row>
    <row r="5293" spans="1:4" x14ac:dyDescent="0.25">
      <c r="A5293" s="10">
        <v>44051.75</v>
      </c>
      <c r="B5293" s="10">
        <f>DATE(1904,MONTH(Data_Warmte[[#This Row],[Datumtijd]]),DAY(Data_Warmte[[#This Row],[Datumtijd]]))+TIME(HOUR(Data_Warmte[[#This Row],[Datumtijd]]),MINUTE(Data_Warmte[[#This Row],[Datumtijd]]),SECOND(Data_Warmte[[#This Row],[Datumtijd]]))</f>
        <v>1682.75</v>
      </c>
      <c r="C5293" s="11">
        <v>3.3179320000000004E-5</v>
      </c>
      <c r="D5293" s="7">
        <f>Data_Warmte[[#This Row],[Fractie]]/MAX(Data_Warmte[Fractie])</f>
        <v>8.0328327341107897E-2</v>
      </c>
    </row>
    <row r="5294" spans="1:4" x14ac:dyDescent="0.25">
      <c r="A5294" s="10">
        <v>44051.791666666664</v>
      </c>
      <c r="B5294" s="10">
        <f>DATE(1904,MONTH(Data_Warmte[[#This Row],[Datumtijd]]),DAY(Data_Warmte[[#This Row],[Datumtijd]]))+TIME(HOUR(Data_Warmte[[#This Row],[Datumtijd]]),MINUTE(Data_Warmte[[#This Row],[Datumtijd]]),SECOND(Data_Warmte[[#This Row],[Datumtijd]]))</f>
        <v>1682.7916666666667</v>
      </c>
      <c r="C5294" s="11">
        <v>3.0601529999999997E-5</v>
      </c>
      <c r="D5294" s="7">
        <f>Data_Warmte[[#This Row],[Fractie]]/MAX(Data_Warmte[Fractie])</f>
        <v>7.4087405015495586E-2</v>
      </c>
    </row>
    <row r="5295" spans="1:4" x14ac:dyDescent="0.25">
      <c r="A5295" s="10">
        <v>44051.833333333336</v>
      </c>
      <c r="B5295" s="10">
        <f>DATE(1904,MONTH(Data_Warmte[[#This Row],[Datumtijd]]),DAY(Data_Warmte[[#This Row],[Datumtijd]]))+TIME(HOUR(Data_Warmte[[#This Row],[Datumtijd]]),MINUTE(Data_Warmte[[#This Row],[Datumtijd]]),SECOND(Data_Warmte[[#This Row],[Datumtijd]]))</f>
        <v>1682.8333333333333</v>
      </c>
      <c r="C5295" s="11">
        <v>2.3501799999999986E-5</v>
      </c>
      <c r="D5295" s="7">
        <f>Data_Warmte[[#This Row],[Fractie]]/MAX(Data_Warmte[Fractie])</f>
        <v>5.6898703273763548E-2</v>
      </c>
    </row>
    <row r="5296" spans="1:4" x14ac:dyDescent="0.25">
      <c r="A5296" s="10">
        <v>44051.875</v>
      </c>
      <c r="B5296" s="10">
        <f>DATE(1904,MONTH(Data_Warmte[[#This Row],[Datumtijd]]),DAY(Data_Warmte[[#This Row],[Datumtijd]]))+TIME(HOUR(Data_Warmte[[#This Row],[Datumtijd]]),MINUTE(Data_Warmte[[#This Row],[Datumtijd]]),SECOND(Data_Warmte[[#This Row],[Datumtijd]]))</f>
        <v>1682.875</v>
      </c>
      <c r="C5296" s="11">
        <v>1.7329999999999998E-5</v>
      </c>
      <c r="D5296" s="7">
        <f>Data_Warmte[[#This Row],[Fractie]]/MAX(Data_Warmte[Fractie])</f>
        <v>4.1956553444175461E-2</v>
      </c>
    </row>
    <row r="5297" spans="1:4" x14ac:dyDescent="0.25">
      <c r="A5297" s="10">
        <v>44051.916666666664</v>
      </c>
      <c r="B5297" s="10">
        <f>DATE(1904,MONTH(Data_Warmte[[#This Row],[Datumtijd]]),DAY(Data_Warmte[[#This Row],[Datumtijd]]))+TIME(HOUR(Data_Warmte[[#This Row],[Datumtijd]]),MINUTE(Data_Warmte[[#This Row],[Datumtijd]]),SECOND(Data_Warmte[[#This Row],[Datumtijd]]))</f>
        <v>1682.9166666666667</v>
      </c>
      <c r="C5297" s="11">
        <v>1.5081E-5</v>
      </c>
      <c r="D5297" s="7">
        <f>Data_Warmte[[#This Row],[Fractie]]/MAX(Data_Warmte[Fractie])</f>
        <v>3.651164353673457E-2</v>
      </c>
    </row>
    <row r="5298" spans="1:4" x14ac:dyDescent="0.25">
      <c r="A5298" s="10">
        <v>44051.958333333336</v>
      </c>
      <c r="B5298" s="10">
        <f>DATE(1904,MONTH(Data_Warmte[[#This Row],[Datumtijd]]),DAY(Data_Warmte[[#This Row],[Datumtijd]]))+TIME(HOUR(Data_Warmte[[#This Row],[Datumtijd]]),MINUTE(Data_Warmte[[#This Row],[Datumtijd]]),SECOND(Data_Warmte[[#This Row],[Datumtijd]]))</f>
        <v>1682.9583333333333</v>
      </c>
      <c r="C5298" s="11">
        <v>1.188E-5</v>
      </c>
      <c r="D5298" s="7">
        <f>Data_Warmte[[#This Row],[Fractie]]/MAX(Data_Warmte[Fractie])</f>
        <v>2.8761907381235113E-2</v>
      </c>
    </row>
    <row r="5299" spans="1:4" x14ac:dyDescent="0.25">
      <c r="A5299" s="10">
        <v>44052</v>
      </c>
      <c r="B5299" s="10">
        <f>DATE(1904,MONTH(Data_Warmte[[#This Row],[Datumtijd]]),DAY(Data_Warmte[[#This Row],[Datumtijd]]))+TIME(HOUR(Data_Warmte[[#This Row],[Datumtijd]]),MINUTE(Data_Warmte[[#This Row],[Datumtijd]]),SECOND(Data_Warmte[[#This Row],[Datumtijd]]))</f>
        <v>1683</v>
      </c>
      <c r="C5299" s="11">
        <v>9.1300000000000007E-6</v>
      </c>
      <c r="D5299" s="7">
        <f>Data_Warmte[[#This Row],[Fractie]]/MAX(Data_Warmte[Fractie])</f>
        <v>2.2104058450393652E-2</v>
      </c>
    </row>
    <row r="5300" spans="1:4" x14ac:dyDescent="0.25">
      <c r="A5300" s="10">
        <v>44052.041666666664</v>
      </c>
      <c r="B5300" s="10">
        <f>DATE(1904,MONTH(Data_Warmte[[#This Row],[Datumtijd]]),DAY(Data_Warmte[[#This Row],[Datumtijd]]))+TIME(HOUR(Data_Warmte[[#This Row],[Datumtijd]]),MINUTE(Data_Warmte[[#This Row],[Datumtijd]]),SECOND(Data_Warmte[[#This Row],[Datumtijd]]))</f>
        <v>1683.0416666666667</v>
      </c>
      <c r="C5300" s="11">
        <v>7.34E-6</v>
      </c>
      <c r="D5300" s="7">
        <f>Data_Warmte[[#This Row],[Fractie]]/MAX(Data_Warmte[Fractie])</f>
        <v>1.7770404055409573E-2</v>
      </c>
    </row>
    <row r="5301" spans="1:4" x14ac:dyDescent="0.25">
      <c r="A5301" s="10">
        <v>44052.083333333336</v>
      </c>
      <c r="B5301" s="10">
        <f>DATE(1904,MONTH(Data_Warmte[[#This Row],[Datumtijd]]),DAY(Data_Warmte[[#This Row],[Datumtijd]]))+TIME(HOUR(Data_Warmte[[#This Row],[Datumtijd]]),MINUTE(Data_Warmte[[#This Row],[Datumtijd]]),SECOND(Data_Warmte[[#This Row],[Datumtijd]]))</f>
        <v>1683.0833333333333</v>
      </c>
      <c r="C5301" s="11">
        <v>6.4799999999999998E-6</v>
      </c>
      <c r="D5301" s="7">
        <f>Data_Warmte[[#This Row],[Fractie]]/MAX(Data_Warmte[Fractie])</f>
        <v>1.5688313117037334E-2</v>
      </c>
    </row>
    <row r="5302" spans="1:4" x14ac:dyDescent="0.25">
      <c r="A5302" s="10">
        <v>44052.125</v>
      </c>
      <c r="B5302" s="10">
        <f>DATE(1904,MONTH(Data_Warmte[[#This Row],[Datumtijd]]),DAY(Data_Warmte[[#This Row],[Datumtijd]]))+TIME(HOUR(Data_Warmte[[#This Row],[Datumtijd]]),MINUTE(Data_Warmte[[#This Row],[Datumtijd]]),SECOND(Data_Warmte[[#This Row],[Datumtijd]]))</f>
        <v>1683.125</v>
      </c>
      <c r="C5302" s="11">
        <v>6.64E-6</v>
      </c>
      <c r="D5302" s="7">
        <f>Data_Warmte[[#This Row],[Fractie]]/MAX(Data_Warmte[Fractie])</f>
        <v>1.6075678873013564E-2</v>
      </c>
    </row>
    <row r="5303" spans="1:4" x14ac:dyDescent="0.25">
      <c r="A5303" s="10">
        <v>44052.166666666664</v>
      </c>
      <c r="B5303" s="10">
        <f>DATE(1904,MONTH(Data_Warmte[[#This Row],[Datumtijd]]),DAY(Data_Warmte[[#This Row],[Datumtijd]]))+TIME(HOUR(Data_Warmte[[#This Row],[Datumtijd]]),MINUTE(Data_Warmte[[#This Row],[Datumtijd]]),SECOND(Data_Warmte[[#This Row],[Datumtijd]]))</f>
        <v>1683.1666666666667</v>
      </c>
      <c r="C5303" s="11">
        <v>6.4899999999999997E-6</v>
      </c>
      <c r="D5303" s="7">
        <f>Data_Warmte[[#This Row],[Fractie]]/MAX(Data_Warmte[Fractie])</f>
        <v>1.5712523476785846E-2</v>
      </c>
    </row>
    <row r="5304" spans="1:4" x14ac:dyDescent="0.25">
      <c r="A5304" s="10">
        <v>44052.208333333336</v>
      </c>
      <c r="B5304" s="10">
        <f>DATE(1904,MONTH(Data_Warmte[[#This Row],[Datumtijd]]),DAY(Data_Warmte[[#This Row],[Datumtijd]]))+TIME(HOUR(Data_Warmte[[#This Row],[Datumtijd]]),MINUTE(Data_Warmte[[#This Row],[Datumtijd]]),SECOND(Data_Warmte[[#This Row],[Datumtijd]]))</f>
        <v>1683.2083333333333</v>
      </c>
      <c r="C5304" s="11">
        <v>7.17E-6</v>
      </c>
      <c r="D5304" s="7">
        <f>Data_Warmte[[#This Row],[Fractie]]/MAX(Data_Warmte[Fractie])</f>
        <v>1.7358827939684827E-2</v>
      </c>
    </row>
    <row r="5305" spans="1:4" x14ac:dyDescent="0.25">
      <c r="A5305" s="10">
        <v>44052.25</v>
      </c>
      <c r="B5305" s="10">
        <f>DATE(1904,MONTH(Data_Warmte[[#This Row],[Datumtijd]]),DAY(Data_Warmte[[#This Row],[Datumtijd]]))+TIME(HOUR(Data_Warmte[[#This Row],[Datumtijd]]),MINUTE(Data_Warmte[[#This Row],[Datumtijd]]),SECOND(Data_Warmte[[#This Row],[Datumtijd]]))</f>
        <v>1683.25</v>
      </c>
      <c r="C5305" s="11">
        <v>9.8800000000000003E-6</v>
      </c>
      <c r="D5305" s="7">
        <f>Data_Warmte[[#This Row],[Fractie]]/MAX(Data_Warmte[Fractie])</f>
        <v>2.391983543153223E-2</v>
      </c>
    </row>
    <row r="5306" spans="1:4" x14ac:dyDescent="0.25">
      <c r="A5306" s="10">
        <v>44052.291666666664</v>
      </c>
      <c r="B5306" s="10">
        <f>DATE(1904,MONTH(Data_Warmte[[#This Row],[Datumtijd]]),DAY(Data_Warmte[[#This Row],[Datumtijd]]))+TIME(HOUR(Data_Warmte[[#This Row],[Datumtijd]]),MINUTE(Data_Warmte[[#This Row],[Datumtijd]]),SECOND(Data_Warmte[[#This Row],[Datumtijd]]))</f>
        <v>1683.2916666666667</v>
      </c>
      <c r="C5306" s="11">
        <v>1.8121529999999984E-5</v>
      </c>
      <c r="D5306" s="7">
        <f>Data_Warmte[[#This Row],[Fractie]]/MAX(Data_Warmte[Fractie])</f>
        <v>4.3872876049349585E-2</v>
      </c>
    </row>
    <row r="5307" spans="1:4" x14ac:dyDescent="0.25">
      <c r="A5307" s="10">
        <v>44052.333333333336</v>
      </c>
      <c r="B5307" s="10">
        <f>DATE(1904,MONTH(Data_Warmte[[#This Row],[Datumtijd]]),DAY(Data_Warmte[[#This Row],[Datumtijd]]))+TIME(HOUR(Data_Warmte[[#This Row],[Datumtijd]]),MINUTE(Data_Warmte[[#This Row],[Datumtijd]]),SECOND(Data_Warmte[[#This Row],[Datumtijd]]))</f>
        <v>1683.3333333333333</v>
      </c>
      <c r="C5307" s="11">
        <v>3.0920080000000014E-5</v>
      </c>
      <c r="D5307" s="7">
        <f>Data_Warmte[[#This Row],[Fractie]]/MAX(Data_Warmte[Fractie])</f>
        <v>7.4858626025284564E-2</v>
      </c>
    </row>
    <row r="5308" spans="1:4" x14ac:dyDescent="0.25">
      <c r="A5308" s="10">
        <v>44052.375</v>
      </c>
      <c r="B5308" s="10">
        <f>DATE(1904,MONTH(Data_Warmte[[#This Row],[Datumtijd]]),DAY(Data_Warmte[[#This Row],[Datumtijd]]))+TIME(HOUR(Data_Warmte[[#This Row],[Datumtijd]]),MINUTE(Data_Warmte[[#This Row],[Datumtijd]]),SECOND(Data_Warmte[[#This Row],[Datumtijd]]))</f>
        <v>1683.375</v>
      </c>
      <c r="C5308" s="11">
        <v>3.3466000000000001E-5</v>
      </c>
      <c r="D5308" s="7">
        <f>Data_Warmte[[#This Row],[Fractie]]/MAX(Data_Warmte[Fractie])</f>
        <v>8.1022389934378311E-2</v>
      </c>
    </row>
    <row r="5309" spans="1:4" x14ac:dyDescent="0.25">
      <c r="A5309" s="10">
        <v>44052.416666666664</v>
      </c>
      <c r="B5309" s="10">
        <f>DATE(1904,MONTH(Data_Warmte[[#This Row],[Datumtijd]]),DAY(Data_Warmte[[#This Row],[Datumtijd]]))+TIME(HOUR(Data_Warmte[[#This Row],[Datumtijd]]),MINUTE(Data_Warmte[[#This Row],[Datumtijd]]),SECOND(Data_Warmte[[#This Row],[Datumtijd]]))</f>
        <v>1683.4166666666667</v>
      </c>
      <c r="C5309" s="11">
        <v>2.9050000000000001E-5</v>
      </c>
      <c r="D5309" s="7">
        <f>Data_Warmte[[#This Row],[Fractie]]/MAX(Data_Warmte[Fractie])</f>
        <v>7.0331095069434343E-2</v>
      </c>
    </row>
    <row r="5310" spans="1:4" x14ac:dyDescent="0.25">
      <c r="A5310" s="10">
        <v>44052.458333333336</v>
      </c>
      <c r="B5310" s="10">
        <f>DATE(1904,MONTH(Data_Warmte[[#This Row],[Datumtijd]]),DAY(Data_Warmte[[#This Row],[Datumtijd]]))+TIME(HOUR(Data_Warmte[[#This Row],[Datumtijd]]),MINUTE(Data_Warmte[[#This Row],[Datumtijd]]),SECOND(Data_Warmte[[#This Row],[Datumtijd]]))</f>
        <v>1683.4583333333333</v>
      </c>
      <c r="C5310" s="11">
        <v>2.8949999999999999E-5</v>
      </c>
      <c r="D5310" s="7">
        <f>Data_Warmte[[#This Row],[Fractie]]/MAX(Data_Warmte[Fractie])</f>
        <v>7.0088991471949191E-2</v>
      </c>
    </row>
    <row r="5311" spans="1:4" x14ac:dyDescent="0.25">
      <c r="A5311" s="10">
        <v>44052.5</v>
      </c>
      <c r="B5311" s="10">
        <f>DATE(1904,MONTH(Data_Warmte[[#This Row],[Datumtijd]]),DAY(Data_Warmte[[#This Row],[Datumtijd]]))+TIME(HOUR(Data_Warmte[[#This Row],[Datumtijd]]),MINUTE(Data_Warmte[[#This Row],[Datumtijd]]),SECOND(Data_Warmte[[#This Row],[Datumtijd]]))</f>
        <v>1683.5</v>
      </c>
      <c r="C5311" s="11">
        <v>2.8220000000000001E-5</v>
      </c>
      <c r="D5311" s="7">
        <f>Data_Warmte[[#This Row],[Fractie]]/MAX(Data_Warmte[Fractie])</f>
        <v>6.8321635210307652E-2</v>
      </c>
    </row>
    <row r="5312" spans="1:4" x14ac:dyDescent="0.25">
      <c r="A5312" s="10">
        <v>44052.541666666664</v>
      </c>
      <c r="B5312" s="10">
        <f>DATE(1904,MONTH(Data_Warmte[[#This Row],[Datumtijd]]),DAY(Data_Warmte[[#This Row],[Datumtijd]]))+TIME(HOUR(Data_Warmte[[#This Row],[Datumtijd]]),MINUTE(Data_Warmte[[#This Row],[Datumtijd]]),SECOND(Data_Warmte[[#This Row],[Datumtijd]]))</f>
        <v>1683.5416666666667</v>
      </c>
      <c r="C5312" s="11">
        <v>2.3240000000000001E-5</v>
      </c>
      <c r="D5312" s="7">
        <f>Data_Warmte[[#This Row],[Fractie]]/MAX(Data_Warmte[Fractie])</f>
        <v>5.6264876055547475E-2</v>
      </c>
    </row>
    <row r="5313" spans="1:4" x14ac:dyDescent="0.25">
      <c r="A5313" s="10">
        <v>44052.583333333336</v>
      </c>
      <c r="B5313" s="10">
        <f>DATE(1904,MONTH(Data_Warmte[[#This Row],[Datumtijd]]),DAY(Data_Warmte[[#This Row],[Datumtijd]]))+TIME(HOUR(Data_Warmte[[#This Row],[Datumtijd]]),MINUTE(Data_Warmte[[#This Row],[Datumtijd]]),SECOND(Data_Warmte[[#This Row],[Datumtijd]]))</f>
        <v>1683.5833333333333</v>
      </c>
      <c r="C5313" s="11">
        <v>1.7589999999999999E-5</v>
      </c>
      <c r="D5313" s="7">
        <f>Data_Warmte[[#This Row],[Fractie]]/MAX(Data_Warmte[Fractie])</f>
        <v>4.2586022797636833E-2</v>
      </c>
    </row>
    <row r="5314" spans="1:4" x14ac:dyDescent="0.25">
      <c r="A5314" s="10">
        <v>44052.625</v>
      </c>
      <c r="B5314" s="10">
        <f>DATE(1904,MONTH(Data_Warmte[[#This Row],[Datumtijd]]),DAY(Data_Warmte[[#This Row],[Datumtijd]]))+TIME(HOUR(Data_Warmte[[#This Row],[Datumtijd]]),MINUTE(Data_Warmte[[#This Row],[Datumtijd]]),SECOND(Data_Warmte[[#This Row],[Datumtijd]]))</f>
        <v>1683.625</v>
      </c>
      <c r="C5314" s="11">
        <v>1.7087880000000005E-5</v>
      </c>
      <c r="D5314" s="7">
        <f>Data_Warmte[[#This Row],[Fractie]]/MAX(Data_Warmte[Fractie])</f>
        <v>4.1370372213944441E-2</v>
      </c>
    </row>
    <row r="5315" spans="1:4" x14ac:dyDescent="0.25">
      <c r="A5315" s="10">
        <v>44052.666666666664</v>
      </c>
      <c r="B5315" s="10">
        <f>DATE(1904,MONTH(Data_Warmte[[#This Row],[Datumtijd]]),DAY(Data_Warmte[[#This Row],[Datumtijd]]))+TIME(HOUR(Data_Warmte[[#This Row],[Datumtijd]]),MINUTE(Data_Warmte[[#This Row],[Datumtijd]]),SECOND(Data_Warmte[[#This Row],[Datumtijd]]))</f>
        <v>1683.6666666666667</v>
      </c>
      <c r="C5315" s="11">
        <v>1.84E-5</v>
      </c>
      <c r="D5315" s="7">
        <f>Data_Warmte[[#This Row],[Fractie]]/MAX(Data_Warmte[Fractie])</f>
        <v>4.4547061937266506E-2</v>
      </c>
    </row>
    <row r="5316" spans="1:4" x14ac:dyDescent="0.25">
      <c r="A5316" s="10">
        <v>44052.708333333336</v>
      </c>
      <c r="B5316" s="10">
        <f>DATE(1904,MONTH(Data_Warmte[[#This Row],[Datumtijd]]),DAY(Data_Warmte[[#This Row],[Datumtijd]]))+TIME(HOUR(Data_Warmte[[#This Row],[Datumtijd]]),MINUTE(Data_Warmte[[#This Row],[Datumtijd]]),SECOND(Data_Warmte[[#This Row],[Datumtijd]]))</f>
        <v>1683.7083333333333</v>
      </c>
      <c r="C5316" s="11">
        <v>2.7443649999999993E-5</v>
      </c>
      <c r="D5316" s="7">
        <f>Data_Warmte[[#This Row],[Fractie]]/MAX(Data_Warmte[Fractie])</f>
        <v>6.6442063931231712E-2</v>
      </c>
    </row>
    <row r="5317" spans="1:4" x14ac:dyDescent="0.25">
      <c r="A5317" s="10">
        <v>44052.75</v>
      </c>
      <c r="B5317" s="10">
        <f>DATE(1904,MONTH(Data_Warmte[[#This Row],[Datumtijd]]),DAY(Data_Warmte[[#This Row],[Datumtijd]]))+TIME(HOUR(Data_Warmte[[#This Row],[Datumtijd]]),MINUTE(Data_Warmte[[#This Row],[Datumtijd]]),SECOND(Data_Warmte[[#This Row],[Datumtijd]]))</f>
        <v>1683.75</v>
      </c>
      <c r="C5317" s="11">
        <v>3.238632E-5</v>
      </c>
      <c r="D5317" s="7">
        <f>Data_Warmte[[#This Row],[Fractie]]/MAX(Data_Warmte[Fractie])</f>
        <v>7.8408445813050703E-2</v>
      </c>
    </row>
    <row r="5318" spans="1:4" x14ac:dyDescent="0.25">
      <c r="A5318" s="10">
        <v>44052.791666666664</v>
      </c>
      <c r="B5318" s="10">
        <f>DATE(1904,MONTH(Data_Warmte[[#This Row],[Datumtijd]]),DAY(Data_Warmte[[#This Row],[Datumtijd]]))+TIME(HOUR(Data_Warmte[[#This Row],[Datumtijd]]),MINUTE(Data_Warmte[[#This Row],[Datumtijd]]),SECOND(Data_Warmte[[#This Row],[Datumtijd]]))</f>
        <v>1683.7916666666667</v>
      </c>
      <c r="C5318" s="11">
        <v>3.0026949999999989E-5</v>
      </c>
      <c r="D5318" s="7">
        <f>Data_Warmte[[#This Row],[Fractie]]/MAX(Data_Warmte[Fractie])</f>
        <v>7.2696326165065425E-2</v>
      </c>
    </row>
    <row r="5319" spans="1:4" x14ac:dyDescent="0.25">
      <c r="A5319" s="10">
        <v>44052.833333333336</v>
      </c>
      <c r="B5319" s="10">
        <f>DATE(1904,MONTH(Data_Warmte[[#This Row],[Datumtijd]]),DAY(Data_Warmte[[#This Row],[Datumtijd]]))+TIME(HOUR(Data_Warmte[[#This Row],[Datumtijd]]),MINUTE(Data_Warmte[[#This Row],[Datumtijd]]),SECOND(Data_Warmte[[#This Row],[Datumtijd]]))</f>
        <v>1683.8333333333333</v>
      </c>
      <c r="C5319" s="11">
        <v>2.3498699999999996E-5</v>
      </c>
      <c r="D5319" s="7">
        <f>Data_Warmte[[#This Row],[Fractie]]/MAX(Data_Warmte[Fractie])</f>
        <v>5.6891198062241535E-2</v>
      </c>
    </row>
    <row r="5320" spans="1:4" x14ac:dyDescent="0.25">
      <c r="A5320" s="10">
        <v>44052.875</v>
      </c>
      <c r="B5320" s="10">
        <f>DATE(1904,MONTH(Data_Warmte[[#This Row],[Datumtijd]]),DAY(Data_Warmte[[#This Row],[Datumtijd]]))+TIME(HOUR(Data_Warmte[[#This Row],[Datumtijd]]),MINUTE(Data_Warmte[[#This Row],[Datumtijd]]),SECOND(Data_Warmte[[#This Row],[Datumtijd]]))</f>
        <v>1683.875</v>
      </c>
      <c r="C5320" s="11">
        <v>1.8439000000000018E-5</v>
      </c>
      <c r="D5320" s="7">
        <f>Data_Warmte[[#This Row],[Fractie]]/MAX(Data_Warmte[Fractie])</f>
        <v>4.4641482340285754E-2</v>
      </c>
    </row>
    <row r="5321" spans="1:4" x14ac:dyDescent="0.25">
      <c r="A5321" s="10">
        <v>44052.916666666664</v>
      </c>
      <c r="B5321" s="10">
        <f>DATE(1904,MONTH(Data_Warmte[[#This Row],[Datumtijd]]),DAY(Data_Warmte[[#This Row],[Datumtijd]]))+TIME(HOUR(Data_Warmte[[#This Row],[Datumtijd]]),MINUTE(Data_Warmte[[#This Row],[Datumtijd]]),SECOND(Data_Warmte[[#This Row],[Datumtijd]]))</f>
        <v>1683.9166666666667</v>
      </c>
      <c r="C5321" s="11">
        <v>1.5842610000000004E-5</v>
      </c>
      <c r="D5321" s="7">
        <f>Data_Warmte[[#This Row],[Fractie]]/MAX(Data_Warmte[Fractie])</f>
        <v>3.8355528745541184E-2</v>
      </c>
    </row>
    <row r="5322" spans="1:4" x14ac:dyDescent="0.25">
      <c r="A5322" s="10">
        <v>44052.958333333336</v>
      </c>
      <c r="B5322" s="10">
        <f>DATE(1904,MONTH(Data_Warmte[[#This Row],[Datumtijd]]),DAY(Data_Warmte[[#This Row],[Datumtijd]]))+TIME(HOUR(Data_Warmte[[#This Row],[Datumtijd]]),MINUTE(Data_Warmte[[#This Row],[Datumtijd]]),SECOND(Data_Warmte[[#This Row],[Datumtijd]]))</f>
        <v>1683.9583333333333</v>
      </c>
      <c r="C5322" s="11">
        <v>1.13E-5</v>
      </c>
      <c r="D5322" s="7">
        <f>Data_Warmte[[#This Row],[Fractie]]/MAX(Data_Warmte[Fractie])</f>
        <v>2.7357706515821277E-2</v>
      </c>
    </row>
    <row r="5323" spans="1:4" x14ac:dyDescent="0.25">
      <c r="A5323" s="10">
        <v>44053</v>
      </c>
      <c r="B5323" s="10">
        <f>DATE(1904,MONTH(Data_Warmte[[#This Row],[Datumtijd]]),DAY(Data_Warmte[[#This Row],[Datumtijd]]))+TIME(HOUR(Data_Warmte[[#This Row],[Datumtijd]]),MINUTE(Data_Warmte[[#This Row],[Datumtijd]]),SECOND(Data_Warmte[[#This Row],[Datumtijd]]))</f>
        <v>1684</v>
      </c>
      <c r="C5323" s="11">
        <v>8.1126999999999994E-6</v>
      </c>
      <c r="D5323" s="7">
        <f>Data_Warmte[[#This Row],[Fractie]]/MAX(Data_Warmte[Fractie])</f>
        <v>1.9641138553177281E-2</v>
      </c>
    </row>
    <row r="5324" spans="1:4" x14ac:dyDescent="0.25">
      <c r="A5324" s="10">
        <v>44053.041666666664</v>
      </c>
      <c r="B5324" s="10">
        <f>DATE(1904,MONTH(Data_Warmte[[#This Row],[Datumtijd]]),DAY(Data_Warmte[[#This Row],[Datumtijd]]))+TIME(HOUR(Data_Warmte[[#This Row],[Datumtijd]]),MINUTE(Data_Warmte[[#This Row],[Datumtijd]]),SECOND(Data_Warmte[[#This Row],[Datumtijd]]))</f>
        <v>1684.0416666666667</v>
      </c>
      <c r="C5324" s="11">
        <v>7.0859200000000008E-6</v>
      </c>
      <c r="D5324" s="7">
        <f>Data_Warmte[[#This Row],[Fractie]]/MAX(Data_Warmte[Fractie])</f>
        <v>1.7155267234919322E-2</v>
      </c>
    </row>
    <row r="5325" spans="1:4" x14ac:dyDescent="0.25">
      <c r="A5325" s="10">
        <v>44053.083333333336</v>
      </c>
      <c r="B5325" s="10">
        <f>DATE(1904,MONTH(Data_Warmte[[#This Row],[Datumtijd]]),DAY(Data_Warmte[[#This Row],[Datumtijd]]))+TIME(HOUR(Data_Warmte[[#This Row],[Datumtijd]]),MINUTE(Data_Warmte[[#This Row],[Datumtijd]]),SECOND(Data_Warmte[[#This Row],[Datumtijd]]))</f>
        <v>1684.0833333333333</v>
      </c>
      <c r="C5325" s="11">
        <v>7.1437199999999945E-6</v>
      </c>
      <c r="D5325" s="7">
        <f>Data_Warmte[[#This Row],[Fractie]]/MAX(Data_Warmte[Fractie])</f>
        <v>1.7295203114265717E-2</v>
      </c>
    </row>
    <row r="5326" spans="1:4" x14ac:dyDescent="0.25">
      <c r="A5326" s="10">
        <v>44053.125</v>
      </c>
      <c r="B5326" s="10">
        <f>DATE(1904,MONTH(Data_Warmte[[#This Row],[Datumtijd]]),DAY(Data_Warmte[[#This Row],[Datumtijd]]))+TIME(HOUR(Data_Warmte[[#This Row],[Datumtijd]]),MINUTE(Data_Warmte[[#This Row],[Datumtijd]]),SECOND(Data_Warmte[[#This Row],[Datumtijd]]))</f>
        <v>1684.125</v>
      </c>
      <c r="C5326" s="11">
        <v>7.4815099999999993E-6</v>
      </c>
      <c r="D5326" s="7">
        <f>Data_Warmte[[#This Row],[Fractie]]/MAX(Data_Warmte[Fractie])</f>
        <v>1.8113004856210799E-2</v>
      </c>
    </row>
    <row r="5327" spans="1:4" x14ac:dyDescent="0.25">
      <c r="A5327" s="10">
        <v>44053.166666666664</v>
      </c>
      <c r="B5327" s="10">
        <f>DATE(1904,MONTH(Data_Warmte[[#This Row],[Datumtijd]]),DAY(Data_Warmte[[#This Row],[Datumtijd]]))+TIME(HOUR(Data_Warmte[[#This Row],[Datumtijd]]),MINUTE(Data_Warmte[[#This Row],[Datumtijd]]),SECOND(Data_Warmte[[#This Row],[Datumtijd]]))</f>
        <v>1684.1666666666667</v>
      </c>
      <c r="C5327" s="11">
        <v>7.9699999999999999E-6</v>
      </c>
      <c r="D5327" s="7">
        <f>Data_Warmte[[#This Row],[Fractie]]/MAX(Data_Warmte[Fractie])</f>
        <v>1.9295656719565981E-2</v>
      </c>
    </row>
    <row r="5328" spans="1:4" x14ac:dyDescent="0.25">
      <c r="A5328" s="10">
        <v>44053.208333333336</v>
      </c>
      <c r="B5328" s="10">
        <f>DATE(1904,MONTH(Data_Warmte[[#This Row],[Datumtijd]]),DAY(Data_Warmte[[#This Row],[Datumtijd]]))+TIME(HOUR(Data_Warmte[[#This Row],[Datumtijd]]),MINUTE(Data_Warmte[[#This Row],[Datumtijd]]),SECOND(Data_Warmte[[#This Row],[Datumtijd]]))</f>
        <v>1684.2083333333333</v>
      </c>
      <c r="C5328" s="11">
        <v>1.149E-5</v>
      </c>
      <c r="D5328" s="7">
        <f>Data_Warmte[[#This Row],[Fractie]]/MAX(Data_Warmte[Fractie])</f>
        <v>2.7817703351043051E-2</v>
      </c>
    </row>
    <row r="5329" spans="1:4" x14ac:dyDescent="0.25">
      <c r="A5329" s="10">
        <v>44053.25</v>
      </c>
      <c r="B5329" s="10">
        <f>DATE(1904,MONTH(Data_Warmte[[#This Row],[Datumtijd]]),DAY(Data_Warmte[[#This Row],[Datumtijd]]))+TIME(HOUR(Data_Warmte[[#This Row],[Datumtijd]]),MINUTE(Data_Warmte[[#This Row],[Datumtijd]]),SECOND(Data_Warmte[[#This Row],[Datumtijd]]))</f>
        <v>1684.25</v>
      </c>
      <c r="C5329" s="11">
        <v>2.176864000000001E-5</v>
      </c>
      <c r="D5329" s="7">
        <f>Data_Warmte[[#This Row],[Fractie]]/MAX(Data_Warmte[Fractie])</f>
        <v>5.2702660563590083E-2</v>
      </c>
    </row>
    <row r="5330" spans="1:4" x14ac:dyDescent="0.25">
      <c r="A5330" s="10">
        <v>44053.291666666664</v>
      </c>
      <c r="B5330" s="10">
        <f>DATE(1904,MONTH(Data_Warmte[[#This Row],[Datumtijd]]),DAY(Data_Warmte[[#This Row],[Datumtijd]]))+TIME(HOUR(Data_Warmte[[#This Row],[Datumtijd]]),MINUTE(Data_Warmte[[#This Row],[Datumtijd]]),SECOND(Data_Warmte[[#This Row],[Datumtijd]]))</f>
        <v>1684.2916666666667</v>
      </c>
      <c r="C5330" s="11">
        <v>2.4806999999999995E-5</v>
      </c>
      <c r="D5330" s="7">
        <f>Data_Warmte[[#This Row],[Fractie]]/MAX(Data_Warmte[Fractie])</f>
        <v>6.0058639428139667E-2</v>
      </c>
    </row>
    <row r="5331" spans="1:4" x14ac:dyDescent="0.25">
      <c r="A5331" s="10">
        <v>44053.333333333336</v>
      </c>
      <c r="B5331" s="10">
        <f>DATE(1904,MONTH(Data_Warmte[[#This Row],[Datumtijd]]),DAY(Data_Warmte[[#This Row],[Datumtijd]]))+TIME(HOUR(Data_Warmte[[#This Row],[Datumtijd]]),MINUTE(Data_Warmte[[#This Row],[Datumtijd]]),SECOND(Data_Warmte[[#This Row],[Datumtijd]]))</f>
        <v>1684.3333333333333</v>
      </c>
      <c r="C5331" s="11">
        <v>2.3519999999999998E-5</v>
      </c>
      <c r="D5331" s="7">
        <f>Data_Warmte[[#This Row],[Fractie]]/MAX(Data_Warmte[Fractie])</f>
        <v>5.6942766128505871E-2</v>
      </c>
    </row>
    <row r="5332" spans="1:4" x14ac:dyDescent="0.25">
      <c r="A5332" s="10">
        <v>44053.375</v>
      </c>
      <c r="B5332" s="10">
        <f>DATE(1904,MONTH(Data_Warmte[[#This Row],[Datumtijd]]),DAY(Data_Warmte[[#This Row],[Datumtijd]]))+TIME(HOUR(Data_Warmte[[#This Row],[Datumtijd]]),MINUTE(Data_Warmte[[#This Row],[Datumtijd]]),SECOND(Data_Warmte[[#This Row],[Datumtijd]]))</f>
        <v>1684.375</v>
      </c>
      <c r="C5332" s="11">
        <v>2.3879999999999998E-5</v>
      </c>
      <c r="D5332" s="7">
        <f>Data_Warmte[[#This Row],[Fractie]]/MAX(Data_Warmte[Fractie])</f>
        <v>5.7814339079452395E-2</v>
      </c>
    </row>
    <row r="5333" spans="1:4" x14ac:dyDescent="0.25">
      <c r="A5333" s="10">
        <v>44053.416666666664</v>
      </c>
      <c r="B5333" s="10">
        <f>DATE(1904,MONTH(Data_Warmte[[#This Row],[Datumtijd]]),DAY(Data_Warmte[[#This Row],[Datumtijd]]))+TIME(HOUR(Data_Warmte[[#This Row],[Datumtijd]]),MINUTE(Data_Warmte[[#This Row],[Datumtijd]]),SECOND(Data_Warmte[[#This Row],[Datumtijd]]))</f>
        <v>1684.4166666666667</v>
      </c>
      <c r="C5333" s="11">
        <v>2.0129999999999999E-5</v>
      </c>
      <c r="D5333" s="7">
        <f>Data_Warmte[[#This Row],[Fractie]]/MAX(Data_Warmte[Fractie])</f>
        <v>4.873545417375949E-2</v>
      </c>
    </row>
    <row r="5334" spans="1:4" x14ac:dyDescent="0.25">
      <c r="A5334" s="10">
        <v>44053.458333333336</v>
      </c>
      <c r="B5334" s="10">
        <f>DATE(1904,MONTH(Data_Warmte[[#This Row],[Datumtijd]]),DAY(Data_Warmte[[#This Row],[Datumtijd]]))+TIME(HOUR(Data_Warmte[[#This Row],[Datumtijd]]),MINUTE(Data_Warmte[[#This Row],[Datumtijd]]),SECOND(Data_Warmte[[#This Row],[Datumtijd]]))</f>
        <v>1684.4583333333333</v>
      </c>
      <c r="C5334" s="11">
        <v>2.2079999999999999E-5</v>
      </c>
      <c r="D5334" s="7">
        <f>Data_Warmte[[#This Row],[Fractie]]/MAX(Data_Warmte[Fractie])</f>
        <v>5.3456474324719803E-2</v>
      </c>
    </row>
    <row r="5335" spans="1:4" x14ac:dyDescent="0.25">
      <c r="A5335" s="10">
        <v>44053.5</v>
      </c>
      <c r="B5335" s="10">
        <f>DATE(1904,MONTH(Data_Warmte[[#This Row],[Datumtijd]]),DAY(Data_Warmte[[#This Row],[Datumtijd]]))+TIME(HOUR(Data_Warmte[[#This Row],[Datumtijd]]),MINUTE(Data_Warmte[[#This Row],[Datumtijd]]),SECOND(Data_Warmte[[#This Row],[Datumtijd]]))</f>
        <v>1684.5</v>
      </c>
      <c r="C5335" s="11">
        <v>2.1489999999999999E-5</v>
      </c>
      <c r="D5335" s="7">
        <f>Data_Warmte[[#This Row],[Fractie]]/MAX(Data_Warmte[Fractie])</f>
        <v>5.2028063099557452E-2</v>
      </c>
    </row>
    <row r="5336" spans="1:4" x14ac:dyDescent="0.25">
      <c r="A5336" s="10">
        <v>44053.541666666664</v>
      </c>
      <c r="B5336" s="10">
        <f>DATE(1904,MONTH(Data_Warmte[[#This Row],[Datumtijd]]),DAY(Data_Warmte[[#This Row],[Datumtijd]]))+TIME(HOUR(Data_Warmte[[#This Row],[Datumtijd]]),MINUTE(Data_Warmte[[#This Row],[Datumtijd]]),SECOND(Data_Warmte[[#This Row],[Datumtijd]]))</f>
        <v>1684.5416666666667</v>
      </c>
      <c r="C5336" s="11">
        <v>1.7600000000000001E-5</v>
      </c>
      <c r="D5336" s="7">
        <f>Data_Warmte[[#This Row],[Fractie]]/MAX(Data_Warmte[Fractie])</f>
        <v>4.2610233157385352E-2</v>
      </c>
    </row>
    <row r="5337" spans="1:4" x14ac:dyDescent="0.25">
      <c r="A5337" s="10">
        <v>44053.583333333336</v>
      </c>
      <c r="B5337" s="10">
        <f>DATE(1904,MONTH(Data_Warmte[[#This Row],[Datumtijd]]),DAY(Data_Warmte[[#This Row],[Datumtijd]]))+TIME(HOUR(Data_Warmte[[#This Row],[Datumtijd]]),MINUTE(Data_Warmte[[#This Row],[Datumtijd]]),SECOND(Data_Warmte[[#This Row],[Datumtijd]]))</f>
        <v>1684.5833333333333</v>
      </c>
      <c r="C5337" s="11">
        <v>1.6120000000000002E-5</v>
      </c>
      <c r="D5337" s="7">
        <f>Data_Warmte[[#This Row],[Fractie]]/MAX(Data_Warmte[Fractie])</f>
        <v>3.9027099914605221E-2</v>
      </c>
    </row>
    <row r="5338" spans="1:4" x14ac:dyDescent="0.25">
      <c r="A5338" s="10">
        <v>44053.625</v>
      </c>
      <c r="B5338" s="10">
        <f>DATE(1904,MONTH(Data_Warmte[[#This Row],[Datumtijd]]),DAY(Data_Warmte[[#This Row],[Datumtijd]]))+TIME(HOUR(Data_Warmte[[#This Row],[Datumtijd]]),MINUTE(Data_Warmte[[#This Row],[Datumtijd]]),SECOND(Data_Warmte[[#This Row],[Datumtijd]]))</f>
        <v>1684.625</v>
      </c>
      <c r="C5338" s="11">
        <v>1.6779999999999999E-5</v>
      </c>
      <c r="D5338" s="7">
        <f>Data_Warmte[[#This Row],[Fractie]]/MAX(Data_Warmte[Fractie])</f>
        <v>4.0624983658007166E-2</v>
      </c>
    </row>
    <row r="5339" spans="1:4" x14ac:dyDescent="0.25">
      <c r="A5339" s="10">
        <v>44053.666666666664</v>
      </c>
      <c r="B5339" s="10">
        <f>DATE(1904,MONTH(Data_Warmte[[#This Row],[Datumtijd]]),DAY(Data_Warmte[[#This Row],[Datumtijd]]))+TIME(HOUR(Data_Warmte[[#This Row],[Datumtijd]]),MINUTE(Data_Warmte[[#This Row],[Datumtijd]]),SECOND(Data_Warmte[[#This Row],[Datumtijd]]))</f>
        <v>1684.6666666666667</v>
      </c>
      <c r="C5339" s="11">
        <v>2.2549999999999999E-5</v>
      </c>
      <c r="D5339" s="7">
        <f>Data_Warmte[[#This Row],[Fractie]]/MAX(Data_Warmte[Fractie])</f>
        <v>5.4594361232899978E-2</v>
      </c>
    </row>
    <row r="5340" spans="1:4" x14ac:dyDescent="0.25">
      <c r="A5340" s="10">
        <v>44053.708333333336</v>
      </c>
      <c r="B5340" s="10">
        <f>DATE(1904,MONTH(Data_Warmte[[#This Row],[Datumtijd]]),DAY(Data_Warmte[[#This Row],[Datumtijd]]))+TIME(HOUR(Data_Warmte[[#This Row],[Datumtijd]]),MINUTE(Data_Warmte[[#This Row],[Datumtijd]]),SECOND(Data_Warmte[[#This Row],[Datumtijd]]))</f>
        <v>1684.7083333333333</v>
      </c>
      <c r="C5340" s="11">
        <v>3.8855819999999989E-5</v>
      </c>
      <c r="D5340" s="7">
        <f>Data_Warmte[[#This Row],[Fractie]]/MAX(Data_Warmte[Fractie])</f>
        <v>9.4071338052352071E-2</v>
      </c>
    </row>
    <row r="5341" spans="1:4" x14ac:dyDescent="0.25">
      <c r="A5341" s="10">
        <v>44053.75</v>
      </c>
      <c r="B5341" s="10">
        <f>DATE(1904,MONTH(Data_Warmte[[#This Row],[Datumtijd]]),DAY(Data_Warmte[[#This Row],[Datumtijd]]))+TIME(HOUR(Data_Warmte[[#This Row],[Datumtijd]]),MINUTE(Data_Warmte[[#This Row],[Datumtijd]]),SECOND(Data_Warmte[[#This Row],[Datumtijd]]))</f>
        <v>1684.75</v>
      </c>
      <c r="C5341" s="11">
        <v>3.8988549999999998E-5</v>
      </c>
      <c r="D5341" s="7">
        <f>Data_Warmte[[#This Row],[Fractie]]/MAX(Data_Warmte[Fractie])</f>
        <v>9.4392682157294128E-2</v>
      </c>
    </row>
    <row r="5342" spans="1:4" x14ac:dyDescent="0.25">
      <c r="A5342" s="10">
        <v>44053.791666666664</v>
      </c>
      <c r="B5342" s="10">
        <f>DATE(1904,MONTH(Data_Warmte[[#This Row],[Datumtijd]]),DAY(Data_Warmte[[#This Row],[Datumtijd]]))+TIME(HOUR(Data_Warmte[[#This Row],[Datumtijd]]),MINUTE(Data_Warmte[[#This Row],[Datumtijd]]),SECOND(Data_Warmte[[#This Row],[Datumtijd]]))</f>
        <v>1684.7916666666667</v>
      </c>
      <c r="C5342" s="11">
        <v>3.1668610000000004E-5</v>
      </c>
      <c r="D5342" s="7">
        <f>Data_Warmte[[#This Row],[Fractie]]/MAX(Data_Warmte[Fractie])</f>
        <v>7.667084408354008E-2</v>
      </c>
    </row>
    <row r="5343" spans="1:4" x14ac:dyDescent="0.25">
      <c r="A5343" s="10">
        <v>44053.833333333336</v>
      </c>
      <c r="B5343" s="10">
        <f>DATE(1904,MONTH(Data_Warmte[[#This Row],[Datumtijd]]),DAY(Data_Warmte[[#This Row],[Datumtijd]]))+TIME(HOUR(Data_Warmte[[#This Row],[Datumtijd]]),MINUTE(Data_Warmte[[#This Row],[Datumtijd]]),SECOND(Data_Warmte[[#This Row],[Datumtijd]]))</f>
        <v>1684.8333333333333</v>
      </c>
      <c r="C5343" s="11">
        <v>2.4874540000000003E-5</v>
      </c>
      <c r="D5343" s="7">
        <f>Data_Warmte[[#This Row],[Fractie]]/MAX(Data_Warmte[Fractie])</f>
        <v>6.0222156197881155E-2</v>
      </c>
    </row>
    <row r="5344" spans="1:4" x14ac:dyDescent="0.25">
      <c r="A5344" s="10">
        <v>44053.875</v>
      </c>
      <c r="B5344" s="10">
        <f>DATE(1904,MONTH(Data_Warmte[[#This Row],[Datumtijd]]),DAY(Data_Warmte[[#This Row],[Datumtijd]]))+TIME(HOUR(Data_Warmte[[#This Row],[Datumtijd]]),MINUTE(Data_Warmte[[#This Row],[Datumtijd]]),SECOND(Data_Warmte[[#This Row],[Datumtijd]]))</f>
        <v>1684.875</v>
      </c>
      <c r="C5344" s="11">
        <v>2.1266720000000002E-5</v>
      </c>
      <c r="D5344" s="7">
        <f>Data_Warmte[[#This Row],[Fractie]]/MAX(Data_Warmte[Fractie])</f>
        <v>5.1487494187092628E-2</v>
      </c>
    </row>
    <row r="5345" spans="1:4" x14ac:dyDescent="0.25">
      <c r="A5345" s="10">
        <v>44053.916666666664</v>
      </c>
      <c r="B5345" s="10">
        <f>DATE(1904,MONTH(Data_Warmte[[#This Row],[Datumtijd]]),DAY(Data_Warmte[[#This Row],[Datumtijd]]))+TIME(HOUR(Data_Warmte[[#This Row],[Datumtijd]]),MINUTE(Data_Warmte[[#This Row],[Datumtijd]]),SECOND(Data_Warmte[[#This Row],[Datumtijd]]))</f>
        <v>1684.9166666666667</v>
      </c>
      <c r="C5345" s="11">
        <v>1.8561000000000007E-5</v>
      </c>
      <c r="D5345" s="7">
        <f>Data_Warmte[[#This Row],[Fractie]]/MAX(Data_Warmte[Fractie])</f>
        <v>4.4936848729217604E-2</v>
      </c>
    </row>
    <row r="5346" spans="1:4" x14ac:dyDescent="0.25">
      <c r="A5346" s="10">
        <v>44053.958333333336</v>
      </c>
      <c r="B5346" s="10">
        <f>DATE(1904,MONTH(Data_Warmte[[#This Row],[Datumtijd]]),DAY(Data_Warmte[[#This Row],[Datumtijd]]))+TIME(HOUR(Data_Warmte[[#This Row],[Datumtijd]]),MINUTE(Data_Warmte[[#This Row],[Datumtijd]]),SECOND(Data_Warmte[[#This Row],[Datumtijd]]))</f>
        <v>1684.9583333333333</v>
      </c>
      <c r="C5346" s="11">
        <v>1.3806040000000004E-5</v>
      </c>
      <c r="D5346" s="7">
        <f>Data_Warmte[[#This Row],[Fractie]]/MAX(Data_Warmte[Fractie])</f>
        <v>3.3424919510237988E-2</v>
      </c>
    </row>
    <row r="5347" spans="1:4" x14ac:dyDescent="0.25">
      <c r="A5347" s="10">
        <v>44054</v>
      </c>
      <c r="B5347" s="10">
        <f>DATE(1904,MONTH(Data_Warmte[[#This Row],[Datumtijd]]),DAY(Data_Warmte[[#This Row],[Datumtijd]]))+TIME(HOUR(Data_Warmte[[#This Row],[Datumtijd]]),MINUTE(Data_Warmte[[#This Row],[Datumtijd]]),SECOND(Data_Warmte[[#This Row],[Datumtijd]]))</f>
        <v>1685</v>
      </c>
      <c r="C5347" s="11">
        <v>8.5128999999999943E-6</v>
      </c>
      <c r="D5347" s="7">
        <f>Data_Warmte[[#This Row],[Fractie]]/MAX(Data_Warmte[Fractie])</f>
        <v>2.0610037150312812E-2</v>
      </c>
    </row>
    <row r="5348" spans="1:4" x14ac:dyDescent="0.25">
      <c r="A5348" s="10">
        <v>44054.041666666664</v>
      </c>
      <c r="B5348" s="10">
        <f>DATE(1904,MONTH(Data_Warmte[[#This Row],[Datumtijd]]),DAY(Data_Warmte[[#This Row],[Datumtijd]]))+TIME(HOUR(Data_Warmte[[#This Row],[Datumtijd]]),MINUTE(Data_Warmte[[#This Row],[Datumtijd]]),SECOND(Data_Warmte[[#This Row],[Datumtijd]]))</f>
        <v>1685.0416666666667</v>
      </c>
      <c r="C5348" s="11">
        <v>7.5277899999999995E-6</v>
      </c>
      <c r="D5348" s="7">
        <f>Data_Warmte[[#This Row],[Fractie]]/MAX(Data_Warmte[Fractie])</f>
        <v>1.8225050401126923E-2</v>
      </c>
    </row>
    <row r="5349" spans="1:4" x14ac:dyDescent="0.25">
      <c r="A5349" s="10">
        <v>44054.083333333336</v>
      </c>
      <c r="B5349" s="10">
        <f>DATE(1904,MONTH(Data_Warmte[[#This Row],[Datumtijd]]),DAY(Data_Warmte[[#This Row],[Datumtijd]]))+TIME(HOUR(Data_Warmte[[#This Row],[Datumtijd]]),MINUTE(Data_Warmte[[#This Row],[Datumtijd]]),SECOND(Data_Warmte[[#This Row],[Datumtijd]]))</f>
        <v>1685.0833333333333</v>
      </c>
      <c r="C5349" s="11">
        <v>7.6292399999999958E-6</v>
      </c>
      <c r="D5349" s="7">
        <f>Data_Warmte[[#This Row],[Fractie]]/MAX(Data_Warmte[Fractie])</f>
        <v>1.8470664500775592E-2</v>
      </c>
    </row>
    <row r="5350" spans="1:4" x14ac:dyDescent="0.25">
      <c r="A5350" s="10">
        <v>44054.125</v>
      </c>
      <c r="B5350" s="10">
        <f>DATE(1904,MONTH(Data_Warmte[[#This Row],[Datumtijd]]),DAY(Data_Warmte[[#This Row],[Datumtijd]]))+TIME(HOUR(Data_Warmte[[#This Row],[Datumtijd]]),MINUTE(Data_Warmte[[#This Row],[Datumtijd]]),SECOND(Data_Warmte[[#This Row],[Datumtijd]]))</f>
        <v>1685.125</v>
      </c>
      <c r="C5350" s="11">
        <v>7.991369999999999E-6</v>
      </c>
      <c r="D5350" s="7">
        <f>Data_Warmte[[#This Row],[Fractie]]/MAX(Data_Warmte[Fractie])</f>
        <v>1.9347394258348551E-2</v>
      </c>
    </row>
    <row r="5351" spans="1:4" x14ac:dyDescent="0.25">
      <c r="A5351" s="10">
        <v>44054.166666666664</v>
      </c>
      <c r="B5351" s="10">
        <f>DATE(1904,MONTH(Data_Warmte[[#This Row],[Datumtijd]]),DAY(Data_Warmte[[#This Row],[Datumtijd]]))+TIME(HOUR(Data_Warmte[[#This Row],[Datumtijd]]),MINUTE(Data_Warmte[[#This Row],[Datumtijd]]),SECOND(Data_Warmte[[#This Row],[Datumtijd]]))</f>
        <v>1685.1666666666667</v>
      </c>
      <c r="C5351" s="11">
        <v>7.9699999999999999E-6</v>
      </c>
      <c r="D5351" s="7">
        <f>Data_Warmte[[#This Row],[Fractie]]/MAX(Data_Warmte[Fractie])</f>
        <v>1.9295656719565981E-2</v>
      </c>
    </row>
    <row r="5352" spans="1:4" x14ac:dyDescent="0.25">
      <c r="A5352" s="10">
        <v>44054.208333333336</v>
      </c>
      <c r="B5352" s="10">
        <f>DATE(1904,MONTH(Data_Warmte[[#This Row],[Datumtijd]]),DAY(Data_Warmte[[#This Row],[Datumtijd]]))+TIME(HOUR(Data_Warmte[[#This Row],[Datumtijd]]),MINUTE(Data_Warmte[[#This Row],[Datumtijd]]),SECOND(Data_Warmte[[#This Row],[Datumtijd]]))</f>
        <v>1685.2083333333333</v>
      </c>
      <c r="C5352" s="11">
        <v>1.149E-5</v>
      </c>
      <c r="D5352" s="7">
        <f>Data_Warmte[[#This Row],[Fractie]]/MAX(Data_Warmte[Fractie])</f>
        <v>2.7817703351043051E-2</v>
      </c>
    </row>
    <row r="5353" spans="1:4" x14ac:dyDescent="0.25">
      <c r="A5353" s="10">
        <v>44054.25</v>
      </c>
      <c r="B5353" s="10">
        <f>DATE(1904,MONTH(Data_Warmte[[#This Row],[Datumtijd]]),DAY(Data_Warmte[[#This Row],[Datumtijd]]))+TIME(HOUR(Data_Warmte[[#This Row],[Datumtijd]]),MINUTE(Data_Warmte[[#This Row],[Datumtijd]]),SECOND(Data_Warmte[[#This Row],[Datumtijd]]))</f>
        <v>1685.25</v>
      </c>
      <c r="C5353" s="11">
        <v>2.4192720000000011E-5</v>
      </c>
      <c r="D5353" s="7">
        <f>Data_Warmte[[#This Row],[Fractie]]/MAX(Data_Warmte[Fractie])</f>
        <v>5.8571445449507965E-2</v>
      </c>
    </row>
    <row r="5354" spans="1:4" x14ac:dyDescent="0.25">
      <c r="A5354" s="10">
        <v>44054.291666666664</v>
      </c>
      <c r="B5354" s="10">
        <f>DATE(1904,MONTH(Data_Warmte[[#This Row],[Datumtijd]]),DAY(Data_Warmte[[#This Row],[Datumtijd]]))+TIME(HOUR(Data_Warmte[[#This Row],[Datumtijd]]),MINUTE(Data_Warmte[[#This Row],[Datumtijd]]),SECOND(Data_Warmte[[#This Row],[Datumtijd]]))</f>
        <v>1685.2916666666667</v>
      </c>
      <c r="C5354" s="11">
        <v>2.7205500000000016E-5</v>
      </c>
      <c r="D5354" s="7">
        <f>Data_Warmte[[#This Row],[Fractie]]/MAX(Data_Warmte[Fractie])</f>
        <v>6.5865494213820902E-2</v>
      </c>
    </row>
    <row r="5355" spans="1:4" x14ac:dyDescent="0.25">
      <c r="A5355" s="10">
        <v>44054.333333333336</v>
      </c>
      <c r="B5355" s="10">
        <f>DATE(1904,MONTH(Data_Warmte[[#This Row],[Datumtijd]]),DAY(Data_Warmte[[#This Row],[Datumtijd]]))+TIME(HOUR(Data_Warmte[[#This Row],[Datumtijd]]),MINUTE(Data_Warmte[[#This Row],[Datumtijd]]),SECOND(Data_Warmte[[#This Row],[Datumtijd]]))</f>
        <v>1685.3333333333333</v>
      </c>
      <c r="C5355" s="11">
        <v>2.3519999999999998E-5</v>
      </c>
      <c r="D5355" s="7">
        <f>Data_Warmte[[#This Row],[Fractie]]/MAX(Data_Warmte[Fractie])</f>
        <v>5.6942766128505871E-2</v>
      </c>
    </row>
    <row r="5356" spans="1:4" x14ac:dyDescent="0.25">
      <c r="A5356" s="10">
        <v>44054.375</v>
      </c>
      <c r="B5356" s="10">
        <f>DATE(1904,MONTH(Data_Warmte[[#This Row],[Datumtijd]]),DAY(Data_Warmte[[#This Row],[Datumtijd]]))+TIME(HOUR(Data_Warmte[[#This Row],[Datumtijd]]),MINUTE(Data_Warmte[[#This Row],[Datumtijd]]),SECOND(Data_Warmte[[#This Row],[Datumtijd]]))</f>
        <v>1685.375</v>
      </c>
      <c r="C5356" s="11">
        <v>2.3879999999999998E-5</v>
      </c>
      <c r="D5356" s="7">
        <f>Data_Warmte[[#This Row],[Fractie]]/MAX(Data_Warmte[Fractie])</f>
        <v>5.7814339079452395E-2</v>
      </c>
    </row>
    <row r="5357" spans="1:4" x14ac:dyDescent="0.25">
      <c r="A5357" s="10">
        <v>44054.416666666664</v>
      </c>
      <c r="B5357" s="10">
        <f>DATE(1904,MONTH(Data_Warmte[[#This Row],[Datumtijd]]),DAY(Data_Warmte[[#This Row],[Datumtijd]]))+TIME(HOUR(Data_Warmte[[#This Row],[Datumtijd]]),MINUTE(Data_Warmte[[#This Row],[Datumtijd]]),SECOND(Data_Warmte[[#This Row],[Datumtijd]]))</f>
        <v>1685.4166666666667</v>
      </c>
      <c r="C5357" s="11">
        <v>2.0129999999999999E-5</v>
      </c>
      <c r="D5357" s="7">
        <f>Data_Warmte[[#This Row],[Fractie]]/MAX(Data_Warmte[Fractie])</f>
        <v>4.873545417375949E-2</v>
      </c>
    </row>
    <row r="5358" spans="1:4" x14ac:dyDescent="0.25">
      <c r="A5358" s="10">
        <v>44054.458333333336</v>
      </c>
      <c r="B5358" s="10">
        <f>DATE(1904,MONTH(Data_Warmte[[#This Row],[Datumtijd]]),DAY(Data_Warmte[[#This Row],[Datumtijd]]))+TIME(HOUR(Data_Warmte[[#This Row],[Datumtijd]]),MINUTE(Data_Warmte[[#This Row],[Datumtijd]]),SECOND(Data_Warmte[[#This Row],[Datumtijd]]))</f>
        <v>1685.4583333333333</v>
      </c>
      <c r="C5358" s="11">
        <v>2.2079999999999999E-5</v>
      </c>
      <c r="D5358" s="7">
        <f>Data_Warmte[[#This Row],[Fractie]]/MAX(Data_Warmte[Fractie])</f>
        <v>5.3456474324719803E-2</v>
      </c>
    </row>
    <row r="5359" spans="1:4" x14ac:dyDescent="0.25">
      <c r="A5359" s="10">
        <v>44054.5</v>
      </c>
      <c r="B5359" s="10">
        <f>DATE(1904,MONTH(Data_Warmte[[#This Row],[Datumtijd]]),DAY(Data_Warmte[[#This Row],[Datumtijd]]))+TIME(HOUR(Data_Warmte[[#This Row],[Datumtijd]]),MINUTE(Data_Warmte[[#This Row],[Datumtijd]]),SECOND(Data_Warmte[[#This Row],[Datumtijd]]))</f>
        <v>1685.5</v>
      </c>
      <c r="C5359" s="11">
        <v>2.1489999999999999E-5</v>
      </c>
      <c r="D5359" s="7">
        <f>Data_Warmte[[#This Row],[Fractie]]/MAX(Data_Warmte[Fractie])</f>
        <v>5.2028063099557452E-2</v>
      </c>
    </row>
    <row r="5360" spans="1:4" x14ac:dyDescent="0.25">
      <c r="A5360" s="10">
        <v>44054.541666666664</v>
      </c>
      <c r="B5360" s="10">
        <f>DATE(1904,MONTH(Data_Warmte[[#This Row],[Datumtijd]]),DAY(Data_Warmte[[#This Row],[Datumtijd]]))+TIME(HOUR(Data_Warmte[[#This Row],[Datumtijd]]),MINUTE(Data_Warmte[[#This Row],[Datumtijd]]),SECOND(Data_Warmte[[#This Row],[Datumtijd]]))</f>
        <v>1685.5416666666667</v>
      </c>
      <c r="C5360" s="11">
        <v>1.7600000000000001E-5</v>
      </c>
      <c r="D5360" s="7">
        <f>Data_Warmte[[#This Row],[Fractie]]/MAX(Data_Warmte[Fractie])</f>
        <v>4.2610233157385352E-2</v>
      </c>
    </row>
    <row r="5361" spans="1:4" x14ac:dyDescent="0.25">
      <c r="A5361" s="10">
        <v>44054.583333333336</v>
      </c>
      <c r="B5361" s="10">
        <f>DATE(1904,MONTH(Data_Warmte[[#This Row],[Datumtijd]]),DAY(Data_Warmte[[#This Row],[Datumtijd]]))+TIME(HOUR(Data_Warmte[[#This Row],[Datumtijd]]),MINUTE(Data_Warmte[[#This Row],[Datumtijd]]),SECOND(Data_Warmte[[#This Row],[Datumtijd]]))</f>
        <v>1685.5833333333333</v>
      </c>
      <c r="C5361" s="11">
        <v>1.6120000000000002E-5</v>
      </c>
      <c r="D5361" s="7">
        <f>Data_Warmte[[#This Row],[Fractie]]/MAX(Data_Warmte[Fractie])</f>
        <v>3.9027099914605221E-2</v>
      </c>
    </row>
    <row r="5362" spans="1:4" x14ac:dyDescent="0.25">
      <c r="A5362" s="10">
        <v>44054.625</v>
      </c>
      <c r="B5362" s="10">
        <f>DATE(1904,MONTH(Data_Warmte[[#This Row],[Datumtijd]]),DAY(Data_Warmte[[#This Row],[Datumtijd]]))+TIME(HOUR(Data_Warmte[[#This Row],[Datumtijd]]),MINUTE(Data_Warmte[[#This Row],[Datumtijd]]),SECOND(Data_Warmte[[#This Row],[Datumtijd]]))</f>
        <v>1685.625</v>
      </c>
      <c r="C5362" s="11">
        <v>1.6779999999999999E-5</v>
      </c>
      <c r="D5362" s="7">
        <f>Data_Warmte[[#This Row],[Fractie]]/MAX(Data_Warmte[Fractie])</f>
        <v>4.0624983658007166E-2</v>
      </c>
    </row>
    <row r="5363" spans="1:4" x14ac:dyDescent="0.25">
      <c r="A5363" s="10">
        <v>44054.666666666664</v>
      </c>
      <c r="B5363" s="10">
        <f>DATE(1904,MONTH(Data_Warmte[[#This Row],[Datumtijd]]),DAY(Data_Warmte[[#This Row],[Datumtijd]]))+TIME(HOUR(Data_Warmte[[#This Row],[Datumtijd]]),MINUTE(Data_Warmte[[#This Row],[Datumtijd]]),SECOND(Data_Warmte[[#This Row],[Datumtijd]]))</f>
        <v>1685.6666666666667</v>
      </c>
      <c r="C5363" s="11">
        <v>2.5499219999999996E-5</v>
      </c>
      <c r="D5363" s="7">
        <f>Data_Warmte[[#This Row],[Fractie]]/MAX(Data_Warmte[Fractie])</f>
        <v>6.1734528950651339E-2</v>
      </c>
    </row>
    <row r="5364" spans="1:4" x14ac:dyDescent="0.25">
      <c r="A5364" s="10">
        <v>44054.708333333336</v>
      </c>
      <c r="B5364" s="10">
        <f>DATE(1904,MONTH(Data_Warmte[[#This Row],[Datumtijd]]),DAY(Data_Warmte[[#This Row],[Datumtijd]]))+TIME(HOUR(Data_Warmte[[#This Row],[Datumtijd]]),MINUTE(Data_Warmte[[#This Row],[Datumtijd]]),SECOND(Data_Warmte[[#This Row],[Datumtijd]]))</f>
        <v>1685.7083333333333</v>
      </c>
      <c r="C5364" s="11">
        <v>4.170071999999998E-5</v>
      </c>
      <c r="D5364" s="7">
        <f>Data_Warmte[[#This Row],[Fractie]]/MAX(Data_Warmte[Fractie])</f>
        <v>0.10095894329720691</v>
      </c>
    </row>
    <row r="5365" spans="1:4" x14ac:dyDescent="0.25">
      <c r="A5365" s="10">
        <v>44054.75</v>
      </c>
      <c r="B5365" s="10">
        <f>DATE(1904,MONTH(Data_Warmte[[#This Row],[Datumtijd]]),DAY(Data_Warmte[[#This Row],[Datumtijd]]))+TIME(HOUR(Data_Warmte[[#This Row],[Datumtijd]]),MINUTE(Data_Warmte[[#This Row],[Datumtijd]]),SECOND(Data_Warmte[[#This Row],[Datumtijd]]))</f>
        <v>1685.75</v>
      </c>
      <c r="C5365" s="11">
        <v>4.0450249999999991E-5</v>
      </c>
      <c r="D5365" s="7">
        <f>Data_Warmte[[#This Row],[Fractie]]/MAX(Data_Warmte[Fractie])</f>
        <v>9.7931510441734454E-2</v>
      </c>
    </row>
    <row r="5366" spans="1:4" x14ac:dyDescent="0.25">
      <c r="A5366" s="10">
        <v>44054.791666666664</v>
      </c>
      <c r="B5366" s="10">
        <f>DATE(1904,MONTH(Data_Warmte[[#This Row],[Datumtijd]]),DAY(Data_Warmte[[#This Row],[Datumtijd]]))+TIME(HOUR(Data_Warmte[[#This Row],[Datumtijd]]),MINUTE(Data_Warmte[[#This Row],[Datumtijd]]),SECOND(Data_Warmte[[#This Row],[Datumtijd]]))</f>
        <v>1685.7916666666667</v>
      </c>
      <c r="C5366" s="11">
        <v>3.2659970000000007E-5</v>
      </c>
      <c r="D5366" s="7">
        <f>Data_Warmte[[#This Row],[Fractie]]/MAX(Data_Warmte[Fractie])</f>
        <v>7.9070962307568812E-2</v>
      </c>
    </row>
    <row r="5367" spans="1:4" x14ac:dyDescent="0.25">
      <c r="A5367" s="10">
        <v>44054.833333333336</v>
      </c>
      <c r="B5367" s="10">
        <f>DATE(1904,MONTH(Data_Warmte[[#This Row],[Datumtijd]]),DAY(Data_Warmte[[#This Row],[Datumtijd]]))+TIME(HOUR(Data_Warmte[[#This Row],[Datumtijd]]),MINUTE(Data_Warmte[[#This Row],[Datumtijd]]),SECOND(Data_Warmte[[#This Row],[Datumtijd]]))</f>
        <v>1685.8333333333333</v>
      </c>
      <c r="C5367" s="11">
        <v>2.5210750000000016E-5</v>
      </c>
      <c r="D5367" s="7">
        <f>Data_Warmte[[#This Row],[Fractie]]/MAX(Data_Warmte[Fractie])</f>
        <v>6.1036132702985989E-2</v>
      </c>
    </row>
    <row r="5368" spans="1:4" x14ac:dyDescent="0.25">
      <c r="A5368" s="10">
        <v>44054.875</v>
      </c>
      <c r="B5368" s="10">
        <f>DATE(1904,MONTH(Data_Warmte[[#This Row],[Datumtijd]]),DAY(Data_Warmte[[#This Row],[Datumtijd]]))+TIME(HOUR(Data_Warmte[[#This Row],[Datumtijd]]),MINUTE(Data_Warmte[[#This Row],[Datumtijd]]),SECOND(Data_Warmte[[#This Row],[Datumtijd]]))</f>
        <v>1685.875</v>
      </c>
      <c r="C5368" s="11">
        <v>2.102336E-5</v>
      </c>
      <c r="D5368" s="7">
        <f>Data_Warmte[[#This Row],[Fractie]]/MAX(Data_Warmte[Fractie])</f>
        <v>5.0898310872252779E-2</v>
      </c>
    </row>
    <row r="5369" spans="1:4" x14ac:dyDescent="0.25">
      <c r="A5369" s="10">
        <v>44054.916666666664</v>
      </c>
      <c r="B5369" s="10">
        <f>DATE(1904,MONTH(Data_Warmte[[#This Row],[Datumtijd]]),DAY(Data_Warmte[[#This Row],[Datumtijd]]))+TIME(HOUR(Data_Warmte[[#This Row],[Datumtijd]]),MINUTE(Data_Warmte[[#This Row],[Datumtijd]]),SECOND(Data_Warmte[[#This Row],[Datumtijd]]))</f>
        <v>1685.9166666666667</v>
      </c>
      <c r="C5369" s="11">
        <v>1.8110000000000001E-5</v>
      </c>
      <c r="D5369" s="7">
        <f>Data_Warmte[[#This Row],[Fractie]]/MAX(Data_Warmte[Fractie])</f>
        <v>4.384496150455959E-2</v>
      </c>
    </row>
    <row r="5370" spans="1:4" x14ac:dyDescent="0.25">
      <c r="A5370" s="10">
        <v>44054.958333333336</v>
      </c>
      <c r="B5370" s="10">
        <f>DATE(1904,MONTH(Data_Warmte[[#This Row],[Datumtijd]]),DAY(Data_Warmte[[#This Row],[Datumtijd]]))+TIME(HOUR(Data_Warmte[[#This Row],[Datumtijd]]),MINUTE(Data_Warmte[[#This Row],[Datumtijd]]),SECOND(Data_Warmte[[#This Row],[Datumtijd]]))</f>
        <v>1685.9583333333333</v>
      </c>
      <c r="C5370" s="11">
        <v>1.3138660000000002E-5</v>
      </c>
      <c r="D5370" s="7">
        <f>Data_Warmte[[#This Row],[Fractie]]/MAX(Data_Warmte[Fractie])</f>
        <v>3.1809168521341628E-2</v>
      </c>
    </row>
    <row r="5371" spans="1:4" x14ac:dyDescent="0.25">
      <c r="A5371" s="10">
        <v>44055</v>
      </c>
      <c r="B5371" s="10">
        <f>DATE(1904,MONTH(Data_Warmte[[#This Row],[Datumtijd]]),DAY(Data_Warmte[[#This Row],[Datumtijd]]))+TIME(HOUR(Data_Warmte[[#This Row],[Datumtijd]]),MINUTE(Data_Warmte[[#This Row],[Datumtijd]]),SECOND(Data_Warmte[[#This Row],[Datumtijd]]))</f>
        <v>1686</v>
      </c>
      <c r="C5371" s="11">
        <v>7.9300000000000003E-6</v>
      </c>
      <c r="D5371" s="7">
        <f>Data_Warmte[[#This Row],[Fractie]]/MAX(Data_Warmte[Fractie])</f>
        <v>1.9198815280571924E-2</v>
      </c>
    </row>
    <row r="5372" spans="1:4" x14ac:dyDescent="0.25">
      <c r="A5372" s="10">
        <v>44055.041666666664</v>
      </c>
      <c r="B5372" s="10">
        <f>DATE(1904,MONTH(Data_Warmte[[#This Row],[Datumtijd]]),DAY(Data_Warmte[[#This Row],[Datumtijd]]))+TIME(HOUR(Data_Warmte[[#This Row],[Datumtijd]]),MINUTE(Data_Warmte[[#This Row],[Datumtijd]]),SECOND(Data_Warmte[[#This Row],[Datumtijd]]))</f>
        <v>1686.0416666666667</v>
      </c>
      <c r="C5372" s="11">
        <v>6.8800000000000002E-6</v>
      </c>
      <c r="D5372" s="7">
        <f>Data_Warmte[[#This Row],[Fractie]]/MAX(Data_Warmte[Fractie])</f>
        <v>1.6656727506977911E-2</v>
      </c>
    </row>
    <row r="5373" spans="1:4" x14ac:dyDescent="0.25">
      <c r="A5373" s="10">
        <v>44055.083333333336</v>
      </c>
      <c r="B5373" s="10">
        <f>DATE(1904,MONTH(Data_Warmte[[#This Row],[Datumtijd]]),DAY(Data_Warmte[[#This Row],[Datumtijd]]))+TIME(HOUR(Data_Warmte[[#This Row],[Datumtijd]]),MINUTE(Data_Warmte[[#This Row],[Datumtijd]]),SECOND(Data_Warmte[[#This Row],[Datumtijd]]))</f>
        <v>1686.0833333333333</v>
      </c>
      <c r="C5373" s="11">
        <v>6.9199999999999998E-6</v>
      </c>
      <c r="D5373" s="7">
        <f>Data_Warmte[[#This Row],[Fractie]]/MAX(Data_Warmte[Fractie])</f>
        <v>1.6753568945971967E-2</v>
      </c>
    </row>
    <row r="5374" spans="1:4" x14ac:dyDescent="0.25">
      <c r="A5374" s="10">
        <v>44055.125</v>
      </c>
      <c r="B5374" s="10">
        <f>DATE(1904,MONTH(Data_Warmte[[#This Row],[Datumtijd]]),DAY(Data_Warmte[[#This Row],[Datumtijd]]))+TIME(HOUR(Data_Warmte[[#This Row],[Datumtijd]]),MINUTE(Data_Warmte[[#This Row],[Datumtijd]]),SECOND(Data_Warmte[[#This Row],[Datumtijd]]))</f>
        <v>1686.125</v>
      </c>
      <c r="C5374" s="11">
        <v>7.1400000000000002E-6</v>
      </c>
      <c r="D5374" s="7">
        <f>Data_Warmte[[#This Row],[Fractie]]/MAX(Data_Warmte[Fractie])</f>
        <v>1.7286196860439286E-2</v>
      </c>
    </row>
    <row r="5375" spans="1:4" x14ac:dyDescent="0.25">
      <c r="A5375" s="10">
        <v>44055.166666666664</v>
      </c>
      <c r="B5375" s="10">
        <f>DATE(1904,MONTH(Data_Warmte[[#This Row],[Datumtijd]]),DAY(Data_Warmte[[#This Row],[Datumtijd]]))+TIME(HOUR(Data_Warmte[[#This Row],[Datumtijd]]),MINUTE(Data_Warmte[[#This Row],[Datumtijd]]),SECOND(Data_Warmte[[#This Row],[Datumtijd]]))</f>
        <v>1686.1666666666667</v>
      </c>
      <c r="C5375" s="11">
        <v>7.9699999999999999E-6</v>
      </c>
      <c r="D5375" s="7">
        <f>Data_Warmte[[#This Row],[Fractie]]/MAX(Data_Warmte[Fractie])</f>
        <v>1.9295656719565981E-2</v>
      </c>
    </row>
    <row r="5376" spans="1:4" x14ac:dyDescent="0.25">
      <c r="A5376" s="10">
        <v>44055.208333333336</v>
      </c>
      <c r="B5376" s="10">
        <f>DATE(1904,MONTH(Data_Warmte[[#This Row],[Datumtijd]]),DAY(Data_Warmte[[#This Row],[Datumtijd]]))+TIME(HOUR(Data_Warmte[[#This Row],[Datumtijd]]),MINUTE(Data_Warmte[[#This Row],[Datumtijd]]),SECOND(Data_Warmte[[#This Row],[Datumtijd]]))</f>
        <v>1686.2083333333333</v>
      </c>
      <c r="C5376" s="11">
        <v>1.149E-5</v>
      </c>
      <c r="D5376" s="7">
        <f>Data_Warmte[[#This Row],[Fractie]]/MAX(Data_Warmte[Fractie])</f>
        <v>2.7817703351043051E-2</v>
      </c>
    </row>
    <row r="5377" spans="1:4" x14ac:dyDescent="0.25">
      <c r="A5377" s="10">
        <v>44055.25</v>
      </c>
      <c r="B5377" s="10">
        <f>DATE(1904,MONTH(Data_Warmte[[#This Row],[Datumtijd]]),DAY(Data_Warmte[[#This Row],[Datumtijd]]))+TIME(HOUR(Data_Warmte[[#This Row],[Datumtijd]]),MINUTE(Data_Warmte[[#This Row],[Datumtijd]]),SECOND(Data_Warmte[[#This Row],[Datumtijd]]))</f>
        <v>1686.25</v>
      </c>
      <c r="C5377" s="11">
        <v>2.0425360000000013E-5</v>
      </c>
      <c r="D5377" s="7">
        <f>Data_Warmte[[#This Row],[Fractie]]/MAX(Data_Warmte[Fractie])</f>
        <v>4.9450531359291651E-2</v>
      </c>
    </row>
    <row r="5378" spans="1:4" x14ac:dyDescent="0.25">
      <c r="A5378" s="10">
        <v>44055.291666666664</v>
      </c>
      <c r="B5378" s="10">
        <f>DATE(1904,MONTH(Data_Warmte[[#This Row],[Datumtijd]]),DAY(Data_Warmte[[#This Row],[Datumtijd]]))+TIME(HOUR(Data_Warmte[[#This Row],[Datumtijd]]),MINUTE(Data_Warmte[[#This Row],[Datumtijd]]),SECOND(Data_Warmte[[#This Row],[Datumtijd]]))</f>
        <v>1686.2916666666667</v>
      </c>
      <c r="C5378" s="11">
        <v>2.3310500000000024E-5</v>
      </c>
      <c r="D5378" s="7">
        <f>Data_Warmte[[#This Row],[Fractie]]/MAX(Data_Warmte[Fractie])</f>
        <v>5.6435559091774556E-2</v>
      </c>
    </row>
    <row r="5379" spans="1:4" x14ac:dyDescent="0.25">
      <c r="A5379" s="10">
        <v>44055.333333333336</v>
      </c>
      <c r="B5379" s="10">
        <f>DATE(1904,MONTH(Data_Warmte[[#This Row],[Datumtijd]]),DAY(Data_Warmte[[#This Row],[Datumtijd]]))+TIME(HOUR(Data_Warmte[[#This Row],[Datumtijd]]),MINUTE(Data_Warmte[[#This Row],[Datumtijd]]),SECOND(Data_Warmte[[#This Row],[Datumtijd]]))</f>
        <v>1686.3333333333333</v>
      </c>
      <c r="C5379" s="11">
        <v>2.3519999999999998E-5</v>
      </c>
      <c r="D5379" s="7">
        <f>Data_Warmte[[#This Row],[Fractie]]/MAX(Data_Warmte[Fractie])</f>
        <v>5.6942766128505871E-2</v>
      </c>
    </row>
    <row r="5380" spans="1:4" x14ac:dyDescent="0.25">
      <c r="A5380" s="10">
        <v>44055.375</v>
      </c>
      <c r="B5380" s="10">
        <f>DATE(1904,MONTH(Data_Warmte[[#This Row],[Datumtijd]]),DAY(Data_Warmte[[#This Row],[Datumtijd]]))+TIME(HOUR(Data_Warmte[[#This Row],[Datumtijd]]),MINUTE(Data_Warmte[[#This Row],[Datumtijd]]),SECOND(Data_Warmte[[#This Row],[Datumtijd]]))</f>
        <v>1686.375</v>
      </c>
      <c r="C5380" s="11">
        <v>2.3879999999999998E-5</v>
      </c>
      <c r="D5380" s="7">
        <f>Data_Warmte[[#This Row],[Fractie]]/MAX(Data_Warmte[Fractie])</f>
        <v>5.7814339079452395E-2</v>
      </c>
    </row>
    <row r="5381" spans="1:4" x14ac:dyDescent="0.25">
      <c r="A5381" s="10">
        <v>44055.416666666664</v>
      </c>
      <c r="B5381" s="10">
        <f>DATE(1904,MONTH(Data_Warmte[[#This Row],[Datumtijd]]),DAY(Data_Warmte[[#This Row],[Datumtijd]]))+TIME(HOUR(Data_Warmte[[#This Row],[Datumtijd]]),MINUTE(Data_Warmte[[#This Row],[Datumtijd]]),SECOND(Data_Warmte[[#This Row],[Datumtijd]]))</f>
        <v>1686.4166666666667</v>
      </c>
      <c r="C5381" s="11">
        <v>2.0129999999999999E-5</v>
      </c>
      <c r="D5381" s="7">
        <f>Data_Warmte[[#This Row],[Fractie]]/MAX(Data_Warmte[Fractie])</f>
        <v>4.873545417375949E-2</v>
      </c>
    </row>
    <row r="5382" spans="1:4" x14ac:dyDescent="0.25">
      <c r="A5382" s="10">
        <v>44055.458333333336</v>
      </c>
      <c r="B5382" s="10">
        <f>DATE(1904,MONTH(Data_Warmte[[#This Row],[Datumtijd]]),DAY(Data_Warmte[[#This Row],[Datumtijd]]))+TIME(HOUR(Data_Warmte[[#This Row],[Datumtijd]]),MINUTE(Data_Warmte[[#This Row],[Datumtijd]]),SECOND(Data_Warmte[[#This Row],[Datumtijd]]))</f>
        <v>1686.4583333333333</v>
      </c>
      <c r="C5382" s="11">
        <v>2.2079999999999999E-5</v>
      </c>
      <c r="D5382" s="7">
        <f>Data_Warmte[[#This Row],[Fractie]]/MAX(Data_Warmte[Fractie])</f>
        <v>5.3456474324719803E-2</v>
      </c>
    </row>
    <row r="5383" spans="1:4" x14ac:dyDescent="0.25">
      <c r="A5383" s="10">
        <v>44055.5</v>
      </c>
      <c r="B5383" s="10">
        <f>DATE(1904,MONTH(Data_Warmte[[#This Row],[Datumtijd]]),DAY(Data_Warmte[[#This Row],[Datumtijd]]))+TIME(HOUR(Data_Warmte[[#This Row],[Datumtijd]]),MINUTE(Data_Warmte[[#This Row],[Datumtijd]]),SECOND(Data_Warmte[[#This Row],[Datumtijd]]))</f>
        <v>1686.5</v>
      </c>
      <c r="C5383" s="11">
        <v>2.1489999999999999E-5</v>
      </c>
      <c r="D5383" s="7">
        <f>Data_Warmte[[#This Row],[Fractie]]/MAX(Data_Warmte[Fractie])</f>
        <v>5.2028063099557452E-2</v>
      </c>
    </row>
    <row r="5384" spans="1:4" x14ac:dyDescent="0.25">
      <c r="A5384" s="10">
        <v>44055.541666666664</v>
      </c>
      <c r="B5384" s="10">
        <f>DATE(1904,MONTH(Data_Warmte[[#This Row],[Datumtijd]]),DAY(Data_Warmte[[#This Row],[Datumtijd]]))+TIME(HOUR(Data_Warmte[[#This Row],[Datumtijd]]),MINUTE(Data_Warmte[[#This Row],[Datumtijd]]),SECOND(Data_Warmte[[#This Row],[Datumtijd]]))</f>
        <v>1686.5416666666667</v>
      </c>
      <c r="C5384" s="11">
        <v>1.7600000000000001E-5</v>
      </c>
      <c r="D5384" s="7">
        <f>Data_Warmte[[#This Row],[Fractie]]/MAX(Data_Warmte[Fractie])</f>
        <v>4.2610233157385352E-2</v>
      </c>
    </row>
    <row r="5385" spans="1:4" x14ac:dyDescent="0.25">
      <c r="A5385" s="10">
        <v>44055.583333333336</v>
      </c>
      <c r="B5385" s="10">
        <f>DATE(1904,MONTH(Data_Warmte[[#This Row],[Datumtijd]]),DAY(Data_Warmte[[#This Row],[Datumtijd]]))+TIME(HOUR(Data_Warmte[[#This Row],[Datumtijd]]),MINUTE(Data_Warmte[[#This Row],[Datumtijd]]),SECOND(Data_Warmte[[#This Row],[Datumtijd]]))</f>
        <v>1686.5833333333333</v>
      </c>
      <c r="C5385" s="11">
        <v>1.6120000000000002E-5</v>
      </c>
      <c r="D5385" s="7">
        <f>Data_Warmte[[#This Row],[Fractie]]/MAX(Data_Warmte[Fractie])</f>
        <v>3.9027099914605221E-2</v>
      </c>
    </row>
    <row r="5386" spans="1:4" x14ac:dyDescent="0.25">
      <c r="A5386" s="10">
        <v>44055.625</v>
      </c>
      <c r="B5386" s="10">
        <f>DATE(1904,MONTH(Data_Warmte[[#This Row],[Datumtijd]]),DAY(Data_Warmte[[#This Row],[Datumtijd]]))+TIME(HOUR(Data_Warmte[[#This Row],[Datumtijd]]),MINUTE(Data_Warmte[[#This Row],[Datumtijd]]),SECOND(Data_Warmte[[#This Row],[Datumtijd]]))</f>
        <v>1686.625</v>
      </c>
      <c r="C5386" s="11">
        <v>1.6779999999999999E-5</v>
      </c>
      <c r="D5386" s="7">
        <f>Data_Warmte[[#This Row],[Fractie]]/MAX(Data_Warmte[Fractie])</f>
        <v>4.0624983658007166E-2</v>
      </c>
    </row>
    <row r="5387" spans="1:4" x14ac:dyDescent="0.25">
      <c r="A5387" s="10">
        <v>44055.666666666664</v>
      </c>
      <c r="B5387" s="10">
        <f>DATE(1904,MONTH(Data_Warmte[[#This Row],[Datumtijd]]),DAY(Data_Warmte[[#This Row],[Datumtijd]]))+TIME(HOUR(Data_Warmte[[#This Row],[Datumtijd]]),MINUTE(Data_Warmte[[#This Row],[Datumtijd]]),SECOND(Data_Warmte[[#This Row],[Datumtijd]]))</f>
        <v>1686.6666666666667</v>
      </c>
      <c r="C5387" s="11">
        <v>2.3221080000000002E-5</v>
      </c>
      <c r="D5387" s="7">
        <f>Data_Warmte[[#This Row],[Fractie]]/MAX(Data_Warmte[Fractie])</f>
        <v>5.6219070054903293E-2</v>
      </c>
    </row>
    <row r="5388" spans="1:4" x14ac:dyDescent="0.25">
      <c r="A5388" s="10">
        <v>44055.708333333336</v>
      </c>
      <c r="B5388" s="10">
        <f>DATE(1904,MONTH(Data_Warmte[[#This Row],[Datumtijd]]),DAY(Data_Warmte[[#This Row],[Datumtijd]]))+TIME(HOUR(Data_Warmte[[#This Row],[Datumtijd]]),MINUTE(Data_Warmte[[#This Row],[Datumtijd]]),SECOND(Data_Warmte[[#This Row],[Datumtijd]]))</f>
        <v>1686.7083333333333</v>
      </c>
      <c r="C5388" s="11">
        <v>3.9150119999999998E-5</v>
      </c>
      <c r="D5388" s="7">
        <f>Data_Warmte[[#This Row],[Fractie]]/MAX(Data_Warmte[Fractie])</f>
        <v>9.4783848939750864E-2</v>
      </c>
    </row>
    <row r="5389" spans="1:4" x14ac:dyDescent="0.25">
      <c r="A5389" s="10">
        <v>44055.75</v>
      </c>
      <c r="B5389" s="10">
        <f>DATE(1904,MONTH(Data_Warmte[[#This Row],[Datumtijd]]),DAY(Data_Warmte[[#This Row],[Datumtijd]]))+TIME(HOUR(Data_Warmte[[#This Row],[Datumtijd]]),MINUTE(Data_Warmte[[#This Row],[Datumtijd]]),SECOND(Data_Warmte[[#This Row],[Datumtijd]]))</f>
        <v>1686.75</v>
      </c>
      <c r="C5389" s="11">
        <v>3.9439500000000001E-5</v>
      </c>
      <c r="D5389" s="7">
        <f>Data_Warmte[[#This Row],[Fractie]]/MAX(Data_Warmte[Fractie])</f>
        <v>9.548444833015339E-2</v>
      </c>
    </row>
    <row r="5390" spans="1:4" x14ac:dyDescent="0.25">
      <c r="A5390" s="10">
        <v>44055.791666666664</v>
      </c>
      <c r="B5390" s="10">
        <f>DATE(1904,MONTH(Data_Warmte[[#This Row],[Datumtijd]]),DAY(Data_Warmte[[#This Row],[Datumtijd]]))+TIME(HOUR(Data_Warmte[[#This Row],[Datumtijd]]),MINUTE(Data_Warmte[[#This Row],[Datumtijd]]),SECOND(Data_Warmte[[#This Row],[Datumtijd]]))</f>
        <v>1686.7916666666667</v>
      </c>
      <c r="C5390" s="11">
        <v>3.1947430000000014E-5</v>
      </c>
      <c r="D5390" s="7">
        <f>Data_Warmte[[#This Row],[Fractie]]/MAX(Data_Warmte[Fractie])</f>
        <v>7.7345877334048185E-2</v>
      </c>
    </row>
    <row r="5391" spans="1:4" x14ac:dyDescent="0.25">
      <c r="A5391" s="10">
        <v>44055.833333333336</v>
      </c>
      <c r="B5391" s="10">
        <f>DATE(1904,MONTH(Data_Warmte[[#This Row],[Datumtijd]]),DAY(Data_Warmte[[#This Row],[Datumtijd]]))+TIME(HOUR(Data_Warmte[[#This Row],[Datumtijd]]),MINUTE(Data_Warmte[[#This Row],[Datumtijd]]),SECOND(Data_Warmte[[#This Row],[Datumtijd]]))</f>
        <v>1686.8333333333333</v>
      </c>
      <c r="C5391" s="11">
        <v>2.5402870000000022E-5</v>
      </c>
      <c r="D5391" s="7">
        <f>Data_Warmte[[#This Row],[Fractie]]/MAX(Data_Warmte[Fractie])</f>
        <v>6.150126213447446E-2</v>
      </c>
    </row>
    <row r="5392" spans="1:4" x14ac:dyDescent="0.25">
      <c r="A5392" s="10">
        <v>44055.875</v>
      </c>
      <c r="B5392" s="10">
        <f>DATE(1904,MONTH(Data_Warmte[[#This Row],[Datumtijd]]),DAY(Data_Warmte[[#This Row],[Datumtijd]]))+TIME(HOUR(Data_Warmte[[#This Row],[Datumtijd]]),MINUTE(Data_Warmte[[#This Row],[Datumtijd]]),SECOND(Data_Warmte[[#This Row],[Datumtijd]]))</f>
        <v>1686.875</v>
      </c>
      <c r="C5392" s="11">
        <v>2.173823000000001E-5</v>
      </c>
      <c r="D5392" s="7">
        <f>Data_Warmte[[#This Row],[Fractie]]/MAX(Data_Warmte[Fractie])</f>
        <v>5.2629036859594851E-2</v>
      </c>
    </row>
    <row r="5393" spans="1:4" x14ac:dyDescent="0.25">
      <c r="A5393" s="10">
        <v>44055.916666666664</v>
      </c>
      <c r="B5393" s="10">
        <f>DATE(1904,MONTH(Data_Warmte[[#This Row],[Datumtijd]]),DAY(Data_Warmte[[#This Row],[Datumtijd]]))+TIME(HOUR(Data_Warmte[[#This Row],[Datumtijd]]),MINUTE(Data_Warmte[[#This Row],[Datumtijd]]),SECOND(Data_Warmte[[#This Row],[Datumtijd]]))</f>
        <v>1686.9166666666667</v>
      </c>
      <c r="C5393" s="11">
        <v>1.8684000000000009E-5</v>
      </c>
      <c r="D5393" s="7">
        <f>Data_Warmte[[#This Row],[Fractie]]/MAX(Data_Warmte[Fractie])</f>
        <v>4.5234636154124333E-2</v>
      </c>
    </row>
    <row r="5394" spans="1:4" x14ac:dyDescent="0.25">
      <c r="A5394" s="10">
        <v>44055.958333333336</v>
      </c>
      <c r="B5394" s="10">
        <f>DATE(1904,MONTH(Data_Warmte[[#This Row],[Datumtijd]]),DAY(Data_Warmte[[#This Row],[Datumtijd]]))+TIME(HOUR(Data_Warmte[[#This Row],[Datumtijd]]),MINUTE(Data_Warmte[[#This Row],[Datumtijd]]),SECOND(Data_Warmte[[#This Row],[Datumtijd]]))</f>
        <v>1686.9583333333333</v>
      </c>
      <c r="C5394" s="11">
        <v>1.3660760000000004E-5</v>
      </c>
      <c r="D5394" s="7">
        <f>Data_Warmte[[#This Row],[Fractie]]/MAX(Data_Warmte[Fractie])</f>
        <v>3.3073191403811569E-2</v>
      </c>
    </row>
    <row r="5395" spans="1:4" x14ac:dyDescent="0.25">
      <c r="A5395" s="10">
        <v>44056</v>
      </c>
      <c r="B5395" s="10">
        <f>DATE(1904,MONTH(Data_Warmte[[#This Row],[Datumtijd]]),DAY(Data_Warmte[[#This Row],[Datumtijd]]))+TIME(HOUR(Data_Warmte[[#This Row],[Datumtijd]]),MINUTE(Data_Warmte[[#This Row],[Datumtijd]]),SECOND(Data_Warmte[[#This Row],[Datumtijd]]))</f>
        <v>1687</v>
      </c>
      <c r="C5395" s="11">
        <v>8.2127499999999986E-6</v>
      </c>
      <c r="D5395" s="7">
        <f>Data_Warmte[[#This Row],[Fractie]]/MAX(Data_Warmte[Fractie])</f>
        <v>1.9883363202461164E-2</v>
      </c>
    </row>
    <row r="5396" spans="1:4" x14ac:dyDescent="0.25">
      <c r="A5396" s="10">
        <v>44056.041666666664</v>
      </c>
      <c r="B5396" s="10">
        <f>DATE(1904,MONTH(Data_Warmte[[#This Row],[Datumtijd]]),DAY(Data_Warmte[[#This Row],[Datumtijd]]))+TIME(HOUR(Data_Warmte[[#This Row],[Datumtijd]]),MINUTE(Data_Warmte[[#This Row],[Datumtijd]]),SECOND(Data_Warmte[[#This Row],[Datumtijd]]))</f>
        <v>1687.0416666666667</v>
      </c>
      <c r="C5396" s="11">
        <v>7.1288199999999991E-6</v>
      </c>
      <c r="D5396" s="7">
        <f>Data_Warmte[[#This Row],[Fractie]]/MAX(Data_Warmte[Fractie])</f>
        <v>1.7259129678240444E-2</v>
      </c>
    </row>
    <row r="5397" spans="1:4" x14ac:dyDescent="0.25">
      <c r="A5397" s="10">
        <v>44056.083333333336</v>
      </c>
      <c r="B5397" s="10">
        <f>DATE(1904,MONTH(Data_Warmte[[#This Row],[Datumtijd]]),DAY(Data_Warmte[[#This Row],[Datumtijd]]))+TIME(HOUR(Data_Warmte[[#This Row],[Datumtijd]]),MINUTE(Data_Warmte[[#This Row],[Datumtijd]]),SECOND(Data_Warmte[[#This Row],[Datumtijd]]))</f>
        <v>1687.0833333333333</v>
      </c>
      <c r="C5397" s="11">
        <v>7.0723199999999997E-6</v>
      </c>
      <c r="D5397" s="7">
        <f>Data_Warmte[[#This Row],[Fractie]]/MAX(Data_Warmte[Fractie])</f>
        <v>1.712234114566134E-2</v>
      </c>
    </row>
    <row r="5398" spans="1:4" x14ac:dyDescent="0.25">
      <c r="A5398" s="10">
        <v>44056.125</v>
      </c>
      <c r="B5398" s="10">
        <f>DATE(1904,MONTH(Data_Warmte[[#This Row],[Datumtijd]]),DAY(Data_Warmte[[#This Row],[Datumtijd]]))+TIME(HOUR(Data_Warmte[[#This Row],[Datumtijd]]),MINUTE(Data_Warmte[[#This Row],[Datumtijd]]),SECOND(Data_Warmte[[#This Row],[Datumtijd]]))</f>
        <v>1687.125</v>
      </c>
      <c r="C5398" s="11">
        <v>7.4815099999999993E-6</v>
      </c>
      <c r="D5398" s="7">
        <f>Data_Warmte[[#This Row],[Fractie]]/MAX(Data_Warmte[Fractie])</f>
        <v>1.8113004856210799E-2</v>
      </c>
    </row>
    <row r="5399" spans="1:4" x14ac:dyDescent="0.25">
      <c r="A5399" s="10">
        <v>44056.166666666664</v>
      </c>
      <c r="B5399" s="10">
        <f>DATE(1904,MONTH(Data_Warmte[[#This Row],[Datumtijd]]),DAY(Data_Warmte[[#This Row],[Datumtijd]]))+TIME(HOUR(Data_Warmte[[#This Row],[Datumtijd]]),MINUTE(Data_Warmte[[#This Row],[Datumtijd]]),SECOND(Data_Warmte[[#This Row],[Datumtijd]]))</f>
        <v>1687.1666666666667</v>
      </c>
      <c r="C5399" s="11">
        <v>7.9699999999999999E-6</v>
      </c>
      <c r="D5399" s="7">
        <f>Data_Warmte[[#This Row],[Fractie]]/MAX(Data_Warmte[Fractie])</f>
        <v>1.9295656719565981E-2</v>
      </c>
    </row>
    <row r="5400" spans="1:4" x14ac:dyDescent="0.25">
      <c r="A5400" s="10">
        <v>44056.208333333336</v>
      </c>
      <c r="B5400" s="10">
        <f>DATE(1904,MONTH(Data_Warmte[[#This Row],[Datumtijd]]),DAY(Data_Warmte[[#This Row],[Datumtijd]]))+TIME(HOUR(Data_Warmte[[#This Row],[Datumtijd]]),MINUTE(Data_Warmte[[#This Row],[Datumtijd]]),SECOND(Data_Warmte[[#This Row],[Datumtijd]]))</f>
        <v>1687.2083333333333</v>
      </c>
      <c r="C5400" s="11">
        <v>1.149E-5</v>
      </c>
      <c r="D5400" s="7">
        <f>Data_Warmte[[#This Row],[Fractie]]/MAX(Data_Warmte[Fractie])</f>
        <v>2.7817703351043051E-2</v>
      </c>
    </row>
    <row r="5401" spans="1:4" x14ac:dyDescent="0.25">
      <c r="A5401" s="10">
        <v>44056.25</v>
      </c>
      <c r="B5401" s="10">
        <f>DATE(1904,MONTH(Data_Warmte[[#This Row],[Datumtijd]]),DAY(Data_Warmte[[#This Row],[Datumtijd]]))+TIME(HOUR(Data_Warmte[[#This Row],[Datumtijd]]),MINUTE(Data_Warmte[[#This Row],[Datumtijd]]),SECOND(Data_Warmte[[#This Row],[Datumtijd]]))</f>
        <v>1687.25</v>
      </c>
      <c r="C5401" s="11">
        <v>2.317368E-5</v>
      </c>
      <c r="D5401" s="7">
        <f>Data_Warmte[[#This Row],[Fractie]]/MAX(Data_Warmte[Fractie])</f>
        <v>5.6104312949695326E-2</v>
      </c>
    </row>
    <row r="5402" spans="1:4" x14ac:dyDescent="0.25">
      <c r="A5402" s="10">
        <v>44056.291666666664</v>
      </c>
      <c r="B5402" s="10">
        <f>DATE(1904,MONTH(Data_Warmte[[#This Row],[Datumtijd]]),DAY(Data_Warmte[[#This Row],[Datumtijd]]))+TIME(HOUR(Data_Warmte[[#This Row],[Datumtijd]]),MINUTE(Data_Warmte[[#This Row],[Datumtijd]]),SECOND(Data_Warmte[[#This Row],[Datumtijd]]))</f>
        <v>1687.2916666666667</v>
      </c>
      <c r="C5402" s="11">
        <v>2.4704500000000017E-5</v>
      </c>
      <c r="D5402" s="7">
        <f>Data_Warmte[[#This Row],[Fractie]]/MAX(Data_Warmte[Fractie])</f>
        <v>5.9810483240717451E-2</v>
      </c>
    </row>
    <row r="5403" spans="1:4" x14ac:dyDescent="0.25">
      <c r="A5403" s="10">
        <v>44056.333333333336</v>
      </c>
      <c r="B5403" s="10">
        <f>DATE(1904,MONTH(Data_Warmte[[#This Row],[Datumtijd]]),DAY(Data_Warmte[[#This Row],[Datumtijd]]))+TIME(HOUR(Data_Warmte[[#This Row],[Datumtijd]]),MINUTE(Data_Warmte[[#This Row],[Datumtijd]]),SECOND(Data_Warmte[[#This Row],[Datumtijd]]))</f>
        <v>1687.3333333333333</v>
      </c>
      <c r="C5403" s="11">
        <v>2.3519999999999998E-5</v>
      </c>
      <c r="D5403" s="7">
        <f>Data_Warmte[[#This Row],[Fractie]]/MAX(Data_Warmte[Fractie])</f>
        <v>5.6942766128505871E-2</v>
      </c>
    </row>
    <row r="5404" spans="1:4" x14ac:dyDescent="0.25">
      <c r="A5404" s="10">
        <v>44056.375</v>
      </c>
      <c r="B5404" s="10">
        <f>DATE(1904,MONTH(Data_Warmte[[#This Row],[Datumtijd]]),DAY(Data_Warmte[[#This Row],[Datumtijd]]))+TIME(HOUR(Data_Warmte[[#This Row],[Datumtijd]]),MINUTE(Data_Warmte[[#This Row],[Datumtijd]]),SECOND(Data_Warmte[[#This Row],[Datumtijd]]))</f>
        <v>1687.375</v>
      </c>
      <c r="C5404" s="11">
        <v>2.3879999999999998E-5</v>
      </c>
      <c r="D5404" s="7">
        <f>Data_Warmte[[#This Row],[Fractie]]/MAX(Data_Warmte[Fractie])</f>
        <v>5.7814339079452395E-2</v>
      </c>
    </row>
    <row r="5405" spans="1:4" x14ac:dyDescent="0.25">
      <c r="A5405" s="10">
        <v>44056.416666666664</v>
      </c>
      <c r="B5405" s="10">
        <f>DATE(1904,MONTH(Data_Warmte[[#This Row],[Datumtijd]]),DAY(Data_Warmte[[#This Row],[Datumtijd]]))+TIME(HOUR(Data_Warmte[[#This Row],[Datumtijd]]),MINUTE(Data_Warmte[[#This Row],[Datumtijd]]),SECOND(Data_Warmte[[#This Row],[Datumtijd]]))</f>
        <v>1687.4166666666667</v>
      </c>
      <c r="C5405" s="11">
        <v>2.0129999999999999E-5</v>
      </c>
      <c r="D5405" s="7">
        <f>Data_Warmte[[#This Row],[Fractie]]/MAX(Data_Warmte[Fractie])</f>
        <v>4.873545417375949E-2</v>
      </c>
    </row>
    <row r="5406" spans="1:4" x14ac:dyDescent="0.25">
      <c r="A5406" s="10">
        <v>44056.458333333336</v>
      </c>
      <c r="B5406" s="10">
        <f>DATE(1904,MONTH(Data_Warmte[[#This Row],[Datumtijd]]),DAY(Data_Warmte[[#This Row],[Datumtijd]]))+TIME(HOUR(Data_Warmte[[#This Row],[Datumtijd]]),MINUTE(Data_Warmte[[#This Row],[Datumtijd]]),SECOND(Data_Warmte[[#This Row],[Datumtijd]]))</f>
        <v>1687.4583333333333</v>
      </c>
      <c r="C5406" s="11">
        <v>2.2079999999999999E-5</v>
      </c>
      <c r="D5406" s="7">
        <f>Data_Warmte[[#This Row],[Fractie]]/MAX(Data_Warmte[Fractie])</f>
        <v>5.3456474324719803E-2</v>
      </c>
    </row>
    <row r="5407" spans="1:4" x14ac:dyDescent="0.25">
      <c r="A5407" s="10">
        <v>44056.5</v>
      </c>
      <c r="B5407" s="10">
        <f>DATE(1904,MONTH(Data_Warmte[[#This Row],[Datumtijd]]),DAY(Data_Warmte[[#This Row],[Datumtijd]]))+TIME(HOUR(Data_Warmte[[#This Row],[Datumtijd]]),MINUTE(Data_Warmte[[#This Row],[Datumtijd]]),SECOND(Data_Warmte[[#This Row],[Datumtijd]]))</f>
        <v>1687.5</v>
      </c>
      <c r="C5407" s="11">
        <v>2.1489999999999999E-5</v>
      </c>
      <c r="D5407" s="7">
        <f>Data_Warmte[[#This Row],[Fractie]]/MAX(Data_Warmte[Fractie])</f>
        <v>5.2028063099557452E-2</v>
      </c>
    </row>
    <row r="5408" spans="1:4" x14ac:dyDescent="0.25">
      <c r="A5408" s="10">
        <v>44056.541666666664</v>
      </c>
      <c r="B5408" s="10">
        <f>DATE(1904,MONTH(Data_Warmte[[#This Row],[Datumtijd]]),DAY(Data_Warmte[[#This Row],[Datumtijd]]))+TIME(HOUR(Data_Warmte[[#This Row],[Datumtijd]]),MINUTE(Data_Warmte[[#This Row],[Datumtijd]]),SECOND(Data_Warmte[[#This Row],[Datumtijd]]))</f>
        <v>1687.5416666666667</v>
      </c>
      <c r="C5408" s="11">
        <v>1.7600000000000001E-5</v>
      </c>
      <c r="D5408" s="7">
        <f>Data_Warmte[[#This Row],[Fractie]]/MAX(Data_Warmte[Fractie])</f>
        <v>4.2610233157385352E-2</v>
      </c>
    </row>
    <row r="5409" spans="1:4" x14ac:dyDescent="0.25">
      <c r="A5409" s="10">
        <v>44056.583333333336</v>
      </c>
      <c r="B5409" s="10">
        <f>DATE(1904,MONTH(Data_Warmte[[#This Row],[Datumtijd]]),DAY(Data_Warmte[[#This Row],[Datumtijd]]))+TIME(HOUR(Data_Warmte[[#This Row],[Datumtijd]]),MINUTE(Data_Warmte[[#This Row],[Datumtijd]]),SECOND(Data_Warmte[[#This Row],[Datumtijd]]))</f>
        <v>1687.5833333333333</v>
      </c>
      <c r="C5409" s="11">
        <v>1.6120000000000002E-5</v>
      </c>
      <c r="D5409" s="7">
        <f>Data_Warmte[[#This Row],[Fractie]]/MAX(Data_Warmte[Fractie])</f>
        <v>3.9027099914605221E-2</v>
      </c>
    </row>
    <row r="5410" spans="1:4" x14ac:dyDescent="0.25">
      <c r="A5410" s="10">
        <v>44056.625</v>
      </c>
      <c r="B5410" s="10">
        <f>DATE(1904,MONTH(Data_Warmte[[#This Row],[Datumtijd]]),DAY(Data_Warmte[[#This Row],[Datumtijd]]))+TIME(HOUR(Data_Warmte[[#This Row],[Datumtijd]]),MINUTE(Data_Warmte[[#This Row],[Datumtijd]]),SECOND(Data_Warmte[[#This Row],[Datumtijd]]))</f>
        <v>1687.625</v>
      </c>
      <c r="C5410" s="11">
        <v>1.6779999999999999E-5</v>
      </c>
      <c r="D5410" s="7">
        <f>Data_Warmte[[#This Row],[Fractie]]/MAX(Data_Warmte[Fractie])</f>
        <v>4.0624983658007166E-2</v>
      </c>
    </row>
    <row r="5411" spans="1:4" x14ac:dyDescent="0.25">
      <c r="A5411" s="10">
        <v>44056.666666666664</v>
      </c>
      <c r="B5411" s="10">
        <f>DATE(1904,MONTH(Data_Warmte[[#This Row],[Datumtijd]]),DAY(Data_Warmte[[#This Row],[Datumtijd]]))+TIME(HOUR(Data_Warmte[[#This Row],[Datumtijd]]),MINUTE(Data_Warmte[[#This Row],[Datumtijd]]),SECOND(Data_Warmte[[#This Row],[Datumtijd]]))</f>
        <v>1687.6666666666667</v>
      </c>
      <c r="C5411" s="11">
        <v>2.2549999999999999E-5</v>
      </c>
      <c r="D5411" s="7">
        <f>Data_Warmte[[#This Row],[Fractie]]/MAX(Data_Warmte[Fractie])</f>
        <v>5.4594361232899978E-2</v>
      </c>
    </row>
    <row r="5412" spans="1:4" x14ac:dyDescent="0.25">
      <c r="A5412" s="10">
        <v>44056.708333333336</v>
      </c>
      <c r="B5412" s="10">
        <f>DATE(1904,MONTH(Data_Warmte[[#This Row],[Datumtijd]]),DAY(Data_Warmte[[#This Row],[Datumtijd]]))+TIME(HOUR(Data_Warmte[[#This Row],[Datumtijd]]),MINUTE(Data_Warmte[[#This Row],[Datumtijd]]),SECOND(Data_Warmte[[#This Row],[Datumtijd]]))</f>
        <v>1687.7083333333333</v>
      </c>
      <c r="C5412" s="11">
        <v>3.8640000000000003E-5</v>
      </c>
      <c r="D5412" s="7">
        <f>Data_Warmte[[#This Row],[Fractie]]/MAX(Data_Warmte[Fractie])</f>
        <v>9.3548830068259661E-2</v>
      </c>
    </row>
    <row r="5413" spans="1:4" x14ac:dyDescent="0.25">
      <c r="A5413" s="10">
        <v>44056.75</v>
      </c>
      <c r="B5413" s="10">
        <f>DATE(1904,MONTH(Data_Warmte[[#This Row],[Datumtijd]]),DAY(Data_Warmte[[#This Row],[Datumtijd]]))+TIME(HOUR(Data_Warmte[[#This Row],[Datumtijd]]),MINUTE(Data_Warmte[[#This Row],[Datumtijd]]),SECOND(Data_Warmte[[#This Row],[Datumtijd]]))</f>
        <v>1687.75</v>
      </c>
      <c r="C5413" s="11">
        <v>3.8584249999999979E-5</v>
      </c>
      <c r="D5413" s="7">
        <f>Data_Warmte[[#This Row],[Fractie]]/MAX(Data_Warmte[Fractie])</f>
        <v>9.3413857312661636E-2</v>
      </c>
    </row>
    <row r="5414" spans="1:4" x14ac:dyDescent="0.25">
      <c r="A5414" s="10">
        <v>44056.791666666664</v>
      </c>
      <c r="B5414" s="10">
        <f>DATE(1904,MONTH(Data_Warmte[[#This Row],[Datumtijd]]),DAY(Data_Warmte[[#This Row],[Datumtijd]]))+TIME(HOUR(Data_Warmte[[#This Row],[Datumtijd]]),MINUTE(Data_Warmte[[#This Row],[Datumtijd]]),SECOND(Data_Warmte[[#This Row],[Datumtijd]]))</f>
        <v>1687.7916666666667</v>
      </c>
      <c r="C5414" s="11">
        <v>3.145175000000002E-5</v>
      </c>
      <c r="D5414" s="7">
        <f>Data_Warmte[[#This Row],[Fractie]]/MAX(Data_Warmte[Fractie])</f>
        <v>7.614581822203384E-2</v>
      </c>
    </row>
    <row r="5415" spans="1:4" x14ac:dyDescent="0.25">
      <c r="A5415" s="10">
        <v>44056.833333333336</v>
      </c>
      <c r="B5415" s="10">
        <f>DATE(1904,MONTH(Data_Warmte[[#This Row],[Datumtijd]]),DAY(Data_Warmte[[#This Row],[Datumtijd]]))+TIME(HOUR(Data_Warmte[[#This Row],[Datumtijd]]),MINUTE(Data_Warmte[[#This Row],[Datumtijd]]),SECOND(Data_Warmte[[#This Row],[Datumtijd]]))</f>
        <v>1687.8333333333333</v>
      </c>
      <c r="C5415" s="11">
        <v>2.5034639999999999E-5</v>
      </c>
      <c r="D5415" s="7">
        <f>Data_Warmte[[#This Row],[Fractie]]/MAX(Data_Warmte[Fractie])</f>
        <v>6.0609764057454864E-2</v>
      </c>
    </row>
    <row r="5416" spans="1:4" x14ac:dyDescent="0.25">
      <c r="A5416" s="10">
        <v>44056.875</v>
      </c>
      <c r="B5416" s="10">
        <f>DATE(1904,MONTH(Data_Warmte[[#This Row],[Datumtijd]]),DAY(Data_Warmte[[#This Row],[Datumtijd]]))+TIME(HOUR(Data_Warmte[[#This Row],[Datumtijd]]),MINUTE(Data_Warmte[[#This Row],[Datumtijd]]),SECOND(Data_Warmte[[#This Row],[Datumtijd]]))</f>
        <v>1687.875</v>
      </c>
      <c r="C5416" s="11">
        <v>2.1221089999999998E-5</v>
      </c>
      <c r="D5416" s="7">
        <f>Data_Warmte[[#This Row],[Fractie]]/MAX(Data_Warmte[Fractie])</f>
        <v>5.1377022315560149E-2</v>
      </c>
    </row>
    <row r="5417" spans="1:4" x14ac:dyDescent="0.25">
      <c r="A5417" s="10">
        <v>44056.916666666664</v>
      </c>
      <c r="B5417" s="10">
        <f>DATE(1904,MONTH(Data_Warmte[[#This Row],[Datumtijd]]),DAY(Data_Warmte[[#This Row],[Datumtijd]]))+TIME(HOUR(Data_Warmte[[#This Row],[Datumtijd]]),MINUTE(Data_Warmte[[#This Row],[Datumtijd]]),SECOND(Data_Warmte[[#This Row],[Datumtijd]]))</f>
        <v>1687.9166666666667</v>
      </c>
      <c r="C5417" s="11">
        <v>1.8366250000000004E-5</v>
      </c>
      <c r="D5417" s="7">
        <f>Data_Warmte[[#This Row],[Fractie]]/MAX(Data_Warmte[Fractie])</f>
        <v>4.4465351973115276E-2</v>
      </c>
    </row>
    <row r="5418" spans="1:4" x14ac:dyDescent="0.25">
      <c r="A5418" s="10">
        <v>44056.958333333336</v>
      </c>
      <c r="B5418" s="10">
        <f>DATE(1904,MONTH(Data_Warmte[[#This Row],[Datumtijd]]),DAY(Data_Warmte[[#This Row],[Datumtijd]]))+TIME(HOUR(Data_Warmte[[#This Row],[Datumtijd]]),MINUTE(Data_Warmte[[#This Row],[Datumtijd]]),SECOND(Data_Warmte[[#This Row],[Datumtijd]]))</f>
        <v>1687.9583333333333</v>
      </c>
      <c r="C5418" s="11">
        <v>1.3815119999999999E-5</v>
      </c>
      <c r="D5418" s="7">
        <f>Data_Warmte[[#This Row],[Fractie]]/MAX(Data_Warmte[Fractie])</f>
        <v>3.3446902516889629E-2</v>
      </c>
    </row>
    <row r="5419" spans="1:4" x14ac:dyDescent="0.25">
      <c r="A5419" s="10">
        <v>44057</v>
      </c>
      <c r="B5419" s="10">
        <f>DATE(1904,MONTH(Data_Warmte[[#This Row],[Datumtijd]]),DAY(Data_Warmte[[#This Row],[Datumtijd]]))+TIME(HOUR(Data_Warmte[[#This Row],[Datumtijd]]),MINUTE(Data_Warmte[[#This Row],[Datumtijd]]),SECOND(Data_Warmte[[#This Row],[Datumtijd]]))</f>
        <v>1688</v>
      </c>
      <c r="C5419" s="11">
        <v>8.30845E-6</v>
      </c>
      <c r="D5419" s="7">
        <f>Data_Warmte[[#This Row],[Fractie]]/MAX(Data_Warmte[Fractie])</f>
        <v>2.0115056345254449E-2</v>
      </c>
    </row>
    <row r="5420" spans="1:4" x14ac:dyDescent="0.25">
      <c r="A5420" s="10">
        <v>44057.041666666664</v>
      </c>
      <c r="B5420" s="10">
        <f>DATE(1904,MONTH(Data_Warmte[[#This Row],[Datumtijd]]),DAY(Data_Warmte[[#This Row],[Datumtijd]]))+TIME(HOUR(Data_Warmte[[#This Row],[Datumtijd]]),MINUTE(Data_Warmte[[#This Row],[Datumtijd]]),SECOND(Data_Warmte[[#This Row],[Datumtijd]]))</f>
        <v>1688.0416666666667</v>
      </c>
      <c r="C5420" s="11">
        <v>7.3947999999999965E-6</v>
      </c>
      <c r="D5420" s="7">
        <f>Data_Warmte[[#This Row],[Fractie]]/MAX(Data_Warmte[Fractie])</f>
        <v>1.7903076826831423E-2</v>
      </c>
    </row>
    <row r="5421" spans="1:4" x14ac:dyDescent="0.25">
      <c r="A5421" s="10">
        <v>44057.083333333336</v>
      </c>
      <c r="B5421" s="10">
        <f>DATE(1904,MONTH(Data_Warmte[[#This Row],[Datumtijd]]),DAY(Data_Warmte[[#This Row],[Datumtijd]]))+TIME(HOUR(Data_Warmte[[#This Row],[Datumtijd]]),MINUTE(Data_Warmte[[#This Row],[Datumtijd]]),SECOND(Data_Warmte[[#This Row],[Datumtijd]]))</f>
        <v>1688.0833333333333</v>
      </c>
      <c r="C5421" s="11">
        <v>7.3103199999999947E-6</v>
      </c>
      <c r="D5421" s="7">
        <f>Data_Warmte[[#This Row],[Fractie]]/MAX(Data_Warmte[Fractie])</f>
        <v>1.7698547707675968E-2</v>
      </c>
    </row>
    <row r="5422" spans="1:4" x14ac:dyDescent="0.25">
      <c r="A5422" s="10">
        <v>44057.125</v>
      </c>
      <c r="B5422" s="10">
        <f>DATE(1904,MONTH(Data_Warmte[[#This Row],[Datumtijd]]),DAY(Data_Warmte[[#This Row],[Datumtijd]]))+TIME(HOUR(Data_Warmte[[#This Row],[Datumtijd]]),MINUTE(Data_Warmte[[#This Row],[Datumtijd]]),SECOND(Data_Warmte[[#This Row],[Datumtijd]]))</f>
        <v>1688.125</v>
      </c>
      <c r="C5422" s="11">
        <v>7.7412499999999998E-6</v>
      </c>
      <c r="D5422" s="7">
        <f>Data_Warmte[[#This Row],[Fractie]]/MAX(Data_Warmte[Fractie])</f>
        <v>1.8741844740318713E-2</v>
      </c>
    </row>
    <row r="5423" spans="1:4" x14ac:dyDescent="0.25">
      <c r="A5423" s="10">
        <v>44057.166666666664</v>
      </c>
      <c r="B5423" s="10">
        <f>DATE(1904,MONTH(Data_Warmte[[#This Row],[Datumtijd]]),DAY(Data_Warmte[[#This Row],[Datumtijd]]))+TIME(HOUR(Data_Warmte[[#This Row],[Datumtijd]]),MINUTE(Data_Warmte[[#This Row],[Datumtijd]]),SECOND(Data_Warmte[[#This Row],[Datumtijd]]))</f>
        <v>1688.1666666666667</v>
      </c>
      <c r="C5423" s="11">
        <v>7.9699999999999999E-6</v>
      </c>
      <c r="D5423" s="7">
        <f>Data_Warmte[[#This Row],[Fractie]]/MAX(Data_Warmte[Fractie])</f>
        <v>1.9295656719565981E-2</v>
      </c>
    </row>
    <row r="5424" spans="1:4" x14ac:dyDescent="0.25">
      <c r="A5424" s="10">
        <v>44057.208333333336</v>
      </c>
      <c r="B5424" s="10">
        <f>DATE(1904,MONTH(Data_Warmte[[#This Row],[Datumtijd]]),DAY(Data_Warmte[[#This Row],[Datumtijd]]))+TIME(HOUR(Data_Warmte[[#This Row],[Datumtijd]]),MINUTE(Data_Warmte[[#This Row],[Datumtijd]]),SECOND(Data_Warmte[[#This Row],[Datumtijd]]))</f>
        <v>1688.2083333333333</v>
      </c>
      <c r="C5424" s="11">
        <v>1.149E-5</v>
      </c>
      <c r="D5424" s="7">
        <f>Data_Warmte[[#This Row],[Fractie]]/MAX(Data_Warmte[Fractie])</f>
        <v>2.7817703351043051E-2</v>
      </c>
    </row>
    <row r="5425" spans="1:4" x14ac:dyDescent="0.25">
      <c r="A5425" s="10">
        <v>44057.25</v>
      </c>
      <c r="B5425" s="10">
        <f>DATE(1904,MONTH(Data_Warmte[[#This Row],[Datumtijd]]),DAY(Data_Warmte[[#This Row],[Datumtijd]]))+TIME(HOUR(Data_Warmte[[#This Row],[Datumtijd]]),MINUTE(Data_Warmte[[#This Row],[Datumtijd]]),SECOND(Data_Warmte[[#This Row],[Datumtijd]]))</f>
        <v>1688.25</v>
      </c>
      <c r="C5425" s="11">
        <v>2.3065600000000005E-5</v>
      </c>
      <c r="D5425" s="7">
        <f>Data_Warmte[[#This Row],[Fractie]]/MAX(Data_Warmte[Fractie])</f>
        <v>5.5842647381533397E-2</v>
      </c>
    </row>
    <row r="5426" spans="1:4" x14ac:dyDescent="0.25">
      <c r="A5426" s="10">
        <v>44057.291666666664</v>
      </c>
      <c r="B5426" s="10">
        <f>DATE(1904,MONTH(Data_Warmte[[#This Row],[Datumtijd]]),DAY(Data_Warmte[[#This Row],[Datumtijd]]))+TIME(HOUR(Data_Warmte[[#This Row],[Datumtijd]]),MINUTE(Data_Warmte[[#This Row],[Datumtijd]]),SECOND(Data_Warmte[[#This Row],[Datumtijd]]))</f>
        <v>1688.2916666666667</v>
      </c>
      <c r="C5426" s="11">
        <v>2.6467500000000024E-5</v>
      </c>
      <c r="D5426" s="7">
        <f>Data_Warmte[[#This Row],[Fractie]]/MAX(Data_Warmte[Fractie])</f>
        <v>6.4078769664380558E-2</v>
      </c>
    </row>
    <row r="5427" spans="1:4" x14ac:dyDescent="0.25">
      <c r="A5427" s="10">
        <v>44057.333333333336</v>
      </c>
      <c r="B5427" s="10">
        <f>DATE(1904,MONTH(Data_Warmte[[#This Row],[Datumtijd]]),DAY(Data_Warmte[[#This Row],[Datumtijd]]))+TIME(HOUR(Data_Warmte[[#This Row],[Datumtijd]]),MINUTE(Data_Warmte[[#This Row],[Datumtijd]]),SECOND(Data_Warmte[[#This Row],[Datumtijd]]))</f>
        <v>1688.3333333333333</v>
      </c>
      <c r="C5427" s="11">
        <v>2.3519999999999998E-5</v>
      </c>
      <c r="D5427" s="7">
        <f>Data_Warmte[[#This Row],[Fractie]]/MAX(Data_Warmte[Fractie])</f>
        <v>5.6942766128505871E-2</v>
      </c>
    </row>
    <row r="5428" spans="1:4" x14ac:dyDescent="0.25">
      <c r="A5428" s="10">
        <v>44057.375</v>
      </c>
      <c r="B5428" s="10">
        <f>DATE(1904,MONTH(Data_Warmte[[#This Row],[Datumtijd]]),DAY(Data_Warmte[[#This Row],[Datumtijd]]))+TIME(HOUR(Data_Warmte[[#This Row],[Datumtijd]]),MINUTE(Data_Warmte[[#This Row],[Datumtijd]]),SECOND(Data_Warmte[[#This Row],[Datumtijd]]))</f>
        <v>1688.375</v>
      </c>
      <c r="C5428" s="11">
        <v>2.3879999999999998E-5</v>
      </c>
      <c r="D5428" s="7">
        <f>Data_Warmte[[#This Row],[Fractie]]/MAX(Data_Warmte[Fractie])</f>
        <v>5.7814339079452395E-2</v>
      </c>
    </row>
    <row r="5429" spans="1:4" x14ac:dyDescent="0.25">
      <c r="A5429" s="10">
        <v>44057.416666666664</v>
      </c>
      <c r="B5429" s="10">
        <f>DATE(1904,MONTH(Data_Warmte[[#This Row],[Datumtijd]]),DAY(Data_Warmte[[#This Row],[Datumtijd]]))+TIME(HOUR(Data_Warmte[[#This Row],[Datumtijd]]),MINUTE(Data_Warmte[[#This Row],[Datumtijd]]),SECOND(Data_Warmte[[#This Row],[Datumtijd]]))</f>
        <v>1688.4166666666667</v>
      </c>
      <c r="C5429" s="11">
        <v>2.0129999999999999E-5</v>
      </c>
      <c r="D5429" s="7">
        <f>Data_Warmte[[#This Row],[Fractie]]/MAX(Data_Warmte[Fractie])</f>
        <v>4.873545417375949E-2</v>
      </c>
    </row>
    <row r="5430" spans="1:4" x14ac:dyDescent="0.25">
      <c r="A5430" s="10">
        <v>44057.458333333336</v>
      </c>
      <c r="B5430" s="10">
        <f>DATE(1904,MONTH(Data_Warmte[[#This Row],[Datumtijd]]),DAY(Data_Warmte[[#This Row],[Datumtijd]]))+TIME(HOUR(Data_Warmte[[#This Row],[Datumtijd]]),MINUTE(Data_Warmte[[#This Row],[Datumtijd]]),SECOND(Data_Warmte[[#This Row],[Datumtijd]]))</f>
        <v>1688.4583333333333</v>
      </c>
      <c r="C5430" s="11">
        <v>2.2079999999999999E-5</v>
      </c>
      <c r="D5430" s="7">
        <f>Data_Warmte[[#This Row],[Fractie]]/MAX(Data_Warmte[Fractie])</f>
        <v>5.3456474324719803E-2</v>
      </c>
    </row>
    <row r="5431" spans="1:4" x14ac:dyDescent="0.25">
      <c r="A5431" s="10">
        <v>44057.5</v>
      </c>
      <c r="B5431" s="10">
        <f>DATE(1904,MONTH(Data_Warmte[[#This Row],[Datumtijd]]),DAY(Data_Warmte[[#This Row],[Datumtijd]]))+TIME(HOUR(Data_Warmte[[#This Row],[Datumtijd]]),MINUTE(Data_Warmte[[#This Row],[Datumtijd]]),SECOND(Data_Warmte[[#This Row],[Datumtijd]]))</f>
        <v>1688.5</v>
      </c>
      <c r="C5431" s="11">
        <v>2.1489999999999999E-5</v>
      </c>
      <c r="D5431" s="7">
        <f>Data_Warmte[[#This Row],[Fractie]]/MAX(Data_Warmte[Fractie])</f>
        <v>5.2028063099557452E-2</v>
      </c>
    </row>
    <row r="5432" spans="1:4" x14ac:dyDescent="0.25">
      <c r="A5432" s="10">
        <v>44057.541666666664</v>
      </c>
      <c r="B5432" s="10">
        <f>DATE(1904,MONTH(Data_Warmte[[#This Row],[Datumtijd]]),DAY(Data_Warmte[[#This Row],[Datumtijd]]))+TIME(HOUR(Data_Warmte[[#This Row],[Datumtijd]]),MINUTE(Data_Warmte[[#This Row],[Datumtijd]]),SECOND(Data_Warmte[[#This Row],[Datumtijd]]))</f>
        <v>1688.5416666666667</v>
      </c>
      <c r="C5432" s="11">
        <v>1.7600000000000001E-5</v>
      </c>
      <c r="D5432" s="7">
        <f>Data_Warmte[[#This Row],[Fractie]]/MAX(Data_Warmte[Fractie])</f>
        <v>4.2610233157385352E-2</v>
      </c>
    </row>
    <row r="5433" spans="1:4" x14ac:dyDescent="0.25">
      <c r="A5433" s="10">
        <v>44057.583333333336</v>
      </c>
      <c r="B5433" s="10">
        <f>DATE(1904,MONTH(Data_Warmte[[#This Row],[Datumtijd]]),DAY(Data_Warmte[[#This Row],[Datumtijd]]))+TIME(HOUR(Data_Warmte[[#This Row],[Datumtijd]]),MINUTE(Data_Warmte[[#This Row],[Datumtijd]]),SECOND(Data_Warmte[[#This Row],[Datumtijd]]))</f>
        <v>1688.5833333333333</v>
      </c>
      <c r="C5433" s="11">
        <v>1.6120000000000002E-5</v>
      </c>
      <c r="D5433" s="7">
        <f>Data_Warmte[[#This Row],[Fractie]]/MAX(Data_Warmte[Fractie])</f>
        <v>3.9027099914605221E-2</v>
      </c>
    </row>
    <row r="5434" spans="1:4" x14ac:dyDescent="0.25">
      <c r="A5434" s="10">
        <v>44057.625</v>
      </c>
      <c r="B5434" s="10">
        <f>DATE(1904,MONTH(Data_Warmte[[#This Row],[Datumtijd]]),DAY(Data_Warmte[[#This Row],[Datumtijd]]))+TIME(HOUR(Data_Warmte[[#This Row],[Datumtijd]]),MINUTE(Data_Warmte[[#This Row],[Datumtijd]]),SECOND(Data_Warmte[[#This Row],[Datumtijd]]))</f>
        <v>1688.625</v>
      </c>
      <c r="C5434" s="11">
        <v>1.6779999999999999E-5</v>
      </c>
      <c r="D5434" s="7">
        <f>Data_Warmte[[#This Row],[Fractie]]/MAX(Data_Warmte[Fractie])</f>
        <v>4.0624983658007166E-2</v>
      </c>
    </row>
    <row r="5435" spans="1:4" x14ac:dyDescent="0.25">
      <c r="A5435" s="10">
        <v>44057.666666666664</v>
      </c>
      <c r="B5435" s="10">
        <f>DATE(1904,MONTH(Data_Warmte[[#This Row],[Datumtijd]]),DAY(Data_Warmte[[#This Row],[Datumtijd]]))+TIME(HOUR(Data_Warmte[[#This Row],[Datumtijd]]),MINUTE(Data_Warmte[[#This Row],[Datumtijd]]),SECOND(Data_Warmte[[#This Row],[Datumtijd]]))</f>
        <v>1688.6666666666667</v>
      </c>
      <c r="C5435" s="11">
        <v>2.2549999999999999E-5</v>
      </c>
      <c r="D5435" s="7">
        <f>Data_Warmte[[#This Row],[Fractie]]/MAX(Data_Warmte[Fractie])</f>
        <v>5.4594361232899978E-2</v>
      </c>
    </row>
    <row r="5436" spans="1:4" x14ac:dyDescent="0.25">
      <c r="A5436" s="10">
        <v>44057.708333333336</v>
      </c>
      <c r="B5436" s="10">
        <f>DATE(1904,MONTH(Data_Warmte[[#This Row],[Datumtijd]]),DAY(Data_Warmte[[#This Row],[Datumtijd]]))+TIME(HOUR(Data_Warmte[[#This Row],[Datumtijd]]),MINUTE(Data_Warmte[[#This Row],[Datumtijd]]),SECOND(Data_Warmte[[#This Row],[Datumtijd]]))</f>
        <v>1688.7083333333333</v>
      </c>
      <c r="C5436" s="11">
        <v>3.8973539999999991E-5</v>
      </c>
      <c r="D5436" s="7">
        <f>Data_Warmte[[#This Row],[Fractie]]/MAX(Data_Warmte[Fractie])</f>
        <v>9.4356342407311583E-2</v>
      </c>
    </row>
    <row r="5437" spans="1:4" x14ac:dyDescent="0.25">
      <c r="A5437" s="10">
        <v>44057.75</v>
      </c>
      <c r="B5437" s="10">
        <f>DATE(1904,MONTH(Data_Warmte[[#This Row],[Datumtijd]]),DAY(Data_Warmte[[#This Row],[Datumtijd]]))+TIME(HOUR(Data_Warmte[[#This Row],[Datumtijd]]),MINUTE(Data_Warmte[[#This Row],[Datumtijd]]),SECOND(Data_Warmte[[#This Row],[Datumtijd]]))</f>
        <v>1688.75</v>
      </c>
      <c r="C5437" s="11">
        <v>3.8848599999999993E-5</v>
      </c>
      <c r="D5437" s="7">
        <f>Data_Warmte[[#This Row],[Fractie]]/MAX(Data_Warmte[Fractie])</f>
        <v>9.405385817261365E-2</v>
      </c>
    </row>
    <row r="5438" spans="1:4" x14ac:dyDescent="0.25">
      <c r="A5438" s="10">
        <v>44057.791666666664</v>
      </c>
      <c r="B5438" s="10">
        <f>DATE(1904,MONTH(Data_Warmte[[#This Row],[Datumtijd]]),DAY(Data_Warmte[[#This Row],[Datumtijd]]))+TIME(HOUR(Data_Warmte[[#This Row],[Datumtijd]]),MINUTE(Data_Warmte[[#This Row],[Datumtijd]]),SECOND(Data_Warmte[[#This Row],[Datumtijd]]))</f>
        <v>1688.7916666666667</v>
      </c>
      <c r="C5438" s="11">
        <v>3.1188419999999996E-5</v>
      </c>
      <c r="D5438" s="7">
        <f>Data_Warmte[[#This Row],[Fractie]]/MAX(Data_Warmte[Fractie])</f>
        <v>7.5508286818776152E-2</v>
      </c>
    </row>
    <row r="5439" spans="1:4" x14ac:dyDescent="0.25">
      <c r="A5439" s="10">
        <v>44057.833333333336</v>
      </c>
      <c r="B5439" s="10">
        <f>DATE(1904,MONTH(Data_Warmte[[#This Row],[Datumtijd]]),DAY(Data_Warmte[[#This Row],[Datumtijd]]))+TIME(HOUR(Data_Warmte[[#This Row],[Datumtijd]]),MINUTE(Data_Warmte[[#This Row],[Datumtijd]]),SECOND(Data_Warmte[[#This Row],[Datumtijd]]))</f>
        <v>1688.8333333333333</v>
      </c>
      <c r="C5439" s="11">
        <v>2.5162720000000014E-5</v>
      </c>
      <c r="D5439" s="7">
        <f>Data_Warmte[[#This Row],[Fractie]]/MAX(Data_Warmte[Fractie])</f>
        <v>6.0919850345113873E-2</v>
      </c>
    </row>
    <row r="5440" spans="1:4" x14ac:dyDescent="0.25">
      <c r="A5440" s="10">
        <v>44057.875</v>
      </c>
      <c r="B5440" s="10">
        <f>DATE(1904,MONTH(Data_Warmte[[#This Row],[Datumtijd]]),DAY(Data_Warmte[[#This Row],[Datumtijd]]))+TIME(HOUR(Data_Warmte[[#This Row],[Datumtijd]]),MINUTE(Data_Warmte[[#This Row],[Datumtijd]]),SECOND(Data_Warmte[[#This Row],[Datumtijd]]))</f>
        <v>1688.875</v>
      </c>
      <c r="C5440" s="11">
        <v>2.1084199999999994E-5</v>
      </c>
      <c r="D5440" s="7">
        <f>Data_Warmte[[#This Row],[Fractie]]/MAX(Data_Warmte[Fractie])</f>
        <v>5.1045606700962726E-2</v>
      </c>
    </row>
    <row r="5441" spans="1:4" x14ac:dyDescent="0.25">
      <c r="A5441" s="10">
        <v>44057.916666666664</v>
      </c>
      <c r="B5441" s="10">
        <f>DATE(1904,MONTH(Data_Warmte[[#This Row],[Datumtijd]]),DAY(Data_Warmte[[#This Row],[Datumtijd]]))+TIME(HOUR(Data_Warmte[[#This Row],[Datumtijd]]),MINUTE(Data_Warmte[[#This Row],[Datumtijd]]),SECOND(Data_Warmte[[#This Row],[Datumtijd]]))</f>
        <v>1688.9166666666667</v>
      </c>
      <c r="C5441" s="11">
        <v>1.8325250000000009E-5</v>
      </c>
      <c r="D5441" s="7">
        <f>Data_Warmte[[#This Row],[Fractie]]/MAX(Data_Warmte[Fractie])</f>
        <v>4.4366089498146383E-2</v>
      </c>
    </row>
    <row r="5442" spans="1:4" x14ac:dyDescent="0.25">
      <c r="A5442" s="10">
        <v>44057.958333333336</v>
      </c>
      <c r="B5442" s="10">
        <f>DATE(1904,MONTH(Data_Warmte[[#This Row],[Datumtijd]]),DAY(Data_Warmte[[#This Row],[Datumtijd]]))+TIME(HOUR(Data_Warmte[[#This Row],[Datumtijd]]),MINUTE(Data_Warmte[[#This Row],[Datumtijd]]),SECOND(Data_Warmte[[#This Row],[Datumtijd]]))</f>
        <v>1688.9583333333333</v>
      </c>
      <c r="C5442" s="11">
        <v>1.3465539999999998E-5</v>
      </c>
      <c r="D5442" s="7">
        <f>Data_Warmte[[#This Row],[Fractie]]/MAX(Data_Warmte[Fractie])</f>
        <v>3.2600556760801057E-2</v>
      </c>
    </row>
    <row r="5443" spans="1:4" x14ac:dyDescent="0.25">
      <c r="A5443" s="10">
        <v>44058</v>
      </c>
      <c r="B5443" s="10">
        <f>DATE(1904,MONTH(Data_Warmte[[#This Row],[Datumtijd]]),DAY(Data_Warmte[[#This Row],[Datumtijd]]))+TIME(HOUR(Data_Warmte[[#This Row],[Datumtijd]]),MINUTE(Data_Warmte[[#This Row],[Datumtijd]]),SECOND(Data_Warmte[[#This Row],[Datumtijd]]))</f>
        <v>1689</v>
      </c>
      <c r="C5443" s="11">
        <v>1.0278770000000004E-5</v>
      </c>
      <c r="D5443" s="7">
        <f>Data_Warmte[[#This Row],[Fractie]]/MAX(Data_Warmte[Fractie])</f>
        <v>2.4885271947223748E-2</v>
      </c>
    </row>
    <row r="5444" spans="1:4" x14ac:dyDescent="0.25">
      <c r="A5444" s="10">
        <v>44058.041666666664</v>
      </c>
      <c r="B5444" s="10">
        <f>DATE(1904,MONTH(Data_Warmte[[#This Row],[Datumtijd]]),DAY(Data_Warmte[[#This Row],[Datumtijd]]))+TIME(HOUR(Data_Warmte[[#This Row],[Datumtijd]]),MINUTE(Data_Warmte[[#This Row],[Datumtijd]]),SECOND(Data_Warmte[[#This Row],[Datumtijd]]))</f>
        <v>1689.0416666666667</v>
      </c>
      <c r="C5444" s="11">
        <v>9.0067799999999968E-6</v>
      </c>
      <c r="D5444" s="7">
        <f>Data_Warmte[[#This Row],[Fractie]]/MAX(Data_Warmte[Fractie])</f>
        <v>2.1805738397572449E-2</v>
      </c>
    </row>
    <row r="5445" spans="1:4" x14ac:dyDescent="0.25">
      <c r="A5445" s="10">
        <v>44058.083333333336</v>
      </c>
      <c r="B5445" s="10">
        <f>DATE(1904,MONTH(Data_Warmte[[#This Row],[Datumtijd]]),DAY(Data_Warmte[[#This Row],[Datumtijd]]))+TIME(HOUR(Data_Warmte[[#This Row],[Datumtijd]]),MINUTE(Data_Warmte[[#This Row],[Datumtijd]]),SECOND(Data_Warmte[[#This Row],[Datumtijd]]))</f>
        <v>1689.0833333333333</v>
      </c>
      <c r="C5445" s="11">
        <v>8.1054500000000005E-6</v>
      </c>
      <c r="D5445" s="7">
        <f>Data_Warmte[[#This Row],[Fractie]]/MAX(Data_Warmte[Fractie])</f>
        <v>1.9623586042359607E-2</v>
      </c>
    </row>
    <row r="5446" spans="1:4" x14ac:dyDescent="0.25">
      <c r="A5446" s="10">
        <v>44058.125</v>
      </c>
      <c r="B5446" s="10">
        <f>DATE(1904,MONTH(Data_Warmte[[#This Row],[Datumtijd]]),DAY(Data_Warmte[[#This Row],[Datumtijd]]))+TIME(HOUR(Data_Warmte[[#This Row],[Datumtijd]]),MINUTE(Data_Warmte[[#This Row],[Datumtijd]]),SECOND(Data_Warmte[[#This Row],[Datumtijd]]))</f>
        <v>1689.125</v>
      </c>
      <c r="C5446" s="11">
        <v>8.1567999999999962E-6</v>
      </c>
      <c r="D5446" s="7">
        <f>Data_Warmte[[#This Row],[Fractie]]/MAX(Data_Warmte[Fractie])</f>
        <v>1.9747906239668218E-2</v>
      </c>
    </row>
    <row r="5447" spans="1:4" x14ac:dyDescent="0.25">
      <c r="A5447" s="10">
        <v>44058.166666666664</v>
      </c>
      <c r="B5447" s="10">
        <f>DATE(1904,MONTH(Data_Warmte[[#This Row],[Datumtijd]]),DAY(Data_Warmte[[#This Row],[Datumtijd]]))+TIME(HOUR(Data_Warmte[[#This Row],[Datumtijd]]),MINUTE(Data_Warmte[[#This Row],[Datumtijd]]),SECOND(Data_Warmte[[#This Row],[Datumtijd]]))</f>
        <v>1689.1666666666667</v>
      </c>
      <c r="C5447" s="11">
        <v>7.9200000000000004E-6</v>
      </c>
      <c r="D5447" s="7">
        <f>Data_Warmte[[#This Row],[Fractie]]/MAX(Data_Warmte[Fractie])</f>
        <v>1.9174604920823408E-2</v>
      </c>
    </row>
    <row r="5448" spans="1:4" x14ac:dyDescent="0.25">
      <c r="A5448" s="10">
        <v>44058.208333333336</v>
      </c>
      <c r="B5448" s="10">
        <f>DATE(1904,MONTH(Data_Warmte[[#This Row],[Datumtijd]]),DAY(Data_Warmte[[#This Row],[Datumtijd]]))+TIME(HOUR(Data_Warmte[[#This Row],[Datumtijd]]),MINUTE(Data_Warmte[[#This Row],[Datumtijd]]),SECOND(Data_Warmte[[#This Row],[Datumtijd]]))</f>
        <v>1689.2083333333333</v>
      </c>
      <c r="C5448" s="11">
        <v>8.7074499999999991E-6</v>
      </c>
      <c r="D5448" s="7">
        <f>Data_Warmte[[#This Row],[Fractie]]/MAX(Data_Warmte[Fractie])</f>
        <v>2.1081049699220172E-2</v>
      </c>
    </row>
    <row r="5449" spans="1:4" x14ac:dyDescent="0.25">
      <c r="A5449" s="10">
        <v>44058.25</v>
      </c>
      <c r="B5449" s="10">
        <f>DATE(1904,MONTH(Data_Warmte[[#This Row],[Datumtijd]]),DAY(Data_Warmte[[#This Row],[Datumtijd]]))+TIME(HOUR(Data_Warmte[[#This Row],[Datumtijd]]),MINUTE(Data_Warmte[[#This Row],[Datumtijd]]),SECOND(Data_Warmte[[#This Row],[Datumtijd]]))</f>
        <v>1689.25</v>
      </c>
      <c r="C5449" s="11">
        <v>1.2987119999999999E-5</v>
      </c>
      <c r="D5449" s="7">
        <f>Data_Warmte[[#This Row],[Fractie]]/MAX(Data_Warmte[Fractie])</f>
        <v>3.1442284729712638E-2</v>
      </c>
    </row>
    <row r="5450" spans="1:4" x14ac:dyDescent="0.25">
      <c r="A5450" s="10">
        <v>44058.291666666664</v>
      </c>
      <c r="B5450" s="10">
        <f>DATE(1904,MONTH(Data_Warmte[[#This Row],[Datumtijd]]),DAY(Data_Warmte[[#This Row],[Datumtijd]]))+TIME(HOUR(Data_Warmte[[#This Row],[Datumtijd]]),MINUTE(Data_Warmte[[#This Row],[Datumtijd]]),SECOND(Data_Warmte[[#This Row],[Datumtijd]]))</f>
        <v>1689.2916666666667</v>
      </c>
      <c r="C5450" s="11">
        <v>2.36287E-5</v>
      </c>
      <c r="D5450" s="7">
        <f>Data_Warmte[[#This Row],[Fractie]]/MAX(Data_Warmte[Fractie])</f>
        <v>5.7205932738972232E-2</v>
      </c>
    </row>
    <row r="5451" spans="1:4" x14ac:dyDescent="0.25">
      <c r="A5451" s="10">
        <v>44058.333333333336</v>
      </c>
      <c r="B5451" s="10">
        <f>DATE(1904,MONTH(Data_Warmte[[#This Row],[Datumtijd]]),DAY(Data_Warmte[[#This Row],[Datumtijd]]))+TIME(HOUR(Data_Warmte[[#This Row],[Datumtijd]]),MINUTE(Data_Warmte[[#This Row],[Datumtijd]]),SECOND(Data_Warmte[[#This Row],[Datumtijd]]))</f>
        <v>1689.3333333333333</v>
      </c>
      <c r="C5451" s="11">
        <v>3.3492640000000022E-5</v>
      </c>
      <c r="D5451" s="7">
        <f>Data_Warmte[[#This Row],[Fractie]]/MAX(Data_Warmte[Fractie])</f>
        <v>8.1086886332748395E-2</v>
      </c>
    </row>
    <row r="5452" spans="1:4" x14ac:dyDescent="0.25">
      <c r="A5452" s="10">
        <v>44058.375</v>
      </c>
      <c r="B5452" s="10">
        <f>DATE(1904,MONTH(Data_Warmte[[#This Row],[Datumtijd]]),DAY(Data_Warmte[[#This Row],[Datumtijd]]))+TIME(HOUR(Data_Warmte[[#This Row],[Datumtijd]]),MINUTE(Data_Warmte[[#This Row],[Datumtijd]]),SECOND(Data_Warmte[[#This Row],[Datumtijd]]))</f>
        <v>1689.375</v>
      </c>
      <c r="C5452" s="11">
        <v>3.0060959999999993E-5</v>
      </c>
      <c r="D5452" s="7">
        <f>Data_Warmte[[#This Row],[Fractie]]/MAX(Data_Warmte[Fractie])</f>
        <v>7.2778665598570144E-2</v>
      </c>
    </row>
    <row r="5453" spans="1:4" x14ac:dyDescent="0.25">
      <c r="A5453" s="10">
        <v>44058.416666666664</v>
      </c>
      <c r="B5453" s="10">
        <f>DATE(1904,MONTH(Data_Warmte[[#This Row],[Datumtijd]]),DAY(Data_Warmte[[#This Row],[Datumtijd]]))+TIME(HOUR(Data_Warmte[[#This Row],[Datumtijd]]),MINUTE(Data_Warmte[[#This Row],[Datumtijd]]),SECOND(Data_Warmte[[#This Row],[Datumtijd]]))</f>
        <v>1689.4166666666667</v>
      </c>
      <c r="C5453" s="11">
        <v>2.5680000000000001E-5</v>
      </c>
      <c r="D5453" s="7">
        <f>Data_Warmte[[#This Row],[Fractie]]/MAX(Data_Warmte[Fractie])</f>
        <v>6.2172203834184994E-2</v>
      </c>
    </row>
    <row r="5454" spans="1:4" x14ac:dyDescent="0.25">
      <c r="A5454" s="10">
        <v>44058.458333333336</v>
      </c>
      <c r="B5454" s="10">
        <f>DATE(1904,MONTH(Data_Warmte[[#This Row],[Datumtijd]]),DAY(Data_Warmte[[#This Row],[Datumtijd]]))+TIME(HOUR(Data_Warmte[[#This Row],[Datumtijd]]),MINUTE(Data_Warmte[[#This Row],[Datumtijd]]),SECOND(Data_Warmte[[#This Row],[Datumtijd]]))</f>
        <v>1689.4583333333333</v>
      </c>
      <c r="C5454" s="11">
        <v>2.4909490000000009E-5</v>
      </c>
      <c r="D5454" s="7">
        <f>Data_Warmte[[#This Row],[Fractie]]/MAX(Data_Warmte[Fractie])</f>
        <v>6.0306771405202228E-2</v>
      </c>
    </row>
    <row r="5455" spans="1:4" x14ac:dyDescent="0.25">
      <c r="A5455" s="10">
        <v>44058.5</v>
      </c>
      <c r="B5455" s="10">
        <f>DATE(1904,MONTH(Data_Warmte[[#This Row],[Datumtijd]]),DAY(Data_Warmte[[#This Row],[Datumtijd]]))+TIME(HOUR(Data_Warmte[[#This Row],[Datumtijd]]),MINUTE(Data_Warmte[[#This Row],[Datumtijd]]),SECOND(Data_Warmte[[#This Row],[Datumtijd]]))</f>
        <v>1689.5</v>
      </c>
      <c r="C5455" s="11">
        <v>2.4260000000000002E-5</v>
      </c>
      <c r="D5455" s="7">
        <f>Data_Warmte[[#This Row],[Fractie]]/MAX(Data_Warmte[Fractie])</f>
        <v>5.8734332749895951E-2</v>
      </c>
    </row>
    <row r="5456" spans="1:4" x14ac:dyDescent="0.25">
      <c r="A5456" s="10">
        <v>44058.541666666664</v>
      </c>
      <c r="B5456" s="10">
        <f>DATE(1904,MONTH(Data_Warmte[[#This Row],[Datumtijd]]),DAY(Data_Warmte[[#This Row],[Datumtijd]]))+TIME(HOUR(Data_Warmte[[#This Row],[Datumtijd]]),MINUTE(Data_Warmte[[#This Row],[Datumtijd]]),SECOND(Data_Warmte[[#This Row],[Datumtijd]]))</f>
        <v>1689.5416666666667</v>
      </c>
      <c r="C5456" s="11">
        <v>2.168064E-5</v>
      </c>
      <c r="D5456" s="7">
        <f>Data_Warmte[[#This Row],[Fractie]]/MAX(Data_Warmte[Fractie])</f>
        <v>5.248960939780313E-2</v>
      </c>
    </row>
    <row r="5457" spans="1:4" x14ac:dyDescent="0.25">
      <c r="A5457" s="10">
        <v>44058.583333333336</v>
      </c>
      <c r="B5457" s="10">
        <f>DATE(1904,MONTH(Data_Warmte[[#This Row],[Datumtijd]]),DAY(Data_Warmte[[#This Row],[Datumtijd]]))+TIME(HOUR(Data_Warmte[[#This Row],[Datumtijd]]),MINUTE(Data_Warmte[[#This Row],[Datumtijd]]),SECOND(Data_Warmte[[#This Row],[Datumtijd]]))</f>
        <v>1689.5833333333333</v>
      </c>
      <c r="C5457" s="11">
        <v>1.7540670000000001E-5</v>
      </c>
      <c r="D5457" s="7">
        <f>Data_Warmte[[#This Row],[Fractie]]/MAX(Data_Warmte[Fractie])</f>
        <v>4.2466593092997419E-2</v>
      </c>
    </row>
    <row r="5458" spans="1:4" x14ac:dyDescent="0.25">
      <c r="A5458" s="10">
        <v>44058.625</v>
      </c>
      <c r="B5458" s="10">
        <f>DATE(1904,MONTH(Data_Warmte[[#This Row],[Datumtijd]]),DAY(Data_Warmte[[#This Row],[Datumtijd]]))+TIME(HOUR(Data_Warmte[[#This Row],[Datumtijd]]),MINUTE(Data_Warmte[[#This Row],[Datumtijd]]),SECOND(Data_Warmte[[#This Row],[Datumtijd]]))</f>
        <v>1689.625</v>
      </c>
      <c r="C5458" s="11">
        <v>1.7255199999999997E-5</v>
      </c>
      <c r="D5458" s="7">
        <f>Data_Warmte[[#This Row],[Fractie]]/MAX(Data_Warmte[Fractie])</f>
        <v>4.1775459953256565E-2</v>
      </c>
    </row>
    <row r="5459" spans="1:4" x14ac:dyDescent="0.25">
      <c r="A5459" s="10">
        <v>44058.666666666664</v>
      </c>
      <c r="B5459" s="10">
        <f>DATE(1904,MONTH(Data_Warmte[[#This Row],[Datumtijd]]),DAY(Data_Warmte[[#This Row],[Datumtijd]]))+TIME(HOUR(Data_Warmte[[#This Row],[Datumtijd]]),MINUTE(Data_Warmte[[#This Row],[Datumtijd]]),SECOND(Data_Warmte[[#This Row],[Datumtijd]]))</f>
        <v>1689.6666666666667</v>
      </c>
      <c r="C5459" s="11">
        <v>2.0512319999999995E-5</v>
      </c>
      <c r="D5459" s="7">
        <f>Data_Warmte[[#This Row],[Fractie]]/MAX(Data_Warmte[Fractie])</f>
        <v>4.9661064647664684E-2</v>
      </c>
    </row>
    <row r="5460" spans="1:4" x14ac:dyDescent="0.25">
      <c r="A5460" s="10">
        <v>44058.708333333336</v>
      </c>
      <c r="B5460" s="10">
        <f>DATE(1904,MONTH(Data_Warmte[[#This Row],[Datumtijd]]),DAY(Data_Warmte[[#This Row],[Datumtijd]]))+TIME(HOUR(Data_Warmte[[#This Row],[Datumtijd]]),MINUTE(Data_Warmte[[#This Row],[Datumtijd]]),SECOND(Data_Warmte[[#This Row],[Datumtijd]]))</f>
        <v>1689.7083333333333</v>
      </c>
      <c r="C5460" s="11">
        <v>2.9539740000000004E-5</v>
      </c>
      <c r="D5460" s="7">
        <f>Data_Warmte[[#This Row],[Fractie]]/MAX(Data_Warmte[Fractie])</f>
        <v>7.1516773227758096E-2</v>
      </c>
    </row>
    <row r="5461" spans="1:4" x14ac:dyDescent="0.25">
      <c r="A5461" s="10">
        <v>44058.75</v>
      </c>
      <c r="B5461" s="10">
        <f>DATE(1904,MONTH(Data_Warmte[[#This Row],[Datumtijd]]),DAY(Data_Warmte[[#This Row],[Datumtijd]]))+TIME(HOUR(Data_Warmte[[#This Row],[Datumtijd]]),MINUTE(Data_Warmte[[#This Row],[Datumtijd]]),SECOND(Data_Warmte[[#This Row],[Datumtijd]]))</f>
        <v>1689.75</v>
      </c>
      <c r="C5461" s="11">
        <v>3.2368340000000003E-5</v>
      </c>
      <c r="D5461" s="7">
        <f>Data_Warmte[[#This Row],[Fractie]]/MAX(Data_Warmte[Fractie])</f>
        <v>7.8364915586222883E-2</v>
      </c>
    </row>
    <row r="5462" spans="1:4" x14ac:dyDescent="0.25">
      <c r="A5462" s="10">
        <v>44058.791666666664</v>
      </c>
      <c r="B5462" s="10">
        <f>DATE(1904,MONTH(Data_Warmte[[#This Row],[Datumtijd]]),DAY(Data_Warmte[[#This Row],[Datumtijd]]))+TIME(HOUR(Data_Warmte[[#This Row],[Datumtijd]]),MINUTE(Data_Warmte[[#This Row],[Datumtijd]]),SECOND(Data_Warmte[[#This Row],[Datumtijd]]))</f>
        <v>1689.7916666666667</v>
      </c>
      <c r="C5462" s="11">
        <v>2.9987769999999999E-5</v>
      </c>
      <c r="D5462" s="7">
        <f>Data_Warmte[[#This Row],[Fractie]]/MAX(Data_Warmte[Fractie])</f>
        <v>7.2601469975570779E-2</v>
      </c>
    </row>
    <row r="5463" spans="1:4" x14ac:dyDescent="0.25">
      <c r="A5463" s="10">
        <v>44058.833333333336</v>
      </c>
      <c r="B5463" s="10">
        <f>DATE(1904,MONTH(Data_Warmte[[#This Row],[Datumtijd]]),DAY(Data_Warmte[[#This Row],[Datumtijd]]))+TIME(HOUR(Data_Warmte[[#This Row],[Datumtijd]]),MINUTE(Data_Warmte[[#This Row],[Datumtijd]]),SECOND(Data_Warmte[[#This Row],[Datumtijd]]))</f>
        <v>1689.8333333333333</v>
      </c>
      <c r="C5463" s="11">
        <v>2.2749699999999997E-5</v>
      </c>
      <c r="D5463" s="7">
        <f>Data_Warmte[[#This Row],[Fractie]]/MAX(Data_Warmte[Fractie])</f>
        <v>5.5077842117077808E-2</v>
      </c>
    </row>
    <row r="5464" spans="1:4" x14ac:dyDescent="0.25">
      <c r="A5464" s="10">
        <v>44058.875</v>
      </c>
      <c r="B5464" s="10">
        <f>DATE(1904,MONTH(Data_Warmte[[#This Row],[Datumtijd]]),DAY(Data_Warmte[[#This Row],[Datumtijd]]))+TIME(HOUR(Data_Warmte[[#This Row],[Datumtijd]]),MINUTE(Data_Warmte[[#This Row],[Datumtijd]]),SECOND(Data_Warmte[[#This Row],[Datumtijd]]))</f>
        <v>1689.875</v>
      </c>
      <c r="C5464" s="11">
        <v>1.7329999999999998E-5</v>
      </c>
      <c r="D5464" s="7">
        <f>Data_Warmte[[#This Row],[Fractie]]/MAX(Data_Warmte[Fractie])</f>
        <v>4.1956553444175461E-2</v>
      </c>
    </row>
    <row r="5465" spans="1:4" x14ac:dyDescent="0.25">
      <c r="A5465" s="10">
        <v>44058.916666666664</v>
      </c>
      <c r="B5465" s="10">
        <f>DATE(1904,MONTH(Data_Warmte[[#This Row],[Datumtijd]]),DAY(Data_Warmte[[#This Row],[Datumtijd]]))+TIME(HOUR(Data_Warmte[[#This Row],[Datumtijd]]),MINUTE(Data_Warmte[[#This Row],[Datumtijd]]),SECOND(Data_Warmte[[#This Row],[Datumtijd]]))</f>
        <v>1689.9166666666667</v>
      </c>
      <c r="C5465" s="11">
        <v>1.5000000000000012E-5</v>
      </c>
      <c r="D5465" s="7">
        <f>Data_Warmte[[#This Row],[Fractie]]/MAX(Data_Warmte[Fractie])</f>
        <v>3.6315539622771634E-2</v>
      </c>
    </row>
    <row r="5466" spans="1:4" x14ac:dyDescent="0.25">
      <c r="A5466" s="10">
        <v>44058.958333333336</v>
      </c>
      <c r="B5466" s="10">
        <f>DATE(1904,MONTH(Data_Warmte[[#This Row],[Datumtijd]]),DAY(Data_Warmte[[#This Row],[Datumtijd]]))+TIME(HOUR(Data_Warmte[[#This Row],[Datumtijd]]),MINUTE(Data_Warmte[[#This Row],[Datumtijd]]),SECOND(Data_Warmte[[#This Row],[Datumtijd]]))</f>
        <v>1689.9583333333333</v>
      </c>
      <c r="C5466" s="11">
        <v>1.2027180000000001E-5</v>
      </c>
      <c r="D5466" s="7">
        <f>Data_Warmte[[#This Row],[Fractie]]/MAX(Data_Warmte[Fractie])</f>
        <v>2.911823545601375E-2</v>
      </c>
    </row>
    <row r="5467" spans="1:4" x14ac:dyDescent="0.25">
      <c r="A5467" s="10">
        <v>44059</v>
      </c>
      <c r="B5467" s="10">
        <f>DATE(1904,MONTH(Data_Warmte[[#This Row],[Datumtijd]]),DAY(Data_Warmte[[#This Row],[Datumtijd]]))+TIME(HOUR(Data_Warmte[[#This Row],[Datumtijd]]),MINUTE(Data_Warmte[[#This Row],[Datumtijd]]),SECOND(Data_Warmte[[#This Row],[Datumtijd]]))</f>
        <v>1690</v>
      </c>
      <c r="C5467" s="11">
        <v>9.1300000000000007E-6</v>
      </c>
      <c r="D5467" s="7">
        <f>Data_Warmte[[#This Row],[Fractie]]/MAX(Data_Warmte[Fractie])</f>
        <v>2.2104058450393652E-2</v>
      </c>
    </row>
    <row r="5468" spans="1:4" x14ac:dyDescent="0.25">
      <c r="A5468" s="10">
        <v>44059.041666666664</v>
      </c>
      <c r="B5468" s="10">
        <f>DATE(1904,MONTH(Data_Warmte[[#This Row],[Datumtijd]]),DAY(Data_Warmte[[#This Row],[Datumtijd]]))+TIME(HOUR(Data_Warmte[[#This Row],[Datumtijd]]),MINUTE(Data_Warmte[[#This Row],[Datumtijd]]),SECOND(Data_Warmte[[#This Row],[Datumtijd]]))</f>
        <v>1690.0416666666667</v>
      </c>
      <c r="C5468" s="11">
        <v>7.34E-6</v>
      </c>
      <c r="D5468" s="7">
        <f>Data_Warmte[[#This Row],[Fractie]]/MAX(Data_Warmte[Fractie])</f>
        <v>1.7770404055409573E-2</v>
      </c>
    </row>
    <row r="5469" spans="1:4" x14ac:dyDescent="0.25">
      <c r="A5469" s="10">
        <v>44059.083333333336</v>
      </c>
      <c r="B5469" s="10">
        <f>DATE(1904,MONTH(Data_Warmte[[#This Row],[Datumtijd]]),DAY(Data_Warmte[[#This Row],[Datumtijd]]))+TIME(HOUR(Data_Warmte[[#This Row],[Datumtijd]]),MINUTE(Data_Warmte[[#This Row],[Datumtijd]]),SECOND(Data_Warmte[[#This Row],[Datumtijd]]))</f>
        <v>1690.0833333333333</v>
      </c>
      <c r="C5469" s="11">
        <v>6.4799999999999998E-6</v>
      </c>
      <c r="D5469" s="7">
        <f>Data_Warmte[[#This Row],[Fractie]]/MAX(Data_Warmte[Fractie])</f>
        <v>1.5688313117037334E-2</v>
      </c>
    </row>
    <row r="5470" spans="1:4" x14ac:dyDescent="0.25">
      <c r="A5470" s="10">
        <v>44059.125</v>
      </c>
      <c r="B5470" s="10">
        <f>DATE(1904,MONTH(Data_Warmte[[#This Row],[Datumtijd]]),DAY(Data_Warmte[[#This Row],[Datumtijd]]))+TIME(HOUR(Data_Warmte[[#This Row],[Datumtijd]]),MINUTE(Data_Warmte[[#This Row],[Datumtijd]]),SECOND(Data_Warmte[[#This Row],[Datumtijd]]))</f>
        <v>1690.125</v>
      </c>
      <c r="C5470" s="11">
        <v>6.64E-6</v>
      </c>
      <c r="D5470" s="7">
        <f>Data_Warmte[[#This Row],[Fractie]]/MAX(Data_Warmte[Fractie])</f>
        <v>1.6075678873013564E-2</v>
      </c>
    </row>
    <row r="5471" spans="1:4" x14ac:dyDescent="0.25">
      <c r="A5471" s="10">
        <v>44059.166666666664</v>
      </c>
      <c r="B5471" s="10">
        <f>DATE(1904,MONTH(Data_Warmte[[#This Row],[Datumtijd]]),DAY(Data_Warmte[[#This Row],[Datumtijd]]))+TIME(HOUR(Data_Warmte[[#This Row],[Datumtijd]]),MINUTE(Data_Warmte[[#This Row],[Datumtijd]]),SECOND(Data_Warmte[[#This Row],[Datumtijd]]))</f>
        <v>1690.1666666666667</v>
      </c>
      <c r="C5471" s="11">
        <v>6.4899999999999997E-6</v>
      </c>
      <c r="D5471" s="7">
        <f>Data_Warmte[[#This Row],[Fractie]]/MAX(Data_Warmte[Fractie])</f>
        <v>1.5712523476785846E-2</v>
      </c>
    </row>
    <row r="5472" spans="1:4" x14ac:dyDescent="0.25">
      <c r="A5472" s="10">
        <v>44059.208333333336</v>
      </c>
      <c r="B5472" s="10">
        <f>DATE(1904,MONTH(Data_Warmte[[#This Row],[Datumtijd]]),DAY(Data_Warmte[[#This Row],[Datumtijd]]))+TIME(HOUR(Data_Warmte[[#This Row],[Datumtijd]]),MINUTE(Data_Warmte[[#This Row],[Datumtijd]]),SECOND(Data_Warmte[[#This Row],[Datumtijd]]))</f>
        <v>1690.2083333333333</v>
      </c>
      <c r="C5472" s="11">
        <v>7.17E-6</v>
      </c>
      <c r="D5472" s="7">
        <f>Data_Warmte[[#This Row],[Fractie]]/MAX(Data_Warmte[Fractie])</f>
        <v>1.7358827939684827E-2</v>
      </c>
    </row>
    <row r="5473" spans="1:4" x14ac:dyDescent="0.25">
      <c r="A5473" s="10">
        <v>44059.25</v>
      </c>
      <c r="B5473" s="10">
        <f>DATE(1904,MONTH(Data_Warmte[[#This Row],[Datumtijd]]),DAY(Data_Warmte[[#This Row],[Datumtijd]]))+TIME(HOUR(Data_Warmte[[#This Row],[Datumtijd]]),MINUTE(Data_Warmte[[#This Row],[Datumtijd]]),SECOND(Data_Warmte[[#This Row],[Datumtijd]]))</f>
        <v>1690.25</v>
      </c>
      <c r="C5473" s="11">
        <v>9.8800000000000003E-6</v>
      </c>
      <c r="D5473" s="7">
        <f>Data_Warmte[[#This Row],[Fractie]]/MAX(Data_Warmte[Fractie])</f>
        <v>2.391983543153223E-2</v>
      </c>
    </row>
    <row r="5474" spans="1:4" x14ac:dyDescent="0.25">
      <c r="A5474" s="10">
        <v>44059.291666666664</v>
      </c>
      <c r="B5474" s="10">
        <f>DATE(1904,MONTH(Data_Warmte[[#This Row],[Datumtijd]]),DAY(Data_Warmte[[#This Row],[Datumtijd]]))+TIME(HOUR(Data_Warmte[[#This Row],[Datumtijd]]),MINUTE(Data_Warmte[[#This Row],[Datumtijd]]),SECOND(Data_Warmte[[#This Row],[Datumtijd]]))</f>
        <v>1690.2916666666667</v>
      </c>
      <c r="C5474" s="11">
        <v>1.7526179999999983E-5</v>
      </c>
      <c r="D5474" s="7">
        <f>Data_Warmte[[#This Row],[Fractie]]/MAX(Data_Warmte[Fractie])</f>
        <v>4.2431512281721775E-2</v>
      </c>
    </row>
    <row r="5475" spans="1:4" x14ac:dyDescent="0.25">
      <c r="A5475" s="10">
        <v>44059.333333333336</v>
      </c>
      <c r="B5475" s="10">
        <f>DATE(1904,MONTH(Data_Warmte[[#This Row],[Datumtijd]]),DAY(Data_Warmte[[#This Row],[Datumtijd]]))+TIME(HOUR(Data_Warmte[[#This Row],[Datumtijd]]),MINUTE(Data_Warmte[[#This Row],[Datumtijd]]),SECOND(Data_Warmte[[#This Row],[Datumtijd]]))</f>
        <v>1690.3333333333333</v>
      </c>
      <c r="C5475" s="11">
        <v>2.9458480000000018E-5</v>
      </c>
      <c r="D5475" s="7">
        <f>Data_Warmte[[#This Row],[Fractie]]/MAX(Data_Warmte[Fractie])</f>
        <v>7.1320039844441699E-2</v>
      </c>
    </row>
    <row r="5476" spans="1:4" x14ac:dyDescent="0.25">
      <c r="A5476" s="10">
        <v>44059.375</v>
      </c>
      <c r="B5476" s="10">
        <f>DATE(1904,MONTH(Data_Warmte[[#This Row],[Datumtijd]]),DAY(Data_Warmte[[#This Row],[Datumtijd]]))+TIME(HOUR(Data_Warmte[[#This Row],[Datumtijd]]),MINUTE(Data_Warmte[[#This Row],[Datumtijd]]),SECOND(Data_Warmte[[#This Row],[Datumtijd]]))</f>
        <v>1690.375</v>
      </c>
      <c r="C5476" s="11">
        <v>3.1850000000000002E-5</v>
      </c>
      <c r="D5476" s="7">
        <f>Data_Warmte[[#This Row],[Fractie]]/MAX(Data_Warmte[Fractie])</f>
        <v>7.710999579901838E-2</v>
      </c>
    </row>
    <row r="5477" spans="1:4" x14ac:dyDescent="0.25">
      <c r="A5477" s="10">
        <v>44059.416666666664</v>
      </c>
      <c r="B5477" s="10">
        <f>DATE(1904,MONTH(Data_Warmte[[#This Row],[Datumtijd]]),DAY(Data_Warmte[[#This Row],[Datumtijd]]))+TIME(HOUR(Data_Warmte[[#This Row],[Datumtijd]]),MINUTE(Data_Warmte[[#This Row],[Datumtijd]]),SECOND(Data_Warmte[[#This Row],[Datumtijd]]))</f>
        <v>1690.4166666666667</v>
      </c>
      <c r="C5477" s="11">
        <v>2.9050000000000001E-5</v>
      </c>
      <c r="D5477" s="7">
        <f>Data_Warmte[[#This Row],[Fractie]]/MAX(Data_Warmte[Fractie])</f>
        <v>7.0331095069434343E-2</v>
      </c>
    </row>
    <row r="5478" spans="1:4" x14ac:dyDescent="0.25">
      <c r="A5478" s="10">
        <v>44059.458333333336</v>
      </c>
      <c r="B5478" s="10">
        <f>DATE(1904,MONTH(Data_Warmte[[#This Row],[Datumtijd]]),DAY(Data_Warmte[[#This Row],[Datumtijd]]))+TIME(HOUR(Data_Warmte[[#This Row],[Datumtijd]]),MINUTE(Data_Warmte[[#This Row],[Datumtijd]]),SECOND(Data_Warmte[[#This Row],[Datumtijd]]))</f>
        <v>1690.4583333333333</v>
      </c>
      <c r="C5478" s="11">
        <v>2.8949999999999999E-5</v>
      </c>
      <c r="D5478" s="7">
        <f>Data_Warmte[[#This Row],[Fractie]]/MAX(Data_Warmte[Fractie])</f>
        <v>7.0088991471949191E-2</v>
      </c>
    </row>
    <row r="5479" spans="1:4" x14ac:dyDescent="0.25">
      <c r="A5479" s="10">
        <v>44059.5</v>
      </c>
      <c r="B5479" s="10">
        <f>DATE(1904,MONTH(Data_Warmte[[#This Row],[Datumtijd]]),DAY(Data_Warmte[[#This Row],[Datumtijd]]))+TIME(HOUR(Data_Warmte[[#This Row],[Datumtijd]]),MINUTE(Data_Warmte[[#This Row],[Datumtijd]]),SECOND(Data_Warmte[[#This Row],[Datumtijd]]))</f>
        <v>1690.5</v>
      </c>
      <c r="C5479" s="11">
        <v>2.8220000000000001E-5</v>
      </c>
      <c r="D5479" s="7">
        <f>Data_Warmte[[#This Row],[Fractie]]/MAX(Data_Warmte[Fractie])</f>
        <v>6.8321635210307652E-2</v>
      </c>
    </row>
    <row r="5480" spans="1:4" x14ac:dyDescent="0.25">
      <c r="A5480" s="10">
        <v>44059.541666666664</v>
      </c>
      <c r="B5480" s="10">
        <f>DATE(1904,MONTH(Data_Warmte[[#This Row],[Datumtijd]]),DAY(Data_Warmte[[#This Row],[Datumtijd]]))+TIME(HOUR(Data_Warmte[[#This Row],[Datumtijd]]),MINUTE(Data_Warmte[[#This Row],[Datumtijd]]),SECOND(Data_Warmte[[#This Row],[Datumtijd]]))</f>
        <v>1690.5416666666667</v>
      </c>
      <c r="C5480" s="11">
        <v>2.3240000000000001E-5</v>
      </c>
      <c r="D5480" s="7">
        <f>Data_Warmte[[#This Row],[Fractie]]/MAX(Data_Warmte[Fractie])</f>
        <v>5.6264876055547475E-2</v>
      </c>
    </row>
    <row r="5481" spans="1:4" x14ac:dyDescent="0.25">
      <c r="A5481" s="10">
        <v>44059.583333333336</v>
      </c>
      <c r="B5481" s="10">
        <f>DATE(1904,MONTH(Data_Warmte[[#This Row],[Datumtijd]]),DAY(Data_Warmte[[#This Row],[Datumtijd]]))+TIME(HOUR(Data_Warmte[[#This Row],[Datumtijd]]),MINUTE(Data_Warmte[[#This Row],[Datumtijd]]),SECOND(Data_Warmte[[#This Row],[Datumtijd]]))</f>
        <v>1690.5833333333333</v>
      </c>
      <c r="C5481" s="11">
        <v>1.7589999999999999E-5</v>
      </c>
      <c r="D5481" s="7">
        <f>Data_Warmte[[#This Row],[Fractie]]/MAX(Data_Warmte[Fractie])</f>
        <v>4.2586022797636833E-2</v>
      </c>
    </row>
    <row r="5482" spans="1:4" x14ac:dyDescent="0.25">
      <c r="A5482" s="10">
        <v>44059.625</v>
      </c>
      <c r="B5482" s="10">
        <f>DATE(1904,MONTH(Data_Warmte[[#This Row],[Datumtijd]]),DAY(Data_Warmte[[#This Row],[Datumtijd]]))+TIME(HOUR(Data_Warmte[[#This Row],[Datumtijd]]),MINUTE(Data_Warmte[[#This Row],[Datumtijd]]),SECOND(Data_Warmte[[#This Row],[Datumtijd]]))</f>
        <v>1690.625</v>
      </c>
      <c r="C5482" s="11">
        <v>1.5636280000000007E-5</v>
      </c>
      <c r="D5482" s="7">
        <f>Data_Warmte[[#This Row],[Fractie]]/MAX(Data_Warmte[Fractie])</f>
        <v>3.7855996392850096E-2</v>
      </c>
    </row>
    <row r="5483" spans="1:4" x14ac:dyDescent="0.25">
      <c r="A5483" s="10">
        <v>44059.666666666664</v>
      </c>
      <c r="B5483" s="10">
        <f>DATE(1904,MONTH(Data_Warmte[[#This Row],[Datumtijd]]),DAY(Data_Warmte[[#This Row],[Datumtijd]]))+TIME(HOUR(Data_Warmte[[#This Row],[Datumtijd]]),MINUTE(Data_Warmte[[#This Row],[Datumtijd]]),SECOND(Data_Warmte[[#This Row],[Datumtijd]]))</f>
        <v>1690.6666666666667</v>
      </c>
      <c r="C5483" s="11">
        <v>1.84E-5</v>
      </c>
      <c r="D5483" s="7">
        <f>Data_Warmte[[#This Row],[Fractie]]/MAX(Data_Warmte[Fractie])</f>
        <v>4.4547061937266506E-2</v>
      </c>
    </row>
    <row r="5484" spans="1:4" x14ac:dyDescent="0.25">
      <c r="A5484" s="10">
        <v>44059.708333333336</v>
      </c>
      <c r="B5484" s="10">
        <f>DATE(1904,MONTH(Data_Warmte[[#This Row],[Datumtijd]]),DAY(Data_Warmte[[#This Row],[Datumtijd]]))+TIME(HOUR(Data_Warmte[[#This Row],[Datumtijd]]),MINUTE(Data_Warmte[[#This Row],[Datumtijd]]),SECOND(Data_Warmte[[#This Row],[Datumtijd]]))</f>
        <v>1690.7083333333333</v>
      </c>
      <c r="C5484" s="11">
        <v>2.5769999999999999E-5</v>
      </c>
      <c r="D5484" s="7">
        <f>Data_Warmte[[#This Row],[Fractie]]/MAX(Data_Warmte[Fractie])</f>
        <v>6.239009707192162E-2</v>
      </c>
    </row>
    <row r="5485" spans="1:4" x14ac:dyDescent="0.25">
      <c r="A5485" s="10">
        <v>44059.75</v>
      </c>
      <c r="B5485" s="10">
        <f>DATE(1904,MONTH(Data_Warmte[[#This Row],[Datumtijd]]),DAY(Data_Warmte[[#This Row],[Datumtijd]]))+TIME(HOUR(Data_Warmte[[#This Row],[Datumtijd]]),MINUTE(Data_Warmte[[#This Row],[Datumtijd]]),SECOND(Data_Warmte[[#This Row],[Datumtijd]]))</f>
        <v>1690.75</v>
      </c>
      <c r="C5485" s="11">
        <v>3.0374639999999998E-5</v>
      </c>
      <c r="D5485" s="7">
        <f>Data_Warmte[[#This Row],[Fractie]]/MAX(Data_Warmte[Fractie])</f>
        <v>7.3538096163161551E-2</v>
      </c>
    </row>
    <row r="5486" spans="1:4" x14ac:dyDescent="0.25">
      <c r="A5486" s="10">
        <v>44059.791666666664</v>
      </c>
      <c r="B5486" s="10">
        <f>DATE(1904,MONTH(Data_Warmte[[#This Row],[Datumtijd]]),DAY(Data_Warmte[[#This Row],[Datumtijd]]))+TIME(HOUR(Data_Warmte[[#This Row],[Datumtijd]]),MINUTE(Data_Warmte[[#This Row],[Datumtijd]]),SECOND(Data_Warmte[[#This Row],[Datumtijd]]))</f>
        <v>1690.7916666666667</v>
      </c>
      <c r="C5486" s="11">
        <v>2.8949999999999999E-5</v>
      </c>
      <c r="D5486" s="7">
        <f>Data_Warmte[[#This Row],[Fractie]]/MAX(Data_Warmte[Fractie])</f>
        <v>7.0088991471949191E-2</v>
      </c>
    </row>
    <row r="5487" spans="1:4" x14ac:dyDescent="0.25">
      <c r="A5487" s="10">
        <v>44059.833333333336</v>
      </c>
      <c r="B5487" s="10">
        <f>DATE(1904,MONTH(Data_Warmte[[#This Row],[Datumtijd]]),DAY(Data_Warmte[[#This Row],[Datumtijd]]))+TIME(HOUR(Data_Warmte[[#This Row],[Datumtijd]]),MINUTE(Data_Warmte[[#This Row],[Datumtijd]]),SECOND(Data_Warmte[[#This Row],[Datumtijd]]))</f>
        <v>1690.8333333333333</v>
      </c>
      <c r="C5487" s="11">
        <v>2.2169999999999999E-5</v>
      </c>
      <c r="D5487" s="7">
        <f>Data_Warmte[[#This Row],[Fractie]]/MAX(Data_Warmte[Fractie])</f>
        <v>5.3674367562456429E-2</v>
      </c>
    </row>
    <row r="5488" spans="1:4" x14ac:dyDescent="0.25">
      <c r="A5488" s="10">
        <v>44059.875</v>
      </c>
      <c r="B5488" s="10">
        <f>DATE(1904,MONTH(Data_Warmte[[#This Row],[Datumtijd]]),DAY(Data_Warmte[[#This Row],[Datumtijd]]))+TIME(HOUR(Data_Warmte[[#This Row],[Datumtijd]]),MINUTE(Data_Warmte[[#This Row],[Datumtijd]]),SECOND(Data_Warmte[[#This Row],[Datumtijd]]))</f>
        <v>1690.875</v>
      </c>
      <c r="C5488" s="11">
        <v>1.7620000000000001E-5</v>
      </c>
      <c r="D5488" s="7">
        <f>Data_Warmte[[#This Row],[Fractie]]/MAX(Data_Warmte[Fractie])</f>
        <v>4.2658653876882384E-2</v>
      </c>
    </row>
    <row r="5489" spans="1:4" x14ac:dyDescent="0.25">
      <c r="A5489" s="10">
        <v>44059.916666666664</v>
      </c>
      <c r="B5489" s="10">
        <f>DATE(1904,MONTH(Data_Warmte[[#This Row],[Datumtijd]]),DAY(Data_Warmte[[#This Row],[Datumtijd]]))+TIME(HOUR(Data_Warmte[[#This Row],[Datumtijd]]),MINUTE(Data_Warmte[[#This Row],[Datumtijd]]),SECOND(Data_Warmte[[#This Row],[Datumtijd]]))</f>
        <v>1690.9166666666667</v>
      </c>
      <c r="C5489" s="11">
        <v>1.575E-5</v>
      </c>
      <c r="D5489" s="7">
        <f>Data_Warmte[[#This Row],[Fractie]]/MAX(Data_Warmte[Fractie])</f>
        <v>3.8131316603910184E-2</v>
      </c>
    </row>
    <row r="5490" spans="1:4" x14ac:dyDescent="0.25">
      <c r="A5490" s="10">
        <v>44059.958333333336</v>
      </c>
      <c r="B5490" s="10">
        <f>DATE(1904,MONTH(Data_Warmte[[#This Row],[Datumtijd]]),DAY(Data_Warmte[[#This Row],[Datumtijd]]))+TIME(HOUR(Data_Warmte[[#This Row],[Datumtijd]]),MINUTE(Data_Warmte[[#This Row],[Datumtijd]]),SECOND(Data_Warmte[[#This Row],[Datumtijd]]))</f>
        <v>1690.9583333333333</v>
      </c>
      <c r="C5490" s="11">
        <v>1.13E-5</v>
      </c>
      <c r="D5490" s="7">
        <f>Data_Warmte[[#This Row],[Fractie]]/MAX(Data_Warmte[Fractie])</f>
        <v>2.7357706515821277E-2</v>
      </c>
    </row>
    <row r="5491" spans="1:4" x14ac:dyDescent="0.25">
      <c r="A5491" s="10">
        <v>44060</v>
      </c>
      <c r="B5491" s="10">
        <f>DATE(1904,MONTH(Data_Warmte[[#This Row],[Datumtijd]]),DAY(Data_Warmte[[#This Row],[Datumtijd]]))+TIME(HOUR(Data_Warmte[[#This Row],[Datumtijd]]),MINUTE(Data_Warmte[[#This Row],[Datumtijd]]),SECOND(Data_Warmte[[#This Row],[Datumtijd]]))</f>
        <v>1691</v>
      </c>
      <c r="C5491" s="11">
        <v>7.9300000000000003E-6</v>
      </c>
      <c r="D5491" s="7">
        <f>Data_Warmte[[#This Row],[Fractie]]/MAX(Data_Warmte[Fractie])</f>
        <v>1.9198815280571924E-2</v>
      </c>
    </row>
    <row r="5492" spans="1:4" x14ac:dyDescent="0.25">
      <c r="A5492" s="10">
        <v>44060.041666666664</v>
      </c>
      <c r="B5492" s="10">
        <f>DATE(1904,MONTH(Data_Warmte[[#This Row],[Datumtijd]]),DAY(Data_Warmte[[#This Row],[Datumtijd]]))+TIME(HOUR(Data_Warmte[[#This Row],[Datumtijd]]),MINUTE(Data_Warmte[[#This Row],[Datumtijd]]),SECOND(Data_Warmte[[#This Row],[Datumtijd]]))</f>
        <v>1691.0416666666667</v>
      </c>
      <c r="C5492" s="11">
        <v>6.892870000000001E-6</v>
      </c>
      <c r="D5492" s="7">
        <f>Data_Warmte[[#This Row],[Fractie]]/MAX(Data_Warmte[Fractie])</f>
        <v>1.6687886239974251E-2</v>
      </c>
    </row>
    <row r="5493" spans="1:4" x14ac:dyDescent="0.25">
      <c r="A5493" s="10">
        <v>44060.083333333336</v>
      </c>
      <c r="B5493" s="10">
        <f>DATE(1904,MONTH(Data_Warmte[[#This Row],[Datumtijd]]),DAY(Data_Warmte[[#This Row],[Datumtijd]]))+TIME(HOUR(Data_Warmte[[#This Row],[Datumtijd]]),MINUTE(Data_Warmte[[#This Row],[Datumtijd]]),SECOND(Data_Warmte[[#This Row],[Datumtijd]]))</f>
        <v>1691.0833333333333</v>
      </c>
      <c r="C5493" s="11">
        <v>6.9485600000000013E-6</v>
      </c>
      <c r="D5493" s="7">
        <f>Data_Warmte[[#This Row],[Fractie]]/MAX(Data_Warmte[Fractie])</f>
        <v>1.6822713733413729E-2</v>
      </c>
    </row>
    <row r="5494" spans="1:4" x14ac:dyDescent="0.25">
      <c r="A5494" s="10">
        <v>44060.125</v>
      </c>
      <c r="B5494" s="10">
        <f>DATE(1904,MONTH(Data_Warmte[[#This Row],[Datumtijd]]),DAY(Data_Warmte[[#This Row],[Datumtijd]]))+TIME(HOUR(Data_Warmte[[#This Row],[Datumtijd]]),MINUTE(Data_Warmte[[#This Row],[Datumtijd]]),SECOND(Data_Warmte[[#This Row],[Datumtijd]]))</f>
        <v>1691.125</v>
      </c>
      <c r="C5494" s="11">
        <v>7.2602500000000022E-6</v>
      </c>
      <c r="D5494" s="7">
        <f>Data_Warmte[[#This Row],[Fractie]]/MAX(Data_Warmte[Fractie])</f>
        <v>1.7577326436415176E-2</v>
      </c>
    </row>
    <row r="5495" spans="1:4" x14ac:dyDescent="0.25">
      <c r="A5495" s="10">
        <v>44060.166666666664</v>
      </c>
      <c r="B5495" s="10">
        <f>DATE(1904,MONTH(Data_Warmte[[#This Row],[Datumtijd]]),DAY(Data_Warmte[[#This Row],[Datumtijd]]))+TIME(HOUR(Data_Warmte[[#This Row],[Datumtijd]]),MINUTE(Data_Warmte[[#This Row],[Datumtijd]]),SECOND(Data_Warmte[[#This Row],[Datumtijd]]))</f>
        <v>1691.1666666666667</v>
      </c>
      <c r="C5495" s="11">
        <v>7.9699999999999999E-6</v>
      </c>
      <c r="D5495" s="7">
        <f>Data_Warmte[[#This Row],[Fractie]]/MAX(Data_Warmte[Fractie])</f>
        <v>1.9295656719565981E-2</v>
      </c>
    </row>
    <row r="5496" spans="1:4" x14ac:dyDescent="0.25">
      <c r="A5496" s="10">
        <v>44060.208333333336</v>
      </c>
      <c r="B5496" s="10">
        <f>DATE(1904,MONTH(Data_Warmte[[#This Row],[Datumtijd]]),DAY(Data_Warmte[[#This Row],[Datumtijd]]))+TIME(HOUR(Data_Warmte[[#This Row],[Datumtijd]]),MINUTE(Data_Warmte[[#This Row],[Datumtijd]]),SECOND(Data_Warmte[[#This Row],[Datumtijd]]))</f>
        <v>1691.2083333333333</v>
      </c>
      <c r="C5496" s="11">
        <v>1.149E-5</v>
      </c>
      <c r="D5496" s="7">
        <f>Data_Warmte[[#This Row],[Fractie]]/MAX(Data_Warmte[Fractie])</f>
        <v>2.7817703351043051E-2</v>
      </c>
    </row>
    <row r="5497" spans="1:4" x14ac:dyDescent="0.25">
      <c r="A5497" s="10">
        <v>44060.25</v>
      </c>
      <c r="B5497" s="10">
        <f>DATE(1904,MONTH(Data_Warmte[[#This Row],[Datumtijd]]),DAY(Data_Warmte[[#This Row],[Datumtijd]]))+TIME(HOUR(Data_Warmte[[#This Row],[Datumtijd]]),MINUTE(Data_Warmte[[#This Row],[Datumtijd]]),SECOND(Data_Warmte[[#This Row],[Datumtijd]]))</f>
        <v>1691.25</v>
      </c>
      <c r="C5497" s="11">
        <v>2.1351759999999995E-5</v>
      </c>
      <c r="D5497" s="7">
        <f>Data_Warmte[[#This Row],[Fractie]]/MAX(Data_Warmte[Fractie])</f>
        <v>5.169337908639398E-2</v>
      </c>
    </row>
    <row r="5498" spans="1:4" x14ac:dyDescent="0.25">
      <c r="A5498" s="10">
        <v>44060.291666666664</v>
      </c>
      <c r="B5498" s="10">
        <f>DATE(1904,MONTH(Data_Warmte[[#This Row],[Datumtijd]]),DAY(Data_Warmte[[#This Row],[Datumtijd]]))+TIME(HOUR(Data_Warmte[[#This Row],[Datumtijd]]),MINUTE(Data_Warmte[[#This Row],[Datumtijd]]),SECOND(Data_Warmte[[#This Row],[Datumtijd]]))</f>
        <v>1691.2916666666667</v>
      </c>
      <c r="C5498" s="11">
        <v>2.5134999999999996E-5</v>
      </c>
      <c r="D5498" s="7">
        <f>Data_Warmte[[#This Row],[Fractie]]/MAX(Data_Warmte[Fractie])</f>
        <v>6.0852739227890945E-2</v>
      </c>
    </row>
    <row r="5499" spans="1:4" x14ac:dyDescent="0.25">
      <c r="A5499" s="10">
        <v>44060.333333333336</v>
      </c>
      <c r="B5499" s="10">
        <f>DATE(1904,MONTH(Data_Warmte[[#This Row],[Datumtijd]]),DAY(Data_Warmte[[#This Row],[Datumtijd]]))+TIME(HOUR(Data_Warmte[[#This Row],[Datumtijd]]),MINUTE(Data_Warmte[[#This Row],[Datumtijd]]),SECOND(Data_Warmte[[#This Row],[Datumtijd]]))</f>
        <v>1691.3333333333333</v>
      </c>
      <c r="C5499" s="11">
        <v>2.3519999999999998E-5</v>
      </c>
      <c r="D5499" s="7">
        <f>Data_Warmte[[#This Row],[Fractie]]/MAX(Data_Warmte[Fractie])</f>
        <v>5.6942766128505871E-2</v>
      </c>
    </row>
    <row r="5500" spans="1:4" x14ac:dyDescent="0.25">
      <c r="A5500" s="10">
        <v>44060.375</v>
      </c>
      <c r="B5500" s="10">
        <f>DATE(1904,MONTH(Data_Warmte[[#This Row],[Datumtijd]]),DAY(Data_Warmte[[#This Row],[Datumtijd]]))+TIME(HOUR(Data_Warmte[[#This Row],[Datumtijd]]),MINUTE(Data_Warmte[[#This Row],[Datumtijd]]),SECOND(Data_Warmte[[#This Row],[Datumtijd]]))</f>
        <v>1691.375</v>
      </c>
      <c r="C5500" s="11">
        <v>2.3879999999999998E-5</v>
      </c>
      <c r="D5500" s="7">
        <f>Data_Warmte[[#This Row],[Fractie]]/MAX(Data_Warmte[Fractie])</f>
        <v>5.7814339079452395E-2</v>
      </c>
    </row>
    <row r="5501" spans="1:4" x14ac:dyDescent="0.25">
      <c r="A5501" s="10">
        <v>44060.416666666664</v>
      </c>
      <c r="B5501" s="10">
        <f>DATE(1904,MONTH(Data_Warmte[[#This Row],[Datumtijd]]),DAY(Data_Warmte[[#This Row],[Datumtijd]]))+TIME(HOUR(Data_Warmte[[#This Row],[Datumtijd]]),MINUTE(Data_Warmte[[#This Row],[Datumtijd]]),SECOND(Data_Warmte[[#This Row],[Datumtijd]]))</f>
        <v>1691.4166666666667</v>
      </c>
      <c r="C5501" s="11">
        <v>2.0129999999999999E-5</v>
      </c>
      <c r="D5501" s="7">
        <f>Data_Warmte[[#This Row],[Fractie]]/MAX(Data_Warmte[Fractie])</f>
        <v>4.873545417375949E-2</v>
      </c>
    </row>
    <row r="5502" spans="1:4" x14ac:dyDescent="0.25">
      <c r="A5502" s="10">
        <v>44060.458333333336</v>
      </c>
      <c r="B5502" s="10">
        <f>DATE(1904,MONTH(Data_Warmte[[#This Row],[Datumtijd]]),DAY(Data_Warmte[[#This Row],[Datumtijd]]))+TIME(HOUR(Data_Warmte[[#This Row],[Datumtijd]]),MINUTE(Data_Warmte[[#This Row],[Datumtijd]]),SECOND(Data_Warmte[[#This Row],[Datumtijd]]))</f>
        <v>1691.4583333333333</v>
      </c>
      <c r="C5502" s="11">
        <v>2.2079999999999999E-5</v>
      </c>
      <c r="D5502" s="7">
        <f>Data_Warmte[[#This Row],[Fractie]]/MAX(Data_Warmte[Fractie])</f>
        <v>5.3456474324719803E-2</v>
      </c>
    </row>
    <row r="5503" spans="1:4" x14ac:dyDescent="0.25">
      <c r="A5503" s="10">
        <v>44060.5</v>
      </c>
      <c r="B5503" s="10">
        <f>DATE(1904,MONTH(Data_Warmte[[#This Row],[Datumtijd]]),DAY(Data_Warmte[[#This Row],[Datumtijd]]))+TIME(HOUR(Data_Warmte[[#This Row],[Datumtijd]]),MINUTE(Data_Warmte[[#This Row],[Datumtijd]]),SECOND(Data_Warmte[[#This Row],[Datumtijd]]))</f>
        <v>1691.5</v>
      </c>
      <c r="C5503" s="11">
        <v>2.1489999999999999E-5</v>
      </c>
      <c r="D5503" s="7">
        <f>Data_Warmte[[#This Row],[Fractie]]/MAX(Data_Warmte[Fractie])</f>
        <v>5.2028063099557452E-2</v>
      </c>
    </row>
    <row r="5504" spans="1:4" x14ac:dyDescent="0.25">
      <c r="A5504" s="10">
        <v>44060.541666666664</v>
      </c>
      <c r="B5504" s="10">
        <f>DATE(1904,MONTH(Data_Warmte[[#This Row],[Datumtijd]]),DAY(Data_Warmte[[#This Row],[Datumtijd]]))+TIME(HOUR(Data_Warmte[[#This Row],[Datumtijd]]),MINUTE(Data_Warmte[[#This Row],[Datumtijd]]),SECOND(Data_Warmte[[#This Row],[Datumtijd]]))</f>
        <v>1691.5416666666667</v>
      </c>
      <c r="C5504" s="11">
        <v>1.7600000000000001E-5</v>
      </c>
      <c r="D5504" s="7">
        <f>Data_Warmte[[#This Row],[Fractie]]/MAX(Data_Warmte[Fractie])</f>
        <v>4.2610233157385352E-2</v>
      </c>
    </row>
    <row r="5505" spans="1:4" x14ac:dyDescent="0.25">
      <c r="A5505" s="10">
        <v>44060.583333333336</v>
      </c>
      <c r="B5505" s="10">
        <f>DATE(1904,MONTH(Data_Warmte[[#This Row],[Datumtijd]]),DAY(Data_Warmte[[#This Row],[Datumtijd]]))+TIME(HOUR(Data_Warmte[[#This Row],[Datumtijd]]),MINUTE(Data_Warmte[[#This Row],[Datumtijd]]),SECOND(Data_Warmte[[#This Row],[Datumtijd]]))</f>
        <v>1691.5833333333333</v>
      </c>
      <c r="C5505" s="11">
        <v>1.6120000000000002E-5</v>
      </c>
      <c r="D5505" s="7">
        <f>Data_Warmte[[#This Row],[Fractie]]/MAX(Data_Warmte[Fractie])</f>
        <v>3.9027099914605221E-2</v>
      </c>
    </row>
    <row r="5506" spans="1:4" x14ac:dyDescent="0.25">
      <c r="A5506" s="10">
        <v>44060.625</v>
      </c>
      <c r="B5506" s="10">
        <f>DATE(1904,MONTH(Data_Warmte[[#This Row],[Datumtijd]]),DAY(Data_Warmte[[#This Row],[Datumtijd]]))+TIME(HOUR(Data_Warmte[[#This Row],[Datumtijd]]),MINUTE(Data_Warmte[[#This Row],[Datumtijd]]),SECOND(Data_Warmte[[#This Row],[Datumtijd]]))</f>
        <v>1691.625</v>
      </c>
      <c r="C5506" s="11">
        <v>1.6779999999999999E-5</v>
      </c>
      <c r="D5506" s="7">
        <f>Data_Warmte[[#This Row],[Fractie]]/MAX(Data_Warmte[Fractie])</f>
        <v>4.0624983658007166E-2</v>
      </c>
    </row>
    <row r="5507" spans="1:4" x14ac:dyDescent="0.25">
      <c r="A5507" s="10">
        <v>44060.666666666664</v>
      </c>
      <c r="B5507" s="10">
        <f>DATE(1904,MONTH(Data_Warmte[[#This Row],[Datumtijd]]),DAY(Data_Warmte[[#This Row],[Datumtijd]]))+TIME(HOUR(Data_Warmte[[#This Row],[Datumtijd]]),MINUTE(Data_Warmte[[#This Row],[Datumtijd]]),SECOND(Data_Warmte[[#This Row],[Datumtijd]]))</f>
        <v>1691.6666666666667</v>
      </c>
      <c r="C5507" s="11">
        <v>2.4580900000000004E-5</v>
      </c>
      <c r="D5507" s="7">
        <f>Data_Warmte[[#This Row],[Fractie]]/MAX(Data_Warmte[Fractie])</f>
        <v>5.951124319422578E-2</v>
      </c>
    </row>
    <row r="5508" spans="1:4" x14ac:dyDescent="0.25">
      <c r="A5508" s="10">
        <v>44060.708333333336</v>
      </c>
      <c r="B5508" s="10">
        <f>DATE(1904,MONTH(Data_Warmte[[#This Row],[Datumtijd]]),DAY(Data_Warmte[[#This Row],[Datumtijd]]))+TIME(HOUR(Data_Warmte[[#This Row],[Datumtijd]]),MINUTE(Data_Warmte[[#This Row],[Datumtijd]]),SECOND(Data_Warmte[[#This Row],[Datumtijd]]))</f>
        <v>1691.7083333333333</v>
      </c>
      <c r="C5508" s="11">
        <v>4.0601999999999995E-5</v>
      </c>
      <c r="D5508" s="7">
        <f>Data_Warmte[[#This Row],[Fractie]]/MAX(Data_Warmte[Fractie])</f>
        <v>9.8298902650918174E-2</v>
      </c>
    </row>
    <row r="5509" spans="1:4" x14ac:dyDescent="0.25">
      <c r="A5509" s="10">
        <v>44060.75</v>
      </c>
      <c r="B5509" s="10">
        <f>DATE(1904,MONTH(Data_Warmte[[#This Row],[Datumtijd]]),DAY(Data_Warmte[[#This Row],[Datumtijd]]))+TIME(HOUR(Data_Warmte[[#This Row],[Datumtijd]]),MINUTE(Data_Warmte[[#This Row],[Datumtijd]]),SECOND(Data_Warmte[[#This Row],[Datumtijd]]))</f>
        <v>1691.75</v>
      </c>
      <c r="C5509" s="11">
        <v>4.0605749999999986E-5</v>
      </c>
      <c r="D5509" s="7">
        <f>Data_Warmte[[#This Row],[Fractie]]/MAX(Data_Warmte[Fractie])</f>
        <v>9.8307981535823846E-2</v>
      </c>
    </row>
    <row r="5510" spans="1:4" x14ac:dyDescent="0.25">
      <c r="A5510" s="10">
        <v>44060.791666666664</v>
      </c>
      <c r="B5510" s="10">
        <f>DATE(1904,MONTH(Data_Warmte[[#This Row],[Datumtijd]]),DAY(Data_Warmte[[#This Row],[Datumtijd]]))+TIME(HOUR(Data_Warmte[[#This Row],[Datumtijd]]),MINUTE(Data_Warmte[[#This Row],[Datumtijd]]),SECOND(Data_Warmte[[#This Row],[Datumtijd]]))</f>
        <v>1691.7916666666667</v>
      </c>
      <c r="C5510" s="11">
        <v>3.2272720000000002E-5</v>
      </c>
      <c r="D5510" s="7">
        <f>Data_Warmte[[#This Row],[Fractie]]/MAX(Data_Warmte[Fractie])</f>
        <v>7.8133416126307587E-2</v>
      </c>
    </row>
    <row r="5511" spans="1:4" x14ac:dyDescent="0.25">
      <c r="A5511" s="10">
        <v>44060.833333333336</v>
      </c>
      <c r="B5511" s="10">
        <f>DATE(1904,MONTH(Data_Warmte[[#This Row],[Datumtijd]]),DAY(Data_Warmte[[#This Row],[Datumtijd]]))+TIME(HOUR(Data_Warmte[[#This Row],[Datumtijd]]),MINUTE(Data_Warmte[[#This Row],[Datumtijd]]),SECOND(Data_Warmte[[#This Row],[Datumtijd]]))</f>
        <v>1691.8333333333333</v>
      </c>
      <c r="C5511" s="11">
        <v>2.5306810000000021E-5</v>
      </c>
      <c r="D5511" s="7">
        <f>Data_Warmte[[#This Row],[Fractie]]/MAX(Data_Warmte[Fractie])</f>
        <v>6.1268697418730228E-2</v>
      </c>
    </row>
    <row r="5512" spans="1:4" x14ac:dyDescent="0.25">
      <c r="A5512" s="10">
        <v>44060.875</v>
      </c>
      <c r="B5512" s="10">
        <f>DATE(1904,MONTH(Data_Warmte[[#This Row],[Datumtijd]]),DAY(Data_Warmte[[#This Row],[Datumtijd]]))+TIME(HOUR(Data_Warmte[[#This Row],[Datumtijd]]),MINUTE(Data_Warmte[[#This Row],[Datumtijd]]),SECOND(Data_Warmte[[#This Row],[Datumtijd]]))</f>
        <v>1691.875</v>
      </c>
      <c r="C5512" s="11">
        <v>2.1540500000000012E-5</v>
      </c>
      <c r="D5512" s="7">
        <f>Data_Warmte[[#This Row],[Fractie]]/MAX(Data_Warmte[Fractie])</f>
        <v>5.2150325416287481E-2</v>
      </c>
    </row>
    <row r="5513" spans="1:4" x14ac:dyDescent="0.25">
      <c r="A5513" s="10">
        <v>44060.916666666664</v>
      </c>
      <c r="B5513" s="10">
        <f>DATE(1904,MONTH(Data_Warmte[[#This Row],[Datumtijd]]),DAY(Data_Warmte[[#This Row],[Datumtijd]]))+TIME(HOUR(Data_Warmte[[#This Row],[Datumtijd]]),MINUTE(Data_Warmte[[#This Row],[Datumtijd]]),SECOND(Data_Warmte[[#This Row],[Datumtijd]]))</f>
        <v>1691.9166666666667</v>
      </c>
      <c r="C5513" s="11">
        <v>1.8673749999999997E-5</v>
      </c>
      <c r="D5513" s="7">
        <f>Data_Warmte[[#This Row],[Fractie]]/MAX(Data_Warmte[Fractie])</f>
        <v>4.5209820535382077E-2</v>
      </c>
    </row>
    <row r="5514" spans="1:4" x14ac:dyDescent="0.25">
      <c r="A5514" s="10">
        <v>44060.958333333336</v>
      </c>
      <c r="B5514" s="10">
        <f>DATE(1904,MONTH(Data_Warmte[[#This Row],[Datumtijd]]),DAY(Data_Warmte[[#This Row],[Datumtijd]]))+TIME(HOUR(Data_Warmte[[#This Row],[Datumtijd]]),MINUTE(Data_Warmte[[#This Row],[Datumtijd]]),SECOND(Data_Warmte[[#This Row],[Datumtijd]]))</f>
        <v>1691.9583333333333</v>
      </c>
      <c r="C5514" s="11">
        <v>1.3628979999999996E-5</v>
      </c>
      <c r="D5514" s="7">
        <f>Data_Warmte[[#This Row],[Fractie]]/MAX(Data_Warmte[Fractie])</f>
        <v>3.2996250880530778E-2</v>
      </c>
    </row>
    <row r="5515" spans="1:4" x14ac:dyDescent="0.25">
      <c r="A5515" s="10">
        <v>44061</v>
      </c>
      <c r="B5515" s="10">
        <f>DATE(1904,MONTH(Data_Warmte[[#This Row],[Datumtijd]]),DAY(Data_Warmte[[#This Row],[Datumtijd]]))+TIME(HOUR(Data_Warmte[[#This Row],[Datumtijd]]),MINUTE(Data_Warmte[[#This Row],[Datumtijd]]),SECOND(Data_Warmte[[#This Row],[Datumtijd]]))</f>
        <v>1692</v>
      </c>
      <c r="C5515" s="11">
        <v>8.343249999999995E-6</v>
      </c>
      <c r="D5515" s="7">
        <f>Data_Warmte[[#This Row],[Fractie]]/MAX(Data_Warmte[Fractie])</f>
        <v>2.0199308397179268E-2</v>
      </c>
    </row>
    <row r="5516" spans="1:4" x14ac:dyDescent="0.25">
      <c r="A5516" s="10">
        <v>44061.041666666664</v>
      </c>
      <c r="B5516" s="10">
        <f>DATE(1904,MONTH(Data_Warmte[[#This Row],[Datumtijd]]),DAY(Data_Warmte[[#This Row],[Datumtijd]]))+TIME(HOUR(Data_Warmte[[#This Row],[Datumtijd]]),MINUTE(Data_Warmte[[#This Row],[Datumtijd]]),SECOND(Data_Warmte[[#This Row],[Datumtijd]]))</f>
        <v>1692.0416666666667</v>
      </c>
      <c r="C5516" s="11">
        <v>7.2618100000000021E-6</v>
      </c>
      <c r="D5516" s="7">
        <f>Data_Warmte[[#This Row],[Fractie]]/MAX(Data_Warmte[Fractie])</f>
        <v>1.7581103252535944E-2</v>
      </c>
    </row>
    <row r="5517" spans="1:4" x14ac:dyDescent="0.25">
      <c r="A5517" s="10">
        <v>44061.083333333336</v>
      </c>
      <c r="B5517" s="10">
        <f>DATE(1904,MONTH(Data_Warmte[[#This Row],[Datumtijd]]),DAY(Data_Warmte[[#This Row],[Datumtijd]]))+TIME(HOUR(Data_Warmte[[#This Row],[Datumtijd]]),MINUTE(Data_Warmte[[#This Row],[Datumtijd]]),SECOND(Data_Warmte[[#This Row],[Datumtijd]]))</f>
        <v>1692.0833333333333</v>
      </c>
      <c r="C5517" s="11">
        <v>7.3245999999999951E-6</v>
      </c>
      <c r="D5517" s="7">
        <f>Data_Warmte[[#This Row],[Fractie]]/MAX(Data_Warmte[Fractie])</f>
        <v>1.7733120101396847E-2</v>
      </c>
    </row>
    <row r="5518" spans="1:4" x14ac:dyDescent="0.25">
      <c r="A5518" s="10">
        <v>44061.125</v>
      </c>
      <c r="B5518" s="10">
        <f>DATE(1904,MONTH(Data_Warmte[[#This Row],[Datumtijd]]),DAY(Data_Warmte[[#This Row],[Datumtijd]]))+TIME(HOUR(Data_Warmte[[#This Row],[Datumtijd]]),MINUTE(Data_Warmte[[#This Row],[Datumtijd]]),SECOND(Data_Warmte[[#This Row],[Datumtijd]]))</f>
        <v>1692.125</v>
      </c>
      <c r="C5518" s="11">
        <v>7.6690999999999974E-6</v>
      </c>
      <c r="D5518" s="7">
        <f>Data_Warmte[[#This Row],[Fractie]]/MAX(Data_Warmte[Fractie])</f>
        <v>1.8567166994733174E-2</v>
      </c>
    </row>
    <row r="5519" spans="1:4" x14ac:dyDescent="0.25">
      <c r="A5519" s="10">
        <v>44061.166666666664</v>
      </c>
      <c r="B5519" s="10">
        <f>DATE(1904,MONTH(Data_Warmte[[#This Row],[Datumtijd]]),DAY(Data_Warmte[[#This Row],[Datumtijd]]))+TIME(HOUR(Data_Warmte[[#This Row],[Datumtijd]]),MINUTE(Data_Warmte[[#This Row],[Datumtijd]]),SECOND(Data_Warmte[[#This Row],[Datumtijd]]))</f>
        <v>1692.1666666666667</v>
      </c>
      <c r="C5519" s="11">
        <v>7.9699999999999999E-6</v>
      </c>
      <c r="D5519" s="7">
        <f>Data_Warmte[[#This Row],[Fractie]]/MAX(Data_Warmte[Fractie])</f>
        <v>1.9295656719565981E-2</v>
      </c>
    </row>
    <row r="5520" spans="1:4" x14ac:dyDescent="0.25">
      <c r="A5520" s="10">
        <v>44061.208333333336</v>
      </c>
      <c r="B5520" s="10">
        <f>DATE(1904,MONTH(Data_Warmte[[#This Row],[Datumtijd]]),DAY(Data_Warmte[[#This Row],[Datumtijd]]))+TIME(HOUR(Data_Warmte[[#This Row],[Datumtijd]]),MINUTE(Data_Warmte[[#This Row],[Datumtijd]]),SECOND(Data_Warmte[[#This Row],[Datumtijd]]))</f>
        <v>1692.2083333333333</v>
      </c>
      <c r="C5520" s="11">
        <v>1.149E-5</v>
      </c>
      <c r="D5520" s="7">
        <f>Data_Warmte[[#This Row],[Fractie]]/MAX(Data_Warmte[Fractie])</f>
        <v>2.7817703351043051E-2</v>
      </c>
    </row>
    <row r="5521" spans="1:4" x14ac:dyDescent="0.25">
      <c r="A5521" s="10">
        <v>44061.25</v>
      </c>
      <c r="B5521" s="10">
        <f>DATE(1904,MONTH(Data_Warmte[[#This Row],[Datumtijd]]),DAY(Data_Warmte[[#This Row],[Datumtijd]]))+TIME(HOUR(Data_Warmte[[#This Row],[Datumtijd]]),MINUTE(Data_Warmte[[#This Row],[Datumtijd]]),SECOND(Data_Warmte[[#This Row],[Datumtijd]]))</f>
        <v>1692.25</v>
      </c>
      <c r="C5521" s="11">
        <v>2.3961120000000001E-5</v>
      </c>
      <c r="D5521" s="7">
        <f>Data_Warmte[[#This Row],[Fractie]]/MAX(Data_Warmte[Fractie])</f>
        <v>5.8010733517732352E-2</v>
      </c>
    </row>
    <row r="5522" spans="1:4" x14ac:dyDescent="0.25">
      <c r="A5522" s="10">
        <v>44061.291666666664</v>
      </c>
      <c r="B5522" s="10">
        <f>DATE(1904,MONTH(Data_Warmte[[#This Row],[Datumtijd]]),DAY(Data_Warmte[[#This Row],[Datumtijd]]))+TIME(HOUR(Data_Warmte[[#This Row],[Datumtijd]]),MINUTE(Data_Warmte[[#This Row],[Datumtijd]]),SECOND(Data_Warmte[[#This Row],[Datumtijd]]))</f>
        <v>1692.2916666666667</v>
      </c>
      <c r="C5522" s="11">
        <v>2.8968500000000019E-5</v>
      </c>
      <c r="D5522" s="7">
        <f>Data_Warmte[[#This Row],[Fractie]]/MAX(Data_Warmte[Fractie])</f>
        <v>7.0133780637484003E-2</v>
      </c>
    </row>
    <row r="5523" spans="1:4" x14ac:dyDescent="0.25">
      <c r="A5523" s="10">
        <v>44061.333333333336</v>
      </c>
      <c r="B5523" s="10">
        <f>DATE(1904,MONTH(Data_Warmte[[#This Row],[Datumtijd]]),DAY(Data_Warmte[[#This Row],[Datumtijd]]))+TIME(HOUR(Data_Warmte[[#This Row],[Datumtijd]]),MINUTE(Data_Warmte[[#This Row],[Datumtijd]]),SECOND(Data_Warmte[[#This Row],[Datumtijd]]))</f>
        <v>1692.3333333333333</v>
      </c>
      <c r="C5523" s="11">
        <v>2.3519999999999998E-5</v>
      </c>
      <c r="D5523" s="7">
        <f>Data_Warmte[[#This Row],[Fractie]]/MAX(Data_Warmte[Fractie])</f>
        <v>5.6942766128505871E-2</v>
      </c>
    </row>
    <row r="5524" spans="1:4" x14ac:dyDescent="0.25">
      <c r="A5524" s="10">
        <v>44061.375</v>
      </c>
      <c r="B5524" s="10">
        <f>DATE(1904,MONTH(Data_Warmte[[#This Row],[Datumtijd]]),DAY(Data_Warmte[[#This Row],[Datumtijd]]))+TIME(HOUR(Data_Warmte[[#This Row],[Datumtijd]]),MINUTE(Data_Warmte[[#This Row],[Datumtijd]]),SECOND(Data_Warmte[[#This Row],[Datumtijd]]))</f>
        <v>1692.375</v>
      </c>
      <c r="C5524" s="11">
        <v>2.3879999999999998E-5</v>
      </c>
      <c r="D5524" s="7">
        <f>Data_Warmte[[#This Row],[Fractie]]/MAX(Data_Warmte[Fractie])</f>
        <v>5.7814339079452395E-2</v>
      </c>
    </row>
    <row r="5525" spans="1:4" x14ac:dyDescent="0.25">
      <c r="A5525" s="10">
        <v>44061.416666666664</v>
      </c>
      <c r="B5525" s="10">
        <f>DATE(1904,MONTH(Data_Warmte[[#This Row],[Datumtijd]]),DAY(Data_Warmte[[#This Row],[Datumtijd]]))+TIME(HOUR(Data_Warmte[[#This Row],[Datumtijd]]),MINUTE(Data_Warmte[[#This Row],[Datumtijd]]),SECOND(Data_Warmte[[#This Row],[Datumtijd]]))</f>
        <v>1692.4166666666667</v>
      </c>
      <c r="C5525" s="11">
        <v>2.0129999999999999E-5</v>
      </c>
      <c r="D5525" s="7">
        <f>Data_Warmte[[#This Row],[Fractie]]/MAX(Data_Warmte[Fractie])</f>
        <v>4.873545417375949E-2</v>
      </c>
    </row>
    <row r="5526" spans="1:4" x14ac:dyDescent="0.25">
      <c r="A5526" s="10">
        <v>44061.458333333336</v>
      </c>
      <c r="B5526" s="10">
        <f>DATE(1904,MONTH(Data_Warmte[[#This Row],[Datumtijd]]),DAY(Data_Warmte[[#This Row],[Datumtijd]]))+TIME(HOUR(Data_Warmte[[#This Row],[Datumtijd]]),MINUTE(Data_Warmte[[#This Row],[Datumtijd]]),SECOND(Data_Warmte[[#This Row],[Datumtijd]]))</f>
        <v>1692.4583333333333</v>
      </c>
      <c r="C5526" s="11">
        <v>2.2079999999999999E-5</v>
      </c>
      <c r="D5526" s="7">
        <f>Data_Warmte[[#This Row],[Fractie]]/MAX(Data_Warmte[Fractie])</f>
        <v>5.3456474324719803E-2</v>
      </c>
    </row>
    <row r="5527" spans="1:4" x14ac:dyDescent="0.25">
      <c r="A5527" s="10">
        <v>44061.5</v>
      </c>
      <c r="B5527" s="10">
        <f>DATE(1904,MONTH(Data_Warmte[[#This Row],[Datumtijd]]),DAY(Data_Warmte[[#This Row],[Datumtijd]]))+TIME(HOUR(Data_Warmte[[#This Row],[Datumtijd]]),MINUTE(Data_Warmte[[#This Row],[Datumtijd]]),SECOND(Data_Warmte[[#This Row],[Datumtijd]]))</f>
        <v>1692.5</v>
      </c>
      <c r="C5527" s="11">
        <v>2.1489999999999999E-5</v>
      </c>
      <c r="D5527" s="7">
        <f>Data_Warmte[[#This Row],[Fractie]]/MAX(Data_Warmte[Fractie])</f>
        <v>5.2028063099557452E-2</v>
      </c>
    </row>
    <row r="5528" spans="1:4" x14ac:dyDescent="0.25">
      <c r="A5528" s="10">
        <v>44061.541666666664</v>
      </c>
      <c r="B5528" s="10">
        <f>DATE(1904,MONTH(Data_Warmte[[#This Row],[Datumtijd]]),DAY(Data_Warmte[[#This Row],[Datumtijd]]))+TIME(HOUR(Data_Warmte[[#This Row],[Datumtijd]]),MINUTE(Data_Warmte[[#This Row],[Datumtijd]]),SECOND(Data_Warmte[[#This Row],[Datumtijd]]))</f>
        <v>1692.5416666666667</v>
      </c>
      <c r="C5528" s="11">
        <v>1.7600000000000001E-5</v>
      </c>
      <c r="D5528" s="7">
        <f>Data_Warmte[[#This Row],[Fractie]]/MAX(Data_Warmte[Fractie])</f>
        <v>4.2610233157385352E-2</v>
      </c>
    </row>
    <row r="5529" spans="1:4" x14ac:dyDescent="0.25">
      <c r="A5529" s="10">
        <v>44061.583333333336</v>
      </c>
      <c r="B5529" s="10">
        <f>DATE(1904,MONTH(Data_Warmte[[#This Row],[Datumtijd]]),DAY(Data_Warmte[[#This Row],[Datumtijd]]))+TIME(HOUR(Data_Warmte[[#This Row],[Datumtijd]]),MINUTE(Data_Warmte[[#This Row],[Datumtijd]]),SECOND(Data_Warmte[[#This Row],[Datumtijd]]))</f>
        <v>1692.5833333333333</v>
      </c>
      <c r="C5529" s="11">
        <v>1.6120000000000002E-5</v>
      </c>
      <c r="D5529" s="7">
        <f>Data_Warmte[[#This Row],[Fractie]]/MAX(Data_Warmte[Fractie])</f>
        <v>3.9027099914605221E-2</v>
      </c>
    </row>
    <row r="5530" spans="1:4" x14ac:dyDescent="0.25">
      <c r="A5530" s="10">
        <v>44061.625</v>
      </c>
      <c r="B5530" s="10">
        <f>DATE(1904,MONTH(Data_Warmte[[#This Row],[Datumtijd]]),DAY(Data_Warmte[[#This Row],[Datumtijd]]))+TIME(HOUR(Data_Warmte[[#This Row],[Datumtijd]]),MINUTE(Data_Warmte[[#This Row],[Datumtijd]]),SECOND(Data_Warmte[[#This Row],[Datumtijd]]))</f>
        <v>1692.625</v>
      </c>
      <c r="C5530" s="11">
        <v>1.6779999999999999E-5</v>
      </c>
      <c r="D5530" s="7">
        <f>Data_Warmte[[#This Row],[Fractie]]/MAX(Data_Warmte[Fractie])</f>
        <v>4.0624983658007166E-2</v>
      </c>
    </row>
    <row r="5531" spans="1:4" x14ac:dyDescent="0.25">
      <c r="A5531" s="10">
        <v>44061.666666666664</v>
      </c>
      <c r="B5531" s="10">
        <f>DATE(1904,MONTH(Data_Warmte[[#This Row],[Datumtijd]]),DAY(Data_Warmte[[#This Row],[Datumtijd]]))+TIME(HOUR(Data_Warmte[[#This Row],[Datumtijd]]),MINUTE(Data_Warmte[[#This Row],[Datumtijd]]),SECOND(Data_Warmte[[#This Row],[Datumtijd]]))</f>
        <v>1692.6666666666667</v>
      </c>
      <c r="C5531" s="11">
        <v>2.3150440000000011E-5</v>
      </c>
      <c r="D5531" s="7">
        <f>Data_Warmte[[#This Row],[Fractie]]/MAX(Data_Warmte[Fractie])</f>
        <v>5.6048048073639806E-2</v>
      </c>
    </row>
    <row r="5532" spans="1:4" x14ac:dyDescent="0.25">
      <c r="A5532" s="10">
        <v>44061.708333333336</v>
      </c>
      <c r="B5532" s="10">
        <f>DATE(1904,MONTH(Data_Warmte[[#This Row],[Datumtijd]]),DAY(Data_Warmte[[#This Row],[Datumtijd]]))+TIME(HOUR(Data_Warmte[[#This Row],[Datumtijd]]),MINUTE(Data_Warmte[[#This Row],[Datumtijd]]),SECOND(Data_Warmte[[#This Row],[Datumtijd]]))</f>
        <v>1692.7083333333333</v>
      </c>
      <c r="C5532" s="11">
        <v>3.9699479999999973E-5</v>
      </c>
      <c r="D5532" s="7">
        <f>Data_Warmte[[#This Row],[Fractie]]/MAX(Data_Warmte[Fractie])</f>
        <v>9.6113869262895196E-2</v>
      </c>
    </row>
    <row r="5533" spans="1:4" x14ac:dyDescent="0.25">
      <c r="A5533" s="10">
        <v>44061.75</v>
      </c>
      <c r="B5533" s="10">
        <f>DATE(1904,MONTH(Data_Warmte[[#This Row],[Datumtijd]]),DAY(Data_Warmte[[#This Row],[Datumtijd]]))+TIME(HOUR(Data_Warmte[[#This Row],[Datumtijd]]),MINUTE(Data_Warmte[[#This Row],[Datumtijd]]),SECOND(Data_Warmte[[#This Row],[Datumtijd]]))</f>
        <v>1692.75</v>
      </c>
      <c r="C5533" s="11">
        <v>3.9470599999999981E-5</v>
      </c>
      <c r="D5533" s="7">
        <f>Data_Warmte[[#This Row],[Fractie]]/MAX(Data_Warmte[Fractie])</f>
        <v>9.5559742548971219E-2</v>
      </c>
    </row>
    <row r="5534" spans="1:4" x14ac:dyDescent="0.25">
      <c r="A5534" s="10">
        <v>44061.791666666664</v>
      </c>
      <c r="B5534" s="10">
        <f>DATE(1904,MONTH(Data_Warmte[[#This Row],[Datumtijd]]),DAY(Data_Warmte[[#This Row],[Datumtijd]]))+TIME(HOUR(Data_Warmte[[#This Row],[Datumtijd]]),MINUTE(Data_Warmte[[#This Row],[Datumtijd]]),SECOND(Data_Warmte[[#This Row],[Datumtijd]]))</f>
        <v>1692.7916666666667</v>
      </c>
      <c r="C5534" s="11">
        <v>3.2071350000000003E-5</v>
      </c>
      <c r="D5534" s="7">
        <f>Data_Warmte[[#This Row],[Fractie]]/MAX(Data_Warmte[Fractie])</f>
        <v>7.7645892112051751E-2</v>
      </c>
    </row>
    <row r="5535" spans="1:4" x14ac:dyDescent="0.25">
      <c r="A5535" s="10">
        <v>44061.833333333336</v>
      </c>
      <c r="B5535" s="10">
        <f>DATE(1904,MONTH(Data_Warmte[[#This Row],[Datumtijd]]),DAY(Data_Warmte[[#This Row],[Datumtijd]]))+TIME(HOUR(Data_Warmte[[#This Row],[Datumtijd]]),MINUTE(Data_Warmte[[#This Row],[Datumtijd]]),SECOND(Data_Warmte[[#This Row],[Datumtijd]]))</f>
        <v>1692.8333333333333</v>
      </c>
      <c r="C5535" s="11">
        <v>2.5707060000000024E-5</v>
      </c>
      <c r="D5535" s="7">
        <f>Data_Warmte[[#This Row],[Fractie]]/MAX(Data_Warmte[Fractie])</f>
        <v>6.2237717067664525E-2</v>
      </c>
    </row>
    <row r="5536" spans="1:4" x14ac:dyDescent="0.25">
      <c r="A5536" s="10">
        <v>44061.875</v>
      </c>
      <c r="B5536" s="10">
        <f>DATE(1904,MONTH(Data_Warmte[[#This Row],[Datumtijd]]),DAY(Data_Warmte[[#This Row],[Datumtijd]]))+TIME(HOUR(Data_Warmte[[#This Row],[Datumtijd]]),MINUTE(Data_Warmte[[#This Row],[Datumtijd]]),SECOND(Data_Warmte[[#This Row],[Datumtijd]]))</f>
        <v>1692.875</v>
      </c>
      <c r="C5536" s="11">
        <v>2.1783860000000011E-5</v>
      </c>
      <c r="D5536" s="7">
        <f>Data_Warmte[[#This Row],[Fractie]]/MAX(Data_Warmte[Fractie])</f>
        <v>5.2739508731127323E-2</v>
      </c>
    </row>
    <row r="5537" spans="1:4" x14ac:dyDescent="0.25">
      <c r="A5537" s="10">
        <v>44061.916666666664</v>
      </c>
      <c r="B5537" s="10">
        <f>DATE(1904,MONTH(Data_Warmte[[#This Row],[Datumtijd]]),DAY(Data_Warmte[[#This Row],[Datumtijd]]))+TIME(HOUR(Data_Warmte[[#This Row],[Datumtijd]]),MINUTE(Data_Warmte[[#This Row],[Datumtijd]]),SECOND(Data_Warmte[[#This Row],[Datumtijd]]))</f>
        <v>1692.9166666666667</v>
      </c>
      <c r="C5537" s="11">
        <v>1.8684000000000009E-5</v>
      </c>
      <c r="D5537" s="7">
        <f>Data_Warmte[[#This Row],[Fractie]]/MAX(Data_Warmte[Fractie])</f>
        <v>4.5234636154124333E-2</v>
      </c>
    </row>
    <row r="5538" spans="1:4" x14ac:dyDescent="0.25">
      <c r="A5538" s="10">
        <v>44061.958333333336</v>
      </c>
      <c r="B5538" s="10">
        <f>DATE(1904,MONTH(Data_Warmte[[#This Row],[Datumtijd]]),DAY(Data_Warmte[[#This Row],[Datumtijd]]))+TIME(HOUR(Data_Warmte[[#This Row],[Datumtijd]]),MINUTE(Data_Warmte[[#This Row],[Datumtijd]]),SECOND(Data_Warmte[[#This Row],[Datumtijd]]))</f>
        <v>1692.9583333333333</v>
      </c>
      <c r="C5538" s="11">
        <v>1.3901379999999999E-5</v>
      </c>
      <c r="D5538" s="7">
        <f>Data_Warmte[[#This Row],[Fractie]]/MAX(Data_Warmte[Fractie])</f>
        <v>3.3655741080080313E-2</v>
      </c>
    </row>
    <row r="5539" spans="1:4" x14ac:dyDescent="0.25">
      <c r="A5539" s="10">
        <v>44062</v>
      </c>
      <c r="B5539" s="10">
        <f>DATE(1904,MONTH(Data_Warmte[[#This Row],[Datumtijd]]),DAY(Data_Warmte[[#This Row],[Datumtijd]]))+TIME(HOUR(Data_Warmte[[#This Row],[Datumtijd]]),MINUTE(Data_Warmte[[#This Row],[Datumtijd]]),SECOND(Data_Warmte[[#This Row],[Datumtijd]]))</f>
        <v>1693</v>
      </c>
      <c r="C5539" s="11">
        <v>8.4128499999999952E-6</v>
      </c>
      <c r="D5539" s="7">
        <f>Data_Warmte[[#This Row],[Fractie]]/MAX(Data_Warmte[Fractie])</f>
        <v>2.0367812501028929E-2</v>
      </c>
    </row>
    <row r="5540" spans="1:4" x14ac:dyDescent="0.25">
      <c r="A5540" s="10">
        <v>44062.041666666664</v>
      </c>
      <c r="B5540" s="10">
        <f>DATE(1904,MONTH(Data_Warmte[[#This Row],[Datumtijd]]),DAY(Data_Warmte[[#This Row],[Datumtijd]]))+TIME(HOUR(Data_Warmte[[#This Row],[Datumtijd]]),MINUTE(Data_Warmte[[#This Row],[Datumtijd]]),SECOND(Data_Warmte[[#This Row],[Datumtijd]]))</f>
        <v>1693.0416666666667</v>
      </c>
      <c r="C5540" s="11">
        <v>7.4119600000000026E-6</v>
      </c>
      <c r="D5540" s="7">
        <f>Data_Warmte[[#This Row],[Fractie]]/MAX(Data_Warmte[Fractie])</f>
        <v>1.7944621804159889E-2</v>
      </c>
    </row>
    <row r="5541" spans="1:4" x14ac:dyDescent="0.25">
      <c r="A5541" s="10">
        <v>44062.083333333336</v>
      </c>
      <c r="B5541" s="10">
        <f>DATE(1904,MONTH(Data_Warmte[[#This Row],[Datumtijd]]),DAY(Data_Warmte[[#This Row],[Datumtijd]]))+TIME(HOUR(Data_Warmte[[#This Row],[Datumtijd]]),MINUTE(Data_Warmte[[#This Row],[Datumtijd]]),SECOND(Data_Warmte[[#This Row],[Datumtijd]]))</f>
        <v>1693.0833333333333</v>
      </c>
      <c r="C5541" s="11">
        <v>7.3341199999999987E-6</v>
      </c>
      <c r="D5541" s="7">
        <f>Data_Warmte[[#This Row],[Fractie]]/MAX(Data_Warmte[Fractie])</f>
        <v>1.7756168363877441E-2</v>
      </c>
    </row>
    <row r="5542" spans="1:4" x14ac:dyDescent="0.25">
      <c r="A5542" s="10">
        <v>44062.125</v>
      </c>
      <c r="B5542" s="10">
        <f>DATE(1904,MONTH(Data_Warmte[[#This Row],[Datumtijd]]),DAY(Data_Warmte[[#This Row],[Datumtijd]]))+TIME(HOUR(Data_Warmte[[#This Row],[Datumtijd]]),MINUTE(Data_Warmte[[#This Row],[Datumtijd]]),SECOND(Data_Warmte[[#This Row],[Datumtijd]]))</f>
        <v>1693.125</v>
      </c>
      <c r="C5542" s="11">
        <v>7.6113799999999949E-6</v>
      </c>
      <c r="D5542" s="7">
        <f>Data_Warmte[[#This Row],[Fractie]]/MAX(Data_Warmte[Fractie])</f>
        <v>1.8427424798264744E-2</v>
      </c>
    </row>
    <row r="5543" spans="1:4" x14ac:dyDescent="0.25">
      <c r="A5543" s="10">
        <v>44062.166666666664</v>
      </c>
      <c r="B5543" s="10">
        <f>DATE(1904,MONTH(Data_Warmte[[#This Row],[Datumtijd]]),DAY(Data_Warmte[[#This Row],[Datumtijd]]))+TIME(HOUR(Data_Warmte[[#This Row],[Datumtijd]]),MINUTE(Data_Warmte[[#This Row],[Datumtijd]]),SECOND(Data_Warmte[[#This Row],[Datumtijd]]))</f>
        <v>1693.1666666666667</v>
      </c>
      <c r="C5543" s="11">
        <v>7.9699999999999999E-6</v>
      </c>
      <c r="D5543" s="7">
        <f>Data_Warmte[[#This Row],[Fractie]]/MAX(Data_Warmte[Fractie])</f>
        <v>1.9295656719565981E-2</v>
      </c>
    </row>
    <row r="5544" spans="1:4" x14ac:dyDescent="0.25">
      <c r="A5544" s="10">
        <v>44062.208333333336</v>
      </c>
      <c r="B5544" s="10">
        <f>DATE(1904,MONTH(Data_Warmte[[#This Row],[Datumtijd]]),DAY(Data_Warmte[[#This Row],[Datumtijd]]))+TIME(HOUR(Data_Warmte[[#This Row],[Datumtijd]]),MINUTE(Data_Warmte[[#This Row],[Datumtijd]]),SECOND(Data_Warmte[[#This Row],[Datumtijd]]))</f>
        <v>1693.2083333333333</v>
      </c>
      <c r="C5544" s="11">
        <v>1.149E-5</v>
      </c>
      <c r="D5544" s="7">
        <f>Data_Warmte[[#This Row],[Fractie]]/MAX(Data_Warmte[Fractie])</f>
        <v>2.7817703351043051E-2</v>
      </c>
    </row>
    <row r="5545" spans="1:4" x14ac:dyDescent="0.25">
      <c r="A5545" s="10">
        <v>44062.25</v>
      </c>
      <c r="B5545" s="10">
        <f>DATE(1904,MONTH(Data_Warmte[[#This Row],[Datumtijd]]),DAY(Data_Warmte[[#This Row],[Datumtijd]]))+TIME(HOUR(Data_Warmte[[#This Row],[Datumtijd]]),MINUTE(Data_Warmte[[#This Row],[Datumtijd]]),SECOND(Data_Warmte[[#This Row],[Datumtijd]]))</f>
        <v>1693.25</v>
      </c>
      <c r="C5545" s="11">
        <v>2.5566880000000016E-5</v>
      </c>
      <c r="D5545" s="7">
        <f>Data_Warmte[[#This Row],[Fractie]]/MAX(Data_Warmte[Fractie])</f>
        <v>6.1898336244709834E-2</v>
      </c>
    </row>
    <row r="5546" spans="1:4" x14ac:dyDescent="0.25">
      <c r="A5546" s="10">
        <v>44062.291666666664</v>
      </c>
      <c r="B5546" s="10">
        <f>DATE(1904,MONTH(Data_Warmte[[#This Row],[Datumtijd]]),DAY(Data_Warmte[[#This Row],[Datumtijd]]))+TIME(HOUR(Data_Warmte[[#This Row],[Datumtijd]]),MINUTE(Data_Warmte[[#This Row],[Datumtijd]]),SECOND(Data_Warmte[[#This Row],[Datumtijd]]))</f>
        <v>1693.2916666666667</v>
      </c>
      <c r="C5546" s="11">
        <v>2.7615500000000007E-5</v>
      </c>
      <c r="D5546" s="7">
        <f>Data_Warmte[[#This Row],[Fractie]]/MAX(Data_Warmte[Fractie])</f>
        <v>6.6858118963509974E-2</v>
      </c>
    </row>
    <row r="5547" spans="1:4" x14ac:dyDescent="0.25">
      <c r="A5547" s="10">
        <v>44062.333333333336</v>
      </c>
      <c r="B5547" s="10">
        <f>DATE(1904,MONTH(Data_Warmte[[#This Row],[Datumtijd]]),DAY(Data_Warmte[[#This Row],[Datumtijd]]))+TIME(HOUR(Data_Warmte[[#This Row],[Datumtijd]]),MINUTE(Data_Warmte[[#This Row],[Datumtijd]]),SECOND(Data_Warmte[[#This Row],[Datumtijd]]))</f>
        <v>1693.3333333333333</v>
      </c>
      <c r="C5547" s="11">
        <v>2.3519999999999998E-5</v>
      </c>
      <c r="D5547" s="7">
        <f>Data_Warmte[[#This Row],[Fractie]]/MAX(Data_Warmte[Fractie])</f>
        <v>5.6942766128505871E-2</v>
      </c>
    </row>
    <row r="5548" spans="1:4" x14ac:dyDescent="0.25">
      <c r="A5548" s="10">
        <v>44062.375</v>
      </c>
      <c r="B5548" s="10">
        <f>DATE(1904,MONTH(Data_Warmte[[#This Row],[Datumtijd]]),DAY(Data_Warmte[[#This Row],[Datumtijd]]))+TIME(HOUR(Data_Warmte[[#This Row],[Datumtijd]]),MINUTE(Data_Warmte[[#This Row],[Datumtijd]]),SECOND(Data_Warmte[[#This Row],[Datumtijd]]))</f>
        <v>1693.375</v>
      </c>
      <c r="C5548" s="11">
        <v>2.3879999999999998E-5</v>
      </c>
      <c r="D5548" s="7">
        <f>Data_Warmte[[#This Row],[Fractie]]/MAX(Data_Warmte[Fractie])</f>
        <v>5.7814339079452395E-2</v>
      </c>
    </row>
    <row r="5549" spans="1:4" x14ac:dyDescent="0.25">
      <c r="A5549" s="10">
        <v>44062.416666666664</v>
      </c>
      <c r="B5549" s="10">
        <f>DATE(1904,MONTH(Data_Warmte[[#This Row],[Datumtijd]]),DAY(Data_Warmte[[#This Row],[Datumtijd]]))+TIME(HOUR(Data_Warmte[[#This Row],[Datumtijd]]),MINUTE(Data_Warmte[[#This Row],[Datumtijd]]),SECOND(Data_Warmte[[#This Row],[Datumtijd]]))</f>
        <v>1693.4166666666667</v>
      </c>
      <c r="C5549" s="11">
        <v>2.0129999999999999E-5</v>
      </c>
      <c r="D5549" s="7">
        <f>Data_Warmte[[#This Row],[Fractie]]/MAX(Data_Warmte[Fractie])</f>
        <v>4.873545417375949E-2</v>
      </c>
    </row>
    <row r="5550" spans="1:4" x14ac:dyDescent="0.25">
      <c r="A5550" s="10">
        <v>44062.458333333336</v>
      </c>
      <c r="B5550" s="10">
        <f>DATE(1904,MONTH(Data_Warmte[[#This Row],[Datumtijd]]),DAY(Data_Warmte[[#This Row],[Datumtijd]]))+TIME(HOUR(Data_Warmte[[#This Row],[Datumtijd]]),MINUTE(Data_Warmte[[#This Row],[Datumtijd]]),SECOND(Data_Warmte[[#This Row],[Datumtijd]]))</f>
        <v>1693.4583333333333</v>
      </c>
      <c r="C5550" s="11">
        <v>2.2079999999999999E-5</v>
      </c>
      <c r="D5550" s="7">
        <f>Data_Warmte[[#This Row],[Fractie]]/MAX(Data_Warmte[Fractie])</f>
        <v>5.3456474324719803E-2</v>
      </c>
    </row>
    <row r="5551" spans="1:4" x14ac:dyDescent="0.25">
      <c r="A5551" s="10">
        <v>44062.5</v>
      </c>
      <c r="B5551" s="10">
        <f>DATE(1904,MONTH(Data_Warmte[[#This Row],[Datumtijd]]),DAY(Data_Warmte[[#This Row],[Datumtijd]]))+TIME(HOUR(Data_Warmte[[#This Row],[Datumtijd]]),MINUTE(Data_Warmte[[#This Row],[Datumtijd]]),SECOND(Data_Warmte[[#This Row],[Datumtijd]]))</f>
        <v>1693.5</v>
      </c>
      <c r="C5551" s="11">
        <v>2.1489999999999999E-5</v>
      </c>
      <c r="D5551" s="7">
        <f>Data_Warmte[[#This Row],[Fractie]]/MAX(Data_Warmte[Fractie])</f>
        <v>5.2028063099557452E-2</v>
      </c>
    </row>
    <row r="5552" spans="1:4" x14ac:dyDescent="0.25">
      <c r="A5552" s="10">
        <v>44062.541666666664</v>
      </c>
      <c r="B5552" s="10">
        <f>DATE(1904,MONTH(Data_Warmte[[#This Row],[Datumtijd]]),DAY(Data_Warmte[[#This Row],[Datumtijd]]))+TIME(HOUR(Data_Warmte[[#This Row],[Datumtijd]]),MINUTE(Data_Warmte[[#This Row],[Datumtijd]]),SECOND(Data_Warmte[[#This Row],[Datumtijd]]))</f>
        <v>1693.5416666666667</v>
      </c>
      <c r="C5552" s="11">
        <v>1.7600000000000001E-5</v>
      </c>
      <c r="D5552" s="7">
        <f>Data_Warmte[[#This Row],[Fractie]]/MAX(Data_Warmte[Fractie])</f>
        <v>4.2610233157385352E-2</v>
      </c>
    </row>
    <row r="5553" spans="1:4" x14ac:dyDescent="0.25">
      <c r="A5553" s="10">
        <v>44062.583333333336</v>
      </c>
      <c r="B5553" s="10">
        <f>DATE(1904,MONTH(Data_Warmte[[#This Row],[Datumtijd]]),DAY(Data_Warmte[[#This Row],[Datumtijd]]))+TIME(HOUR(Data_Warmte[[#This Row],[Datumtijd]]),MINUTE(Data_Warmte[[#This Row],[Datumtijd]]),SECOND(Data_Warmte[[#This Row],[Datumtijd]]))</f>
        <v>1693.5833333333333</v>
      </c>
      <c r="C5553" s="11">
        <v>1.6120000000000002E-5</v>
      </c>
      <c r="D5553" s="7">
        <f>Data_Warmte[[#This Row],[Fractie]]/MAX(Data_Warmte[Fractie])</f>
        <v>3.9027099914605221E-2</v>
      </c>
    </row>
    <row r="5554" spans="1:4" x14ac:dyDescent="0.25">
      <c r="A5554" s="10">
        <v>44062.625</v>
      </c>
      <c r="B5554" s="10">
        <f>DATE(1904,MONTH(Data_Warmte[[#This Row],[Datumtijd]]),DAY(Data_Warmte[[#This Row],[Datumtijd]]))+TIME(HOUR(Data_Warmte[[#This Row],[Datumtijd]]),MINUTE(Data_Warmte[[#This Row],[Datumtijd]]),SECOND(Data_Warmte[[#This Row],[Datumtijd]]))</f>
        <v>1693.625</v>
      </c>
      <c r="C5554" s="11">
        <v>1.6779999999999999E-5</v>
      </c>
      <c r="D5554" s="7">
        <f>Data_Warmte[[#This Row],[Fractie]]/MAX(Data_Warmte[Fractie])</f>
        <v>4.0624983658007166E-2</v>
      </c>
    </row>
    <row r="5555" spans="1:4" x14ac:dyDescent="0.25">
      <c r="A5555" s="10">
        <v>44062.666666666664</v>
      </c>
      <c r="B5555" s="10">
        <f>DATE(1904,MONTH(Data_Warmte[[#This Row],[Datumtijd]]),DAY(Data_Warmte[[#This Row],[Datumtijd]]))+TIME(HOUR(Data_Warmte[[#This Row],[Datumtijd]]),MINUTE(Data_Warmte[[#This Row],[Datumtijd]]),SECOND(Data_Warmte[[#This Row],[Datumtijd]]))</f>
        <v>1693.6666666666667</v>
      </c>
      <c r="C5555" s="11">
        <v>2.3521299999999995E-5</v>
      </c>
      <c r="D5555" s="7">
        <f>Data_Warmte[[#This Row],[Fractie]]/MAX(Data_Warmte[Fractie])</f>
        <v>5.6945913475273169E-2</v>
      </c>
    </row>
    <row r="5556" spans="1:4" x14ac:dyDescent="0.25">
      <c r="A5556" s="10">
        <v>44062.708333333336</v>
      </c>
      <c r="B5556" s="10">
        <f>DATE(1904,MONTH(Data_Warmte[[#This Row],[Datumtijd]]),DAY(Data_Warmte[[#This Row],[Datumtijd]]))+TIME(HOUR(Data_Warmte[[#This Row],[Datumtijd]]),MINUTE(Data_Warmte[[#This Row],[Datumtijd]]),SECOND(Data_Warmte[[#This Row],[Datumtijd]]))</f>
        <v>1693.7083333333333</v>
      </c>
      <c r="C5556" s="11">
        <v>4.0366559999999984E-5</v>
      </c>
      <c r="D5556" s="7">
        <f>Data_Warmte[[#This Row],[Fractie]]/MAX(Data_Warmte[Fractie])</f>
        <v>9.7728893940999123E-2</v>
      </c>
    </row>
    <row r="5557" spans="1:4" x14ac:dyDescent="0.25">
      <c r="A5557" s="10">
        <v>44062.75</v>
      </c>
      <c r="B5557" s="10">
        <f>DATE(1904,MONTH(Data_Warmte[[#This Row],[Datumtijd]]),DAY(Data_Warmte[[#This Row],[Datumtijd]]))+TIME(HOUR(Data_Warmte[[#This Row],[Datumtijd]]),MINUTE(Data_Warmte[[#This Row],[Datumtijd]]),SECOND(Data_Warmte[[#This Row],[Datumtijd]]))</f>
        <v>1693.75</v>
      </c>
      <c r="C5557" s="11">
        <v>4.0325849999999976E-5</v>
      </c>
      <c r="D5557" s="7">
        <f>Data_Warmte[[#This Row],[Fractie]]/MAX(Data_Warmte[Fractie])</f>
        <v>9.7630333566462904E-2</v>
      </c>
    </row>
    <row r="5558" spans="1:4" x14ac:dyDescent="0.25">
      <c r="A5558" s="10">
        <v>44062.791666666664</v>
      </c>
      <c r="B5558" s="10">
        <f>DATE(1904,MONTH(Data_Warmte[[#This Row],[Datumtijd]]),DAY(Data_Warmte[[#This Row],[Datumtijd]]))+TIME(HOUR(Data_Warmte[[#This Row],[Datumtijd]]),MINUTE(Data_Warmte[[#This Row],[Datumtijd]]),SECOND(Data_Warmte[[#This Row],[Datumtijd]]))</f>
        <v>1693.7916666666667</v>
      </c>
      <c r="C5558" s="11">
        <v>3.267546E-5</v>
      </c>
      <c r="D5558" s="7">
        <f>Data_Warmte[[#This Row],[Fractie]]/MAX(Data_Warmte[Fractie])</f>
        <v>7.9108464154819244E-2</v>
      </c>
    </row>
    <row r="5559" spans="1:4" x14ac:dyDescent="0.25">
      <c r="A5559" s="10">
        <v>44062.833333333336</v>
      </c>
      <c r="B5559" s="10">
        <f>DATE(1904,MONTH(Data_Warmte[[#This Row],[Datumtijd]]),DAY(Data_Warmte[[#This Row],[Datumtijd]]))+TIME(HOUR(Data_Warmte[[#This Row],[Datumtijd]]),MINUTE(Data_Warmte[[#This Row],[Datumtijd]]),SECOND(Data_Warmte[[#This Row],[Datumtijd]]))</f>
        <v>1693.8333333333333</v>
      </c>
      <c r="C5559" s="11">
        <v>2.6379480000000023E-5</v>
      </c>
      <c r="D5559" s="7">
        <f>Data_Warmte[[#This Row],[Fractie]]/MAX(Data_Warmte[Fractie])</f>
        <v>6.3865670077874137E-2</v>
      </c>
    </row>
    <row r="5560" spans="1:4" x14ac:dyDescent="0.25">
      <c r="A5560" s="10">
        <v>44062.875</v>
      </c>
      <c r="B5560" s="10">
        <f>DATE(1904,MONTH(Data_Warmte[[#This Row],[Datumtijd]]),DAY(Data_Warmte[[#This Row],[Datumtijd]]))+TIME(HOUR(Data_Warmte[[#This Row],[Datumtijd]]),MINUTE(Data_Warmte[[#This Row],[Datumtijd]]),SECOND(Data_Warmte[[#This Row],[Datumtijd]]))</f>
        <v>1693.875</v>
      </c>
      <c r="C5560" s="11">
        <v>2.2331420000000006E-5</v>
      </c>
      <c r="D5560" s="7">
        <f>Data_Warmte[[#This Row],[Fractie]]/MAX(Data_Warmte[Fractie])</f>
        <v>5.4065171189516967E-2</v>
      </c>
    </row>
    <row r="5561" spans="1:4" x14ac:dyDescent="0.25">
      <c r="A5561" s="10">
        <v>44062.916666666664</v>
      </c>
      <c r="B5561" s="10">
        <f>DATE(1904,MONTH(Data_Warmte[[#This Row],[Datumtijd]]),DAY(Data_Warmte[[#This Row],[Datumtijd]]))+TIME(HOUR(Data_Warmte[[#This Row],[Datumtijd]]),MINUTE(Data_Warmte[[#This Row],[Datumtijd]]),SECOND(Data_Warmte[[#This Row],[Datumtijd]]))</f>
        <v>1693.9166666666667</v>
      </c>
      <c r="C5561" s="11">
        <v>1.889925E-5</v>
      </c>
      <c r="D5561" s="7">
        <f>Data_Warmte[[#This Row],[Fractie]]/MAX(Data_Warmte[Fractie])</f>
        <v>4.5755764147711084E-2</v>
      </c>
    </row>
    <row r="5562" spans="1:4" x14ac:dyDescent="0.25">
      <c r="A5562" s="10">
        <v>44062.958333333336</v>
      </c>
      <c r="B5562" s="10">
        <f>DATE(1904,MONTH(Data_Warmte[[#This Row],[Datumtijd]]),DAY(Data_Warmte[[#This Row],[Datumtijd]]))+TIME(HOUR(Data_Warmte[[#This Row],[Datumtijd]]),MINUTE(Data_Warmte[[#This Row],[Datumtijd]]),SECOND(Data_Warmte[[#This Row],[Datumtijd]]))</f>
        <v>1693.9583333333333</v>
      </c>
      <c r="C5562" s="11">
        <v>1.3742479999999998E-5</v>
      </c>
      <c r="D5562" s="7">
        <f>Data_Warmte[[#This Row],[Fractie]]/MAX(Data_Warmte[Fractie])</f>
        <v>3.3271038463676419E-2</v>
      </c>
    </row>
    <row r="5563" spans="1:4" x14ac:dyDescent="0.25">
      <c r="A5563" s="10">
        <v>44063</v>
      </c>
      <c r="B5563" s="10">
        <f>DATE(1904,MONTH(Data_Warmte[[#This Row],[Datumtijd]]),DAY(Data_Warmte[[#This Row],[Datumtijd]]))+TIME(HOUR(Data_Warmte[[#This Row],[Datumtijd]]),MINUTE(Data_Warmte[[#This Row],[Datumtijd]]),SECOND(Data_Warmte[[#This Row],[Datumtijd]]))</f>
        <v>1694</v>
      </c>
      <c r="C5563" s="11">
        <v>8.4084999999999975E-6</v>
      </c>
      <c r="D5563" s="7">
        <f>Data_Warmte[[#This Row],[Fractie]]/MAX(Data_Warmte[Fractie])</f>
        <v>2.0357280994538332E-2</v>
      </c>
    </row>
    <row r="5564" spans="1:4" x14ac:dyDescent="0.25">
      <c r="A5564" s="10">
        <v>44063.041666666664</v>
      </c>
      <c r="B5564" s="10">
        <f>DATE(1904,MONTH(Data_Warmte[[#This Row],[Datumtijd]]),DAY(Data_Warmte[[#This Row],[Datumtijd]]))+TIME(HOUR(Data_Warmte[[#This Row],[Datumtijd]]),MINUTE(Data_Warmte[[#This Row],[Datumtijd]]),SECOND(Data_Warmte[[#This Row],[Datumtijd]]))</f>
        <v>1694.0416666666667</v>
      </c>
      <c r="C5564" s="11">
        <v>7.4076699999999973E-6</v>
      </c>
      <c r="D5564" s="7">
        <f>Data_Warmte[[#This Row],[Fractie]]/MAX(Data_Warmte[Fractie])</f>
        <v>1.7934235559827764E-2</v>
      </c>
    </row>
    <row r="5565" spans="1:4" x14ac:dyDescent="0.25">
      <c r="A5565" s="10">
        <v>44063.083333333336</v>
      </c>
      <c r="B5565" s="10">
        <f>DATE(1904,MONTH(Data_Warmte[[#This Row],[Datumtijd]]),DAY(Data_Warmte[[#This Row],[Datumtijd]]))+TIME(HOUR(Data_Warmte[[#This Row],[Datumtijd]]),MINUTE(Data_Warmte[[#This Row],[Datumtijd]]),SECOND(Data_Warmte[[#This Row],[Datumtijd]]))</f>
        <v>1694.0833333333333</v>
      </c>
      <c r="C5565" s="11">
        <v>7.4483599999999944E-6</v>
      </c>
      <c r="D5565" s="7">
        <f>Data_Warmte[[#This Row],[Fractie]]/MAX(Data_Warmte[Fractie])</f>
        <v>1.8032747513644462E-2</v>
      </c>
    </row>
    <row r="5566" spans="1:4" x14ac:dyDescent="0.25">
      <c r="A5566" s="10">
        <v>44063.125</v>
      </c>
      <c r="B5566" s="10">
        <f>DATE(1904,MONTH(Data_Warmte[[#This Row],[Datumtijd]]),DAY(Data_Warmte[[#This Row],[Datumtijd]]))+TIME(HOUR(Data_Warmte[[#This Row],[Datumtijd]]),MINUTE(Data_Warmte[[#This Row],[Datumtijd]]),SECOND(Data_Warmte[[#This Row],[Datumtijd]]))</f>
        <v>1694.125</v>
      </c>
      <c r="C5566" s="11">
        <v>7.7845400000000026E-6</v>
      </c>
      <c r="D5566" s="7">
        <f>Data_Warmte[[#This Row],[Fractie]]/MAX(Data_Warmte[Fractie])</f>
        <v>1.8846651387670037E-2</v>
      </c>
    </row>
    <row r="5567" spans="1:4" x14ac:dyDescent="0.25">
      <c r="A5567" s="10">
        <v>44063.166666666664</v>
      </c>
      <c r="B5567" s="10">
        <f>DATE(1904,MONTH(Data_Warmte[[#This Row],[Datumtijd]]),DAY(Data_Warmte[[#This Row],[Datumtijd]]))+TIME(HOUR(Data_Warmte[[#This Row],[Datumtijd]]),MINUTE(Data_Warmte[[#This Row],[Datumtijd]]),SECOND(Data_Warmte[[#This Row],[Datumtijd]]))</f>
        <v>1694.1666666666667</v>
      </c>
      <c r="C5567" s="11">
        <v>7.9699999999999999E-6</v>
      </c>
      <c r="D5567" s="7">
        <f>Data_Warmte[[#This Row],[Fractie]]/MAX(Data_Warmte[Fractie])</f>
        <v>1.9295656719565981E-2</v>
      </c>
    </row>
    <row r="5568" spans="1:4" x14ac:dyDescent="0.25">
      <c r="A5568" s="10">
        <v>44063.208333333336</v>
      </c>
      <c r="B5568" s="10">
        <f>DATE(1904,MONTH(Data_Warmte[[#This Row],[Datumtijd]]),DAY(Data_Warmte[[#This Row],[Datumtijd]]))+TIME(HOUR(Data_Warmte[[#This Row],[Datumtijd]]),MINUTE(Data_Warmte[[#This Row],[Datumtijd]]),SECOND(Data_Warmte[[#This Row],[Datumtijd]]))</f>
        <v>1694.2083333333333</v>
      </c>
      <c r="C5568" s="11">
        <v>1.149E-5</v>
      </c>
      <c r="D5568" s="7">
        <f>Data_Warmte[[#This Row],[Fractie]]/MAX(Data_Warmte[Fractie])</f>
        <v>2.7817703351043051E-2</v>
      </c>
    </row>
    <row r="5569" spans="1:4" x14ac:dyDescent="0.25">
      <c r="A5569" s="10">
        <v>44063.25</v>
      </c>
      <c r="B5569" s="10">
        <f>DATE(1904,MONTH(Data_Warmte[[#This Row],[Datumtijd]]),DAY(Data_Warmte[[#This Row],[Datumtijd]]))+TIME(HOUR(Data_Warmte[[#This Row],[Datumtijd]]),MINUTE(Data_Warmte[[#This Row],[Datumtijd]]),SECOND(Data_Warmte[[#This Row],[Datumtijd]]))</f>
        <v>1694.25</v>
      </c>
      <c r="C5569" s="11">
        <v>2.3034719999999993E-5</v>
      </c>
      <c r="D5569" s="7">
        <f>Data_Warmte[[#This Row],[Fractie]]/MAX(Data_Warmte[Fractie])</f>
        <v>5.5767885790629954E-2</v>
      </c>
    </row>
    <row r="5570" spans="1:4" x14ac:dyDescent="0.25">
      <c r="A5570" s="10">
        <v>44063.291666666664</v>
      </c>
      <c r="B5570" s="10">
        <f>DATE(1904,MONTH(Data_Warmte[[#This Row],[Datumtijd]]),DAY(Data_Warmte[[#This Row],[Datumtijd]]))+TIME(HOUR(Data_Warmte[[#This Row],[Datumtijd]]),MINUTE(Data_Warmte[[#This Row],[Datumtijd]]),SECOND(Data_Warmte[[#This Row],[Datumtijd]]))</f>
        <v>1694.2916666666667</v>
      </c>
      <c r="C5570" s="11">
        <v>2.6057499999999996E-5</v>
      </c>
      <c r="D5570" s="7">
        <f>Data_Warmte[[#This Row],[Fractie]]/MAX(Data_Warmte[Fractie])</f>
        <v>6.3086144914691403E-2</v>
      </c>
    </row>
    <row r="5571" spans="1:4" x14ac:dyDescent="0.25">
      <c r="A5571" s="10">
        <v>44063.333333333336</v>
      </c>
      <c r="B5571" s="10">
        <f>DATE(1904,MONTH(Data_Warmte[[#This Row],[Datumtijd]]),DAY(Data_Warmte[[#This Row],[Datumtijd]]))+TIME(HOUR(Data_Warmte[[#This Row],[Datumtijd]]),MINUTE(Data_Warmte[[#This Row],[Datumtijd]]),SECOND(Data_Warmte[[#This Row],[Datumtijd]]))</f>
        <v>1694.3333333333333</v>
      </c>
      <c r="C5571" s="11">
        <v>2.3519999999999998E-5</v>
      </c>
      <c r="D5571" s="7">
        <f>Data_Warmte[[#This Row],[Fractie]]/MAX(Data_Warmte[Fractie])</f>
        <v>5.6942766128505871E-2</v>
      </c>
    </row>
    <row r="5572" spans="1:4" x14ac:dyDescent="0.25">
      <c r="A5572" s="10">
        <v>44063.375</v>
      </c>
      <c r="B5572" s="10">
        <f>DATE(1904,MONTH(Data_Warmte[[#This Row],[Datumtijd]]),DAY(Data_Warmte[[#This Row],[Datumtijd]]))+TIME(HOUR(Data_Warmte[[#This Row],[Datumtijd]]),MINUTE(Data_Warmte[[#This Row],[Datumtijd]]),SECOND(Data_Warmte[[#This Row],[Datumtijd]]))</f>
        <v>1694.375</v>
      </c>
      <c r="C5572" s="11">
        <v>2.3879999999999998E-5</v>
      </c>
      <c r="D5572" s="7">
        <f>Data_Warmte[[#This Row],[Fractie]]/MAX(Data_Warmte[Fractie])</f>
        <v>5.7814339079452395E-2</v>
      </c>
    </row>
    <row r="5573" spans="1:4" x14ac:dyDescent="0.25">
      <c r="A5573" s="10">
        <v>44063.416666666664</v>
      </c>
      <c r="B5573" s="10">
        <f>DATE(1904,MONTH(Data_Warmte[[#This Row],[Datumtijd]]),DAY(Data_Warmte[[#This Row],[Datumtijd]]))+TIME(HOUR(Data_Warmte[[#This Row],[Datumtijd]]),MINUTE(Data_Warmte[[#This Row],[Datumtijd]]),SECOND(Data_Warmte[[#This Row],[Datumtijd]]))</f>
        <v>1694.4166666666667</v>
      </c>
      <c r="C5573" s="11">
        <v>2.0129999999999999E-5</v>
      </c>
      <c r="D5573" s="7">
        <f>Data_Warmte[[#This Row],[Fractie]]/MAX(Data_Warmte[Fractie])</f>
        <v>4.873545417375949E-2</v>
      </c>
    </row>
    <row r="5574" spans="1:4" x14ac:dyDescent="0.25">
      <c r="A5574" s="10">
        <v>44063.458333333336</v>
      </c>
      <c r="B5574" s="10">
        <f>DATE(1904,MONTH(Data_Warmte[[#This Row],[Datumtijd]]),DAY(Data_Warmte[[#This Row],[Datumtijd]]))+TIME(HOUR(Data_Warmte[[#This Row],[Datumtijd]]),MINUTE(Data_Warmte[[#This Row],[Datumtijd]]),SECOND(Data_Warmte[[#This Row],[Datumtijd]]))</f>
        <v>1694.4583333333333</v>
      </c>
      <c r="C5574" s="11">
        <v>2.2079999999999999E-5</v>
      </c>
      <c r="D5574" s="7">
        <f>Data_Warmte[[#This Row],[Fractie]]/MAX(Data_Warmte[Fractie])</f>
        <v>5.3456474324719803E-2</v>
      </c>
    </row>
    <row r="5575" spans="1:4" x14ac:dyDescent="0.25">
      <c r="A5575" s="10">
        <v>44063.5</v>
      </c>
      <c r="B5575" s="10">
        <f>DATE(1904,MONTH(Data_Warmte[[#This Row],[Datumtijd]]),DAY(Data_Warmte[[#This Row],[Datumtijd]]))+TIME(HOUR(Data_Warmte[[#This Row],[Datumtijd]]),MINUTE(Data_Warmte[[#This Row],[Datumtijd]]),SECOND(Data_Warmte[[#This Row],[Datumtijd]]))</f>
        <v>1694.5</v>
      </c>
      <c r="C5575" s="11">
        <v>2.1489999999999999E-5</v>
      </c>
      <c r="D5575" s="7">
        <f>Data_Warmte[[#This Row],[Fractie]]/MAX(Data_Warmte[Fractie])</f>
        <v>5.2028063099557452E-2</v>
      </c>
    </row>
    <row r="5576" spans="1:4" x14ac:dyDescent="0.25">
      <c r="A5576" s="10">
        <v>44063.541666666664</v>
      </c>
      <c r="B5576" s="10">
        <f>DATE(1904,MONTH(Data_Warmte[[#This Row],[Datumtijd]]),DAY(Data_Warmte[[#This Row],[Datumtijd]]))+TIME(HOUR(Data_Warmte[[#This Row],[Datumtijd]]),MINUTE(Data_Warmte[[#This Row],[Datumtijd]]),SECOND(Data_Warmte[[#This Row],[Datumtijd]]))</f>
        <v>1694.5416666666667</v>
      </c>
      <c r="C5576" s="11">
        <v>1.7600000000000001E-5</v>
      </c>
      <c r="D5576" s="7">
        <f>Data_Warmte[[#This Row],[Fractie]]/MAX(Data_Warmte[Fractie])</f>
        <v>4.2610233157385352E-2</v>
      </c>
    </row>
    <row r="5577" spans="1:4" x14ac:dyDescent="0.25">
      <c r="A5577" s="10">
        <v>44063.583333333336</v>
      </c>
      <c r="B5577" s="10">
        <f>DATE(1904,MONTH(Data_Warmte[[#This Row],[Datumtijd]]),DAY(Data_Warmte[[#This Row],[Datumtijd]]))+TIME(HOUR(Data_Warmte[[#This Row],[Datumtijd]]),MINUTE(Data_Warmte[[#This Row],[Datumtijd]]),SECOND(Data_Warmte[[#This Row],[Datumtijd]]))</f>
        <v>1694.5833333333333</v>
      </c>
      <c r="C5577" s="11">
        <v>1.6120000000000002E-5</v>
      </c>
      <c r="D5577" s="7">
        <f>Data_Warmte[[#This Row],[Fractie]]/MAX(Data_Warmte[Fractie])</f>
        <v>3.9027099914605221E-2</v>
      </c>
    </row>
    <row r="5578" spans="1:4" x14ac:dyDescent="0.25">
      <c r="A5578" s="10">
        <v>44063.625</v>
      </c>
      <c r="B5578" s="10">
        <f>DATE(1904,MONTH(Data_Warmte[[#This Row],[Datumtijd]]),DAY(Data_Warmte[[#This Row],[Datumtijd]]))+TIME(HOUR(Data_Warmte[[#This Row],[Datumtijd]]),MINUTE(Data_Warmte[[#This Row],[Datumtijd]]),SECOND(Data_Warmte[[#This Row],[Datumtijd]]))</f>
        <v>1694.625</v>
      </c>
      <c r="C5578" s="11">
        <v>1.6779999999999999E-5</v>
      </c>
      <c r="D5578" s="7">
        <f>Data_Warmte[[#This Row],[Fractie]]/MAX(Data_Warmte[Fractie])</f>
        <v>4.0624983658007166E-2</v>
      </c>
    </row>
    <row r="5579" spans="1:4" x14ac:dyDescent="0.25">
      <c r="A5579" s="10">
        <v>44063.666666666664</v>
      </c>
      <c r="B5579" s="10">
        <f>DATE(1904,MONTH(Data_Warmte[[#This Row],[Datumtijd]]),DAY(Data_Warmte[[#This Row],[Datumtijd]]))+TIME(HOUR(Data_Warmte[[#This Row],[Datumtijd]]),MINUTE(Data_Warmte[[#This Row],[Datumtijd]]),SECOND(Data_Warmte[[#This Row],[Datumtijd]]))</f>
        <v>1694.6666666666667</v>
      </c>
      <c r="C5579" s="11">
        <v>2.311512E-5</v>
      </c>
      <c r="D5579" s="7">
        <f>Data_Warmte[[#This Row],[Fractie]]/MAX(Data_Warmte[Fractie])</f>
        <v>5.5962537083008024E-2</v>
      </c>
    </row>
    <row r="5580" spans="1:4" x14ac:dyDescent="0.25">
      <c r="A5580" s="10">
        <v>44063.708333333336</v>
      </c>
      <c r="B5580" s="10">
        <f>DATE(1904,MONTH(Data_Warmte[[#This Row],[Datumtijd]]),DAY(Data_Warmte[[#This Row],[Datumtijd]]))+TIME(HOUR(Data_Warmte[[#This Row],[Datumtijd]]),MINUTE(Data_Warmte[[#This Row],[Datumtijd]]),SECOND(Data_Warmte[[#This Row],[Datumtijd]]))</f>
        <v>1694.7083333333333</v>
      </c>
      <c r="C5580" s="11">
        <v>3.8993159999999982E-5</v>
      </c>
      <c r="D5580" s="7">
        <f>Data_Warmte[[#This Row],[Fractie]]/MAX(Data_Warmte[Fractie])</f>
        <v>9.4403843133138141E-2</v>
      </c>
    </row>
    <row r="5581" spans="1:4" x14ac:dyDescent="0.25">
      <c r="A5581" s="10">
        <v>44063.75</v>
      </c>
      <c r="B5581" s="10">
        <f>DATE(1904,MONTH(Data_Warmte[[#This Row],[Datumtijd]]),DAY(Data_Warmte[[#This Row],[Datumtijd]]))+TIME(HOUR(Data_Warmte[[#This Row],[Datumtijd]]),MINUTE(Data_Warmte[[#This Row],[Datumtijd]]),SECOND(Data_Warmte[[#This Row],[Datumtijd]]))</f>
        <v>1694.75</v>
      </c>
      <c r="C5581" s="11">
        <v>3.8693099999999997E-5</v>
      </c>
      <c r="D5581" s="7">
        <f>Data_Warmte[[#This Row],[Fractie]]/MAX(Data_Warmte[Fractie])</f>
        <v>9.3677387078524257E-2</v>
      </c>
    </row>
    <row r="5582" spans="1:4" x14ac:dyDescent="0.25">
      <c r="A5582" s="10">
        <v>44063.791666666664</v>
      </c>
      <c r="B5582" s="10">
        <f>DATE(1904,MONTH(Data_Warmte[[#This Row],[Datumtijd]]),DAY(Data_Warmte[[#This Row],[Datumtijd]]))+TIME(HOUR(Data_Warmte[[#This Row],[Datumtijd]]),MINUTE(Data_Warmte[[#This Row],[Datumtijd]]),SECOND(Data_Warmte[[#This Row],[Datumtijd]]))</f>
        <v>1694.7916666666667</v>
      </c>
      <c r="C5582" s="11">
        <v>3.205586000000001E-5</v>
      </c>
      <c r="D5582" s="7">
        <f>Data_Warmte[[#This Row],[Fractie]]/MAX(Data_Warmte[Fractie])</f>
        <v>7.7608390264801319E-2</v>
      </c>
    </row>
    <row r="5583" spans="1:4" x14ac:dyDescent="0.25">
      <c r="A5583" s="10">
        <v>44063.833333333336</v>
      </c>
      <c r="B5583" s="10">
        <f>DATE(1904,MONTH(Data_Warmte[[#This Row],[Datumtijd]]),DAY(Data_Warmte[[#This Row],[Datumtijd]]))+TIME(HOUR(Data_Warmte[[#This Row],[Datumtijd]]),MINUTE(Data_Warmte[[#This Row],[Datumtijd]]),SECOND(Data_Warmte[[#This Row],[Datumtijd]]))</f>
        <v>1694.8333333333333</v>
      </c>
      <c r="C5583" s="11">
        <v>2.5915190000000025E-5</v>
      </c>
      <c r="D5583" s="7">
        <f>Data_Warmte[[#This Row],[Fractie]]/MAX(Data_Warmte[Fractie])</f>
        <v>6.2741607285110357E-2</v>
      </c>
    </row>
    <row r="5584" spans="1:4" x14ac:dyDescent="0.25">
      <c r="A5584" s="10">
        <v>44063.875</v>
      </c>
      <c r="B5584" s="10">
        <f>DATE(1904,MONTH(Data_Warmte[[#This Row],[Datumtijd]]),DAY(Data_Warmte[[#This Row],[Datumtijd]]))+TIME(HOUR(Data_Warmte[[#This Row],[Datumtijd]]),MINUTE(Data_Warmte[[#This Row],[Datumtijd]]),SECOND(Data_Warmte[[#This Row],[Datumtijd]]))</f>
        <v>1694.875</v>
      </c>
      <c r="C5584" s="11">
        <v>2.1920749999999992E-5</v>
      </c>
      <c r="D5584" s="7">
        <f>Data_Warmte[[#This Row],[Fractie]]/MAX(Data_Warmte[Fractie])</f>
        <v>5.307092434572469E-2</v>
      </c>
    </row>
    <row r="5585" spans="1:4" x14ac:dyDescent="0.25">
      <c r="A5585" s="10">
        <v>44063.916666666664</v>
      </c>
      <c r="B5585" s="10">
        <f>DATE(1904,MONTH(Data_Warmte[[#This Row],[Datumtijd]]),DAY(Data_Warmte[[#This Row],[Datumtijd]]))+TIME(HOUR(Data_Warmte[[#This Row],[Datumtijd]]),MINUTE(Data_Warmte[[#This Row],[Datumtijd]]),SECOND(Data_Warmte[[#This Row],[Datumtijd]]))</f>
        <v>1694.9166666666667</v>
      </c>
      <c r="C5585" s="11">
        <v>1.8622500000000007E-5</v>
      </c>
      <c r="D5585" s="7">
        <f>Data_Warmte[[#This Row],[Fractie]]/MAX(Data_Warmte[Fractie])</f>
        <v>4.5085742441670969E-2</v>
      </c>
    </row>
    <row r="5586" spans="1:4" x14ac:dyDescent="0.25">
      <c r="A5586" s="10">
        <v>44063.958333333336</v>
      </c>
      <c r="B5586" s="10">
        <f>DATE(1904,MONTH(Data_Warmte[[#This Row],[Datumtijd]]),DAY(Data_Warmte[[#This Row],[Datumtijd]]))+TIME(HOUR(Data_Warmte[[#This Row],[Datumtijd]]),MINUTE(Data_Warmte[[#This Row],[Datumtijd]]),SECOND(Data_Warmte[[#This Row],[Datumtijd]]))</f>
        <v>1694.9583333333333</v>
      </c>
      <c r="C5586" s="11">
        <v>1.3647140000000003E-5</v>
      </c>
      <c r="D5586" s="7">
        <f>Data_Warmte[[#This Row],[Fractie]]/MAX(Data_Warmte[Fractie])</f>
        <v>3.3040216893834094E-2</v>
      </c>
    </row>
    <row r="5587" spans="1:4" x14ac:dyDescent="0.25">
      <c r="A5587" s="10">
        <v>44064</v>
      </c>
      <c r="B5587" s="10">
        <f>DATE(1904,MONTH(Data_Warmte[[#This Row],[Datumtijd]]),DAY(Data_Warmte[[#This Row],[Datumtijd]]))+TIME(HOUR(Data_Warmte[[#This Row],[Datumtijd]]),MINUTE(Data_Warmte[[#This Row],[Datumtijd]]),SECOND(Data_Warmte[[#This Row],[Datumtijd]]))</f>
        <v>1695</v>
      </c>
      <c r="C5587" s="11">
        <v>8.2736499999999949E-6</v>
      </c>
      <c r="D5587" s="7">
        <f>Data_Warmte[[#This Row],[Fractie]]/MAX(Data_Warmte[Fractie])</f>
        <v>2.0030804293329606E-2</v>
      </c>
    </row>
    <row r="5588" spans="1:4" x14ac:dyDescent="0.25">
      <c r="A5588" s="10">
        <v>44064.041666666664</v>
      </c>
      <c r="B5588" s="10">
        <f>DATE(1904,MONTH(Data_Warmte[[#This Row],[Datumtijd]]),DAY(Data_Warmte[[#This Row],[Datumtijd]]))+TIME(HOUR(Data_Warmte[[#This Row],[Datumtijd]]),MINUTE(Data_Warmte[[#This Row],[Datumtijd]]),SECOND(Data_Warmte[[#This Row],[Datumtijd]]))</f>
        <v>1695.0416666666667</v>
      </c>
      <c r="C5588" s="11">
        <v>7.3347399999999997E-6</v>
      </c>
      <c r="D5588" s="7">
        <f>Data_Warmte[[#This Row],[Fractie]]/MAX(Data_Warmte[Fractie])</f>
        <v>1.7757669406181852E-2</v>
      </c>
    </row>
    <row r="5589" spans="1:4" x14ac:dyDescent="0.25">
      <c r="A5589" s="10">
        <v>44064.083333333336</v>
      </c>
      <c r="B5589" s="10">
        <f>DATE(1904,MONTH(Data_Warmte[[#This Row],[Datumtijd]]),DAY(Data_Warmte[[#This Row],[Datumtijd]]))+TIME(HOUR(Data_Warmte[[#This Row],[Datumtijd]]),MINUTE(Data_Warmte[[#This Row],[Datumtijd]]),SECOND(Data_Warmte[[#This Row],[Datumtijd]]))</f>
        <v>1695.0833333333333</v>
      </c>
      <c r="C5589" s="11">
        <v>7.3008000000000005E-6</v>
      </c>
      <c r="D5589" s="7">
        <f>Data_Warmte[[#This Row],[Fractie]]/MAX(Data_Warmte[Fractie])</f>
        <v>1.7675499445195399E-2</v>
      </c>
    </row>
    <row r="5590" spans="1:4" x14ac:dyDescent="0.25">
      <c r="A5590" s="10">
        <v>44064.125</v>
      </c>
      <c r="B5590" s="10">
        <f>DATE(1904,MONTH(Data_Warmte[[#This Row],[Datumtijd]]),DAY(Data_Warmte[[#This Row],[Datumtijd]]))+TIME(HOUR(Data_Warmte[[#This Row],[Datumtijd]]),MINUTE(Data_Warmte[[#This Row],[Datumtijd]]),SECOND(Data_Warmte[[#This Row],[Datumtijd]]))</f>
        <v>1695.125</v>
      </c>
      <c r="C5590" s="11">
        <v>7.6787200000000013E-6</v>
      </c>
      <c r="D5590" s="7">
        <f>Data_Warmte[[#This Row],[Fractie]]/MAX(Data_Warmte[Fractie])</f>
        <v>1.8590457360811257E-2</v>
      </c>
    </row>
    <row r="5591" spans="1:4" x14ac:dyDescent="0.25">
      <c r="A5591" s="10">
        <v>44064.166666666664</v>
      </c>
      <c r="B5591" s="10">
        <f>DATE(1904,MONTH(Data_Warmte[[#This Row],[Datumtijd]]),DAY(Data_Warmte[[#This Row],[Datumtijd]]))+TIME(HOUR(Data_Warmte[[#This Row],[Datumtijd]]),MINUTE(Data_Warmte[[#This Row],[Datumtijd]]),SECOND(Data_Warmte[[#This Row],[Datumtijd]]))</f>
        <v>1695.1666666666667</v>
      </c>
      <c r="C5591" s="11">
        <v>7.9699999999999999E-6</v>
      </c>
      <c r="D5591" s="7">
        <f>Data_Warmte[[#This Row],[Fractie]]/MAX(Data_Warmte[Fractie])</f>
        <v>1.9295656719565981E-2</v>
      </c>
    </row>
    <row r="5592" spans="1:4" x14ac:dyDescent="0.25">
      <c r="A5592" s="10">
        <v>44064.208333333336</v>
      </c>
      <c r="B5592" s="10">
        <f>DATE(1904,MONTH(Data_Warmte[[#This Row],[Datumtijd]]),DAY(Data_Warmte[[#This Row],[Datumtijd]]))+TIME(HOUR(Data_Warmte[[#This Row],[Datumtijd]]),MINUTE(Data_Warmte[[#This Row],[Datumtijd]]),SECOND(Data_Warmte[[#This Row],[Datumtijd]]))</f>
        <v>1695.2083333333333</v>
      </c>
      <c r="C5592" s="11">
        <v>1.149E-5</v>
      </c>
      <c r="D5592" s="7">
        <f>Data_Warmte[[#This Row],[Fractie]]/MAX(Data_Warmte[Fractie])</f>
        <v>2.7817703351043051E-2</v>
      </c>
    </row>
    <row r="5593" spans="1:4" x14ac:dyDescent="0.25">
      <c r="A5593" s="10">
        <v>44064.25</v>
      </c>
      <c r="B5593" s="10">
        <f>DATE(1904,MONTH(Data_Warmte[[#This Row],[Datumtijd]]),DAY(Data_Warmte[[#This Row],[Datumtijd]]))+TIME(HOUR(Data_Warmte[[#This Row],[Datumtijd]]),MINUTE(Data_Warmte[[#This Row],[Datumtijd]]),SECOND(Data_Warmte[[#This Row],[Datumtijd]]))</f>
        <v>1695.25</v>
      </c>
      <c r="C5593" s="11">
        <v>2.4331680000000015E-5</v>
      </c>
      <c r="D5593" s="7">
        <f>Data_Warmte[[#This Row],[Fractie]]/MAX(Data_Warmte[Fractie])</f>
        <v>5.8907872608573331E-2</v>
      </c>
    </row>
    <row r="5594" spans="1:4" x14ac:dyDescent="0.25">
      <c r="A5594" s="10">
        <v>44064.291666666664</v>
      </c>
      <c r="B5594" s="10">
        <f>DATE(1904,MONTH(Data_Warmte[[#This Row],[Datumtijd]]),DAY(Data_Warmte[[#This Row],[Datumtijd]]))+TIME(HOUR(Data_Warmte[[#This Row],[Datumtijd]]),MINUTE(Data_Warmte[[#This Row],[Datumtijd]]),SECOND(Data_Warmte[[#This Row],[Datumtijd]]))</f>
        <v>1695.2916666666667</v>
      </c>
      <c r="C5594" s="11">
        <v>2.7677000000000006E-5</v>
      </c>
      <c r="D5594" s="7">
        <f>Data_Warmte[[#This Row],[Fractie]]/MAX(Data_Warmte[Fractie])</f>
        <v>6.7007012675963332E-2</v>
      </c>
    </row>
    <row r="5595" spans="1:4" x14ac:dyDescent="0.25">
      <c r="A5595" s="10">
        <v>44064.333333333336</v>
      </c>
      <c r="B5595" s="10">
        <f>DATE(1904,MONTH(Data_Warmte[[#This Row],[Datumtijd]]),DAY(Data_Warmte[[#This Row],[Datumtijd]]))+TIME(HOUR(Data_Warmte[[#This Row],[Datumtijd]]),MINUTE(Data_Warmte[[#This Row],[Datumtijd]]),SECOND(Data_Warmte[[#This Row],[Datumtijd]]))</f>
        <v>1695.3333333333333</v>
      </c>
      <c r="C5595" s="11">
        <v>2.3519999999999998E-5</v>
      </c>
      <c r="D5595" s="7">
        <f>Data_Warmte[[#This Row],[Fractie]]/MAX(Data_Warmte[Fractie])</f>
        <v>5.6942766128505871E-2</v>
      </c>
    </row>
    <row r="5596" spans="1:4" x14ac:dyDescent="0.25">
      <c r="A5596" s="10">
        <v>44064.375</v>
      </c>
      <c r="B5596" s="10">
        <f>DATE(1904,MONTH(Data_Warmte[[#This Row],[Datumtijd]]),DAY(Data_Warmte[[#This Row],[Datumtijd]]))+TIME(HOUR(Data_Warmte[[#This Row],[Datumtijd]]),MINUTE(Data_Warmte[[#This Row],[Datumtijd]]),SECOND(Data_Warmte[[#This Row],[Datumtijd]]))</f>
        <v>1695.375</v>
      </c>
      <c r="C5596" s="11">
        <v>2.3879999999999998E-5</v>
      </c>
      <c r="D5596" s="7">
        <f>Data_Warmte[[#This Row],[Fractie]]/MAX(Data_Warmte[Fractie])</f>
        <v>5.7814339079452395E-2</v>
      </c>
    </row>
    <row r="5597" spans="1:4" x14ac:dyDescent="0.25">
      <c r="A5597" s="10">
        <v>44064.416666666664</v>
      </c>
      <c r="B5597" s="10">
        <f>DATE(1904,MONTH(Data_Warmte[[#This Row],[Datumtijd]]),DAY(Data_Warmte[[#This Row],[Datumtijd]]))+TIME(HOUR(Data_Warmte[[#This Row],[Datumtijd]]),MINUTE(Data_Warmte[[#This Row],[Datumtijd]]),SECOND(Data_Warmte[[#This Row],[Datumtijd]]))</f>
        <v>1695.4166666666667</v>
      </c>
      <c r="C5597" s="11">
        <v>2.0129999999999999E-5</v>
      </c>
      <c r="D5597" s="7">
        <f>Data_Warmte[[#This Row],[Fractie]]/MAX(Data_Warmte[Fractie])</f>
        <v>4.873545417375949E-2</v>
      </c>
    </row>
    <row r="5598" spans="1:4" x14ac:dyDescent="0.25">
      <c r="A5598" s="10">
        <v>44064.458333333336</v>
      </c>
      <c r="B5598" s="10">
        <f>DATE(1904,MONTH(Data_Warmte[[#This Row],[Datumtijd]]),DAY(Data_Warmte[[#This Row],[Datumtijd]]))+TIME(HOUR(Data_Warmte[[#This Row],[Datumtijd]]),MINUTE(Data_Warmte[[#This Row],[Datumtijd]]),SECOND(Data_Warmte[[#This Row],[Datumtijd]]))</f>
        <v>1695.4583333333333</v>
      </c>
      <c r="C5598" s="11">
        <v>2.2079999999999999E-5</v>
      </c>
      <c r="D5598" s="7">
        <f>Data_Warmte[[#This Row],[Fractie]]/MAX(Data_Warmte[Fractie])</f>
        <v>5.3456474324719803E-2</v>
      </c>
    </row>
    <row r="5599" spans="1:4" x14ac:dyDescent="0.25">
      <c r="A5599" s="10">
        <v>44064.5</v>
      </c>
      <c r="B5599" s="10">
        <f>DATE(1904,MONTH(Data_Warmte[[#This Row],[Datumtijd]]),DAY(Data_Warmte[[#This Row],[Datumtijd]]))+TIME(HOUR(Data_Warmte[[#This Row],[Datumtijd]]),MINUTE(Data_Warmte[[#This Row],[Datumtijd]]),SECOND(Data_Warmte[[#This Row],[Datumtijd]]))</f>
        <v>1695.5</v>
      </c>
      <c r="C5599" s="11">
        <v>2.1489999999999999E-5</v>
      </c>
      <c r="D5599" s="7">
        <f>Data_Warmte[[#This Row],[Fractie]]/MAX(Data_Warmte[Fractie])</f>
        <v>5.2028063099557452E-2</v>
      </c>
    </row>
    <row r="5600" spans="1:4" x14ac:dyDescent="0.25">
      <c r="A5600" s="10">
        <v>44064.541666666664</v>
      </c>
      <c r="B5600" s="10">
        <f>DATE(1904,MONTH(Data_Warmte[[#This Row],[Datumtijd]]),DAY(Data_Warmte[[#This Row],[Datumtijd]]))+TIME(HOUR(Data_Warmte[[#This Row],[Datumtijd]]),MINUTE(Data_Warmte[[#This Row],[Datumtijd]]),SECOND(Data_Warmte[[#This Row],[Datumtijd]]))</f>
        <v>1695.5416666666667</v>
      </c>
      <c r="C5600" s="11">
        <v>1.7600000000000001E-5</v>
      </c>
      <c r="D5600" s="7">
        <f>Data_Warmte[[#This Row],[Fractie]]/MAX(Data_Warmte[Fractie])</f>
        <v>4.2610233157385352E-2</v>
      </c>
    </row>
    <row r="5601" spans="1:4" x14ac:dyDescent="0.25">
      <c r="A5601" s="10">
        <v>44064.583333333336</v>
      </c>
      <c r="B5601" s="10">
        <f>DATE(1904,MONTH(Data_Warmte[[#This Row],[Datumtijd]]),DAY(Data_Warmte[[#This Row],[Datumtijd]]))+TIME(HOUR(Data_Warmte[[#This Row],[Datumtijd]]),MINUTE(Data_Warmte[[#This Row],[Datumtijd]]),SECOND(Data_Warmte[[#This Row],[Datumtijd]]))</f>
        <v>1695.5833333333333</v>
      </c>
      <c r="C5601" s="11">
        <v>1.6120000000000002E-5</v>
      </c>
      <c r="D5601" s="7">
        <f>Data_Warmte[[#This Row],[Fractie]]/MAX(Data_Warmte[Fractie])</f>
        <v>3.9027099914605221E-2</v>
      </c>
    </row>
    <row r="5602" spans="1:4" x14ac:dyDescent="0.25">
      <c r="A5602" s="10">
        <v>44064.625</v>
      </c>
      <c r="B5602" s="10">
        <f>DATE(1904,MONTH(Data_Warmte[[#This Row],[Datumtijd]]),DAY(Data_Warmte[[#This Row],[Datumtijd]]))+TIME(HOUR(Data_Warmte[[#This Row],[Datumtijd]]),MINUTE(Data_Warmte[[#This Row],[Datumtijd]]),SECOND(Data_Warmte[[#This Row],[Datumtijd]]))</f>
        <v>1695.625</v>
      </c>
      <c r="C5602" s="11">
        <v>1.6779999999999999E-5</v>
      </c>
      <c r="D5602" s="7">
        <f>Data_Warmte[[#This Row],[Fractie]]/MAX(Data_Warmte[Fractie])</f>
        <v>4.0624983658007166E-2</v>
      </c>
    </row>
    <row r="5603" spans="1:4" x14ac:dyDescent="0.25">
      <c r="A5603" s="10">
        <v>44064.666666666664</v>
      </c>
      <c r="B5603" s="10">
        <f>DATE(1904,MONTH(Data_Warmte[[#This Row],[Datumtijd]]),DAY(Data_Warmte[[#This Row],[Datumtijd]]))+TIME(HOUR(Data_Warmte[[#This Row],[Datumtijd]]),MINUTE(Data_Warmte[[#This Row],[Datumtijd]]),SECOND(Data_Warmte[[#This Row],[Datumtijd]]))</f>
        <v>1695.6666666666667</v>
      </c>
      <c r="C5603" s="11">
        <v>2.2850219999999988E-5</v>
      </c>
      <c r="D5603" s="7">
        <f>Data_Warmte[[#This Row],[Fractie]]/MAX(Data_Warmte[Fractie])</f>
        <v>5.5321204653269854E-2</v>
      </c>
    </row>
    <row r="5604" spans="1:4" x14ac:dyDescent="0.25">
      <c r="A5604" s="10">
        <v>44064.708333333336</v>
      </c>
      <c r="B5604" s="10">
        <f>DATE(1904,MONTH(Data_Warmte[[#This Row],[Datumtijd]]),DAY(Data_Warmte[[#This Row],[Datumtijd]]))+TIME(HOUR(Data_Warmte[[#This Row],[Datumtijd]]),MINUTE(Data_Warmte[[#This Row],[Datumtijd]]),SECOND(Data_Warmte[[#This Row],[Datumtijd]]))</f>
        <v>1695.7083333333333</v>
      </c>
      <c r="C5604" s="11">
        <v>3.9346319999999994E-5</v>
      </c>
      <c r="D5604" s="7">
        <f>Data_Warmte[[#This Row],[Fractie]]/MAX(Data_Warmte[Fractie])</f>
        <v>9.5258856198016717E-2</v>
      </c>
    </row>
    <row r="5605" spans="1:4" x14ac:dyDescent="0.25">
      <c r="A5605" s="10">
        <v>44064.75</v>
      </c>
      <c r="B5605" s="10">
        <f>DATE(1904,MONTH(Data_Warmte[[#This Row],[Datumtijd]]),DAY(Data_Warmte[[#This Row],[Datumtijd]]))+TIME(HOUR(Data_Warmte[[#This Row],[Datumtijd]]),MINUTE(Data_Warmte[[#This Row],[Datumtijd]]),SECOND(Data_Warmte[[#This Row],[Datumtijd]]))</f>
        <v>1695.75</v>
      </c>
      <c r="C5605" s="11">
        <v>3.937729999999998E-5</v>
      </c>
      <c r="D5605" s="7">
        <f>Data_Warmte[[#This Row],[Fractie]]/MAX(Data_Warmte[Fractie])</f>
        <v>9.5333859892517581E-2</v>
      </c>
    </row>
    <row r="5606" spans="1:4" x14ac:dyDescent="0.25">
      <c r="A5606" s="10">
        <v>44064.791666666664</v>
      </c>
      <c r="B5606" s="10">
        <f>DATE(1904,MONTH(Data_Warmte[[#This Row],[Datumtijd]]),DAY(Data_Warmte[[#This Row],[Datumtijd]]))+TIME(HOUR(Data_Warmte[[#This Row],[Datumtijd]]),MINUTE(Data_Warmte[[#This Row],[Datumtijd]]),SECOND(Data_Warmte[[#This Row],[Datumtijd]]))</f>
        <v>1695.7916666666667</v>
      </c>
      <c r="C5606" s="11">
        <v>3.204036999999999E-5</v>
      </c>
      <c r="D5606" s="7">
        <f>Data_Warmte[[#This Row],[Fractie]]/MAX(Data_Warmte[Fractie])</f>
        <v>7.7570888417550818E-2</v>
      </c>
    </row>
    <row r="5607" spans="1:4" x14ac:dyDescent="0.25">
      <c r="A5607" s="10">
        <v>44064.833333333336</v>
      </c>
      <c r="B5607" s="10">
        <f>DATE(1904,MONTH(Data_Warmte[[#This Row],[Datumtijd]]),DAY(Data_Warmte[[#This Row],[Datumtijd]]))+TIME(HOUR(Data_Warmte[[#This Row],[Datumtijd]]),MINUTE(Data_Warmte[[#This Row],[Datumtijd]]),SECOND(Data_Warmte[[#This Row],[Datumtijd]]))</f>
        <v>1695.8333333333333</v>
      </c>
      <c r="C5607" s="11">
        <v>2.5306810000000021E-5</v>
      </c>
      <c r="D5607" s="7">
        <f>Data_Warmte[[#This Row],[Fractie]]/MAX(Data_Warmte[Fractie])</f>
        <v>6.1268697418730228E-2</v>
      </c>
    </row>
    <row r="5608" spans="1:4" x14ac:dyDescent="0.25">
      <c r="A5608" s="10">
        <v>44064.875</v>
      </c>
      <c r="B5608" s="10">
        <f>DATE(1904,MONTH(Data_Warmte[[#This Row],[Datumtijd]]),DAY(Data_Warmte[[#This Row],[Datumtijd]]))+TIME(HOUR(Data_Warmte[[#This Row],[Datumtijd]]),MINUTE(Data_Warmte[[#This Row],[Datumtijd]]),SECOND(Data_Warmte[[#This Row],[Datumtijd]]))</f>
        <v>1695.875</v>
      </c>
      <c r="C5608" s="11">
        <v>2.1418819999999997E-5</v>
      </c>
      <c r="D5608" s="7">
        <f>Data_Warmte[[#This Row],[Fractie]]/MAX(Data_Warmte[Fractie])</f>
        <v>5.1855733758867519E-2</v>
      </c>
    </row>
    <row r="5609" spans="1:4" x14ac:dyDescent="0.25">
      <c r="A5609" s="10">
        <v>44064.916666666664</v>
      </c>
      <c r="B5609" s="10">
        <f>DATE(1904,MONTH(Data_Warmte[[#This Row],[Datumtijd]]),DAY(Data_Warmte[[#This Row],[Datumtijd]]))+TIME(HOUR(Data_Warmte[[#This Row],[Datumtijd]]),MINUTE(Data_Warmte[[#This Row],[Datumtijd]]),SECOND(Data_Warmte[[#This Row],[Datumtijd]]))</f>
        <v>1695.9166666666667</v>
      </c>
      <c r="C5609" s="11">
        <v>1.8632750000000002E-5</v>
      </c>
      <c r="D5609" s="7">
        <f>Data_Warmte[[#This Row],[Fractie]]/MAX(Data_Warmte[Fractie])</f>
        <v>4.5110558060413183E-2</v>
      </c>
    </row>
    <row r="5610" spans="1:4" x14ac:dyDescent="0.25">
      <c r="A5610" s="10">
        <v>44064.958333333336</v>
      </c>
      <c r="B5610" s="10">
        <f>DATE(1904,MONTH(Data_Warmte[[#This Row],[Datumtijd]]),DAY(Data_Warmte[[#This Row],[Datumtijd]]))+TIME(HOUR(Data_Warmte[[#This Row],[Datumtijd]]),MINUTE(Data_Warmte[[#This Row],[Datumtijd]]),SECOND(Data_Warmte[[#This Row],[Datumtijd]]))</f>
        <v>1695.9583333333333</v>
      </c>
      <c r="C5610" s="11">
        <v>1.3728859999999997E-5</v>
      </c>
      <c r="D5610" s="7">
        <f>Data_Warmte[[#This Row],[Fractie]]/MAX(Data_Warmte[Fractie])</f>
        <v>3.3238063953698938E-2</v>
      </c>
    </row>
    <row r="5611" spans="1:4" x14ac:dyDescent="0.25">
      <c r="A5611" s="10">
        <v>44065</v>
      </c>
      <c r="B5611" s="10">
        <f>DATE(1904,MONTH(Data_Warmte[[#This Row],[Datumtijd]]),DAY(Data_Warmte[[#This Row],[Datumtijd]]))+TIME(HOUR(Data_Warmte[[#This Row],[Datumtijd]]),MINUTE(Data_Warmte[[#This Row],[Datumtijd]]),SECOND(Data_Warmte[[#This Row],[Datumtijd]]))</f>
        <v>1696</v>
      </c>
      <c r="C5611" s="11">
        <v>1.0633829999999998E-5</v>
      </c>
      <c r="D5611" s="7">
        <f>Data_Warmte[[#This Row],[Fractie]]/MAX(Data_Warmte[Fractie])</f>
        <v>2.5744884980454488E-2</v>
      </c>
    </row>
    <row r="5612" spans="1:4" x14ac:dyDescent="0.25">
      <c r="A5612" s="10">
        <v>44065.041666666664</v>
      </c>
      <c r="B5612" s="10">
        <f>DATE(1904,MONTH(Data_Warmte[[#This Row],[Datumtijd]]),DAY(Data_Warmte[[#This Row],[Datumtijd]]))+TIME(HOUR(Data_Warmte[[#This Row],[Datumtijd]]),MINUTE(Data_Warmte[[#This Row],[Datumtijd]]),SECOND(Data_Warmte[[#This Row],[Datumtijd]]))</f>
        <v>1696.0416666666667</v>
      </c>
      <c r="C5612" s="11">
        <v>8.9032499999999981E-6</v>
      </c>
      <c r="D5612" s="7">
        <f>Data_Warmte[[#This Row],[Fractie]]/MAX(Data_Warmte[Fractie])</f>
        <v>2.1555088543096082E-2</v>
      </c>
    </row>
    <row r="5613" spans="1:4" x14ac:dyDescent="0.25">
      <c r="A5613" s="10">
        <v>44065.083333333336</v>
      </c>
      <c r="B5613" s="10">
        <f>DATE(1904,MONTH(Data_Warmte[[#This Row],[Datumtijd]]),DAY(Data_Warmte[[#This Row],[Datumtijd]]))+TIME(HOUR(Data_Warmte[[#This Row],[Datumtijd]]),MINUTE(Data_Warmte[[#This Row],[Datumtijd]]),SECOND(Data_Warmte[[#This Row],[Datumtijd]]))</f>
        <v>1696.0833333333333</v>
      </c>
      <c r="C5613" s="11">
        <v>8.231450000000004E-6</v>
      </c>
      <c r="D5613" s="7">
        <f>Data_Warmte[[#This Row],[Fractie]]/MAX(Data_Warmte[Fractie])</f>
        <v>1.9928636575190898E-2</v>
      </c>
    </row>
    <row r="5614" spans="1:4" x14ac:dyDescent="0.25">
      <c r="A5614" s="10">
        <v>44065.125</v>
      </c>
      <c r="B5614" s="10">
        <f>DATE(1904,MONTH(Data_Warmte[[#This Row],[Datumtijd]]),DAY(Data_Warmte[[#This Row],[Datumtijd]]))+TIME(HOUR(Data_Warmte[[#This Row],[Datumtijd]]),MINUTE(Data_Warmte[[#This Row],[Datumtijd]]),SECOND(Data_Warmte[[#This Row],[Datumtijd]]))</f>
        <v>1696.125</v>
      </c>
      <c r="C5614" s="11">
        <v>8.0812799999999969E-6</v>
      </c>
      <c r="D5614" s="7">
        <f>Data_Warmte[[#This Row],[Fractie]]/MAX(Data_Warmte[Fractie])</f>
        <v>1.956506960284744E-2</v>
      </c>
    </row>
    <row r="5615" spans="1:4" x14ac:dyDescent="0.25">
      <c r="A5615" s="10">
        <v>44065.166666666664</v>
      </c>
      <c r="B5615" s="10">
        <f>DATE(1904,MONTH(Data_Warmte[[#This Row],[Datumtijd]]),DAY(Data_Warmte[[#This Row],[Datumtijd]]))+TIME(HOUR(Data_Warmte[[#This Row],[Datumtijd]]),MINUTE(Data_Warmte[[#This Row],[Datumtijd]]),SECOND(Data_Warmte[[#This Row],[Datumtijd]]))</f>
        <v>1696.1666666666667</v>
      </c>
      <c r="C5615" s="11">
        <v>7.9200000000000004E-6</v>
      </c>
      <c r="D5615" s="7">
        <f>Data_Warmte[[#This Row],[Fractie]]/MAX(Data_Warmte[Fractie])</f>
        <v>1.9174604920823408E-2</v>
      </c>
    </row>
    <row r="5616" spans="1:4" x14ac:dyDescent="0.25">
      <c r="A5616" s="10">
        <v>44065.208333333336</v>
      </c>
      <c r="B5616" s="10">
        <f>DATE(1904,MONTH(Data_Warmte[[#This Row],[Datumtijd]]),DAY(Data_Warmte[[#This Row],[Datumtijd]]))+TIME(HOUR(Data_Warmte[[#This Row],[Datumtijd]]),MINUTE(Data_Warmte[[#This Row],[Datumtijd]]),SECOND(Data_Warmte[[#This Row],[Datumtijd]]))</f>
        <v>1696.2083333333333</v>
      </c>
      <c r="C5616" s="11">
        <v>8.6567400000000024E-6</v>
      </c>
      <c r="D5616" s="7">
        <f>Data_Warmte[[#This Row],[Fractie]]/MAX(Data_Warmte[Fractie])</f>
        <v>2.0958278964935465E-2</v>
      </c>
    </row>
    <row r="5617" spans="1:4" x14ac:dyDescent="0.25">
      <c r="A5617" s="10">
        <v>44065.25</v>
      </c>
      <c r="B5617" s="10">
        <f>DATE(1904,MONTH(Data_Warmte[[#This Row],[Datumtijd]]),DAY(Data_Warmte[[#This Row],[Datumtijd]]))+TIME(HOUR(Data_Warmte[[#This Row],[Datumtijd]]),MINUTE(Data_Warmte[[#This Row],[Datumtijd]]),SECOND(Data_Warmte[[#This Row],[Datumtijd]]))</f>
        <v>1696.25</v>
      </c>
      <c r="C5617" s="11">
        <v>1.2820239999999996E-5</v>
      </c>
      <c r="D5617" s="7">
        <f>Data_Warmte[[#This Row],[Fractie]]/MAX(Data_Warmte[Fractie])</f>
        <v>3.1038262246229419E-2</v>
      </c>
    </row>
    <row r="5618" spans="1:4" x14ac:dyDescent="0.25">
      <c r="A5618" s="10">
        <v>44065.291666666664</v>
      </c>
      <c r="B5618" s="10">
        <f>DATE(1904,MONTH(Data_Warmte[[#This Row],[Datumtijd]]),DAY(Data_Warmte[[#This Row],[Datumtijd]]))+TIME(HOUR(Data_Warmte[[#This Row],[Datumtijd]]),MINUTE(Data_Warmte[[#This Row],[Datumtijd]]),SECOND(Data_Warmte[[#This Row],[Datumtijd]]))</f>
        <v>1696.2916666666667</v>
      </c>
      <c r="C5618" s="11">
        <v>2.4968499999999993E-5</v>
      </c>
      <c r="D5618" s="7">
        <f>Data_Warmte[[#This Row],[Fractie]]/MAX(Data_Warmte[Fractie])</f>
        <v>6.0449636738078176E-2</v>
      </c>
    </row>
    <row r="5619" spans="1:4" x14ac:dyDescent="0.25">
      <c r="A5619" s="10">
        <v>44065.333333333336</v>
      </c>
      <c r="B5619" s="10">
        <f>DATE(1904,MONTH(Data_Warmte[[#This Row],[Datumtijd]]),DAY(Data_Warmte[[#This Row],[Datumtijd]]))+TIME(HOUR(Data_Warmte[[#This Row],[Datumtijd]]),MINUTE(Data_Warmte[[#This Row],[Datumtijd]]),SECOND(Data_Warmte[[#This Row],[Datumtijd]]))</f>
        <v>1696.3333333333333</v>
      </c>
      <c r="C5619" s="11">
        <v>3.5827600000000023E-5</v>
      </c>
      <c r="D5619" s="7">
        <f>Data_Warmte[[#This Row],[Fractie]]/MAX(Data_Warmte[Fractie])</f>
        <v>8.6739908492587517E-2</v>
      </c>
    </row>
    <row r="5620" spans="1:4" x14ac:dyDescent="0.25">
      <c r="A5620" s="10">
        <v>44065.375</v>
      </c>
      <c r="B5620" s="10">
        <f>DATE(1904,MONTH(Data_Warmte[[#This Row],[Datumtijd]]),DAY(Data_Warmte[[#This Row],[Datumtijd]]))+TIME(HOUR(Data_Warmte[[#This Row],[Datumtijd]]),MINUTE(Data_Warmte[[#This Row],[Datumtijd]]),SECOND(Data_Warmte[[#This Row],[Datumtijd]]))</f>
        <v>1696.375</v>
      </c>
      <c r="C5620" s="11">
        <v>3.3259679999999995E-5</v>
      </c>
      <c r="D5620" s="7">
        <f>Data_Warmte[[#This Row],[Fractie]]/MAX(Data_Warmte[Fractie])</f>
        <v>8.0522881792046946E-2</v>
      </c>
    </row>
    <row r="5621" spans="1:4" x14ac:dyDescent="0.25">
      <c r="A5621" s="10">
        <v>44065.416666666664</v>
      </c>
      <c r="B5621" s="10">
        <f>DATE(1904,MONTH(Data_Warmte[[#This Row],[Datumtijd]]),DAY(Data_Warmte[[#This Row],[Datumtijd]]))+TIME(HOUR(Data_Warmte[[#This Row],[Datumtijd]]),MINUTE(Data_Warmte[[#This Row],[Datumtijd]]),SECOND(Data_Warmte[[#This Row],[Datumtijd]]))</f>
        <v>1696.4166666666667</v>
      </c>
      <c r="C5621" s="11">
        <v>2.5680000000000001E-5</v>
      </c>
      <c r="D5621" s="7">
        <f>Data_Warmte[[#This Row],[Fractie]]/MAX(Data_Warmte[Fractie])</f>
        <v>6.2172203834184994E-2</v>
      </c>
    </row>
    <row r="5622" spans="1:4" x14ac:dyDescent="0.25">
      <c r="A5622" s="10">
        <v>44065.458333333336</v>
      </c>
      <c r="B5622" s="10">
        <f>DATE(1904,MONTH(Data_Warmte[[#This Row],[Datumtijd]]),DAY(Data_Warmte[[#This Row],[Datumtijd]]))+TIME(HOUR(Data_Warmte[[#This Row],[Datumtijd]]),MINUTE(Data_Warmte[[#This Row],[Datumtijd]]),SECOND(Data_Warmte[[#This Row],[Datumtijd]]))</f>
        <v>1696.4583333333333</v>
      </c>
      <c r="C5622" s="11">
        <v>2.6193529999999998E-5</v>
      </c>
      <c r="D5622" s="7">
        <f>Data_Warmte[[#This Row],[Fractie]]/MAX(Data_Warmte[Fractie])</f>
        <v>6.3415478438350451E-2</v>
      </c>
    </row>
    <row r="5623" spans="1:4" x14ac:dyDescent="0.25">
      <c r="A5623" s="10">
        <v>44065.5</v>
      </c>
      <c r="B5623" s="10">
        <f>DATE(1904,MONTH(Data_Warmte[[#This Row],[Datumtijd]]),DAY(Data_Warmte[[#This Row],[Datumtijd]]))+TIME(HOUR(Data_Warmte[[#This Row],[Datumtijd]]),MINUTE(Data_Warmte[[#This Row],[Datumtijd]]),SECOND(Data_Warmte[[#This Row],[Datumtijd]]))</f>
        <v>1696.5</v>
      </c>
      <c r="C5623" s="11">
        <v>2.5309069999999989E-5</v>
      </c>
      <c r="D5623" s="7">
        <f>Data_Warmte[[#This Row],[Fractie]]/MAX(Data_Warmte[Fractie])</f>
        <v>6.1274168960033321E-2</v>
      </c>
    </row>
    <row r="5624" spans="1:4" x14ac:dyDescent="0.25">
      <c r="A5624" s="10">
        <v>44065.541666666664</v>
      </c>
      <c r="B5624" s="10">
        <f>DATE(1904,MONTH(Data_Warmte[[#This Row],[Datumtijd]]),DAY(Data_Warmte[[#This Row],[Datumtijd]]))+TIME(HOUR(Data_Warmte[[#This Row],[Datumtijd]]),MINUTE(Data_Warmte[[#This Row],[Datumtijd]]),SECOND(Data_Warmte[[#This Row],[Datumtijd]]))</f>
        <v>1696.5416666666667</v>
      </c>
      <c r="C5624" s="11">
        <v>2.3228500000000006E-5</v>
      </c>
      <c r="D5624" s="7">
        <f>Data_Warmte[[#This Row],[Fractie]]/MAX(Data_Warmte[Fractie])</f>
        <v>5.62370341418367E-2</v>
      </c>
    </row>
    <row r="5625" spans="1:4" x14ac:dyDescent="0.25">
      <c r="A5625" s="10">
        <v>44065.583333333336</v>
      </c>
      <c r="B5625" s="10">
        <f>DATE(1904,MONTH(Data_Warmte[[#This Row],[Datumtijd]]),DAY(Data_Warmte[[#This Row],[Datumtijd]]))+TIME(HOUR(Data_Warmte[[#This Row],[Datumtijd]]),MINUTE(Data_Warmte[[#This Row],[Datumtijd]]),SECOND(Data_Warmte[[#This Row],[Datumtijd]]))</f>
        <v>1696.5833333333333</v>
      </c>
      <c r="C5625" s="11">
        <v>1.9011769999999998E-5</v>
      </c>
      <c r="D5625" s="7">
        <f>Data_Warmte[[#This Row],[Fractie]]/MAX(Data_Warmte[Fractie])</f>
        <v>4.6028179115601364E-2</v>
      </c>
    </row>
    <row r="5626" spans="1:4" x14ac:dyDescent="0.25">
      <c r="A5626" s="10">
        <v>44065.625</v>
      </c>
      <c r="B5626" s="10">
        <f>DATE(1904,MONTH(Data_Warmte[[#This Row],[Datumtijd]]),DAY(Data_Warmte[[#This Row],[Datumtijd]]))+TIME(HOUR(Data_Warmte[[#This Row],[Datumtijd]]),MINUTE(Data_Warmte[[#This Row],[Datumtijd]]),SECOND(Data_Warmte[[#This Row],[Datumtijd]]))</f>
        <v>1696.625</v>
      </c>
      <c r="C5626" s="11">
        <v>1.9210999999999996E-5</v>
      </c>
      <c r="D5626" s="7">
        <f>Data_Warmte[[#This Row],[Fractie]]/MAX(Data_Warmte[Fractie])</f>
        <v>4.651052211287101E-2</v>
      </c>
    </row>
    <row r="5627" spans="1:4" x14ac:dyDescent="0.25">
      <c r="A5627" s="10">
        <v>44065.666666666664</v>
      </c>
      <c r="B5627" s="10">
        <f>DATE(1904,MONTH(Data_Warmte[[#This Row],[Datumtijd]]),DAY(Data_Warmte[[#This Row],[Datumtijd]]))+TIME(HOUR(Data_Warmte[[#This Row],[Datumtijd]]),MINUTE(Data_Warmte[[#This Row],[Datumtijd]]),SECOND(Data_Warmte[[#This Row],[Datumtijd]]))</f>
        <v>1696.6666666666667</v>
      </c>
      <c r="C5627" s="11">
        <v>2.2880399999999999E-5</v>
      </c>
      <c r="D5627" s="7">
        <f>Data_Warmte[[#This Row],[Fractie]]/MAX(Data_Warmte[Fractie])</f>
        <v>5.5394271518990894E-2</v>
      </c>
    </row>
    <row r="5628" spans="1:4" x14ac:dyDescent="0.25">
      <c r="A5628" s="10">
        <v>44065.708333333336</v>
      </c>
      <c r="B5628" s="10">
        <f>DATE(1904,MONTH(Data_Warmte[[#This Row],[Datumtijd]]),DAY(Data_Warmte[[#This Row],[Datumtijd]]))+TIME(HOUR(Data_Warmte[[#This Row],[Datumtijd]]),MINUTE(Data_Warmte[[#This Row],[Datumtijd]]),SECOND(Data_Warmte[[#This Row],[Datumtijd]]))</f>
        <v>1696.7083333333333</v>
      </c>
      <c r="C5628" s="11">
        <v>3.1648320000000008E-5</v>
      </c>
      <c r="D5628" s="7">
        <f>Data_Warmte[[#This Row],[Fractie]]/MAX(Data_Warmte[Fractie])</f>
        <v>7.662172126361036E-2</v>
      </c>
    </row>
    <row r="5629" spans="1:4" x14ac:dyDescent="0.25">
      <c r="A5629" s="10">
        <v>44065.75</v>
      </c>
      <c r="B5629" s="10">
        <f>DATE(1904,MONTH(Data_Warmte[[#This Row],[Datumtijd]]),DAY(Data_Warmte[[#This Row],[Datumtijd]]))+TIME(HOUR(Data_Warmte[[#This Row],[Datumtijd]]),MINUTE(Data_Warmte[[#This Row],[Datumtijd]]),SECOND(Data_Warmte[[#This Row],[Datumtijd]]))</f>
        <v>1696.75</v>
      </c>
      <c r="C5629" s="11">
        <v>3.4914440000000002E-5</v>
      </c>
      <c r="D5629" s="7">
        <f>Data_Warmte[[#This Row],[Fractie]]/MAX(Data_Warmte[Fractie])</f>
        <v>8.4529115281792133E-2</v>
      </c>
    </row>
    <row r="5630" spans="1:4" x14ac:dyDescent="0.25">
      <c r="A5630" s="10">
        <v>44065.791666666664</v>
      </c>
      <c r="B5630" s="10">
        <f>DATE(1904,MONTH(Data_Warmte[[#This Row],[Datumtijd]]),DAY(Data_Warmte[[#This Row],[Datumtijd]]))+TIME(HOUR(Data_Warmte[[#This Row],[Datumtijd]]),MINUTE(Data_Warmte[[#This Row],[Datumtijd]]),SECOND(Data_Warmte[[#This Row],[Datumtijd]]))</f>
        <v>1696.7916666666667</v>
      </c>
      <c r="C5630" s="11">
        <v>3.2193470000000001E-5</v>
      </c>
      <c r="D5630" s="7">
        <f>Data_Warmte[[#This Row],[Fractie]]/MAX(Data_Warmte[Fractie])</f>
        <v>7.7941549025300608E-2</v>
      </c>
    </row>
    <row r="5631" spans="1:4" x14ac:dyDescent="0.25">
      <c r="A5631" s="10">
        <v>44065.833333333336</v>
      </c>
      <c r="B5631" s="10">
        <f>DATE(1904,MONTH(Data_Warmte[[#This Row],[Datumtijd]]),DAY(Data_Warmte[[#This Row],[Datumtijd]]))+TIME(HOUR(Data_Warmte[[#This Row],[Datumtijd]]),MINUTE(Data_Warmte[[#This Row],[Datumtijd]]),SECOND(Data_Warmte[[#This Row],[Datumtijd]]))</f>
        <v>1696.8333333333333</v>
      </c>
      <c r="C5631" s="11">
        <v>2.5093199999999992E-5</v>
      </c>
      <c r="D5631" s="7">
        <f>Data_Warmte[[#This Row],[Fractie]]/MAX(Data_Warmte[Fractie])</f>
        <v>6.0751539924142145E-2</v>
      </c>
    </row>
    <row r="5632" spans="1:4" x14ac:dyDescent="0.25">
      <c r="A5632" s="10">
        <v>44065.875</v>
      </c>
      <c r="B5632" s="10">
        <f>DATE(1904,MONTH(Data_Warmte[[#This Row],[Datumtijd]]),DAY(Data_Warmte[[#This Row],[Datumtijd]]))+TIME(HOUR(Data_Warmte[[#This Row],[Datumtijd]]),MINUTE(Data_Warmte[[#This Row],[Datumtijd]]),SECOND(Data_Warmte[[#This Row],[Datumtijd]]))</f>
        <v>1696.875</v>
      </c>
      <c r="C5632" s="11">
        <v>1.7329999999999998E-5</v>
      </c>
      <c r="D5632" s="7">
        <f>Data_Warmte[[#This Row],[Fractie]]/MAX(Data_Warmte[Fractie])</f>
        <v>4.1956553444175461E-2</v>
      </c>
    </row>
    <row r="5633" spans="1:4" x14ac:dyDescent="0.25">
      <c r="A5633" s="10">
        <v>44065.916666666664</v>
      </c>
      <c r="B5633" s="10">
        <f>DATE(1904,MONTH(Data_Warmte[[#This Row],[Datumtijd]]),DAY(Data_Warmte[[#This Row],[Datumtijd]]))+TIME(HOUR(Data_Warmte[[#This Row],[Datumtijd]]),MINUTE(Data_Warmte[[#This Row],[Datumtijd]]),SECOND(Data_Warmte[[#This Row],[Datumtijd]]))</f>
        <v>1696.9166666666667</v>
      </c>
      <c r="C5633" s="11">
        <v>1.6125000000000012E-5</v>
      </c>
      <c r="D5633" s="7">
        <f>Data_Warmte[[#This Row],[Fractie]]/MAX(Data_Warmte[Fractie])</f>
        <v>3.9039205094479508E-2</v>
      </c>
    </row>
    <row r="5634" spans="1:4" x14ac:dyDescent="0.25">
      <c r="A5634" s="10">
        <v>44065.958333333336</v>
      </c>
      <c r="B5634" s="10">
        <f>DATE(1904,MONTH(Data_Warmte[[#This Row],[Datumtijd]]),DAY(Data_Warmte[[#This Row],[Datumtijd]]))+TIME(HOUR(Data_Warmte[[#This Row],[Datumtijd]]),MINUTE(Data_Warmte[[#This Row],[Datumtijd]]),SECOND(Data_Warmte[[#This Row],[Datumtijd]]))</f>
        <v>1696.9583333333333</v>
      </c>
      <c r="C5634" s="11">
        <v>1.2334920000000009E-5</v>
      </c>
      <c r="D5634" s="7">
        <f>Data_Warmte[[#This Row],[Fractie]]/MAX(Data_Warmte[Fractie])</f>
        <v>2.986328506691455E-2</v>
      </c>
    </row>
    <row r="5635" spans="1:4" x14ac:dyDescent="0.25">
      <c r="A5635" s="10">
        <v>44066</v>
      </c>
      <c r="B5635" s="10">
        <f>DATE(1904,MONTH(Data_Warmte[[#This Row],[Datumtijd]]),DAY(Data_Warmte[[#This Row],[Datumtijd]]))+TIME(HOUR(Data_Warmte[[#This Row],[Datumtijd]]),MINUTE(Data_Warmte[[#This Row],[Datumtijd]]),SECOND(Data_Warmte[[#This Row],[Datumtijd]]))</f>
        <v>1697</v>
      </c>
      <c r="C5635" s="11">
        <v>9.7624999999999967E-6</v>
      </c>
      <c r="D5635" s="7">
        <f>Data_Warmte[[#This Row],[Fractie]]/MAX(Data_Warmte[Fractie])</f>
        <v>2.363536370448718E-2</v>
      </c>
    </row>
    <row r="5636" spans="1:4" x14ac:dyDescent="0.25">
      <c r="A5636" s="10">
        <v>44066.041666666664</v>
      </c>
      <c r="B5636" s="10">
        <f>DATE(1904,MONTH(Data_Warmte[[#This Row],[Datumtijd]]),DAY(Data_Warmte[[#This Row],[Datumtijd]]))+TIME(HOUR(Data_Warmte[[#This Row],[Datumtijd]]),MINUTE(Data_Warmte[[#This Row],[Datumtijd]]),SECOND(Data_Warmte[[#This Row],[Datumtijd]]))</f>
        <v>1697.0416666666667</v>
      </c>
      <c r="C5636" s="11">
        <v>7.34E-6</v>
      </c>
      <c r="D5636" s="7">
        <f>Data_Warmte[[#This Row],[Fractie]]/MAX(Data_Warmte[Fractie])</f>
        <v>1.7770404055409573E-2</v>
      </c>
    </row>
    <row r="5637" spans="1:4" x14ac:dyDescent="0.25">
      <c r="A5637" s="10">
        <v>44066.083333333336</v>
      </c>
      <c r="B5637" s="10">
        <f>DATE(1904,MONTH(Data_Warmte[[#This Row],[Datumtijd]]),DAY(Data_Warmte[[#This Row],[Datumtijd]]))+TIME(HOUR(Data_Warmte[[#This Row],[Datumtijd]]),MINUTE(Data_Warmte[[#This Row],[Datumtijd]]),SECOND(Data_Warmte[[#This Row],[Datumtijd]]))</f>
        <v>1697.0833333333333</v>
      </c>
      <c r="C5637" s="11">
        <v>6.4799999999999998E-6</v>
      </c>
      <c r="D5637" s="7">
        <f>Data_Warmte[[#This Row],[Fractie]]/MAX(Data_Warmte[Fractie])</f>
        <v>1.5688313117037334E-2</v>
      </c>
    </row>
    <row r="5638" spans="1:4" x14ac:dyDescent="0.25">
      <c r="A5638" s="10">
        <v>44066.125</v>
      </c>
      <c r="B5638" s="10">
        <f>DATE(1904,MONTH(Data_Warmte[[#This Row],[Datumtijd]]),DAY(Data_Warmte[[#This Row],[Datumtijd]]))+TIME(HOUR(Data_Warmte[[#This Row],[Datumtijd]]),MINUTE(Data_Warmte[[#This Row],[Datumtijd]]),SECOND(Data_Warmte[[#This Row],[Datumtijd]]))</f>
        <v>1697.125</v>
      </c>
      <c r="C5638" s="11">
        <v>6.64E-6</v>
      </c>
      <c r="D5638" s="7">
        <f>Data_Warmte[[#This Row],[Fractie]]/MAX(Data_Warmte[Fractie])</f>
        <v>1.6075678873013564E-2</v>
      </c>
    </row>
    <row r="5639" spans="1:4" x14ac:dyDescent="0.25">
      <c r="A5639" s="10">
        <v>44066.166666666664</v>
      </c>
      <c r="B5639" s="10">
        <f>DATE(1904,MONTH(Data_Warmte[[#This Row],[Datumtijd]]),DAY(Data_Warmte[[#This Row],[Datumtijd]]))+TIME(HOUR(Data_Warmte[[#This Row],[Datumtijd]]),MINUTE(Data_Warmte[[#This Row],[Datumtijd]]),SECOND(Data_Warmte[[#This Row],[Datumtijd]]))</f>
        <v>1697.1666666666667</v>
      </c>
      <c r="C5639" s="11">
        <v>6.4899999999999997E-6</v>
      </c>
      <c r="D5639" s="7">
        <f>Data_Warmte[[#This Row],[Fractie]]/MAX(Data_Warmte[Fractie])</f>
        <v>1.5712523476785846E-2</v>
      </c>
    </row>
    <row r="5640" spans="1:4" x14ac:dyDescent="0.25">
      <c r="A5640" s="10">
        <v>44066.208333333336</v>
      </c>
      <c r="B5640" s="10">
        <f>DATE(1904,MONTH(Data_Warmte[[#This Row],[Datumtijd]]),DAY(Data_Warmte[[#This Row],[Datumtijd]]))+TIME(HOUR(Data_Warmte[[#This Row],[Datumtijd]]),MINUTE(Data_Warmte[[#This Row],[Datumtijd]]),SECOND(Data_Warmte[[#This Row],[Datumtijd]]))</f>
        <v>1697.2083333333333</v>
      </c>
      <c r="C5640" s="11">
        <v>7.17E-6</v>
      </c>
      <c r="D5640" s="7">
        <f>Data_Warmte[[#This Row],[Fractie]]/MAX(Data_Warmte[Fractie])</f>
        <v>1.7358827939684827E-2</v>
      </c>
    </row>
    <row r="5641" spans="1:4" x14ac:dyDescent="0.25">
      <c r="A5641" s="10">
        <v>44066.25</v>
      </c>
      <c r="B5641" s="10">
        <f>DATE(1904,MONTH(Data_Warmte[[#This Row],[Datumtijd]]),DAY(Data_Warmte[[#This Row],[Datumtijd]]))+TIME(HOUR(Data_Warmte[[#This Row],[Datumtijd]]),MINUTE(Data_Warmte[[#This Row],[Datumtijd]]),SECOND(Data_Warmte[[#This Row],[Datumtijd]]))</f>
        <v>1697.25</v>
      </c>
      <c r="C5641" s="11">
        <v>9.8800000000000003E-6</v>
      </c>
      <c r="D5641" s="7">
        <f>Data_Warmte[[#This Row],[Fractie]]/MAX(Data_Warmte[Fractie])</f>
        <v>2.391983543153223E-2</v>
      </c>
    </row>
    <row r="5642" spans="1:4" x14ac:dyDescent="0.25">
      <c r="A5642" s="10">
        <v>44066.291666666664</v>
      </c>
      <c r="B5642" s="10">
        <f>DATE(1904,MONTH(Data_Warmte[[#This Row],[Datumtijd]]),DAY(Data_Warmte[[#This Row],[Datumtijd]]))+TIME(HOUR(Data_Warmte[[#This Row],[Datumtijd]]),MINUTE(Data_Warmte[[#This Row],[Datumtijd]]),SECOND(Data_Warmte[[#This Row],[Datumtijd]]))</f>
        <v>1697.2916666666667</v>
      </c>
      <c r="C5642" s="11">
        <v>2.1013229999999986E-5</v>
      </c>
      <c r="D5642" s="7">
        <f>Data_Warmte[[#This Row],[Fractie]]/MAX(Data_Warmte[Fractie])</f>
        <v>5.0873785777827502E-2</v>
      </c>
    </row>
    <row r="5643" spans="1:4" x14ac:dyDescent="0.25">
      <c r="A5643" s="10">
        <v>44066.333333333336</v>
      </c>
      <c r="B5643" s="10">
        <f>DATE(1904,MONTH(Data_Warmte[[#This Row],[Datumtijd]]),DAY(Data_Warmte[[#This Row],[Datumtijd]]))+TIME(HOUR(Data_Warmte[[#This Row],[Datumtijd]]),MINUTE(Data_Warmte[[#This Row],[Datumtijd]]),SECOND(Data_Warmte[[#This Row],[Datumtijd]]))</f>
        <v>1697.3333333333333</v>
      </c>
      <c r="C5643" s="11">
        <v>3.3952900000000025E-5</v>
      </c>
      <c r="D5643" s="7">
        <f>Data_Warmte[[#This Row],[Fractie]]/MAX(Data_Warmte[Fractie])</f>
        <v>8.2201192350533525E-2</v>
      </c>
    </row>
    <row r="5644" spans="1:4" x14ac:dyDescent="0.25">
      <c r="A5644" s="10">
        <v>44066.375</v>
      </c>
      <c r="B5644" s="10">
        <f>DATE(1904,MONTH(Data_Warmte[[#This Row],[Datumtijd]]),DAY(Data_Warmte[[#This Row],[Datumtijd]]))+TIME(HOUR(Data_Warmte[[#This Row],[Datumtijd]]),MINUTE(Data_Warmte[[#This Row],[Datumtijd]]),SECOND(Data_Warmte[[#This Row],[Datumtijd]]))</f>
        <v>1697.375</v>
      </c>
      <c r="C5644" s="11">
        <v>3.5546599999999996E-5</v>
      </c>
      <c r="D5644" s="7">
        <f>Data_Warmte[[#This Row],[Fractie]]/MAX(Data_Warmte[Fractie])</f>
        <v>8.6059597383654207E-2</v>
      </c>
    </row>
    <row r="5645" spans="1:4" x14ac:dyDescent="0.25">
      <c r="A5645" s="10">
        <v>44066.416666666664</v>
      </c>
      <c r="B5645" s="10">
        <f>DATE(1904,MONTH(Data_Warmte[[#This Row],[Datumtijd]]),DAY(Data_Warmte[[#This Row],[Datumtijd]]))+TIME(HOUR(Data_Warmte[[#This Row],[Datumtijd]]),MINUTE(Data_Warmte[[#This Row],[Datumtijd]]),SECOND(Data_Warmte[[#This Row],[Datumtijd]]))</f>
        <v>1697.4166666666667</v>
      </c>
      <c r="C5645" s="11">
        <v>2.9050000000000001E-5</v>
      </c>
      <c r="D5645" s="7">
        <f>Data_Warmte[[#This Row],[Fractie]]/MAX(Data_Warmte[Fractie])</f>
        <v>7.0331095069434343E-2</v>
      </c>
    </row>
    <row r="5646" spans="1:4" x14ac:dyDescent="0.25">
      <c r="A5646" s="10">
        <v>44066.458333333336</v>
      </c>
      <c r="B5646" s="10">
        <f>DATE(1904,MONTH(Data_Warmte[[#This Row],[Datumtijd]]),DAY(Data_Warmte[[#This Row],[Datumtijd]]))+TIME(HOUR(Data_Warmte[[#This Row],[Datumtijd]]),MINUTE(Data_Warmte[[#This Row],[Datumtijd]]),SECOND(Data_Warmte[[#This Row],[Datumtijd]]))</f>
        <v>1697.4583333333333</v>
      </c>
      <c r="C5646" s="11">
        <v>2.8949999999999999E-5</v>
      </c>
      <c r="D5646" s="7">
        <f>Data_Warmte[[#This Row],[Fractie]]/MAX(Data_Warmte[Fractie])</f>
        <v>7.0088991471949191E-2</v>
      </c>
    </row>
    <row r="5647" spans="1:4" x14ac:dyDescent="0.25">
      <c r="A5647" s="10">
        <v>44066.5</v>
      </c>
      <c r="B5647" s="10">
        <f>DATE(1904,MONTH(Data_Warmte[[#This Row],[Datumtijd]]),DAY(Data_Warmte[[#This Row],[Datumtijd]]))+TIME(HOUR(Data_Warmte[[#This Row],[Datumtijd]]),MINUTE(Data_Warmte[[#This Row],[Datumtijd]]),SECOND(Data_Warmte[[#This Row],[Datumtijd]]))</f>
        <v>1697.5</v>
      </c>
      <c r="C5647" s="11">
        <v>2.8220000000000001E-5</v>
      </c>
      <c r="D5647" s="7">
        <f>Data_Warmte[[#This Row],[Fractie]]/MAX(Data_Warmte[Fractie])</f>
        <v>6.8321635210307652E-2</v>
      </c>
    </row>
    <row r="5648" spans="1:4" x14ac:dyDescent="0.25">
      <c r="A5648" s="10">
        <v>44066.541666666664</v>
      </c>
      <c r="B5648" s="10">
        <f>DATE(1904,MONTH(Data_Warmte[[#This Row],[Datumtijd]]),DAY(Data_Warmte[[#This Row],[Datumtijd]]))+TIME(HOUR(Data_Warmte[[#This Row],[Datumtijd]]),MINUTE(Data_Warmte[[#This Row],[Datumtijd]]),SECOND(Data_Warmte[[#This Row],[Datumtijd]]))</f>
        <v>1697.5416666666667</v>
      </c>
      <c r="C5648" s="11">
        <v>2.3240000000000001E-5</v>
      </c>
      <c r="D5648" s="7">
        <f>Data_Warmte[[#This Row],[Fractie]]/MAX(Data_Warmte[Fractie])</f>
        <v>5.6264876055547475E-2</v>
      </c>
    </row>
    <row r="5649" spans="1:4" x14ac:dyDescent="0.25">
      <c r="A5649" s="10">
        <v>44066.583333333336</v>
      </c>
      <c r="B5649" s="10">
        <f>DATE(1904,MONTH(Data_Warmte[[#This Row],[Datumtijd]]),DAY(Data_Warmte[[#This Row],[Datumtijd]]))+TIME(HOUR(Data_Warmte[[#This Row],[Datumtijd]]),MINUTE(Data_Warmte[[#This Row],[Datumtijd]]),SECOND(Data_Warmte[[#This Row],[Datumtijd]]))</f>
        <v>1697.5833333333333</v>
      </c>
      <c r="C5649" s="11">
        <v>1.7589999999999999E-5</v>
      </c>
      <c r="D5649" s="7">
        <f>Data_Warmte[[#This Row],[Fractie]]/MAX(Data_Warmte[Fractie])</f>
        <v>4.2586022797636833E-2</v>
      </c>
    </row>
    <row r="5650" spans="1:4" x14ac:dyDescent="0.25">
      <c r="A5650" s="10">
        <v>44066.625</v>
      </c>
      <c r="B5650" s="10">
        <f>DATE(1904,MONTH(Data_Warmte[[#This Row],[Datumtijd]]),DAY(Data_Warmte[[#This Row],[Datumtijd]]))+TIME(HOUR(Data_Warmte[[#This Row],[Datumtijd]]),MINUTE(Data_Warmte[[#This Row],[Datumtijd]]),SECOND(Data_Warmte[[#This Row],[Datumtijd]]))</f>
        <v>1697.625</v>
      </c>
      <c r="C5650" s="11">
        <v>1.629332000000001E-5</v>
      </c>
      <c r="D5650" s="7">
        <f>Data_Warmte[[#This Row],[Fractie]]/MAX(Data_Warmte[Fractie])</f>
        <v>3.9446713869766496E-2</v>
      </c>
    </row>
    <row r="5651" spans="1:4" x14ac:dyDescent="0.25">
      <c r="A5651" s="10">
        <v>44066.666666666664</v>
      </c>
      <c r="B5651" s="10">
        <f>DATE(1904,MONTH(Data_Warmte[[#This Row],[Datumtijd]]),DAY(Data_Warmte[[#This Row],[Datumtijd]]))+TIME(HOUR(Data_Warmte[[#This Row],[Datumtijd]]),MINUTE(Data_Warmte[[#This Row],[Datumtijd]]),SECOND(Data_Warmte[[#This Row],[Datumtijd]]))</f>
        <v>1697.6666666666667</v>
      </c>
      <c r="C5651" s="11">
        <v>1.84E-5</v>
      </c>
      <c r="D5651" s="7">
        <f>Data_Warmte[[#This Row],[Fractie]]/MAX(Data_Warmte[Fractie])</f>
        <v>4.4547061937266506E-2</v>
      </c>
    </row>
    <row r="5652" spans="1:4" x14ac:dyDescent="0.25">
      <c r="A5652" s="10">
        <v>44066.708333333336</v>
      </c>
      <c r="B5652" s="10">
        <f>DATE(1904,MONTH(Data_Warmte[[#This Row],[Datumtijd]]),DAY(Data_Warmte[[#This Row],[Datumtijd]]))+TIME(HOUR(Data_Warmte[[#This Row],[Datumtijd]]),MINUTE(Data_Warmte[[#This Row],[Datumtijd]]),SECOND(Data_Warmte[[#This Row],[Datumtijd]]))</f>
        <v>1697.7083333333333</v>
      </c>
      <c r="C5652" s="11">
        <v>2.74347E-5</v>
      </c>
      <c r="D5652" s="7">
        <f>Data_Warmte[[#This Row],[Fractie]]/MAX(Data_Warmte[Fractie])</f>
        <v>6.6420395659256809E-2</v>
      </c>
    </row>
    <row r="5653" spans="1:4" x14ac:dyDescent="0.25">
      <c r="A5653" s="10">
        <v>44066.75</v>
      </c>
      <c r="B5653" s="10">
        <f>DATE(1904,MONTH(Data_Warmte[[#This Row],[Datumtijd]]),DAY(Data_Warmte[[#This Row],[Datumtijd]]))+TIME(HOUR(Data_Warmte[[#This Row],[Datumtijd]]),MINUTE(Data_Warmte[[#This Row],[Datumtijd]]),SECOND(Data_Warmte[[#This Row],[Datumtijd]]))</f>
        <v>1697.75</v>
      </c>
      <c r="C5653" s="11">
        <v>3.2833360000000007E-5</v>
      </c>
      <c r="D5653" s="7">
        <f>Data_Warmte[[#This Row],[Fractie]]/MAX(Data_Warmte[Fractie])</f>
        <v>7.9490745735248308E-2</v>
      </c>
    </row>
    <row r="5654" spans="1:4" x14ac:dyDescent="0.25">
      <c r="A5654" s="10">
        <v>44066.791666666664</v>
      </c>
      <c r="B5654" s="10">
        <f>DATE(1904,MONTH(Data_Warmte[[#This Row],[Datumtijd]]),DAY(Data_Warmte[[#This Row],[Datumtijd]]))+TIME(HOUR(Data_Warmte[[#This Row],[Datumtijd]]),MINUTE(Data_Warmte[[#This Row],[Datumtijd]]),SECOND(Data_Warmte[[#This Row],[Datumtijd]]))</f>
        <v>1697.7916666666667</v>
      </c>
      <c r="C5654" s="11">
        <v>3.1458659999999981E-5</v>
      </c>
      <c r="D5654" s="7">
        <f>Data_Warmte[[#This Row],[Fractie]]/MAX(Data_Warmte[Fractie])</f>
        <v>7.6162547580619966E-2</v>
      </c>
    </row>
    <row r="5655" spans="1:4" x14ac:dyDescent="0.25">
      <c r="A5655" s="10">
        <v>44066.833333333336</v>
      </c>
      <c r="B5655" s="10">
        <f>DATE(1904,MONTH(Data_Warmte[[#This Row],[Datumtijd]]),DAY(Data_Warmte[[#This Row],[Datumtijd]]))+TIME(HOUR(Data_Warmte[[#This Row],[Datumtijd]]),MINUTE(Data_Warmte[[#This Row],[Datumtijd]]),SECOND(Data_Warmte[[#This Row],[Datumtijd]]))</f>
        <v>1697.8333333333333</v>
      </c>
      <c r="C5655" s="11">
        <v>2.5046700000000009E-5</v>
      </c>
      <c r="D5655" s="7">
        <f>Data_Warmte[[#This Row],[Fractie]]/MAX(Data_Warmte[Fractie])</f>
        <v>6.0638961751311594E-2</v>
      </c>
    </row>
    <row r="5656" spans="1:4" x14ac:dyDescent="0.25">
      <c r="A5656" s="10">
        <v>44066.875</v>
      </c>
      <c r="B5656" s="10">
        <f>DATE(1904,MONTH(Data_Warmte[[#This Row],[Datumtijd]]),DAY(Data_Warmte[[#This Row],[Datumtijd]]))+TIME(HOUR(Data_Warmte[[#This Row],[Datumtijd]]),MINUTE(Data_Warmte[[#This Row],[Datumtijd]]),SECOND(Data_Warmte[[#This Row],[Datumtijd]]))</f>
        <v>1697.875</v>
      </c>
      <c r="C5656" s="11">
        <v>2.012740000000002E-5</v>
      </c>
      <c r="D5656" s="7">
        <f>Data_Warmte[[#This Row],[Fractie]]/MAX(Data_Warmte[Fractie])</f>
        <v>4.872915948022493E-2</v>
      </c>
    </row>
    <row r="5657" spans="1:4" x14ac:dyDescent="0.25">
      <c r="A5657" s="10">
        <v>44066.916666666664</v>
      </c>
      <c r="B5657" s="10">
        <f>DATE(1904,MONTH(Data_Warmte[[#This Row],[Datumtijd]]),DAY(Data_Warmte[[#This Row],[Datumtijd]]))+TIME(HOUR(Data_Warmte[[#This Row],[Datumtijd]]),MINUTE(Data_Warmte[[#This Row],[Datumtijd]]),SECOND(Data_Warmte[[#This Row],[Datumtijd]]))</f>
        <v>1697.9166666666667</v>
      </c>
      <c r="C5657" s="11">
        <v>1.7293500000000003E-5</v>
      </c>
      <c r="D5657" s="7">
        <f>Data_Warmte[[#This Row],[Fractie]]/MAX(Data_Warmte[Fractie])</f>
        <v>4.1868185631093395E-2</v>
      </c>
    </row>
    <row r="5658" spans="1:4" x14ac:dyDescent="0.25">
      <c r="A5658" s="10">
        <v>44066.958333333336</v>
      </c>
      <c r="B5658" s="10">
        <f>DATE(1904,MONTH(Data_Warmte[[#This Row],[Datumtijd]]),DAY(Data_Warmte[[#This Row],[Datumtijd]]))+TIME(HOUR(Data_Warmte[[#This Row],[Datumtijd]]),MINUTE(Data_Warmte[[#This Row],[Datumtijd]]),SECOND(Data_Warmte[[#This Row],[Datumtijd]]))</f>
        <v>1697.9583333333333</v>
      </c>
      <c r="C5658" s="11">
        <v>1.1722729999999999E-5</v>
      </c>
      <c r="D5658" s="7">
        <f>Data_Warmte[[#This Row],[Fractie]]/MAX(Data_Warmte[Fractie])</f>
        <v>2.8381151053470225E-2</v>
      </c>
    </row>
    <row r="5659" spans="1:4" x14ac:dyDescent="0.25">
      <c r="A5659" s="10">
        <v>44067</v>
      </c>
      <c r="B5659" s="10">
        <f>DATE(1904,MONTH(Data_Warmte[[#This Row],[Datumtijd]]),DAY(Data_Warmte[[#This Row],[Datumtijd]]))+TIME(HOUR(Data_Warmte[[#This Row],[Datumtijd]]),MINUTE(Data_Warmte[[#This Row],[Datumtijd]]),SECOND(Data_Warmte[[#This Row],[Datumtijd]]))</f>
        <v>1698</v>
      </c>
      <c r="C5659" s="11">
        <v>8.7303999999999969E-6</v>
      </c>
      <c r="D5659" s="7">
        <f>Data_Warmte[[#This Row],[Fractie]]/MAX(Data_Warmte[Fractie])</f>
        <v>2.1136612474843008E-2</v>
      </c>
    </row>
    <row r="5660" spans="1:4" x14ac:dyDescent="0.25">
      <c r="A5660" s="10">
        <v>44067.041666666664</v>
      </c>
      <c r="B5660" s="10">
        <f>DATE(1904,MONTH(Data_Warmte[[#This Row],[Datumtijd]]),DAY(Data_Warmte[[#This Row],[Datumtijd]]))+TIME(HOUR(Data_Warmte[[#This Row],[Datumtijd]]),MINUTE(Data_Warmte[[#This Row],[Datumtijd]]),SECOND(Data_Warmte[[#This Row],[Datumtijd]]))</f>
        <v>1698.0416666666667</v>
      </c>
      <c r="C5660" s="11">
        <v>7.7680300000000029E-6</v>
      </c>
      <c r="D5660" s="7">
        <f>Data_Warmte[[#This Row],[Fractie]]/MAX(Data_Warmte[Fractie])</f>
        <v>1.8806680083725241E-2</v>
      </c>
    </row>
    <row r="5661" spans="1:4" x14ac:dyDescent="0.25">
      <c r="A5661" s="10">
        <v>44067.083333333336</v>
      </c>
      <c r="B5661" s="10">
        <f>DATE(1904,MONTH(Data_Warmte[[#This Row],[Datumtijd]]),DAY(Data_Warmte[[#This Row],[Datumtijd]]))+TIME(HOUR(Data_Warmte[[#This Row],[Datumtijd]]),MINUTE(Data_Warmte[[#This Row],[Datumtijd]]),SECOND(Data_Warmte[[#This Row],[Datumtijd]]))</f>
        <v>1698.0833333333333</v>
      </c>
      <c r="C5661" s="11">
        <v>7.7387199999999939E-6</v>
      </c>
      <c r="D5661" s="7">
        <f>Data_Warmte[[#This Row],[Fractie]]/MAX(Data_Warmte[Fractie])</f>
        <v>1.8735719519302325E-2</v>
      </c>
    </row>
    <row r="5662" spans="1:4" x14ac:dyDescent="0.25">
      <c r="A5662" s="10">
        <v>44067.125</v>
      </c>
      <c r="B5662" s="10">
        <f>DATE(1904,MONTH(Data_Warmte[[#This Row],[Datumtijd]]),DAY(Data_Warmte[[#This Row],[Datumtijd]]))+TIME(HOUR(Data_Warmte[[#This Row],[Datumtijd]]),MINUTE(Data_Warmte[[#This Row],[Datumtijd]]),SECOND(Data_Warmte[[#This Row],[Datumtijd]]))</f>
        <v>1698.125</v>
      </c>
      <c r="C5662" s="11">
        <v>8.4242699999999979E-6</v>
      </c>
      <c r="D5662" s="7">
        <f>Data_Warmte[[#This Row],[Fractie]]/MAX(Data_Warmte[Fractie])</f>
        <v>2.0395460731861739E-2</v>
      </c>
    </row>
    <row r="5663" spans="1:4" x14ac:dyDescent="0.25">
      <c r="A5663" s="10">
        <v>44067.166666666664</v>
      </c>
      <c r="B5663" s="10">
        <f>DATE(1904,MONTH(Data_Warmte[[#This Row],[Datumtijd]]),DAY(Data_Warmte[[#This Row],[Datumtijd]]))+TIME(HOUR(Data_Warmte[[#This Row],[Datumtijd]]),MINUTE(Data_Warmte[[#This Row],[Datumtijd]]),SECOND(Data_Warmte[[#This Row],[Datumtijd]]))</f>
        <v>1698.1666666666667</v>
      </c>
      <c r="C5663" s="11">
        <v>7.9699999999999999E-6</v>
      </c>
      <c r="D5663" s="7">
        <f>Data_Warmte[[#This Row],[Fractie]]/MAX(Data_Warmte[Fractie])</f>
        <v>1.9295656719565981E-2</v>
      </c>
    </row>
    <row r="5664" spans="1:4" x14ac:dyDescent="0.25">
      <c r="A5664" s="10">
        <v>44067.208333333336</v>
      </c>
      <c r="B5664" s="10">
        <f>DATE(1904,MONTH(Data_Warmte[[#This Row],[Datumtijd]]),DAY(Data_Warmte[[#This Row],[Datumtijd]]))+TIME(HOUR(Data_Warmte[[#This Row],[Datumtijd]]),MINUTE(Data_Warmte[[#This Row],[Datumtijd]]),SECOND(Data_Warmte[[#This Row],[Datumtijd]]))</f>
        <v>1698.2083333333333</v>
      </c>
      <c r="C5664" s="11">
        <v>1.149E-5</v>
      </c>
      <c r="D5664" s="7">
        <f>Data_Warmte[[#This Row],[Fractie]]/MAX(Data_Warmte[Fractie])</f>
        <v>2.7817703351043051E-2</v>
      </c>
    </row>
    <row r="5665" spans="1:4" x14ac:dyDescent="0.25">
      <c r="A5665" s="10">
        <v>44067.25</v>
      </c>
      <c r="B5665" s="10">
        <f>DATE(1904,MONTH(Data_Warmte[[#This Row],[Datumtijd]]),DAY(Data_Warmte[[#This Row],[Datumtijd]]))+TIME(HOUR(Data_Warmte[[#This Row],[Datumtijd]]),MINUTE(Data_Warmte[[#This Row],[Datumtijd]]),SECOND(Data_Warmte[[#This Row],[Datumtijd]]))</f>
        <v>1698.25</v>
      </c>
      <c r="C5665" s="11">
        <v>2.6879280000000004E-5</v>
      </c>
      <c r="D5665" s="7">
        <f>Data_Warmte[[#This Row],[Fractie]]/MAX(Data_Warmte[Fractie])</f>
        <v>6.5075703858104836E-2</v>
      </c>
    </row>
    <row r="5666" spans="1:4" x14ac:dyDescent="0.25">
      <c r="A5666" s="10">
        <v>44067.291666666664</v>
      </c>
      <c r="B5666" s="10">
        <f>DATE(1904,MONTH(Data_Warmte[[#This Row],[Datumtijd]]),DAY(Data_Warmte[[#This Row],[Datumtijd]]))+TIME(HOUR(Data_Warmte[[#This Row],[Datumtijd]]),MINUTE(Data_Warmte[[#This Row],[Datumtijd]]),SECOND(Data_Warmte[[#This Row],[Datumtijd]]))</f>
        <v>1698.2916666666667</v>
      </c>
      <c r="C5666" s="11">
        <v>2.9603999999999996E-5</v>
      </c>
      <c r="D5666" s="7">
        <f>Data_Warmte[[#This Row],[Fractie]]/MAX(Data_Warmte[Fractie])</f>
        <v>7.1672348999502034E-2</v>
      </c>
    </row>
    <row r="5667" spans="1:4" x14ac:dyDescent="0.25">
      <c r="A5667" s="10">
        <v>44067.333333333336</v>
      </c>
      <c r="B5667" s="10">
        <f>DATE(1904,MONTH(Data_Warmte[[#This Row],[Datumtijd]]),DAY(Data_Warmte[[#This Row],[Datumtijd]]))+TIME(HOUR(Data_Warmte[[#This Row],[Datumtijd]]),MINUTE(Data_Warmte[[#This Row],[Datumtijd]]),SECOND(Data_Warmte[[#This Row],[Datumtijd]]))</f>
        <v>1698.3333333333333</v>
      </c>
      <c r="C5667" s="11">
        <v>2.3519999999999998E-5</v>
      </c>
      <c r="D5667" s="7">
        <f>Data_Warmte[[#This Row],[Fractie]]/MAX(Data_Warmte[Fractie])</f>
        <v>5.6942766128505871E-2</v>
      </c>
    </row>
    <row r="5668" spans="1:4" x14ac:dyDescent="0.25">
      <c r="A5668" s="10">
        <v>44067.375</v>
      </c>
      <c r="B5668" s="10">
        <f>DATE(1904,MONTH(Data_Warmte[[#This Row],[Datumtijd]]),DAY(Data_Warmte[[#This Row],[Datumtijd]]))+TIME(HOUR(Data_Warmte[[#This Row],[Datumtijd]]),MINUTE(Data_Warmte[[#This Row],[Datumtijd]]),SECOND(Data_Warmte[[#This Row],[Datumtijd]]))</f>
        <v>1698.375</v>
      </c>
      <c r="C5668" s="11">
        <v>2.3879999999999998E-5</v>
      </c>
      <c r="D5668" s="7">
        <f>Data_Warmte[[#This Row],[Fractie]]/MAX(Data_Warmte[Fractie])</f>
        <v>5.7814339079452395E-2</v>
      </c>
    </row>
    <row r="5669" spans="1:4" x14ac:dyDescent="0.25">
      <c r="A5669" s="10">
        <v>44067.416666666664</v>
      </c>
      <c r="B5669" s="10">
        <f>DATE(1904,MONTH(Data_Warmte[[#This Row],[Datumtijd]]),DAY(Data_Warmte[[#This Row],[Datumtijd]]))+TIME(HOUR(Data_Warmte[[#This Row],[Datumtijd]]),MINUTE(Data_Warmte[[#This Row],[Datumtijd]]),SECOND(Data_Warmte[[#This Row],[Datumtijd]]))</f>
        <v>1698.4166666666667</v>
      </c>
      <c r="C5669" s="11">
        <v>2.0129999999999999E-5</v>
      </c>
      <c r="D5669" s="7">
        <f>Data_Warmte[[#This Row],[Fractie]]/MAX(Data_Warmte[Fractie])</f>
        <v>4.873545417375949E-2</v>
      </c>
    </row>
    <row r="5670" spans="1:4" x14ac:dyDescent="0.25">
      <c r="A5670" s="10">
        <v>44067.458333333336</v>
      </c>
      <c r="B5670" s="10">
        <f>DATE(1904,MONTH(Data_Warmte[[#This Row],[Datumtijd]]),DAY(Data_Warmte[[#This Row],[Datumtijd]]))+TIME(HOUR(Data_Warmte[[#This Row],[Datumtijd]]),MINUTE(Data_Warmte[[#This Row],[Datumtijd]]),SECOND(Data_Warmte[[#This Row],[Datumtijd]]))</f>
        <v>1698.4583333333333</v>
      </c>
      <c r="C5670" s="11">
        <v>2.2079999999999999E-5</v>
      </c>
      <c r="D5670" s="7">
        <f>Data_Warmte[[#This Row],[Fractie]]/MAX(Data_Warmte[Fractie])</f>
        <v>5.3456474324719803E-2</v>
      </c>
    </row>
    <row r="5671" spans="1:4" x14ac:dyDescent="0.25">
      <c r="A5671" s="10">
        <v>44067.5</v>
      </c>
      <c r="B5671" s="10">
        <f>DATE(1904,MONTH(Data_Warmte[[#This Row],[Datumtijd]]),DAY(Data_Warmte[[#This Row],[Datumtijd]]))+TIME(HOUR(Data_Warmte[[#This Row],[Datumtijd]]),MINUTE(Data_Warmte[[#This Row],[Datumtijd]]),SECOND(Data_Warmte[[#This Row],[Datumtijd]]))</f>
        <v>1698.5</v>
      </c>
      <c r="C5671" s="11">
        <v>2.1489999999999999E-5</v>
      </c>
      <c r="D5671" s="7">
        <f>Data_Warmte[[#This Row],[Fractie]]/MAX(Data_Warmte[Fractie])</f>
        <v>5.2028063099557452E-2</v>
      </c>
    </row>
    <row r="5672" spans="1:4" x14ac:dyDescent="0.25">
      <c r="A5672" s="10">
        <v>44067.541666666664</v>
      </c>
      <c r="B5672" s="10">
        <f>DATE(1904,MONTH(Data_Warmte[[#This Row],[Datumtijd]]),DAY(Data_Warmte[[#This Row],[Datumtijd]]))+TIME(HOUR(Data_Warmte[[#This Row],[Datumtijd]]),MINUTE(Data_Warmte[[#This Row],[Datumtijd]]),SECOND(Data_Warmte[[#This Row],[Datumtijd]]))</f>
        <v>1698.5416666666667</v>
      </c>
      <c r="C5672" s="11">
        <v>1.7600000000000001E-5</v>
      </c>
      <c r="D5672" s="7">
        <f>Data_Warmte[[#This Row],[Fractie]]/MAX(Data_Warmte[Fractie])</f>
        <v>4.2610233157385352E-2</v>
      </c>
    </row>
    <row r="5673" spans="1:4" x14ac:dyDescent="0.25">
      <c r="A5673" s="10">
        <v>44067.583333333336</v>
      </c>
      <c r="B5673" s="10">
        <f>DATE(1904,MONTH(Data_Warmte[[#This Row],[Datumtijd]]),DAY(Data_Warmte[[#This Row],[Datumtijd]]))+TIME(HOUR(Data_Warmte[[#This Row],[Datumtijd]]),MINUTE(Data_Warmte[[#This Row],[Datumtijd]]),SECOND(Data_Warmte[[#This Row],[Datumtijd]]))</f>
        <v>1698.5833333333333</v>
      </c>
      <c r="C5673" s="11">
        <v>1.6120000000000002E-5</v>
      </c>
      <c r="D5673" s="7">
        <f>Data_Warmte[[#This Row],[Fractie]]/MAX(Data_Warmte[Fractie])</f>
        <v>3.9027099914605221E-2</v>
      </c>
    </row>
    <row r="5674" spans="1:4" x14ac:dyDescent="0.25">
      <c r="A5674" s="10">
        <v>44067.625</v>
      </c>
      <c r="B5674" s="10">
        <f>DATE(1904,MONTH(Data_Warmte[[#This Row],[Datumtijd]]),DAY(Data_Warmte[[#This Row],[Datumtijd]]))+TIME(HOUR(Data_Warmte[[#This Row],[Datumtijd]]),MINUTE(Data_Warmte[[#This Row],[Datumtijd]]),SECOND(Data_Warmte[[#This Row],[Datumtijd]]))</f>
        <v>1698.625</v>
      </c>
      <c r="C5674" s="11">
        <v>1.6779999999999999E-5</v>
      </c>
      <c r="D5674" s="7">
        <f>Data_Warmte[[#This Row],[Fractie]]/MAX(Data_Warmte[Fractie])</f>
        <v>4.0624983658007166E-2</v>
      </c>
    </row>
    <row r="5675" spans="1:4" x14ac:dyDescent="0.25">
      <c r="A5675" s="10">
        <v>44067.666666666664</v>
      </c>
      <c r="B5675" s="10">
        <f>DATE(1904,MONTH(Data_Warmte[[#This Row],[Datumtijd]]),DAY(Data_Warmte[[#This Row],[Datumtijd]]))+TIME(HOUR(Data_Warmte[[#This Row],[Datumtijd]]),MINUTE(Data_Warmte[[#This Row],[Datumtijd]]),SECOND(Data_Warmte[[#This Row],[Datumtijd]]))</f>
        <v>1698.6666666666667</v>
      </c>
      <c r="C5675" s="11">
        <v>2.3062139999999997E-5</v>
      </c>
      <c r="D5675" s="7">
        <f>Data_Warmte[[#This Row],[Fractie]]/MAX(Data_Warmte[Fractie])</f>
        <v>5.5834270597060393E-2</v>
      </c>
    </row>
    <row r="5676" spans="1:4" x14ac:dyDescent="0.25">
      <c r="A5676" s="10">
        <v>44067.708333333336</v>
      </c>
      <c r="B5676" s="10">
        <f>DATE(1904,MONTH(Data_Warmte[[#This Row],[Datumtijd]]),DAY(Data_Warmte[[#This Row],[Datumtijd]]))+TIME(HOUR(Data_Warmte[[#This Row],[Datumtijd]]),MINUTE(Data_Warmte[[#This Row],[Datumtijd]]),SECOND(Data_Warmte[[#This Row],[Datumtijd]]))</f>
        <v>1698.7083333333333</v>
      </c>
      <c r="C5676" s="11">
        <v>4.011149999999999E-5</v>
      </c>
      <c r="D5676" s="7">
        <f>Data_Warmte[[#This Row],[Fractie]]/MAX(Data_Warmte[Fractie])</f>
        <v>9.7111384505253528E-2</v>
      </c>
    </row>
    <row r="5677" spans="1:4" x14ac:dyDescent="0.25">
      <c r="A5677" s="10">
        <v>44067.75</v>
      </c>
      <c r="B5677" s="10">
        <f>DATE(1904,MONTH(Data_Warmte[[#This Row],[Datumtijd]]),DAY(Data_Warmte[[#This Row],[Datumtijd]]))+TIME(HOUR(Data_Warmte[[#This Row],[Datumtijd]]),MINUTE(Data_Warmte[[#This Row],[Datumtijd]]),SECOND(Data_Warmte[[#This Row],[Datumtijd]]))</f>
        <v>1698.75</v>
      </c>
      <c r="C5677" s="11">
        <v>3.9719399999999984E-5</v>
      </c>
      <c r="D5677" s="7">
        <f>Data_Warmte[[#This Row],[Fractie]]/MAX(Data_Warmte[Fractie])</f>
        <v>9.6162096299514263E-2</v>
      </c>
    </row>
    <row r="5678" spans="1:4" x14ac:dyDescent="0.25">
      <c r="A5678" s="10">
        <v>44067.791666666664</v>
      </c>
      <c r="B5678" s="10">
        <f>DATE(1904,MONTH(Data_Warmte[[#This Row],[Datumtijd]]),DAY(Data_Warmte[[#This Row],[Datumtijd]]))+TIME(HOUR(Data_Warmte[[#This Row],[Datumtijd]]),MINUTE(Data_Warmte[[#This Row],[Datumtijd]]),SECOND(Data_Warmte[[#This Row],[Datumtijd]]))</f>
        <v>1698.7916666666667</v>
      </c>
      <c r="C5678" s="11">
        <v>3.329506000000001E-5</v>
      </c>
      <c r="D5678" s="7">
        <f>Data_Warmte[[#This Row],[Fractie]]/MAX(Data_Warmte[Fractie])</f>
        <v>8.0608538044837225E-2</v>
      </c>
    </row>
    <row r="5679" spans="1:4" x14ac:dyDescent="0.25">
      <c r="A5679" s="10">
        <v>44067.833333333336</v>
      </c>
      <c r="B5679" s="10">
        <f>DATE(1904,MONTH(Data_Warmte[[#This Row],[Datumtijd]]),DAY(Data_Warmte[[#This Row],[Datumtijd]]))+TIME(HOUR(Data_Warmte[[#This Row],[Datumtijd]]),MINUTE(Data_Warmte[[#This Row],[Datumtijd]]),SECOND(Data_Warmte[[#This Row],[Datumtijd]]))</f>
        <v>1698.8333333333333</v>
      </c>
      <c r="C5679" s="11">
        <v>2.7516190000000019E-5</v>
      </c>
      <c r="D5679" s="7">
        <f>Data_Warmte[[#This Row],[Fractie]]/MAX(Data_Warmte[Fractie])</f>
        <v>6.6617685880847502E-2</v>
      </c>
    </row>
    <row r="5680" spans="1:4" x14ac:dyDescent="0.25">
      <c r="A5680" s="10">
        <v>44067.875</v>
      </c>
      <c r="B5680" s="10">
        <f>DATE(1904,MONTH(Data_Warmte[[#This Row],[Datumtijd]]),DAY(Data_Warmte[[#This Row],[Datumtijd]]))+TIME(HOUR(Data_Warmte[[#This Row],[Datumtijd]]),MINUTE(Data_Warmte[[#This Row],[Datumtijd]]),SECOND(Data_Warmte[[#This Row],[Datumtijd]]))</f>
        <v>1698.875</v>
      </c>
      <c r="C5680" s="11">
        <v>2.3776369999999989E-5</v>
      </c>
      <c r="D5680" s="7">
        <f>Data_Warmte[[#This Row],[Fractie]]/MAX(Data_Warmte[Fractie])</f>
        <v>5.7563447121378515E-2</v>
      </c>
    </row>
    <row r="5681" spans="1:4" x14ac:dyDescent="0.25">
      <c r="A5681" s="10">
        <v>44067.916666666664</v>
      </c>
      <c r="B5681" s="10">
        <f>DATE(1904,MONTH(Data_Warmte[[#This Row],[Datumtijd]]),DAY(Data_Warmte[[#This Row],[Datumtijd]]))+TIME(HOUR(Data_Warmte[[#This Row],[Datumtijd]]),MINUTE(Data_Warmte[[#This Row],[Datumtijd]]),SECOND(Data_Warmte[[#This Row],[Datumtijd]]))</f>
        <v>1698.9166666666667</v>
      </c>
      <c r="C5681" s="11">
        <v>1.9996000000000013E-5</v>
      </c>
      <c r="D5681" s="7">
        <f>Data_Warmte[[#This Row],[Fractie]]/MAX(Data_Warmte[Fractie])</f>
        <v>4.8411035353129434E-2</v>
      </c>
    </row>
    <row r="5682" spans="1:4" x14ac:dyDescent="0.25">
      <c r="A5682" s="10">
        <v>44067.958333333336</v>
      </c>
      <c r="B5682" s="10">
        <f>DATE(1904,MONTH(Data_Warmte[[#This Row],[Datumtijd]]),DAY(Data_Warmte[[#This Row],[Datumtijd]]))+TIME(HOUR(Data_Warmte[[#This Row],[Datumtijd]]),MINUTE(Data_Warmte[[#This Row],[Datumtijd]]),SECOND(Data_Warmte[[#This Row],[Datumtijd]]))</f>
        <v>1698.9583333333333</v>
      </c>
      <c r="C5682" s="11">
        <v>1.4196479999999997E-5</v>
      </c>
      <c r="D5682" s="7">
        <f>Data_Warmte[[#This Row],[Fractie]]/MAX(Data_Warmte[Fractie])</f>
        <v>3.4370188796258971E-2</v>
      </c>
    </row>
    <row r="5683" spans="1:4" x14ac:dyDescent="0.25">
      <c r="A5683" s="10">
        <v>44068</v>
      </c>
      <c r="B5683" s="10">
        <f>DATE(1904,MONTH(Data_Warmte[[#This Row],[Datumtijd]]),DAY(Data_Warmte[[#This Row],[Datumtijd]]))+TIME(HOUR(Data_Warmte[[#This Row],[Datumtijd]]),MINUTE(Data_Warmte[[#This Row],[Datumtijd]]),SECOND(Data_Warmte[[#This Row],[Datumtijd]]))</f>
        <v>1699</v>
      </c>
      <c r="C5683" s="11">
        <v>8.7216999999999948E-6</v>
      </c>
      <c r="D5683" s="7">
        <f>Data_Warmte[[#This Row],[Fractie]]/MAX(Data_Warmte[Fractie])</f>
        <v>2.1115549461861796E-2</v>
      </c>
    </row>
    <row r="5684" spans="1:4" x14ac:dyDescent="0.25">
      <c r="A5684" s="10">
        <v>44068.041666666664</v>
      </c>
      <c r="B5684" s="10">
        <f>DATE(1904,MONTH(Data_Warmte[[#This Row],[Datumtijd]]),DAY(Data_Warmte[[#This Row],[Datumtijd]]))+TIME(HOUR(Data_Warmte[[#This Row],[Datumtijd]]),MINUTE(Data_Warmte[[#This Row],[Datumtijd]]),SECOND(Data_Warmte[[#This Row],[Datumtijd]]))</f>
        <v>1699.0416666666667</v>
      </c>
      <c r="C5684" s="11">
        <v>7.6479100000000008E-6</v>
      </c>
      <c r="D5684" s="7">
        <f>Data_Warmte[[#This Row],[Fractie]]/MAX(Data_Warmte[Fractie])</f>
        <v>1.8515865242426082E-2</v>
      </c>
    </row>
    <row r="5685" spans="1:4" x14ac:dyDescent="0.25">
      <c r="A5685" s="10">
        <v>44068.083333333336</v>
      </c>
      <c r="B5685" s="10">
        <f>DATE(1904,MONTH(Data_Warmte[[#This Row],[Datumtijd]]),DAY(Data_Warmte[[#This Row],[Datumtijd]]))+TIME(HOUR(Data_Warmte[[#This Row],[Datumtijd]]),MINUTE(Data_Warmte[[#This Row],[Datumtijd]]),SECOND(Data_Warmte[[#This Row],[Datumtijd]]))</f>
        <v>1699.0833333333333</v>
      </c>
      <c r="C5685" s="11">
        <v>7.6101999999999979E-6</v>
      </c>
      <c r="D5685" s="7">
        <f>Data_Warmte[[#This Row],[Fractie]]/MAX(Data_Warmte[Fractie])</f>
        <v>1.8424567975814425E-2</v>
      </c>
    </row>
    <row r="5686" spans="1:4" x14ac:dyDescent="0.25">
      <c r="A5686" s="10">
        <v>44068.125</v>
      </c>
      <c r="B5686" s="10">
        <f>DATE(1904,MONTH(Data_Warmte[[#This Row],[Datumtijd]]),DAY(Data_Warmte[[#This Row],[Datumtijd]]))+TIME(HOUR(Data_Warmte[[#This Row],[Datumtijd]]),MINUTE(Data_Warmte[[#This Row],[Datumtijd]]),SECOND(Data_Warmte[[#This Row],[Datumtijd]]))</f>
        <v>1699.125</v>
      </c>
      <c r="C5686" s="11">
        <v>8.1164299999999978E-6</v>
      </c>
      <c r="D5686" s="7">
        <f>Data_Warmte[[#This Row],[Fractie]]/MAX(Data_Warmte[Fractie])</f>
        <v>1.965016901736347E-2</v>
      </c>
    </row>
    <row r="5687" spans="1:4" x14ac:dyDescent="0.25">
      <c r="A5687" s="10">
        <v>44068.166666666664</v>
      </c>
      <c r="B5687" s="10">
        <f>DATE(1904,MONTH(Data_Warmte[[#This Row],[Datumtijd]]),DAY(Data_Warmte[[#This Row],[Datumtijd]]))+TIME(HOUR(Data_Warmte[[#This Row],[Datumtijd]]),MINUTE(Data_Warmte[[#This Row],[Datumtijd]]),SECOND(Data_Warmte[[#This Row],[Datumtijd]]))</f>
        <v>1699.1666666666667</v>
      </c>
      <c r="C5687" s="11">
        <v>7.9699999999999999E-6</v>
      </c>
      <c r="D5687" s="7">
        <f>Data_Warmte[[#This Row],[Fractie]]/MAX(Data_Warmte[Fractie])</f>
        <v>1.9295656719565981E-2</v>
      </c>
    </row>
    <row r="5688" spans="1:4" x14ac:dyDescent="0.25">
      <c r="A5688" s="10">
        <v>44068.208333333336</v>
      </c>
      <c r="B5688" s="10">
        <f>DATE(1904,MONTH(Data_Warmte[[#This Row],[Datumtijd]]),DAY(Data_Warmte[[#This Row],[Datumtijd]]))+TIME(HOUR(Data_Warmte[[#This Row],[Datumtijd]]),MINUTE(Data_Warmte[[#This Row],[Datumtijd]]),SECOND(Data_Warmte[[#This Row],[Datumtijd]]))</f>
        <v>1699.2083333333333</v>
      </c>
      <c r="C5688" s="11">
        <v>1.149E-5</v>
      </c>
      <c r="D5688" s="7">
        <f>Data_Warmte[[#This Row],[Fractie]]/MAX(Data_Warmte[Fractie])</f>
        <v>2.7817703351043051E-2</v>
      </c>
    </row>
    <row r="5689" spans="1:4" x14ac:dyDescent="0.25">
      <c r="A5689" s="10">
        <v>44068.25</v>
      </c>
      <c r="B5689" s="10">
        <f>DATE(1904,MONTH(Data_Warmte[[#This Row],[Datumtijd]]),DAY(Data_Warmte[[#This Row],[Datumtijd]]))+TIME(HOUR(Data_Warmte[[#This Row],[Datumtijd]]),MINUTE(Data_Warmte[[#This Row],[Datumtijd]]),SECOND(Data_Warmte[[#This Row],[Datumtijd]]))</f>
        <v>1699.25</v>
      </c>
      <c r="C5689" s="11">
        <v>2.5381600000000011E-5</v>
      </c>
      <c r="D5689" s="7">
        <f>Data_Warmte[[#This Row],[Fractie]]/MAX(Data_Warmte[Fractie])</f>
        <v>6.1449766699289345E-2</v>
      </c>
    </row>
    <row r="5690" spans="1:4" x14ac:dyDescent="0.25">
      <c r="A5690" s="10">
        <v>44068.291666666664</v>
      </c>
      <c r="B5690" s="10">
        <f>DATE(1904,MONTH(Data_Warmte[[#This Row],[Datumtijd]]),DAY(Data_Warmte[[#This Row],[Datumtijd]]))+TIME(HOUR(Data_Warmte[[#This Row],[Datumtijd]]),MINUTE(Data_Warmte[[#This Row],[Datumtijd]]),SECOND(Data_Warmte[[#This Row],[Datumtijd]]))</f>
        <v>1699.2916666666667</v>
      </c>
      <c r="C5690" s="11">
        <v>3.0239500000000008E-5</v>
      </c>
      <c r="D5690" s="7">
        <f>Data_Warmte[[#This Row],[Fractie]]/MAX(Data_Warmte[Fractie])</f>
        <v>7.3210917361520148E-2</v>
      </c>
    </row>
    <row r="5691" spans="1:4" x14ac:dyDescent="0.25">
      <c r="A5691" s="10">
        <v>44068.333333333336</v>
      </c>
      <c r="B5691" s="10">
        <f>DATE(1904,MONTH(Data_Warmte[[#This Row],[Datumtijd]]),DAY(Data_Warmte[[#This Row],[Datumtijd]]))+TIME(HOUR(Data_Warmte[[#This Row],[Datumtijd]]),MINUTE(Data_Warmte[[#This Row],[Datumtijd]]),SECOND(Data_Warmte[[#This Row],[Datumtijd]]))</f>
        <v>1699.3333333333333</v>
      </c>
      <c r="C5691" s="11">
        <v>2.3519999999999998E-5</v>
      </c>
      <c r="D5691" s="7">
        <f>Data_Warmte[[#This Row],[Fractie]]/MAX(Data_Warmte[Fractie])</f>
        <v>5.6942766128505871E-2</v>
      </c>
    </row>
    <row r="5692" spans="1:4" x14ac:dyDescent="0.25">
      <c r="A5692" s="10">
        <v>44068.375</v>
      </c>
      <c r="B5692" s="10">
        <f>DATE(1904,MONTH(Data_Warmte[[#This Row],[Datumtijd]]),DAY(Data_Warmte[[#This Row],[Datumtijd]]))+TIME(HOUR(Data_Warmte[[#This Row],[Datumtijd]]),MINUTE(Data_Warmte[[#This Row],[Datumtijd]]),SECOND(Data_Warmte[[#This Row],[Datumtijd]]))</f>
        <v>1699.375</v>
      </c>
      <c r="C5692" s="11">
        <v>2.3879999999999998E-5</v>
      </c>
      <c r="D5692" s="7">
        <f>Data_Warmte[[#This Row],[Fractie]]/MAX(Data_Warmte[Fractie])</f>
        <v>5.7814339079452395E-2</v>
      </c>
    </row>
    <row r="5693" spans="1:4" x14ac:dyDescent="0.25">
      <c r="A5693" s="10">
        <v>44068.416666666664</v>
      </c>
      <c r="B5693" s="10">
        <f>DATE(1904,MONTH(Data_Warmte[[#This Row],[Datumtijd]]),DAY(Data_Warmte[[#This Row],[Datumtijd]]))+TIME(HOUR(Data_Warmte[[#This Row],[Datumtijd]]),MINUTE(Data_Warmte[[#This Row],[Datumtijd]]),SECOND(Data_Warmte[[#This Row],[Datumtijd]]))</f>
        <v>1699.4166666666667</v>
      </c>
      <c r="C5693" s="11">
        <v>2.0129999999999999E-5</v>
      </c>
      <c r="D5693" s="7">
        <f>Data_Warmte[[#This Row],[Fractie]]/MAX(Data_Warmte[Fractie])</f>
        <v>4.873545417375949E-2</v>
      </c>
    </row>
    <row r="5694" spans="1:4" x14ac:dyDescent="0.25">
      <c r="A5694" s="10">
        <v>44068.458333333336</v>
      </c>
      <c r="B5694" s="10">
        <f>DATE(1904,MONTH(Data_Warmte[[#This Row],[Datumtijd]]),DAY(Data_Warmte[[#This Row],[Datumtijd]]))+TIME(HOUR(Data_Warmte[[#This Row],[Datumtijd]]),MINUTE(Data_Warmte[[#This Row],[Datumtijd]]),SECOND(Data_Warmte[[#This Row],[Datumtijd]]))</f>
        <v>1699.4583333333333</v>
      </c>
      <c r="C5694" s="11">
        <v>2.2079999999999999E-5</v>
      </c>
      <c r="D5694" s="7">
        <f>Data_Warmte[[#This Row],[Fractie]]/MAX(Data_Warmte[Fractie])</f>
        <v>5.3456474324719803E-2</v>
      </c>
    </row>
    <row r="5695" spans="1:4" x14ac:dyDescent="0.25">
      <c r="A5695" s="10">
        <v>44068.5</v>
      </c>
      <c r="B5695" s="10">
        <f>DATE(1904,MONTH(Data_Warmte[[#This Row],[Datumtijd]]),DAY(Data_Warmte[[#This Row],[Datumtijd]]))+TIME(HOUR(Data_Warmte[[#This Row],[Datumtijd]]),MINUTE(Data_Warmte[[#This Row],[Datumtijd]]),SECOND(Data_Warmte[[#This Row],[Datumtijd]]))</f>
        <v>1699.5</v>
      </c>
      <c r="C5695" s="11">
        <v>2.1489999999999999E-5</v>
      </c>
      <c r="D5695" s="7">
        <f>Data_Warmte[[#This Row],[Fractie]]/MAX(Data_Warmte[Fractie])</f>
        <v>5.2028063099557452E-2</v>
      </c>
    </row>
    <row r="5696" spans="1:4" x14ac:dyDescent="0.25">
      <c r="A5696" s="10">
        <v>44068.541666666664</v>
      </c>
      <c r="B5696" s="10">
        <f>DATE(1904,MONTH(Data_Warmte[[#This Row],[Datumtijd]]),DAY(Data_Warmte[[#This Row],[Datumtijd]]))+TIME(HOUR(Data_Warmte[[#This Row],[Datumtijd]]),MINUTE(Data_Warmte[[#This Row],[Datumtijd]]),SECOND(Data_Warmte[[#This Row],[Datumtijd]]))</f>
        <v>1699.5416666666667</v>
      </c>
      <c r="C5696" s="11">
        <v>1.7600000000000001E-5</v>
      </c>
      <c r="D5696" s="7">
        <f>Data_Warmte[[#This Row],[Fractie]]/MAX(Data_Warmte[Fractie])</f>
        <v>4.2610233157385352E-2</v>
      </c>
    </row>
    <row r="5697" spans="1:4" x14ac:dyDescent="0.25">
      <c r="A5697" s="10">
        <v>44068.583333333336</v>
      </c>
      <c r="B5697" s="10">
        <f>DATE(1904,MONTH(Data_Warmte[[#This Row],[Datumtijd]]),DAY(Data_Warmte[[#This Row],[Datumtijd]]))+TIME(HOUR(Data_Warmte[[#This Row],[Datumtijd]]),MINUTE(Data_Warmte[[#This Row],[Datumtijd]]),SECOND(Data_Warmte[[#This Row],[Datumtijd]]))</f>
        <v>1699.5833333333333</v>
      </c>
      <c r="C5697" s="11">
        <v>1.6120000000000002E-5</v>
      </c>
      <c r="D5697" s="7">
        <f>Data_Warmte[[#This Row],[Fractie]]/MAX(Data_Warmte[Fractie])</f>
        <v>3.9027099914605221E-2</v>
      </c>
    </row>
    <row r="5698" spans="1:4" x14ac:dyDescent="0.25">
      <c r="A5698" s="10">
        <v>44068.625</v>
      </c>
      <c r="B5698" s="10">
        <f>DATE(1904,MONTH(Data_Warmte[[#This Row],[Datumtijd]]),DAY(Data_Warmte[[#This Row],[Datumtijd]]))+TIME(HOUR(Data_Warmte[[#This Row],[Datumtijd]]),MINUTE(Data_Warmte[[#This Row],[Datumtijd]]),SECOND(Data_Warmte[[#This Row],[Datumtijd]]))</f>
        <v>1699.625</v>
      </c>
      <c r="C5698" s="11">
        <v>1.6779999999999999E-5</v>
      </c>
      <c r="D5698" s="7">
        <f>Data_Warmte[[#This Row],[Fractie]]/MAX(Data_Warmte[Fractie])</f>
        <v>4.0624983658007166E-2</v>
      </c>
    </row>
    <row r="5699" spans="1:4" x14ac:dyDescent="0.25">
      <c r="A5699" s="10">
        <v>44068.666666666664</v>
      </c>
      <c r="B5699" s="10">
        <f>DATE(1904,MONTH(Data_Warmte[[#This Row],[Datumtijd]]),DAY(Data_Warmte[[#This Row],[Datumtijd]]))+TIME(HOUR(Data_Warmte[[#This Row],[Datumtijd]]),MINUTE(Data_Warmte[[#This Row],[Datumtijd]]),SECOND(Data_Warmte[[#This Row],[Datumtijd]]))</f>
        <v>1699.6666666666667</v>
      </c>
      <c r="C5699" s="11">
        <v>2.3556620000000006E-5</v>
      </c>
      <c r="D5699" s="7">
        <f>Data_Warmte[[#This Row],[Fractie]]/MAX(Data_Warmte[Fractie])</f>
        <v>5.7031424465904951E-2</v>
      </c>
    </row>
    <row r="5700" spans="1:4" x14ac:dyDescent="0.25">
      <c r="A5700" s="10">
        <v>44068.708333333336</v>
      </c>
      <c r="B5700" s="10">
        <f>DATE(1904,MONTH(Data_Warmte[[#This Row],[Datumtijd]]),DAY(Data_Warmte[[#This Row],[Datumtijd]]))+TIME(HOUR(Data_Warmte[[#This Row],[Datumtijd]]),MINUTE(Data_Warmte[[#This Row],[Datumtijd]]),SECOND(Data_Warmte[[#This Row],[Datumtijd]]))</f>
        <v>1699.7083333333333</v>
      </c>
      <c r="C5700" s="11">
        <v>4.0248839999999982E-5</v>
      </c>
      <c r="D5700" s="7">
        <f>Data_Warmte[[#This Row],[Fractie]]/MAX(Data_Warmte[Fractie])</f>
        <v>9.7443889586039611E-2</v>
      </c>
    </row>
    <row r="5701" spans="1:4" x14ac:dyDescent="0.25">
      <c r="A5701" s="10">
        <v>44068.75</v>
      </c>
      <c r="B5701" s="10">
        <f>DATE(1904,MONTH(Data_Warmte[[#This Row],[Datumtijd]]),DAY(Data_Warmte[[#This Row],[Datumtijd]]))+TIME(HOUR(Data_Warmte[[#This Row],[Datumtijd]]),MINUTE(Data_Warmte[[#This Row],[Datumtijd]]),SECOND(Data_Warmte[[#This Row],[Datumtijd]]))</f>
        <v>1699.75</v>
      </c>
      <c r="C5701" s="11">
        <v>4.1398799999999987E-5</v>
      </c>
      <c r="D5701" s="7">
        <f>Data_Warmte[[#This Row],[Fractie]]/MAX(Data_Warmte[Fractie])</f>
        <v>0.10022798411567978</v>
      </c>
    </row>
    <row r="5702" spans="1:4" x14ac:dyDescent="0.25">
      <c r="A5702" s="10">
        <v>44068.791666666664</v>
      </c>
      <c r="B5702" s="10">
        <f>DATE(1904,MONTH(Data_Warmte[[#This Row],[Datumtijd]]),DAY(Data_Warmte[[#This Row],[Datumtijd]]))+TIME(HOUR(Data_Warmte[[#This Row],[Datumtijd]]),MINUTE(Data_Warmte[[#This Row],[Datumtijd]]),SECOND(Data_Warmte[[#This Row],[Datumtijd]]))</f>
        <v>1699.7916666666667</v>
      </c>
      <c r="C5702" s="11">
        <v>3.4518769999999997E-5</v>
      </c>
      <c r="D5702" s="7">
        <f>Data_Warmte[[#This Row],[Fractie]]/MAX(Data_Warmte[Fractie])</f>
        <v>8.3571183977622643E-2</v>
      </c>
    </row>
    <row r="5703" spans="1:4" x14ac:dyDescent="0.25">
      <c r="A5703" s="10">
        <v>44068.833333333336</v>
      </c>
      <c r="B5703" s="10">
        <f>DATE(1904,MONTH(Data_Warmte[[#This Row],[Datumtijd]]),DAY(Data_Warmte[[#This Row],[Datumtijd]]))+TIME(HOUR(Data_Warmte[[#This Row],[Datumtijd]]),MINUTE(Data_Warmte[[#This Row],[Datumtijd]]),SECOND(Data_Warmte[[#This Row],[Datumtijd]]))</f>
        <v>1699.8333333333333</v>
      </c>
      <c r="C5703" s="11">
        <v>2.830068000000001E-5</v>
      </c>
      <c r="D5703" s="7">
        <f>Data_Warmte[[#This Row],[Fractie]]/MAX(Data_Warmte[Fractie])</f>
        <v>6.8516964392758686E-2</v>
      </c>
    </row>
    <row r="5704" spans="1:4" x14ac:dyDescent="0.25">
      <c r="A5704" s="10">
        <v>44068.875</v>
      </c>
      <c r="B5704" s="10">
        <f>DATE(1904,MONTH(Data_Warmte[[#This Row],[Datumtijd]]),DAY(Data_Warmte[[#This Row],[Datumtijd]]))+TIME(HOUR(Data_Warmte[[#This Row],[Datumtijd]]),MINUTE(Data_Warmte[[#This Row],[Datumtijd]]),SECOND(Data_Warmte[[#This Row],[Datumtijd]]))</f>
        <v>1699.875</v>
      </c>
      <c r="C5704" s="11">
        <v>2.3396120000000009E-5</v>
      </c>
      <c r="D5704" s="7">
        <f>Data_Warmte[[#This Row],[Fractie]]/MAX(Data_Warmte[Fractie])</f>
        <v>5.6642848191941306E-2</v>
      </c>
    </row>
    <row r="5705" spans="1:4" x14ac:dyDescent="0.25">
      <c r="A5705" s="10">
        <v>44068.916666666664</v>
      </c>
      <c r="B5705" s="10">
        <f>DATE(1904,MONTH(Data_Warmte[[#This Row],[Datumtijd]]),DAY(Data_Warmte[[#This Row],[Datumtijd]]))+TIME(HOUR(Data_Warmte[[#This Row],[Datumtijd]]),MINUTE(Data_Warmte[[#This Row],[Datumtijd]]),SECOND(Data_Warmte[[#This Row],[Datumtijd]]))</f>
        <v>1699.9166666666667</v>
      </c>
      <c r="C5705" s="11">
        <v>1.9483500000000004E-5</v>
      </c>
      <c r="D5705" s="7">
        <f>Data_Warmte[[#This Row],[Fractie]]/MAX(Data_Warmte[Fractie])</f>
        <v>4.7170254416018048E-2</v>
      </c>
    </row>
    <row r="5706" spans="1:4" x14ac:dyDescent="0.25">
      <c r="A5706" s="10">
        <v>44068.958333333336</v>
      </c>
      <c r="B5706" s="10">
        <f>DATE(1904,MONTH(Data_Warmte[[#This Row],[Datumtijd]]),DAY(Data_Warmte[[#This Row],[Datumtijd]]))+TIME(HOUR(Data_Warmte[[#This Row],[Datumtijd]]),MINUTE(Data_Warmte[[#This Row],[Datumtijd]]),SECOND(Data_Warmte[[#This Row],[Datumtijd]]))</f>
        <v>1699.9583333333333</v>
      </c>
      <c r="C5706" s="11">
        <v>1.4437100000000001E-5</v>
      </c>
      <c r="D5706" s="7">
        <f>Data_Warmte[[#This Row],[Fractie]]/MAX(Data_Warmte[Fractie])</f>
        <v>3.4952738472527736E-2</v>
      </c>
    </row>
    <row r="5707" spans="1:4" x14ac:dyDescent="0.25">
      <c r="A5707" s="10">
        <v>44069</v>
      </c>
      <c r="B5707" s="10">
        <f>DATE(1904,MONTH(Data_Warmte[[#This Row],[Datumtijd]]),DAY(Data_Warmte[[#This Row],[Datumtijd]]))+TIME(HOUR(Data_Warmte[[#This Row],[Datumtijd]]),MINUTE(Data_Warmte[[#This Row],[Datumtijd]]),SECOND(Data_Warmte[[#This Row],[Datumtijd]]))</f>
        <v>1700</v>
      </c>
      <c r="C5707" s="11">
        <v>8.9478999999999995E-6</v>
      </c>
      <c r="D5707" s="7">
        <f>Data_Warmte[[#This Row],[Fractie]]/MAX(Data_Warmte[Fractie])</f>
        <v>2.1663187799373203E-2</v>
      </c>
    </row>
    <row r="5708" spans="1:4" x14ac:dyDescent="0.25">
      <c r="A5708" s="10">
        <v>44069.041666666664</v>
      </c>
      <c r="B5708" s="10">
        <f>DATE(1904,MONTH(Data_Warmte[[#This Row],[Datumtijd]]),DAY(Data_Warmte[[#This Row],[Datumtijd]]))+TIME(HOUR(Data_Warmte[[#This Row],[Datumtijd]]),MINUTE(Data_Warmte[[#This Row],[Datumtijd]]),SECOND(Data_Warmte[[#This Row],[Datumtijd]]))</f>
        <v>1700.0416666666667</v>
      </c>
      <c r="C5708" s="11">
        <v>7.8066399999999968E-6</v>
      </c>
      <c r="D5708" s="7">
        <f>Data_Warmte[[#This Row],[Fractie]]/MAX(Data_Warmte[Fractie])</f>
        <v>1.8900156282714242E-2</v>
      </c>
    </row>
    <row r="5709" spans="1:4" x14ac:dyDescent="0.25">
      <c r="A5709" s="10">
        <v>44069.083333333336</v>
      </c>
      <c r="B5709" s="10">
        <f>DATE(1904,MONTH(Data_Warmte[[#This Row],[Datumtijd]]),DAY(Data_Warmte[[#This Row],[Datumtijd]]))+TIME(HOUR(Data_Warmte[[#This Row],[Datumtijd]]),MINUTE(Data_Warmte[[#This Row],[Datumtijd]]),SECOND(Data_Warmte[[#This Row],[Datumtijd]]))</f>
        <v>1700.0833333333333</v>
      </c>
      <c r="C5709" s="11">
        <v>7.8148799999999939E-6</v>
      </c>
      <c r="D5709" s="7">
        <f>Data_Warmte[[#This Row],[Fractie]]/MAX(Data_Warmte[Fractie])</f>
        <v>1.8920105619147011E-2</v>
      </c>
    </row>
    <row r="5710" spans="1:4" x14ac:dyDescent="0.25">
      <c r="A5710" s="10">
        <v>44069.125</v>
      </c>
      <c r="B5710" s="10">
        <f>DATE(1904,MONTH(Data_Warmte[[#This Row],[Datumtijd]]),DAY(Data_Warmte[[#This Row],[Datumtijd]]))+TIME(HOUR(Data_Warmte[[#This Row],[Datumtijd]]),MINUTE(Data_Warmte[[#This Row],[Datumtijd]]),SECOND(Data_Warmte[[#This Row],[Datumtijd]]))</f>
        <v>1700.125</v>
      </c>
      <c r="C5710" s="11">
        <v>8.2655400000000001E-6</v>
      </c>
      <c r="D5710" s="7">
        <f>Data_Warmte[[#This Row],[Fractie]]/MAX(Data_Warmte[Fractie])</f>
        <v>2.0011169691573575E-2</v>
      </c>
    </row>
    <row r="5711" spans="1:4" x14ac:dyDescent="0.25">
      <c r="A5711" s="10">
        <v>44069.166666666664</v>
      </c>
      <c r="B5711" s="10">
        <f>DATE(1904,MONTH(Data_Warmte[[#This Row],[Datumtijd]]),DAY(Data_Warmte[[#This Row],[Datumtijd]]))+TIME(HOUR(Data_Warmte[[#This Row],[Datumtijd]]),MINUTE(Data_Warmte[[#This Row],[Datumtijd]]),SECOND(Data_Warmte[[#This Row],[Datumtijd]]))</f>
        <v>1700.1666666666667</v>
      </c>
      <c r="C5711" s="11">
        <v>7.9699999999999999E-6</v>
      </c>
      <c r="D5711" s="7">
        <f>Data_Warmte[[#This Row],[Fractie]]/MAX(Data_Warmte[Fractie])</f>
        <v>1.9295656719565981E-2</v>
      </c>
    </row>
    <row r="5712" spans="1:4" x14ac:dyDescent="0.25">
      <c r="A5712" s="10">
        <v>44069.208333333336</v>
      </c>
      <c r="B5712" s="10">
        <f>DATE(1904,MONTH(Data_Warmte[[#This Row],[Datumtijd]]),DAY(Data_Warmte[[#This Row],[Datumtijd]]))+TIME(HOUR(Data_Warmte[[#This Row],[Datumtijd]]),MINUTE(Data_Warmte[[#This Row],[Datumtijd]]),SECOND(Data_Warmte[[#This Row],[Datumtijd]]))</f>
        <v>1700.2083333333333</v>
      </c>
      <c r="C5712" s="11">
        <v>1.149E-5</v>
      </c>
      <c r="D5712" s="7">
        <f>Data_Warmte[[#This Row],[Fractie]]/MAX(Data_Warmte[Fractie])</f>
        <v>2.7817703351043051E-2</v>
      </c>
    </row>
    <row r="5713" spans="1:4" x14ac:dyDescent="0.25">
      <c r="A5713" s="10">
        <v>44069.25</v>
      </c>
      <c r="B5713" s="10">
        <f>DATE(1904,MONTH(Data_Warmte[[#This Row],[Datumtijd]]),DAY(Data_Warmte[[#This Row],[Datumtijd]]))+TIME(HOUR(Data_Warmte[[#This Row],[Datumtijd]]),MINUTE(Data_Warmte[[#This Row],[Datumtijd]]),SECOND(Data_Warmte[[#This Row],[Datumtijd]]))</f>
        <v>1700.25</v>
      </c>
      <c r="C5713" s="11">
        <v>2.6323440000000009E-5</v>
      </c>
      <c r="D5713" s="7">
        <f>Data_Warmte[[#This Row],[Fractie]]/MAX(Data_Warmte[Fractie])</f>
        <v>6.3729995221843416E-2</v>
      </c>
    </row>
    <row r="5714" spans="1:4" x14ac:dyDescent="0.25">
      <c r="A5714" s="10">
        <v>44069.291666666664</v>
      </c>
      <c r="B5714" s="10">
        <f>DATE(1904,MONTH(Data_Warmte[[#This Row],[Datumtijd]]),DAY(Data_Warmte[[#This Row],[Datumtijd]]))+TIME(HOUR(Data_Warmte[[#This Row],[Datumtijd]]),MINUTE(Data_Warmte[[#This Row],[Datumtijd]]),SECOND(Data_Warmte[[#This Row],[Datumtijd]]))</f>
        <v>1700.2916666666667</v>
      </c>
      <c r="C5714" s="11">
        <v>2.9665499999999996E-5</v>
      </c>
      <c r="D5714" s="7">
        <f>Data_Warmte[[#This Row],[Fractie]]/MAX(Data_Warmte[Fractie])</f>
        <v>7.1821242711955391E-2</v>
      </c>
    </row>
    <row r="5715" spans="1:4" x14ac:dyDescent="0.25">
      <c r="A5715" s="10">
        <v>44069.333333333336</v>
      </c>
      <c r="B5715" s="10">
        <f>DATE(1904,MONTH(Data_Warmte[[#This Row],[Datumtijd]]),DAY(Data_Warmte[[#This Row],[Datumtijd]]))+TIME(HOUR(Data_Warmte[[#This Row],[Datumtijd]]),MINUTE(Data_Warmte[[#This Row],[Datumtijd]]),SECOND(Data_Warmte[[#This Row],[Datumtijd]]))</f>
        <v>1700.3333333333333</v>
      </c>
      <c r="C5715" s="11">
        <v>2.4087540000000019E-5</v>
      </c>
      <c r="D5715" s="7">
        <f>Data_Warmte[[#This Row],[Fractie]]/MAX(Data_Warmte[Fractie])</f>
        <v>5.8316800885673113E-2</v>
      </c>
    </row>
    <row r="5716" spans="1:4" x14ac:dyDescent="0.25">
      <c r="A5716" s="10">
        <v>44069.375</v>
      </c>
      <c r="B5716" s="10">
        <f>DATE(1904,MONTH(Data_Warmte[[#This Row],[Datumtijd]]),DAY(Data_Warmte[[#This Row],[Datumtijd]]))+TIME(HOUR(Data_Warmte[[#This Row],[Datumtijd]]),MINUTE(Data_Warmte[[#This Row],[Datumtijd]]),SECOND(Data_Warmte[[#This Row],[Datumtijd]]))</f>
        <v>1700.375</v>
      </c>
      <c r="C5716" s="11">
        <v>2.3879999999999998E-5</v>
      </c>
      <c r="D5716" s="7">
        <f>Data_Warmte[[#This Row],[Fractie]]/MAX(Data_Warmte[Fractie])</f>
        <v>5.7814339079452395E-2</v>
      </c>
    </row>
    <row r="5717" spans="1:4" x14ac:dyDescent="0.25">
      <c r="A5717" s="10">
        <v>44069.416666666664</v>
      </c>
      <c r="B5717" s="10">
        <f>DATE(1904,MONTH(Data_Warmte[[#This Row],[Datumtijd]]),DAY(Data_Warmte[[#This Row],[Datumtijd]]))+TIME(HOUR(Data_Warmte[[#This Row],[Datumtijd]]),MINUTE(Data_Warmte[[#This Row],[Datumtijd]]),SECOND(Data_Warmte[[#This Row],[Datumtijd]]))</f>
        <v>1700.4166666666667</v>
      </c>
      <c r="C5717" s="11">
        <v>2.0129999999999999E-5</v>
      </c>
      <c r="D5717" s="7">
        <f>Data_Warmte[[#This Row],[Fractie]]/MAX(Data_Warmte[Fractie])</f>
        <v>4.873545417375949E-2</v>
      </c>
    </row>
    <row r="5718" spans="1:4" x14ac:dyDescent="0.25">
      <c r="A5718" s="10">
        <v>44069.458333333336</v>
      </c>
      <c r="B5718" s="10">
        <f>DATE(1904,MONTH(Data_Warmte[[#This Row],[Datumtijd]]),DAY(Data_Warmte[[#This Row],[Datumtijd]]))+TIME(HOUR(Data_Warmte[[#This Row],[Datumtijd]]),MINUTE(Data_Warmte[[#This Row],[Datumtijd]]),SECOND(Data_Warmte[[#This Row],[Datumtijd]]))</f>
        <v>1700.4583333333333</v>
      </c>
      <c r="C5718" s="11">
        <v>2.2079999999999999E-5</v>
      </c>
      <c r="D5718" s="7">
        <f>Data_Warmte[[#This Row],[Fractie]]/MAX(Data_Warmte[Fractie])</f>
        <v>5.3456474324719803E-2</v>
      </c>
    </row>
    <row r="5719" spans="1:4" x14ac:dyDescent="0.25">
      <c r="A5719" s="10">
        <v>44069.5</v>
      </c>
      <c r="B5719" s="10">
        <f>DATE(1904,MONTH(Data_Warmte[[#This Row],[Datumtijd]]),DAY(Data_Warmte[[#This Row],[Datumtijd]]))+TIME(HOUR(Data_Warmte[[#This Row],[Datumtijd]]),MINUTE(Data_Warmte[[#This Row],[Datumtijd]]),SECOND(Data_Warmte[[#This Row],[Datumtijd]]))</f>
        <v>1700.5</v>
      </c>
      <c r="C5719" s="11">
        <v>2.1489999999999999E-5</v>
      </c>
      <c r="D5719" s="7">
        <f>Data_Warmte[[#This Row],[Fractie]]/MAX(Data_Warmte[Fractie])</f>
        <v>5.2028063099557452E-2</v>
      </c>
    </row>
    <row r="5720" spans="1:4" x14ac:dyDescent="0.25">
      <c r="A5720" s="10">
        <v>44069.541666666664</v>
      </c>
      <c r="B5720" s="10">
        <f>DATE(1904,MONTH(Data_Warmte[[#This Row],[Datumtijd]]),DAY(Data_Warmte[[#This Row],[Datumtijd]]))+TIME(HOUR(Data_Warmte[[#This Row],[Datumtijd]]),MINUTE(Data_Warmte[[#This Row],[Datumtijd]]),SECOND(Data_Warmte[[#This Row],[Datumtijd]]))</f>
        <v>1700.5416666666667</v>
      </c>
      <c r="C5720" s="11">
        <v>1.7600000000000001E-5</v>
      </c>
      <c r="D5720" s="7">
        <f>Data_Warmte[[#This Row],[Fractie]]/MAX(Data_Warmte[Fractie])</f>
        <v>4.2610233157385352E-2</v>
      </c>
    </row>
    <row r="5721" spans="1:4" x14ac:dyDescent="0.25">
      <c r="A5721" s="10">
        <v>44069.583333333336</v>
      </c>
      <c r="B5721" s="10">
        <f>DATE(1904,MONTH(Data_Warmte[[#This Row],[Datumtijd]]),DAY(Data_Warmte[[#This Row],[Datumtijd]]))+TIME(HOUR(Data_Warmte[[#This Row],[Datumtijd]]),MINUTE(Data_Warmte[[#This Row],[Datumtijd]]),SECOND(Data_Warmte[[#This Row],[Datumtijd]]))</f>
        <v>1700.5833333333333</v>
      </c>
      <c r="C5721" s="11">
        <v>1.6120000000000002E-5</v>
      </c>
      <c r="D5721" s="7">
        <f>Data_Warmte[[#This Row],[Fractie]]/MAX(Data_Warmte[Fractie])</f>
        <v>3.9027099914605221E-2</v>
      </c>
    </row>
    <row r="5722" spans="1:4" x14ac:dyDescent="0.25">
      <c r="A5722" s="10">
        <v>44069.625</v>
      </c>
      <c r="B5722" s="10">
        <f>DATE(1904,MONTH(Data_Warmte[[#This Row],[Datumtijd]]),DAY(Data_Warmte[[#This Row],[Datumtijd]]))+TIME(HOUR(Data_Warmte[[#This Row],[Datumtijd]]),MINUTE(Data_Warmte[[#This Row],[Datumtijd]]),SECOND(Data_Warmte[[#This Row],[Datumtijd]]))</f>
        <v>1700.625</v>
      </c>
      <c r="C5722" s="11">
        <v>1.6779999999999999E-5</v>
      </c>
      <c r="D5722" s="7">
        <f>Data_Warmte[[#This Row],[Fractie]]/MAX(Data_Warmte[Fractie])</f>
        <v>4.0624983658007166E-2</v>
      </c>
    </row>
    <row r="5723" spans="1:4" x14ac:dyDescent="0.25">
      <c r="A5723" s="10">
        <v>44069.666666666664</v>
      </c>
      <c r="B5723" s="10">
        <f>DATE(1904,MONTH(Data_Warmte[[#This Row],[Datumtijd]]),DAY(Data_Warmte[[#This Row],[Datumtijd]]))+TIME(HOUR(Data_Warmte[[#This Row],[Datumtijd]]),MINUTE(Data_Warmte[[#This Row],[Datumtijd]]),SECOND(Data_Warmte[[#This Row],[Datumtijd]]))</f>
        <v>1700.6666666666667</v>
      </c>
      <c r="C5723" s="11">
        <v>2.3574279999999998E-5</v>
      </c>
      <c r="D5723" s="7">
        <f>Data_Warmte[[#This Row],[Fractie]]/MAX(Data_Warmte[Fractie])</f>
        <v>5.7074179961220807E-2</v>
      </c>
    </row>
    <row r="5724" spans="1:4" x14ac:dyDescent="0.25">
      <c r="A5724" s="10">
        <v>44069.708333333336</v>
      </c>
      <c r="B5724" s="10">
        <f>DATE(1904,MONTH(Data_Warmte[[#This Row],[Datumtijd]]),DAY(Data_Warmte[[#This Row],[Datumtijd]]))+TIME(HOUR(Data_Warmte[[#This Row],[Datumtijd]]),MINUTE(Data_Warmte[[#This Row],[Datumtijd]]),SECOND(Data_Warmte[[#This Row],[Datumtijd]]))</f>
        <v>1700.7083333333333</v>
      </c>
      <c r="C5724" s="11">
        <v>4.0268459999999973E-5</v>
      </c>
      <c r="D5724" s="7">
        <f>Data_Warmte[[#This Row],[Fractie]]/MAX(Data_Warmte[Fractie])</f>
        <v>9.7491390311866169E-2</v>
      </c>
    </row>
    <row r="5725" spans="1:4" x14ac:dyDescent="0.25">
      <c r="A5725" s="10">
        <v>44069.75</v>
      </c>
      <c r="B5725" s="10">
        <f>DATE(1904,MONTH(Data_Warmte[[#This Row],[Datumtijd]]),DAY(Data_Warmte[[#This Row],[Datumtijd]]))+TIME(HOUR(Data_Warmte[[#This Row],[Datumtijd]]),MINUTE(Data_Warmte[[#This Row],[Datumtijd]]),SECOND(Data_Warmte[[#This Row],[Datumtijd]]))</f>
        <v>1700.75</v>
      </c>
      <c r="C5725" s="11">
        <v>4.0885649999999997E-5</v>
      </c>
      <c r="D5725" s="7">
        <f>Data_Warmte[[#This Row],[Fractie]]/MAX(Data_Warmte[Fractie])</f>
        <v>9.8985629505184788E-2</v>
      </c>
    </row>
    <row r="5726" spans="1:4" x14ac:dyDescent="0.25">
      <c r="A5726" s="10">
        <v>44069.791666666664</v>
      </c>
      <c r="B5726" s="10">
        <f>DATE(1904,MONTH(Data_Warmte[[#This Row],[Datumtijd]]),DAY(Data_Warmte[[#This Row],[Datumtijd]]))+TIME(HOUR(Data_Warmte[[#This Row],[Datumtijd]]),MINUTE(Data_Warmte[[#This Row],[Datumtijd]]),SECOND(Data_Warmte[[#This Row],[Datumtijd]]))</f>
        <v>1700.7916666666667</v>
      </c>
      <c r="C5726" s="11">
        <v>3.391466E-5</v>
      </c>
      <c r="D5726" s="7">
        <f>Data_Warmte[[#This Row],[Fractie]]/MAX(Data_Warmte[Fractie])</f>
        <v>8.210861193485515E-2</v>
      </c>
    </row>
    <row r="5727" spans="1:4" x14ac:dyDescent="0.25">
      <c r="A5727" s="10">
        <v>44069.833333333336</v>
      </c>
      <c r="B5727" s="10">
        <f>DATE(1904,MONTH(Data_Warmte[[#This Row],[Datumtijd]]),DAY(Data_Warmte[[#This Row],[Datumtijd]]))+TIME(HOUR(Data_Warmte[[#This Row],[Datumtijd]]),MINUTE(Data_Warmte[[#This Row],[Datumtijd]]),SECOND(Data_Warmte[[#This Row],[Datumtijd]]))</f>
        <v>1700.8333333333333</v>
      </c>
      <c r="C5727" s="11">
        <v>2.804452000000001E-5</v>
      </c>
      <c r="D5727" s="7">
        <f>Data_Warmte[[#This Row],[Fractie]]/MAX(Data_Warmte[Fractie])</f>
        <v>6.7896791817440738E-2</v>
      </c>
    </row>
    <row r="5728" spans="1:4" x14ac:dyDescent="0.25">
      <c r="A5728" s="10">
        <v>44069.875</v>
      </c>
      <c r="B5728" s="10">
        <f>DATE(1904,MONTH(Data_Warmte[[#This Row],[Datumtijd]]),DAY(Data_Warmte[[#This Row],[Datumtijd]]))+TIME(HOUR(Data_Warmte[[#This Row],[Datumtijd]]),MINUTE(Data_Warmte[[#This Row],[Datumtijd]]),SECOND(Data_Warmte[[#This Row],[Datumtijd]]))</f>
        <v>1700.875</v>
      </c>
      <c r="C5728" s="11">
        <v>2.3274439999999998E-5</v>
      </c>
      <c r="D5728" s="7">
        <f>Data_Warmte[[#This Row],[Fractie]]/MAX(Data_Warmte[Fractie])</f>
        <v>5.6348256534521357E-2</v>
      </c>
    </row>
    <row r="5729" spans="1:4" x14ac:dyDescent="0.25">
      <c r="A5729" s="10">
        <v>44069.916666666664</v>
      </c>
      <c r="B5729" s="10">
        <f>DATE(1904,MONTH(Data_Warmte[[#This Row],[Datumtijd]]),DAY(Data_Warmte[[#This Row],[Datumtijd]]))+TIME(HOUR(Data_Warmte[[#This Row],[Datumtijd]]),MINUTE(Data_Warmte[[#This Row],[Datumtijd]]),SECOND(Data_Warmte[[#This Row],[Datumtijd]]))</f>
        <v>1700.9166666666667</v>
      </c>
      <c r="C5729" s="11">
        <v>1.9709000000000007E-5</v>
      </c>
      <c r="D5729" s="7">
        <f>Data_Warmte[[#This Row],[Fractie]]/MAX(Data_Warmte[Fractie])</f>
        <v>4.7716198028347055E-2</v>
      </c>
    </row>
    <row r="5730" spans="1:4" x14ac:dyDescent="0.25">
      <c r="A5730" s="10">
        <v>44069.958333333336</v>
      </c>
      <c r="B5730" s="10">
        <f>DATE(1904,MONTH(Data_Warmte[[#This Row],[Datumtijd]]),DAY(Data_Warmte[[#This Row],[Datumtijd]]))+TIME(HOUR(Data_Warmte[[#This Row],[Datumtijd]]),MINUTE(Data_Warmte[[#This Row],[Datumtijd]]),SECOND(Data_Warmte[[#This Row],[Datumtijd]]))</f>
        <v>1700.9583333333333</v>
      </c>
      <c r="C5730" s="11">
        <v>1.4677720000000005E-5</v>
      </c>
      <c r="D5730" s="7">
        <f>Data_Warmte[[#This Row],[Fractie]]/MAX(Data_Warmte[Fractie])</f>
        <v>3.5535288148796494E-2</v>
      </c>
    </row>
    <row r="5731" spans="1:4" x14ac:dyDescent="0.25">
      <c r="A5731" s="10">
        <v>44070</v>
      </c>
      <c r="B5731" s="10">
        <f>DATE(1904,MONTH(Data_Warmte[[#This Row],[Datumtijd]]),DAY(Data_Warmte[[#This Row],[Datumtijd]]))+TIME(HOUR(Data_Warmte[[#This Row],[Datumtijd]]),MINUTE(Data_Warmte[[#This Row],[Datumtijd]]),SECOND(Data_Warmte[[#This Row],[Datumtijd]]))</f>
        <v>1701</v>
      </c>
      <c r="C5731" s="11">
        <v>8.8739499999999949E-6</v>
      </c>
      <c r="D5731" s="7">
        <f>Data_Warmte[[#This Row],[Fractie]]/MAX(Data_Warmte[Fractie])</f>
        <v>2.1484152189032928E-2</v>
      </c>
    </row>
    <row r="5732" spans="1:4" x14ac:dyDescent="0.25">
      <c r="A5732" s="10">
        <v>44070.041666666664</v>
      </c>
      <c r="B5732" s="10">
        <f>DATE(1904,MONTH(Data_Warmte[[#This Row],[Datumtijd]]),DAY(Data_Warmte[[#This Row],[Datumtijd]]))+TIME(HOUR(Data_Warmte[[#This Row],[Datumtijd]]),MINUTE(Data_Warmte[[#This Row],[Datumtijd]]),SECOND(Data_Warmte[[#This Row],[Datumtijd]]))</f>
        <v>1701.0416666666667</v>
      </c>
      <c r="C5732" s="11">
        <v>7.8581199999999999E-6</v>
      </c>
      <c r="D5732" s="7">
        <f>Data_Warmte[[#This Row],[Fractie]]/MAX(Data_Warmte[Fractie])</f>
        <v>1.9024791214699601E-2</v>
      </c>
    </row>
    <row r="5733" spans="1:4" x14ac:dyDescent="0.25">
      <c r="A5733" s="10">
        <v>44070.083333333336</v>
      </c>
      <c r="B5733" s="10">
        <f>DATE(1904,MONTH(Data_Warmte[[#This Row],[Datumtijd]]),DAY(Data_Warmte[[#This Row],[Datumtijd]]))+TIME(HOUR(Data_Warmte[[#This Row],[Datumtijd]]),MINUTE(Data_Warmte[[#This Row],[Datumtijd]]),SECOND(Data_Warmte[[#This Row],[Datumtijd]]))</f>
        <v>1701.0833333333333</v>
      </c>
      <c r="C5733" s="11">
        <v>7.8006000000000029E-6</v>
      </c>
      <c r="D5733" s="7">
        <f>Data_Warmte[[#This Row],[Fractie]]/MAX(Data_Warmte[Fractie])</f>
        <v>1.8885533225426153E-2</v>
      </c>
    </row>
    <row r="5734" spans="1:4" x14ac:dyDescent="0.25">
      <c r="A5734" s="10">
        <v>44070.125</v>
      </c>
      <c r="B5734" s="10">
        <f>DATE(1904,MONTH(Data_Warmte[[#This Row],[Datumtijd]]),DAY(Data_Warmte[[#This Row],[Datumtijd]]))+TIME(HOUR(Data_Warmte[[#This Row],[Datumtijd]]),MINUTE(Data_Warmte[[#This Row],[Datumtijd]]),SECOND(Data_Warmte[[#This Row],[Datumtijd]]))</f>
        <v>1701.125</v>
      </c>
      <c r="C5734" s="11">
        <v>8.1885800000000001E-6</v>
      </c>
      <c r="D5734" s="7">
        <f>Data_Warmte[[#This Row],[Fractie]]/MAX(Data_Warmte[Fractie])</f>
        <v>1.982484676294901E-2</v>
      </c>
    </row>
    <row r="5735" spans="1:4" x14ac:dyDescent="0.25">
      <c r="A5735" s="10">
        <v>44070.166666666664</v>
      </c>
      <c r="B5735" s="10">
        <f>DATE(1904,MONTH(Data_Warmte[[#This Row],[Datumtijd]]),DAY(Data_Warmte[[#This Row],[Datumtijd]]))+TIME(HOUR(Data_Warmte[[#This Row],[Datumtijd]]),MINUTE(Data_Warmte[[#This Row],[Datumtijd]]),SECOND(Data_Warmte[[#This Row],[Datumtijd]]))</f>
        <v>1701.1666666666667</v>
      </c>
      <c r="C5735" s="11">
        <v>7.9699999999999999E-6</v>
      </c>
      <c r="D5735" s="7">
        <f>Data_Warmte[[#This Row],[Fractie]]/MAX(Data_Warmte[Fractie])</f>
        <v>1.9295656719565981E-2</v>
      </c>
    </row>
    <row r="5736" spans="1:4" x14ac:dyDescent="0.25">
      <c r="A5736" s="10">
        <v>44070.208333333336</v>
      </c>
      <c r="B5736" s="10">
        <f>DATE(1904,MONTH(Data_Warmte[[#This Row],[Datumtijd]]),DAY(Data_Warmte[[#This Row],[Datumtijd]]))+TIME(HOUR(Data_Warmte[[#This Row],[Datumtijd]]),MINUTE(Data_Warmte[[#This Row],[Datumtijd]]),SECOND(Data_Warmte[[#This Row],[Datumtijd]]))</f>
        <v>1701.2083333333333</v>
      </c>
      <c r="C5736" s="11">
        <v>1.149E-5</v>
      </c>
      <c r="D5736" s="7">
        <f>Data_Warmte[[#This Row],[Fractie]]/MAX(Data_Warmte[Fractie])</f>
        <v>2.7817703351043051E-2</v>
      </c>
    </row>
    <row r="5737" spans="1:4" x14ac:dyDescent="0.25">
      <c r="A5737" s="10">
        <v>44070.25</v>
      </c>
      <c r="B5737" s="10">
        <f>DATE(1904,MONTH(Data_Warmte[[#This Row],[Datumtijd]]),DAY(Data_Warmte[[#This Row],[Datumtijd]]))+TIME(HOUR(Data_Warmte[[#This Row],[Datumtijd]]),MINUTE(Data_Warmte[[#This Row],[Datumtijd]]),SECOND(Data_Warmte[[#This Row],[Datumtijd]]))</f>
        <v>1701.25</v>
      </c>
      <c r="C5737" s="11">
        <v>2.5644080000000003E-5</v>
      </c>
      <c r="D5737" s="7">
        <f>Data_Warmte[[#This Row],[Fractie]]/MAX(Data_Warmte[Fractie])</f>
        <v>6.2085240221968332E-2</v>
      </c>
    </row>
    <row r="5738" spans="1:4" x14ac:dyDescent="0.25">
      <c r="A5738" s="10">
        <v>44070.291666666664</v>
      </c>
      <c r="B5738" s="10">
        <f>DATE(1904,MONTH(Data_Warmte[[#This Row],[Datumtijd]]),DAY(Data_Warmte[[#This Row],[Datumtijd]]))+TIME(HOUR(Data_Warmte[[#This Row],[Datumtijd]]),MINUTE(Data_Warmte[[#This Row],[Datumtijd]]),SECOND(Data_Warmte[[#This Row],[Datumtijd]]))</f>
        <v>1701.2916666666667</v>
      </c>
      <c r="C5738" s="11">
        <v>3.0424000000000016E-5</v>
      </c>
      <c r="D5738" s="7">
        <f>Data_Warmte[[#This Row],[Fractie]]/MAX(Data_Warmte[Fractie])</f>
        <v>7.3657598498880261E-2</v>
      </c>
    </row>
    <row r="5739" spans="1:4" x14ac:dyDescent="0.25">
      <c r="A5739" s="10">
        <v>44070.333333333336</v>
      </c>
      <c r="B5739" s="10">
        <f>DATE(1904,MONTH(Data_Warmte[[#This Row],[Datumtijd]]),DAY(Data_Warmte[[#This Row],[Datumtijd]]))+TIME(HOUR(Data_Warmte[[#This Row],[Datumtijd]]),MINUTE(Data_Warmte[[#This Row],[Datumtijd]]),SECOND(Data_Warmte[[#This Row],[Datumtijd]]))</f>
        <v>1701.3333333333333</v>
      </c>
      <c r="C5739" s="11">
        <v>2.4444880000000009E-5</v>
      </c>
      <c r="D5739" s="7">
        <f>Data_Warmte[[#This Row],[Fractie]]/MAX(Data_Warmte[Fractie])</f>
        <v>5.9181933880926497E-2</v>
      </c>
    </row>
    <row r="5740" spans="1:4" x14ac:dyDescent="0.25">
      <c r="A5740" s="10">
        <v>44070.375</v>
      </c>
      <c r="B5740" s="10">
        <f>DATE(1904,MONTH(Data_Warmte[[#This Row],[Datumtijd]]),DAY(Data_Warmte[[#This Row],[Datumtijd]]))+TIME(HOUR(Data_Warmte[[#This Row],[Datumtijd]]),MINUTE(Data_Warmte[[#This Row],[Datumtijd]]),SECOND(Data_Warmte[[#This Row],[Datumtijd]]))</f>
        <v>1701.375</v>
      </c>
      <c r="C5740" s="11">
        <v>2.3879999999999998E-5</v>
      </c>
      <c r="D5740" s="7">
        <f>Data_Warmte[[#This Row],[Fractie]]/MAX(Data_Warmte[Fractie])</f>
        <v>5.7814339079452395E-2</v>
      </c>
    </row>
    <row r="5741" spans="1:4" x14ac:dyDescent="0.25">
      <c r="A5741" s="10">
        <v>44070.416666666664</v>
      </c>
      <c r="B5741" s="10">
        <f>DATE(1904,MONTH(Data_Warmte[[#This Row],[Datumtijd]]),DAY(Data_Warmte[[#This Row],[Datumtijd]]))+TIME(HOUR(Data_Warmte[[#This Row],[Datumtijd]]),MINUTE(Data_Warmte[[#This Row],[Datumtijd]]),SECOND(Data_Warmte[[#This Row],[Datumtijd]]))</f>
        <v>1701.4166666666667</v>
      </c>
      <c r="C5741" s="11">
        <v>2.0129999999999999E-5</v>
      </c>
      <c r="D5741" s="7">
        <f>Data_Warmte[[#This Row],[Fractie]]/MAX(Data_Warmte[Fractie])</f>
        <v>4.873545417375949E-2</v>
      </c>
    </row>
    <row r="5742" spans="1:4" x14ac:dyDescent="0.25">
      <c r="A5742" s="10">
        <v>44070.458333333336</v>
      </c>
      <c r="B5742" s="10">
        <f>DATE(1904,MONTH(Data_Warmte[[#This Row],[Datumtijd]]),DAY(Data_Warmte[[#This Row],[Datumtijd]]))+TIME(HOUR(Data_Warmte[[#This Row],[Datumtijd]]),MINUTE(Data_Warmte[[#This Row],[Datumtijd]]),SECOND(Data_Warmte[[#This Row],[Datumtijd]]))</f>
        <v>1701.4583333333333</v>
      </c>
      <c r="C5742" s="11">
        <v>2.2079999999999999E-5</v>
      </c>
      <c r="D5742" s="7">
        <f>Data_Warmte[[#This Row],[Fractie]]/MAX(Data_Warmte[Fractie])</f>
        <v>5.3456474324719803E-2</v>
      </c>
    </row>
    <row r="5743" spans="1:4" x14ac:dyDescent="0.25">
      <c r="A5743" s="10">
        <v>44070.5</v>
      </c>
      <c r="B5743" s="10">
        <f>DATE(1904,MONTH(Data_Warmte[[#This Row],[Datumtijd]]),DAY(Data_Warmte[[#This Row],[Datumtijd]]))+TIME(HOUR(Data_Warmte[[#This Row],[Datumtijd]]),MINUTE(Data_Warmte[[#This Row],[Datumtijd]]),SECOND(Data_Warmte[[#This Row],[Datumtijd]]))</f>
        <v>1701.5</v>
      </c>
      <c r="C5743" s="11">
        <v>2.1489999999999999E-5</v>
      </c>
      <c r="D5743" s="7">
        <f>Data_Warmte[[#This Row],[Fractie]]/MAX(Data_Warmte[Fractie])</f>
        <v>5.2028063099557452E-2</v>
      </c>
    </row>
    <row r="5744" spans="1:4" x14ac:dyDescent="0.25">
      <c r="A5744" s="10">
        <v>44070.541666666664</v>
      </c>
      <c r="B5744" s="10">
        <f>DATE(1904,MONTH(Data_Warmte[[#This Row],[Datumtijd]]),DAY(Data_Warmte[[#This Row],[Datumtijd]]))+TIME(HOUR(Data_Warmte[[#This Row],[Datumtijd]]),MINUTE(Data_Warmte[[#This Row],[Datumtijd]]),SECOND(Data_Warmte[[#This Row],[Datumtijd]]))</f>
        <v>1701.5416666666667</v>
      </c>
      <c r="C5744" s="11">
        <v>1.7600000000000001E-5</v>
      </c>
      <c r="D5744" s="7">
        <f>Data_Warmte[[#This Row],[Fractie]]/MAX(Data_Warmte[Fractie])</f>
        <v>4.2610233157385352E-2</v>
      </c>
    </row>
    <row r="5745" spans="1:4" x14ac:dyDescent="0.25">
      <c r="A5745" s="10">
        <v>44070.583333333336</v>
      </c>
      <c r="B5745" s="10">
        <f>DATE(1904,MONTH(Data_Warmte[[#This Row],[Datumtijd]]),DAY(Data_Warmte[[#This Row],[Datumtijd]]))+TIME(HOUR(Data_Warmte[[#This Row],[Datumtijd]]),MINUTE(Data_Warmte[[#This Row],[Datumtijd]]),SECOND(Data_Warmte[[#This Row],[Datumtijd]]))</f>
        <v>1701.5833333333333</v>
      </c>
      <c r="C5745" s="11">
        <v>1.6120000000000002E-5</v>
      </c>
      <c r="D5745" s="7">
        <f>Data_Warmte[[#This Row],[Fractie]]/MAX(Data_Warmte[Fractie])</f>
        <v>3.9027099914605221E-2</v>
      </c>
    </row>
    <row r="5746" spans="1:4" x14ac:dyDescent="0.25">
      <c r="A5746" s="10">
        <v>44070.625</v>
      </c>
      <c r="B5746" s="10">
        <f>DATE(1904,MONTH(Data_Warmte[[#This Row],[Datumtijd]]),DAY(Data_Warmte[[#This Row],[Datumtijd]]))+TIME(HOUR(Data_Warmte[[#This Row],[Datumtijd]]),MINUTE(Data_Warmte[[#This Row],[Datumtijd]]),SECOND(Data_Warmte[[#This Row],[Datumtijd]]))</f>
        <v>1701.625</v>
      </c>
      <c r="C5746" s="11">
        <v>1.6779999999999999E-5</v>
      </c>
      <c r="D5746" s="7">
        <f>Data_Warmte[[#This Row],[Fractie]]/MAX(Data_Warmte[Fractie])</f>
        <v>4.0624983658007166E-2</v>
      </c>
    </row>
    <row r="5747" spans="1:4" x14ac:dyDescent="0.25">
      <c r="A5747" s="10">
        <v>44070.666666666664</v>
      </c>
      <c r="B5747" s="10">
        <f>DATE(1904,MONTH(Data_Warmte[[#This Row],[Datumtijd]]),DAY(Data_Warmte[[#This Row],[Datumtijd]]))+TIME(HOUR(Data_Warmte[[#This Row],[Datumtijd]]),MINUTE(Data_Warmte[[#This Row],[Datumtijd]]),SECOND(Data_Warmte[[#This Row],[Datumtijd]]))</f>
        <v>1701.6666666666667</v>
      </c>
      <c r="C5747" s="11">
        <v>2.5499219999999996E-5</v>
      </c>
      <c r="D5747" s="7">
        <f>Data_Warmte[[#This Row],[Fractie]]/MAX(Data_Warmte[Fractie])</f>
        <v>6.1734528950651339E-2</v>
      </c>
    </row>
    <row r="5748" spans="1:4" x14ac:dyDescent="0.25">
      <c r="A5748" s="10">
        <v>44070.708333333336</v>
      </c>
      <c r="B5748" s="10">
        <f>DATE(1904,MONTH(Data_Warmte[[#This Row],[Datumtijd]]),DAY(Data_Warmte[[#This Row],[Datumtijd]]))+TIME(HOUR(Data_Warmte[[#This Row],[Datumtijd]]),MINUTE(Data_Warmte[[#This Row],[Datumtijd]]),SECOND(Data_Warmte[[#This Row],[Datumtijd]]))</f>
        <v>1701.7083333333333</v>
      </c>
      <c r="C5748" s="11">
        <v>4.2053879999999992E-5</v>
      </c>
      <c r="D5748" s="7">
        <f>Data_Warmte[[#This Row],[Fractie]]/MAX(Data_Warmte[Fractie])</f>
        <v>0.10181395636208547</v>
      </c>
    </row>
    <row r="5749" spans="1:4" x14ac:dyDescent="0.25">
      <c r="A5749" s="10">
        <v>44070.75</v>
      </c>
      <c r="B5749" s="10">
        <f>DATE(1904,MONTH(Data_Warmte[[#This Row],[Datumtijd]]),DAY(Data_Warmte[[#This Row],[Datumtijd]]))+TIME(HOUR(Data_Warmte[[#This Row],[Datumtijd]]),MINUTE(Data_Warmte[[#This Row],[Datumtijd]]),SECOND(Data_Warmte[[#This Row],[Datumtijd]]))</f>
        <v>1701.75</v>
      </c>
      <c r="C5749" s="11">
        <v>4.256504999999998E-5</v>
      </c>
      <c r="D5749" s="7">
        <f>Data_Warmte[[#This Row],[Fractie]]/MAX(Data_Warmte[Fractie])</f>
        <v>0.10305151732135026</v>
      </c>
    </row>
    <row r="5750" spans="1:4" x14ac:dyDescent="0.25">
      <c r="A5750" s="10">
        <v>44070.791666666664</v>
      </c>
      <c r="B5750" s="10">
        <f>DATE(1904,MONTH(Data_Warmte[[#This Row],[Datumtijd]]),DAY(Data_Warmte[[#This Row],[Datumtijd]]))+TIME(HOUR(Data_Warmte[[#This Row],[Datumtijd]]),MINUTE(Data_Warmte[[#This Row],[Datumtijd]]),SECOND(Data_Warmte[[#This Row],[Datumtijd]]))</f>
        <v>1701.7916666666667</v>
      </c>
      <c r="C5750" s="11">
        <v>3.5742480000000004E-5</v>
      </c>
      <c r="D5750" s="7">
        <f>Data_Warmte[[#This Row],[Fractie]]/MAX(Data_Warmte[Fractie])</f>
        <v>8.6533829910408117E-2</v>
      </c>
    </row>
    <row r="5751" spans="1:4" x14ac:dyDescent="0.25">
      <c r="A5751" s="10">
        <v>44070.833333333336</v>
      </c>
      <c r="B5751" s="10">
        <f>DATE(1904,MONTH(Data_Warmte[[#This Row],[Datumtijd]]),DAY(Data_Warmte[[#This Row],[Datumtijd]]))+TIME(HOUR(Data_Warmte[[#This Row],[Datumtijd]]),MINUTE(Data_Warmte[[#This Row],[Datumtijd]]),SECOND(Data_Warmte[[#This Row],[Datumtijd]]))</f>
        <v>1701.8333333333333</v>
      </c>
      <c r="C5751" s="11">
        <v>2.8620880000000004E-5</v>
      </c>
      <c r="D5751" s="7">
        <f>Data_Warmte[[#This Row],[Fractie]]/MAX(Data_Warmte[Fractie])</f>
        <v>6.9292180111906104E-2</v>
      </c>
    </row>
    <row r="5752" spans="1:4" x14ac:dyDescent="0.25">
      <c r="A5752" s="10">
        <v>44070.875</v>
      </c>
      <c r="B5752" s="10">
        <f>DATE(1904,MONTH(Data_Warmte[[#This Row],[Datumtijd]]),DAY(Data_Warmte[[#This Row],[Datumtijd]]))+TIME(HOUR(Data_Warmte[[#This Row],[Datumtijd]]),MINUTE(Data_Warmte[[#This Row],[Datumtijd]]),SECOND(Data_Warmte[[#This Row],[Datumtijd]]))</f>
        <v>1701.875</v>
      </c>
      <c r="C5752" s="11">
        <v>2.3289649999999988E-5</v>
      </c>
      <c r="D5752" s="7">
        <f>Data_Warmte[[#This Row],[Fractie]]/MAX(Data_Warmte[Fractie])</f>
        <v>5.6385080491698818E-2</v>
      </c>
    </row>
    <row r="5753" spans="1:4" x14ac:dyDescent="0.25">
      <c r="A5753" s="10">
        <v>44070.916666666664</v>
      </c>
      <c r="B5753" s="10">
        <f>DATE(1904,MONTH(Data_Warmte[[#This Row],[Datumtijd]]),DAY(Data_Warmte[[#This Row],[Datumtijd]]))+TIME(HOUR(Data_Warmte[[#This Row],[Datumtijd]]),MINUTE(Data_Warmte[[#This Row],[Datumtijd]]),SECOND(Data_Warmte[[#This Row],[Datumtijd]]))</f>
        <v>1701.9166666666667</v>
      </c>
      <c r="C5753" s="11">
        <v>1.9575750000000007E-5</v>
      </c>
      <c r="D5753" s="7">
        <f>Data_Warmte[[#This Row],[Fractie]]/MAX(Data_Warmte[Fractie])</f>
        <v>4.7393594984698098E-2</v>
      </c>
    </row>
    <row r="5754" spans="1:4" x14ac:dyDescent="0.25">
      <c r="A5754" s="10">
        <v>44070.958333333336</v>
      </c>
      <c r="B5754" s="10">
        <f>DATE(1904,MONTH(Data_Warmte[[#This Row],[Datumtijd]]),DAY(Data_Warmte[[#This Row],[Datumtijd]]))+TIME(HOUR(Data_Warmte[[#This Row],[Datumtijd]]),MINUTE(Data_Warmte[[#This Row],[Datumtijd]]),SECOND(Data_Warmte[[#This Row],[Datumtijd]]))</f>
        <v>1701.9583333333333</v>
      </c>
      <c r="C5754" s="11">
        <v>1.449612E-5</v>
      </c>
      <c r="D5754" s="7">
        <f>Data_Warmte[[#This Row],[Fractie]]/MAX(Data_Warmte[Fractie])</f>
        <v>3.5095628015763464E-2</v>
      </c>
    </row>
    <row r="5755" spans="1:4" x14ac:dyDescent="0.25">
      <c r="A5755" s="10">
        <v>44071</v>
      </c>
      <c r="B5755" s="10">
        <f>DATE(1904,MONTH(Data_Warmte[[#This Row],[Datumtijd]]),DAY(Data_Warmte[[#This Row],[Datumtijd]]))+TIME(HOUR(Data_Warmte[[#This Row],[Datumtijd]]),MINUTE(Data_Warmte[[#This Row],[Datumtijd]]),SECOND(Data_Warmte[[#This Row],[Datumtijd]]))</f>
        <v>1702</v>
      </c>
      <c r="C5755" s="11">
        <v>9.0479499999999986E-6</v>
      </c>
      <c r="D5755" s="7">
        <f>Data_Warmte[[#This Row],[Fractie]]/MAX(Data_Warmte[Fractie])</f>
        <v>2.1905412448657086E-2</v>
      </c>
    </row>
    <row r="5756" spans="1:4" x14ac:dyDescent="0.25">
      <c r="A5756" s="10">
        <v>44071.041666666664</v>
      </c>
      <c r="B5756" s="10">
        <f>DATE(1904,MONTH(Data_Warmte[[#This Row],[Datumtijd]]),DAY(Data_Warmte[[#This Row],[Datumtijd]]))+TIME(HOUR(Data_Warmte[[#This Row],[Datumtijd]]),MINUTE(Data_Warmte[[#This Row],[Datumtijd]]),SECOND(Data_Warmte[[#This Row],[Datumtijd]]))</f>
        <v>1702.0416666666667</v>
      </c>
      <c r="C5756" s="11">
        <v>7.9610800000000027E-6</v>
      </c>
      <c r="D5756" s="7">
        <f>Data_Warmte[[#This Row],[Fractie]]/MAX(Data_Warmte[Fractie])</f>
        <v>1.9274061078670312E-2</v>
      </c>
    </row>
    <row r="5757" spans="1:4" x14ac:dyDescent="0.25">
      <c r="A5757" s="10">
        <v>44071.083333333336</v>
      </c>
      <c r="B5757" s="10">
        <f>DATE(1904,MONTH(Data_Warmte[[#This Row],[Datumtijd]]),DAY(Data_Warmte[[#This Row],[Datumtijd]]))+TIME(HOUR(Data_Warmte[[#This Row],[Datumtijd]]),MINUTE(Data_Warmte[[#This Row],[Datumtijd]]),SECOND(Data_Warmte[[#This Row],[Datumtijd]]))</f>
        <v>1702.0833333333333</v>
      </c>
      <c r="C5757" s="11">
        <v>7.9862399999999959E-6</v>
      </c>
      <c r="D5757" s="7">
        <f>Data_Warmte[[#This Row],[Fractie]]/MAX(Data_Warmte[Fractie])</f>
        <v>1.9334974343797558E-2</v>
      </c>
    </row>
    <row r="5758" spans="1:4" x14ac:dyDescent="0.25">
      <c r="A5758" s="10">
        <v>44071.125</v>
      </c>
      <c r="B5758" s="10">
        <f>DATE(1904,MONTH(Data_Warmte[[#This Row],[Datumtijd]]),DAY(Data_Warmte[[#This Row],[Datumtijd]]))+TIME(HOUR(Data_Warmte[[#This Row],[Datumtijd]]),MINUTE(Data_Warmte[[#This Row],[Datumtijd]]),SECOND(Data_Warmte[[#This Row],[Datumtijd]]))</f>
        <v>1702.125</v>
      </c>
      <c r="C5758" s="11">
        <v>8.5926199999999977E-6</v>
      </c>
      <c r="D5758" s="7">
        <f>Data_Warmte[[#This Row],[Fractie]]/MAX(Data_Warmte[Fractie])</f>
        <v>2.0803042138227978E-2</v>
      </c>
    </row>
    <row r="5759" spans="1:4" x14ac:dyDescent="0.25">
      <c r="A5759" s="10">
        <v>44071.166666666664</v>
      </c>
      <c r="B5759" s="10">
        <f>DATE(1904,MONTH(Data_Warmte[[#This Row],[Datumtijd]]),DAY(Data_Warmte[[#This Row],[Datumtijd]]))+TIME(HOUR(Data_Warmte[[#This Row],[Datumtijd]]),MINUTE(Data_Warmte[[#This Row],[Datumtijd]]),SECOND(Data_Warmte[[#This Row],[Datumtijd]]))</f>
        <v>1702.1666666666667</v>
      </c>
      <c r="C5759" s="11">
        <v>7.9699999999999999E-6</v>
      </c>
      <c r="D5759" s="7">
        <f>Data_Warmte[[#This Row],[Fractie]]/MAX(Data_Warmte[Fractie])</f>
        <v>1.9295656719565981E-2</v>
      </c>
    </row>
    <row r="5760" spans="1:4" x14ac:dyDescent="0.25">
      <c r="A5760" s="10">
        <v>44071.208333333336</v>
      </c>
      <c r="B5760" s="10">
        <f>DATE(1904,MONTH(Data_Warmte[[#This Row],[Datumtijd]]),DAY(Data_Warmte[[#This Row],[Datumtijd]]))+TIME(HOUR(Data_Warmte[[#This Row],[Datumtijd]]),MINUTE(Data_Warmte[[#This Row],[Datumtijd]]),SECOND(Data_Warmte[[#This Row],[Datumtijd]]))</f>
        <v>1702.2083333333333</v>
      </c>
      <c r="C5760" s="11">
        <v>1.149E-5</v>
      </c>
      <c r="D5760" s="7">
        <f>Data_Warmte[[#This Row],[Fractie]]/MAX(Data_Warmte[Fractie])</f>
        <v>2.7817703351043051E-2</v>
      </c>
    </row>
    <row r="5761" spans="1:4" x14ac:dyDescent="0.25">
      <c r="A5761" s="10">
        <v>44071.25</v>
      </c>
      <c r="B5761" s="10">
        <f>DATE(1904,MONTH(Data_Warmte[[#This Row],[Datumtijd]]),DAY(Data_Warmte[[#This Row],[Datumtijd]]))+TIME(HOUR(Data_Warmte[[#This Row],[Datumtijd]]),MINUTE(Data_Warmte[[#This Row],[Datumtijd]]),SECOND(Data_Warmte[[#This Row],[Datumtijd]]))</f>
        <v>1702.25</v>
      </c>
      <c r="C5761" s="11">
        <v>2.7218960000000009E-5</v>
      </c>
      <c r="D5761" s="7">
        <f>Data_Warmte[[#This Row],[Fractie]]/MAX(Data_Warmte[Fractie])</f>
        <v>6.5898081358042385E-2</v>
      </c>
    </row>
    <row r="5762" spans="1:4" x14ac:dyDescent="0.25">
      <c r="A5762" s="10">
        <v>44071.291666666664</v>
      </c>
      <c r="B5762" s="10">
        <f>DATE(1904,MONTH(Data_Warmte[[#This Row],[Datumtijd]]),DAY(Data_Warmte[[#This Row],[Datumtijd]]))+TIME(HOUR(Data_Warmte[[#This Row],[Datumtijd]]),MINUTE(Data_Warmte[[#This Row],[Datumtijd]]),SECOND(Data_Warmte[[#This Row],[Datumtijd]]))</f>
        <v>1702.2916666666667</v>
      </c>
      <c r="C5762" s="11">
        <v>3.2043499999999992E-5</v>
      </c>
      <c r="D5762" s="7">
        <f>Data_Warmte[[#This Row],[Fractie]]/MAX(Data_Warmte[Fractie])</f>
        <v>7.7578466260152107E-2</v>
      </c>
    </row>
    <row r="5763" spans="1:4" x14ac:dyDescent="0.25">
      <c r="A5763" s="10">
        <v>44071.333333333336</v>
      </c>
      <c r="B5763" s="10">
        <f>DATE(1904,MONTH(Data_Warmte[[#This Row],[Datumtijd]]),DAY(Data_Warmte[[#This Row],[Datumtijd]]))+TIME(HOUR(Data_Warmte[[#This Row],[Datumtijd]]),MINUTE(Data_Warmte[[#This Row],[Datumtijd]]),SECOND(Data_Warmte[[#This Row],[Datumtijd]]))</f>
        <v>1702.3333333333333</v>
      </c>
      <c r="C5763" s="11">
        <v>2.5327720000000006E-5</v>
      </c>
      <c r="D5763" s="7">
        <f>Data_Warmte[[#This Row],[Fractie]]/MAX(Data_Warmte[Fractie])</f>
        <v>6.1319321280964338E-2</v>
      </c>
    </row>
    <row r="5764" spans="1:4" x14ac:dyDescent="0.25">
      <c r="A5764" s="10">
        <v>44071.375</v>
      </c>
      <c r="B5764" s="10">
        <f>DATE(1904,MONTH(Data_Warmte[[#This Row],[Datumtijd]]),DAY(Data_Warmte[[#This Row],[Datumtijd]]))+TIME(HOUR(Data_Warmte[[#This Row],[Datumtijd]]),MINUTE(Data_Warmte[[#This Row],[Datumtijd]]),SECOND(Data_Warmte[[#This Row],[Datumtijd]]))</f>
        <v>1702.375</v>
      </c>
      <c r="C5764" s="11">
        <v>2.3879999999999998E-5</v>
      </c>
      <c r="D5764" s="7">
        <f>Data_Warmte[[#This Row],[Fractie]]/MAX(Data_Warmte[Fractie])</f>
        <v>5.7814339079452395E-2</v>
      </c>
    </row>
    <row r="5765" spans="1:4" x14ac:dyDescent="0.25">
      <c r="A5765" s="10">
        <v>44071.416666666664</v>
      </c>
      <c r="B5765" s="10">
        <f>DATE(1904,MONTH(Data_Warmte[[#This Row],[Datumtijd]]),DAY(Data_Warmte[[#This Row],[Datumtijd]]))+TIME(HOUR(Data_Warmte[[#This Row],[Datumtijd]]),MINUTE(Data_Warmte[[#This Row],[Datumtijd]]),SECOND(Data_Warmte[[#This Row],[Datumtijd]]))</f>
        <v>1702.4166666666667</v>
      </c>
      <c r="C5765" s="11">
        <v>2.0129999999999999E-5</v>
      </c>
      <c r="D5765" s="7">
        <f>Data_Warmte[[#This Row],[Fractie]]/MAX(Data_Warmte[Fractie])</f>
        <v>4.873545417375949E-2</v>
      </c>
    </row>
    <row r="5766" spans="1:4" x14ac:dyDescent="0.25">
      <c r="A5766" s="10">
        <v>44071.458333333336</v>
      </c>
      <c r="B5766" s="10">
        <f>DATE(1904,MONTH(Data_Warmte[[#This Row],[Datumtijd]]),DAY(Data_Warmte[[#This Row],[Datumtijd]]))+TIME(HOUR(Data_Warmte[[#This Row],[Datumtijd]]),MINUTE(Data_Warmte[[#This Row],[Datumtijd]]),SECOND(Data_Warmte[[#This Row],[Datumtijd]]))</f>
        <v>1702.4583333333333</v>
      </c>
      <c r="C5766" s="11">
        <v>2.2079999999999999E-5</v>
      </c>
      <c r="D5766" s="7">
        <f>Data_Warmte[[#This Row],[Fractie]]/MAX(Data_Warmte[Fractie])</f>
        <v>5.3456474324719803E-2</v>
      </c>
    </row>
    <row r="5767" spans="1:4" x14ac:dyDescent="0.25">
      <c r="A5767" s="10">
        <v>44071.5</v>
      </c>
      <c r="B5767" s="10">
        <f>DATE(1904,MONTH(Data_Warmte[[#This Row],[Datumtijd]]),DAY(Data_Warmte[[#This Row],[Datumtijd]]))+TIME(HOUR(Data_Warmte[[#This Row],[Datumtijd]]),MINUTE(Data_Warmte[[#This Row],[Datumtijd]]),SECOND(Data_Warmte[[#This Row],[Datumtijd]]))</f>
        <v>1702.5</v>
      </c>
      <c r="C5767" s="11">
        <v>2.1489999999999999E-5</v>
      </c>
      <c r="D5767" s="7">
        <f>Data_Warmte[[#This Row],[Fractie]]/MAX(Data_Warmte[Fractie])</f>
        <v>5.2028063099557452E-2</v>
      </c>
    </row>
    <row r="5768" spans="1:4" x14ac:dyDescent="0.25">
      <c r="A5768" s="10">
        <v>44071.541666666664</v>
      </c>
      <c r="B5768" s="10">
        <f>DATE(1904,MONTH(Data_Warmte[[#This Row],[Datumtijd]]),DAY(Data_Warmte[[#This Row],[Datumtijd]]))+TIME(HOUR(Data_Warmte[[#This Row],[Datumtijd]]),MINUTE(Data_Warmte[[#This Row],[Datumtijd]]),SECOND(Data_Warmte[[#This Row],[Datumtijd]]))</f>
        <v>1702.5416666666667</v>
      </c>
      <c r="C5768" s="11">
        <v>1.7600000000000001E-5</v>
      </c>
      <c r="D5768" s="7">
        <f>Data_Warmte[[#This Row],[Fractie]]/MAX(Data_Warmte[Fractie])</f>
        <v>4.2610233157385352E-2</v>
      </c>
    </row>
    <row r="5769" spans="1:4" x14ac:dyDescent="0.25">
      <c r="A5769" s="10">
        <v>44071.583333333336</v>
      </c>
      <c r="B5769" s="10">
        <f>DATE(1904,MONTH(Data_Warmte[[#This Row],[Datumtijd]]),DAY(Data_Warmte[[#This Row],[Datumtijd]]))+TIME(HOUR(Data_Warmte[[#This Row],[Datumtijd]]),MINUTE(Data_Warmte[[#This Row],[Datumtijd]]),SECOND(Data_Warmte[[#This Row],[Datumtijd]]))</f>
        <v>1702.5833333333333</v>
      </c>
      <c r="C5769" s="11">
        <v>1.6120000000000002E-5</v>
      </c>
      <c r="D5769" s="7">
        <f>Data_Warmte[[#This Row],[Fractie]]/MAX(Data_Warmte[Fractie])</f>
        <v>3.9027099914605221E-2</v>
      </c>
    </row>
    <row r="5770" spans="1:4" x14ac:dyDescent="0.25">
      <c r="A5770" s="10">
        <v>44071.625</v>
      </c>
      <c r="B5770" s="10">
        <f>DATE(1904,MONTH(Data_Warmte[[#This Row],[Datumtijd]]),DAY(Data_Warmte[[#This Row],[Datumtijd]]))+TIME(HOUR(Data_Warmte[[#This Row],[Datumtijd]]),MINUTE(Data_Warmte[[#This Row],[Datumtijd]]),SECOND(Data_Warmte[[#This Row],[Datumtijd]]))</f>
        <v>1702.625</v>
      </c>
      <c r="C5770" s="11">
        <v>1.6779999999999999E-5</v>
      </c>
      <c r="D5770" s="7">
        <f>Data_Warmte[[#This Row],[Fractie]]/MAX(Data_Warmte[Fractie])</f>
        <v>4.0624983658007166E-2</v>
      </c>
    </row>
    <row r="5771" spans="1:4" x14ac:dyDescent="0.25">
      <c r="A5771" s="10">
        <v>44071.666666666664</v>
      </c>
      <c r="B5771" s="10">
        <f>DATE(1904,MONTH(Data_Warmte[[#This Row],[Datumtijd]]),DAY(Data_Warmte[[#This Row],[Datumtijd]]))+TIME(HOUR(Data_Warmte[[#This Row],[Datumtijd]]),MINUTE(Data_Warmte[[#This Row],[Datumtijd]]),SECOND(Data_Warmte[[#This Row],[Datumtijd]]))</f>
        <v>1702.6666666666667</v>
      </c>
      <c r="C5771" s="11">
        <v>2.4616219999999984E-5</v>
      </c>
      <c r="D5771" s="7">
        <f>Data_Warmte[[#This Row],[Fractie]]/MAX(Data_Warmte[Fractie])</f>
        <v>5.9596754184857485E-2</v>
      </c>
    </row>
    <row r="5772" spans="1:4" x14ac:dyDescent="0.25">
      <c r="A5772" s="10">
        <v>44071.708333333336</v>
      </c>
      <c r="B5772" s="10">
        <f>DATE(1904,MONTH(Data_Warmte[[#This Row],[Datumtijd]]),DAY(Data_Warmte[[#This Row],[Datumtijd]]))+TIME(HOUR(Data_Warmte[[#This Row],[Datumtijd]]),MINUTE(Data_Warmte[[#This Row],[Datumtijd]]),SECOND(Data_Warmte[[#This Row],[Datumtijd]]))</f>
        <v>1702.7083333333333</v>
      </c>
      <c r="C5772" s="11">
        <v>4.1759579999999984E-5</v>
      </c>
      <c r="D5772" s="7">
        <f>Data_Warmte[[#This Row],[Fractie]]/MAX(Data_Warmte[Fractie])</f>
        <v>0.10110144547468668</v>
      </c>
    </row>
    <row r="5773" spans="1:4" x14ac:dyDescent="0.25">
      <c r="A5773" s="10">
        <v>44071.75</v>
      </c>
      <c r="B5773" s="10">
        <f>DATE(1904,MONTH(Data_Warmte[[#This Row],[Datumtijd]]),DAY(Data_Warmte[[#This Row],[Datumtijd]]))+TIME(HOUR(Data_Warmte[[#This Row],[Datumtijd]]),MINUTE(Data_Warmte[[#This Row],[Datumtijd]]),SECOND(Data_Warmte[[#This Row],[Datumtijd]]))</f>
        <v>1702.75</v>
      </c>
      <c r="C5773" s="11">
        <v>4.2316249999999983E-5</v>
      </c>
      <c r="D5773" s="7">
        <f>Data_Warmte[[#This Row],[Fractie]]/MAX(Data_Warmte[Fractie])</f>
        <v>0.10244916357080723</v>
      </c>
    </row>
    <row r="5774" spans="1:4" x14ac:dyDescent="0.25">
      <c r="A5774" s="10">
        <v>44071.791666666664</v>
      </c>
      <c r="B5774" s="10">
        <f>DATE(1904,MONTH(Data_Warmte[[#This Row],[Datumtijd]]),DAY(Data_Warmte[[#This Row],[Datumtijd]]))+TIME(HOUR(Data_Warmte[[#This Row],[Datumtijd]]),MINUTE(Data_Warmte[[#This Row],[Datumtijd]]),SECOND(Data_Warmte[[#This Row],[Datumtijd]]))</f>
        <v>1702.7916666666667</v>
      </c>
      <c r="C5774" s="11">
        <v>3.682678000000001E-5</v>
      </c>
      <c r="D5774" s="7">
        <f>Data_Warmte[[#This Row],[Fractie]]/MAX(Data_Warmte[Fractie])</f>
        <v>8.9158959217939551E-2</v>
      </c>
    </row>
    <row r="5775" spans="1:4" x14ac:dyDescent="0.25">
      <c r="A5775" s="10">
        <v>44071.833333333336</v>
      </c>
      <c r="B5775" s="10">
        <f>DATE(1904,MONTH(Data_Warmte[[#This Row],[Datumtijd]]),DAY(Data_Warmte[[#This Row],[Datumtijd]]))+TIME(HOUR(Data_Warmte[[#This Row],[Datumtijd]]),MINUTE(Data_Warmte[[#This Row],[Datumtijd]]),SECOND(Data_Warmte[[#This Row],[Datumtijd]]))</f>
        <v>1702.8333333333333</v>
      </c>
      <c r="C5775" s="11">
        <v>3.0878290000000005E-5</v>
      </c>
      <c r="D5775" s="7">
        <f>Data_Warmte[[#This Row],[Fractie]]/MAX(Data_Warmte[Fractie])</f>
        <v>7.4757450931895494E-2</v>
      </c>
    </row>
    <row r="5776" spans="1:4" x14ac:dyDescent="0.25">
      <c r="A5776" s="10">
        <v>44071.875</v>
      </c>
      <c r="B5776" s="10">
        <f>DATE(1904,MONTH(Data_Warmte[[#This Row],[Datumtijd]]),DAY(Data_Warmte[[#This Row],[Datumtijd]]))+TIME(HOUR(Data_Warmte[[#This Row],[Datumtijd]]),MINUTE(Data_Warmte[[#This Row],[Datumtijd]]),SECOND(Data_Warmte[[#This Row],[Datumtijd]]))</f>
        <v>1702.875</v>
      </c>
      <c r="C5776" s="11">
        <v>2.4993169999999988E-5</v>
      </c>
      <c r="D5776" s="7">
        <f>Data_Warmte[[#This Row],[Fractie]]/MAX(Data_Warmte[Fractie])</f>
        <v>6.0509363695577745E-2</v>
      </c>
    </row>
    <row r="5777" spans="1:4" x14ac:dyDescent="0.25">
      <c r="A5777" s="10">
        <v>44071.916666666664</v>
      </c>
      <c r="B5777" s="10">
        <f>DATE(1904,MONTH(Data_Warmte[[#This Row],[Datumtijd]]),DAY(Data_Warmte[[#This Row],[Datumtijd]]))+TIME(HOUR(Data_Warmte[[#This Row],[Datumtijd]]),MINUTE(Data_Warmte[[#This Row],[Datumtijd]]),SECOND(Data_Warmte[[#This Row],[Datumtijd]]))</f>
        <v>1702.9166666666667</v>
      </c>
      <c r="C5777" s="11">
        <v>2.0118999999999998E-5</v>
      </c>
      <c r="D5777" s="7">
        <f>Data_Warmte[[#This Row],[Fractie]]/MAX(Data_Warmte[Fractie])</f>
        <v>4.8708822778036127E-2</v>
      </c>
    </row>
    <row r="5778" spans="1:4" x14ac:dyDescent="0.25">
      <c r="A5778" s="10">
        <v>44071.958333333336</v>
      </c>
      <c r="B5778" s="10">
        <f>DATE(1904,MONTH(Data_Warmte[[#This Row],[Datumtijd]]),DAY(Data_Warmte[[#This Row],[Datumtijd]]))+TIME(HOUR(Data_Warmte[[#This Row],[Datumtijd]]),MINUTE(Data_Warmte[[#This Row],[Datumtijd]]),SECOND(Data_Warmte[[#This Row],[Datumtijd]]))</f>
        <v>1702.9583333333333</v>
      </c>
      <c r="C5778" s="11">
        <v>1.5644739999999999E-5</v>
      </c>
      <c r="D5778" s="7">
        <f>Data_Warmte[[#This Row],[Fractie]]/MAX(Data_Warmte[Fractie])</f>
        <v>3.7876478357197318E-2</v>
      </c>
    </row>
    <row r="5779" spans="1:4" x14ac:dyDescent="0.25">
      <c r="A5779" s="10">
        <v>44072</v>
      </c>
      <c r="B5779" s="10">
        <f>DATE(1904,MONTH(Data_Warmte[[#This Row],[Datumtijd]]),DAY(Data_Warmte[[#This Row],[Datumtijd]]))+TIME(HOUR(Data_Warmte[[#This Row],[Datumtijd]]),MINUTE(Data_Warmte[[#This Row],[Datumtijd]]),SECOND(Data_Warmte[[#This Row],[Datumtijd]]))</f>
        <v>1703</v>
      </c>
      <c r="C5779" s="11">
        <v>1.1958810000000002E-5</v>
      </c>
      <c r="D5779" s="7">
        <f>Data_Warmte[[#This Row],[Fractie]]/MAX(Data_Warmte[Fractie])</f>
        <v>2.8952709226413159E-2</v>
      </c>
    </row>
    <row r="5780" spans="1:4" x14ac:dyDescent="0.25">
      <c r="A5780" s="10">
        <v>44072.041666666664</v>
      </c>
      <c r="B5780" s="10">
        <f>DATE(1904,MONTH(Data_Warmte[[#This Row],[Datumtijd]]),DAY(Data_Warmte[[#This Row],[Datumtijd]]))+TIME(HOUR(Data_Warmte[[#This Row],[Datumtijd]]),MINUTE(Data_Warmte[[#This Row],[Datumtijd]]),SECOND(Data_Warmte[[#This Row],[Datumtijd]]))</f>
        <v>1703.0416666666667</v>
      </c>
      <c r="C5780" s="11">
        <v>9.5194999999999975E-6</v>
      </c>
      <c r="D5780" s="7">
        <f>Data_Warmte[[#This Row],[Fractie]]/MAX(Data_Warmte[Fractie])</f>
        <v>2.3047051962598281E-2</v>
      </c>
    </row>
    <row r="5781" spans="1:4" x14ac:dyDescent="0.25">
      <c r="A5781" s="10">
        <v>44072.083333333336</v>
      </c>
      <c r="B5781" s="10">
        <f>DATE(1904,MONTH(Data_Warmte[[#This Row],[Datumtijd]]),DAY(Data_Warmte[[#This Row],[Datumtijd]]))+TIME(HOUR(Data_Warmte[[#This Row],[Datumtijd]]),MINUTE(Data_Warmte[[#This Row],[Datumtijd]]),SECOND(Data_Warmte[[#This Row],[Datumtijd]]))</f>
        <v>1703.0833333333333</v>
      </c>
      <c r="C5781" s="11">
        <v>9.9167000000000045E-6</v>
      </c>
      <c r="D5781" s="7">
        <f>Data_Warmte[[#This Row],[Fractie]]/MAX(Data_Warmte[Fractie])</f>
        <v>2.4008687451809289E-2</v>
      </c>
    </row>
    <row r="5782" spans="1:4" x14ac:dyDescent="0.25">
      <c r="A5782" s="10">
        <v>44072.125</v>
      </c>
      <c r="B5782" s="10">
        <f>DATE(1904,MONTH(Data_Warmte[[#This Row],[Datumtijd]]),DAY(Data_Warmte[[#This Row],[Datumtijd]]))+TIME(HOUR(Data_Warmte[[#This Row],[Datumtijd]]),MINUTE(Data_Warmte[[#This Row],[Datumtijd]]),SECOND(Data_Warmte[[#This Row],[Datumtijd]]))</f>
        <v>1703.125</v>
      </c>
      <c r="C5782" s="11">
        <v>8.8553600000000005E-6</v>
      </c>
      <c r="D5782" s="7">
        <f>Data_Warmte[[#This Row],[Fractie]]/MAX(Data_Warmte[Fractie])</f>
        <v>2.1439145130260451E-2</v>
      </c>
    </row>
    <row r="5783" spans="1:4" x14ac:dyDescent="0.25">
      <c r="A5783" s="10">
        <v>44072.166666666664</v>
      </c>
      <c r="B5783" s="10">
        <f>DATE(1904,MONTH(Data_Warmte[[#This Row],[Datumtijd]]),DAY(Data_Warmte[[#This Row],[Datumtijd]]))+TIME(HOUR(Data_Warmte[[#This Row],[Datumtijd]]),MINUTE(Data_Warmte[[#This Row],[Datumtijd]]),SECOND(Data_Warmte[[#This Row],[Datumtijd]]))</f>
        <v>1703.1666666666667</v>
      </c>
      <c r="C5783" s="11">
        <v>7.9200000000000004E-6</v>
      </c>
      <c r="D5783" s="7">
        <f>Data_Warmte[[#This Row],[Fractie]]/MAX(Data_Warmte[Fractie])</f>
        <v>1.9174604920823408E-2</v>
      </c>
    </row>
    <row r="5784" spans="1:4" x14ac:dyDescent="0.25">
      <c r="A5784" s="10">
        <v>44072.208333333336</v>
      </c>
      <c r="B5784" s="10">
        <f>DATE(1904,MONTH(Data_Warmte[[#This Row],[Datumtijd]]),DAY(Data_Warmte[[#This Row],[Datumtijd]]))+TIME(HOUR(Data_Warmte[[#This Row],[Datumtijd]]),MINUTE(Data_Warmte[[#This Row],[Datumtijd]]),SECOND(Data_Warmte[[#This Row],[Datumtijd]]))</f>
        <v>1703.2083333333333</v>
      </c>
      <c r="C5784" s="11">
        <v>1.0675919999999999E-5</v>
      </c>
      <c r="D5784" s="7">
        <f>Data_Warmte[[#This Row],[Fractie]]/MAX(Data_Warmte[Fractie])</f>
        <v>2.5846786384635986E-2</v>
      </c>
    </row>
    <row r="5785" spans="1:4" x14ac:dyDescent="0.25">
      <c r="A5785" s="10">
        <v>44072.25</v>
      </c>
      <c r="B5785" s="10">
        <f>DATE(1904,MONTH(Data_Warmte[[#This Row],[Datumtijd]]),DAY(Data_Warmte[[#This Row],[Datumtijd]]))+TIME(HOUR(Data_Warmte[[#This Row],[Datumtijd]]),MINUTE(Data_Warmte[[#This Row],[Datumtijd]]),SECOND(Data_Warmte[[#This Row],[Datumtijd]]))</f>
        <v>1703.25</v>
      </c>
      <c r="C5785" s="11">
        <v>1.5371120000000001E-5</v>
      </c>
      <c r="D5785" s="7">
        <f>Data_Warmte[[#This Row],[Fractie]]/MAX(Data_Warmte[Fractie])</f>
        <v>3.7214034493758472E-2</v>
      </c>
    </row>
    <row r="5786" spans="1:4" x14ac:dyDescent="0.25">
      <c r="A5786" s="10">
        <v>44072.291666666664</v>
      </c>
      <c r="B5786" s="10">
        <f>DATE(1904,MONTH(Data_Warmte[[#This Row],[Datumtijd]]),DAY(Data_Warmte[[#This Row],[Datumtijd]]))+TIME(HOUR(Data_Warmte[[#This Row],[Datumtijd]]),MINUTE(Data_Warmte[[#This Row],[Datumtijd]]),SECOND(Data_Warmte[[#This Row],[Datumtijd]]))</f>
        <v>1703.2916666666667</v>
      </c>
      <c r="C5786" s="11">
        <v>3.48343E-5</v>
      </c>
      <c r="D5786" s="7">
        <f>Data_Warmte[[#This Row],[Fractie]]/MAX(Data_Warmte[Fractie])</f>
        <v>8.4335093458767524E-2</v>
      </c>
    </row>
    <row r="5787" spans="1:4" x14ac:dyDescent="0.25">
      <c r="A5787" s="10">
        <v>44072.333333333336</v>
      </c>
      <c r="B5787" s="10">
        <f>DATE(1904,MONTH(Data_Warmte[[#This Row],[Datumtijd]]),DAY(Data_Warmte[[#This Row],[Datumtijd]]))+TIME(HOUR(Data_Warmte[[#This Row],[Datumtijd]]),MINUTE(Data_Warmte[[#This Row],[Datumtijd]]),SECOND(Data_Warmte[[#This Row],[Datumtijd]]))</f>
        <v>1703.3333333333333</v>
      </c>
      <c r="C5787" s="11">
        <v>4.4101480000000003E-5</v>
      </c>
      <c r="D5787" s="7">
        <f>Data_Warmte[[#This Row],[Fractie]]/MAX(Data_Warmte[Fractie])</f>
        <v>0.10677126962419131</v>
      </c>
    </row>
    <row r="5788" spans="1:4" x14ac:dyDescent="0.25">
      <c r="A5788" s="10">
        <v>44072.375</v>
      </c>
      <c r="B5788" s="10">
        <f>DATE(1904,MONTH(Data_Warmte[[#This Row],[Datumtijd]]),DAY(Data_Warmte[[#This Row],[Datumtijd]]))+TIME(HOUR(Data_Warmte[[#This Row],[Datumtijd]]),MINUTE(Data_Warmte[[#This Row],[Datumtijd]]),SECOND(Data_Warmte[[#This Row],[Datumtijd]]))</f>
        <v>1703.375</v>
      </c>
      <c r="C5788" s="11">
        <v>4.1279999999999998E-5</v>
      </c>
      <c r="D5788" s="7">
        <f>Data_Warmte[[#This Row],[Fractie]]/MAX(Data_Warmte[Fractie])</f>
        <v>9.9940365041867457E-2</v>
      </c>
    </row>
    <row r="5789" spans="1:4" x14ac:dyDescent="0.25">
      <c r="A5789" s="10">
        <v>44072.416666666664</v>
      </c>
      <c r="B5789" s="10">
        <f>DATE(1904,MONTH(Data_Warmte[[#This Row],[Datumtijd]]),DAY(Data_Warmte[[#This Row],[Datumtijd]]))+TIME(HOUR(Data_Warmte[[#This Row],[Datumtijd]]),MINUTE(Data_Warmte[[#This Row],[Datumtijd]]),SECOND(Data_Warmte[[#This Row],[Datumtijd]]))</f>
        <v>1703.4166666666667</v>
      </c>
      <c r="C5789" s="11">
        <v>2.5680000000000001E-5</v>
      </c>
      <c r="D5789" s="7">
        <f>Data_Warmte[[#This Row],[Fractie]]/MAX(Data_Warmte[Fractie])</f>
        <v>6.2172203834184994E-2</v>
      </c>
    </row>
    <row r="5790" spans="1:4" x14ac:dyDescent="0.25">
      <c r="A5790" s="10">
        <v>44072.458333333336</v>
      </c>
      <c r="B5790" s="10">
        <f>DATE(1904,MONTH(Data_Warmte[[#This Row],[Datumtijd]]),DAY(Data_Warmte[[#This Row],[Datumtijd]]))+TIME(HOUR(Data_Warmte[[#This Row],[Datumtijd]]),MINUTE(Data_Warmte[[#This Row],[Datumtijd]]),SECOND(Data_Warmte[[#This Row],[Datumtijd]]))</f>
        <v>1703.4583333333333</v>
      </c>
      <c r="C5790" s="11">
        <v>3.177364E-5</v>
      </c>
      <c r="D5790" s="7">
        <f>Data_Warmte[[#This Row],[Fractie]]/MAX(Data_Warmte[Fractie])</f>
        <v>7.6925125491978719E-2</v>
      </c>
    </row>
    <row r="5791" spans="1:4" x14ac:dyDescent="0.25">
      <c r="A5791" s="10">
        <v>44072.5</v>
      </c>
      <c r="B5791" s="10">
        <f>DATE(1904,MONTH(Data_Warmte[[#This Row],[Datumtijd]]),DAY(Data_Warmte[[#This Row],[Datumtijd]]))+TIME(HOUR(Data_Warmte[[#This Row],[Datumtijd]]),MINUTE(Data_Warmte[[#This Row],[Datumtijd]]),SECOND(Data_Warmte[[#This Row],[Datumtijd]]))</f>
        <v>1703.5</v>
      </c>
      <c r="C5791" s="11">
        <v>2.9713429999999998E-5</v>
      </c>
      <c r="D5791" s="7">
        <f>Data_Warmte[[#This Row],[Fractie]]/MAX(Data_Warmte[Fractie])</f>
        <v>7.1937282966230032E-2</v>
      </c>
    </row>
    <row r="5792" spans="1:4" x14ac:dyDescent="0.25">
      <c r="A5792" s="10">
        <v>44072.541666666664</v>
      </c>
      <c r="B5792" s="10">
        <f>DATE(1904,MONTH(Data_Warmte[[#This Row],[Datumtijd]]),DAY(Data_Warmte[[#This Row],[Datumtijd]]))+TIME(HOUR(Data_Warmte[[#This Row],[Datumtijd]]),MINUTE(Data_Warmte[[#This Row],[Datumtijd]]),SECOND(Data_Warmte[[#This Row],[Datumtijd]]))</f>
        <v>1703.5416666666667</v>
      </c>
      <c r="C5792" s="11">
        <v>2.5598410000000003E-5</v>
      </c>
      <c r="D5792" s="7">
        <f>Data_Warmte[[#This Row],[Fractie]]/MAX(Data_Warmte[Fractie])</f>
        <v>6.1974671508996867E-2</v>
      </c>
    </row>
    <row r="5793" spans="1:4" x14ac:dyDescent="0.25">
      <c r="A5793" s="10">
        <v>44072.583333333336</v>
      </c>
      <c r="B5793" s="10">
        <f>DATE(1904,MONTH(Data_Warmte[[#This Row],[Datumtijd]]),DAY(Data_Warmte[[#This Row],[Datumtijd]]))+TIME(HOUR(Data_Warmte[[#This Row],[Datumtijd]]),MINUTE(Data_Warmte[[#This Row],[Datumtijd]]),SECOND(Data_Warmte[[#This Row],[Datumtijd]]))</f>
        <v>1703.5833333333333</v>
      </c>
      <c r="C5793" s="11">
        <v>2.1077570000000001E-5</v>
      </c>
      <c r="D5793" s="7">
        <f>Data_Warmte[[#This Row],[Fractie]]/MAX(Data_Warmte[Fractie])</f>
        <v>5.1029555232449474E-2</v>
      </c>
    </row>
    <row r="5794" spans="1:4" x14ac:dyDescent="0.25">
      <c r="A5794" s="10">
        <v>44072.625</v>
      </c>
      <c r="B5794" s="10">
        <f>DATE(1904,MONTH(Data_Warmte[[#This Row],[Datumtijd]]),DAY(Data_Warmte[[#This Row],[Datumtijd]]))+TIME(HOUR(Data_Warmte[[#This Row],[Datumtijd]]),MINUTE(Data_Warmte[[#This Row],[Datumtijd]]),SECOND(Data_Warmte[[#This Row],[Datumtijd]]))</f>
        <v>1703.625</v>
      </c>
      <c r="C5794" s="11">
        <v>2.1386249999999999E-5</v>
      </c>
      <c r="D5794" s="7">
        <f>Data_Warmte[[#This Row],[Fractie]]/MAX(Data_Warmte[Fractie])</f>
        <v>5.1776880617166614E-2</v>
      </c>
    </row>
    <row r="5795" spans="1:4" x14ac:dyDescent="0.25">
      <c r="A5795" s="10">
        <v>44072.666666666664</v>
      </c>
      <c r="B5795" s="10">
        <f>DATE(1904,MONTH(Data_Warmte[[#This Row],[Datumtijd]]),DAY(Data_Warmte[[#This Row],[Datumtijd]]))+TIME(HOUR(Data_Warmte[[#This Row],[Datumtijd]]),MINUTE(Data_Warmte[[#This Row],[Datumtijd]]),SECOND(Data_Warmte[[#This Row],[Datumtijd]]))</f>
        <v>1703.6666666666667</v>
      </c>
      <c r="C5795" s="11">
        <v>2.5679039999999995E-5</v>
      </c>
      <c r="D5795" s="7">
        <f>Data_Warmte[[#This Row],[Fractie]]/MAX(Data_Warmte[Fractie])</f>
        <v>6.2169879639649123E-2</v>
      </c>
    </row>
    <row r="5796" spans="1:4" x14ac:dyDescent="0.25">
      <c r="A5796" s="10">
        <v>44072.708333333336</v>
      </c>
      <c r="B5796" s="10">
        <f>DATE(1904,MONTH(Data_Warmte[[#This Row],[Datumtijd]]),DAY(Data_Warmte[[#This Row],[Datumtijd]]))+TIME(HOUR(Data_Warmte[[#This Row],[Datumtijd]]),MINUTE(Data_Warmte[[#This Row],[Datumtijd]]),SECOND(Data_Warmte[[#This Row],[Datumtijd]]))</f>
        <v>1703.7083333333333</v>
      </c>
      <c r="C5796" s="11">
        <v>3.5672660000000005E-5</v>
      </c>
      <c r="D5796" s="7">
        <f>Data_Warmte[[#This Row],[Fractie]]/MAX(Data_Warmte[Fractie])</f>
        <v>8.6364793178643998E-2</v>
      </c>
    </row>
    <row r="5797" spans="1:4" x14ac:dyDescent="0.25">
      <c r="A5797" s="10">
        <v>44072.75</v>
      </c>
      <c r="B5797" s="10">
        <f>DATE(1904,MONTH(Data_Warmte[[#This Row],[Datumtijd]]),DAY(Data_Warmte[[#This Row],[Datumtijd]]))+TIME(HOUR(Data_Warmte[[#This Row],[Datumtijd]]),MINUTE(Data_Warmte[[#This Row],[Datumtijd]]),SECOND(Data_Warmte[[#This Row],[Datumtijd]]))</f>
        <v>1703.75</v>
      </c>
      <c r="C5797" s="11">
        <v>3.9421979999999995E-5</v>
      </c>
      <c r="D5797" s="7">
        <f>Data_Warmte[[#This Row],[Fractie]]/MAX(Data_Warmte[Fractie])</f>
        <v>9.5442031779873968E-2</v>
      </c>
    </row>
    <row r="5798" spans="1:4" x14ac:dyDescent="0.25">
      <c r="A5798" s="10">
        <v>44072.791666666664</v>
      </c>
      <c r="B5798" s="10">
        <f>DATE(1904,MONTH(Data_Warmte[[#This Row],[Datumtijd]]),DAY(Data_Warmte[[#This Row],[Datumtijd]]))+TIME(HOUR(Data_Warmte[[#This Row],[Datumtijd]]),MINUTE(Data_Warmte[[#This Row],[Datumtijd]]),SECOND(Data_Warmte[[#This Row],[Datumtijd]]))</f>
        <v>1703.7916666666667</v>
      </c>
      <c r="C5798" s="11">
        <v>3.9731209999999997E-5</v>
      </c>
      <c r="D5798" s="7">
        <f>Data_Warmte[[#This Row],[Fractie]]/MAX(Data_Warmte[Fractie])</f>
        <v>9.6190688734377292E-2</v>
      </c>
    </row>
    <row r="5799" spans="1:4" x14ac:dyDescent="0.25">
      <c r="A5799" s="10">
        <v>44072.833333333336</v>
      </c>
      <c r="B5799" s="10">
        <f>DATE(1904,MONTH(Data_Warmte[[#This Row],[Datumtijd]]),DAY(Data_Warmte[[#This Row],[Datumtijd]]))+TIME(HOUR(Data_Warmte[[#This Row],[Datumtijd]]),MINUTE(Data_Warmte[[#This Row],[Datumtijd]]),SECOND(Data_Warmte[[#This Row],[Datumtijd]]))</f>
        <v>1703.8333333333333</v>
      </c>
      <c r="C5799" s="11">
        <v>3.1175399999999993E-5</v>
      </c>
      <c r="D5799" s="7">
        <f>Data_Warmte[[#This Row],[Fractie]]/MAX(Data_Warmte[Fractie])</f>
        <v>7.5476764930383577E-2</v>
      </c>
    </row>
    <row r="5800" spans="1:4" x14ac:dyDescent="0.25">
      <c r="A5800" s="10">
        <v>44072.875</v>
      </c>
      <c r="B5800" s="10">
        <f>DATE(1904,MONTH(Data_Warmte[[#This Row],[Datumtijd]]),DAY(Data_Warmte[[#This Row],[Datumtijd]]))+TIME(HOUR(Data_Warmte[[#This Row],[Datumtijd]]),MINUTE(Data_Warmte[[#This Row],[Datumtijd]]),SECOND(Data_Warmte[[#This Row],[Datumtijd]]))</f>
        <v>1703.875</v>
      </c>
      <c r="C5800" s="11">
        <v>2.0294309999999994E-5</v>
      </c>
      <c r="D5800" s="7">
        <f>Data_Warmte[[#This Row],[Fractie]]/MAX(Data_Warmte[Fractie])</f>
        <v>4.9133254594787318E-2</v>
      </c>
    </row>
    <row r="5801" spans="1:4" x14ac:dyDescent="0.25">
      <c r="A5801" s="10">
        <v>44072.916666666664</v>
      </c>
      <c r="B5801" s="10">
        <f>DATE(1904,MONTH(Data_Warmte[[#This Row],[Datumtijd]]),DAY(Data_Warmte[[#This Row],[Datumtijd]]))+TIME(HOUR(Data_Warmte[[#This Row],[Datumtijd]]),MINUTE(Data_Warmte[[#This Row],[Datumtijd]]),SECOND(Data_Warmte[[#This Row],[Datumtijd]]))</f>
        <v>1703.9166666666667</v>
      </c>
      <c r="C5801" s="11">
        <v>1.8743999999999999E-5</v>
      </c>
      <c r="D5801" s="7">
        <f>Data_Warmte[[#This Row],[Fractie]]/MAX(Data_Warmte[Fractie])</f>
        <v>4.5379898312615394E-2</v>
      </c>
    </row>
    <row r="5802" spans="1:4" x14ac:dyDescent="0.25">
      <c r="A5802" s="10">
        <v>44072.958333333336</v>
      </c>
      <c r="B5802" s="10">
        <f>DATE(1904,MONTH(Data_Warmte[[#This Row],[Datumtijd]]),DAY(Data_Warmte[[#This Row],[Datumtijd]]))+TIME(HOUR(Data_Warmte[[#This Row],[Datumtijd]]),MINUTE(Data_Warmte[[#This Row],[Datumtijd]]),SECOND(Data_Warmte[[#This Row],[Datumtijd]]))</f>
        <v>1703.9583333333333</v>
      </c>
      <c r="C5802" s="11">
        <v>1.3565880000000004E-5</v>
      </c>
      <c r="D5802" s="7">
        <f>Data_Warmte[[#This Row],[Fractie]]/MAX(Data_Warmte[Fractie])</f>
        <v>3.284348351051767E-2</v>
      </c>
    </row>
    <row r="5803" spans="1:4" x14ac:dyDescent="0.25">
      <c r="A5803" s="10">
        <v>44073</v>
      </c>
      <c r="B5803" s="10">
        <f>DATE(1904,MONTH(Data_Warmte[[#This Row],[Datumtijd]]),DAY(Data_Warmte[[#This Row],[Datumtijd]]))+TIME(HOUR(Data_Warmte[[#This Row],[Datumtijd]]),MINUTE(Data_Warmte[[#This Row],[Datumtijd]]),SECOND(Data_Warmte[[#This Row],[Datumtijd]]))</f>
        <v>1704</v>
      </c>
      <c r="C5803" s="11">
        <v>1.0449999999999997E-5</v>
      </c>
      <c r="D5803" s="7">
        <f>Data_Warmte[[#This Row],[Fractie]]/MAX(Data_Warmte[Fractie])</f>
        <v>2.5299825937197543E-2</v>
      </c>
    </row>
    <row r="5804" spans="1:4" x14ac:dyDescent="0.25">
      <c r="A5804" s="10">
        <v>44073.041666666664</v>
      </c>
      <c r="B5804" s="10">
        <f>DATE(1904,MONTH(Data_Warmte[[#This Row],[Datumtijd]]),DAY(Data_Warmte[[#This Row],[Datumtijd]]))+TIME(HOUR(Data_Warmte[[#This Row],[Datumtijd]]),MINUTE(Data_Warmte[[#This Row],[Datumtijd]]),SECOND(Data_Warmte[[#This Row],[Datumtijd]]))</f>
        <v>1704.0416666666667</v>
      </c>
      <c r="C5804" s="11">
        <v>7.34E-6</v>
      </c>
      <c r="D5804" s="7">
        <f>Data_Warmte[[#This Row],[Fractie]]/MAX(Data_Warmte[Fractie])</f>
        <v>1.7770404055409573E-2</v>
      </c>
    </row>
    <row r="5805" spans="1:4" x14ac:dyDescent="0.25">
      <c r="A5805" s="10">
        <v>44073.083333333336</v>
      </c>
      <c r="B5805" s="10">
        <f>DATE(1904,MONTH(Data_Warmte[[#This Row],[Datumtijd]]),DAY(Data_Warmte[[#This Row],[Datumtijd]]))+TIME(HOUR(Data_Warmte[[#This Row],[Datumtijd]]),MINUTE(Data_Warmte[[#This Row],[Datumtijd]]),SECOND(Data_Warmte[[#This Row],[Datumtijd]]))</f>
        <v>1704.0833333333333</v>
      </c>
      <c r="C5805" s="11">
        <v>6.4799999999999998E-6</v>
      </c>
      <c r="D5805" s="7">
        <f>Data_Warmte[[#This Row],[Fractie]]/MAX(Data_Warmte[Fractie])</f>
        <v>1.5688313117037334E-2</v>
      </c>
    </row>
    <row r="5806" spans="1:4" x14ac:dyDescent="0.25">
      <c r="A5806" s="10">
        <v>44073.125</v>
      </c>
      <c r="B5806" s="10">
        <f>DATE(1904,MONTH(Data_Warmte[[#This Row],[Datumtijd]]),DAY(Data_Warmte[[#This Row],[Datumtijd]]))+TIME(HOUR(Data_Warmte[[#This Row],[Datumtijd]]),MINUTE(Data_Warmte[[#This Row],[Datumtijd]]),SECOND(Data_Warmte[[#This Row],[Datumtijd]]))</f>
        <v>1704.125</v>
      </c>
      <c r="C5806" s="11">
        <v>6.64E-6</v>
      </c>
      <c r="D5806" s="7">
        <f>Data_Warmte[[#This Row],[Fractie]]/MAX(Data_Warmte[Fractie])</f>
        <v>1.6075678873013564E-2</v>
      </c>
    </row>
    <row r="5807" spans="1:4" x14ac:dyDescent="0.25">
      <c r="A5807" s="10">
        <v>44073.166666666664</v>
      </c>
      <c r="B5807" s="10">
        <f>DATE(1904,MONTH(Data_Warmte[[#This Row],[Datumtijd]]),DAY(Data_Warmte[[#This Row],[Datumtijd]]))+TIME(HOUR(Data_Warmte[[#This Row],[Datumtijd]]),MINUTE(Data_Warmte[[#This Row],[Datumtijd]]),SECOND(Data_Warmte[[#This Row],[Datumtijd]]))</f>
        <v>1704.1666666666667</v>
      </c>
      <c r="C5807" s="11">
        <v>6.4899999999999997E-6</v>
      </c>
      <c r="D5807" s="7">
        <f>Data_Warmte[[#This Row],[Fractie]]/MAX(Data_Warmte[Fractie])</f>
        <v>1.5712523476785846E-2</v>
      </c>
    </row>
    <row r="5808" spans="1:4" x14ac:dyDescent="0.25">
      <c r="A5808" s="10">
        <v>44073.208333333336</v>
      </c>
      <c r="B5808" s="10">
        <f>DATE(1904,MONTH(Data_Warmte[[#This Row],[Datumtijd]]),DAY(Data_Warmte[[#This Row],[Datumtijd]]))+TIME(HOUR(Data_Warmte[[#This Row],[Datumtijd]]),MINUTE(Data_Warmte[[#This Row],[Datumtijd]]),SECOND(Data_Warmte[[#This Row],[Datumtijd]]))</f>
        <v>1704.2083333333333</v>
      </c>
      <c r="C5808" s="11">
        <v>7.17E-6</v>
      </c>
      <c r="D5808" s="7">
        <f>Data_Warmte[[#This Row],[Fractie]]/MAX(Data_Warmte[Fractie])</f>
        <v>1.7358827939684827E-2</v>
      </c>
    </row>
    <row r="5809" spans="1:4" x14ac:dyDescent="0.25">
      <c r="A5809" s="10">
        <v>44073.25</v>
      </c>
      <c r="B5809" s="10">
        <f>DATE(1904,MONTH(Data_Warmte[[#This Row],[Datumtijd]]),DAY(Data_Warmte[[#This Row],[Datumtijd]]))+TIME(HOUR(Data_Warmte[[#This Row],[Datumtijd]]),MINUTE(Data_Warmte[[#This Row],[Datumtijd]]),SECOND(Data_Warmte[[#This Row],[Datumtijd]]))</f>
        <v>1704.25</v>
      </c>
      <c r="C5809" s="11">
        <v>9.8800000000000003E-6</v>
      </c>
      <c r="D5809" s="7">
        <f>Data_Warmte[[#This Row],[Fractie]]/MAX(Data_Warmte[Fractie])</f>
        <v>2.391983543153223E-2</v>
      </c>
    </row>
    <row r="5810" spans="1:4" x14ac:dyDescent="0.25">
      <c r="A5810" s="10">
        <v>44073.291666666664</v>
      </c>
      <c r="B5810" s="10">
        <f>DATE(1904,MONTH(Data_Warmte[[#This Row],[Datumtijd]]),DAY(Data_Warmte[[#This Row],[Datumtijd]]))+TIME(HOUR(Data_Warmte[[#This Row],[Datumtijd]]),MINUTE(Data_Warmte[[#This Row],[Datumtijd]]),SECOND(Data_Warmte[[#This Row],[Datumtijd]]))</f>
        <v>1704.2916666666667</v>
      </c>
      <c r="C5810" s="11">
        <v>2.7034770000000002E-5</v>
      </c>
      <c r="D5810" s="7">
        <f>Data_Warmte[[#This Row],[Fractie]]/MAX(Data_Warmte[Fractie])</f>
        <v>6.5452150741834483E-2</v>
      </c>
    </row>
    <row r="5811" spans="1:4" x14ac:dyDescent="0.25">
      <c r="A5811" s="10">
        <v>44073.333333333336</v>
      </c>
      <c r="B5811" s="10">
        <f>DATE(1904,MONTH(Data_Warmte[[#This Row],[Datumtijd]]),DAY(Data_Warmte[[#This Row],[Datumtijd]]))+TIME(HOUR(Data_Warmte[[#This Row],[Datumtijd]]),MINUTE(Data_Warmte[[#This Row],[Datumtijd]]),SECOND(Data_Warmte[[#This Row],[Datumtijd]]))</f>
        <v>1704.3333333333333</v>
      </c>
      <c r="C5811" s="11">
        <v>4.3891780000000004E-5</v>
      </c>
      <c r="D5811" s="7">
        <f>Data_Warmte[[#This Row],[Fractie]]/MAX(Data_Warmte[Fractie])</f>
        <v>0.10626357838026497</v>
      </c>
    </row>
    <row r="5812" spans="1:4" x14ac:dyDescent="0.25">
      <c r="A5812" s="10">
        <v>44073.375</v>
      </c>
      <c r="B5812" s="10">
        <f>DATE(1904,MONTH(Data_Warmte[[#This Row],[Datumtijd]]),DAY(Data_Warmte[[#This Row],[Datumtijd]]))+TIME(HOUR(Data_Warmte[[#This Row],[Datumtijd]]),MINUTE(Data_Warmte[[#This Row],[Datumtijd]]),SECOND(Data_Warmte[[#This Row],[Datumtijd]]))</f>
        <v>1704.375</v>
      </c>
      <c r="C5812" s="11">
        <v>4.2455000000000013E-5</v>
      </c>
      <c r="D5812" s="7">
        <f>Data_Warmte[[#This Row],[Fractie]]/MAX(Data_Warmte[Fractie])</f>
        <v>0.10278508231231794</v>
      </c>
    </row>
    <row r="5813" spans="1:4" x14ac:dyDescent="0.25">
      <c r="A5813" s="10">
        <v>44073.416666666664</v>
      </c>
      <c r="B5813" s="10">
        <f>DATE(1904,MONTH(Data_Warmte[[#This Row],[Datumtijd]]),DAY(Data_Warmte[[#This Row],[Datumtijd]]))+TIME(HOUR(Data_Warmte[[#This Row],[Datumtijd]]),MINUTE(Data_Warmte[[#This Row],[Datumtijd]]),SECOND(Data_Warmte[[#This Row],[Datumtijd]]))</f>
        <v>1704.4166666666667</v>
      </c>
      <c r="C5813" s="11">
        <v>3.3568480000000014E-5</v>
      </c>
      <c r="D5813" s="7">
        <f>Data_Warmte[[#This Row],[Fractie]]/MAX(Data_Warmte[Fractie])</f>
        <v>8.1270497701081121E-2</v>
      </c>
    </row>
    <row r="5814" spans="1:4" x14ac:dyDescent="0.25">
      <c r="A5814" s="10">
        <v>44073.458333333336</v>
      </c>
      <c r="B5814" s="10">
        <f>DATE(1904,MONTH(Data_Warmte[[#This Row],[Datumtijd]]),DAY(Data_Warmte[[#This Row],[Datumtijd]]))+TIME(HOUR(Data_Warmte[[#This Row],[Datumtijd]]),MINUTE(Data_Warmte[[#This Row],[Datumtijd]]),SECOND(Data_Warmte[[#This Row],[Datumtijd]]))</f>
        <v>1704.4583333333333</v>
      </c>
      <c r="C5814" s="11">
        <v>2.8949999999999999E-5</v>
      </c>
      <c r="D5814" s="7">
        <f>Data_Warmte[[#This Row],[Fractie]]/MAX(Data_Warmte[Fractie])</f>
        <v>7.0088991471949191E-2</v>
      </c>
    </row>
    <row r="5815" spans="1:4" x14ac:dyDescent="0.25">
      <c r="A5815" s="10">
        <v>44073.5</v>
      </c>
      <c r="B5815" s="10">
        <f>DATE(1904,MONTH(Data_Warmte[[#This Row],[Datumtijd]]),DAY(Data_Warmte[[#This Row],[Datumtijd]]))+TIME(HOUR(Data_Warmte[[#This Row],[Datumtijd]]),MINUTE(Data_Warmte[[#This Row],[Datumtijd]]),SECOND(Data_Warmte[[#This Row],[Datumtijd]]))</f>
        <v>1704.5</v>
      </c>
      <c r="C5815" s="11">
        <v>2.8220000000000001E-5</v>
      </c>
      <c r="D5815" s="7">
        <f>Data_Warmte[[#This Row],[Fractie]]/MAX(Data_Warmte[Fractie])</f>
        <v>6.8321635210307652E-2</v>
      </c>
    </row>
    <row r="5816" spans="1:4" x14ac:dyDescent="0.25">
      <c r="A5816" s="10">
        <v>44073.541666666664</v>
      </c>
      <c r="B5816" s="10">
        <f>DATE(1904,MONTH(Data_Warmte[[#This Row],[Datumtijd]]),DAY(Data_Warmte[[#This Row],[Datumtijd]]))+TIME(HOUR(Data_Warmte[[#This Row],[Datumtijd]]),MINUTE(Data_Warmte[[#This Row],[Datumtijd]]),SECOND(Data_Warmte[[#This Row],[Datumtijd]]))</f>
        <v>1704.5416666666667</v>
      </c>
      <c r="C5816" s="11">
        <v>2.6426200000000001E-5</v>
      </c>
      <c r="D5816" s="7">
        <f>Data_Warmte[[#This Row],[Fractie]]/MAX(Data_Warmte[Fractie])</f>
        <v>6.3978780878619135E-2</v>
      </c>
    </row>
    <row r="5817" spans="1:4" x14ac:dyDescent="0.25">
      <c r="A5817" s="10">
        <v>44073.583333333336</v>
      </c>
      <c r="B5817" s="10">
        <f>DATE(1904,MONTH(Data_Warmte[[#This Row],[Datumtijd]]),DAY(Data_Warmte[[#This Row],[Datumtijd]]))+TIME(HOUR(Data_Warmte[[#This Row],[Datumtijd]]),MINUTE(Data_Warmte[[#This Row],[Datumtijd]]),SECOND(Data_Warmte[[#This Row],[Datumtijd]]))</f>
        <v>1704.5833333333333</v>
      </c>
      <c r="C5817" s="11">
        <v>2.0659120000000002E-5</v>
      </c>
      <c r="D5817" s="7">
        <f>Data_Warmte[[#This Row],[Fractie]]/MAX(Data_Warmte[Fractie])</f>
        <v>5.0016472728772896E-2</v>
      </c>
    </row>
    <row r="5818" spans="1:4" x14ac:dyDescent="0.25">
      <c r="A5818" s="10">
        <v>44073.625</v>
      </c>
      <c r="B5818" s="10">
        <f>DATE(1904,MONTH(Data_Warmte[[#This Row],[Datumtijd]]),DAY(Data_Warmte[[#This Row],[Datumtijd]]))+TIME(HOUR(Data_Warmte[[#This Row],[Datumtijd]]),MINUTE(Data_Warmte[[#This Row],[Datumtijd]]),SECOND(Data_Warmte[[#This Row],[Datumtijd]]))</f>
        <v>1704.625</v>
      </c>
      <c r="C5818" s="11">
        <v>1.9693120000000011E-5</v>
      </c>
      <c r="D5818" s="7">
        <f>Data_Warmte[[#This Row],[Fractie]]/MAX(Data_Warmte[Fractie])</f>
        <v>4.7677751977066425E-2</v>
      </c>
    </row>
    <row r="5819" spans="1:4" x14ac:dyDescent="0.25">
      <c r="A5819" s="10">
        <v>44073.666666666664</v>
      </c>
      <c r="B5819" s="10">
        <f>DATE(1904,MONTH(Data_Warmte[[#This Row],[Datumtijd]]),DAY(Data_Warmte[[#This Row],[Datumtijd]]))+TIME(HOUR(Data_Warmte[[#This Row],[Datumtijd]]),MINUTE(Data_Warmte[[#This Row],[Datumtijd]]),SECOND(Data_Warmte[[#This Row],[Datumtijd]]))</f>
        <v>1704.6666666666667</v>
      </c>
      <c r="C5819" s="11">
        <v>1.84E-5</v>
      </c>
      <c r="D5819" s="7">
        <f>Data_Warmte[[#This Row],[Fractie]]/MAX(Data_Warmte[Fractie])</f>
        <v>4.4547061937266506E-2</v>
      </c>
    </row>
    <row r="5820" spans="1:4" x14ac:dyDescent="0.25">
      <c r="A5820" s="10">
        <v>44073.708333333336</v>
      </c>
      <c r="B5820" s="10">
        <f>DATE(1904,MONTH(Data_Warmte[[#This Row],[Datumtijd]]),DAY(Data_Warmte[[#This Row],[Datumtijd]]))+TIME(HOUR(Data_Warmte[[#This Row],[Datumtijd]]),MINUTE(Data_Warmte[[#This Row],[Datumtijd]]),SECOND(Data_Warmte[[#This Row],[Datumtijd]]))</f>
        <v>1704.7083333333333</v>
      </c>
      <c r="C5820" s="11">
        <v>3.0934149999999996E-5</v>
      </c>
      <c r="D5820" s="7">
        <f>Data_Warmte[[#This Row],[Fractie]]/MAX(Data_Warmte[Fractie])</f>
        <v>7.4892690001450671E-2</v>
      </c>
    </row>
    <row r="5821" spans="1:4" x14ac:dyDescent="0.25">
      <c r="A5821" s="10">
        <v>44073.75</v>
      </c>
      <c r="B5821" s="10">
        <f>DATE(1904,MONTH(Data_Warmte[[#This Row],[Datumtijd]]),DAY(Data_Warmte[[#This Row],[Datumtijd]]))+TIME(HOUR(Data_Warmte[[#This Row],[Datumtijd]]),MINUTE(Data_Warmte[[#This Row],[Datumtijd]]),SECOND(Data_Warmte[[#This Row],[Datumtijd]]))</f>
        <v>1704.75</v>
      </c>
      <c r="C5821" s="11">
        <v>3.7303760000000004E-5</v>
      </c>
      <c r="D5821" s="7">
        <f>Data_Warmte[[#This Row],[Fractie]]/MAX(Data_Warmte[Fractie])</f>
        <v>9.0313744957224176E-2</v>
      </c>
    </row>
    <row r="5822" spans="1:4" x14ac:dyDescent="0.25">
      <c r="A5822" s="10">
        <v>44073.791666666664</v>
      </c>
      <c r="B5822" s="10">
        <f>DATE(1904,MONTH(Data_Warmte[[#This Row],[Datumtijd]]),DAY(Data_Warmte[[#This Row],[Datumtijd]]))+TIME(HOUR(Data_Warmte[[#This Row],[Datumtijd]]),MINUTE(Data_Warmte[[#This Row],[Datumtijd]]),SECOND(Data_Warmte[[#This Row],[Datumtijd]]))</f>
        <v>1704.7916666666667</v>
      </c>
      <c r="C5822" s="11">
        <v>3.4930239999999996E-5</v>
      </c>
      <c r="D5822" s="7">
        <f>Data_Warmte[[#This Row],[Fractie]]/MAX(Data_Warmte[Fractie])</f>
        <v>8.4567367650194764E-2</v>
      </c>
    </row>
    <row r="5823" spans="1:4" x14ac:dyDescent="0.25">
      <c r="A5823" s="10">
        <v>44073.833333333336</v>
      </c>
      <c r="B5823" s="10">
        <f>DATE(1904,MONTH(Data_Warmte[[#This Row],[Datumtijd]]),DAY(Data_Warmte[[#This Row],[Datumtijd]]))+TIME(HOUR(Data_Warmte[[#This Row],[Datumtijd]]),MINUTE(Data_Warmte[[#This Row],[Datumtijd]]),SECOND(Data_Warmte[[#This Row],[Datumtijd]]))</f>
        <v>1704.8333333333333</v>
      </c>
      <c r="C5823" s="11">
        <v>2.9394000000000007E-5</v>
      </c>
      <c r="D5823" s="7">
        <f>Data_Warmte[[#This Row],[Fractie]]/MAX(Data_Warmte[Fractie])</f>
        <v>7.1163931444783252E-2</v>
      </c>
    </row>
    <row r="5824" spans="1:4" x14ac:dyDescent="0.25">
      <c r="A5824" s="10">
        <v>44073.875</v>
      </c>
      <c r="B5824" s="10">
        <f>DATE(1904,MONTH(Data_Warmte[[#This Row],[Datumtijd]]),DAY(Data_Warmte[[#This Row],[Datumtijd]]))+TIME(HOUR(Data_Warmte[[#This Row],[Datumtijd]]),MINUTE(Data_Warmte[[#This Row],[Datumtijd]]),SECOND(Data_Warmte[[#This Row],[Datumtijd]]))</f>
        <v>1704.875</v>
      </c>
      <c r="C5824" s="11">
        <v>2.1727600000000005E-5</v>
      </c>
      <c r="D5824" s="7">
        <f>Data_Warmte[[#This Row],[Fractie]]/MAX(Data_Warmte[Fractie])</f>
        <v>5.2603301247182169E-2</v>
      </c>
    </row>
    <row r="5825" spans="1:4" x14ac:dyDescent="0.25">
      <c r="A5825" s="10">
        <v>44073.916666666664</v>
      </c>
      <c r="B5825" s="10">
        <f>DATE(1904,MONTH(Data_Warmte[[#This Row],[Datumtijd]]),DAY(Data_Warmte[[#This Row],[Datumtijd]]))+TIME(HOUR(Data_Warmte[[#This Row],[Datumtijd]]),MINUTE(Data_Warmte[[#This Row],[Datumtijd]]),SECOND(Data_Warmte[[#This Row],[Datumtijd]]))</f>
        <v>1704.9166666666667</v>
      </c>
      <c r="C5825" s="11">
        <v>1.7447850000000009E-5</v>
      </c>
      <c r="D5825" s="7">
        <f>Data_Warmte[[#This Row],[Fractie]]/MAX(Data_Warmte[Fractie])</f>
        <v>4.2241872533811731E-2</v>
      </c>
    </row>
    <row r="5826" spans="1:4" x14ac:dyDescent="0.25">
      <c r="A5826" s="10">
        <v>44073.958333333336</v>
      </c>
      <c r="B5826" s="10">
        <f>DATE(1904,MONTH(Data_Warmte[[#This Row],[Datumtijd]]),DAY(Data_Warmte[[#This Row],[Datumtijd]]))+TIME(HOUR(Data_Warmte[[#This Row],[Datumtijd]]),MINUTE(Data_Warmte[[#This Row],[Datumtijd]]),SECOND(Data_Warmte[[#This Row],[Datumtijd]]))</f>
        <v>1704.9583333333333</v>
      </c>
      <c r="C5826" s="11">
        <v>1.1507900000000002E-5</v>
      </c>
      <c r="D5826" s="7">
        <f>Data_Warmte[[#This Row],[Fractie]]/MAX(Data_Warmte[Fractie])</f>
        <v>2.7861039894992896E-2</v>
      </c>
    </row>
    <row r="5827" spans="1:4" x14ac:dyDescent="0.25">
      <c r="A5827" s="10">
        <v>44074</v>
      </c>
      <c r="B5827" s="10">
        <f>DATE(1904,MONTH(Data_Warmte[[#This Row],[Datumtijd]]),DAY(Data_Warmte[[#This Row],[Datumtijd]]))+TIME(HOUR(Data_Warmte[[#This Row],[Datumtijd]]),MINUTE(Data_Warmte[[#This Row],[Datumtijd]]),SECOND(Data_Warmte[[#This Row],[Datumtijd]]))</f>
        <v>1705</v>
      </c>
      <c r="C5827" s="11">
        <v>9.2871999999999981E-6</v>
      </c>
      <c r="D5827" s="7">
        <f>Data_Warmte[[#This Row],[Fractie]]/MAX(Data_Warmte[Fractie])</f>
        <v>2.2484645305640292E-2</v>
      </c>
    </row>
    <row r="5828" spans="1:4" x14ac:dyDescent="0.25">
      <c r="A5828" s="10">
        <v>44074.041666666664</v>
      </c>
      <c r="B5828" s="10">
        <f>DATE(1904,MONTH(Data_Warmte[[#This Row],[Datumtijd]]),DAY(Data_Warmte[[#This Row],[Datumtijd]]))+TIME(HOUR(Data_Warmte[[#This Row],[Datumtijd]]),MINUTE(Data_Warmte[[#This Row],[Datumtijd]]),SECOND(Data_Warmte[[#This Row],[Datumtijd]]))</f>
        <v>1705.0416666666667</v>
      </c>
      <c r="C5828" s="11">
        <v>8.2914100000000023E-6</v>
      </c>
      <c r="D5828" s="7">
        <f>Data_Warmte[[#This Row],[Fractie]]/MAX(Data_Warmte[Fractie])</f>
        <v>2.0073801892242987E-2</v>
      </c>
    </row>
    <row r="5829" spans="1:4" x14ac:dyDescent="0.25">
      <c r="A5829" s="10">
        <v>44074.083333333336</v>
      </c>
      <c r="B5829" s="10">
        <f>DATE(1904,MONTH(Data_Warmte[[#This Row],[Datumtijd]]),DAY(Data_Warmte[[#This Row],[Datumtijd]]))+TIME(HOUR(Data_Warmte[[#This Row],[Datumtijd]]),MINUTE(Data_Warmte[[#This Row],[Datumtijd]]),SECOND(Data_Warmte[[#This Row],[Datumtijd]]))</f>
        <v>1705.0833333333333</v>
      </c>
      <c r="C5829" s="11">
        <v>8.0671599999999985E-6</v>
      </c>
      <c r="D5829" s="7">
        <f>Data_Warmte[[#This Row],[Fractie]]/MAX(Data_Warmte[Fractie])</f>
        <v>1.9530884574882543E-2</v>
      </c>
    </row>
    <row r="5830" spans="1:4" x14ac:dyDescent="0.25">
      <c r="A5830" s="10">
        <v>44074.125</v>
      </c>
      <c r="B5830" s="10">
        <f>DATE(1904,MONTH(Data_Warmte[[#This Row],[Datumtijd]]),DAY(Data_Warmte[[#This Row],[Datumtijd]]))+TIME(HOUR(Data_Warmte[[#This Row],[Datumtijd]]),MINUTE(Data_Warmte[[#This Row],[Datumtijd]]),SECOND(Data_Warmte[[#This Row],[Datumtijd]]))</f>
        <v>1705.125</v>
      </c>
      <c r="C5830" s="11">
        <v>8.7850200000000028E-6</v>
      </c>
      <c r="D5830" s="7">
        <f>Data_Warmte[[#This Row],[Fractie]]/MAX(Data_Warmte[Fractie])</f>
        <v>2.1268849459789407E-2</v>
      </c>
    </row>
    <row r="5831" spans="1:4" x14ac:dyDescent="0.25">
      <c r="A5831" s="10">
        <v>44074.166666666664</v>
      </c>
      <c r="B5831" s="10">
        <f>DATE(1904,MONTH(Data_Warmte[[#This Row],[Datumtijd]]),DAY(Data_Warmte[[#This Row],[Datumtijd]]))+TIME(HOUR(Data_Warmte[[#This Row],[Datumtijd]]),MINUTE(Data_Warmte[[#This Row],[Datumtijd]]),SECOND(Data_Warmte[[#This Row],[Datumtijd]]))</f>
        <v>1705.1666666666667</v>
      </c>
      <c r="C5831" s="11">
        <v>7.9699999999999999E-6</v>
      </c>
      <c r="D5831" s="7">
        <f>Data_Warmte[[#This Row],[Fractie]]/MAX(Data_Warmte[Fractie])</f>
        <v>1.9295656719565981E-2</v>
      </c>
    </row>
    <row r="5832" spans="1:4" x14ac:dyDescent="0.25">
      <c r="A5832" s="10">
        <v>44074.208333333336</v>
      </c>
      <c r="B5832" s="10">
        <f>DATE(1904,MONTH(Data_Warmte[[#This Row],[Datumtijd]]),DAY(Data_Warmte[[#This Row],[Datumtijd]]))+TIME(HOUR(Data_Warmte[[#This Row],[Datumtijd]]),MINUTE(Data_Warmte[[#This Row],[Datumtijd]]),SECOND(Data_Warmte[[#This Row],[Datumtijd]]))</f>
        <v>1705.2083333333333</v>
      </c>
      <c r="C5832" s="11">
        <v>1.149E-5</v>
      </c>
      <c r="D5832" s="7">
        <f>Data_Warmte[[#This Row],[Fractie]]/MAX(Data_Warmte[Fractie])</f>
        <v>2.7817703351043051E-2</v>
      </c>
    </row>
    <row r="5833" spans="1:4" x14ac:dyDescent="0.25">
      <c r="A5833" s="10">
        <v>44074.25</v>
      </c>
      <c r="B5833" s="10">
        <f>DATE(1904,MONTH(Data_Warmte[[#This Row],[Datumtijd]]),DAY(Data_Warmte[[#This Row],[Datumtijd]]))+TIME(HOUR(Data_Warmte[[#This Row],[Datumtijd]]),MINUTE(Data_Warmte[[#This Row],[Datumtijd]]),SECOND(Data_Warmte[[#This Row],[Datumtijd]]))</f>
        <v>1705.25</v>
      </c>
      <c r="C5833" s="11">
        <v>3.0677520000000014E-5</v>
      </c>
      <c r="D5833" s="7">
        <f>Data_Warmte[[#This Row],[Fractie]]/MAX(Data_Warmte[Fractie])</f>
        <v>7.4271379539224594E-2</v>
      </c>
    </row>
    <row r="5834" spans="1:4" x14ac:dyDescent="0.25">
      <c r="A5834" s="10">
        <v>44074.291666666664</v>
      </c>
      <c r="B5834" s="10">
        <f>DATE(1904,MONTH(Data_Warmte[[#This Row],[Datumtijd]]),DAY(Data_Warmte[[#This Row],[Datumtijd]]))+TIME(HOUR(Data_Warmte[[#This Row],[Datumtijd]]),MINUTE(Data_Warmte[[#This Row],[Datumtijd]]),SECOND(Data_Warmte[[#This Row],[Datumtijd]]))</f>
        <v>1705.2916666666667</v>
      </c>
      <c r="C5834" s="11">
        <v>3.6102499999999995E-5</v>
      </c>
      <c r="D5834" s="7">
        <f>Data_Warmte[[#This Row],[Fractie]]/MAX(Data_Warmte[Fractie])</f>
        <v>8.7405451282074109E-2</v>
      </c>
    </row>
    <row r="5835" spans="1:4" x14ac:dyDescent="0.25">
      <c r="A5835" s="10">
        <v>44074.333333333336</v>
      </c>
      <c r="B5835" s="10">
        <f>DATE(1904,MONTH(Data_Warmte[[#This Row],[Datumtijd]]),DAY(Data_Warmte[[#This Row],[Datumtijd]]))+TIME(HOUR(Data_Warmte[[#This Row],[Datumtijd]]),MINUTE(Data_Warmte[[#This Row],[Datumtijd]]),SECOND(Data_Warmte[[#This Row],[Datumtijd]]))</f>
        <v>1705.3333333333333</v>
      </c>
      <c r="C5835" s="11">
        <v>2.7261560000000014E-5</v>
      </c>
      <c r="D5835" s="7">
        <f>Data_Warmte[[#This Row],[Fractie]]/MAX(Data_Warmte[Fractie])</f>
        <v>6.6001217490571071E-2</v>
      </c>
    </row>
    <row r="5836" spans="1:4" x14ac:dyDescent="0.25">
      <c r="A5836" s="10">
        <v>44074.375</v>
      </c>
      <c r="B5836" s="10">
        <f>DATE(1904,MONTH(Data_Warmte[[#This Row],[Datumtijd]]),DAY(Data_Warmte[[#This Row],[Datumtijd]]))+TIME(HOUR(Data_Warmte[[#This Row],[Datumtijd]]),MINUTE(Data_Warmte[[#This Row],[Datumtijd]]),SECOND(Data_Warmte[[#This Row],[Datumtijd]]))</f>
        <v>1705.375</v>
      </c>
      <c r="C5836" s="11">
        <v>2.3879999999999998E-5</v>
      </c>
      <c r="D5836" s="7">
        <f>Data_Warmte[[#This Row],[Fractie]]/MAX(Data_Warmte[Fractie])</f>
        <v>5.7814339079452395E-2</v>
      </c>
    </row>
    <row r="5837" spans="1:4" x14ac:dyDescent="0.25">
      <c r="A5837" s="10">
        <v>44074.416666666664</v>
      </c>
      <c r="B5837" s="10">
        <f>DATE(1904,MONTH(Data_Warmte[[#This Row],[Datumtijd]]),DAY(Data_Warmte[[#This Row],[Datumtijd]]))+TIME(HOUR(Data_Warmte[[#This Row],[Datumtijd]]),MINUTE(Data_Warmte[[#This Row],[Datumtijd]]),SECOND(Data_Warmte[[#This Row],[Datumtijd]]))</f>
        <v>1705.4166666666667</v>
      </c>
      <c r="C5837" s="11">
        <v>2.0129999999999999E-5</v>
      </c>
      <c r="D5837" s="7">
        <f>Data_Warmte[[#This Row],[Fractie]]/MAX(Data_Warmte[Fractie])</f>
        <v>4.873545417375949E-2</v>
      </c>
    </row>
    <row r="5838" spans="1:4" x14ac:dyDescent="0.25">
      <c r="A5838" s="10">
        <v>44074.458333333336</v>
      </c>
      <c r="B5838" s="10">
        <f>DATE(1904,MONTH(Data_Warmte[[#This Row],[Datumtijd]]),DAY(Data_Warmte[[#This Row],[Datumtijd]]))+TIME(HOUR(Data_Warmte[[#This Row],[Datumtijd]]),MINUTE(Data_Warmte[[#This Row],[Datumtijd]]),SECOND(Data_Warmte[[#This Row],[Datumtijd]]))</f>
        <v>1705.4583333333333</v>
      </c>
      <c r="C5838" s="11">
        <v>2.2079999999999999E-5</v>
      </c>
      <c r="D5838" s="7">
        <f>Data_Warmte[[#This Row],[Fractie]]/MAX(Data_Warmte[Fractie])</f>
        <v>5.3456474324719803E-2</v>
      </c>
    </row>
    <row r="5839" spans="1:4" x14ac:dyDescent="0.25">
      <c r="A5839" s="10">
        <v>44074.5</v>
      </c>
      <c r="B5839" s="10">
        <f>DATE(1904,MONTH(Data_Warmte[[#This Row],[Datumtijd]]),DAY(Data_Warmte[[#This Row],[Datumtijd]]))+TIME(HOUR(Data_Warmte[[#This Row],[Datumtijd]]),MINUTE(Data_Warmte[[#This Row],[Datumtijd]]),SECOND(Data_Warmte[[#This Row],[Datumtijd]]))</f>
        <v>1705.5</v>
      </c>
      <c r="C5839" s="11">
        <v>2.1489999999999999E-5</v>
      </c>
      <c r="D5839" s="7">
        <f>Data_Warmte[[#This Row],[Fractie]]/MAX(Data_Warmte[Fractie])</f>
        <v>5.2028063099557452E-2</v>
      </c>
    </row>
    <row r="5840" spans="1:4" x14ac:dyDescent="0.25">
      <c r="A5840" s="10">
        <v>44074.541666666664</v>
      </c>
      <c r="B5840" s="10">
        <f>DATE(1904,MONTH(Data_Warmte[[#This Row],[Datumtijd]]),DAY(Data_Warmte[[#This Row],[Datumtijd]]))+TIME(HOUR(Data_Warmte[[#This Row],[Datumtijd]]),MINUTE(Data_Warmte[[#This Row],[Datumtijd]]),SECOND(Data_Warmte[[#This Row],[Datumtijd]]))</f>
        <v>1705.5416666666667</v>
      </c>
      <c r="C5840" s="11">
        <v>1.7600000000000001E-5</v>
      </c>
      <c r="D5840" s="7">
        <f>Data_Warmte[[#This Row],[Fractie]]/MAX(Data_Warmte[Fractie])</f>
        <v>4.2610233157385352E-2</v>
      </c>
    </row>
    <row r="5841" spans="1:4" x14ac:dyDescent="0.25">
      <c r="A5841" s="10">
        <v>44074.583333333336</v>
      </c>
      <c r="B5841" s="10">
        <f>DATE(1904,MONTH(Data_Warmte[[#This Row],[Datumtijd]]),DAY(Data_Warmte[[#This Row],[Datumtijd]]))+TIME(HOUR(Data_Warmte[[#This Row],[Datumtijd]]),MINUTE(Data_Warmte[[#This Row],[Datumtijd]]),SECOND(Data_Warmte[[#This Row],[Datumtijd]]))</f>
        <v>1705.5833333333333</v>
      </c>
      <c r="C5841" s="11">
        <v>1.6120000000000002E-5</v>
      </c>
      <c r="D5841" s="7">
        <f>Data_Warmte[[#This Row],[Fractie]]/MAX(Data_Warmte[Fractie])</f>
        <v>3.9027099914605221E-2</v>
      </c>
    </row>
    <row r="5842" spans="1:4" x14ac:dyDescent="0.25">
      <c r="A5842" s="10">
        <v>44074.625</v>
      </c>
      <c r="B5842" s="10">
        <f>DATE(1904,MONTH(Data_Warmte[[#This Row],[Datumtijd]]),DAY(Data_Warmte[[#This Row],[Datumtijd]]))+TIME(HOUR(Data_Warmte[[#This Row],[Datumtijd]]),MINUTE(Data_Warmte[[#This Row],[Datumtijd]]),SECOND(Data_Warmte[[#This Row],[Datumtijd]]))</f>
        <v>1705.625</v>
      </c>
      <c r="C5842" s="11">
        <v>1.6779999999999999E-5</v>
      </c>
      <c r="D5842" s="7">
        <f>Data_Warmte[[#This Row],[Fractie]]/MAX(Data_Warmte[Fractie])</f>
        <v>4.0624983658007166E-2</v>
      </c>
    </row>
    <row r="5843" spans="1:4" x14ac:dyDescent="0.25">
      <c r="A5843" s="10">
        <v>44074.666666666664</v>
      </c>
      <c r="B5843" s="10">
        <f>DATE(1904,MONTH(Data_Warmte[[#This Row],[Datumtijd]]),DAY(Data_Warmte[[#This Row],[Datumtijd]]))+TIME(HOUR(Data_Warmte[[#This Row],[Datumtijd]]),MINUTE(Data_Warmte[[#This Row],[Datumtijd]]),SECOND(Data_Warmte[[#This Row],[Datumtijd]]))</f>
        <v>1705.6666666666667</v>
      </c>
      <c r="C5843" s="11">
        <v>2.3715560000000011E-5</v>
      </c>
      <c r="D5843" s="7">
        <f>Data_Warmte[[#This Row],[Fractie]]/MAX(Data_Warmte[Fractie])</f>
        <v>5.7416223923747851E-2</v>
      </c>
    </row>
    <row r="5844" spans="1:4" x14ac:dyDescent="0.25">
      <c r="A5844" s="10">
        <v>44074.708333333336</v>
      </c>
      <c r="B5844" s="10">
        <f>DATE(1904,MONTH(Data_Warmte[[#This Row],[Datumtijd]]),DAY(Data_Warmte[[#This Row],[Datumtijd]]))+TIME(HOUR(Data_Warmte[[#This Row],[Datumtijd]]),MINUTE(Data_Warmte[[#This Row],[Datumtijd]]),SECOND(Data_Warmte[[#This Row],[Datumtijd]]))</f>
        <v>1705.7083333333333</v>
      </c>
      <c r="C5844" s="11">
        <v>4.1367179999999991E-5</v>
      </c>
      <c r="D5844" s="7">
        <f>Data_Warmte[[#This Row],[Fractie]]/MAX(Data_Warmte[Fractie])</f>
        <v>0.10015143095815499</v>
      </c>
    </row>
    <row r="5845" spans="1:4" x14ac:dyDescent="0.25">
      <c r="A5845" s="10">
        <v>44074.75</v>
      </c>
      <c r="B5845" s="10">
        <f>DATE(1904,MONTH(Data_Warmte[[#This Row],[Datumtijd]]),DAY(Data_Warmte[[#This Row],[Datumtijd]]))+TIME(HOUR(Data_Warmte[[#This Row],[Datumtijd]]),MINUTE(Data_Warmte[[#This Row],[Datumtijd]]),SECOND(Data_Warmte[[#This Row],[Datumtijd]]))</f>
        <v>1705.75</v>
      </c>
      <c r="C5845" s="11">
        <v>4.304709999999999E-5</v>
      </c>
      <c r="D5845" s="7">
        <f>Data_Warmte[[#This Row],[Fractie]]/MAX(Data_Warmte[Fractie])</f>
        <v>0.10421857771302742</v>
      </c>
    </row>
    <row r="5846" spans="1:4" x14ac:dyDescent="0.25">
      <c r="A5846" s="10">
        <v>44074.791666666664</v>
      </c>
      <c r="B5846" s="10">
        <f>DATE(1904,MONTH(Data_Warmte[[#This Row],[Datumtijd]]),DAY(Data_Warmte[[#This Row],[Datumtijd]]))+TIME(HOUR(Data_Warmte[[#This Row],[Datumtijd]]),MINUTE(Data_Warmte[[#This Row],[Datumtijd]]),SECOND(Data_Warmte[[#This Row],[Datumtijd]]))</f>
        <v>1705.7916666666667</v>
      </c>
      <c r="C5846" s="11">
        <v>3.7601279999999994E-5</v>
      </c>
      <c r="D5846" s="7">
        <f>Data_Warmte[[#This Row],[Fractie]]/MAX(Data_Warmte[Fractie])</f>
        <v>9.1034051580461961E-2</v>
      </c>
    </row>
    <row r="5847" spans="1:4" x14ac:dyDescent="0.25">
      <c r="A5847" s="10">
        <v>44074.833333333336</v>
      </c>
      <c r="B5847" s="10">
        <f>DATE(1904,MONTH(Data_Warmte[[#This Row],[Datumtijd]]),DAY(Data_Warmte[[#This Row],[Datumtijd]]))+TIME(HOUR(Data_Warmte[[#This Row],[Datumtijd]]),MINUTE(Data_Warmte[[#This Row],[Datumtijd]]),SECOND(Data_Warmte[[#This Row],[Datumtijd]]))</f>
        <v>1705.8333333333333</v>
      </c>
      <c r="C5847" s="11">
        <v>3.1310560000000022E-5</v>
      </c>
      <c r="D5847" s="7">
        <f>Data_Warmte[[#This Row],[Fractie]]/MAX(Data_Warmte[Fractie])</f>
        <v>7.5803992152744568E-2</v>
      </c>
    </row>
    <row r="5848" spans="1:4" x14ac:dyDescent="0.25">
      <c r="A5848" s="10">
        <v>44074.875</v>
      </c>
      <c r="B5848" s="10">
        <f>DATE(1904,MONTH(Data_Warmte[[#This Row],[Datumtijd]]),DAY(Data_Warmte[[#This Row],[Datumtijd]]))+TIME(HOUR(Data_Warmte[[#This Row],[Datumtijd]]),MINUTE(Data_Warmte[[#This Row],[Datumtijd]]),SECOND(Data_Warmte[[#This Row],[Datumtijd]]))</f>
        <v>1705.875</v>
      </c>
      <c r="C5848" s="11">
        <v>2.5008380000000008E-5</v>
      </c>
      <c r="D5848" s="7">
        <f>Data_Warmte[[#This Row],[Fractie]]/MAX(Data_Warmte[Fractie])</f>
        <v>6.0546187652755282E-2</v>
      </c>
    </row>
    <row r="5849" spans="1:4" x14ac:dyDescent="0.25">
      <c r="A5849" s="10">
        <v>44074.916666666664</v>
      </c>
      <c r="B5849" s="10">
        <f>DATE(1904,MONTH(Data_Warmte[[#This Row],[Datumtijd]]),DAY(Data_Warmte[[#This Row],[Datumtijd]]))+TIME(HOUR(Data_Warmte[[#This Row],[Datumtijd]]),MINUTE(Data_Warmte[[#This Row],[Datumtijd]]),SECOND(Data_Warmte[[#This Row],[Datumtijd]]))</f>
        <v>1705.9166666666667</v>
      </c>
      <c r="C5849" s="11">
        <v>2.0395750000000009E-5</v>
      </c>
      <c r="D5849" s="7">
        <f>Data_Warmte[[#This Row],[Fractie]]/MAX(Data_Warmte[Fractie])</f>
        <v>4.9378844484076284E-2</v>
      </c>
    </row>
    <row r="5850" spans="1:4" x14ac:dyDescent="0.25">
      <c r="A5850" s="10">
        <v>44074.958333333336</v>
      </c>
      <c r="B5850" s="10">
        <f>DATE(1904,MONTH(Data_Warmte[[#This Row],[Datumtijd]]),DAY(Data_Warmte[[#This Row],[Datumtijd]]))+TIME(HOUR(Data_Warmte[[#This Row],[Datumtijd]]),MINUTE(Data_Warmte[[#This Row],[Datumtijd]]),SECOND(Data_Warmte[[#This Row],[Datumtijd]]))</f>
        <v>1705.9583333333333</v>
      </c>
      <c r="C5850" s="11">
        <v>1.6184999999999998E-5</v>
      </c>
      <c r="D5850" s="7">
        <f>Data_Warmte[[#This Row],[Fractie]]/MAX(Data_Warmte[Fractie])</f>
        <v>3.9184467252970562E-2</v>
      </c>
    </row>
    <row r="5851" spans="1:4" x14ac:dyDescent="0.25">
      <c r="A5851" s="10">
        <v>44075</v>
      </c>
      <c r="B5851" s="10">
        <f>DATE(1904,MONTH(Data_Warmte[[#This Row],[Datumtijd]]),DAY(Data_Warmte[[#This Row],[Datumtijd]]))+TIME(HOUR(Data_Warmte[[#This Row],[Datumtijd]]),MINUTE(Data_Warmte[[#This Row],[Datumtijd]]),SECOND(Data_Warmte[[#This Row],[Datumtijd]]))</f>
        <v>1706</v>
      </c>
      <c r="C5851" s="11">
        <v>9.5655999999999987E-6</v>
      </c>
      <c r="D5851" s="7">
        <f>Data_Warmte[[#This Row],[Fractie]]/MAX(Data_Warmte[Fractie])</f>
        <v>2.3158661721038934E-2</v>
      </c>
    </row>
    <row r="5852" spans="1:4" x14ac:dyDescent="0.25">
      <c r="A5852" s="10">
        <v>44075.041666666664</v>
      </c>
      <c r="B5852" s="10">
        <f>DATE(1904,MONTH(Data_Warmte[[#This Row],[Datumtijd]]),DAY(Data_Warmte[[#This Row],[Datumtijd]]))+TIME(HOUR(Data_Warmte[[#This Row],[Datumtijd]]),MINUTE(Data_Warmte[[#This Row],[Datumtijd]]),SECOND(Data_Warmte[[#This Row],[Datumtijd]]))</f>
        <v>1706.0416666666667</v>
      </c>
      <c r="C5852" s="11">
        <v>8.6946699999999995E-6</v>
      </c>
      <c r="D5852" s="7">
        <f>Data_Warmte[[#This Row],[Fractie]]/MAX(Data_Warmte[Fractie])</f>
        <v>2.1050108859461573E-2</v>
      </c>
    </row>
    <row r="5853" spans="1:4" x14ac:dyDescent="0.25">
      <c r="A5853" s="10">
        <v>44075.083333333336</v>
      </c>
      <c r="B5853" s="10">
        <f>DATE(1904,MONTH(Data_Warmte[[#This Row],[Datumtijd]]),DAY(Data_Warmte[[#This Row],[Datumtijd]]))+TIME(HOUR(Data_Warmte[[#This Row],[Datumtijd]]),MINUTE(Data_Warmte[[#This Row],[Datumtijd]]),SECOND(Data_Warmte[[#This Row],[Datumtijd]]))</f>
        <v>1706.0833333333333</v>
      </c>
      <c r="C5853" s="11">
        <v>8.324199999999999E-6</v>
      </c>
      <c r="D5853" s="7">
        <f>Data_Warmte[[#This Row],[Fractie]]/MAX(Data_Warmte[Fractie])</f>
        <v>2.0153187661858359E-2</v>
      </c>
    </row>
    <row r="5854" spans="1:4" x14ac:dyDescent="0.25">
      <c r="A5854" s="10">
        <v>44075.125</v>
      </c>
      <c r="B5854" s="10">
        <f>DATE(1904,MONTH(Data_Warmte[[#This Row],[Datumtijd]]),DAY(Data_Warmte[[#This Row],[Datumtijd]]))+TIME(HOUR(Data_Warmte[[#This Row],[Datumtijd]]),MINUTE(Data_Warmte[[#This Row],[Datumtijd]]),SECOND(Data_Warmte[[#This Row],[Datumtijd]]))</f>
        <v>1706.125</v>
      </c>
      <c r="C5854" s="11">
        <v>9.0303300000000027E-6</v>
      </c>
      <c r="D5854" s="7">
        <f>Data_Warmte[[#This Row],[Fractie]]/MAX(Data_Warmte[Fractie])</f>
        <v>2.1862753794780216E-2</v>
      </c>
    </row>
    <row r="5855" spans="1:4" x14ac:dyDescent="0.25">
      <c r="A5855" s="10">
        <v>44075.166666666664</v>
      </c>
      <c r="B5855" s="10">
        <f>DATE(1904,MONTH(Data_Warmte[[#This Row],[Datumtijd]]),DAY(Data_Warmte[[#This Row],[Datumtijd]]))+TIME(HOUR(Data_Warmte[[#This Row],[Datumtijd]]),MINUTE(Data_Warmte[[#This Row],[Datumtijd]]),SECOND(Data_Warmte[[#This Row],[Datumtijd]]))</f>
        <v>1706.1666666666667</v>
      </c>
      <c r="C5855" s="11">
        <v>7.9699999999999999E-6</v>
      </c>
      <c r="D5855" s="7">
        <f>Data_Warmte[[#This Row],[Fractie]]/MAX(Data_Warmte[Fractie])</f>
        <v>1.9295656719565981E-2</v>
      </c>
    </row>
    <row r="5856" spans="1:4" x14ac:dyDescent="0.25">
      <c r="A5856" s="10">
        <v>44075.208333333336</v>
      </c>
      <c r="B5856" s="10">
        <f>DATE(1904,MONTH(Data_Warmte[[#This Row],[Datumtijd]]),DAY(Data_Warmte[[#This Row],[Datumtijd]]))+TIME(HOUR(Data_Warmte[[#This Row],[Datumtijd]]),MINUTE(Data_Warmte[[#This Row],[Datumtijd]]),SECOND(Data_Warmte[[#This Row],[Datumtijd]]))</f>
        <v>1706.2083333333333</v>
      </c>
      <c r="C5856" s="11">
        <v>1.149E-5</v>
      </c>
      <c r="D5856" s="7">
        <f>Data_Warmte[[#This Row],[Fractie]]/MAX(Data_Warmte[Fractie])</f>
        <v>2.7817703351043051E-2</v>
      </c>
    </row>
    <row r="5857" spans="1:4" x14ac:dyDescent="0.25">
      <c r="A5857" s="10">
        <v>44075.25</v>
      </c>
      <c r="B5857" s="10">
        <f>DATE(1904,MONTH(Data_Warmte[[#This Row],[Datumtijd]]),DAY(Data_Warmte[[#This Row],[Datumtijd]]))+TIME(HOUR(Data_Warmte[[#This Row],[Datumtijd]]),MINUTE(Data_Warmte[[#This Row],[Datumtijd]]),SECOND(Data_Warmte[[#This Row],[Datumtijd]]))</f>
        <v>1706.25</v>
      </c>
      <c r="C5857" s="11">
        <v>3.1449519999999992E-5</v>
      </c>
      <c r="D5857" s="7">
        <f>Data_Warmte[[#This Row],[Fractie]]/MAX(Data_Warmte[Fractie])</f>
        <v>7.6140419311809857E-2</v>
      </c>
    </row>
    <row r="5858" spans="1:4" x14ac:dyDescent="0.25">
      <c r="A5858" s="10">
        <v>44075.291666666664</v>
      </c>
      <c r="B5858" s="10">
        <f>DATE(1904,MONTH(Data_Warmte[[#This Row],[Datumtijd]]),DAY(Data_Warmte[[#This Row],[Datumtijd]]))+TIME(HOUR(Data_Warmte[[#This Row],[Datumtijd]]),MINUTE(Data_Warmte[[#This Row],[Datumtijd]]),SECOND(Data_Warmte[[#This Row],[Datumtijd]]))</f>
        <v>1706.2916666666667</v>
      </c>
      <c r="C5858" s="11">
        <v>3.4831500000000014E-5</v>
      </c>
      <c r="D5858" s="7">
        <f>Data_Warmte[[#This Row],[Fractie]]/MAX(Data_Warmte[Fractie])</f>
        <v>8.4328314558037978E-2</v>
      </c>
    </row>
    <row r="5859" spans="1:4" x14ac:dyDescent="0.25">
      <c r="A5859" s="10">
        <v>44075.333333333336</v>
      </c>
      <c r="B5859" s="10">
        <f>DATE(1904,MONTH(Data_Warmte[[#This Row],[Datumtijd]]),DAY(Data_Warmte[[#This Row],[Datumtijd]]))+TIME(HOUR(Data_Warmte[[#This Row],[Datumtijd]]),MINUTE(Data_Warmte[[#This Row],[Datumtijd]]),SECOND(Data_Warmte[[#This Row],[Datumtijd]]))</f>
        <v>1706.3333333333333</v>
      </c>
      <c r="C5859" s="11">
        <v>2.4507940000000013E-5</v>
      </c>
      <c r="D5859" s="7">
        <f>Data_Warmte[[#This Row],[Fractie]]/MAX(Data_Warmte[Fractie])</f>
        <v>5.9334604409500641E-2</v>
      </c>
    </row>
    <row r="5860" spans="1:4" x14ac:dyDescent="0.25">
      <c r="A5860" s="10">
        <v>44075.375</v>
      </c>
      <c r="B5860" s="10">
        <f>DATE(1904,MONTH(Data_Warmte[[#This Row],[Datumtijd]]),DAY(Data_Warmte[[#This Row],[Datumtijd]]))+TIME(HOUR(Data_Warmte[[#This Row],[Datumtijd]]),MINUTE(Data_Warmte[[#This Row],[Datumtijd]]),SECOND(Data_Warmte[[#This Row],[Datumtijd]]))</f>
        <v>1706.375</v>
      </c>
      <c r="C5860" s="11">
        <v>2.3879999999999998E-5</v>
      </c>
      <c r="D5860" s="7">
        <f>Data_Warmte[[#This Row],[Fractie]]/MAX(Data_Warmte[Fractie])</f>
        <v>5.7814339079452395E-2</v>
      </c>
    </row>
    <row r="5861" spans="1:4" x14ac:dyDescent="0.25">
      <c r="A5861" s="10">
        <v>44075.416666666664</v>
      </c>
      <c r="B5861" s="10">
        <f>DATE(1904,MONTH(Data_Warmte[[#This Row],[Datumtijd]]),DAY(Data_Warmte[[#This Row],[Datumtijd]]))+TIME(HOUR(Data_Warmte[[#This Row],[Datumtijd]]),MINUTE(Data_Warmte[[#This Row],[Datumtijd]]),SECOND(Data_Warmte[[#This Row],[Datumtijd]]))</f>
        <v>1706.4166666666667</v>
      </c>
      <c r="C5861" s="11">
        <v>2.0129999999999999E-5</v>
      </c>
      <c r="D5861" s="7">
        <f>Data_Warmte[[#This Row],[Fractie]]/MAX(Data_Warmte[Fractie])</f>
        <v>4.873545417375949E-2</v>
      </c>
    </row>
    <row r="5862" spans="1:4" x14ac:dyDescent="0.25">
      <c r="A5862" s="10">
        <v>44075.458333333336</v>
      </c>
      <c r="B5862" s="10">
        <f>DATE(1904,MONTH(Data_Warmte[[#This Row],[Datumtijd]]),DAY(Data_Warmte[[#This Row],[Datumtijd]]))+TIME(HOUR(Data_Warmte[[#This Row],[Datumtijd]]),MINUTE(Data_Warmte[[#This Row],[Datumtijd]]),SECOND(Data_Warmte[[#This Row],[Datumtijd]]))</f>
        <v>1706.4583333333333</v>
      </c>
      <c r="C5862" s="11">
        <v>2.2079999999999999E-5</v>
      </c>
      <c r="D5862" s="7">
        <f>Data_Warmte[[#This Row],[Fractie]]/MAX(Data_Warmte[Fractie])</f>
        <v>5.3456474324719803E-2</v>
      </c>
    </row>
    <row r="5863" spans="1:4" x14ac:dyDescent="0.25">
      <c r="A5863" s="10">
        <v>44075.5</v>
      </c>
      <c r="B5863" s="10">
        <f>DATE(1904,MONTH(Data_Warmte[[#This Row],[Datumtijd]]),DAY(Data_Warmte[[#This Row],[Datumtijd]]))+TIME(HOUR(Data_Warmte[[#This Row],[Datumtijd]]),MINUTE(Data_Warmte[[#This Row],[Datumtijd]]),SECOND(Data_Warmte[[#This Row],[Datumtijd]]))</f>
        <v>1706.5</v>
      </c>
      <c r="C5863" s="11">
        <v>2.1489999999999999E-5</v>
      </c>
      <c r="D5863" s="7">
        <f>Data_Warmte[[#This Row],[Fractie]]/MAX(Data_Warmte[Fractie])</f>
        <v>5.2028063099557452E-2</v>
      </c>
    </row>
    <row r="5864" spans="1:4" x14ac:dyDescent="0.25">
      <c r="A5864" s="10">
        <v>44075.541666666664</v>
      </c>
      <c r="B5864" s="10">
        <f>DATE(1904,MONTH(Data_Warmte[[#This Row],[Datumtijd]]),DAY(Data_Warmte[[#This Row],[Datumtijd]]))+TIME(HOUR(Data_Warmte[[#This Row],[Datumtijd]]),MINUTE(Data_Warmte[[#This Row],[Datumtijd]]),SECOND(Data_Warmte[[#This Row],[Datumtijd]]))</f>
        <v>1706.5416666666667</v>
      </c>
      <c r="C5864" s="11">
        <v>1.7600000000000001E-5</v>
      </c>
      <c r="D5864" s="7">
        <f>Data_Warmte[[#This Row],[Fractie]]/MAX(Data_Warmte[Fractie])</f>
        <v>4.2610233157385352E-2</v>
      </c>
    </row>
    <row r="5865" spans="1:4" x14ac:dyDescent="0.25">
      <c r="A5865" s="10">
        <v>44075.583333333336</v>
      </c>
      <c r="B5865" s="10">
        <f>DATE(1904,MONTH(Data_Warmte[[#This Row],[Datumtijd]]),DAY(Data_Warmte[[#This Row],[Datumtijd]]))+TIME(HOUR(Data_Warmte[[#This Row],[Datumtijd]]),MINUTE(Data_Warmte[[#This Row],[Datumtijd]]),SECOND(Data_Warmte[[#This Row],[Datumtijd]]))</f>
        <v>1706.5833333333333</v>
      </c>
      <c r="C5865" s="11">
        <v>1.6120000000000002E-5</v>
      </c>
      <c r="D5865" s="7">
        <f>Data_Warmte[[#This Row],[Fractie]]/MAX(Data_Warmte[Fractie])</f>
        <v>3.9027099914605221E-2</v>
      </c>
    </row>
    <row r="5866" spans="1:4" x14ac:dyDescent="0.25">
      <c r="A5866" s="10">
        <v>44075.625</v>
      </c>
      <c r="B5866" s="10">
        <f>DATE(1904,MONTH(Data_Warmte[[#This Row],[Datumtijd]]),DAY(Data_Warmte[[#This Row],[Datumtijd]]))+TIME(HOUR(Data_Warmte[[#This Row],[Datumtijd]]),MINUTE(Data_Warmte[[#This Row],[Datumtijd]]),SECOND(Data_Warmte[[#This Row],[Datumtijd]]))</f>
        <v>1706.625</v>
      </c>
      <c r="C5866" s="11">
        <v>1.6779999999999999E-5</v>
      </c>
      <c r="D5866" s="7">
        <f>Data_Warmte[[#This Row],[Fractie]]/MAX(Data_Warmte[Fractie])</f>
        <v>4.0624983658007166E-2</v>
      </c>
    </row>
    <row r="5867" spans="1:4" x14ac:dyDescent="0.25">
      <c r="A5867" s="10">
        <v>44075.666666666664</v>
      </c>
      <c r="B5867" s="10">
        <f>DATE(1904,MONTH(Data_Warmte[[#This Row],[Datumtijd]]),DAY(Data_Warmte[[#This Row],[Datumtijd]]))+TIME(HOUR(Data_Warmte[[#This Row],[Datumtijd]]),MINUTE(Data_Warmte[[#This Row],[Datumtijd]]),SECOND(Data_Warmte[[#This Row],[Datumtijd]]))</f>
        <v>1706.6666666666667</v>
      </c>
      <c r="C5867" s="11">
        <v>2.3591939999999986E-5</v>
      </c>
      <c r="D5867" s="7">
        <f>Data_Warmte[[#This Row],[Fractie]]/MAX(Data_Warmte[Fractie])</f>
        <v>5.7116935456536656E-2</v>
      </c>
    </row>
    <row r="5868" spans="1:4" x14ac:dyDescent="0.25">
      <c r="A5868" s="10">
        <v>44075.708333333336</v>
      </c>
      <c r="B5868" s="10">
        <f>DATE(1904,MONTH(Data_Warmte[[#This Row],[Datumtijd]]),DAY(Data_Warmte[[#This Row],[Datumtijd]]))+TIME(HOUR(Data_Warmte[[#This Row],[Datumtijd]]),MINUTE(Data_Warmte[[#This Row],[Datumtijd]]),SECOND(Data_Warmte[[#This Row],[Datumtijd]]))</f>
        <v>1706.7083333333333</v>
      </c>
      <c r="C5868" s="11">
        <v>3.9797579999999985E-5</v>
      </c>
      <c r="D5868" s="7">
        <f>Data_Warmte[[#This Row],[Fractie]]/MAX(Data_Warmte[Fractie])</f>
        <v>9.635137289202815E-2</v>
      </c>
    </row>
    <row r="5869" spans="1:4" x14ac:dyDescent="0.25">
      <c r="A5869" s="10">
        <v>44075.75</v>
      </c>
      <c r="B5869" s="10">
        <f>DATE(1904,MONTH(Data_Warmte[[#This Row],[Datumtijd]]),DAY(Data_Warmte[[#This Row],[Datumtijd]]))+TIME(HOUR(Data_Warmte[[#This Row],[Datumtijd]]),MINUTE(Data_Warmte[[#This Row],[Datumtijd]]),SECOND(Data_Warmte[[#This Row],[Datumtijd]]))</f>
        <v>1706.75</v>
      </c>
      <c r="C5869" s="11">
        <v>3.985934999999999E-5</v>
      </c>
      <c r="D5869" s="7">
        <f>Data_Warmte[[#This Row],[Fractie]]/MAX(Data_Warmte[Fractie])</f>
        <v>9.6500920284194741E-2</v>
      </c>
    </row>
    <row r="5870" spans="1:4" x14ac:dyDescent="0.25">
      <c r="A5870" s="10">
        <v>44075.791666666664</v>
      </c>
      <c r="B5870" s="10">
        <f>DATE(1904,MONTH(Data_Warmte[[#This Row],[Datumtijd]]),DAY(Data_Warmte[[#This Row],[Datumtijd]]))+TIME(HOUR(Data_Warmte[[#This Row],[Datumtijd]]),MINUTE(Data_Warmte[[#This Row],[Datumtijd]]),SECOND(Data_Warmte[[#This Row],[Datumtijd]]))</f>
        <v>1706.7916666666667</v>
      </c>
      <c r="C5870" s="11">
        <v>3.4054070000000001E-5</v>
      </c>
      <c r="D5870" s="7">
        <f>Data_Warmte[[#This Row],[Fractie]]/MAX(Data_Warmte[Fractie])</f>
        <v>8.2446128560109189E-2</v>
      </c>
    </row>
    <row r="5871" spans="1:4" x14ac:dyDescent="0.25">
      <c r="A5871" s="10">
        <v>44075.833333333336</v>
      </c>
      <c r="B5871" s="10">
        <f>DATE(1904,MONTH(Data_Warmte[[#This Row],[Datumtijd]]),DAY(Data_Warmte[[#This Row],[Datumtijd]]))+TIME(HOUR(Data_Warmte[[#This Row],[Datumtijd]]),MINUTE(Data_Warmte[[#This Row],[Datumtijd]]),SECOND(Data_Warmte[[#This Row],[Datumtijd]]))</f>
        <v>1706.8333333333333</v>
      </c>
      <c r="C5871" s="11">
        <v>2.826866E-5</v>
      </c>
      <c r="D5871" s="7">
        <f>Data_Warmte[[#This Row],[Fractie]]/MAX(Data_Warmte[Fractie])</f>
        <v>6.8439442820843924E-2</v>
      </c>
    </row>
    <row r="5872" spans="1:4" x14ac:dyDescent="0.25">
      <c r="A5872" s="10">
        <v>44075.875</v>
      </c>
      <c r="B5872" s="10">
        <f>DATE(1904,MONTH(Data_Warmte[[#This Row],[Datumtijd]]),DAY(Data_Warmte[[#This Row],[Datumtijd]]))+TIME(HOUR(Data_Warmte[[#This Row],[Datumtijd]]),MINUTE(Data_Warmte[[#This Row],[Datumtijd]]),SECOND(Data_Warmte[[#This Row],[Datumtijd]]))</f>
        <v>1706.875</v>
      </c>
      <c r="C5872" s="11">
        <v>2.3761159999999996E-5</v>
      </c>
      <c r="D5872" s="7">
        <f>Data_Warmte[[#This Row],[Fractie]]/MAX(Data_Warmte[Fractie])</f>
        <v>5.7526623164201041E-2</v>
      </c>
    </row>
    <row r="5873" spans="1:4" x14ac:dyDescent="0.25">
      <c r="A5873" s="10">
        <v>44075.916666666664</v>
      </c>
      <c r="B5873" s="10">
        <f>DATE(1904,MONTH(Data_Warmte[[#This Row],[Datumtijd]]),DAY(Data_Warmte[[#This Row],[Datumtijd]]))+TIME(HOUR(Data_Warmte[[#This Row],[Datumtijd]]),MINUTE(Data_Warmte[[#This Row],[Datumtijd]]),SECOND(Data_Warmte[[#This Row],[Datumtijd]]))</f>
        <v>1706.9166666666667</v>
      </c>
      <c r="C5873" s="11">
        <v>1.9924249999999998E-5</v>
      </c>
      <c r="D5873" s="7">
        <f>Data_Warmte[[#This Row],[Fractie]]/MAX(Data_Warmte[Fractie])</f>
        <v>4.8237326021933806E-2</v>
      </c>
    </row>
    <row r="5874" spans="1:4" x14ac:dyDescent="0.25">
      <c r="A5874" s="10">
        <v>44075.958333333336</v>
      </c>
      <c r="B5874" s="10">
        <f>DATE(1904,MONTH(Data_Warmte[[#This Row],[Datumtijd]]),DAY(Data_Warmte[[#This Row],[Datumtijd]]))+TIME(HOUR(Data_Warmte[[#This Row],[Datumtijd]]),MINUTE(Data_Warmte[[#This Row],[Datumtijd]]),SECOND(Data_Warmte[[#This Row],[Datumtijd]]))</f>
        <v>1706.9583333333333</v>
      </c>
      <c r="C5874" s="11">
        <v>1.5440440000000002E-5</v>
      </c>
      <c r="D5874" s="7">
        <f>Data_Warmte[[#This Row],[Fractie]]/MAX(Data_Warmte[Fractie])</f>
        <v>3.7381860707535179E-2</v>
      </c>
    </row>
    <row r="5875" spans="1:4" x14ac:dyDescent="0.25">
      <c r="A5875" s="10">
        <v>44076</v>
      </c>
      <c r="B5875" s="10">
        <f>DATE(1904,MONTH(Data_Warmte[[#This Row],[Datumtijd]]),DAY(Data_Warmte[[#This Row],[Datumtijd]]))+TIME(HOUR(Data_Warmte[[#This Row],[Datumtijd]]),MINUTE(Data_Warmte[[#This Row],[Datumtijd]]),SECOND(Data_Warmte[[#This Row],[Datumtijd]]))</f>
        <v>1707</v>
      </c>
      <c r="C5875" s="11">
        <v>9.1088499999999967E-6</v>
      </c>
      <c r="D5875" s="7">
        <f>Data_Warmte[[#This Row],[Fractie]]/MAX(Data_Warmte[Fractie])</f>
        <v>2.2052853539525536E-2</v>
      </c>
    </row>
    <row r="5876" spans="1:4" x14ac:dyDescent="0.25">
      <c r="A5876" s="10">
        <v>44076.041666666664</v>
      </c>
      <c r="B5876" s="10">
        <f>DATE(1904,MONTH(Data_Warmte[[#This Row],[Datumtijd]]),DAY(Data_Warmte[[#This Row],[Datumtijd]]))+TIME(HOUR(Data_Warmte[[#This Row],[Datumtijd]]),MINUTE(Data_Warmte[[#This Row],[Datumtijd]]),SECOND(Data_Warmte[[#This Row],[Datumtijd]]))</f>
        <v>1707.0416666666667</v>
      </c>
      <c r="C5876" s="11">
        <v>8.1326799999999995E-6</v>
      </c>
      <c r="D5876" s="7">
        <f>Data_Warmte[[#This Row],[Fractie]]/MAX(Data_Warmte[Fractie])</f>
        <v>1.9689510851954813E-2</v>
      </c>
    </row>
    <row r="5877" spans="1:4" x14ac:dyDescent="0.25">
      <c r="A5877" s="10">
        <v>44076.083333333336</v>
      </c>
      <c r="B5877" s="10">
        <f>DATE(1904,MONTH(Data_Warmte[[#This Row],[Datumtijd]]),DAY(Data_Warmte[[#This Row],[Datumtijd]]))+TIME(HOUR(Data_Warmte[[#This Row],[Datumtijd]]),MINUTE(Data_Warmte[[#This Row],[Datumtijd]]),SECOND(Data_Warmte[[#This Row],[Datumtijd]]))</f>
        <v>1707.0833333333333</v>
      </c>
      <c r="C5877" s="11">
        <v>7.9576800000000004E-6</v>
      </c>
      <c r="D5877" s="7">
        <f>Data_Warmte[[#This Row],[Fractie]]/MAX(Data_Warmte[Fractie])</f>
        <v>1.926582955635581E-2</v>
      </c>
    </row>
    <row r="5878" spans="1:4" x14ac:dyDescent="0.25">
      <c r="A5878" s="10">
        <v>44076.125</v>
      </c>
      <c r="B5878" s="10">
        <f>DATE(1904,MONTH(Data_Warmte[[#This Row],[Datumtijd]]),DAY(Data_Warmte[[#This Row],[Datumtijd]]))+TIME(HOUR(Data_Warmte[[#This Row],[Datumtijd]]),MINUTE(Data_Warmte[[#This Row],[Datumtijd]]),SECOND(Data_Warmte[[#This Row],[Datumtijd]]))</f>
        <v>1707.125</v>
      </c>
      <c r="C5878" s="11">
        <v>8.886029999999998E-6</v>
      </c>
      <c r="D5878" s="7">
        <f>Data_Warmte[[#This Row],[Fractie]]/MAX(Data_Warmte[Fractie])</f>
        <v>2.1513398303609141E-2</v>
      </c>
    </row>
    <row r="5879" spans="1:4" x14ac:dyDescent="0.25">
      <c r="A5879" s="10">
        <v>44076.166666666664</v>
      </c>
      <c r="B5879" s="10">
        <f>DATE(1904,MONTH(Data_Warmte[[#This Row],[Datumtijd]]),DAY(Data_Warmte[[#This Row],[Datumtijd]]))+TIME(HOUR(Data_Warmte[[#This Row],[Datumtijd]]),MINUTE(Data_Warmte[[#This Row],[Datumtijd]]),SECOND(Data_Warmte[[#This Row],[Datumtijd]]))</f>
        <v>1707.1666666666667</v>
      </c>
      <c r="C5879" s="11">
        <v>7.9699999999999999E-6</v>
      </c>
      <c r="D5879" s="7">
        <f>Data_Warmte[[#This Row],[Fractie]]/MAX(Data_Warmte[Fractie])</f>
        <v>1.9295656719565981E-2</v>
      </c>
    </row>
    <row r="5880" spans="1:4" x14ac:dyDescent="0.25">
      <c r="A5880" s="10">
        <v>44076.208333333336</v>
      </c>
      <c r="B5880" s="10">
        <f>DATE(1904,MONTH(Data_Warmte[[#This Row],[Datumtijd]]),DAY(Data_Warmte[[#This Row],[Datumtijd]]))+TIME(HOUR(Data_Warmte[[#This Row],[Datumtijd]]),MINUTE(Data_Warmte[[#This Row],[Datumtijd]]),SECOND(Data_Warmte[[#This Row],[Datumtijd]]))</f>
        <v>1707.2083333333333</v>
      </c>
      <c r="C5880" s="11">
        <v>1.149E-5</v>
      </c>
      <c r="D5880" s="7">
        <f>Data_Warmte[[#This Row],[Fractie]]/MAX(Data_Warmte[Fractie])</f>
        <v>2.7817703351043051E-2</v>
      </c>
    </row>
    <row r="5881" spans="1:4" x14ac:dyDescent="0.25">
      <c r="A5881" s="10">
        <v>44076.25</v>
      </c>
      <c r="B5881" s="10">
        <f>DATE(1904,MONTH(Data_Warmte[[#This Row],[Datumtijd]]),DAY(Data_Warmte[[#This Row],[Datumtijd]]))+TIME(HOUR(Data_Warmte[[#This Row],[Datumtijd]]),MINUTE(Data_Warmte[[#This Row],[Datumtijd]]),SECOND(Data_Warmte[[#This Row],[Datumtijd]]))</f>
        <v>1707.25</v>
      </c>
      <c r="C5881" s="11">
        <v>3.0646640000000002E-5</v>
      </c>
      <c r="D5881" s="7">
        <f>Data_Warmte[[#This Row],[Fractie]]/MAX(Data_Warmte[Fractie])</f>
        <v>7.419661794832115E-2</v>
      </c>
    </row>
    <row r="5882" spans="1:4" x14ac:dyDescent="0.25">
      <c r="A5882" s="10">
        <v>44076.291666666664</v>
      </c>
      <c r="B5882" s="10">
        <f>DATE(1904,MONTH(Data_Warmte[[#This Row],[Datumtijd]]),DAY(Data_Warmte[[#This Row],[Datumtijd]]))+TIME(HOUR(Data_Warmte[[#This Row],[Datumtijd]]),MINUTE(Data_Warmte[[#This Row],[Datumtijd]]),SECOND(Data_Warmte[[#This Row],[Datumtijd]]))</f>
        <v>1707.2916666666667</v>
      </c>
      <c r="C5882" s="11">
        <v>3.3991000000000007E-5</v>
      </c>
      <c r="D5882" s="7">
        <f>Data_Warmte[[#This Row],[Fractie]]/MAX(Data_Warmte[Fractie])</f>
        <v>8.2293433821175321E-2</v>
      </c>
    </row>
    <row r="5883" spans="1:4" x14ac:dyDescent="0.25">
      <c r="A5883" s="10">
        <v>44076.333333333336</v>
      </c>
      <c r="B5883" s="10">
        <f>DATE(1904,MONTH(Data_Warmte[[#This Row],[Datumtijd]]),DAY(Data_Warmte[[#This Row],[Datumtijd]]))+TIME(HOUR(Data_Warmte[[#This Row],[Datumtijd]]),MINUTE(Data_Warmte[[#This Row],[Datumtijd]]),SECOND(Data_Warmte[[#This Row],[Datumtijd]]))</f>
        <v>1707.3333333333333</v>
      </c>
      <c r="C5883" s="11">
        <v>2.4928340000000003E-5</v>
      </c>
      <c r="D5883" s="7">
        <f>Data_Warmte[[#This Row],[Fractie]]/MAX(Data_Warmte[Fractie])</f>
        <v>6.0352407933328162E-2</v>
      </c>
    </row>
    <row r="5884" spans="1:4" x14ac:dyDescent="0.25">
      <c r="A5884" s="10">
        <v>44076.375</v>
      </c>
      <c r="B5884" s="10">
        <f>DATE(1904,MONTH(Data_Warmte[[#This Row],[Datumtijd]]),DAY(Data_Warmte[[#This Row],[Datumtijd]]))+TIME(HOUR(Data_Warmte[[#This Row],[Datumtijd]]),MINUTE(Data_Warmte[[#This Row],[Datumtijd]]),SECOND(Data_Warmte[[#This Row],[Datumtijd]]))</f>
        <v>1707.375</v>
      </c>
      <c r="C5884" s="11">
        <v>2.3879999999999998E-5</v>
      </c>
      <c r="D5884" s="7">
        <f>Data_Warmte[[#This Row],[Fractie]]/MAX(Data_Warmte[Fractie])</f>
        <v>5.7814339079452395E-2</v>
      </c>
    </row>
    <row r="5885" spans="1:4" x14ac:dyDescent="0.25">
      <c r="A5885" s="10">
        <v>44076.416666666664</v>
      </c>
      <c r="B5885" s="10">
        <f>DATE(1904,MONTH(Data_Warmte[[#This Row],[Datumtijd]]),DAY(Data_Warmte[[#This Row],[Datumtijd]]))+TIME(HOUR(Data_Warmte[[#This Row],[Datumtijd]]),MINUTE(Data_Warmte[[#This Row],[Datumtijd]]),SECOND(Data_Warmte[[#This Row],[Datumtijd]]))</f>
        <v>1707.4166666666667</v>
      </c>
      <c r="C5885" s="11">
        <v>2.0129999999999999E-5</v>
      </c>
      <c r="D5885" s="7">
        <f>Data_Warmte[[#This Row],[Fractie]]/MAX(Data_Warmte[Fractie])</f>
        <v>4.873545417375949E-2</v>
      </c>
    </row>
    <row r="5886" spans="1:4" x14ac:dyDescent="0.25">
      <c r="A5886" s="10">
        <v>44076.458333333336</v>
      </c>
      <c r="B5886" s="10">
        <f>DATE(1904,MONTH(Data_Warmte[[#This Row],[Datumtijd]]),DAY(Data_Warmte[[#This Row],[Datumtijd]]))+TIME(HOUR(Data_Warmte[[#This Row],[Datumtijd]]),MINUTE(Data_Warmte[[#This Row],[Datumtijd]]),SECOND(Data_Warmte[[#This Row],[Datumtijd]]))</f>
        <v>1707.4583333333333</v>
      </c>
      <c r="C5886" s="11">
        <v>2.2079999999999999E-5</v>
      </c>
      <c r="D5886" s="7">
        <f>Data_Warmte[[#This Row],[Fractie]]/MAX(Data_Warmte[Fractie])</f>
        <v>5.3456474324719803E-2</v>
      </c>
    </row>
    <row r="5887" spans="1:4" x14ac:dyDescent="0.25">
      <c r="A5887" s="10">
        <v>44076.5</v>
      </c>
      <c r="B5887" s="10">
        <f>DATE(1904,MONTH(Data_Warmte[[#This Row],[Datumtijd]]),DAY(Data_Warmte[[#This Row],[Datumtijd]]))+TIME(HOUR(Data_Warmte[[#This Row],[Datumtijd]]),MINUTE(Data_Warmte[[#This Row],[Datumtijd]]),SECOND(Data_Warmte[[#This Row],[Datumtijd]]))</f>
        <v>1707.5</v>
      </c>
      <c r="C5887" s="11">
        <v>2.1489999999999999E-5</v>
      </c>
      <c r="D5887" s="7">
        <f>Data_Warmte[[#This Row],[Fractie]]/MAX(Data_Warmte[Fractie])</f>
        <v>5.2028063099557452E-2</v>
      </c>
    </row>
    <row r="5888" spans="1:4" x14ac:dyDescent="0.25">
      <c r="A5888" s="10">
        <v>44076.541666666664</v>
      </c>
      <c r="B5888" s="10">
        <f>DATE(1904,MONTH(Data_Warmte[[#This Row],[Datumtijd]]),DAY(Data_Warmte[[#This Row],[Datumtijd]]))+TIME(HOUR(Data_Warmte[[#This Row],[Datumtijd]]),MINUTE(Data_Warmte[[#This Row],[Datumtijd]]),SECOND(Data_Warmte[[#This Row],[Datumtijd]]))</f>
        <v>1707.5416666666667</v>
      </c>
      <c r="C5888" s="11">
        <v>1.7600000000000001E-5</v>
      </c>
      <c r="D5888" s="7">
        <f>Data_Warmte[[#This Row],[Fractie]]/MAX(Data_Warmte[Fractie])</f>
        <v>4.2610233157385352E-2</v>
      </c>
    </row>
    <row r="5889" spans="1:4" x14ac:dyDescent="0.25">
      <c r="A5889" s="10">
        <v>44076.583333333336</v>
      </c>
      <c r="B5889" s="10">
        <f>DATE(1904,MONTH(Data_Warmte[[#This Row],[Datumtijd]]),DAY(Data_Warmte[[#This Row],[Datumtijd]]))+TIME(HOUR(Data_Warmte[[#This Row],[Datumtijd]]),MINUTE(Data_Warmte[[#This Row],[Datumtijd]]),SECOND(Data_Warmte[[#This Row],[Datumtijd]]))</f>
        <v>1707.5833333333333</v>
      </c>
      <c r="C5889" s="11">
        <v>1.6120000000000002E-5</v>
      </c>
      <c r="D5889" s="7">
        <f>Data_Warmte[[#This Row],[Fractie]]/MAX(Data_Warmte[Fractie])</f>
        <v>3.9027099914605221E-2</v>
      </c>
    </row>
    <row r="5890" spans="1:4" x14ac:dyDescent="0.25">
      <c r="A5890" s="10">
        <v>44076.625</v>
      </c>
      <c r="B5890" s="10">
        <f>DATE(1904,MONTH(Data_Warmte[[#This Row],[Datumtijd]]),DAY(Data_Warmte[[#This Row],[Datumtijd]]))+TIME(HOUR(Data_Warmte[[#This Row],[Datumtijd]]),MINUTE(Data_Warmte[[#This Row],[Datumtijd]]),SECOND(Data_Warmte[[#This Row],[Datumtijd]]))</f>
        <v>1707.625</v>
      </c>
      <c r="C5890" s="11">
        <v>1.6779999999999999E-5</v>
      </c>
      <c r="D5890" s="7">
        <f>Data_Warmte[[#This Row],[Fractie]]/MAX(Data_Warmte[Fractie])</f>
        <v>4.0624983658007166E-2</v>
      </c>
    </row>
    <row r="5891" spans="1:4" x14ac:dyDescent="0.25">
      <c r="A5891" s="10">
        <v>44076.666666666664</v>
      </c>
      <c r="B5891" s="10">
        <f>DATE(1904,MONTH(Data_Warmte[[#This Row],[Datumtijd]]),DAY(Data_Warmte[[#This Row],[Datumtijd]]))+TIME(HOUR(Data_Warmte[[#This Row],[Datumtijd]]),MINUTE(Data_Warmte[[#This Row],[Datumtijd]]),SECOND(Data_Warmte[[#This Row],[Datumtijd]]))</f>
        <v>1707.6666666666667</v>
      </c>
      <c r="C5891" s="11">
        <v>2.6170299999999999E-5</v>
      </c>
      <c r="D5891" s="7">
        <f>Data_Warmte[[#This Row],[Fractie]]/MAX(Data_Warmte[Fractie])</f>
        <v>6.3359237772654647E-2</v>
      </c>
    </row>
    <row r="5892" spans="1:4" x14ac:dyDescent="0.25">
      <c r="A5892" s="10">
        <v>44076.708333333336</v>
      </c>
      <c r="B5892" s="10">
        <f>DATE(1904,MONTH(Data_Warmte[[#This Row],[Datumtijd]]),DAY(Data_Warmte[[#This Row],[Datumtijd]]))+TIME(HOUR(Data_Warmte[[#This Row],[Datumtijd]]),MINUTE(Data_Warmte[[#This Row],[Datumtijd]]),SECOND(Data_Warmte[[#This Row],[Datumtijd]]))</f>
        <v>1707.7083333333333</v>
      </c>
      <c r="C5892" s="11">
        <v>4.2563999999999988E-5</v>
      </c>
      <c r="D5892" s="7">
        <f>Data_Warmte[[#This Row],[Fractie]]/MAX(Data_Warmte[Fractie])</f>
        <v>0.10304897523357667</v>
      </c>
    </row>
    <row r="5893" spans="1:4" x14ac:dyDescent="0.25">
      <c r="A5893" s="10">
        <v>44076.75</v>
      </c>
      <c r="B5893" s="10">
        <f>DATE(1904,MONTH(Data_Warmte[[#This Row],[Datumtijd]]),DAY(Data_Warmte[[#This Row],[Datumtijd]]))+TIME(HOUR(Data_Warmte[[#This Row],[Datumtijd]]),MINUTE(Data_Warmte[[#This Row],[Datumtijd]]),SECOND(Data_Warmte[[#This Row],[Datumtijd]]))</f>
        <v>1707.75</v>
      </c>
      <c r="C5893" s="11">
        <v>4.234734999999999E-5</v>
      </c>
      <c r="D5893" s="7">
        <f>Data_Warmte[[#This Row],[Fractie]]/MAX(Data_Warmte[Fractie])</f>
        <v>0.10252445778962511</v>
      </c>
    </row>
    <row r="5894" spans="1:4" x14ac:dyDescent="0.25">
      <c r="A5894" s="10">
        <v>44076.791666666664</v>
      </c>
      <c r="B5894" s="10">
        <f>DATE(1904,MONTH(Data_Warmte[[#This Row],[Datumtijd]]),DAY(Data_Warmte[[#This Row],[Datumtijd]]))+TIME(HOUR(Data_Warmte[[#This Row],[Datumtijd]]),MINUTE(Data_Warmte[[#This Row],[Datumtijd]]),SECOND(Data_Warmte[[#This Row],[Datumtijd]]))</f>
        <v>1707.7916666666667</v>
      </c>
      <c r="C5894" s="11">
        <v>3.5510129999999993E-5</v>
      </c>
      <c r="D5894" s="7">
        <f>Data_Warmte[[#This Row],[Fractie]]/MAX(Data_Warmte[Fractie])</f>
        <v>8.5971302201651362E-2</v>
      </c>
    </row>
    <row r="5895" spans="1:4" x14ac:dyDescent="0.25">
      <c r="A5895" s="10">
        <v>44076.833333333336</v>
      </c>
      <c r="B5895" s="10">
        <f>DATE(1904,MONTH(Data_Warmte[[#This Row],[Datumtijd]]),DAY(Data_Warmte[[#This Row],[Datumtijd]]))+TIME(HOUR(Data_Warmte[[#This Row],[Datumtijd]]),MINUTE(Data_Warmte[[#This Row],[Datumtijd]]),SECOND(Data_Warmte[[#This Row],[Datumtijd]]))</f>
        <v>1707.8333333333333</v>
      </c>
      <c r="C5895" s="11">
        <v>2.80125E-5</v>
      </c>
      <c r="D5895" s="7">
        <f>Data_Warmte[[#This Row],[Fractie]]/MAX(Data_Warmte[Fractie])</f>
        <v>6.7819270245525975E-2</v>
      </c>
    </row>
    <row r="5896" spans="1:4" x14ac:dyDescent="0.25">
      <c r="A5896" s="10">
        <v>44076.875</v>
      </c>
      <c r="B5896" s="10">
        <f>DATE(1904,MONTH(Data_Warmte[[#This Row],[Datumtijd]]),DAY(Data_Warmte[[#This Row],[Datumtijd]]))+TIME(HOUR(Data_Warmte[[#This Row],[Datumtijd]]),MINUTE(Data_Warmte[[#This Row],[Datumtijd]]),SECOND(Data_Warmte[[#This Row],[Datumtijd]]))</f>
        <v>1707.875</v>
      </c>
      <c r="C5896" s="11">
        <v>2.2544359999999994E-5</v>
      </c>
      <c r="D5896" s="7">
        <f>Data_Warmte[[#This Row],[Fractie]]/MAX(Data_Warmte[Fractie])</f>
        <v>5.4580706590001804E-2</v>
      </c>
    </row>
    <row r="5897" spans="1:4" x14ac:dyDescent="0.25">
      <c r="A5897" s="10">
        <v>44076.916666666664</v>
      </c>
      <c r="B5897" s="10">
        <f>DATE(1904,MONTH(Data_Warmte[[#This Row],[Datumtijd]]),DAY(Data_Warmte[[#This Row],[Datumtijd]]))+TIME(HOUR(Data_Warmte[[#This Row],[Datumtijd]]),MINUTE(Data_Warmte[[#This Row],[Datumtijd]]),SECOND(Data_Warmte[[#This Row],[Datumtijd]]))</f>
        <v>1707.9166666666667</v>
      </c>
      <c r="C5897" s="11">
        <v>1.8858250000000005E-5</v>
      </c>
      <c r="D5897" s="7">
        <f>Data_Warmte[[#This Row],[Fractie]]/MAX(Data_Warmte[Fractie])</f>
        <v>4.565650167274219E-2</v>
      </c>
    </row>
    <row r="5898" spans="1:4" x14ac:dyDescent="0.25">
      <c r="A5898" s="10">
        <v>44076.958333333336</v>
      </c>
      <c r="B5898" s="10">
        <f>DATE(1904,MONTH(Data_Warmte[[#This Row],[Datumtijd]]),DAY(Data_Warmte[[#This Row],[Datumtijd]]))+TIME(HOUR(Data_Warmte[[#This Row],[Datumtijd]]),MINUTE(Data_Warmte[[#This Row],[Datumtijd]]),SECOND(Data_Warmte[[#This Row],[Datumtijd]]))</f>
        <v>1707.9583333333333</v>
      </c>
      <c r="C5898" s="11">
        <v>1.4650480000000003E-5</v>
      </c>
      <c r="D5898" s="7">
        <f>Data_Warmte[[#This Row],[Fractie]]/MAX(Data_Warmte[Fractie])</f>
        <v>3.5469339128841537E-2</v>
      </c>
    </row>
    <row r="5899" spans="1:4" x14ac:dyDescent="0.25">
      <c r="A5899" s="10">
        <v>44077</v>
      </c>
      <c r="B5899" s="10">
        <f>DATE(1904,MONTH(Data_Warmte[[#This Row],[Datumtijd]]),DAY(Data_Warmte[[#This Row],[Datumtijd]]))+TIME(HOUR(Data_Warmte[[#This Row],[Datumtijd]]),MINUTE(Data_Warmte[[#This Row],[Datumtijd]]),SECOND(Data_Warmte[[#This Row],[Datumtijd]]))</f>
        <v>1708</v>
      </c>
      <c r="C5899" s="11">
        <v>8.6607999999999968E-6</v>
      </c>
      <c r="D5899" s="7">
        <f>Data_Warmte[[#This Row],[Fractie]]/MAX(Data_Warmte[Fractie])</f>
        <v>2.0968108370993346E-2</v>
      </c>
    </row>
    <row r="5900" spans="1:4" x14ac:dyDescent="0.25">
      <c r="A5900" s="10">
        <v>44077.041666666664</v>
      </c>
      <c r="B5900" s="10">
        <f>DATE(1904,MONTH(Data_Warmte[[#This Row],[Datumtijd]]),DAY(Data_Warmte[[#This Row],[Datumtijd]]))+TIME(HOUR(Data_Warmte[[#This Row],[Datumtijd]]),MINUTE(Data_Warmte[[#This Row],[Datumtijd]]),SECOND(Data_Warmte[[#This Row],[Datumtijd]]))</f>
        <v>1708.0416666666667</v>
      </c>
      <c r="C5900" s="11">
        <v>7.712260000000003E-6</v>
      </c>
      <c r="D5900" s="7">
        <f>Data_Warmte[[#This Row],[Fractie]]/MAX(Data_Warmte[Fractie])</f>
        <v>1.8671658907407778E-2</v>
      </c>
    </row>
    <row r="5901" spans="1:4" x14ac:dyDescent="0.25">
      <c r="A5901" s="10">
        <v>44077.083333333336</v>
      </c>
      <c r="B5901" s="10">
        <f>DATE(1904,MONTH(Data_Warmte[[#This Row],[Datumtijd]]),DAY(Data_Warmte[[#This Row],[Datumtijd]]))+TIME(HOUR(Data_Warmte[[#This Row],[Datumtijd]]),MINUTE(Data_Warmte[[#This Row],[Datumtijd]]),SECOND(Data_Warmte[[#This Row],[Datumtijd]]))</f>
        <v>1708.0833333333333</v>
      </c>
      <c r="C5901" s="11">
        <v>7.8101199999999963E-6</v>
      </c>
      <c r="D5901" s="7">
        <f>Data_Warmte[[#This Row],[Fractie]]/MAX(Data_Warmte[Fractie])</f>
        <v>1.8908581487906723E-2</v>
      </c>
    </row>
    <row r="5902" spans="1:4" x14ac:dyDescent="0.25">
      <c r="A5902" s="10">
        <v>44077.125</v>
      </c>
      <c r="B5902" s="10">
        <f>DATE(1904,MONTH(Data_Warmte[[#This Row],[Datumtijd]]),DAY(Data_Warmte[[#This Row],[Datumtijd]]))+TIME(HOUR(Data_Warmte[[#This Row],[Datumtijd]]),MINUTE(Data_Warmte[[#This Row],[Datumtijd]]),SECOND(Data_Warmte[[#This Row],[Datumtijd]]))</f>
        <v>1708.125</v>
      </c>
      <c r="C5902" s="11">
        <v>8.5637599999999964E-6</v>
      </c>
      <c r="D5902" s="7">
        <f>Data_Warmte[[#This Row],[Fractie]]/MAX(Data_Warmte[Fractie])</f>
        <v>2.0733171039993763E-2</v>
      </c>
    </row>
    <row r="5903" spans="1:4" x14ac:dyDescent="0.25">
      <c r="A5903" s="10">
        <v>44077.166666666664</v>
      </c>
      <c r="B5903" s="10">
        <f>DATE(1904,MONTH(Data_Warmte[[#This Row],[Datumtijd]]),DAY(Data_Warmte[[#This Row],[Datumtijd]]))+TIME(HOUR(Data_Warmte[[#This Row],[Datumtijd]]),MINUTE(Data_Warmte[[#This Row],[Datumtijd]]),SECOND(Data_Warmte[[#This Row],[Datumtijd]]))</f>
        <v>1708.1666666666667</v>
      </c>
      <c r="C5903" s="11">
        <v>7.9699999999999999E-6</v>
      </c>
      <c r="D5903" s="7">
        <f>Data_Warmte[[#This Row],[Fractie]]/MAX(Data_Warmte[Fractie])</f>
        <v>1.9295656719565981E-2</v>
      </c>
    </row>
    <row r="5904" spans="1:4" x14ac:dyDescent="0.25">
      <c r="A5904" s="10">
        <v>44077.208333333336</v>
      </c>
      <c r="B5904" s="10">
        <f>DATE(1904,MONTH(Data_Warmte[[#This Row],[Datumtijd]]),DAY(Data_Warmte[[#This Row],[Datumtijd]]))+TIME(HOUR(Data_Warmte[[#This Row],[Datumtijd]]),MINUTE(Data_Warmte[[#This Row],[Datumtijd]]),SECOND(Data_Warmte[[#This Row],[Datumtijd]]))</f>
        <v>1708.2083333333333</v>
      </c>
      <c r="C5904" s="11">
        <v>1.149E-5</v>
      </c>
      <c r="D5904" s="7">
        <f>Data_Warmte[[#This Row],[Fractie]]/MAX(Data_Warmte[Fractie])</f>
        <v>2.7817703351043051E-2</v>
      </c>
    </row>
    <row r="5905" spans="1:4" x14ac:dyDescent="0.25">
      <c r="A5905" s="10">
        <v>44077.25</v>
      </c>
      <c r="B5905" s="10">
        <f>DATE(1904,MONTH(Data_Warmte[[#This Row],[Datumtijd]]),DAY(Data_Warmte[[#This Row],[Datumtijd]]))+TIME(HOUR(Data_Warmte[[#This Row],[Datumtijd]]),MINUTE(Data_Warmte[[#This Row],[Datumtijd]]),SECOND(Data_Warmte[[#This Row],[Datumtijd]]))</f>
        <v>1708.25</v>
      </c>
      <c r="C5905" s="11">
        <v>2.9519519999999995E-5</v>
      </c>
      <c r="D5905" s="7">
        <f>Data_Warmte[[#This Row],[Fractie]]/MAX(Data_Warmte[Fractie])</f>
        <v>7.1467819880346575E-2</v>
      </c>
    </row>
    <row r="5906" spans="1:4" x14ac:dyDescent="0.25">
      <c r="A5906" s="10">
        <v>44077.291666666664</v>
      </c>
      <c r="B5906" s="10">
        <f>DATE(1904,MONTH(Data_Warmte[[#This Row],[Datumtijd]]),DAY(Data_Warmte[[#This Row],[Datumtijd]]))+TIME(HOUR(Data_Warmte[[#This Row],[Datumtijd]]),MINUTE(Data_Warmte[[#This Row],[Datumtijd]]),SECOND(Data_Warmte[[#This Row],[Datumtijd]]))</f>
        <v>1708.2916666666667</v>
      </c>
      <c r="C5906" s="11">
        <v>3.5200500000000023E-5</v>
      </c>
      <c r="D5906" s="7">
        <f>Data_Warmte[[#This Row],[Fractie]]/MAX(Data_Warmte[Fractie])</f>
        <v>8.5221676832758178E-2</v>
      </c>
    </row>
    <row r="5907" spans="1:4" x14ac:dyDescent="0.25">
      <c r="A5907" s="10">
        <v>44077.333333333336</v>
      </c>
      <c r="B5907" s="10">
        <f>DATE(1904,MONTH(Data_Warmte[[#This Row],[Datumtijd]]),DAY(Data_Warmte[[#This Row],[Datumtijd]]))+TIME(HOUR(Data_Warmte[[#This Row],[Datumtijd]]),MINUTE(Data_Warmte[[#This Row],[Datumtijd]]),SECOND(Data_Warmte[[#This Row],[Datumtijd]]))</f>
        <v>1708.3333333333333</v>
      </c>
      <c r="C5907" s="11">
        <v>2.6084439999999997E-5</v>
      </c>
      <c r="D5907" s="7">
        <f>Data_Warmte[[#This Row],[Fractie]]/MAX(Data_Warmte[Fractie])</f>
        <v>6.3151367623853899E-2</v>
      </c>
    </row>
    <row r="5908" spans="1:4" x14ac:dyDescent="0.25">
      <c r="A5908" s="10">
        <v>44077.375</v>
      </c>
      <c r="B5908" s="10">
        <f>DATE(1904,MONTH(Data_Warmte[[#This Row],[Datumtijd]]),DAY(Data_Warmte[[#This Row],[Datumtijd]]))+TIME(HOUR(Data_Warmte[[#This Row],[Datumtijd]]),MINUTE(Data_Warmte[[#This Row],[Datumtijd]]),SECOND(Data_Warmte[[#This Row],[Datumtijd]]))</f>
        <v>1708.375</v>
      </c>
      <c r="C5908" s="11">
        <v>2.3879999999999998E-5</v>
      </c>
      <c r="D5908" s="7">
        <f>Data_Warmte[[#This Row],[Fractie]]/MAX(Data_Warmte[Fractie])</f>
        <v>5.7814339079452395E-2</v>
      </c>
    </row>
    <row r="5909" spans="1:4" x14ac:dyDescent="0.25">
      <c r="A5909" s="10">
        <v>44077.416666666664</v>
      </c>
      <c r="B5909" s="10">
        <f>DATE(1904,MONTH(Data_Warmte[[#This Row],[Datumtijd]]),DAY(Data_Warmte[[#This Row],[Datumtijd]]))+TIME(HOUR(Data_Warmte[[#This Row],[Datumtijd]]),MINUTE(Data_Warmte[[#This Row],[Datumtijd]]),SECOND(Data_Warmte[[#This Row],[Datumtijd]]))</f>
        <v>1708.4166666666667</v>
      </c>
      <c r="C5909" s="11">
        <v>2.0129999999999999E-5</v>
      </c>
      <c r="D5909" s="7">
        <f>Data_Warmte[[#This Row],[Fractie]]/MAX(Data_Warmte[Fractie])</f>
        <v>4.873545417375949E-2</v>
      </c>
    </row>
    <row r="5910" spans="1:4" x14ac:dyDescent="0.25">
      <c r="A5910" s="10">
        <v>44077.458333333336</v>
      </c>
      <c r="B5910" s="10">
        <f>DATE(1904,MONTH(Data_Warmte[[#This Row],[Datumtijd]]),DAY(Data_Warmte[[#This Row],[Datumtijd]]))+TIME(HOUR(Data_Warmte[[#This Row],[Datumtijd]]),MINUTE(Data_Warmte[[#This Row],[Datumtijd]]),SECOND(Data_Warmte[[#This Row],[Datumtijd]]))</f>
        <v>1708.4583333333333</v>
      </c>
      <c r="C5910" s="11">
        <v>2.2079999999999999E-5</v>
      </c>
      <c r="D5910" s="7">
        <f>Data_Warmte[[#This Row],[Fractie]]/MAX(Data_Warmte[Fractie])</f>
        <v>5.3456474324719803E-2</v>
      </c>
    </row>
    <row r="5911" spans="1:4" x14ac:dyDescent="0.25">
      <c r="A5911" s="10">
        <v>44077.5</v>
      </c>
      <c r="B5911" s="10">
        <f>DATE(1904,MONTH(Data_Warmte[[#This Row],[Datumtijd]]),DAY(Data_Warmte[[#This Row],[Datumtijd]]))+TIME(HOUR(Data_Warmte[[#This Row],[Datumtijd]]),MINUTE(Data_Warmte[[#This Row],[Datumtijd]]),SECOND(Data_Warmte[[#This Row],[Datumtijd]]))</f>
        <v>1708.5</v>
      </c>
      <c r="C5911" s="11">
        <v>2.1489999999999999E-5</v>
      </c>
      <c r="D5911" s="7">
        <f>Data_Warmte[[#This Row],[Fractie]]/MAX(Data_Warmte[Fractie])</f>
        <v>5.2028063099557452E-2</v>
      </c>
    </row>
    <row r="5912" spans="1:4" x14ac:dyDescent="0.25">
      <c r="A5912" s="10">
        <v>44077.541666666664</v>
      </c>
      <c r="B5912" s="10">
        <f>DATE(1904,MONTH(Data_Warmte[[#This Row],[Datumtijd]]),DAY(Data_Warmte[[#This Row],[Datumtijd]]))+TIME(HOUR(Data_Warmte[[#This Row],[Datumtijd]]),MINUTE(Data_Warmte[[#This Row],[Datumtijd]]),SECOND(Data_Warmte[[#This Row],[Datumtijd]]))</f>
        <v>1708.5416666666667</v>
      </c>
      <c r="C5912" s="11">
        <v>1.7600000000000001E-5</v>
      </c>
      <c r="D5912" s="7">
        <f>Data_Warmte[[#This Row],[Fractie]]/MAX(Data_Warmte[Fractie])</f>
        <v>4.2610233157385352E-2</v>
      </c>
    </row>
    <row r="5913" spans="1:4" x14ac:dyDescent="0.25">
      <c r="A5913" s="10">
        <v>44077.583333333336</v>
      </c>
      <c r="B5913" s="10">
        <f>DATE(1904,MONTH(Data_Warmte[[#This Row],[Datumtijd]]),DAY(Data_Warmte[[#This Row],[Datumtijd]]))+TIME(HOUR(Data_Warmte[[#This Row],[Datumtijd]]),MINUTE(Data_Warmte[[#This Row],[Datumtijd]]),SECOND(Data_Warmte[[#This Row],[Datumtijd]]))</f>
        <v>1708.5833333333333</v>
      </c>
      <c r="C5913" s="11">
        <v>1.6120000000000002E-5</v>
      </c>
      <c r="D5913" s="7">
        <f>Data_Warmte[[#This Row],[Fractie]]/MAX(Data_Warmte[Fractie])</f>
        <v>3.9027099914605221E-2</v>
      </c>
    </row>
    <row r="5914" spans="1:4" x14ac:dyDescent="0.25">
      <c r="A5914" s="10">
        <v>44077.625</v>
      </c>
      <c r="B5914" s="10">
        <f>DATE(1904,MONTH(Data_Warmte[[#This Row],[Datumtijd]]),DAY(Data_Warmte[[#This Row],[Datumtijd]]))+TIME(HOUR(Data_Warmte[[#This Row],[Datumtijd]]),MINUTE(Data_Warmte[[#This Row],[Datumtijd]]),SECOND(Data_Warmte[[#This Row],[Datumtijd]]))</f>
        <v>1708.625</v>
      </c>
      <c r="C5914" s="11">
        <v>1.6779999999999999E-5</v>
      </c>
      <c r="D5914" s="7">
        <f>Data_Warmte[[#This Row],[Fractie]]/MAX(Data_Warmte[Fractie])</f>
        <v>4.0624983658007166E-2</v>
      </c>
    </row>
    <row r="5915" spans="1:4" x14ac:dyDescent="0.25">
      <c r="A5915" s="10">
        <v>44077.666666666664</v>
      </c>
      <c r="B5915" s="10">
        <f>DATE(1904,MONTH(Data_Warmte[[#This Row],[Datumtijd]]),DAY(Data_Warmte[[#This Row],[Datumtijd]]))+TIME(HOUR(Data_Warmte[[#This Row],[Datumtijd]]),MINUTE(Data_Warmte[[#This Row],[Datumtijd]]),SECOND(Data_Warmte[[#This Row],[Datumtijd]]))</f>
        <v>1708.6666666666667</v>
      </c>
      <c r="C5915" s="11">
        <v>2.5781779999999996E-5</v>
      </c>
      <c r="D5915" s="7">
        <f>Data_Warmte[[#This Row],[Fractie]]/MAX(Data_Warmte[Fractie])</f>
        <v>6.2418616875705359E-2</v>
      </c>
    </row>
    <row r="5916" spans="1:4" x14ac:dyDescent="0.25">
      <c r="A5916" s="10">
        <v>44077.708333333336</v>
      </c>
      <c r="B5916" s="10">
        <f>DATE(1904,MONTH(Data_Warmte[[#This Row],[Datumtijd]]),DAY(Data_Warmte[[#This Row],[Datumtijd]]))+TIME(HOUR(Data_Warmte[[#This Row],[Datumtijd]]),MINUTE(Data_Warmte[[#This Row],[Datumtijd]]),SECOND(Data_Warmte[[#This Row],[Datumtijd]]))</f>
        <v>1708.7083333333333</v>
      </c>
      <c r="C5916" s="11">
        <v>4.350575999999999E-5</v>
      </c>
      <c r="D5916" s="7">
        <f>Data_Warmte[[#This Row],[Fractie]]/MAX(Data_Warmte[Fractie])</f>
        <v>0.10532901007325278</v>
      </c>
    </row>
    <row r="5917" spans="1:4" x14ac:dyDescent="0.25">
      <c r="A5917" s="10">
        <v>44077.75</v>
      </c>
      <c r="B5917" s="10">
        <f>DATE(1904,MONTH(Data_Warmte[[#This Row],[Datumtijd]]),DAY(Data_Warmte[[#This Row],[Datumtijd]]))+TIME(HOUR(Data_Warmte[[#This Row],[Datumtijd]]),MINUTE(Data_Warmte[[#This Row],[Datumtijd]]),SECOND(Data_Warmte[[#This Row],[Datumtijd]]))</f>
        <v>1708.75</v>
      </c>
      <c r="C5917" s="11">
        <v>4.5908299999999975E-5</v>
      </c>
      <c r="D5917" s="7">
        <f>Data_Warmte[[#This Row],[Fractie]]/MAX(Data_Warmte[Fractie])</f>
        <v>0.11114564584427232</v>
      </c>
    </row>
    <row r="5918" spans="1:4" x14ac:dyDescent="0.25">
      <c r="A5918" s="10">
        <v>44077.791666666664</v>
      </c>
      <c r="B5918" s="10">
        <f>DATE(1904,MONTH(Data_Warmte[[#This Row],[Datumtijd]]),DAY(Data_Warmte[[#This Row],[Datumtijd]]))+TIME(HOUR(Data_Warmte[[#This Row],[Datumtijd]]),MINUTE(Data_Warmte[[#This Row],[Datumtijd]]),SECOND(Data_Warmte[[#This Row],[Datumtijd]]))</f>
        <v>1708.7916666666667</v>
      </c>
      <c r="C5918" s="11">
        <v>3.992478E-5</v>
      </c>
      <c r="D5918" s="7">
        <f>Data_Warmte[[#This Row],[Fractie]]/MAX(Data_Warmte[Fractie])</f>
        <v>9.6659328668029287E-2</v>
      </c>
    </row>
    <row r="5919" spans="1:4" x14ac:dyDescent="0.25">
      <c r="A5919" s="10">
        <v>44077.833333333336</v>
      </c>
      <c r="B5919" s="10">
        <f>DATE(1904,MONTH(Data_Warmte[[#This Row],[Datumtijd]]),DAY(Data_Warmte[[#This Row],[Datumtijd]]))+TIME(HOUR(Data_Warmte[[#This Row],[Datumtijd]]),MINUTE(Data_Warmte[[#This Row],[Datumtijd]]),SECOND(Data_Warmte[[#This Row],[Datumtijd]]))</f>
        <v>1708.8333333333333</v>
      </c>
      <c r="C5919" s="11">
        <v>3.286353000000001E-5</v>
      </c>
      <c r="D5919" s="7">
        <f>Data_Warmte[[#This Row],[Fractie]]/MAX(Data_Warmte[Fractie])</f>
        <v>7.9563788390609583E-2</v>
      </c>
    </row>
    <row r="5920" spans="1:4" x14ac:dyDescent="0.25">
      <c r="A5920" s="10">
        <v>44077.875</v>
      </c>
      <c r="B5920" s="10">
        <f>DATE(1904,MONTH(Data_Warmte[[#This Row],[Datumtijd]]),DAY(Data_Warmte[[#This Row],[Datumtijd]]))+TIME(HOUR(Data_Warmte[[#This Row],[Datumtijd]]),MINUTE(Data_Warmte[[#This Row],[Datumtijd]]),SECOND(Data_Warmte[[#This Row],[Datumtijd]]))</f>
        <v>1708.875</v>
      </c>
      <c r="C5920" s="11">
        <v>2.6027450000000011E-5</v>
      </c>
      <c r="D5920" s="7">
        <f>Data_Warmte[[#This Row],[Fractie]]/MAX(Data_Warmte[Fractie])</f>
        <v>6.3013392783647149E-2</v>
      </c>
    </row>
    <row r="5921" spans="1:4" x14ac:dyDescent="0.25">
      <c r="A5921" s="10">
        <v>44077.916666666664</v>
      </c>
      <c r="B5921" s="10">
        <f>DATE(1904,MONTH(Data_Warmte[[#This Row],[Datumtijd]]),DAY(Data_Warmte[[#This Row],[Datumtijd]]))+TIME(HOUR(Data_Warmte[[#This Row],[Datumtijd]]),MINUTE(Data_Warmte[[#This Row],[Datumtijd]]),SECOND(Data_Warmte[[#This Row],[Datumtijd]]))</f>
        <v>1708.9166666666667</v>
      </c>
      <c r="C5921" s="11">
        <v>2.1031250000000003E-5</v>
      </c>
      <c r="D5921" s="7">
        <f>Data_Warmte[[#This Row],[Fractie]]/MAX(Data_Warmte[Fractie])</f>
        <v>5.0917412846094363E-2</v>
      </c>
    </row>
    <row r="5922" spans="1:4" x14ac:dyDescent="0.25">
      <c r="A5922" s="10">
        <v>44077.958333333336</v>
      </c>
      <c r="B5922" s="10">
        <f>DATE(1904,MONTH(Data_Warmte[[#This Row],[Datumtijd]]),DAY(Data_Warmte[[#This Row],[Datumtijd]]))+TIME(HOUR(Data_Warmte[[#This Row],[Datumtijd]]),MINUTE(Data_Warmte[[#This Row],[Datumtijd]]),SECOND(Data_Warmte[[#This Row],[Datumtijd]]))</f>
        <v>1708.9583333333333</v>
      </c>
      <c r="C5922" s="11">
        <v>1.6343900000000001E-5</v>
      </c>
      <c r="D5922" s="7">
        <f>Data_Warmte[[#This Row],[Fractie]]/MAX(Data_Warmte[Fractie])</f>
        <v>3.9569169869374463E-2</v>
      </c>
    </row>
    <row r="5923" spans="1:4" x14ac:dyDescent="0.25">
      <c r="A5923" s="10">
        <v>44078</v>
      </c>
      <c r="B5923" s="10">
        <f>DATE(1904,MONTH(Data_Warmte[[#This Row],[Datumtijd]]),DAY(Data_Warmte[[#This Row],[Datumtijd]]))+TIME(HOUR(Data_Warmte[[#This Row],[Datumtijd]]),MINUTE(Data_Warmte[[#This Row],[Datumtijd]]),SECOND(Data_Warmte[[#This Row],[Datumtijd]]))</f>
        <v>1709</v>
      </c>
      <c r="C5923" s="11">
        <v>1.0078899999999999E-5</v>
      </c>
      <c r="D5923" s="7">
        <f>Data_Warmte[[#This Row],[Fractie]]/MAX(Data_Warmte[Fractie])</f>
        <v>2.4401379486930181E-2</v>
      </c>
    </row>
    <row r="5924" spans="1:4" x14ac:dyDescent="0.25">
      <c r="A5924" s="10">
        <v>44078.041666666664</v>
      </c>
      <c r="B5924" s="10">
        <f>DATE(1904,MONTH(Data_Warmte[[#This Row],[Datumtijd]]),DAY(Data_Warmte[[#This Row],[Datumtijd]]))+TIME(HOUR(Data_Warmte[[#This Row],[Datumtijd]]),MINUTE(Data_Warmte[[#This Row],[Datumtijd]]),SECOND(Data_Warmte[[#This Row],[Datumtijd]]))</f>
        <v>1709.0416666666667</v>
      </c>
      <c r="C5924" s="11">
        <v>8.8920099999999979E-6</v>
      </c>
      <c r="D5924" s="7">
        <f>Data_Warmte[[#This Row],[Fractie]]/MAX(Data_Warmte[Fractie])</f>
        <v>2.1527876098738751E-2</v>
      </c>
    </row>
    <row r="5925" spans="1:4" x14ac:dyDescent="0.25">
      <c r="A5925" s="10">
        <v>44078.083333333336</v>
      </c>
      <c r="B5925" s="10">
        <f>DATE(1904,MONTH(Data_Warmte[[#This Row],[Datumtijd]]),DAY(Data_Warmte[[#This Row],[Datumtijd]]))+TIME(HOUR(Data_Warmte[[#This Row],[Datumtijd]]),MINUTE(Data_Warmte[[#This Row],[Datumtijd]]),SECOND(Data_Warmte[[#This Row],[Datumtijd]]))</f>
        <v>1709.0833333333333</v>
      </c>
      <c r="C5925" s="11">
        <v>9.0143999999999979E-6</v>
      </c>
      <c r="D5925" s="7">
        <f>Data_Warmte[[#This Row],[Fractie]]/MAX(Data_Warmte[Fractie])</f>
        <v>2.1824186691700821E-2</v>
      </c>
    </row>
    <row r="5926" spans="1:4" x14ac:dyDescent="0.25">
      <c r="A5926" s="10">
        <v>44078.125</v>
      </c>
      <c r="B5926" s="10">
        <f>DATE(1904,MONTH(Data_Warmte[[#This Row],[Datumtijd]]),DAY(Data_Warmte[[#This Row],[Datumtijd]]))+TIME(HOUR(Data_Warmte[[#This Row],[Datumtijd]]),MINUTE(Data_Warmte[[#This Row],[Datumtijd]]),SECOND(Data_Warmte[[#This Row],[Datumtijd]]))</f>
        <v>1709.125</v>
      </c>
      <c r="C5926" s="11">
        <v>9.7133500000000008E-6</v>
      </c>
      <c r="D5926" s="7">
        <f>Data_Warmte[[#This Row],[Fractie]]/MAX(Data_Warmte[Fractie])</f>
        <v>2.3516369786323241E-2</v>
      </c>
    </row>
    <row r="5927" spans="1:4" x14ac:dyDescent="0.25">
      <c r="A5927" s="10">
        <v>44078.166666666664</v>
      </c>
      <c r="B5927" s="10">
        <f>DATE(1904,MONTH(Data_Warmte[[#This Row],[Datumtijd]]),DAY(Data_Warmte[[#This Row],[Datumtijd]]))+TIME(HOUR(Data_Warmte[[#This Row],[Datumtijd]]),MINUTE(Data_Warmte[[#This Row],[Datumtijd]]),SECOND(Data_Warmte[[#This Row],[Datumtijd]]))</f>
        <v>1709.1666666666667</v>
      </c>
      <c r="C5927" s="11">
        <v>7.9699999999999999E-6</v>
      </c>
      <c r="D5927" s="7">
        <f>Data_Warmte[[#This Row],[Fractie]]/MAX(Data_Warmte[Fractie])</f>
        <v>1.9295656719565981E-2</v>
      </c>
    </row>
    <row r="5928" spans="1:4" x14ac:dyDescent="0.25">
      <c r="A5928" s="10">
        <v>44078.208333333336</v>
      </c>
      <c r="B5928" s="10">
        <f>DATE(1904,MONTH(Data_Warmte[[#This Row],[Datumtijd]]),DAY(Data_Warmte[[#This Row],[Datumtijd]]))+TIME(HOUR(Data_Warmte[[#This Row],[Datumtijd]]),MINUTE(Data_Warmte[[#This Row],[Datumtijd]]),SECOND(Data_Warmte[[#This Row],[Datumtijd]]))</f>
        <v>1709.2083333333333</v>
      </c>
      <c r="C5928" s="11">
        <v>1.2364000000000006E-5</v>
      </c>
      <c r="D5928" s="7">
        <f>Data_Warmte[[#This Row],[Fractie]]/MAX(Data_Warmte[Fractie])</f>
        <v>2.9933688793063223E-2</v>
      </c>
    </row>
    <row r="5929" spans="1:4" x14ac:dyDescent="0.25">
      <c r="A5929" s="10">
        <v>44078.25</v>
      </c>
      <c r="B5929" s="10">
        <f>DATE(1904,MONTH(Data_Warmte[[#This Row],[Datumtijd]]),DAY(Data_Warmte[[#This Row],[Datumtijd]]))+TIME(HOUR(Data_Warmte[[#This Row],[Datumtijd]]),MINUTE(Data_Warmte[[#This Row],[Datumtijd]]),SECOND(Data_Warmte[[#This Row],[Datumtijd]]))</f>
        <v>1709.25</v>
      </c>
      <c r="C5929" s="11">
        <v>3.552568000000001E-5</v>
      </c>
      <c r="D5929" s="7">
        <f>Data_Warmte[[#This Row],[Fractie]]/MAX(Data_Warmte[Fractie])</f>
        <v>8.6008949311060345E-2</v>
      </c>
    </row>
    <row r="5930" spans="1:4" x14ac:dyDescent="0.25">
      <c r="A5930" s="10">
        <v>44078.291666666664</v>
      </c>
      <c r="B5930" s="10">
        <f>DATE(1904,MONTH(Data_Warmte[[#This Row],[Datumtijd]]),DAY(Data_Warmte[[#This Row],[Datumtijd]]))+TIME(HOUR(Data_Warmte[[#This Row],[Datumtijd]]),MINUTE(Data_Warmte[[#This Row],[Datumtijd]]),SECOND(Data_Warmte[[#This Row],[Datumtijd]]))</f>
        <v>1709.2916666666667</v>
      </c>
      <c r="C5930" s="11">
        <v>4.4077000000000019E-5</v>
      </c>
      <c r="D5930" s="7">
        <f>Data_Warmte[[#This Row],[Fractie]]/MAX(Data_Warmte[Fractie])</f>
        <v>0.10671200266352698</v>
      </c>
    </row>
    <row r="5931" spans="1:4" x14ac:dyDescent="0.25">
      <c r="A5931" s="10">
        <v>44078.333333333336</v>
      </c>
      <c r="B5931" s="10">
        <f>DATE(1904,MONTH(Data_Warmte[[#This Row],[Datumtijd]]),DAY(Data_Warmte[[#This Row],[Datumtijd]]))+TIME(HOUR(Data_Warmte[[#This Row],[Datumtijd]]),MINUTE(Data_Warmte[[#This Row],[Datumtijd]]),SECOND(Data_Warmte[[#This Row],[Datumtijd]]))</f>
        <v>1709.3333333333333</v>
      </c>
      <c r="C5931" s="11">
        <v>3.4555500000000005E-5</v>
      </c>
      <c r="D5931" s="7">
        <f>Data_Warmte[[#This Row],[Fractie]]/MAX(Data_Warmte[Fractie])</f>
        <v>8.3660108628978963E-2</v>
      </c>
    </row>
    <row r="5932" spans="1:4" x14ac:dyDescent="0.25">
      <c r="A5932" s="10">
        <v>44078.375</v>
      </c>
      <c r="B5932" s="10">
        <f>DATE(1904,MONTH(Data_Warmte[[#This Row],[Datumtijd]]),DAY(Data_Warmte[[#This Row],[Datumtijd]]))+TIME(HOUR(Data_Warmte[[#This Row],[Datumtijd]]),MINUTE(Data_Warmte[[#This Row],[Datumtijd]]),SECOND(Data_Warmte[[#This Row],[Datumtijd]]))</f>
        <v>1709.375</v>
      </c>
      <c r="C5932" s="11">
        <v>2.3879999999999998E-5</v>
      </c>
      <c r="D5932" s="7">
        <f>Data_Warmte[[#This Row],[Fractie]]/MAX(Data_Warmte[Fractie])</f>
        <v>5.7814339079452395E-2</v>
      </c>
    </row>
    <row r="5933" spans="1:4" x14ac:dyDescent="0.25">
      <c r="A5933" s="10">
        <v>44078.416666666664</v>
      </c>
      <c r="B5933" s="10">
        <f>DATE(1904,MONTH(Data_Warmte[[#This Row],[Datumtijd]]),DAY(Data_Warmte[[#This Row],[Datumtijd]]))+TIME(HOUR(Data_Warmte[[#This Row],[Datumtijd]]),MINUTE(Data_Warmte[[#This Row],[Datumtijd]]),SECOND(Data_Warmte[[#This Row],[Datumtijd]]))</f>
        <v>1709.4166666666667</v>
      </c>
      <c r="C5933" s="11">
        <v>2.0129999999999999E-5</v>
      </c>
      <c r="D5933" s="7">
        <f>Data_Warmte[[#This Row],[Fractie]]/MAX(Data_Warmte[Fractie])</f>
        <v>4.873545417375949E-2</v>
      </c>
    </row>
    <row r="5934" spans="1:4" x14ac:dyDescent="0.25">
      <c r="A5934" s="10">
        <v>44078.458333333336</v>
      </c>
      <c r="B5934" s="10">
        <f>DATE(1904,MONTH(Data_Warmte[[#This Row],[Datumtijd]]),DAY(Data_Warmte[[#This Row],[Datumtijd]]))+TIME(HOUR(Data_Warmte[[#This Row],[Datumtijd]]),MINUTE(Data_Warmte[[#This Row],[Datumtijd]]),SECOND(Data_Warmte[[#This Row],[Datumtijd]]))</f>
        <v>1709.4583333333333</v>
      </c>
      <c r="C5934" s="11">
        <v>2.2079999999999999E-5</v>
      </c>
      <c r="D5934" s="7">
        <f>Data_Warmte[[#This Row],[Fractie]]/MAX(Data_Warmte[Fractie])</f>
        <v>5.3456474324719803E-2</v>
      </c>
    </row>
    <row r="5935" spans="1:4" x14ac:dyDescent="0.25">
      <c r="A5935" s="10">
        <v>44078.5</v>
      </c>
      <c r="B5935" s="10">
        <f>DATE(1904,MONTH(Data_Warmte[[#This Row],[Datumtijd]]),DAY(Data_Warmte[[#This Row],[Datumtijd]]))+TIME(HOUR(Data_Warmte[[#This Row],[Datumtijd]]),MINUTE(Data_Warmte[[#This Row],[Datumtijd]]),SECOND(Data_Warmte[[#This Row],[Datumtijd]]))</f>
        <v>1709.5</v>
      </c>
      <c r="C5935" s="11">
        <v>2.1489999999999999E-5</v>
      </c>
      <c r="D5935" s="7">
        <f>Data_Warmte[[#This Row],[Fractie]]/MAX(Data_Warmte[Fractie])</f>
        <v>5.2028063099557452E-2</v>
      </c>
    </row>
    <row r="5936" spans="1:4" x14ac:dyDescent="0.25">
      <c r="A5936" s="10">
        <v>44078.541666666664</v>
      </c>
      <c r="B5936" s="10">
        <f>DATE(1904,MONTH(Data_Warmte[[#This Row],[Datumtijd]]),DAY(Data_Warmte[[#This Row],[Datumtijd]]))+TIME(HOUR(Data_Warmte[[#This Row],[Datumtijd]]),MINUTE(Data_Warmte[[#This Row],[Datumtijd]]),SECOND(Data_Warmte[[#This Row],[Datumtijd]]))</f>
        <v>1709.5416666666667</v>
      </c>
      <c r="C5936" s="11">
        <v>1.7600000000000001E-5</v>
      </c>
      <c r="D5936" s="7">
        <f>Data_Warmte[[#This Row],[Fractie]]/MAX(Data_Warmte[Fractie])</f>
        <v>4.2610233157385352E-2</v>
      </c>
    </row>
    <row r="5937" spans="1:4" x14ac:dyDescent="0.25">
      <c r="A5937" s="10">
        <v>44078.583333333336</v>
      </c>
      <c r="B5937" s="10">
        <f>DATE(1904,MONTH(Data_Warmte[[#This Row],[Datumtijd]]),DAY(Data_Warmte[[#This Row],[Datumtijd]]))+TIME(HOUR(Data_Warmte[[#This Row],[Datumtijd]]),MINUTE(Data_Warmte[[#This Row],[Datumtijd]]),SECOND(Data_Warmte[[#This Row],[Datumtijd]]))</f>
        <v>1709.5833333333333</v>
      </c>
      <c r="C5937" s="11">
        <v>1.6120000000000002E-5</v>
      </c>
      <c r="D5937" s="7">
        <f>Data_Warmte[[#This Row],[Fractie]]/MAX(Data_Warmte[Fractie])</f>
        <v>3.9027099914605221E-2</v>
      </c>
    </row>
    <row r="5938" spans="1:4" x14ac:dyDescent="0.25">
      <c r="A5938" s="10">
        <v>44078.625</v>
      </c>
      <c r="B5938" s="10">
        <f>DATE(1904,MONTH(Data_Warmte[[#This Row],[Datumtijd]]),DAY(Data_Warmte[[#This Row],[Datumtijd]]))+TIME(HOUR(Data_Warmte[[#This Row],[Datumtijd]]),MINUTE(Data_Warmte[[#This Row],[Datumtijd]]),SECOND(Data_Warmte[[#This Row],[Datumtijd]]))</f>
        <v>1709.625</v>
      </c>
      <c r="C5938" s="11">
        <v>1.6779999999999999E-5</v>
      </c>
      <c r="D5938" s="7">
        <f>Data_Warmte[[#This Row],[Fractie]]/MAX(Data_Warmte[Fractie])</f>
        <v>4.0624983658007166E-2</v>
      </c>
    </row>
    <row r="5939" spans="1:4" x14ac:dyDescent="0.25">
      <c r="A5939" s="10">
        <v>44078.666666666664</v>
      </c>
      <c r="B5939" s="10">
        <f>DATE(1904,MONTH(Data_Warmte[[#This Row],[Datumtijd]]),DAY(Data_Warmte[[#This Row],[Datumtijd]]))+TIME(HOUR(Data_Warmte[[#This Row],[Datumtijd]]),MINUTE(Data_Warmte[[#This Row],[Datumtijd]]),SECOND(Data_Warmte[[#This Row],[Datumtijd]]))</f>
        <v>1709.6666666666667</v>
      </c>
      <c r="C5939" s="11">
        <v>2.8819300000000007E-5</v>
      </c>
      <c r="D5939" s="7">
        <f>Data_Warmte[[#This Row],[Fractie]]/MAX(Data_Warmte[Fractie])</f>
        <v>6.977256207003614E-2</v>
      </c>
    </row>
    <row r="5940" spans="1:4" x14ac:dyDescent="0.25">
      <c r="A5940" s="10">
        <v>44078.708333333336</v>
      </c>
      <c r="B5940" s="10">
        <f>DATE(1904,MONTH(Data_Warmte[[#This Row],[Datumtijd]]),DAY(Data_Warmte[[#This Row],[Datumtijd]]))+TIME(HOUR(Data_Warmte[[#This Row],[Datumtijd]]),MINUTE(Data_Warmte[[#This Row],[Datumtijd]]),SECOND(Data_Warmte[[#This Row],[Datumtijd]]))</f>
        <v>1709.7083333333333</v>
      </c>
      <c r="C5940" s="11">
        <v>4.6841159999999992E-5</v>
      </c>
      <c r="D5940" s="7">
        <f>Data_Warmte[[#This Row],[Fractie]]/MAX(Data_Warmte[Fractie])</f>
        <v>0.11340413346377227</v>
      </c>
    </row>
    <row r="5941" spans="1:4" x14ac:dyDescent="0.25">
      <c r="A5941" s="10">
        <v>44078.75</v>
      </c>
      <c r="B5941" s="10">
        <f>DATE(1904,MONTH(Data_Warmte[[#This Row],[Datumtijd]]),DAY(Data_Warmte[[#This Row],[Datumtijd]]))+TIME(HOUR(Data_Warmte[[#This Row],[Datumtijd]]),MINUTE(Data_Warmte[[#This Row],[Datumtijd]]),SECOND(Data_Warmte[[#This Row],[Datumtijd]]))</f>
        <v>1709.75</v>
      </c>
      <c r="C5941" s="11">
        <v>4.8629549999999989E-5</v>
      </c>
      <c r="D5941" s="7">
        <f>Data_Warmte[[#This Row],[Fractie]]/MAX(Data_Warmte[Fractie])</f>
        <v>0.11773388999083684</v>
      </c>
    </row>
    <row r="5942" spans="1:4" x14ac:dyDescent="0.25">
      <c r="A5942" s="10">
        <v>44078.791666666664</v>
      </c>
      <c r="B5942" s="10">
        <f>DATE(1904,MONTH(Data_Warmte[[#This Row],[Datumtijd]]),DAY(Data_Warmte[[#This Row],[Datumtijd]]))+TIME(HOUR(Data_Warmte[[#This Row],[Datumtijd]]),MINUTE(Data_Warmte[[#This Row],[Datumtijd]]),SECOND(Data_Warmte[[#This Row],[Datumtijd]]))</f>
        <v>1709.7916666666667</v>
      </c>
      <c r="C5942" s="11">
        <v>4.2929840000000013E-5</v>
      </c>
      <c r="D5942" s="7">
        <f>Data_Warmte[[#This Row],[Fractie]]/MAX(Data_Warmte[Fractie])</f>
        <v>0.10393468703461639</v>
      </c>
    </row>
    <row r="5943" spans="1:4" x14ac:dyDescent="0.25">
      <c r="A5943" s="10">
        <v>44078.833333333336</v>
      </c>
      <c r="B5943" s="10">
        <f>DATE(1904,MONTH(Data_Warmte[[#This Row],[Datumtijd]]),DAY(Data_Warmte[[#This Row],[Datumtijd]]))+TIME(HOUR(Data_Warmte[[#This Row],[Datumtijd]]),MINUTE(Data_Warmte[[#This Row],[Datumtijd]]),SECOND(Data_Warmte[[#This Row],[Datumtijd]]))</f>
        <v>1709.8333333333333</v>
      </c>
      <c r="C5943" s="11">
        <v>3.5953460000000005E-5</v>
      </c>
      <c r="D5943" s="7">
        <f>Data_Warmte[[#This Row],[Fractie]]/MAX(Data_Warmte[Fractie])</f>
        <v>8.7044620080382273E-2</v>
      </c>
    </row>
    <row r="5944" spans="1:4" x14ac:dyDescent="0.25">
      <c r="A5944" s="10">
        <v>44078.875</v>
      </c>
      <c r="B5944" s="10">
        <f>DATE(1904,MONTH(Data_Warmte[[#This Row],[Datumtijd]]),DAY(Data_Warmte[[#This Row],[Datumtijd]]))+TIME(HOUR(Data_Warmte[[#This Row],[Datumtijd]]),MINUTE(Data_Warmte[[#This Row],[Datumtijd]]),SECOND(Data_Warmte[[#This Row],[Datumtijd]]))</f>
        <v>1709.875</v>
      </c>
      <c r="C5944" s="11">
        <v>2.7883070000000009E-5</v>
      </c>
      <c r="D5944" s="7">
        <f>Data_Warmte[[#This Row],[Fractie]]/MAX(Data_Warmte[Fractie])</f>
        <v>6.750591555930098E-2</v>
      </c>
    </row>
    <row r="5945" spans="1:4" x14ac:dyDescent="0.25">
      <c r="A5945" s="10">
        <v>44078.916666666664</v>
      </c>
      <c r="B5945" s="10">
        <f>DATE(1904,MONTH(Data_Warmte[[#This Row],[Datumtijd]]),DAY(Data_Warmte[[#This Row],[Datumtijd]]))+TIME(HOUR(Data_Warmte[[#This Row],[Datumtijd]]),MINUTE(Data_Warmte[[#This Row],[Datumtijd]]),SECOND(Data_Warmte[[#This Row],[Datumtijd]]))</f>
        <v>1709.9166666666667</v>
      </c>
      <c r="C5945" s="11">
        <v>2.1912750000000005E-5</v>
      </c>
      <c r="D5945" s="7">
        <f>Data_Warmte[[#This Row],[Fractie]]/MAX(Data_Warmte[Fractie])</f>
        <v>5.3051556057925914E-2</v>
      </c>
    </row>
    <row r="5946" spans="1:4" x14ac:dyDescent="0.25">
      <c r="A5946" s="10">
        <v>44078.958333333336</v>
      </c>
      <c r="B5946" s="10">
        <f>DATE(1904,MONTH(Data_Warmte[[#This Row],[Datumtijd]]),DAY(Data_Warmte[[#This Row],[Datumtijd]]))+TIME(HOUR(Data_Warmte[[#This Row],[Datumtijd]]),MINUTE(Data_Warmte[[#This Row],[Datumtijd]]),SECOND(Data_Warmte[[#This Row],[Datumtijd]]))</f>
        <v>1709.9583333333333</v>
      </c>
      <c r="C5946" s="11">
        <v>1.6421079999999996E-5</v>
      </c>
      <c r="D5946" s="7">
        <f>Data_Warmte[[#This Row],[Fractie]]/MAX(Data_Warmte[Fractie])</f>
        <v>3.9756025425913485E-2</v>
      </c>
    </row>
    <row r="5947" spans="1:4" x14ac:dyDescent="0.25">
      <c r="A5947" s="10">
        <v>44079</v>
      </c>
      <c r="B5947" s="10">
        <f>DATE(1904,MONTH(Data_Warmte[[#This Row],[Datumtijd]]),DAY(Data_Warmte[[#This Row],[Datumtijd]]))+TIME(HOUR(Data_Warmte[[#This Row],[Datumtijd]]),MINUTE(Data_Warmte[[#This Row],[Datumtijd]]),SECOND(Data_Warmte[[#This Row],[Datumtijd]]))</f>
        <v>1710</v>
      </c>
      <c r="C5947" s="11">
        <v>1.2677589999999996E-5</v>
      </c>
      <c r="D5947" s="7">
        <f>Data_Warmte[[#This Row],[Fractie]]/MAX(Data_Warmte[Fractie])</f>
        <v>3.0692901464416864E-2</v>
      </c>
    </row>
    <row r="5948" spans="1:4" x14ac:dyDescent="0.25">
      <c r="A5948" s="10">
        <v>44079.041666666664</v>
      </c>
      <c r="B5948" s="10">
        <f>DATE(1904,MONTH(Data_Warmte[[#This Row],[Datumtijd]]),DAY(Data_Warmte[[#This Row],[Datumtijd]]))+TIME(HOUR(Data_Warmte[[#This Row],[Datumtijd]]),MINUTE(Data_Warmte[[#This Row],[Datumtijd]]),SECOND(Data_Warmte[[#This Row],[Datumtijd]]))</f>
        <v>1710.0416666666667</v>
      </c>
      <c r="C5948" s="11">
        <v>1.0421690000000002E-5</v>
      </c>
      <c r="D5948" s="7">
        <f>Data_Warmte[[#This Row],[Fractie]]/MAX(Data_Warmte[Fractie])</f>
        <v>2.5231286408749512E-2</v>
      </c>
    </row>
    <row r="5949" spans="1:4" x14ac:dyDescent="0.25">
      <c r="A5949" s="10">
        <v>44079.083333333336</v>
      </c>
      <c r="B5949" s="10">
        <f>DATE(1904,MONTH(Data_Warmte[[#This Row],[Datumtijd]]),DAY(Data_Warmte[[#This Row],[Datumtijd]]))+TIME(HOUR(Data_Warmte[[#This Row],[Datumtijd]]),MINUTE(Data_Warmte[[#This Row],[Datumtijd]]),SECOND(Data_Warmte[[#This Row],[Datumtijd]]))</f>
        <v>1710.0833333333333</v>
      </c>
      <c r="C5949" s="11">
        <v>1.0275800000000001E-5</v>
      </c>
      <c r="D5949" s="7">
        <f>Data_Warmte[[#This Row],[Fractie]]/MAX(Data_Warmte[Fractie])</f>
        <v>2.4878081470378434E-2</v>
      </c>
    </row>
    <row r="5950" spans="1:4" x14ac:dyDescent="0.25">
      <c r="A5950" s="10">
        <v>44079.125</v>
      </c>
      <c r="B5950" s="10">
        <f>DATE(1904,MONTH(Data_Warmte[[#This Row],[Datumtijd]]),DAY(Data_Warmte[[#This Row],[Datumtijd]]))+TIME(HOUR(Data_Warmte[[#This Row],[Datumtijd]]),MINUTE(Data_Warmte[[#This Row],[Datumtijd]]),SECOND(Data_Warmte[[#This Row],[Datumtijd]]))</f>
        <v>1710.125</v>
      </c>
      <c r="C5950" s="11">
        <v>9.5350399999999954E-6</v>
      </c>
      <c r="D5950" s="7">
        <f>Data_Warmte[[#This Row],[Fractie]]/MAX(Data_Warmte[Fractie])</f>
        <v>2.3084674861647468E-2</v>
      </c>
    </row>
    <row r="5951" spans="1:4" x14ac:dyDescent="0.25">
      <c r="A5951" s="10">
        <v>44079.166666666664</v>
      </c>
      <c r="B5951" s="10">
        <f>DATE(1904,MONTH(Data_Warmte[[#This Row],[Datumtijd]]),DAY(Data_Warmte[[#This Row],[Datumtijd]]))+TIME(HOUR(Data_Warmte[[#This Row],[Datumtijd]]),MINUTE(Data_Warmte[[#This Row],[Datumtijd]]),SECOND(Data_Warmte[[#This Row],[Datumtijd]]))</f>
        <v>1710.1666666666667</v>
      </c>
      <c r="C5951" s="11">
        <v>7.9200000000000004E-6</v>
      </c>
      <c r="D5951" s="7">
        <f>Data_Warmte[[#This Row],[Fractie]]/MAX(Data_Warmte[Fractie])</f>
        <v>1.9174604920823408E-2</v>
      </c>
    </row>
    <row r="5952" spans="1:4" x14ac:dyDescent="0.25">
      <c r="A5952" s="10">
        <v>44079.208333333336</v>
      </c>
      <c r="B5952" s="10">
        <f>DATE(1904,MONTH(Data_Warmte[[#This Row],[Datumtijd]]),DAY(Data_Warmte[[#This Row],[Datumtijd]]))+TIME(HOUR(Data_Warmte[[#This Row],[Datumtijd]]),MINUTE(Data_Warmte[[#This Row],[Datumtijd]]),SECOND(Data_Warmte[[#This Row],[Datumtijd]]))</f>
        <v>1710.2083333333333</v>
      </c>
      <c r="C5952" s="11">
        <v>1.1275220000000001E-5</v>
      </c>
      <c r="D5952" s="7">
        <f>Data_Warmte[[#This Row],[Fractie]]/MAX(Data_Warmte[Fractie])</f>
        <v>2.729771324436446E-2</v>
      </c>
    </row>
    <row r="5953" spans="1:4" x14ac:dyDescent="0.25">
      <c r="A5953" s="10">
        <v>44079.25</v>
      </c>
      <c r="B5953" s="10">
        <f>DATE(1904,MONTH(Data_Warmte[[#This Row],[Datumtijd]]),DAY(Data_Warmte[[#This Row],[Datumtijd]]))+TIME(HOUR(Data_Warmte[[#This Row],[Datumtijd]]),MINUTE(Data_Warmte[[#This Row],[Datumtijd]]),SECOND(Data_Warmte[[#This Row],[Datumtijd]]))</f>
        <v>1710.25</v>
      </c>
      <c r="C5953" s="11">
        <v>1.6932640000000004E-5</v>
      </c>
      <c r="D5953" s="7">
        <f>Data_Warmte[[#This Row],[Fractie]]/MAX(Data_Warmte[Fractie])</f>
        <v>4.0994530589208503E-2</v>
      </c>
    </row>
    <row r="5954" spans="1:4" x14ac:dyDescent="0.25">
      <c r="A5954" s="10">
        <v>44079.291666666664</v>
      </c>
      <c r="B5954" s="10">
        <f>DATE(1904,MONTH(Data_Warmte[[#This Row],[Datumtijd]]),DAY(Data_Warmte[[#This Row],[Datumtijd]]))+TIME(HOUR(Data_Warmte[[#This Row],[Datumtijd]]),MINUTE(Data_Warmte[[#This Row],[Datumtijd]]),SECOND(Data_Warmte[[#This Row],[Datumtijd]]))</f>
        <v>1710.2916666666667</v>
      </c>
      <c r="C5954" s="11">
        <v>3.7550440000000008E-5</v>
      </c>
      <c r="D5954" s="7">
        <f>Data_Warmte[[#This Row],[Fractie]]/MAX(Data_Warmte[Fractie])</f>
        <v>9.0910966111500541E-2</v>
      </c>
    </row>
    <row r="5955" spans="1:4" x14ac:dyDescent="0.25">
      <c r="A5955" s="10">
        <v>44079.333333333336</v>
      </c>
      <c r="B5955" s="10">
        <f>DATE(1904,MONTH(Data_Warmte[[#This Row],[Datumtijd]]),DAY(Data_Warmte[[#This Row],[Datumtijd]]))+TIME(HOUR(Data_Warmte[[#This Row],[Datumtijd]]),MINUTE(Data_Warmte[[#This Row],[Datumtijd]]),SECOND(Data_Warmte[[#This Row],[Datumtijd]]))</f>
        <v>1710.3333333333333</v>
      </c>
      <c r="C5955" s="11">
        <v>4.8856000000000015E-5</v>
      </c>
      <c r="D5955" s="7">
        <f>Data_Warmte[[#This Row],[Fractie]]/MAX(Data_Warmte[Fractie])</f>
        <v>0.11828213358734201</v>
      </c>
    </row>
    <row r="5956" spans="1:4" x14ac:dyDescent="0.25">
      <c r="A5956" s="10">
        <v>44079.375</v>
      </c>
      <c r="B5956" s="10">
        <f>DATE(1904,MONTH(Data_Warmte[[#This Row],[Datumtijd]]),DAY(Data_Warmte[[#This Row],[Datumtijd]]))+TIME(HOUR(Data_Warmte[[#This Row],[Datumtijd]]),MINUTE(Data_Warmte[[#This Row],[Datumtijd]]),SECOND(Data_Warmte[[#This Row],[Datumtijd]]))</f>
        <v>1710.375</v>
      </c>
      <c r="C5956" s="11">
        <v>4.4278799999999987E-5</v>
      </c>
      <c r="D5956" s="7">
        <f>Data_Warmte[[#This Row],[Fractie]]/MAX(Data_Warmte[Fractie])</f>
        <v>0.10720056772325193</v>
      </c>
    </row>
    <row r="5957" spans="1:4" x14ac:dyDescent="0.25">
      <c r="A5957" s="10">
        <v>44079.416666666664</v>
      </c>
      <c r="B5957" s="10">
        <f>DATE(1904,MONTH(Data_Warmte[[#This Row],[Datumtijd]]),DAY(Data_Warmte[[#This Row],[Datumtijd]]))+TIME(HOUR(Data_Warmte[[#This Row],[Datumtijd]]),MINUTE(Data_Warmte[[#This Row],[Datumtijd]]),SECOND(Data_Warmte[[#This Row],[Datumtijd]]))</f>
        <v>1710.4166666666667</v>
      </c>
      <c r="C5957" s="11">
        <v>2.5680000000000001E-5</v>
      </c>
      <c r="D5957" s="7">
        <f>Data_Warmte[[#This Row],[Fractie]]/MAX(Data_Warmte[Fractie])</f>
        <v>6.2172203834184994E-2</v>
      </c>
    </row>
    <row r="5958" spans="1:4" x14ac:dyDescent="0.25">
      <c r="A5958" s="10">
        <v>44079.458333333336</v>
      </c>
      <c r="B5958" s="10">
        <f>DATE(1904,MONTH(Data_Warmte[[#This Row],[Datumtijd]]),DAY(Data_Warmte[[#This Row],[Datumtijd]]))+TIME(HOUR(Data_Warmte[[#This Row],[Datumtijd]]),MINUTE(Data_Warmte[[#This Row],[Datumtijd]]),SECOND(Data_Warmte[[#This Row],[Datumtijd]]))</f>
        <v>1710.4583333333333</v>
      </c>
      <c r="C5958" s="11">
        <v>3.0865250000000007E-5</v>
      </c>
      <c r="D5958" s="7">
        <f>Data_Warmte[[#This Row],[Fractie]]/MAX(Data_Warmte[Fractie])</f>
        <v>7.4725880622783444E-2</v>
      </c>
    </row>
    <row r="5959" spans="1:4" x14ac:dyDescent="0.25">
      <c r="A5959" s="10">
        <v>44079.5</v>
      </c>
      <c r="B5959" s="10">
        <f>DATE(1904,MONTH(Data_Warmte[[#This Row],[Datumtijd]]),DAY(Data_Warmte[[#This Row],[Datumtijd]]))+TIME(HOUR(Data_Warmte[[#This Row],[Datumtijd]]),MINUTE(Data_Warmte[[#This Row],[Datumtijd]]),SECOND(Data_Warmte[[#This Row],[Datumtijd]]))</f>
        <v>1710.5</v>
      </c>
      <c r="C5959" s="11">
        <v>2.8265539999999998E-5</v>
      </c>
      <c r="D5959" s="7">
        <f>Data_Warmte[[#This Row],[Fractie]]/MAX(Data_Warmte[Fractie])</f>
        <v>6.8431889188602379E-2</v>
      </c>
    </row>
    <row r="5960" spans="1:4" x14ac:dyDescent="0.25">
      <c r="A5960" s="10">
        <v>44079.541666666664</v>
      </c>
      <c r="B5960" s="10">
        <f>DATE(1904,MONTH(Data_Warmte[[#This Row],[Datumtijd]]),DAY(Data_Warmte[[#This Row],[Datumtijd]]))+TIME(HOUR(Data_Warmte[[#This Row],[Datumtijd]]),MINUTE(Data_Warmte[[#This Row],[Datumtijd]]),SECOND(Data_Warmte[[#This Row],[Datumtijd]]))</f>
        <v>1710.5416666666667</v>
      </c>
      <c r="C5960" s="11">
        <v>2.4415460000000001E-5</v>
      </c>
      <c r="D5960" s="7">
        <f>Data_Warmte[[#This Row],[Fractie]]/MAX(Data_Warmte[Fractie])</f>
        <v>5.911070700254635E-2</v>
      </c>
    </row>
    <row r="5961" spans="1:4" x14ac:dyDescent="0.25">
      <c r="A5961" s="10">
        <v>44079.583333333336</v>
      </c>
      <c r="B5961" s="10">
        <f>DATE(1904,MONTH(Data_Warmte[[#This Row],[Datumtijd]]),DAY(Data_Warmte[[#This Row],[Datumtijd]]))+TIME(HOUR(Data_Warmte[[#This Row],[Datumtijd]]),MINUTE(Data_Warmte[[#This Row],[Datumtijd]]),SECOND(Data_Warmte[[#This Row],[Datumtijd]]))</f>
        <v>1710.5833333333333</v>
      </c>
      <c r="C5961" s="11">
        <v>2.0342020000000001E-5</v>
      </c>
      <c r="D5961" s="7">
        <f>Data_Warmte[[#This Row],[Fractie]]/MAX(Data_Warmte[Fractie])</f>
        <v>4.9248762221147498E-2</v>
      </c>
    </row>
    <row r="5962" spans="1:4" x14ac:dyDescent="0.25">
      <c r="A5962" s="10">
        <v>44079.625</v>
      </c>
      <c r="B5962" s="10">
        <f>DATE(1904,MONTH(Data_Warmte[[#This Row],[Datumtijd]]),DAY(Data_Warmte[[#This Row],[Datumtijd]]))+TIME(HOUR(Data_Warmte[[#This Row],[Datumtijd]]),MINUTE(Data_Warmte[[#This Row],[Datumtijd]]),SECOND(Data_Warmte[[#This Row],[Datumtijd]]))</f>
        <v>1710.625</v>
      </c>
      <c r="C5962" s="11">
        <v>2.0312100000000002E-5</v>
      </c>
      <c r="D5962" s="7">
        <f>Data_Warmte[[#This Row],[Fractie]]/MAX(Data_Warmte[Fractie])</f>
        <v>4.9176324824779946E-2</v>
      </c>
    </row>
    <row r="5963" spans="1:4" x14ac:dyDescent="0.25">
      <c r="A5963" s="10">
        <v>44079.666666666664</v>
      </c>
      <c r="B5963" s="10">
        <f>DATE(1904,MONTH(Data_Warmte[[#This Row],[Datumtijd]]),DAY(Data_Warmte[[#This Row],[Datumtijd]]))+TIME(HOUR(Data_Warmte[[#This Row],[Datumtijd]]),MINUTE(Data_Warmte[[#This Row],[Datumtijd]]),SECOND(Data_Warmte[[#This Row],[Datumtijd]]))</f>
        <v>1710.6666666666667</v>
      </c>
      <c r="C5963" s="11">
        <v>2.4978E-5</v>
      </c>
      <c r="D5963" s="7">
        <f>Data_Warmte[[#This Row],[Fractie]]/MAX(Data_Warmte[Fractie])</f>
        <v>6.0472636579839277E-2</v>
      </c>
    </row>
    <row r="5964" spans="1:4" x14ac:dyDescent="0.25">
      <c r="A5964" s="10">
        <v>44079.708333333336</v>
      </c>
      <c r="B5964" s="10">
        <f>DATE(1904,MONTH(Data_Warmte[[#This Row],[Datumtijd]]),DAY(Data_Warmte[[#This Row],[Datumtijd]]))+TIME(HOUR(Data_Warmte[[#This Row],[Datumtijd]]),MINUTE(Data_Warmte[[#This Row],[Datumtijd]]),SECOND(Data_Warmte[[#This Row],[Datumtijd]]))</f>
        <v>1710.7083333333333</v>
      </c>
      <c r="C5964" s="11">
        <v>3.531190000000001E-5</v>
      </c>
      <c r="D5964" s="7">
        <f>Data_Warmte[[#This Row],[Fractie]]/MAX(Data_Warmte[Fractie])</f>
        <v>8.5491380240356601E-2</v>
      </c>
    </row>
    <row r="5965" spans="1:4" x14ac:dyDescent="0.25">
      <c r="A5965" s="10">
        <v>44079.75</v>
      </c>
      <c r="B5965" s="10">
        <f>DATE(1904,MONTH(Data_Warmte[[#This Row],[Datumtijd]]),DAY(Data_Warmte[[#This Row],[Datumtijd]]))+TIME(HOUR(Data_Warmte[[#This Row],[Datumtijd]]),MINUTE(Data_Warmte[[#This Row],[Datumtijd]]),SECOND(Data_Warmte[[#This Row],[Datumtijd]]))</f>
        <v>1710.75</v>
      </c>
      <c r="C5965" s="11">
        <v>3.9120219999999993E-5</v>
      </c>
      <c r="D5965" s="7">
        <f>Data_Warmte[[#This Row],[Fractie]]/MAX(Data_Warmte[Fractie])</f>
        <v>9.4711459964102795E-2</v>
      </c>
    </row>
    <row r="5966" spans="1:4" x14ac:dyDescent="0.25">
      <c r="A5966" s="10">
        <v>44079.791666666664</v>
      </c>
      <c r="B5966" s="10">
        <f>DATE(1904,MONTH(Data_Warmte[[#This Row],[Datumtijd]]),DAY(Data_Warmte[[#This Row],[Datumtijd]]))+TIME(HOUR(Data_Warmte[[#This Row],[Datumtijd]]),MINUTE(Data_Warmte[[#This Row],[Datumtijd]]),SECOND(Data_Warmte[[#This Row],[Datumtijd]]))</f>
        <v>1710.7916666666667</v>
      </c>
      <c r="C5966" s="11">
        <v>4.0201120000000012E-5</v>
      </c>
      <c r="D5966" s="7">
        <f>Data_Warmte[[#This Row],[Fractie]]/MAX(Data_Warmte[Fractie])</f>
        <v>9.7328357749319763E-2</v>
      </c>
    </row>
    <row r="5967" spans="1:4" x14ac:dyDescent="0.25">
      <c r="A5967" s="10">
        <v>44079.833333333336</v>
      </c>
      <c r="B5967" s="10">
        <f>DATE(1904,MONTH(Data_Warmte[[#This Row],[Datumtijd]]),DAY(Data_Warmte[[#This Row],[Datumtijd]]))+TIME(HOUR(Data_Warmte[[#This Row],[Datumtijd]]),MINUTE(Data_Warmte[[#This Row],[Datumtijd]]),SECOND(Data_Warmte[[#This Row],[Datumtijd]]))</f>
        <v>1710.8333333333333</v>
      </c>
      <c r="C5967" s="11">
        <v>3.2548799999999989E-5</v>
      </c>
      <c r="D5967" s="7">
        <f>Data_Warmte[[#This Row],[Fractie]]/MAX(Data_Warmte[Fractie])</f>
        <v>7.8801815738244532E-2</v>
      </c>
    </row>
    <row r="5968" spans="1:4" x14ac:dyDescent="0.25">
      <c r="A5968" s="10">
        <v>44079.875</v>
      </c>
      <c r="B5968" s="10">
        <f>DATE(1904,MONTH(Data_Warmte[[#This Row],[Datumtijd]]),DAY(Data_Warmte[[#This Row],[Datumtijd]]))+TIME(HOUR(Data_Warmte[[#This Row],[Datumtijd]]),MINUTE(Data_Warmte[[#This Row],[Datumtijd]]),SECOND(Data_Warmte[[#This Row],[Datumtijd]]))</f>
        <v>1710.875</v>
      </c>
      <c r="C5968" s="11">
        <v>2.1498929999999994E-5</v>
      </c>
      <c r="D5968" s="7">
        <f>Data_Warmte[[#This Row],[Fractie]]/MAX(Data_Warmte[Fractie])</f>
        <v>5.2049682950812866E-2</v>
      </c>
    </row>
    <row r="5969" spans="1:4" x14ac:dyDescent="0.25">
      <c r="A5969" s="10">
        <v>44079.916666666664</v>
      </c>
      <c r="B5969" s="10">
        <f>DATE(1904,MONTH(Data_Warmte[[#This Row],[Datumtijd]]),DAY(Data_Warmte[[#This Row],[Datumtijd]]))+TIME(HOUR(Data_Warmte[[#This Row],[Datumtijd]]),MINUTE(Data_Warmte[[#This Row],[Datumtijd]]),SECOND(Data_Warmte[[#This Row],[Datumtijd]]))</f>
        <v>1710.9166666666667</v>
      </c>
      <c r="C5969" s="11">
        <v>1.9797000000000007E-5</v>
      </c>
      <c r="D5969" s="7">
        <f>Data_Warmte[[#This Row],[Fractie]]/MAX(Data_Warmte[Fractie])</f>
        <v>4.792924919413398E-2</v>
      </c>
    </row>
    <row r="5970" spans="1:4" x14ac:dyDescent="0.25">
      <c r="A5970" s="10">
        <v>44079.958333333336</v>
      </c>
      <c r="B5970" s="10">
        <f>DATE(1904,MONTH(Data_Warmte[[#This Row],[Datumtijd]]),DAY(Data_Warmte[[#This Row],[Datumtijd]]))+TIME(HOUR(Data_Warmte[[#This Row],[Datumtijd]]),MINUTE(Data_Warmte[[#This Row],[Datumtijd]]),SECOND(Data_Warmte[[#This Row],[Datumtijd]]))</f>
        <v>1710.9583333333333</v>
      </c>
      <c r="C5970" s="11">
        <v>1.4375370000000008E-5</v>
      </c>
      <c r="D5970" s="7">
        <f>Data_Warmte[[#This Row],[Fractie]]/MAX(Data_Warmte[Fractie])</f>
        <v>3.4803287921800166E-2</v>
      </c>
    </row>
    <row r="5971" spans="1:4" x14ac:dyDescent="0.25">
      <c r="A5971" s="10">
        <v>44080</v>
      </c>
      <c r="B5971" s="10">
        <f>DATE(1904,MONTH(Data_Warmte[[#This Row],[Datumtijd]]),DAY(Data_Warmte[[#This Row],[Datumtijd]]))+TIME(HOUR(Data_Warmte[[#This Row],[Datumtijd]]),MINUTE(Data_Warmte[[#This Row],[Datumtijd]]),SECOND(Data_Warmte[[#This Row],[Datumtijd]]))</f>
        <v>1711</v>
      </c>
      <c r="C5971" s="11">
        <v>1.0730499999999998E-5</v>
      </c>
      <c r="D5971" s="7">
        <f>Data_Warmte[[#This Row],[Fractie]]/MAX(Data_Warmte[Fractie])</f>
        <v>2.5978926528143376E-2</v>
      </c>
    </row>
    <row r="5972" spans="1:4" x14ac:dyDescent="0.25">
      <c r="A5972" s="10">
        <v>44080.041666666664</v>
      </c>
      <c r="B5972" s="10">
        <f>DATE(1904,MONTH(Data_Warmte[[#This Row],[Datumtijd]]),DAY(Data_Warmte[[#This Row],[Datumtijd]]))+TIME(HOUR(Data_Warmte[[#This Row],[Datumtijd]]),MINUTE(Data_Warmte[[#This Row],[Datumtijd]]),SECOND(Data_Warmte[[#This Row],[Datumtijd]]))</f>
        <v>1711.0416666666667</v>
      </c>
      <c r="C5972" s="11">
        <v>7.34E-6</v>
      </c>
      <c r="D5972" s="7">
        <f>Data_Warmte[[#This Row],[Fractie]]/MAX(Data_Warmte[Fractie])</f>
        <v>1.7770404055409573E-2</v>
      </c>
    </row>
    <row r="5973" spans="1:4" x14ac:dyDescent="0.25">
      <c r="A5973" s="10">
        <v>44080.083333333336</v>
      </c>
      <c r="B5973" s="10">
        <f>DATE(1904,MONTH(Data_Warmte[[#This Row],[Datumtijd]]),DAY(Data_Warmte[[#This Row],[Datumtijd]]))+TIME(HOUR(Data_Warmte[[#This Row],[Datumtijd]]),MINUTE(Data_Warmte[[#This Row],[Datumtijd]]),SECOND(Data_Warmte[[#This Row],[Datumtijd]]))</f>
        <v>1711.0833333333333</v>
      </c>
      <c r="C5973" s="11">
        <v>6.4799999999999998E-6</v>
      </c>
      <c r="D5973" s="7">
        <f>Data_Warmte[[#This Row],[Fractie]]/MAX(Data_Warmte[Fractie])</f>
        <v>1.5688313117037334E-2</v>
      </c>
    </row>
    <row r="5974" spans="1:4" x14ac:dyDescent="0.25">
      <c r="A5974" s="10">
        <v>44080.125</v>
      </c>
      <c r="B5974" s="10">
        <f>DATE(1904,MONTH(Data_Warmte[[#This Row],[Datumtijd]]),DAY(Data_Warmte[[#This Row],[Datumtijd]]))+TIME(HOUR(Data_Warmte[[#This Row],[Datumtijd]]),MINUTE(Data_Warmte[[#This Row],[Datumtijd]]),SECOND(Data_Warmte[[#This Row],[Datumtijd]]))</f>
        <v>1711.125</v>
      </c>
      <c r="C5974" s="11">
        <v>6.64E-6</v>
      </c>
      <c r="D5974" s="7">
        <f>Data_Warmte[[#This Row],[Fractie]]/MAX(Data_Warmte[Fractie])</f>
        <v>1.6075678873013564E-2</v>
      </c>
    </row>
    <row r="5975" spans="1:4" x14ac:dyDescent="0.25">
      <c r="A5975" s="10">
        <v>44080.166666666664</v>
      </c>
      <c r="B5975" s="10">
        <f>DATE(1904,MONTH(Data_Warmte[[#This Row],[Datumtijd]]),DAY(Data_Warmte[[#This Row],[Datumtijd]]))+TIME(HOUR(Data_Warmte[[#This Row],[Datumtijd]]),MINUTE(Data_Warmte[[#This Row],[Datumtijd]]),SECOND(Data_Warmte[[#This Row],[Datumtijd]]))</f>
        <v>1711.1666666666667</v>
      </c>
      <c r="C5975" s="11">
        <v>6.4899999999999997E-6</v>
      </c>
      <c r="D5975" s="7">
        <f>Data_Warmte[[#This Row],[Fractie]]/MAX(Data_Warmte[Fractie])</f>
        <v>1.5712523476785846E-2</v>
      </c>
    </row>
    <row r="5976" spans="1:4" x14ac:dyDescent="0.25">
      <c r="A5976" s="10">
        <v>44080.208333333336</v>
      </c>
      <c r="B5976" s="10">
        <f>DATE(1904,MONTH(Data_Warmte[[#This Row],[Datumtijd]]),DAY(Data_Warmte[[#This Row],[Datumtijd]]))+TIME(HOUR(Data_Warmte[[#This Row],[Datumtijd]]),MINUTE(Data_Warmte[[#This Row],[Datumtijd]]),SECOND(Data_Warmte[[#This Row],[Datumtijd]]))</f>
        <v>1711.2083333333333</v>
      </c>
      <c r="C5976" s="11">
        <v>7.17E-6</v>
      </c>
      <c r="D5976" s="7">
        <f>Data_Warmte[[#This Row],[Fractie]]/MAX(Data_Warmte[Fractie])</f>
        <v>1.7358827939684827E-2</v>
      </c>
    </row>
    <row r="5977" spans="1:4" x14ac:dyDescent="0.25">
      <c r="A5977" s="10">
        <v>44080.25</v>
      </c>
      <c r="B5977" s="10">
        <f>DATE(1904,MONTH(Data_Warmte[[#This Row],[Datumtijd]]),DAY(Data_Warmte[[#This Row],[Datumtijd]]))+TIME(HOUR(Data_Warmte[[#This Row],[Datumtijd]]),MINUTE(Data_Warmte[[#This Row],[Datumtijd]]),SECOND(Data_Warmte[[#This Row],[Datumtijd]]))</f>
        <v>1711.25</v>
      </c>
      <c r="C5977" s="11">
        <v>9.8800000000000003E-6</v>
      </c>
      <c r="D5977" s="7">
        <f>Data_Warmte[[#This Row],[Fractie]]/MAX(Data_Warmte[Fractie])</f>
        <v>2.391983543153223E-2</v>
      </c>
    </row>
    <row r="5978" spans="1:4" x14ac:dyDescent="0.25">
      <c r="A5978" s="10">
        <v>44080.291666666664</v>
      </c>
      <c r="B5978" s="10">
        <f>DATE(1904,MONTH(Data_Warmte[[#This Row],[Datumtijd]]),DAY(Data_Warmte[[#This Row],[Datumtijd]]))+TIME(HOUR(Data_Warmte[[#This Row],[Datumtijd]]),MINUTE(Data_Warmte[[#This Row],[Datumtijd]]),SECOND(Data_Warmte[[#This Row],[Datumtijd]]))</f>
        <v>1711.2916666666667</v>
      </c>
      <c r="C5978" s="11">
        <v>3.2511989999999989E-5</v>
      </c>
      <c r="D5978" s="7">
        <f>Data_Warmte[[#This Row],[Fractie]]/MAX(Data_Warmte[Fractie])</f>
        <v>7.8712697404010254E-2</v>
      </c>
    </row>
    <row r="5979" spans="1:4" x14ac:dyDescent="0.25">
      <c r="A5979" s="10">
        <v>44080.333333333336</v>
      </c>
      <c r="B5979" s="10">
        <f>DATE(1904,MONTH(Data_Warmte[[#This Row],[Datumtijd]]),DAY(Data_Warmte[[#This Row],[Datumtijd]]))+TIME(HOUR(Data_Warmte[[#This Row],[Datumtijd]]),MINUTE(Data_Warmte[[#This Row],[Datumtijd]]),SECOND(Data_Warmte[[#This Row],[Datumtijd]]))</f>
        <v>1711.3333333333333</v>
      </c>
      <c r="C5979" s="11">
        <v>4.7472700000000031E-5</v>
      </c>
      <c r="D5979" s="7">
        <f>Data_Warmte[[#This Row],[Fractie]]/MAX(Data_Warmte[Fractie])</f>
        <v>0.11493311452333005</v>
      </c>
    </row>
    <row r="5980" spans="1:4" x14ac:dyDescent="0.25">
      <c r="A5980" s="10">
        <v>44080.375</v>
      </c>
      <c r="B5980" s="10">
        <f>DATE(1904,MONTH(Data_Warmte[[#This Row],[Datumtijd]]),DAY(Data_Warmte[[#This Row],[Datumtijd]]))+TIME(HOUR(Data_Warmte[[#This Row],[Datumtijd]]),MINUTE(Data_Warmte[[#This Row],[Datumtijd]]),SECOND(Data_Warmte[[#This Row],[Datumtijd]]))</f>
        <v>1711.375</v>
      </c>
      <c r="C5980" s="11">
        <v>4.3525599999999989E-5</v>
      </c>
      <c r="D5980" s="7">
        <f>Data_Warmte[[#This Row],[Fractie]]/MAX(Data_Warmte[Fractie])</f>
        <v>0.10537704342699383</v>
      </c>
    </row>
    <row r="5981" spans="1:4" x14ac:dyDescent="0.25">
      <c r="A5981" s="10">
        <v>44080.416666666664</v>
      </c>
      <c r="B5981" s="10">
        <f>DATE(1904,MONTH(Data_Warmte[[#This Row],[Datumtijd]]),DAY(Data_Warmte[[#This Row],[Datumtijd]]))+TIME(HOUR(Data_Warmte[[#This Row],[Datumtijd]]),MINUTE(Data_Warmte[[#This Row],[Datumtijd]]),SECOND(Data_Warmte[[#This Row],[Datumtijd]]))</f>
        <v>1711.4166666666667</v>
      </c>
      <c r="C5981" s="11">
        <v>3.5265720000000012E-5</v>
      </c>
      <c r="D5981" s="7">
        <f>Data_Warmte[[#This Row],[Fractie]]/MAX(Data_Warmte[Fractie])</f>
        <v>8.5379576799037973E-2</v>
      </c>
    </row>
    <row r="5982" spans="1:4" x14ac:dyDescent="0.25">
      <c r="A5982" s="10">
        <v>44080.458333333336</v>
      </c>
      <c r="B5982" s="10">
        <f>DATE(1904,MONTH(Data_Warmte[[#This Row],[Datumtijd]]),DAY(Data_Warmte[[#This Row],[Datumtijd]]))+TIME(HOUR(Data_Warmte[[#This Row],[Datumtijd]]),MINUTE(Data_Warmte[[#This Row],[Datumtijd]]),SECOND(Data_Warmte[[#This Row],[Datumtijd]]))</f>
        <v>1711.4583333333333</v>
      </c>
      <c r="C5982" s="11">
        <v>2.912689E-5</v>
      </c>
      <c r="D5982" s="7">
        <f>Data_Warmte[[#This Row],[Fractie]]/MAX(Data_Warmte[Fractie])</f>
        <v>7.0517248525540671E-2</v>
      </c>
    </row>
    <row r="5983" spans="1:4" x14ac:dyDescent="0.25">
      <c r="A5983" s="10">
        <v>44080.5</v>
      </c>
      <c r="B5983" s="10">
        <f>DATE(1904,MONTH(Data_Warmte[[#This Row],[Datumtijd]]),DAY(Data_Warmte[[#This Row],[Datumtijd]]))+TIME(HOUR(Data_Warmte[[#This Row],[Datumtijd]]),MINUTE(Data_Warmte[[#This Row],[Datumtijd]]),SECOND(Data_Warmte[[#This Row],[Datumtijd]]))</f>
        <v>1711.5</v>
      </c>
      <c r="C5983" s="11">
        <v>2.8220000000000001E-5</v>
      </c>
      <c r="D5983" s="7">
        <f>Data_Warmte[[#This Row],[Fractie]]/MAX(Data_Warmte[Fractie])</f>
        <v>6.8321635210307652E-2</v>
      </c>
    </row>
    <row r="5984" spans="1:4" x14ac:dyDescent="0.25">
      <c r="A5984" s="10">
        <v>44080.541666666664</v>
      </c>
      <c r="B5984" s="10">
        <f>DATE(1904,MONTH(Data_Warmte[[#This Row],[Datumtijd]]),DAY(Data_Warmte[[#This Row],[Datumtijd]]))+TIME(HOUR(Data_Warmte[[#This Row],[Datumtijd]]),MINUTE(Data_Warmte[[#This Row],[Datumtijd]]),SECOND(Data_Warmte[[#This Row],[Datumtijd]]))</f>
        <v>1711.5416666666667</v>
      </c>
      <c r="C5984" s="11">
        <v>2.4528799999999988E-5</v>
      </c>
      <c r="D5984" s="7">
        <f>Data_Warmte[[#This Row],[Fractie]]/MAX(Data_Warmte[Fractie])</f>
        <v>5.9385107219935979E-2</v>
      </c>
    </row>
    <row r="5985" spans="1:4" x14ac:dyDescent="0.25">
      <c r="A5985" s="10">
        <v>44080.583333333336</v>
      </c>
      <c r="B5985" s="10">
        <f>DATE(1904,MONTH(Data_Warmte[[#This Row],[Datumtijd]]),DAY(Data_Warmte[[#This Row],[Datumtijd]]))+TIME(HOUR(Data_Warmte[[#This Row],[Datumtijd]]),MINUTE(Data_Warmte[[#This Row],[Datumtijd]]),SECOND(Data_Warmte[[#This Row],[Datumtijd]]))</f>
        <v>1711.5833333333333</v>
      </c>
      <c r="C5985" s="11">
        <v>2.0192079999999995E-5</v>
      </c>
      <c r="D5985" s="7">
        <f>Data_Warmte[[#This Row],[Fractie]]/MAX(Data_Warmte[Fractie])</f>
        <v>4.8885752087078259E-2</v>
      </c>
    </row>
    <row r="5986" spans="1:4" x14ac:dyDescent="0.25">
      <c r="A5986" s="10">
        <v>44080.625</v>
      </c>
      <c r="B5986" s="10">
        <f>DATE(1904,MONTH(Data_Warmte[[#This Row],[Datumtijd]]),DAY(Data_Warmte[[#This Row],[Datumtijd]]))+TIME(HOUR(Data_Warmte[[#This Row],[Datumtijd]]),MINUTE(Data_Warmte[[#This Row],[Datumtijd]]),SECOND(Data_Warmte[[#This Row],[Datumtijd]]))</f>
        <v>1711.625</v>
      </c>
      <c r="C5986" s="11">
        <v>2.0518240000000002E-5</v>
      </c>
      <c r="D5986" s="7">
        <f>Data_Warmte[[#This Row],[Fractie]]/MAX(Data_Warmte[Fractie])</f>
        <v>4.9675397180635822E-2</v>
      </c>
    </row>
    <row r="5987" spans="1:4" x14ac:dyDescent="0.25">
      <c r="A5987" s="10">
        <v>44080.666666666664</v>
      </c>
      <c r="B5987" s="10">
        <f>DATE(1904,MONTH(Data_Warmte[[#This Row],[Datumtijd]]),DAY(Data_Warmte[[#This Row],[Datumtijd]]))+TIME(HOUR(Data_Warmte[[#This Row],[Datumtijd]]),MINUTE(Data_Warmte[[#This Row],[Datumtijd]]),SECOND(Data_Warmte[[#This Row],[Datumtijd]]))</f>
        <v>1711.6666666666667</v>
      </c>
      <c r="C5987" s="11">
        <v>1.84E-5</v>
      </c>
      <c r="D5987" s="7">
        <f>Data_Warmte[[#This Row],[Fractie]]/MAX(Data_Warmte[Fractie])</f>
        <v>4.4547061937266506E-2</v>
      </c>
    </row>
    <row r="5988" spans="1:4" x14ac:dyDescent="0.25">
      <c r="A5988" s="10">
        <v>44080.708333333336</v>
      </c>
      <c r="B5988" s="10">
        <f>DATE(1904,MONTH(Data_Warmte[[#This Row],[Datumtijd]]),DAY(Data_Warmte[[#This Row],[Datumtijd]]))+TIME(HOUR(Data_Warmte[[#This Row],[Datumtijd]]),MINUTE(Data_Warmte[[#This Row],[Datumtijd]]),SECOND(Data_Warmte[[#This Row],[Datumtijd]]))</f>
        <v>1711.7083333333333</v>
      </c>
      <c r="C5988" s="11">
        <v>3.1918649999999993E-5</v>
      </c>
      <c r="D5988" s="7">
        <f>Data_Warmte[[#This Row],[Fractie]]/MAX(Data_Warmte[Fractie])</f>
        <v>7.7276199918691918E-2</v>
      </c>
    </row>
    <row r="5989" spans="1:4" x14ac:dyDescent="0.25">
      <c r="A5989" s="10">
        <v>44080.75</v>
      </c>
      <c r="B5989" s="10">
        <f>DATE(1904,MONTH(Data_Warmte[[#This Row],[Datumtijd]]),DAY(Data_Warmte[[#This Row],[Datumtijd]]))+TIME(HOUR(Data_Warmte[[#This Row],[Datumtijd]]),MINUTE(Data_Warmte[[#This Row],[Datumtijd]]),SECOND(Data_Warmte[[#This Row],[Datumtijd]]))</f>
        <v>1711.75</v>
      </c>
      <c r="C5989" s="11">
        <v>3.9071599999999994E-5</v>
      </c>
      <c r="D5989" s="7">
        <f>Data_Warmte[[#This Row],[Fractie]]/MAX(Data_Warmte[Fractie])</f>
        <v>9.459374919500553E-2</v>
      </c>
    </row>
    <row r="5990" spans="1:4" x14ac:dyDescent="0.25">
      <c r="A5990" s="10">
        <v>44080.791666666664</v>
      </c>
      <c r="B5990" s="10">
        <f>DATE(1904,MONTH(Data_Warmte[[#This Row],[Datumtijd]]),DAY(Data_Warmte[[#This Row],[Datumtijd]]))+TIME(HOUR(Data_Warmte[[#This Row],[Datumtijd]]),MINUTE(Data_Warmte[[#This Row],[Datumtijd]]),SECOND(Data_Warmte[[#This Row],[Datumtijd]]))</f>
        <v>1711.7916666666667</v>
      </c>
      <c r="C5990" s="11">
        <v>3.6678699999999992E-5</v>
      </c>
      <c r="D5990" s="7">
        <f>Data_Warmte[[#This Row],[Fractie]]/MAX(Data_Warmte[Fractie])</f>
        <v>8.8800452210783504E-2</v>
      </c>
    </row>
    <row r="5991" spans="1:4" x14ac:dyDescent="0.25">
      <c r="A5991" s="10">
        <v>44080.833333333336</v>
      </c>
      <c r="B5991" s="10">
        <f>DATE(1904,MONTH(Data_Warmte[[#This Row],[Datumtijd]]),DAY(Data_Warmte[[#This Row],[Datumtijd]]))+TIME(HOUR(Data_Warmte[[#This Row],[Datumtijd]]),MINUTE(Data_Warmte[[#This Row],[Datumtijd]]),SECOND(Data_Warmte[[#This Row],[Datumtijd]]))</f>
        <v>1711.8333333333333</v>
      </c>
      <c r="C5991" s="11">
        <v>3.1316099999999997E-5</v>
      </c>
      <c r="D5991" s="7">
        <f>Data_Warmte[[#This Row],[Fractie]]/MAX(Data_Warmte[Fractie])</f>
        <v>7.581740469204519E-2</v>
      </c>
    </row>
    <row r="5992" spans="1:4" x14ac:dyDescent="0.25">
      <c r="A5992" s="10">
        <v>44080.875</v>
      </c>
      <c r="B5992" s="10">
        <f>DATE(1904,MONTH(Data_Warmte[[#This Row],[Datumtijd]]),DAY(Data_Warmte[[#This Row],[Datumtijd]]))+TIME(HOUR(Data_Warmte[[#This Row],[Datumtijd]]),MINUTE(Data_Warmte[[#This Row],[Datumtijd]]),SECOND(Data_Warmte[[#This Row],[Datumtijd]]))</f>
        <v>1711.875</v>
      </c>
      <c r="C5992" s="11">
        <v>2.3000200000000017E-5</v>
      </c>
      <c r="D5992" s="7">
        <f>Data_Warmte[[#This Row],[Fractie]]/MAX(Data_Warmte[Fractie])</f>
        <v>5.5684311628778141E-2</v>
      </c>
    </row>
    <row r="5993" spans="1:4" x14ac:dyDescent="0.25">
      <c r="A5993" s="10">
        <v>44080.916666666664</v>
      </c>
      <c r="B5993" s="10">
        <f>DATE(1904,MONTH(Data_Warmte[[#This Row],[Datumtijd]]),DAY(Data_Warmte[[#This Row],[Datumtijd]]))+TIME(HOUR(Data_Warmte[[#This Row],[Datumtijd]]),MINUTE(Data_Warmte[[#This Row],[Datumtijd]]),SECOND(Data_Warmte[[#This Row],[Datumtijd]]))</f>
        <v>1711.9166666666667</v>
      </c>
      <c r="C5993" s="11">
        <v>1.7869739999999995E-5</v>
      </c>
      <c r="D5993" s="7">
        <f>Data_Warmte[[#This Row],[Fractie]]/MAX(Data_Warmte[Fractie])</f>
        <v>4.3263283401241769E-2</v>
      </c>
    </row>
    <row r="5994" spans="1:4" x14ac:dyDescent="0.25">
      <c r="A5994" s="10">
        <v>44080.958333333336</v>
      </c>
      <c r="B5994" s="10">
        <f>DATE(1904,MONTH(Data_Warmte[[#This Row],[Datumtijd]]),DAY(Data_Warmte[[#This Row],[Datumtijd]]))+TIME(HOUR(Data_Warmte[[#This Row],[Datumtijd]]),MINUTE(Data_Warmte[[#This Row],[Datumtijd]]),SECOND(Data_Warmte[[#This Row],[Datumtijd]]))</f>
        <v>1711.9583333333333</v>
      </c>
      <c r="C5994" s="11">
        <v>1.1563340000000003E-5</v>
      </c>
      <c r="D5994" s="7">
        <f>Data_Warmte[[#This Row],[Fractie]]/MAX(Data_Warmte[Fractie])</f>
        <v>2.7995262129438661E-2</v>
      </c>
    </row>
    <row r="5995" spans="1:4" x14ac:dyDescent="0.25">
      <c r="A5995" s="10">
        <v>44081</v>
      </c>
      <c r="B5995" s="10">
        <f>DATE(1904,MONTH(Data_Warmte[[#This Row],[Datumtijd]]),DAY(Data_Warmte[[#This Row],[Datumtijd]]))+TIME(HOUR(Data_Warmte[[#This Row],[Datumtijd]]),MINUTE(Data_Warmte[[#This Row],[Datumtijd]]),SECOND(Data_Warmte[[#This Row],[Datumtijd]]))</f>
        <v>1712</v>
      </c>
      <c r="C5995" s="11">
        <v>9.5655999999999987E-6</v>
      </c>
      <c r="D5995" s="7">
        <f>Data_Warmte[[#This Row],[Fractie]]/MAX(Data_Warmte[Fractie])</f>
        <v>2.3158661721038934E-2</v>
      </c>
    </row>
    <row r="5996" spans="1:4" x14ac:dyDescent="0.25">
      <c r="A5996" s="10">
        <v>44081.041666666664</v>
      </c>
      <c r="B5996" s="10">
        <f>DATE(1904,MONTH(Data_Warmte[[#This Row],[Datumtijd]]),DAY(Data_Warmte[[#This Row],[Datumtijd]]))+TIME(HOUR(Data_Warmte[[#This Row],[Datumtijd]]),MINUTE(Data_Warmte[[#This Row],[Datumtijd]]),SECOND(Data_Warmte[[#This Row],[Datumtijd]]))</f>
        <v>1712.0416666666667</v>
      </c>
      <c r="C5996" s="11">
        <v>8.6045799999999975E-6</v>
      </c>
      <c r="D5996" s="7">
        <f>Data_Warmte[[#This Row],[Fractie]]/MAX(Data_Warmte[Fractie])</f>
        <v>2.0831997728487203E-2</v>
      </c>
    </row>
    <row r="5997" spans="1:4" x14ac:dyDescent="0.25">
      <c r="A5997" s="10">
        <v>44081.083333333336</v>
      </c>
      <c r="B5997" s="10">
        <f>DATE(1904,MONTH(Data_Warmte[[#This Row],[Datumtijd]]),DAY(Data_Warmte[[#This Row],[Datumtijd]]))+TIME(HOUR(Data_Warmte[[#This Row],[Datumtijd]]),MINUTE(Data_Warmte[[#This Row],[Datumtijd]]),SECOND(Data_Warmte[[#This Row],[Datumtijd]]))</f>
        <v>1712.0833333333333</v>
      </c>
      <c r="C5997" s="11">
        <v>8.4479599999999983E-6</v>
      </c>
      <c r="D5997" s="7">
        <f>Data_Warmte[[#This Row],[Fractie]]/MAX(Data_Warmte[Fractie])</f>
        <v>2.0452815074105971E-2</v>
      </c>
    </row>
    <row r="5998" spans="1:4" x14ac:dyDescent="0.25">
      <c r="A5998" s="10">
        <v>44081.125</v>
      </c>
      <c r="B5998" s="10">
        <f>DATE(1904,MONTH(Data_Warmte[[#This Row],[Datumtijd]]),DAY(Data_Warmte[[#This Row],[Datumtijd]]))+TIME(HOUR(Data_Warmte[[#This Row],[Datumtijd]]),MINUTE(Data_Warmte[[#This Row],[Datumtijd]]),SECOND(Data_Warmte[[#This Row],[Datumtijd]]))</f>
        <v>1712.125</v>
      </c>
      <c r="C5998" s="11">
        <v>9.3814600000000005E-6</v>
      </c>
      <c r="D5998" s="7">
        <f>Data_Warmte[[#This Row],[Fractie]]/MAX(Data_Warmte[Fractie])</f>
        <v>2.2712852156629795E-2</v>
      </c>
    </row>
    <row r="5999" spans="1:4" x14ac:dyDescent="0.25">
      <c r="A5999" s="10">
        <v>44081.166666666664</v>
      </c>
      <c r="B5999" s="10">
        <f>DATE(1904,MONTH(Data_Warmte[[#This Row],[Datumtijd]]),DAY(Data_Warmte[[#This Row],[Datumtijd]]))+TIME(HOUR(Data_Warmte[[#This Row],[Datumtijd]]),MINUTE(Data_Warmte[[#This Row],[Datumtijd]]),SECOND(Data_Warmte[[#This Row],[Datumtijd]]))</f>
        <v>1712.1666666666667</v>
      </c>
      <c r="C5999" s="11">
        <v>7.9699999999999999E-6</v>
      </c>
      <c r="D5999" s="7">
        <f>Data_Warmte[[#This Row],[Fractie]]/MAX(Data_Warmte[Fractie])</f>
        <v>1.9295656719565981E-2</v>
      </c>
    </row>
    <row r="6000" spans="1:4" x14ac:dyDescent="0.25">
      <c r="A6000" s="10">
        <v>44081.208333333336</v>
      </c>
      <c r="B6000" s="10">
        <f>DATE(1904,MONTH(Data_Warmte[[#This Row],[Datumtijd]]),DAY(Data_Warmte[[#This Row],[Datumtijd]]))+TIME(HOUR(Data_Warmte[[#This Row],[Datumtijd]]),MINUTE(Data_Warmte[[#This Row],[Datumtijd]]),SECOND(Data_Warmte[[#This Row],[Datumtijd]]))</f>
        <v>1712.2083333333333</v>
      </c>
      <c r="C6000" s="11">
        <v>1.2244400000000008E-5</v>
      </c>
      <c r="D6000" s="7">
        <f>Data_Warmte[[#This Row],[Fractie]]/MAX(Data_Warmte[Fractie])</f>
        <v>2.9644132890470996E-2</v>
      </c>
    </row>
    <row r="6001" spans="1:4" x14ac:dyDescent="0.25">
      <c r="A6001" s="10">
        <v>44081.25</v>
      </c>
      <c r="B6001" s="10">
        <f>DATE(1904,MONTH(Data_Warmte[[#This Row],[Datumtijd]]),DAY(Data_Warmte[[#This Row],[Datumtijd]]))+TIME(HOUR(Data_Warmte[[#This Row],[Datumtijd]]),MINUTE(Data_Warmte[[#This Row],[Datumtijd]]),SECOND(Data_Warmte[[#This Row],[Datumtijd]]))</f>
        <v>1712.25</v>
      </c>
      <c r="C6001" s="11">
        <v>3.3889040000000017E-5</v>
      </c>
      <c r="D6001" s="7">
        <f>Data_Warmte[[#This Row],[Fractie]]/MAX(Data_Warmte[Fractie])</f>
        <v>8.2046584993179503E-2</v>
      </c>
    </row>
    <row r="6002" spans="1:4" x14ac:dyDescent="0.25">
      <c r="A6002" s="10">
        <v>44081.291666666664</v>
      </c>
      <c r="B6002" s="10">
        <f>DATE(1904,MONTH(Data_Warmte[[#This Row],[Datumtijd]]),DAY(Data_Warmte[[#This Row],[Datumtijd]]))+TIME(HOUR(Data_Warmte[[#This Row],[Datumtijd]]),MINUTE(Data_Warmte[[#This Row],[Datumtijd]]),SECOND(Data_Warmte[[#This Row],[Datumtijd]]))</f>
        <v>1712.2916666666667</v>
      </c>
      <c r="C6002" s="11">
        <v>4.473300000000002E-5</v>
      </c>
      <c r="D6002" s="7">
        <f>Data_Warmte[[#This Row],[Fractie]]/MAX(Data_Warmte[Fractie])</f>
        <v>0.10830020226302953</v>
      </c>
    </row>
    <row r="6003" spans="1:4" x14ac:dyDescent="0.25">
      <c r="A6003" s="10">
        <v>44081.333333333336</v>
      </c>
      <c r="B6003" s="10">
        <f>DATE(1904,MONTH(Data_Warmte[[#This Row],[Datumtijd]]),DAY(Data_Warmte[[#This Row],[Datumtijd]]))+TIME(HOUR(Data_Warmte[[#This Row],[Datumtijd]]),MINUTE(Data_Warmte[[#This Row],[Datumtijd]]),SECOND(Data_Warmte[[#This Row],[Datumtijd]]))</f>
        <v>1712.3333333333333</v>
      </c>
      <c r="C6003" s="11">
        <v>3.827604E-5</v>
      </c>
      <c r="D6003" s="7">
        <f>Data_Warmte[[#This Row],[Fractie]]/MAX(Data_Warmte[Fractie])</f>
        <v>9.2667669814852721E-2</v>
      </c>
    </row>
    <row r="6004" spans="1:4" x14ac:dyDescent="0.25">
      <c r="A6004" s="10">
        <v>44081.375</v>
      </c>
      <c r="B6004" s="10">
        <f>DATE(1904,MONTH(Data_Warmte[[#This Row],[Datumtijd]]),DAY(Data_Warmte[[#This Row],[Datumtijd]]))+TIME(HOUR(Data_Warmte[[#This Row],[Datumtijd]]),MINUTE(Data_Warmte[[#This Row],[Datumtijd]]),SECOND(Data_Warmte[[#This Row],[Datumtijd]]))</f>
        <v>1712.375</v>
      </c>
      <c r="C6004" s="11">
        <v>2.3879999999999998E-5</v>
      </c>
      <c r="D6004" s="7">
        <f>Data_Warmte[[#This Row],[Fractie]]/MAX(Data_Warmte[Fractie])</f>
        <v>5.7814339079452395E-2</v>
      </c>
    </row>
    <row r="6005" spans="1:4" x14ac:dyDescent="0.25">
      <c r="A6005" s="10">
        <v>44081.416666666664</v>
      </c>
      <c r="B6005" s="10">
        <f>DATE(1904,MONTH(Data_Warmte[[#This Row],[Datumtijd]]),DAY(Data_Warmte[[#This Row],[Datumtijd]]))+TIME(HOUR(Data_Warmte[[#This Row],[Datumtijd]]),MINUTE(Data_Warmte[[#This Row],[Datumtijd]]),SECOND(Data_Warmte[[#This Row],[Datumtijd]]))</f>
        <v>1712.4166666666667</v>
      </c>
      <c r="C6005" s="11">
        <v>2.0129999999999999E-5</v>
      </c>
      <c r="D6005" s="7">
        <f>Data_Warmte[[#This Row],[Fractie]]/MAX(Data_Warmte[Fractie])</f>
        <v>4.873545417375949E-2</v>
      </c>
    </row>
    <row r="6006" spans="1:4" x14ac:dyDescent="0.25">
      <c r="A6006" s="10">
        <v>44081.458333333336</v>
      </c>
      <c r="B6006" s="10">
        <f>DATE(1904,MONTH(Data_Warmte[[#This Row],[Datumtijd]]),DAY(Data_Warmte[[#This Row],[Datumtijd]]))+TIME(HOUR(Data_Warmte[[#This Row],[Datumtijd]]),MINUTE(Data_Warmte[[#This Row],[Datumtijd]]),SECOND(Data_Warmte[[#This Row],[Datumtijd]]))</f>
        <v>1712.4583333333333</v>
      </c>
      <c r="C6006" s="11">
        <v>2.2079999999999999E-5</v>
      </c>
      <c r="D6006" s="7">
        <f>Data_Warmte[[#This Row],[Fractie]]/MAX(Data_Warmte[Fractie])</f>
        <v>5.3456474324719803E-2</v>
      </c>
    </row>
    <row r="6007" spans="1:4" x14ac:dyDescent="0.25">
      <c r="A6007" s="10">
        <v>44081.5</v>
      </c>
      <c r="B6007" s="10">
        <f>DATE(1904,MONTH(Data_Warmte[[#This Row],[Datumtijd]]),DAY(Data_Warmte[[#This Row],[Datumtijd]]))+TIME(HOUR(Data_Warmte[[#This Row],[Datumtijd]]),MINUTE(Data_Warmte[[#This Row],[Datumtijd]]),SECOND(Data_Warmte[[#This Row],[Datumtijd]]))</f>
        <v>1712.5</v>
      </c>
      <c r="C6007" s="11">
        <v>2.1489999999999999E-5</v>
      </c>
      <c r="D6007" s="7">
        <f>Data_Warmte[[#This Row],[Fractie]]/MAX(Data_Warmte[Fractie])</f>
        <v>5.2028063099557452E-2</v>
      </c>
    </row>
    <row r="6008" spans="1:4" x14ac:dyDescent="0.25">
      <c r="A6008" s="10">
        <v>44081.541666666664</v>
      </c>
      <c r="B6008" s="10">
        <f>DATE(1904,MONTH(Data_Warmte[[#This Row],[Datumtijd]]),DAY(Data_Warmte[[#This Row],[Datumtijd]]))+TIME(HOUR(Data_Warmte[[#This Row],[Datumtijd]]),MINUTE(Data_Warmte[[#This Row],[Datumtijd]]),SECOND(Data_Warmte[[#This Row],[Datumtijd]]))</f>
        <v>1712.5416666666667</v>
      </c>
      <c r="C6008" s="11">
        <v>1.7600000000000001E-5</v>
      </c>
      <c r="D6008" s="7">
        <f>Data_Warmte[[#This Row],[Fractie]]/MAX(Data_Warmte[Fractie])</f>
        <v>4.2610233157385352E-2</v>
      </c>
    </row>
    <row r="6009" spans="1:4" x14ac:dyDescent="0.25">
      <c r="A6009" s="10">
        <v>44081.583333333336</v>
      </c>
      <c r="B6009" s="10">
        <f>DATE(1904,MONTH(Data_Warmte[[#This Row],[Datumtijd]]),DAY(Data_Warmte[[#This Row],[Datumtijd]]))+TIME(HOUR(Data_Warmte[[#This Row],[Datumtijd]]),MINUTE(Data_Warmte[[#This Row],[Datumtijd]]),SECOND(Data_Warmte[[#This Row],[Datumtijd]]))</f>
        <v>1712.5833333333333</v>
      </c>
      <c r="C6009" s="11">
        <v>1.6120000000000002E-5</v>
      </c>
      <c r="D6009" s="7">
        <f>Data_Warmte[[#This Row],[Fractie]]/MAX(Data_Warmte[Fractie])</f>
        <v>3.9027099914605221E-2</v>
      </c>
    </row>
    <row r="6010" spans="1:4" x14ac:dyDescent="0.25">
      <c r="A6010" s="10">
        <v>44081.625</v>
      </c>
      <c r="B6010" s="10">
        <f>DATE(1904,MONTH(Data_Warmte[[#This Row],[Datumtijd]]),DAY(Data_Warmte[[#This Row],[Datumtijd]]))+TIME(HOUR(Data_Warmte[[#This Row],[Datumtijd]]),MINUTE(Data_Warmte[[#This Row],[Datumtijd]]),SECOND(Data_Warmte[[#This Row],[Datumtijd]]))</f>
        <v>1712.625</v>
      </c>
      <c r="C6010" s="11">
        <v>1.6779999999999999E-5</v>
      </c>
      <c r="D6010" s="7">
        <f>Data_Warmte[[#This Row],[Fractie]]/MAX(Data_Warmte[Fractie])</f>
        <v>4.0624983658007166E-2</v>
      </c>
    </row>
    <row r="6011" spans="1:4" x14ac:dyDescent="0.25">
      <c r="A6011" s="10">
        <v>44081.666666666664</v>
      </c>
      <c r="B6011" s="10">
        <f>DATE(1904,MONTH(Data_Warmte[[#This Row],[Datumtijd]]),DAY(Data_Warmte[[#This Row],[Datumtijd]]))+TIME(HOUR(Data_Warmte[[#This Row],[Datumtijd]]),MINUTE(Data_Warmte[[#This Row],[Datumtijd]]),SECOND(Data_Warmte[[#This Row],[Datumtijd]]))</f>
        <v>1712.6666666666667</v>
      </c>
      <c r="C6011" s="11">
        <v>2.7265219999999989E-5</v>
      </c>
      <c r="D6011" s="7">
        <f>Data_Warmte[[#This Row],[Fractie]]/MAX(Data_Warmte[Fractie])</f>
        <v>6.6010078482238957E-2</v>
      </c>
    </row>
    <row r="6012" spans="1:4" x14ac:dyDescent="0.25">
      <c r="A6012" s="10">
        <v>44081.708333333336</v>
      </c>
      <c r="B6012" s="10">
        <f>DATE(1904,MONTH(Data_Warmte[[#This Row],[Datumtijd]]),DAY(Data_Warmte[[#This Row],[Datumtijd]]))+TIME(HOUR(Data_Warmte[[#This Row],[Datumtijd]]),MINUTE(Data_Warmte[[#This Row],[Datumtijd]]),SECOND(Data_Warmte[[#This Row],[Datumtijd]]))</f>
        <v>1712.7083333333333</v>
      </c>
      <c r="C6012" s="11">
        <v>4.6115219999999969E-5</v>
      </c>
      <c r="D6012" s="7">
        <f>Data_Warmte[[#This Row],[Fractie]]/MAX(Data_Warmte[Fractie])</f>
        <v>0.11164660660818856</v>
      </c>
    </row>
    <row r="6013" spans="1:4" x14ac:dyDescent="0.25">
      <c r="A6013" s="10">
        <v>44081.75</v>
      </c>
      <c r="B6013" s="10">
        <f>DATE(1904,MONTH(Data_Warmte[[#This Row],[Datumtijd]]),DAY(Data_Warmte[[#This Row],[Datumtijd]]))+TIME(HOUR(Data_Warmte[[#This Row],[Datumtijd]]),MINUTE(Data_Warmte[[#This Row],[Datumtijd]]),SECOND(Data_Warmte[[#This Row],[Datumtijd]]))</f>
        <v>1712.75</v>
      </c>
      <c r="C6013" s="11">
        <v>4.7541049999999981E-5</v>
      </c>
      <c r="D6013" s="7">
        <f>Data_Warmte[[#This Row],[Fractie]]/MAX(Data_Warmte[Fractie])</f>
        <v>0.11509859233221102</v>
      </c>
    </row>
    <row r="6014" spans="1:4" x14ac:dyDescent="0.25">
      <c r="A6014" s="10">
        <v>44081.791666666664</v>
      </c>
      <c r="B6014" s="10">
        <f>DATE(1904,MONTH(Data_Warmte[[#This Row],[Datumtijd]]),DAY(Data_Warmte[[#This Row],[Datumtijd]]))+TIME(HOUR(Data_Warmte[[#This Row],[Datumtijd]]),MINUTE(Data_Warmte[[#This Row],[Datumtijd]]),SECOND(Data_Warmte[[#This Row],[Datumtijd]]))</f>
        <v>1712.7916666666667</v>
      </c>
      <c r="C6014" s="11">
        <v>4.2248279999999999E-5</v>
      </c>
      <c r="D6014" s="7">
        <f>Data_Warmte[[#This Row],[Fractie]]/MAX(Data_Warmte[Fractie])</f>
        <v>0.10228460575559661</v>
      </c>
    </row>
    <row r="6015" spans="1:4" x14ac:dyDescent="0.25">
      <c r="A6015" s="10">
        <v>44081.833333333336</v>
      </c>
      <c r="B6015" s="10">
        <f>DATE(1904,MONTH(Data_Warmte[[#This Row],[Datumtijd]]),DAY(Data_Warmte[[#This Row],[Datumtijd]]))+TIME(HOUR(Data_Warmte[[#This Row],[Datumtijd]]),MINUTE(Data_Warmte[[#This Row],[Datumtijd]]),SECOND(Data_Warmte[[#This Row],[Datumtijd]]))</f>
        <v>1712.8333333333333</v>
      </c>
      <c r="C6015" s="11">
        <v>3.3760090000000002E-5</v>
      </c>
      <c r="D6015" s="7">
        <f>Data_Warmte[[#This Row],[Fractie]]/MAX(Data_Warmte[Fractie])</f>
        <v>8.1734392404222367E-2</v>
      </c>
    </row>
    <row r="6016" spans="1:4" x14ac:dyDescent="0.25">
      <c r="A6016" s="10">
        <v>44081.875</v>
      </c>
      <c r="B6016" s="10">
        <f>DATE(1904,MONTH(Data_Warmte[[#This Row],[Datumtijd]]),DAY(Data_Warmte[[#This Row],[Datumtijd]]))+TIME(HOUR(Data_Warmte[[#This Row],[Datumtijd]]),MINUTE(Data_Warmte[[#This Row],[Datumtijd]]),SECOND(Data_Warmte[[#This Row],[Datumtijd]]))</f>
        <v>1712.875</v>
      </c>
      <c r="C6016" s="11">
        <v>2.6711900000000011E-5</v>
      </c>
      <c r="D6016" s="7">
        <f>Data_Warmte[[#This Row],[Fractie]]/MAX(Data_Warmte[Fractie])</f>
        <v>6.4670470856634216E-2</v>
      </c>
    </row>
    <row r="6017" spans="1:4" x14ac:dyDescent="0.25">
      <c r="A6017" s="10">
        <v>44081.916666666664</v>
      </c>
      <c r="B6017" s="10">
        <f>DATE(1904,MONTH(Data_Warmte[[#This Row],[Datumtijd]]),DAY(Data_Warmte[[#This Row],[Datumtijd]]))+TIME(HOUR(Data_Warmte[[#This Row],[Datumtijd]]),MINUTE(Data_Warmte[[#This Row],[Datumtijd]]),SECOND(Data_Warmte[[#This Row],[Datumtijd]]))</f>
        <v>1712.9166666666667</v>
      </c>
      <c r="C6017" s="11">
        <v>2.1226000000000003E-5</v>
      </c>
      <c r="D6017" s="7">
        <f>Data_Warmte[[#This Row],[Fractie]]/MAX(Data_Warmte[Fractie])</f>
        <v>5.1388909602196685E-2</v>
      </c>
    </row>
    <row r="6018" spans="1:4" x14ac:dyDescent="0.25">
      <c r="A6018" s="10">
        <v>44081.958333333336</v>
      </c>
      <c r="B6018" s="10">
        <f>DATE(1904,MONTH(Data_Warmte[[#This Row],[Datumtijd]]),DAY(Data_Warmte[[#This Row],[Datumtijd]]))+TIME(HOUR(Data_Warmte[[#This Row],[Datumtijd]]),MINUTE(Data_Warmte[[#This Row],[Datumtijd]]),SECOND(Data_Warmte[[#This Row],[Datumtijd]]))</f>
        <v>1712.9583333333333</v>
      </c>
      <c r="C6018" s="11">
        <v>1.6157759999999997E-5</v>
      </c>
      <c r="D6018" s="7">
        <f>Data_Warmte[[#This Row],[Fractie]]/MAX(Data_Warmte[Fractie])</f>
        <v>3.9118518233015605E-2</v>
      </c>
    </row>
    <row r="6019" spans="1:4" x14ac:dyDescent="0.25">
      <c r="A6019" s="10">
        <v>44082</v>
      </c>
      <c r="B6019" s="10">
        <f>DATE(1904,MONTH(Data_Warmte[[#This Row],[Datumtijd]]),DAY(Data_Warmte[[#This Row],[Datumtijd]]))+TIME(HOUR(Data_Warmte[[#This Row],[Datumtijd]]),MINUTE(Data_Warmte[[#This Row],[Datumtijd]]),SECOND(Data_Warmte[[#This Row],[Datumtijd]]))</f>
        <v>1713</v>
      </c>
      <c r="C6019" s="11">
        <v>9.6308499999999994E-6</v>
      </c>
      <c r="D6019" s="7">
        <f>Data_Warmte[[#This Row],[Fractie]]/MAX(Data_Warmte[Fractie])</f>
        <v>2.3316634318397995E-2</v>
      </c>
    </row>
    <row r="6020" spans="1:4" x14ac:dyDescent="0.25">
      <c r="A6020" s="10">
        <v>44082.041666666664</v>
      </c>
      <c r="B6020" s="10">
        <f>DATE(1904,MONTH(Data_Warmte[[#This Row],[Datumtijd]]),DAY(Data_Warmte[[#This Row],[Datumtijd]]))+TIME(HOUR(Data_Warmte[[#This Row],[Datumtijd]]),MINUTE(Data_Warmte[[#This Row],[Datumtijd]]),SECOND(Data_Warmte[[#This Row],[Datumtijd]]))</f>
        <v>1713.0416666666667</v>
      </c>
      <c r="C6020" s="11">
        <v>8.4286900000000021E-6</v>
      </c>
      <c r="D6020" s="7">
        <f>Data_Warmte[[#This Row],[Fractie]]/MAX(Data_Warmte[Fractie])</f>
        <v>2.0406161710870594E-2</v>
      </c>
    </row>
    <row r="6021" spans="1:4" x14ac:dyDescent="0.25">
      <c r="A6021" s="10">
        <v>44082.083333333336</v>
      </c>
      <c r="B6021" s="10">
        <f>DATE(1904,MONTH(Data_Warmte[[#This Row],[Datumtijd]]),DAY(Data_Warmte[[#This Row],[Datumtijd]]))+TIME(HOUR(Data_Warmte[[#This Row],[Datumtijd]]),MINUTE(Data_Warmte[[#This Row],[Datumtijd]]),SECOND(Data_Warmte[[#This Row],[Datumtijd]]))</f>
        <v>1713.0833333333333</v>
      </c>
      <c r="C6021" s="11">
        <v>8.4622399999999995E-6</v>
      </c>
      <c r="D6021" s="7">
        <f>Data_Warmte[[#This Row],[Fractie]]/MAX(Data_Warmte[Fractie])</f>
        <v>2.0487387467826853E-2</v>
      </c>
    </row>
    <row r="6022" spans="1:4" x14ac:dyDescent="0.25">
      <c r="A6022" s="10">
        <v>44082.125</v>
      </c>
      <c r="B6022" s="10">
        <f>DATE(1904,MONTH(Data_Warmte[[#This Row],[Datumtijd]]),DAY(Data_Warmte[[#This Row],[Datumtijd]]))+TIME(HOUR(Data_Warmte[[#This Row],[Datumtijd]]),MINUTE(Data_Warmte[[#This Row],[Datumtijd]]),SECOND(Data_Warmte[[#This Row],[Datumtijd]]))</f>
        <v>1713.125</v>
      </c>
      <c r="C6022" s="11">
        <v>9.2179200000000017E-6</v>
      </c>
      <c r="D6022" s="7">
        <f>Data_Warmte[[#This Row],[Fractie]]/MAX(Data_Warmte[Fractie])</f>
        <v>2.2316915933302595E-2</v>
      </c>
    </row>
    <row r="6023" spans="1:4" x14ac:dyDescent="0.25">
      <c r="A6023" s="10">
        <v>44082.166666666664</v>
      </c>
      <c r="B6023" s="10">
        <f>DATE(1904,MONTH(Data_Warmte[[#This Row],[Datumtijd]]),DAY(Data_Warmte[[#This Row],[Datumtijd]]))+TIME(HOUR(Data_Warmte[[#This Row],[Datumtijd]]),MINUTE(Data_Warmte[[#This Row],[Datumtijd]]),SECOND(Data_Warmte[[#This Row],[Datumtijd]]))</f>
        <v>1713.1666666666667</v>
      </c>
      <c r="C6023" s="11">
        <v>7.9699999999999999E-6</v>
      </c>
      <c r="D6023" s="7">
        <f>Data_Warmte[[#This Row],[Fractie]]/MAX(Data_Warmte[Fractie])</f>
        <v>1.9295656719565981E-2</v>
      </c>
    </row>
    <row r="6024" spans="1:4" x14ac:dyDescent="0.25">
      <c r="A6024" s="10">
        <v>44082.208333333336</v>
      </c>
      <c r="B6024" s="10">
        <f>DATE(1904,MONTH(Data_Warmte[[#This Row],[Datumtijd]]),DAY(Data_Warmte[[#This Row],[Datumtijd]]))+TIME(HOUR(Data_Warmte[[#This Row],[Datumtijd]]),MINUTE(Data_Warmte[[#This Row],[Datumtijd]]),SECOND(Data_Warmte[[#This Row],[Datumtijd]]))</f>
        <v>1713.2083333333333</v>
      </c>
      <c r="C6024" s="11">
        <v>1.149E-5</v>
      </c>
      <c r="D6024" s="7">
        <f>Data_Warmte[[#This Row],[Fractie]]/MAX(Data_Warmte[Fractie])</f>
        <v>2.7817703351043051E-2</v>
      </c>
    </row>
    <row r="6025" spans="1:4" x14ac:dyDescent="0.25">
      <c r="A6025" s="10">
        <v>44082.25</v>
      </c>
      <c r="B6025" s="10">
        <f>DATE(1904,MONTH(Data_Warmte[[#This Row],[Datumtijd]]),DAY(Data_Warmte[[#This Row],[Datumtijd]]))+TIME(HOUR(Data_Warmte[[#This Row],[Datumtijd]]),MINUTE(Data_Warmte[[#This Row],[Datumtijd]]),SECOND(Data_Warmte[[#This Row],[Datumtijd]]))</f>
        <v>1713.25</v>
      </c>
      <c r="C6025" s="11">
        <v>3.1912720000000012E-5</v>
      </c>
      <c r="D6025" s="7">
        <f>Data_Warmte[[#This Row],[Fractie]]/MAX(Data_Warmte[Fractie])</f>
        <v>7.7261843175361083E-2</v>
      </c>
    </row>
    <row r="6026" spans="1:4" x14ac:dyDescent="0.25">
      <c r="A6026" s="10">
        <v>44082.291666666664</v>
      </c>
      <c r="B6026" s="10">
        <f>DATE(1904,MONTH(Data_Warmte[[#This Row],[Datumtijd]]),DAY(Data_Warmte[[#This Row],[Datumtijd]]))+TIME(HOUR(Data_Warmte[[#This Row],[Datumtijd]]),MINUTE(Data_Warmte[[#This Row],[Datumtijd]]),SECOND(Data_Warmte[[#This Row],[Datumtijd]]))</f>
        <v>1713.2916666666667</v>
      </c>
      <c r="C6026" s="11">
        <v>4.1904000000000024E-5</v>
      </c>
      <c r="D6026" s="7">
        <f>Data_Warmte[[#This Row],[Fractie]]/MAX(Data_Warmte[Fractie])</f>
        <v>0.10145109149017482</v>
      </c>
    </row>
    <row r="6027" spans="1:4" x14ac:dyDescent="0.25">
      <c r="A6027" s="10">
        <v>44082.333333333336</v>
      </c>
      <c r="B6027" s="10">
        <f>DATE(1904,MONTH(Data_Warmte[[#This Row],[Datumtijd]]),DAY(Data_Warmte[[#This Row],[Datumtijd]]))+TIME(HOUR(Data_Warmte[[#This Row],[Datumtijd]]),MINUTE(Data_Warmte[[#This Row],[Datumtijd]]),SECOND(Data_Warmte[[#This Row],[Datumtijd]]))</f>
        <v>1713.3333333333333</v>
      </c>
      <c r="C6027" s="11">
        <v>3.793972E-5</v>
      </c>
      <c r="D6027" s="7">
        <f>Data_Warmte[[#This Row],[Fractie]]/MAX(Data_Warmte[Fractie])</f>
        <v>9.1853426995790688E-2</v>
      </c>
    </row>
    <row r="6028" spans="1:4" x14ac:dyDescent="0.25">
      <c r="A6028" s="10">
        <v>44082.375</v>
      </c>
      <c r="B6028" s="10">
        <f>DATE(1904,MONTH(Data_Warmte[[#This Row],[Datumtijd]]),DAY(Data_Warmte[[#This Row],[Datumtijd]]))+TIME(HOUR(Data_Warmte[[#This Row],[Datumtijd]]),MINUTE(Data_Warmte[[#This Row],[Datumtijd]]),SECOND(Data_Warmte[[#This Row],[Datumtijd]]))</f>
        <v>1713.375</v>
      </c>
      <c r="C6028" s="11">
        <v>2.3879999999999998E-5</v>
      </c>
      <c r="D6028" s="7">
        <f>Data_Warmte[[#This Row],[Fractie]]/MAX(Data_Warmte[Fractie])</f>
        <v>5.7814339079452395E-2</v>
      </c>
    </row>
    <row r="6029" spans="1:4" x14ac:dyDescent="0.25">
      <c r="A6029" s="10">
        <v>44082.416666666664</v>
      </c>
      <c r="B6029" s="10">
        <f>DATE(1904,MONTH(Data_Warmte[[#This Row],[Datumtijd]]),DAY(Data_Warmte[[#This Row],[Datumtijd]]))+TIME(HOUR(Data_Warmte[[#This Row],[Datumtijd]]),MINUTE(Data_Warmte[[#This Row],[Datumtijd]]),SECOND(Data_Warmte[[#This Row],[Datumtijd]]))</f>
        <v>1713.4166666666667</v>
      </c>
      <c r="C6029" s="11">
        <v>2.0129999999999999E-5</v>
      </c>
      <c r="D6029" s="7">
        <f>Data_Warmte[[#This Row],[Fractie]]/MAX(Data_Warmte[Fractie])</f>
        <v>4.873545417375949E-2</v>
      </c>
    </row>
    <row r="6030" spans="1:4" x14ac:dyDescent="0.25">
      <c r="A6030" s="10">
        <v>44082.458333333336</v>
      </c>
      <c r="B6030" s="10">
        <f>DATE(1904,MONTH(Data_Warmte[[#This Row],[Datumtijd]]),DAY(Data_Warmte[[#This Row],[Datumtijd]]))+TIME(HOUR(Data_Warmte[[#This Row],[Datumtijd]]),MINUTE(Data_Warmte[[#This Row],[Datumtijd]]),SECOND(Data_Warmte[[#This Row],[Datumtijd]]))</f>
        <v>1713.4583333333333</v>
      </c>
      <c r="C6030" s="11">
        <v>2.2079999999999999E-5</v>
      </c>
      <c r="D6030" s="7">
        <f>Data_Warmte[[#This Row],[Fractie]]/MAX(Data_Warmte[Fractie])</f>
        <v>5.3456474324719803E-2</v>
      </c>
    </row>
    <row r="6031" spans="1:4" x14ac:dyDescent="0.25">
      <c r="A6031" s="10">
        <v>44082.5</v>
      </c>
      <c r="B6031" s="10">
        <f>DATE(1904,MONTH(Data_Warmte[[#This Row],[Datumtijd]]),DAY(Data_Warmte[[#This Row],[Datumtijd]]))+TIME(HOUR(Data_Warmte[[#This Row],[Datumtijd]]),MINUTE(Data_Warmte[[#This Row],[Datumtijd]]),SECOND(Data_Warmte[[#This Row],[Datumtijd]]))</f>
        <v>1713.5</v>
      </c>
      <c r="C6031" s="11">
        <v>2.1489999999999999E-5</v>
      </c>
      <c r="D6031" s="7">
        <f>Data_Warmte[[#This Row],[Fractie]]/MAX(Data_Warmte[Fractie])</f>
        <v>5.2028063099557452E-2</v>
      </c>
    </row>
    <row r="6032" spans="1:4" x14ac:dyDescent="0.25">
      <c r="A6032" s="10">
        <v>44082.541666666664</v>
      </c>
      <c r="B6032" s="10">
        <f>DATE(1904,MONTH(Data_Warmte[[#This Row],[Datumtijd]]),DAY(Data_Warmte[[#This Row],[Datumtijd]]))+TIME(HOUR(Data_Warmte[[#This Row],[Datumtijd]]),MINUTE(Data_Warmte[[#This Row],[Datumtijd]]),SECOND(Data_Warmte[[#This Row],[Datumtijd]]))</f>
        <v>1713.5416666666667</v>
      </c>
      <c r="C6032" s="11">
        <v>1.7600000000000001E-5</v>
      </c>
      <c r="D6032" s="7">
        <f>Data_Warmte[[#This Row],[Fractie]]/MAX(Data_Warmte[Fractie])</f>
        <v>4.2610233157385352E-2</v>
      </c>
    </row>
    <row r="6033" spans="1:4" x14ac:dyDescent="0.25">
      <c r="A6033" s="10">
        <v>44082.583333333336</v>
      </c>
      <c r="B6033" s="10">
        <f>DATE(1904,MONTH(Data_Warmte[[#This Row],[Datumtijd]]),DAY(Data_Warmte[[#This Row],[Datumtijd]]))+TIME(HOUR(Data_Warmte[[#This Row],[Datumtijd]]),MINUTE(Data_Warmte[[#This Row],[Datumtijd]]),SECOND(Data_Warmte[[#This Row],[Datumtijd]]))</f>
        <v>1713.5833333333333</v>
      </c>
      <c r="C6033" s="11">
        <v>1.6120000000000002E-5</v>
      </c>
      <c r="D6033" s="7">
        <f>Data_Warmte[[#This Row],[Fractie]]/MAX(Data_Warmte[Fractie])</f>
        <v>3.9027099914605221E-2</v>
      </c>
    </row>
    <row r="6034" spans="1:4" x14ac:dyDescent="0.25">
      <c r="A6034" s="10">
        <v>44082.625</v>
      </c>
      <c r="B6034" s="10">
        <f>DATE(1904,MONTH(Data_Warmte[[#This Row],[Datumtijd]]),DAY(Data_Warmte[[#This Row],[Datumtijd]]))+TIME(HOUR(Data_Warmte[[#This Row],[Datumtijd]]),MINUTE(Data_Warmte[[#This Row],[Datumtijd]]),SECOND(Data_Warmte[[#This Row],[Datumtijd]]))</f>
        <v>1713.625</v>
      </c>
      <c r="C6034" s="11">
        <v>1.6779999999999999E-5</v>
      </c>
      <c r="D6034" s="7">
        <f>Data_Warmte[[#This Row],[Fractie]]/MAX(Data_Warmte[Fractie])</f>
        <v>4.0624983658007166E-2</v>
      </c>
    </row>
    <row r="6035" spans="1:4" x14ac:dyDescent="0.25">
      <c r="A6035" s="10">
        <v>44082.666666666664</v>
      </c>
      <c r="B6035" s="10">
        <f>DATE(1904,MONTH(Data_Warmte[[#This Row],[Datumtijd]]),DAY(Data_Warmte[[#This Row],[Datumtijd]]))+TIME(HOUR(Data_Warmte[[#This Row],[Datumtijd]]),MINUTE(Data_Warmte[[#This Row],[Datumtijd]]),SECOND(Data_Warmte[[#This Row],[Datumtijd]]))</f>
        <v>1713.6666666666667</v>
      </c>
      <c r="C6035" s="11">
        <v>2.9508040000000002E-5</v>
      </c>
      <c r="D6035" s="7">
        <f>Data_Warmte[[#This Row],[Fractie]]/MAX(Data_Warmte[Fractie])</f>
        <v>7.1440026387355304E-2</v>
      </c>
    </row>
    <row r="6036" spans="1:4" x14ac:dyDescent="0.25">
      <c r="A6036" s="10">
        <v>44082.708333333336</v>
      </c>
      <c r="B6036" s="10">
        <f>DATE(1904,MONTH(Data_Warmte[[#This Row],[Datumtijd]]),DAY(Data_Warmte[[#This Row],[Datumtijd]]))+TIME(HOUR(Data_Warmte[[#This Row],[Datumtijd]]),MINUTE(Data_Warmte[[#This Row],[Datumtijd]]),SECOND(Data_Warmte[[#This Row],[Datumtijd]]))</f>
        <v>1713.7083333333333</v>
      </c>
      <c r="C6036" s="11">
        <v>4.7410139999999984E-5</v>
      </c>
      <c r="D6036" s="7">
        <f>Data_Warmte[[#This Row],[Fractie]]/MAX(Data_Warmte[Fractie])</f>
        <v>0.11478165451274323</v>
      </c>
    </row>
    <row r="6037" spans="1:4" x14ac:dyDescent="0.25">
      <c r="A6037" s="10">
        <v>44082.75</v>
      </c>
      <c r="B6037" s="10">
        <f>DATE(1904,MONTH(Data_Warmte[[#This Row],[Datumtijd]]),DAY(Data_Warmte[[#This Row],[Datumtijd]]))+TIME(HOUR(Data_Warmte[[#This Row],[Datumtijd]]),MINUTE(Data_Warmte[[#This Row],[Datumtijd]]),SECOND(Data_Warmte[[#This Row],[Datumtijd]]))</f>
        <v>1713.75</v>
      </c>
      <c r="C6037" s="11">
        <v>4.8023099999999991E-5</v>
      </c>
      <c r="D6037" s="7">
        <f>Data_Warmte[[#This Row],[Fractie]]/MAX(Data_Warmte[Fractie])</f>
        <v>0.11626565272388818</v>
      </c>
    </row>
    <row r="6038" spans="1:4" x14ac:dyDescent="0.25">
      <c r="A6038" s="10">
        <v>44082.791666666664</v>
      </c>
      <c r="B6038" s="10">
        <f>DATE(1904,MONTH(Data_Warmte[[#This Row],[Datumtijd]]),DAY(Data_Warmte[[#This Row],[Datumtijd]]))+TIME(HOUR(Data_Warmte[[#This Row],[Datumtijd]]),MINUTE(Data_Warmte[[#This Row],[Datumtijd]]),SECOND(Data_Warmte[[#This Row],[Datumtijd]]))</f>
        <v>1713.7916666666667</v>
      </c>
      <c r="C6038" s="11">
        <v>4.1938480000000011E-5</v>
      </c>
      <c r="D6038" s="7">
        <f>Data_Warmte[[#This Row],[Fractie]]/MAX(Data_Warmte[Fractie])</f>
        <v>0.10153456881058766</v>
      </c>
    </row>
    <row r="6039" spans="1:4" x14ac:dyDescent="0.25">
      <c r="A6039" s="10">
        <v>44082.833333333336</v>
      </c>
      <c r="B6039" s="10">
        <f>DATE(1904,MONTH(Data_Warmte[[#This Row],[Datumtijd]]),DAY(Data_Warmte[[#This Row],[Datumtijd]]))+TIME(HOUR(Data_Warmte[[#This Row],[Datumtijd]]),MINUTE(Data_Warmte[[#This Row],[Datumtijd]]),SECOND(Data_Warmte[[#This Row],[Datumtijd]]))</f>
        <v>1713.8333333333333</v>
      </c>
      <c r="C6039" s="11">
        <v>3.3119690000000014E-5</v>
      </c>
      <c r="D6039" s="7">
        <f>Data_Warmte[[#This Row],[Fractie]]/MAX(Data_Warmte[Fractie])</f>
        <v>8.0183960965927531E-2</v>
      </c>
    </row>
    <row r="6040" spans="1:4" x14ac:dyDescent="0.25">
      <c r="A6040" s="10">
        <v>44082.875</v>
      </c>
      <c r="B6040" s="10">
        <f>DATE(1904,MONTH(Data_Warmte[[#This Row],[Datumtijd]]),DAY(Data_Warmte[[#This Row],[Datumtijd]]))+TIME(HOUR(Data_Warmte[[#This Row],[Datumtijd]]),MINUTE(Data_Warmte[[#This Row],[Datumtijd]]),SECOND(Data_Warmte[[#This Row],[Datumtijd]]))</f>
        <v>1713.875</v>
      </c>
      <c r="C6040" s="11">
        <v>2.6012239999999991E-5</v>
      </c>
      <c r="D6040" s="7">
        <f>Data_Warmte[[#This Row],[Fractie]]/MAX(Data_Warmte[Fractie])</f>
        <v>6.2976568826469612E-2</v>
      </c>
    </row>
    <row r="6041" spans="1:4" x14ac:dyDescent="0.25">
      <c r="A6041" s="10">
        <v>44082.916666666664</v>
      </c>
      <c r="B6041" s="10">
        <f>DATE(1904,MONTH(Data_Warmte[[#This Row],[Datumtijd]]),DAY(Data_Warmte[[#This Row],[Datumtijd]]))+TIME(HOUR(Data_Warmte[[#This Row],[Datumtijd]]),MINUTE(Data_Warmte[[#This Row],[Datumtijd]]),SECOND(Data_Warmte[[#This Row],[Datumtijd]]))</f>
        <v>1713.9166666666667</v>
      </c>
      <c r="C6041" s="11">
        <v>2.0990250000000008E-5</v>
      </c>
      <c r="D6041" s="7">
        <f>Data_Warmte[[#This Row],[Fractie]]/MAX(Data_Warmte[Fractie])</f>
        <v>5.0818150371125463E-2</v>
      </c>
    </row>
    <row r="6042" spans="1:4" x14ac:dyDescent="0.25">
      <c r="A6042" s="10">
        <v>44082.958333333336</v>
      </c>
      <c r="B6042" s="10">
        <f>DATE(1904,MONTH(Data_Warmte[[#This Row],[Datumtijd]]),DAY(Data_Warmte[[#This Row],[Datumtijd]]))+TIME(HOUR(Data_Warmte[[#This Row],[Datumtijd]]),MINUTE(Data_Warmte[[#This Row],[Datumtijd]]),SECOND(Data_Warmte[[#This Row],[Datumtijd]]))</f>
        <v>1713.9583333333333</v>
      </c>
      <c r="C6042" s="11">
        <v>1.5976160000000002E-5</v>
      </c>
      <c r="D6042" s="7">
        <f>Data_Warmte[[#This Row],[Fractie]]/MAX(Data_Warmte[Fractie])</f>
        <v>3.8678858099982595E-2</v>
      </c>
    </row>
    <row r="6043" spans="1:4" x14ac:dyDescent="0.25">
      <c r="A6043" s="10">
        <v>44083</v>
      </c>
      <c r="B6043" s="10">
        <f>DATE(1904,MONTH(Data_Warmte[[#This Row],[Datumtijd]]),DAY(Data_Warmte[[#This Row],[Datumtijd]]))+TIME(HOUR(Data_Warmte[[#This Row],[Datumtijd]]),MINUTE(Data_Warmte[[#This Row],[Datumtijd]]),SECOND(Data_Warmte[[#This Row],[Datumtijd]]))</f>
        <v>1714</v>
      </c>
      <c r="C6043" s="11">
        <v>9.6003999999999937E-6</v>
      </c>
      <c r="D6043" s="7">
        <f>Data_Warmte[[#This Row],[Fractie]]/MAX(Data_Warmte[Fractie])</f>
        <v>2.3242913772963752E-2</v>
      </c>
    </row>
    <row r="6044" spans="1:4" x14ac:dyDescent="0.25">
      <c r="A6044" s="10">
        <v>44083.041666666664</v>
      </c>
      <c r="B6044" s="10">
        <f>DATE(1904,MONTH(Data_Warmte[[#This Row],[Datumtijd]]),DAY(Data_Warmte[[#This Row],[Datumtijd]]))+TIME(HOUR(Data_Warmte[[#This Row],[Datumtijd]]),MINUTE(Data_Warmte[[#This Row],[Datumtijd]]),SECOND(Data_Warmte[[#This Row],[Datumtijd]]))</f>
        <v>1714.0416666666667</v>
      </c>
      <c r="C6044" s="11">
        <v>8.4630099999999991E-6</v>
      </c>
      <c r="D6044" s="7">
        <f>Data_Warmte[[#This Row],[Fractie]]/MAX(Data_Warmte[Fractie])</f>
        <v>2.0489251665527487E-2</v>
      </c>
    </row>
    <row r="6045" spans="1:4" x14ac:dyDescent="0.25">
      <c r="A6045" s="10">
        <v>44083.083333333336</v>
      </c>
      <c r="B6045" s="10">
        <f>DATE(1904,MONTH(Data_Warmte[[#This Row],[Datumtijd]]),DAY(Data_Warmte[[#This Row],[Datumtijd]]))+TIME(HOUR(Data_Warmte[[#This Row],[Datumtijd]]),MINUTE(Data_Warmte[[#This Row],[Datumtijd]]),SECOND(Data_Warmte[[#This Row],[Datumtijd]]))</f>
        <v>1714.0833333333333</v>
      </c>
      <c r="C6045" s="11">
        <v>8.7002399999999979E-6</v>
      </c>
      <c r="D6045" s="7">
        <f>Data_Warmte[[#This Row],[Fractie]]/MAX(Data_Warmte[Fractie])</f>
        <v>2.1063594029841492E-2</v>
      </c>
    </row>
    <row r="6046" spans="1:4" x14ac:dyDescent="0.25">
      <c r="A6046" s="10">
        <v>44083.125</v>
      </c>
      <c r="B6046" s="10">
        <f>DATE(1904,MONTH(Data_Warmte[[#This Row],[Datumtijd]]),DAY(Data_Warmte[[#This Row],[Datumtijd]]))+TIME(HOUR(Data_Warmte[[#This Row],[Datumtijd]]),MINUTE(Data_Warmte[[#This Row],[Datumtijd]]),SECOND(Data_Warmte[[#This Row],[Datumtijd]]))</f>
        <v>1714.125</v>
      </c>
      <c r="C6046" s="11">
        <v>9.2708299999999981E-6</v>
      </c>
      <c r="D6046" s="7">
        <f>Data_Warmte[[#This Row],[Fractie]]/MAX(Data_Warmte[Fractie])</f>
        <v>2.2445012946731974E-2</v>
      </c>
    </row>
    <row r="6047" spans="1:4" x14ac:dyDescent="0.25">
      <c r="A6047" s="10">
        <v>44083.166666666664</v>
      </c>
      <c r="B6047" s="10">
        <f>DATE(1904,MONTH(Data_Warmte[[#This Row],[Datumtijd]]),DAY(Data_Warmte[[#This Row],[Datumtijd]]))+TIME(HOUR(Data_Warmte[[#This Row],[Datumtijd]]),MINUTE(Data_Warmte[[#This Row],[Datumtijd]]),SECOND(Data_Warmte[[#This Row],[Datumtijd]]))</f>
        <v>1714.1666666666667</v>
      </c>
      <c r="C6047" s="11">
        <v>7.9699999999999999E-6</v>
      </c>
      <c r="D6047" s="7">
        <f>Data_Warmte[[#This Row],[Fractie]]/MAX(Data_Warmte[Fractie])</f>
        <v>1.9295656719565981E-2</v>
      </c>
    </row>
    <row r="6048" spans="1:4" x14ac:dyDescent="0.25">
      <c r="A6048" s="10">
        <v>44083.208333333336</v>
      </c>
      <c r="B6048" s="10">
        <f>DATE(1904,MONTH(Data_Warmte[[#This Row],[Datumtijd]]),DAY(Data_Warmte[[#This Row],[Datumtijd]]))+TIME(HOUR(Data_Warmte[[#This Row],[Datumtijd]]),MINUTE(Data_Warmte[[#This Row],[Datumtijd]]),SECOND(Data_Warmte[[#This Row],[Datumtijd]]))</f>
        <v>1714.2083333333333</v>
      </c>
      <c r="C6048" s="11">
        <v>1.149E-5</v>
      </c>
      <c r="D6048" s="7">
        <f>Data_Warmte[[#This Row],[Fractie]]/MAX(Data_Warmte[Fractie])</f>
        <v>2.7817703351043051E-2</v>
      </c>
    </row>
    <row r="6049" spans="1:4" x14ac:dyDescent="0.25">
      <c r="A6049" s="10">
        <v>44083.25</v>
      </c>
      <c r="B6049" s="10">
        <f>DATE(1904,MONTH(Data_Warmte[[#This Row],[Datumtijd]]),DAY(Data_Warmte[[#This Row],[Datumtijd]]))+TIME(HOUR(Data_Warmte[[#This Row],[Datumtijd]]),MINUTE(Data_Warmte[[#This Row],[Datumtijd]]),SECOND(Data_Warmte[[#This Row],[Datumtijd]]))</f>
        <v>1714.25</v>
      </c>
      <c r="C6049" s="11">
        <v>3.2298720000000018E-5</v>
      </c>
      <c r="D6049" s="7">
        <f>Data_Warmte[[#This Row],[Fractie]]/MAX(Data_Warmte[Fractie])</f>
        <v>7.8196363061653756E-2</v>
      </c>
    </row>
    <row r="6050" spans="1:4" x14ac:dyDescent="0.25">
      <c r="A6050" s="10">
        <v>44083.291666666664</v>
      </c>
      <c r="B6050" s="10">
        <f>DATE(1904,MONTH(Data_Warmte[[#This Row],[Datumtijd]]),DAY(Data_Warmte[[#This Row],[Datumtijd]]))+TIME(HOUR(Data_Warmte[[#This Row],[Datumtijd]]),MINUTE(Data_Warmte[[#This Row],[Datumtijd]]),SECOND(Data_Warmte[[#This Row],[Datumtijd]]))</f>
        <v>1714.2916666666667</v>
      </c>
      <c r="C6050" s="11">
        <v>4.1986000000000014E-5</v>
      </c>
      <c r="D6050" s="7">
        <f>Data_Warmte[[#This Row],[Fractie]]/MAX(Data_Warmte[Fractie])</f>
        <v>0.10164961644011261</v>
      </c>
    </row>
    <row r="6051" spans="1:4" x14ac:dyDescent="0.25">
      <c r="A6051" s="10">
        <v>44083.333333333336</v>
      </c>
      <c r="B6051" s="10">
        <f>DATE(1904,MONTH(Data_Warmte[[#This Row],[Datumtijd]]),DAY(Data_Warmte[[#This Row],[Datumtijd]]))+TIME(HOUR(Data_Warmte[[#This Row],[Datumtijd]]),MINUTE(Data_Warmte[[#This Row],[Datumtijd]]),SECOND(Data_Warmte[[#This Row],[Datumtijd]]))</f>
        <v>1714.3333333333333</v>
      </c>
      <c r="C6051" s="11">
        <v>3.3210220000000004E-5</v>
      </c>
      <c r="D6051" s="7">
        <f>Data_Warmte[[#This Row],[Fractie]]/MAX(Data_Warmte[Fractie])</f>
        <v>8.0403137352730816E-2</v>
      </c>
    </row>
    <row r="6052" spans="1:4" x14ac:dyDescent="0.25">
      <c r="A6052" s="10">
        <v>44083.375</v>
      </c>
      <c r="B6052" s="10">
        <f>DATE(1904,MONTH(Data_Warmte[[#This Row],[Datumtijd]]),DAY(Data_Warmte[[#This Row],[Datumtijd]]))+TIME(HOUR(Data_Warmte[[#This Row],[Datumtijd]]),MINUTE(Data_Warmte[[#This Row],[Datumtijd]]),SECOND(Data_Warmte[[#This Row],[Datumtijd]]))</f>
        <v>1714.375</v>
      </c>
      <c r="C6052" s="11">
        <v>2.3879999999999998E-5</v>
      </c>
      <c r="D6052" s="7">
        <f>Data_Warmte[[#This Row],[Fractie]]/MAX(Data_Warmte[Fractie])</f>
        <v>5.7814339079452395E-2</v>
      </c>
    </row>
    <row r="6053" spans="1:4" x14ac:dyDescent="0.25">
      <c r="A6053" s="10">
        <v>44083.416666666664</v>
      </c>
      <c r="B6053" s="10">
        <f>DATE(1904,MONTH(Data_Warmte[[#This Row],[Datumtijd]]),DAY(Data_Warmte[[#This Row],[Datumtijd]]))+TIME(HOUR(Data_Warmte[[#This Row],[Datumtijd]]),MINUTE(Data_Warmte[[#This Row],[Datumtijd]]),SECOND(Data_Warmte[[#This Row],[Datumtijd]]))</f>
        <v>1714.4166666666667</v>
      </c>
      <c r="C6053" s="11">
        <v>2.0129999999999999E-5</v>
      </c>
      <c r="D6053" s="7">
        <f>Data_Warmte[[#This Row],[Fractie]]/MAX(Data_Warmte[Fractie])</f>
        <v>4.873545417375949E-2</v>
      </c>
    </row>
    <row r="6054" spans="1:4" x14ac:dyDescent="0.25">
      <c r="A6054" s="10">
        <v>44083.458333333336</v>
      </c>
      <c r="B6054" s="10">
        <f>DATE(1904,MONTH(Data_Warmte[[#This Row],[Datumtijd]]),DAY(Data_Warmte[[#This Row],[Datumtijd]]))+TIME(HOUR(Data_Warmte[[#This Row],[Datumtijd]]),MINUTE(Data_Warmte[[#This Row],[Datumtijd]]),SECOND(Data_Warmte[[#This Row],[Datumtijd]]))</f>
        <v>1714.4583333333333</v>
      </c>
      <c r="C6054" s="11">
        <v>2.2079999999999999E-5</v>
      </c>
      <c r="D6054" s="7">
        <f>Data_Warmte[[#This Row],[Fractie]]/MAX(Data_Warmte[Fractie])</f>
        <v>5.3456474324719803E-2</v>
      </c>
    </row>
    <row r="6055" spans="1:4" x14ac:dyDescent="0.25">
      <c r="A6055" s="10">
        <v>44083.5</v>
      </c>
      <c r="B6055" s="10">
        <f>DATE(1904,MONTH(Data_Warmte[[#This Row],[Datumtijd]]),DAY(Data_Warmte[[#This Row],[Datumtijd]]))+TIME(HOUR(Data_Warmte[[#This Row],[Datumtijd]]),MINUTE(Data_Warmte[[#This Row],[Datumtijd]]),SECOND(Data_Warmte[[#This Row],[Datumtijd]]))</f>
        <v>1714.5</v>
      </c>
      <c r="C6055" s="11">
        <v>2.1489999999999999E-5</v>
      </c>
      <c r="D6055" s="7">
        <f>Data_Warmte[[#This Row],[Fractie]]/MAX(Data_Warmte[Fractie])</f>
        <v>5.2028063099557452E-2</v>
      </c>
    </row>
    <row r="6056" spans="1:4" x14ac:dyDescent="0.25">
      <c r="A6056" s="10">
        <v>44083.541666666664</v>
      </c>
      <c r="B6056" s="10">
        <f>DATE(1904,MONTH(Data_Warmte[[#This Row],[Datumtijd]]),DAY(Data_Warmte[[#This Row],[Datumtijd]]))+TIME(HOUR(Data_Warmte[[#This Row],[Datumtijd]]),MINUTE(Data_Warmte[[#This Row],[Datumtijd]]),SECOND(Data_Warmte[[#This Row],[Datumtijd]]))</f>
        <v>1714.5416666666667</v>
      </c>
      <c r="C6056" s="11">
        <v>1.7600000000000001E-5</v>
      </c>
      <c r="D6056" s="7">
        <f>Data_Warmte[[#This Row],[Fractie]]/MAX(Data_Warmte[Fractie])</f>
        <v>4.2610233157385352E-2</v>
      </c>
    </row>
    <row r="6057" spans="1:4" x14ac:dyDescent="0.25">
      <c r="A6057" s="10">
        <v>44083.583333333336</v>
      </c>
      <c r="B6057" s="10">
        <f>DATE(1904,MONTH(Data_Warmte[[#This Row],[Datumtijd]]),DAY(Data_Warmte[[#This Row],[Datumtijd]]))+TIME(HOUR(Data_Warmte[[#This Row],[Datumtijd]]),MINUTE(Data_Warmte[[#This Row],[Datumtijd]]),SECOND(Data_Warmte[[#This Row],[Datumtijd]]))</f>
        <v>1714.5833333333333</v>
      </c>
      <c r="C6057" s="11">
        <v>1.6120000000000002E-5</v>
      </c>
      <c r="D6057" s="7">
        <f>Data_Warmte[[#This Row],[Fractie]]/MAX(Data_Warmte[Fractie])</f>
        <v>3.9027099914605221E-2</v>
      </c>
    </row>
    <row r="6058" spans="1:4" x14ac:dyDescent="0.25">
      <c r="A6058" s="10">
        <v>44083.625</v>
      </c>
      <c r="B6058" s="10">
        <f>DATE(1904,MONTH(Data_Warmte[[#This Row],[Datumtijd]]),DAY(Data_Warmte[[#This Row],[Datumtijd]]))+TIME(HOUR(Data_Warmte[[#This Row],[Datumtijd]]),MINUTE(Data_Warmte[[#This Row],[Datumtijd]]),SECOND(Data_Warmte[[#This Row],[Datumtijd]]))</f>
        <v>1714.625</v>
      </c>
      <c r="C6058" s="11">
        <v>1.6779999999999999E-5</v>
      </c>
      <c r="D6058" s="7">
        <f>Data_Warmte[[#This Row],[Fractie]]/MAX(Data_Warmte[Fractie])</f>
        <v>4.0624983658007166E-2</v>
      </c>
    </row>
    <row r="6059" spans="1:4" x14ac:dyDescent="0.25">
      <c r="A6059" s="10">
        <v>44083.666666666664</v>
      </c>
      <c r="B6059" s="10">
        <f>DATE(1904,MONTH(Data_Warmte[[#This Row],[Datumtijd]]),DAY(Data_Warmte[[#This Row],[Datumtijd]]))+TIME(HOUR(Data_Warmte[[#This Row],[Datumtijd]]),MINUTE(Data_Warmte[[#This Row],[Datumtijd]]),SECOND(Data_Warmte[[#This Row],[Datumtijd]]))</f>
        <v>1714.6666666666667</v>
      </c>
      <c r="C6059" s="11">
        <v>2.5905399999999991E-5</v>
      </c>
      <c r="D6059" s="7">
        <f>Data_Warmte[[#This Row],[Fractie]]/MAX(Data_Warmte[Fractie])</f>
        <v>6.2717905342916477E-2</v>
      </c>
    </row>
    <row r="6060" spans="1:4" x14ac:dyDescent="0.25">
      <c r="A6060" s="10">
        <v>44083.708333333336</v>
      </c>
      <c r="B6060" s="10">
        <f>DATE(1904,MONTH(Data_Warmte[[#This Row],[Datumtijd]]),DAY(Data_Warmte[[#This Row],[Datumtijd]]))+TIME(HOUR(Data_Warmte[[#This Row],[Datumtijd]]),MINUTE(Data_Warmte[[#This Row],[Datumtijd]]),SECOND(Data_Warmte[[#This Row],[Datumtijd]]))</f>
        <v>1714.7083333333333</v>
      </c>
      <c r="C6060" s="11">
        <v>4.3564619999999994E-5</v>
      </c>
      <c r="D6060" s="7">
        <f>Data_Warmte[[#This Row],[Fractie]]/MAX(Data_Warmte[Fractie])</f>
        <v>0.10547151225073255</v>
      </c>
    </row>
    <row r="6061" spans="1:4" x14ac:dyDescent="0.25">
      <c r="A6061" s="10">
        <v>44083.75</v>
      </c>
      <c r="B6061" s="10">
        <f>DATE(1904,MONTH(Data_Warmte[[#This Row],[Datumtijd]]),DAY(Data_Warmte[[#This Row],[Datumtijd]]))+TIME(HOUR(Data_Warmte[[#This Row],[Datumtijd]]),MINUTE(Data_Warmte[[#This Row],[Datumtijd]]),SECOND(Data_Warmte[[#This Row],[Datumtijd]]))</f>
        <v>1714.75</v>
      </c>
      <c r="C6061" s="11">
        <v>4.4664299999999978E-5</v>
      </c>
      <c r="D6061" s="7">
        <f>Data_Warmte[[#This Row],[Fractie]]/MAX(Data_Warmte[Fractie])</f>
        <v>0.10813387709155714</v>
      </c>
    </row>
    <row r="6062" spans="1:4" x14ac:dyDescent="0.25">
      <c r="A6062" s="10">
        <v>44083.791666666664</v>
      </c>
      <c r="B6062" s="10">
        <f>DATE(1904,MONTH(Data_Warmte[[#This Row],[Datumtijd]]),DAY(Data_Warmte[[#This Row],[Datumtijd]]))+TIME(HOUR(Data_Warmte[[#This Row],[Datumtijd]]),MINUTE(Data_Warmte[[#This Row],[Datumtijd]]),SECOND(Data_Warmte[[#This Row],[Datumtijd]]))</f>
        <v>1714.7916666666667</v>
      </c>
      <c r="C6062" s="11">
        <v>4.0528889999999997E-5</v>
      </c>
      <c r="D6062" s="7">
        <f>Data_Warmte[[#This Row],[Fractie]]/MAX(Data_Warmte[Fractie])</f>
        <v>9.8121900710796781E-2</v>
      </c>
    </row>
    <row r="6063" spans="1:4" x14ac:dyDescent="0.25">
      <c r="A6063" s="10">
        <v>44083.833333333336</v>
      </c>
      <c r="B6063" s="10">
        <f>DATE(1904,MONTH(Data_Warmte[[#This Row],[Datumtijd]]),DAY(Data_Warmte[[#This Row],[Datumtijd]]))+TIME(HOUR(Data_Warmte[[#This Row],[Datumtijd]]),MINUTE(Data_Warmte[[#This Row],[Datumtijd]]),SECOND(Data_Warmte[[#This Row],[Datumtijd]]))</f>
        <v>1714.8333333333333</v>
      </c>
      <c r="C6063" s="11">
        <v>3.4176350000000024E-5</v>
      </c>
      <c r="D6063" s="7">
        <f>Data_Warmte[[#This Row],[Fractie]]/MAX(Data_Warmte[Fractie])</f>
        <v>8.2742172839114086E-2</v>
      </c>
    </row>
    <row r="6064" spans="1:4" x14ac:dyDescent="0.25">
      <c r="A6064" s="10">
        <v>44083.875</v>
      </c>
      <c r="B6064" s="10">
        <f>DATE(1904,MONTH(Data_Warmte[[#This Row],[Datumtijd]]),DAY(Data_Warmte[[#This Row],[Datumtijd]]))+TIME(HOUR(Data_Warmte[[#This Row],[Datumtijd]]),MINUTE(Data_Warmte[[#This Row],[Datumtijd]]),SECOND(Data_Warmte[[#This Row],[Datumtijd]]))</f>
        <v>1714.875</v>
      </c>
      <c r="C6064" s="11">
        <v>2.6498959999999992E-5</v>
      </c>
      <c r="D6064" s="7">
        <f>Data_Warmte[[#This Row],[Fractie]]/MAX(Data_Warmte[Fractie])</f>
        <v>6.4154935456149309E-2</v>
      </c>
    </row>
    <row r="6065" spans="1:4" x14ac:dyDescent="0.25">
      <c r="A6065" s="10">
        <v>44083.916666666664</v>
      </c>
      <c r="B6065" s="10">
        <f>DATE(1904,MONTH(Data_Warmte[[#This Row],[Datumtijd]]),DAY(Data_Warmte[[#This Row],[Datumtijd]]))+TIME(HOUR(Data_Warmte[[#This Row],[Datumtijd]]),MINUTE(Data_Warmte[[#This Row],[Datumtijd]]),SECOND(Data_Warmte[[#This Row],[Datumtijd]]))</f>
        <v>1714.9166666666667</v>
      </c>
      <c r="C6065" s="11">
        <v>2.1236249999999998E-5</v>
      </c>
      <c r="D6065" s="7">
        <f>Data_Warmte[[#This Row],[Fractie]]/MAX(Data_Warmte[Fractie])</f>
        <v>5.14137252209389E-2</v>
      </c>
    </row>
    <row r="6066" spans="1:4" x14ac:dyDescent="0.25">
      <c r="A6066" s="10">
        <v>44083.958333333336</v>
      </c>
      <c r="B6066" s="10">
        <f>DATE(1904,MONTH(Data_Warmte[[#This Row],[Datumtijd]]),DAY(Data_Warmte[[#This Row],[Datumtijd]]))+TIME(HOUR(Data_Warmte[[#This Row],[Datumtijd]]),MINUTE(Data_Warmte[[#This Row],[Datumtijd]]),SECOND(Data_Warmte[[#This Row],[Datumtijd]]))</f>
        <v>1714.9583333333333</v>
      </c>
      <c r="C6066" s="11">
        <v>1.61396E-5</v>
      </c>
      <c r="D6066" s="7">
        <f>Data_Warmte[[#This Row],[Fractie]]/MAX(Data_Warmte[Fractie])</f>
        <v>3.9074552219712309E-2</v>
      </c>
    </row>
    <row r="6067" spans="1:4" x14ac:dyDescent="0.25">
      <c r="A6067" s="10">
        <v>44084</v>
      </c>
      <c r="B6067" s="10">
        <f>DATE(1904,MONTH(Data_Warmte[[#This Row],[Datumtijd]]),DAY(Data_Warmte[[#This Row],[Datumtijd]]))+TIME(HOUR(Data_Warmte[[#This Row],[Datumtijd]]),MINUTE(Data_Warmte[[#This Row],[Datumtijd]]),SECOND(Data_Warmte[[#This Row],[Datumtijd]]))</f>
        <v>1715</v>
      </c>
      <c r="C6067" s="11">
        <v>9.643900000000001E-6</v>
      </c>
      <c r="D6067" s="7">
        <f>Data_Warmte[[#This Row],[Fractie]]/MAX(Data_Warmte[Fractie])</f>
        <v>2.3348228837869807E-2</v>
      </c>
    </row>
    <row r="6068" spans="1:4" x14ac:dyDescent="0.25">
      <c r="A6068" s="10">
        <v>44084.041666666664</v>
      </c>
      <c r="B6068" s="10">
        <f>DATE(1904,MONTH(Data_Warmte[[#This Row],[Datumtijd]]),DAY(Data_Warmte[[#This Row],[Datumtijd]]))+TIME(HOUR(Data_Warmte[[#This Row],[Datumtijd]]),MINUTE(Data_Warmte[[#This Row],[Datumtijd]]),SECOND(Data_Warmte[[#This Row],[Datumtijd]]))</f>
        <v>1715.0416666666667</v>
      </c>
      <c r="C6068" s="11">
        <v>8.8062099999999995E-6</v>
      </c>
      <c r="D6068" s="7">
        <f>Data_Warmte[[#This Row],[Fractie]]/MAX(Data_Warmte[Fractie])</f>
        <v>2.1320151212096503E-2</v>
      </c>
    </row>
    <row r="6069" spans="1:4" x14ac:dyDescent="0.25">
      <c r="A6069" s="10">
        <v>44084.083333333336</v>
      </c>
      <c r="B6069" s="10">
        <f>DATE(1904,MONTH(Data_Warmte[[#This Row],[Datumtijd]]),DAY(Data_Warmte[[#This Row],[Datumtijd]]))+TIME(HOUR(Data_Warmte[[#This Row],[Datumtijd]]),MINUTE(Data_Warmte[[#This Row],[Datumtijd]]),SECOND(Data_Warmte[[#This Row],[Datumtijd]]))</f>
        <v>1715.0833333333333</v>
      </c>
      <c r="C6069" s="11">
        <v>8.6716799999999972E-6</v>
      </c>
      <c r="D6069" s="7">
        <f>Data_Warmte[[#This Row],[Fractie]]/MAX(Data_Warmte[Fractie])</f>
        <v>2.0994449242399731E-2</v>
      </c>
    </row>
    <row r="6070" spans="1:4" x14ac:dyDescent="0.25">
      <c r="A6070" s="10">
        <v>44084.125</v>
      </c>
      <c r="B6070" s="10">
        <f>DATE(1904,MONTH(Data_Warmte[[#This Row],[Datumtijd]]),DAY(Data_Warmte[[#This Row],[Datumtijd]]))+TIME(HOUR(Data_Warmte[[#This Row],[Datumtijd]]),MINUTE(Data_Warmte[[#This Row],[Datumtijd]]),SECOND(Data_Warmte[[#This Row],[Datumtijd]]))</f>
        <v>1715.125</v>
      </c>
      <c r="C6070" s="11">
        <v>9.4006999999999996E-6</v>
      </c>
      <c r="D6070" s="7">
        <f>Data_Warmte[[#This Row],[Fractie]]/MAX(Data_Warmte[Fractie])</f>
        <v>2.2759432888785933E-2</v>
      </c>
    </row>
    <row r="6071" spans="1:4" x14ac:dyDescent="0.25">
      <c r="A6071" s="10">
        <v>44084.166666666664</v>
      </c>
      <c r="B6071" s="10">
        <f>DATE(1904,MONTH(Data_Warmte[[#This Row],[Datumtijd]]),DAY(Data_Warmte[[#This Row],[Datumtijd]]))+TIME(HOUR(Data_Warmte[[#This Row],[Datumtijd]]),MINUTE(Data_Warmte[[#This Row],[Datumtijd]]),SECOND(Data_Warmte[[#This Row],[Datumtijd]]))</f>
        <v>1715.1666666666667</v>
      </c>
      <c r="C6071" s="11">
        <v>7.9699999999999999E-6</v>
      </c>
      <c r="D6071" s="7">
        <f>Data_Warmte[[#This Row],[Fractie]]/MAX(Data_Warmte[Fractie])</f>
        <v>1.9295656719565981E-2</v>
      </c>
    </row>
    <row r="6072" spans="1:4" x14ac:dyDescent="0.25">
      <c r="A6072" s="10">
        <v>44084.208333333336</v>
      </c>
      <c r="B6072" s="10">
        <f>DATE(1904,MONTH(Data_Warmte[[#This Row],[Datumtijd]]),DAY(Data_Warmte[[#This Row],[Datumtijd]]))+TIME(HOUR(Data_Warmte[[#This Row],[Datumtijd]]),MINUTE(Data_Warmte[[#This Row],[Datumtijd]]),SECOND(Data_Warmte[[#This Row],[Datumtijd]]))</f>
        <v>1715.2083333333333</v>
      </c>
      <c r="C6072" s="11">
        <v>1.1563600000000009E-5</v>
      </c>
      <c r="D6072" s="7">
        <f>Data_Warmte[[#This Row],[Fractie]]/MAX(Data_Warmte[Fractie])</f>
        <v>2.7995891598792139E-2</v>
      </c>
    </row>
    <row r="6073" spans="1:4" x14ac:dyDescent="0.25">
      <c r="A6073" s="10">
        <v>44084.25</v>
      </c>
      <c r="B6073" s="10">
        <f>DATE(1904,MONTH(Data_Warmte[[#This Row],[Datumtijd]]),DAY(Data_Warmte[[#This Row],[Datumtijd]]))+TIME(HOUR(Data_Warmte[[#This Row],[Datumtijd]]),MINUTE(Data_Warmte[[#This Row],[Datumtijd]]),SECOND(Data_Warmte[[#This Row],[Datumtijd]]))</f>
        <v>1715.25</v>
      </c>
      <c r="C6073" s="11">
        <v>3.404344000000001E-5</v>
      </c>
      <c r="D6073" s="7">
        <f>Data_Warmte[[#This Row],[Fractie]]/MAX(Data_Warmte[Fractie])</f>
        <v>8.2420392947696541E-2</v>
      </c>
    </row>
    <row r="6074" spans="1:4" x14ac:dyDescent="0.25">
      <c r="A6074" s="10">
        <v>44084.291666666664</v>
      </c>
      <c r="B6074" s="10">
        <f>DATE(1904,MONTH(Data_Warmte[[#This Row],[Datumtijd]]),DAY(Data_Warmte[[#This Row],[Datumtijd]]))+TIME(HOUR(Data_Warmte[[#This Row],[Datumtijd]]),MINUTE(Data_Warmte[[#This Row],[Datumtijd]]),SECOND(Data_Warmte[[#This Row],[Datumtijd]]))</f>
        <v>1715.2916666666667</v>
      </c>
      <c r="C6074" s="11">
        <v>4.4077000000000019E-5</v>
      </c>
      <c r="D6074" s="7">
        <f>Data_Warmte[[#This Row],[Fractie]]/MAX(Data_Warmte[Fractie])</f>
        <v>0.10671200266352698</v>
      </c>
    </row>
    <row r="6075" spans="1:4" x14ac:dyDescent="0.25">
      <c r="A6075" s="10">
        <v>44084.333333333336</v>
      </c>
      <c r="B6075" s="10">
        <f>DATE(1904,MONTH(Data_Warmte[[#This Row],[Datumtijd]]),DAY(Data_Warmte[[#This Row],[Datumtijd]]))+TIME(HOUR(Data_Warmte[[#This Row],[Datumtijd]]),MINUTE(Data_Warmte[[#This Row],[Datumtijd]]),SECOND(Data_Warmte[[#This Row],[Datumtijd]]))</f>
        <v>1715.3333333333333</v>
      </c>
      <c r="C6075" s="11">
        <v>3.6783620000000006E-5</v>
      </c>
      <c r="D6075" s="7">
        <f>Data_Warmte[[#This Row],[Fractie]]/MAX(Data_Warmte[Fractie])</f>
        <v>8.905446730526495E-2</v>
      </c>
    </row>
    <row r="6076" spans="1:4" x14ac:dyDescent="0.25">
      <c r="A6076" s="10">
        <v>44084.375</v>
      </c>
      <c r="B6076" s="10">
        <f>DATE(1904,MONTH(Data_Warmte[[#This Row],[Datumtijd]]),DAY(Data_Warmte[[#This Row],[Datumtijd]]))+TIME(HOUR(Data_Warmte[[#This Row],[Datumtijd]]),MINUTE(Data_Warmte[[#This Row],[Datumtijd]]),SECOND(Data_Warmte[[#This Row],[Datumtijd]]))</f>
        <v>1715.375</v>
      </c>
      <c r="C6076" s="11">
        <v>2.3879999999999998E-5</v>
      </c>
      <c r="D6076" s="7">
        <f>Data_Warmte[[#This Row],[Fractie]]/MAX(Data_Warmte[Fractie])</f>
        <v>5.7814339079452395E-2</v>
      </c>
    </row>
    <row r="6077" spans="1:4" x14ac:dyDescent="0.25">
      <c r="A6077" s="10">
        <v>44084.416666666664</v>
      </c>
      <c r="B6077" s="10">
        <f>DATE(1904,MONTH(Data_Warmte[[#This Row],[Datumtijd]]),DAY(Data_Warmte[[#This Row],[Datumtijd]]))+TIME(HOUR(Data_Warmte[[#This Row],[Datumtijd]]),MINUTE(Data_Warmte[[#This Row],[Datumtijd]]),SECOND(Data_Warmte[[#This Row],[Datumtijd]]))</f>
        <v>1715.4166666666667</v>
      </c>
      <c r="C6077" s="11">
        <v>2.0129999999999999E-5</v>
      </c>
      <c r="D6077" s="7">
        <f>Data_Warmte[[#This Row],[Fractie]]/MAX(Data_Warmte[Fractie])</f>
        <v>4.873545417375949E-2</v>
      </c>
    </row>
    <row r="6078" spans="1:4" x14ac:dyDescent="0.25">
      <c r="A6078" s="10">
        <v>44084.458333333336</v>
      </c>
      <c r="B6078" s="10">
        <f>DATE(1904,MONTH(Data_Warmte[[#This Row],[Datumtijd]]),DAY(Data_Warmte[[#This Row],[Datumtijd]]))+TIME(HOUR(Data_Warmte[[#This Row],[Datumtijd]]),MINUTE(Data_Warmte[[#This Row],[Datumtijd]]),SECOND(Data_Warmte[[#This Row],[Datumtijd]]))</f>
        <v>1715.4583333333333</v>
      </c>
      <c r="C6078" s="11">
        <v>2.2079999999999999E-5</v>
      </c>
      <c r="D6078" s="7">
        <f>Data_Warmte[[#This Row],[Fractie]]/MAX(Data_Warmte[Fractie])</f>
        <v>5.3456474324719803E-2</v>
      </c>
    </row>
    <row r="6079" spans="1:4" x14ac:dyDescent="0.25">
      <c r="A6079" s="10">
        <v>44084.5</v>
      </c>
      <c r="B6079" s="10">
        <f>DATE(1904,MONTH(Data_Warmte[[#This Row],[Datumtijd]]),DAY(Data_Warmte[[#This Row],[Datumtijd]]))+TIME(HOUR(Data_Warmte[[#This Row],[Datumtijd]]),MINUTE(Data_Warmte[[#This Row],[Datumtijd]]),SECOND(Data_Warmte[[#This Row],[Datumtijd]]))</f>
        <v>1715.5</v>
      </c>
      <c r="C6079" s="11">
        <v>2.1489999999999999E-5</v>
      </c>
      <c r="D6079" s="7">
        <f>Data_Warmte[[#This Row],[Fractie]]/MAX(Data_Warmte[Fractie])</f>
        <v>5.2028063099557452E-2</v>
      </c>
    </row>
    <row r="6080" spans="1:4" x14ac:dyDescent="0.25">
      <c r="A6080" s="10">
        <v>44084.541666666664</v>
      </c>
      <c r="B6080" s="10">
        <f>DATE(1904,MONTH(Data_Warmte[[#This Row],[Datumtijd]]),DAY(Data_Warmte[[#This Row],[Datumtijd]]))+TIME(HOUR(Data_Warmte[[#This Row],[Datumtijd]]),MINUTE(Data_Warmte[[#This Row],[Datumtijd]]),SECOND(Data_Warmte[[#This Row],[Datumtijd]]))</f>
        <v>1715.5416666666667</v>
      </c>
      <c r="C6080" s="11">
        <v>1.7600000000000001E-5</v>
      </c>
      <c r="D6080" s="7">
        <f>Data_Warmte[[#This Row],[Fractie]]/MAX(Data_Warmte[Fractie])</f>
        <v>4.2610233157385352E-2</v>
      </c>
    </row>
    <row r="6081" spans="1:4" x14ac:dyDescent="0.25">
      <c r="A6081" s="10">
        <v>44084.583333333336</v>
      </c>
      <c r="B6081" s="10">
        <f>DATE(1904,MONTH(Data_Warmte[[#This Row],[Datumtijd]]),DAY(Data_Warmte[[#This Row],[Datumtijd]]))+TIME(HOUR(Data_Warmte[[#This Row],[Datumtijd]]),MINUTE(Data_Warmte[[#This Row],[Datumtijd]]),SECOND(Data_Warmte[[#This Row],[Datumtijd]]))</f>
        <v>1715.5833333333333</v>
      </c>
      <c r="C6081" s="11">
        <v>1.6120000000000002E-5</v>
      </c>
      <c r="D6081" s="7">
        <f>Data_Warmte[[#This Row],[Fractie]]/MAX(Data_Warmte[Fractie])</f>
        <v>3.9027099914605221E-2</v>
      </c>
    </row>
    <row r="6082" spans="1:4" x14ac:dyDescent="0.25">
      <c r="A6082" s="10">
        <v>44084.625</v>
      </c>
      <c r="B6082" s="10">
        <f>DATE(1904,MONTH(Data_Warmte[[#This Row],[Datumtijd]]),DAY(Data_Warmte[[#This Row],[Datumtijd]]))+TIME(HOUR(Data_Warmte[[#This Row],[Datumtijd]]),MINUTE(Data_Warmte[[#This Row],[Datumtijd]]),SECOND(Data_Warmte[[#This Row],[Datumtijd]]))</f>
        <v>1715.625</v>
      </c>
      <c r="C6082" s="11">
        <v>1.6779999999999999E-5</v>
      </c>
      <c r="D6082" s="7">
        <f>Data_Warmte[[#This Row],[Fractie]]/MAX(Data_Warmte[Fractie])</f>
        <v>4.0624983658007166E-2</v>
      </c>
    </row>
    <row r="6083" spans="1:4" x14ac:dyDescent="0.25">
      <c r="A6083" s="10">
        <v>44084.666666666664</v>
      </c>
      <c r="B6083" s="10">
        <f>DATE(1904,MONTH(Data_Warmte[[#This Row],[Datumtijd]]),DAY(Data_Warmte[[#This Row],[Datumtijd]]))+TIME(HOUR(Data_Warmte[[#This Row],[Datumtijd]]),MINUTE(Data_Warmte[[#This Row],[Datumtijd]]),SECOND(Data_Warmte[[#This Row],[Datumtijd]]))</f>
        <v>1715.6666666666667</v>
      </c>
      <c r="C6083" s="11">
        <v>3.1980440000000013E-5</v>
      </c>
      <c r="D6083" s="7">
        <f>Data_Warmte[[#This Row],[Fractie]]/MAX(Data_Warmte[Fractie])</f>
        <v>7.7425795731578026E-2</v>
      </c>
    </row>
    <row r="6084" spans="1:4" x14ac:dyDescent="0.25">
      <c r="A6084" s="10">
        <v>44084.708333333336</v>
      </c>
      <c r="B6084" s="10">
        <f>DATE(1904,MONTH(Data_Warmte[[#This Row],[Datumtijd]]),DAY(Data_Warmte[[#This Row],[Datumtijd]]))+TIME(HOUR(Data_Warmte[[#This Row],[Datumtijd]]),MINUTE(Data_Warmte[[#This Row],[Datumtijd]]),SECOND(Data_Warmte[[#This Row],[Datumtijd]]))</f>
        <v>1715.7083333333333</v>
      </c>
      <c r="C6084" s="11">
        <v>5.1177179999999987E-5</v>
      </c>
      <c r="D6084" s="7">
        <f>Data_Warmte[[#This Row],[Fractie]]/MAX(Data_Warmte[Fractie])</f>
        <v>0.1239017938714476</v>
      </c>
    </row>
    <row r="6085" spans="1:4" x14ac:dyDescent="0.25">
      <c r="A6085" s="10">
        <v>44084.75</v>
      </c>
      <c r="B6085" s="10">
        <f>DATE(1904,MONTH(Data_Warmte[[#This Row],[Datumtijd]]),DAY(Data_Warmte[[#This Row],[Datumtijd]]))+TIME(HOUR(Data_Warmte[[#This Row],[Datumtijd]]),MINUTE(Data_Warmte[[#This Row],[Datumtijd]]),SECOND(Data_Warmte[[#This Row],[Datumtijd]]))</f>
        <v>1715.75</v>
      </c>
      <c r="C6085" s="11">
        <v>5.2237149999999978E-5</v>
      </c>
      <c r="D6085" s="7">
        <f>Data_Warmte[[#This Row],[Fractie]]/MAX(Data_Warmte[Fractie])</f>
        <v>0.12646801937371085</v>
      </c>
    </row>
    <row r="6086" spans="1:4" x14ac:dyDescent="0.25">
      <c r="A6086" s="10">
        <v>44084.791666666664</v>
      </c>
      <c r="B6086" s="10">
        <f>DATE(1904,MONTH(Data_Warmte[[#This Row],[Datumtijd]]),DAY(Data_Warmte[[#This Row],[Datumtijd]]))+TIME(HOUR(Data_Warmte[[#This Row],[Datumtijd]]),MINUTE(Data_Warmte[[#This Row],[Datumtijd]]),SECOND(Data_Warmte[[#This Row],[Datumtijd]]))</f>
        <v>1715.7916666666667</v>
      </c>
      <c r="C6086" s="11">
        <v>4.6337639999999991E-5</v>
      </c>
      <c r="D6086" s="7">
        <f>Data_Warmte[[#This Row],[Fractie]]/MAX(Data_Warmte[Fractie])</f>
        <v>0.11218509342971508</v>
      </c>
    </row>
    <row r="6087" spans="1:4" x14ac:dyDescent="0.25">
      <c r="A6087" s="10">
        <v>44084.833333333336</v>
      </c>
      <c r="B6087" s="10">
        <f>DATE(1904,MONTH(Data_Warmte[[#This Row],[Datumtijd]]),DAY(Data_Warmte[[#This Row],[Datumtijd]]))+TIME(HOUR(Data_Warmte[[#This Row],[Datumtijd]]),MINUTE(Data_Warmte[[#This Row],[Datumtijd]]),SECOND(Data_Warmte[[#This Row],[Datumtijd]]))</f>
        <v>1715.8333333333333</v>
      </c>
      <c r="C6087" s="11">
        <v>3.7426380000000017E-5</v>
      </c>
      <c r="D6087" s="7">
        <f>Data_Warmte[[#This Row],[Fractie]]/MAX(Data_Warmte[Fractie])</f>
        <v>9.0610612388460493E-2</v>
      </c>
    </row>
    <row r="6088" spans="1:4" x14ac:dyDescent="0.25">
      <c r="A6088" s="10">
        <v>44084.875</v>
      </c>
      <c r="B6088" s="10">
        <f>DATE(1904,MONTH(Data_Warmte[[#This Row],[Datumtijd]]),DAY(Data_Warmte[[#This Row],[Datumtijd]]))+TIME(HOUR(Data_Warmte[[#This Row],[Datumtijd]]),MINUTE(Data_Warmte[[#This Row],[Datumtijd]]),SECOND(Data_Warmte[[#This Row],[Datumtijd]]))</f>
        <v>1715.875</v>
      </c>
      <c r="C6088" s="11">
        <v>2.9297600000000009E-5</v>
      </c>
      <c r="D6088" s="7">
        <f>Data_Warmte[[#This Row],[Fractie]]/MAX(Data_Warmte[Fractie])</f>
        <v>7.0930543576807586E-2</v>
      </c>
    </row>
    <row r="6089" spans="1:4" x14ac:dyDescent="0.25">
      <c r="A6089" s="10">
        <v>44084.916666666664</v>
      </c>
      <c r="B6089" s="10">
        <f>DATE(1904,MONTH(Data_Warmte[[#This Row],[Datumtijd]]),DAY(Data_Warmte[[#This Row],[Datumtijd]]))+TIME(HOUR(Data_Warmte[[#This Row],[Datumtijd]]),MINUTE(Data_Warmte[[#This Row],[Datumtijd]]),SECOND(Data_Warmte[[#This Row],[Datumtijd]]))</f>
        <v>1715.9166666666667</v>
      </c>
      <c r="C6089" s="11">
        <v>2.2712249999999999E-5</v>
      </c>
      <c r="D6089" s="7">
        <f>Data_Warmte[[#This Row],[Fractie]]/MAX(Data_Warmte[Fractie])</f>
        <v>5.4987174319819629E-2</v>
      </c>
    </row>
    <row r="6090" spans="1:4" x14ac:dyDescent="0.25">
      <c r="A6090" s="10">
        <v>44084.958333333336</v>
      </c>
      <c r="B6090" s="10">
        <f>DATE(1904,MONTH(Data_Warmte[[#This Row],[Datumtijd]]),DAY(Data_Warmte[[#This Row],[Datumtijd]]))+TIME(HOUR(Data_Warmte[[#This Row],[Datumtijd]]),MINUTE(Data_Warmte[[#This Row],[Datumtijd]]),SECOND(Data_Warmte[[#This Row],[Datumtijd]]))</f>
        <v>1715.9583333333333</v>
      </c>
      <c r="C6090" s="11">
        <v>1.7111160000000004E-5</v>
      </c>
      <c r="D6090" s="7">
        <f>Data_Warmte[[#This Row],[Fractie]]/MAX(Data_Warmte[Fractie])</f>
        <v>4.1426733931438982E-2</v>
      </c>
    </row>
    <row r="6091" spans="1:4" x14ac:dyDescent="0.25">
      <c r="A6091" s="10">
        <v>44085</v>
      </c>
      <c r="B6091" s="10">
        <f>DATE(1904,MONTH(Data_Warmte[[#This Row],[Datumtijd]]),DAY(Data_Warmte[[#This Row],[Datumtijd]]))+TIME(HOUR(Data_Warmte[[#This Row],[Datumtijd]]),MINUTE(Data_Warmte[[#This Row],[Datumtijd]]),SECOND(Data_Warmte[[#This Row],[Datumtijd]]))</f>
        <v>1716</v>
      </c>
      <c r="C6091" s="11">
        <v>1.0692249999999996E-5</v>
      </c>
      <c r="D6091" s="7">
        <f>Data_Warmte[[#This Row],[Fractie]]/MAX(Data_Warmte[Fractie])</f>
        <v>2.5886321902105304E-2</v>
      </c>
    </row>
    <row r="6092" spans="1:4" x14ac:dyDescent="0.25">
      <c r="A6092" s="10">
        <v>44085.041666666664</v>
      </c>
      <c r="B6092" s="10">
        <f>DATE(1904,MONTH(Data_Warmte[[#This Row],[Datumtijd]]),DAY(Data_Warmte[[#This Row],[Datumtijd]]))+TIME(HOUR(Data_Warmte[[#This Row],[Datumtijd]]),MINUTE(Data_Warmte[[#This Row],[Datumtijd]]),SECOND(Data_Warmte[[#This Row],[Datumtijd]]))</f>
        <v>1716.0416666666667</v>
      </c>
      <c r="C6092" s="11">
        <v>9.5483800000000002E-6</v>
      </c>
      <c r="D6092" s="7">
        <f>Data_Warmte[[#This Row],[Fractie]]/MAX(Data_Warmte[Fractie])</f>
        <v>2.3116971481551996E-2</v>
      </c>
    </row>
    <row r="6093" spans="1:4" x14ac:dyDescent="0.25">
      <c r="A6093" s="10">
        <v>44085.083333333336</v>
      </c>
      <c r="B6093" s="10">
        <f>DATE(1904,MONTH(Data_Warmte[[#This Row],[Datumtijd]]),DAY(Data_Warmte[[#This Row],[Datumtijd]]))+TIME(HOUR(Data_Warmte[[#This Row],[Datumtijd]]),MINUTE(Data_Warmte[[#This Row],[Datumtijd]]),SECOND(Data_Warmte[[#This Row],[Datumtijd]]))</f>
        <v>1716.0833333333333</v>
      </c>
      <c r="C6093" s="11">
        <v>9.447559999999998E-6</v>
      </c>
      <c r="D6093" s="7">
        <f>Data_Warmte[[#This Row],[Fractie]]/MAX(Data_Warmte[Fractie])</f>
        <v>2.2872882634567469E-2</v>
      </c>
    </row>
    <row r="6094" spans="1:4" x14ac:dyDescent="0.25">
      <c r="A6094" s="10">
        <v>44085.125</v>
      </c>
      <c r="B6094" s="10">
        <f>DATE(1904,MONTH(Data_Warmte[[#This Row],[Datumtijd]]),DAY(Data_Warmte[[#This Row],[Datumtijd]]))+TIME(HOUR(Data_Warmte[[#This Row],[Datumtijd]]),MINUTE(Data_Warmte[[#This Row],[Datumtijd]]),SECOND(Data_Warmte[[#This Row],[Datumtijd]]))</f>
        <v>1716.125</v>
      </c>
      <c r="C6094" s="11">
        <v>1.0290550000000001E-5</v>
      </c>
      <c r="D6094" s="7">
        <f>Data_Warmte[[#This Row],[Fractie]]/MAX(Data_Warmte[Fractie])</f>
        <v>2.4913791751007493E-2</v>
      </c>
    </row>
    <row r="6095" spans="1:4" x14ac:dyDescent="0.25">
      <c r="A6095" s="10">
        <v>44085.166666666664</v>
      </c>
      <c r="B6095" s="10">
        <f>DATE(1904,MONTH(Data_Warmte[[#This Row],[Datumtijd]]),DAY(Data_Warmte[[#This Row],[Datumtijd]]))+TIME(HOUR(Data_Warmte[[#This Row],[Datumtijd]]),MINUTE(Data_Warmte[[#This Row],[Datumtijd]]),SECOND(Data_Warmte[[#This Row],[Datumtijd]]))</f>
        <v>1716.1666666666667</v>
      </c>
      <c r="C6095" s="11">
        <v>8.3104499999999977E-6</v>
      </c>
      <c r="D6095" s="7">
        <f>Data_Warmte[[#This Row],[Fractie]]/MAX(Data_Warmte[Fractie])</f>
        <v>2.0119898417204147E-2</v>
      </c>
    </row>
    <row r="6096" spans="1:4" x14ac:dyDescent="0.25">
      <c r="A6096" s="10">
        <v>44085.208333333336</v>
      </c>
      <c r="B6096" s="10">
        <f>DATE(1904,MONTH(Data_Warmte[[#This Row],[Datumtijd]]),DAY(Data_Warmte[[#This Row],[Datumtijd]]))+TIME(HOUR(Data_Warmte[[#This Row],[Datumtijd]]),MINUTE(Data_Warmte[[#This Row],[Datumtijd]]),SECOND(Data_Warmte[[#This Row],[Datumtijd]]))</f>
        <v>1716.2083333333333</v>
      </c>
      <c r="C6096" s="11">
        <v>1.2731999999999998E-5</v>
      </c>
      <c r="D6096" s="7">
        <f>Data_Warmte[[#This Row],[Fractie]]/MAX(Data_Warmte[Fractie])</f>
        <v>3.0824630031808534E-2</v>
      </c>
    </row>
    <row r="6097" spans="1:4" x14ac:dyDescent="0.25">
      <c r="A6097" s="10">
        <v>44085.25</v>
      </c>
      <c r="B6097" s="10">
        <f>DATE(1904,MONTH(Data_Warmte[[#This Row],[Datumtijd]]),DAY(Data_Warmte[[#This Row],[Datumtijd]]))+TIME(HOUR(Data_Warmte[[#This Row],[Datumtijd]]),MINUTE(Data_Warmte[[#This Row],[Datumtijd]]),SECOND(Data_Warmte[[#This Row],[Datumtijd]]))</f>
        <v>1716.25</v>
      </c>
      <c r="C6097" s="11">
        <v>3.6282240000000006E-5</v>
      </c>
      <c r="D6097" s="7">
        <f>Data_Warmte[[#This Row],[Fractie]]/MAX(Data_Warmte[Fractie])</f>
        <v>8.7840608288193942E-2</v>
      </c>
    </row>
    <row r="6098" spans="1:4" x14ac:dyDescent="0.25">
      <c r="A6098" s="10">
        <v>44085.291666666664</v>
      </c>
      <c r="B6098" s="10">
        <f>DATE(1904,MONTH(Data_Warmte[[#This Row],[Datumtijd]]),DAY(Data_Warmte[[#This Row],[Datumtijd]]))+TIME(HOUR(Data_Warmte[[#This Row],[Datumtijd]]),MINUTE(Data_Warmte[[#This Row],[Datumtijd]]),SECOND(Data_Warmte[[#This Row],[Datumtijd]]))</f>
        <v>1716.2916666666667</v>
      </c>
      <c r="C6098" s="11">
        <v>4.6290999999999994E-5</v>
      </c>
      <c r="D6098" s="7">
        <f>Data_Warmte[[#This Row],[Fractie]]/MAX(Data_Warmte[Fractie])</f>
        <v>0.11207217631184802</v>
      </c>
    </row>
    <row r="6099" spans="1:4" x14ac:dyDescent="0.25">
      <c r="A6099" s="10">
        <v>44085.333333333336</v>
      </c>
      <c r="B6099" s="10">
        <f>DATE(1904,MONTH(Data_Warmte[[#This Row],[Datumtijd]]),DAY(Data_Warmte[[#This Row],[Datumtijd]]))+TIME(HOUR(Data_Warmte[[#This Row],[Datumtijd]]),MINUTE(Data_Warmte[[#This Row],[Datumtijd]]),SECOND(Data_Warmte[[#This Row],[Datumtijd]]))</f>
        <v>1716.3333333333333</v>
      </c>
      <c r="C6099" s="11">
        <v>3.7918700000000007E-5</v>
      </c>
      <c r="D6099" s="7">
        <f>Data_Warmte[[#This Row],[Fractie]]/MAX(Data_Warmte[Fractie])</f>
        <v>9.1802536819599323E-2</v>
      </c>
    </row>
    <row r="6100" spans="1:4" x14ac:dyDescent="0.25">
      <c r="A6100" s="10">
        <v>44085.375</v>
      </c>
      <c r="B6100" s="10">
        <f>DATE(1904,MONTH(Data_Warmte[[#This Row],[Datumtijd]]),DAY(Data_Warmte[[#This Row],[Datumtijd]]))+TIME(HOUR(Data_Warmte[[#This Row],[Datumtijd]]),MINUTE(Data_Warmte[[#This Row],[Datumtijd]]),SECOND(Data_Warmte[[#This Row],[Datumtijd]]))</f>
        <v>1716.375</v>
      </c>
      <c r="C6100" s="11">
        <v>2.3879999999999998E-5</v>
      </c>
      <c r="D6100" s="7">
        <f>Data_Warmte[[#This Row],[Fractie]]/MAX(Data_Warmte[Fractie])</f>
        <v>5.7814339079452395E-2</v>
      </c>
    </row>
    <row r="6101" spans="1:4" x14ac:dyDescent="0.25">
      <c r="A6101" s="10">
        <v>44085.416666666664</v>
      </c>
      <c r="B6101" s="10">
        <f>DATE(1904,MONTH(Data_Warmte[[#This Row],[Datumtijd]]),DAY(Data_Warmte[[#This Row],[Datumtijd]]))+TIME(HOUR(Data_Warmte[[#This Row],[Datumtijd]]),MINUTE(Data_Warmte[[#This Row],[Datumtijd]]),SECOND(Data_Warmte[[#This Row],[Datumtijd]]))</f>
        <v>1716.4166666666667</v>
      </c>
      <c r="C6101" s="11">
        <v>2.0129999999999999E-5</v>
      </c>
      <c r="D6101" s="7">
        <f>Data_Warmte[[#This Row],[Fractie]]/MAX(Data_Warmte[Fractie])</f>
        <v>4.873545417375949E-2</v>
      </c>
    </row>
    <row r="6102" spans="1:4" x14ac:dyDescent="0.25">
      <c r="A6102" s="10">
        <v>44085.458333333336</v>
      </c>
      <c r="B6102" s="10">
        <f>DATE(1904,MONTH(Data_Warmte[[#This Row],[Datumtijd]]),DAY(Data_Warmte[[#This Row],[Datumtijd]]))+TIME(HOUR(Data_Warmte[[#This Row],[Datumtijd]]),MINUTE(Data_Warmte[[#This Row],[Datumtijd]]),SECOND(Data_Warmte[[#This Row],[Datumtijd]]))</f>
        <v>1716.4583333333333</v>
      </c>
      <c r="C6102" s="11">
        <v>2.2079999999999999E-5</v>
      </c>
      <c r="D6102" s="7">
        <f>Data_Warmte[[#This Row],[Fractie]]/MAX(Data_Warmte[Fractie])</f>
        <v>5.3456474324719803E-2</v>
      </c>
    </row>
    <row r="6103" spans="1:4" x14ac:dyDescent="0.25">
      <c r="A6103" s="10">
        <v>44085.5</v>
      </c>
      <c r="B6103" s="10">
        <f>DATE(1904,MONTH(Data_Warmte[[#This Row],[Datumtijd]]),DAY(Data_Warmte[[#This Row],[Datumtijd]]))+TIME(HOUR(Data_Warmte[[#This Row],[Datumtijd]]),MINUTE(Data_Warmte[[#This Row],[Datumtijd]]),SECOND(Data_Warmte[[#This Row],[Datumtijd]]))</f>
        <v>1716.5</v>
      </c>
      <c r="C6103" s="11">
        <v>2.1489999999999999E-5</v>
      </c>
      <c r="D6103" s="7">
        <f>Data_Warmte[[#This Row],[Fractie]]/MAX(Data_Warmte[Fractie])</f>
        <v>5.2028063099557452E-2</v>
      </c>
    </row>
    <row r="6104" spans="1:4" x14ac:dyDescent="0.25">
      <c r="A6104" s="10">
        <v>44085.541666666664</v>
      </c>
      <c r="B6104" s="10">
        <f>DATE(1904,MONTH(Data_Warmte[[#This Row],[Datumtijd]]),DAY(Data_Warmte[[#This Row],[Datumtijd]]))+TIME(HOUR(Data_Warmte[[#This Row],[Datumtijd]]),MINUTE(Data_Warmte[[#This Row],[Datumtijd]]),SECOND(Data_Warmte[[#This Row],[Datumtijd]]))</f>
        <v>1716.5416666666667</v>
      </c>
      <c r="C6104" s="11">
        <v>1.7600000000000001E-5</v>
      </c>
      <c r="D6104" s="7">
        <f>Data_Warmte[[#This Row],[Fractie]]/MAX(Data_Warmte[Fractie])</f>
        <v>4.2610233157385352E-2</v>
      </c>
    </row>
    <row r="6105" spans="1:4" x14ac:dyDescent="0.25">
      <c r="A6105" s="10">
        <v>44085.583333333336</v>
      </c>
      <c r="B6105" s="10">
        <f>DATE(1904,MONTH(Data_Warmte[[#This Row],[Datumtijd]]),DAY(Data_Warmte[[#This Row],[Datumtijd]]))+TIME(HOUR(Data_Warmte[[#This Row],[Datumtijd]]),MINUTE(Data_Warmte[[#This Row],[Datumtijd]]),SECOND(Data_Warmte[[#This Row],[Datumtijd]]))</f>
        <v>1716.5833333333333</v>
      </c>
      <c r="C6105" s="11">
        <v>1.6120000000000002E-5</v>
      </c>
      <c r="D6105" s="7">
        <f>Data_Warmte[[#This Row],[Fractie]]/MAX(Data_Warmte[Fractie])</f>
        <v>3.9027099914605221E-2</v>
      </c>
    </row>
    <row r="6106" spans="1:4" x14ac:dyDescent="0.25">
      <c r="A6106" s="10">
        <v>44085.625</v>
      </c>
      <c r="B6106" s="10">
        <f>DATE(1904,MONTH(Data_Warmte[[#This Row],[Datumtijd]]),DAY(Data_Warmte[[#This Row],[Datumtijd]]))+TIME(HOUR(Data_Warmte[[#This Row],[Datumtijd]]),MINUTE(Data_Warmte[[#This Row],[Datumtijd]]),SECOND(Data_Warmte[[#This Row],[Datumtijd]]))</f>
        <v>1716.625</v>
      </c>
      <c r="C6106" s="11">
        <v>1.6779999999999999E-5</v>
      </c>
      <c r="D6106" s="7">
        <f>Data_Warmte[[#This Row],[Fractie]]/MAX(Data_Warmte[Fractie])</f>
        <v>4.0624983658007166E-2</v>
      </c>
    </row>
    <row r="6107" spans="1:4" x14ac:dyDescent="0.25">
      <c r="A6107" s="10">
        <v>44085.666666666664</v>
      </c>
      <c r="B6107" s="10">
        <f>DATE(1904,MONTH(Data_Warmte[[#This Row],[Datumtijd]]),DAY(Data_Warmte[[#This Row],[Datumtijd]]))+TIME(HOUR(Data_Warmte[[#This Row],[Datumtijd]]),MINUTE(Data_Warmte[[#This Row],[Datumtijd]]),SECOND(Data_Warmte[[#This Row],[Datumtijd]]))</f>
        <v>1716.6666666666667</v>
      </c>
      <c r="C6107" s="11">
        <v>2.7759699999999998E-5</v>
      </c>
      <c r="D6107" s="7">
        <f>Data_Warmte[[#This Row],[Fractie]]/MAX(Data_Warmte[Fractie])</f>
        <v>6.7207232351083529E-2</v>
      </c>
    </row>
    <row r="6108" spans="1:4" x14ac:dyDescent="0.25">
      <c r="A6108" s="10">
        <v>44085.708333333336</v>
      </c>
      <c r="B6108" s="10">
        <f>DATE(1904,MONTH(Data_Warmte[[#This Row],[Datumtijd]]),DAY(Data_Warmte[[#This Row],[Datumtijd]]))+TIME(HOUR(Data_Warmte[[#This Row],[Datumtijd]]),MINUTE(Data_Warmte[[#This Row],[Datumtijd]]),SECOND(Data_Warmte[[#This Row],[Datumtijd]]))</f>
        <v>1716.7083333333333</v>
      </c>
      <c r="C6108" s="11">
        <v>4.6743059999999973E-5</v>
      </c>
      <c r="D6108" s="7">
        <f>Data_Warmte[[#This Row],[Fractie]]/MAX(Data_Warmte[Fractie])</f>
        <v>0.11316662983463931</v>
      </c>
    </row>
    <row r="6109" spans="1:4" x14ac:dyDescent="0.25">
      <c r="A6109" s="10">
        <v>44085.75</v>
      </c>
      <c r="B6109" s="10">
        <f>DATE(1904,MONTH(Data_Warmte[[#This Row],[Datumtijd]]),DAY(Data_Warmte[[#This Row],[Datumtijd]]))+TIME(HOUR(Data_Warmte[[#This Row],[Datumtijd]]),MINUTE(Data_Warmte[[#This Row],[Datumtijd]]),SECOND(Data_Warmte[[#This Row],[Datumtijd]]))</f>
        <v>1716.75</v>
      </c>
      <c r="C6109" s="11">
        <v>4.8769499999999994E-5</v>
      </c>
      <c r="D6109" s="7">
        <f>Data_Warmte[[#This Row],[Fractie]]/MAX(Data_Warmte[Fractie])</f>
        <v>0.11807271397551732</v>
      </c>
    </row>
    <row r="6110" spans="1:4" x14ac:dyDescent="0.25">
      <c r="A6110" s="10">
        <v>44085.791666666664</v>
      </c>
      <c r="B6110" s="10">
        <f>DATE(1904,MONTH(Data_Warmte[[#This Row],[Datumtijd]]),DAY(Data_Warmte[[#This Row],[Datumtijd]]))+TIME(HOUR(Data_Warmte[[#This Row],[Datumtijd]]),MINUTE(Data_Warmte[[#This Row],[Datumtijd]]),SECOND(Data_Warmte[[#This Row],[Datumtijd]]))</f>
        <v>1716.7916666666667</v>
      </c>
      <c r="C6110" s="11">
        <v>4.3580420000000009E-5</v>
      </c>
      <c r="D6110" s="7">
        <f>Data_Warmte[[#This Row],[Fractie]]/MAX(Data_Warmte[Fractie])</f>
        <v>0.10550976461913524</v>
      </c>
    </row>
    <row r="6111" spans="1:4" x14ac:dyDescent="0.25">
      <c r="A6111" s="10">
        <v>44085.833333333336</v>
      </c>
      <c r="B6111" s="10">
        <f>DATE(1904,MONTH(Data_Warmte[[#This Row],[Datumtijd]]),DAY(Data_Warmte[[#This Row],[Datumtijd]]))+TIME(HOUR(Data_Warmte[[#This Row],[Datumtijd]]),MINUTE(Data_Warmte[[#This Row],[Datumtijd]]),SECOND(Data_Warmte[[#This Row],[Datumtijd]]))</f>
        <v>1716.8333333333333</v>
      </c>
      <c r="C6111" s="11">
        <v>3.4576600000000004E-5</v>
      </c>
      <c r="D6111" s="7">
        <f>Data_Warmte[[#This Row],[Fractie]]/MAX(Data_Warmte[Fractie])</f>
        <v>8.3711192488048328E-2</v>
      </c>
    </row>
    <row r="6112" spans="1:4" x14ac:dyDescent="0.25">
      <c r="A6112" s="10">
        <v>44085.875</v>
      </c>
      <c r="B6112" s="10">
        <f>DATE(1904,MONTH(Data_Warmte[[#This Row],[Datumtijd]]),DAY(Data_Warmte[[#This Row],[Datumtijd]]))+TIME(HOUR(Data_Warmte[[#This Row],[Datumtijd]]),MINUTE(Data_Warmte[[#This Row],[Datumtijd]]),SECOND(Data_Warmte[[#This Row],[Datumtijd]]))</f>
        <v>1716.875</v>
      </c>
      <c r="C6112" s="11">
        <v>2.7092149999999988E-5</v>
      </c>
      <c r="D6112" s="7">
        <f>Data_Warmte[[#This Row],[Fractie]]/MAX(Data_Warmte[Fractie])</f>
        <v>6.5591069786071418E-2</v>
      </c>
    </row>
    <row r="6113" spans="1:4" x14ac:dyDescent="0.25">
      <c r="A6113" s="10">
        <v>44085.916666666664</v>
      </c>
      <c r="B6113" s="10">
        <f>DATE(1904,MONTH(Data_Warmte[[#This Row],[Datumtijd]]),DAY(Data_Warmte[[#This Row],[Datumtijd]]))+TIME(HOUR(Data_Warmte[[#This Row],[Datumtijd]]),MINUTE(Data_Warmte[[#This Row],[Datumtijd]]),SECOND(Data_Warmte[[#This Row],[Datumtijd]]))</f>
        <v>1716.9166666666667</v>
      </c>
      <c r="C6113" s="11">
        <v>2.1441250000000011E-5</v>
      </c>
      <c r="D6113" s="7">
        <f>Data_Warmte[[#This Row],[Fractie]]/MAX(Data_Warmte[Fractie])</f>
        <v>5.191003759578347E-2</v>
      </c>
    </row>
    <row r="6114" spans="1:4" x14ac:dyDescent="0.25">
      <c r="A6114" s="10">
        <v>44085.958333333336</v>
      </c>
      <c r="B6114" s="10">
        <f>DATE(1904,MONTH(Data_Warmte[[#This Row],[Datumtijd]]),DAY(Data_Warmte[[#This Row],[Datumtijd]]))+TIME(HOUR(Data_Warmte[[#This Row],[Datumtijd]]),MINUTE(Data_Warmte[[#This Row],[Datumtijd]]),SECOND(Data_Warmte[[#This Row],[Datumtijd]]))</f>
        <v>1716.9583333333333</v>
      </c>
      <c r="C6114" s="11">
        <v>1.6570900000000004E-5</v>
      </c>
      <c r="D6114" s="7">
        <f>Data_Warmte[[#This Row],[Fractie]]/MAX(Data_Warmte[Fractie])</f>
        <v>4.0118745035665745E-2</v>
      </c>
    </row>
    <row r="6115" spans="1:4" x14ac:dyDescent="0.25">
      <c r="A6115" s="10">
        <v>44086</v>
      </c>
      <c r="B6115" s="10">
        <f>DATE(1904,MONTH(Data_Warmte[[#This Row],[Datumtijd]]),DAY(Data_Warmte[[#This Row],[Datumtijd]]))+TIME(HOUR(Data_Warmte[[#This Row],[Datumtijd]]),MINUTE(Data_Warmte[[#This Row],[Datumtijd]]),SECOND(Data_Warmte[[#This Row],[Datumtijd]]))</f>
        <v>1717</v>
      </c>
      <c r="C6115" s="11">
        <v>1.191984E-5</v>
      </c>
      <c r="D6115" s="7">
        <f>Data_Warmte[[#This Row],[Fractie]]/MAX(Data_Warmte[Fractie])</f>
        <v>2.8858361454473194E-2</v>
      </c>
    </row>
    <row r="6116" spans="1:4" x14ac:dyDescent="0.25">
      <c r="A6116" s="10">
        <v>44086.041666666664</v>
      </c>
      <c r="B6116" s="10">
        <f>DATE(1904,MONTH(Data_Warmte[[#This Row],[Datumtijd]]),DAY(Data_Warmte[[#This Row],[Datumtijd]]))+TIME(HOUR(Data_Warmte[[#This Row],[Datumtijd]]),MINUTE(Data_Warmte[[#This Row],[Datumtijd]]),SECOND(Data_Warmte[[#This Row],[Datumtijd]]))</f>
        <v>1717.0416666666667</v>
      </c>
      <c r="C6116" s="11">
        <v>9.8251599999999993E-6</v>
      </c>
      <c r="D6116" s="7">
        <f>Data_Warmte[[#This Row],[Fractie]]/MAX(Data_Warmte[Fractie])</f>
        <v>2.3787065818671377E-2</v>
      </c>
    </row>
    <row r="6117" spans="1:4" x14ac:dyDescent="0.25">
      <c r="A6117" s="10">
        <v>44086.083333333336</v>
      </c>
      <c r="B6117" s="10">
        <f>DATE(1904,MONTH(Data_Warmte[[#This Row],[Datumtijd]]),DAY(Data_Warmte[[#This Row],[Datumtijd]]))+TIME(HOUR(Data_Warmte[[#This Row],[Datumtijd]]),MINUTE(Data_Warmte[[#This Row],[Datumtijd]]),SECOND(Data_Warmte[[#This Row],[Datumtijd]]))</f>
        <v>1717.0833333333333</v>
      </c>
      <c r="C6117" s="11">
        <v>1.0316750000000001E-5</v>
      </c>
      <c r="D6117" s="7">
        <f>Data_Warmte[[#This Row],[Fractie]]/MAX(Data_Warmte[Fractie])</f>
        <v>2.49772228935486E-2</v>
      </c>
    </row>
    <row r="6118" spans="1:4" x14ac:dyDescent="0.25">
      <c r="A6118" s="10">
        <v>44086.125</v>
      </c>
      <c r="B6118" s="10">
        <f>DATE(1904,MONTH(Data_Warmte[[#This Row],[Datumtijd]]),DAY(Data_Warmte[[#This Row],[Datumtijd]]))+TIME(HOUR(Data_Warmte[[#This Row],[Datumtijd]]),MINUTE(Data_Warmte[[#This Row],[Datumtijd]]),SECOND(Data_Warmte[[#This Row],[Datumtijd]]))</f>
        <v>1717.125</v>
      </c>
      <c r="C6118" s="11">
        <v>9.1102399999999973E-6</v>
      </c>
      <c r="D6118" s="7">
        <f>Data_Warmte[[#This Row],[Fractie]]/MAX(Data_Warmte[Fractie])</f>
        <v>2.2056218779530581E-2</v>
      </c>
    </row>
    <row r="6119" spans="1:4" x14ac:dyDescent="0.25">
      <c r="A6119" s="10">
        <v>44086.166666666664</v>
      </c>
      <c r="B6119" s="10">
        <f>DATE(1904,MONTH(Data_Warmte[[#This Row],[Datumtijd]]),DAY(Data_Warmte[[#This Row],[Datumtijd]]))+TIME(HOUR(Data_Warmte[[#This Row],[Datumtijd]]),MINUTE(Data_Warmte[[#This Row],[Datumtijd]]),SECOND(Data_Warmte[[#This Row],[Datumtijd]]))</f>
        <v>1717.1666666666667</v>
      </c>
      <c r="C6119" s="11">
        <v>7.9200000000000004E-6</v>
      </c>
      <c r="D6119" s="7">
        <f>Data_Warmte[[#This Row],[Fractie]]/MAX(Data_Warmte[Fractie])</f>
        <v>1.9174604920823408E-2</v>
      </c>
    </row>
    <row r="6120" spans="1:4" x14ac:dyDescent="0.25">
      <c r="A6120" s="10">
        <v>44086.208333333336</v>
      </c>
      <c r="B6120" s="10">
        <f>DATE(1904,MONTH(Data_Warmte[[#This Row],[Datumtijd]]),DAY(Data_Warmte[[#This Row],[Datumtijd]]))+TIME(HOUR(Data_Warmte[[#This Row],[Datumtijd]]),MINUTE(Data_Warmte[[#This Row],[Datumtijd]]),SECOND(Data_Warmte[[#This Row],[Datumtijd]]))</f>
        <v>1717.2083333333333</v>
      </c>
      <c r="C6120" s="11">
        <v>1.1035500000000003E-5</v>
      </c>
      <c r="D6120" s="7">
        <f>Data_Warmte[[#This Row],[Fractie]]/MAX(Data_Warmte[Fractie])</f>
        <v>2.6717342500473078E-2</v>
      </c>
    </row>
    <row r="6121" spans="1:4" x14ac:dyDescent="0.25">
      <c r="A6121" s="10">
        <v>44086.25</v>
      </c>
      <c r="B6121" s="10">
        <f>DATE(1904,MONTH(Data_Warmte[[#This Row],[Datumtijd]]),DAY(Data_Warmte[[#This Row],[Datumtijd]]))+TIME(HOUR(Data_Warmte[[#This Row],[Datumtijd]]),MINUTE(Data_Warmte[[#This Row],[Datumtijd]]),SECOND(Data_Warmte[[#This Row],[Datumtijd]]))</f>
        <v>1717.25</v>
      </c>
      <c r="C6121" s="11">
        <v>1.5514159999999995E-5</v>
      </c>
      <c r="D6121" s="7">
        <f>Data_Warmte[[#This Row],[Fractie]]/MAX(Data_Warmte[Fractie])</f>
        <v>3.7560339479601211E-2</v>
      </c>
    </row>
    <row r="6122" spans="1:4" x14ac:dyDescent="0.25">
      <c r="A6122" s="10">
        <v>44086.291666666664</v>
      </c>
      <c r="B6122" s="10">
        <f>DATE(1904,MONTH(Data_Warmte[[#This Row],[Datumtijd]]),DAY(Data_Warmte[[#This Row],[Datumtijd]]))+TIME(HOUR(Data_Warmte[[#This Row],[Datumtijd]]),MINUTE(Data_Warmte[[#This Row],[Datumtijd]]),SECOND(Data_Warmte[[#This Row],[Datumtijd]]))</f>
        <v>1717.2916666666667</v>
      </c>
      <c r="C6122" s="11">
        <v>4.0912120000000006E-5</v>
      </c>
      <c r="D6122" s="7">
        <f>Data_Warmte[[#This Row],[Fractie]]/MAX(Data_Warmte[Fractie])</f>
        <v>9.9049714327439128E-2</v>
      </c>
    </row>
    <row r="6123" spans="1:4" x14ac:dyDescent="0.25">
      <c r="A6123" s="10">
        <v>44086.333333333336</v>
      </c>
      <c r="B6123" s="10">
        <f>DATE(1904,MONTH(Data_Warmte[[#This Row],[Datumtijd]]),DAY(Data_Warmte[[#This Row],[Datumtijd]]))+TIME(HOUR(Data_Warmte[[#This Row],[Datumtijd]]),MINUTE(Data_Warmte[[#This Row],[Datumtijd]]),SECOND(Data_Warmte[[#This Row],[Datumtijd]]))</f>
        <v>1717.3333333333333</v>
      </c>
      <c r="C6123" s="11">
        <v>5.1867760000000029E-5</v>
      </c>
      <c r="D6123" s="7">
        <f>Data_Warmte[[#This Row],[Fractie]]/MAX(Data_Warmte[Fractie])</f>
        <v>0.12557371289496061</v>
      </c>
    </row>
    <row r="6124" spans="1:4" x14ac:dyDescent="0.25">
      <c r="A6124" s="10">
        <v>44086.375</v>
      </c>
      <c r="B6124" s="10">
        <f>DATE(1904,MONTH(Data_Warmte[[#This Row],[Datumtijd]]),DAY(Data_Warmte[[#This Row],[Datumtijd]]))+TIME(HOUR(Data_Warmte[[#This Row],[Datumtijd]]),MINUTE(Data_Warmte[[#This Row],[Datumtijd]]),SECOND(Data_Warmte[[#This Row],[Datumtijd]]))</f>
        <v>1717.375</v>
      </c>
      <c r="C6124" s="11">
        <v>4.8218399999999992E-5</v>
      </c>
      <c r="D6124" s="7">
        <f>Data_Warmte[[#This Row],[Fractie]]/MAX(Data_Warmte[Fractie])</f>
        <v>0.11673848104977667</v>
      </c>
    </row>
    <row r="6125" spans="1:4" x14ac:dyDescent="0.25">
      <c r="A6125" s="10">
        <v>44086.416666666664</v>
      </c>
      <c r="B6125" s="10">
        <f>DATE(1904,MONTH(Data_Warmte[[#This Row],[Datumtijd]]),DAY(Data_Warmte[[#This Row],[Datumtijd]]))+TIME(HOUR(Data_Warmte[[#This Row],[Datumtijd]]),MINUTE(Data_Warmte[[#This Row],[Datumtijd]]),SECOND(Data_Warmte[[#This Row],[Datumtijd]]))</f>
        <v>1717.4166666666667</v>
      </c>
      <c r="C6125" s="11">
        <v>2.712861E-5</v>
      </c>
      <c r="D6125" s="7">
        <f>Data_Warmte[[#This Row],[Fractie]]/MAX(Data_Warmte[Fractie])</f>
        <v>6.5679340757714533E-2</v>
      </c>
    </row>
    <row r="6126" spans="1:4" x14ac:dyDescent="0.25">
      <c r="A6126" s="10">
        <v>44086.458333333336</v>
      </c>
      <c r="B6126" s="10">
        <f>DATE(1904,MONTH(Data_Warmte[[#This Row],[Datumtijd]]),DAY(Data_Warmte[[#This Row],[Datumtijd]]))+TIME(HOUR(Data_Warmte[[#This Row],[Datumtijd]]),MINUTE(Data_Warmte[[#This Row],[Datumtijd]]),SECOND(Data_Warmte[[#This Row],[Datumtijd]]))</f>
        <v>1717.4583333333333</v>
      </c>
      <c r="C6126" s="11">
        <v>3.2784479999999996E-5</v>
      </c>
      <c r="D6126" s="7">
        <f>Data_Warmte[[#This Row],[Fractie]]/MAX(Data_Warmte[Fractie])</f>
        <v>7.9372405496797541E-2</v>
      </c>
    </row>
    <row r="6127" spans="1:4" x14ac:dyDescent="0.25">
      <c r="A6127" s="10">
        <v>44086.5</v>
      </c>
      <c r="B6127" s="10">
        <f>DATE(1904,MONTH(Data_Warmte[[#This Row],[Datumtijd]]),DAY(Data_Warmte[[#This Row],[Datumtijd]]))+TIME(HOUR(Data_Warmte[[#This Row],[Datumtijd]]),MINUTE(Data_Warmte[[#This Row],[Datumtijd]]),SECOND(Data_Warmte[[#This Row],[Datumtijd]]))</f>
        <v>1717.5</v>
      </c>
      <c r="C6127" s="11">
        <v>2.9756779999999988E-5</v>
      </c>
      <c r="D6127" s="7">
        <f>Data_Warmte[[#This Row],[Fractie]]/MAX(Data_Warmte[Fractie])</f>
        <v>7.2042234875739811E-2</v>
      </c>
    </row>
    <row r="6128" spans="1:4" x14ac:dyDescent="0.25">
      <c r="A6128" s="10">
        <v>44086.541666666664</v>
      </c>
      <c r="B6128" s="10">
        <f>DATE(1904,MONTH(Data_Warmte[[#This Row],[Datumtijd]]),DAY(Data_Warmte[[#This Row],[Datumtijd]]))+TIME(HOUR(Data_Warmte[[#This Row],[Datumtijd]]),MINUTE(Data_Warmte[[#This Row],[Datumtijd]]),SECOND(Data_Warmte[[#This Row],[Datumtijd]]))</f>
        <v>1717.5416666666667</v>
      </c>
      <c r="C6128" s="11">
        <v>2.6893640000000006E-5</v>
      </c>
      <c r="D6128" s="7">
        <f>Data_Warmte[[#This Row],[Fractie]]/MAX(Data_Warmte[Fractie])</f>
        <v>6.5110469934703707E-2</v>
      </c>
    </row>
    <row r="6129" spans="1:4" x14ac:dyDescent="0.25">
      <c r="A6129" s="10">
        <v>44086.583333333336</v>
      </c>
      <c r="B6129" s="10">
        <f>DATE(1904,MONTH(Data_Warmte[[#This Row],[Datumtijd]]),DAY(Data_Warmte[[#This Row],[Datumtijd]]))+TIME(HOUR(Data_Warmte[[#This Row],[Datumtijd]]),MINUTE(Data_Warmte[[#This Row],[Datumtijd]]),SECOND(Data_Warmte[[#This Row],[Datumtijd]]))</f>
        <v>1717.5833333333333</v>
      </c>
      <c r="C6129" s="11">
        <v>2.2507980000000001E-5</v>
      </c>
      <c r="D6129" s="7">
        <f>Data_Warmte[[#This Row],[Fractie]]/MAX(Data_Warmte[Fractie])</f>
        <v>5.4492629301236724E-2</v>
      </c>
    </row>
    <row r="6130" spans="1:4" x14ac:dyDescent="0.25">
      <c r="A6130" s="10">
        <v>44086.625</v>
      </c>
      <c r="B6130" s="10">
        <f>DATE(1904,MONTH(Data_Warmte[[#This Row],[Datumtijd]]),DAY(Data_Warmte[[#This Row],[Datumtijd]]))+TIME(HOUR(Data_Warmte[[#This Row],[Datumtijd]]),MINUTE(Data_Warmte[[#This Row],[Datumtijd]]),SECOND(Data_Warmte[[#This Row],[Datumtijd]]))</f>
        <v>1717.625</v>
      </c>
      <c r="C6130" s="11">
        <v>2.2764549999999995E-5</v>
      </c>
      <c r="D6130" s="7">
        <f>Data_Warmte[[#This Row],[Fractie]]/MAX(Data_Warmte[Fractie])</f>
        <v>5.5113794501304346E-2</v>
      </c>
    </row>
    <row r="6131" spans="1:4" x14ac:dyDescent="0.25">
      <c r="A6131" s="10">
        <v>44086.666666666664</v>
      </c>
      <c r="B6131" s="10">
        <f>DATE(1904,MONTH(Data_Warmte[[#This Row],[Datumtijd]]),DAY(Data_Warmte[[#This Row],[Datumtijd]]))+TIME(HOUR(Data_Warmte[[#This Row],[Datumtijd]]),MINUTE(Data_Warmte[[#This Row],[Datumtijd]]),SECOND(Data_Warmte[[#This Row],[Datumtijd]]))</f>
        <v>1717.6666666666667</v>
      </c>
      <c r="C6131" s="11">
        <v>2.6777520000000004E-5</v>
      </c>
      <c r="D6131" s="7">
        <f>Data_Warmte[[#This Row],[Fractie]]/MAX(Data_Warmte[Fractie])</f>
        <v>6.4829339237303954E-2</v>
      </c>
    </row>
    <row r="6132" spans="1:4" x14ac:dyDescent="0.25">
      <c r="A6132" s="10">
        <v>44086.708333333336</v>
      </c>
      <c r="B6132" s="10">
        <f>DATE(1904,MONTH(Data_Warmte[[#This Row],[Datumtijd]]),DAY(Data_Warmte[[#This Row],[Datumtijd]]))+TIME(HOUR(Data_Warmte[[#This Row],[Datumtijd]]),MINUTE(Data_Warmte[[#This Row],[Datumtijd]]),SECOND(Data_Warmte[[#This Row],[Datumtijd]]))</f>
        <v>1717.7083333333333</v>
      </c>
      <c r="C6132" s="11">
        <v>3.9124760000000006E-5</v>
      </c>
      <c r="D6132" s="7">
        <f>Data_Warmte[[#This Row],[Fractie]]/MAX(Data_Warmte[Fractie])</f>
        <v>9.4722451467428651E-2</v>
      </c>
    </row>
    <row r="6133" spans="1:4" x14ac:dyDescent="0.25">
      <c r="A6133" s="10">
        <v>44086.75</v>
      </c>
      <c r="B6133" s="10">
        <f>DATE(1904,MONTH(Data_Warmte[[#This Row],[Datumtijd]]),DAY(Data_Warmte[[#This Row],[Datumtijd]]))+TIME(HOUR(Data_Warmte[[#This Row],[Datumtijd]]),MINUTE(Data_Warmte[[#This Row],[Datumtijd]]),SECOND(Data_Warmte[[#This Row],[Datumtijd]]))</f>
        <v>1717.75</v>
      </c>
      <c r="C6133" s="11">
        <v>4.3090250000000006E-5</v>
      </c>
      <c r="D6133" s="7">
        <f>Data_Warmte[[#This Row],[Fractie]]/MAX(Data_Warmte[Fractie])</f>
        <v>0.10432304541534229</v>
      </c>
    </row>
    <row r="6134" spans="1:4" x14ac:dyDescent="0.25">
      <c r="A6134" s="10">
        <v>44086.791666666664</v>
      </c>
      <c r="B6134" s="10">
        <f>DATE(1904,MONTH(Data_Warmte[[#This Row],[Datumtijd]]),DAY(Data_Warmte[[#This Row],[Datumtijd]]))+TIME(HOUR(Data_Warmte[[#This Row],[Datumtijd]]),MINUTE(Data_Warmte[[#This Row],[Datumtijd]]),SECOND(Data_Warmte[[#This Row],[Datumtijd]]))</f>
        <v>1717.7916666666667</v>
      </c>
      <c r="C6134" s="11">
        <v>4.6309949999999992E-5</v>
      </c>
      <c r="D6134" s="7">
        <f>Data_Warmte[[#This Row],[Fractie]]/MAX(Data_Warmte[Fractie])</f>
        <v>0.11211805494357144</v>
      </c>
    </row>
    <row r="6135" spans="1:4" x14ac:dyDescent="0.25">
      <c r="A6135" s="10">
        <v>44086.833333333336</v>
      </c>
      <c r="B6135" s="10">
        <f>DATE(1904,MONTH(Data_Warmte[[#This Row],[Datumtijd]]),DAY(Data_Warmte[[#This Row],[Datumtijd]]))+TIME(HOUR(Data_Warmte[[#This Row],[Datumtijd]]),MINUTE(Data_Warmte[[#This Row],[Datumtijd]]),SECOND(Data_Warmte[[#This Row],[Datumtijd]]))</f>
        <v>1717.8333333333333</v>
      </c>
      <c r="C6135" s="11">
        <v>3.5949599999999999E-5</v>
      </c>
      <c r="D6135" s="7">
        <f>Data_Warmte[[#This Row],[Fractie]]/MAX(Data_Warmte[Fractie])</f>
        <v>8.7035274881519339E-2</v>
      </c>
    </row>
    <row r="6136" spans="1:4" x14ac:dyDescent="0.25">
      <c r="A6136" s="10">
        <v>44086.875</v>
      </c>
      <c r="B6136" s="10">
        <f>DATE(1904,MONTH(Data_Warmte[[#This Row],[Datumtijd]]),DAY(Data_Warmte[[#This Row],[Datumtijd]]))+TIME(HOUR(Data_Warmte[[#This Row],[Datumtijd]]),MINUTE(Data_Warmte[[#This Row],[Datumtijd]]),SECOND(Data_Warmte[[#This Row],[Datumtijd]]))</f>
        <v>1717.875</v>
      </c>
      <c r="C6136" s="11">
        <v>2.4463239999999989E-5</v>
      </c>
      <c r="D6136" s="7">
        <f>Data_Warmte[[#This Row],[Fractie]]/MAX(Data_Warmte[Fractie])</f>
        <v>5.9226384101424723E-2</v>
      </c>
    </row>
    <row r="6137" spans="1:4" x14ac:dyDescent="0.25">
      <c r="A6137" s="10">
        <v>44086.916666666664</v>
      </c>
      <c r="B6137" s="10">
        <f>DATE(1904,MONTH(Data_Warmte[[#This Row],[Datumtijd]]),DAY(Data_Warmte[[#This Row],[Datumtijd]]))+TIME(HOUR(Data_Warmte[[#This Row],[Datumtijd]]),MINUTE(Data_Warmte[[#This Row],[Datumtijd]]),SECOND(Data_Warmte[[#This Row],[Datumtijd]]))</f>
        <v>1717.9166666666667</v>
      </c>
      <c r="C6137" s="11">
        <v>2.1039000000000006E-5</v>
      </c>
      <c r="D6137" s="7">
        <f>Data_Warmte[[#This Row],[Fractie]]/MAX(Data_Warmte[Fractie])</f>
        <v>5.0936175874899473E-2</v>
      </c>
    </row>
    <row r="6138" spans="1:4" x14ac:dyDescent="0.25">
      <c r="A6138" s="10">
        <v>44086.958333333336</v>
      </c>
      <c r="B6138" s="10">
        <f>DATE(1904,MONTH(Data_Warmte[[#This Row],[Datumtijd]]),DAY(Data_Warmte[[#This Row],[Datumtijd]]))+TIME(HOUR(Data_Warmte[[#This Row],[Datumtijd]]),MINUTE(Data_Warmte[[#This Row],[Datumtijd]]),SECOND(Data_Warmte[[#This Row],[Datumtijd]]))</f>
        <v>1717.9583333333333</v>
      </c>
      <c r="C6138" s="11">
        <v>1.518486000000001E-5</v>
      </c>
      <c r="D6138" s="7">
        <f>Data_Warmte[[#This Row],[Fractie]]/MAX(Data_Warmte[Fractie])</f>
        <v>3.676309233308267E-2</v>
      </c>
    </row>
    <row r="6139" spans="1:4" x14ac:dyDescent="0.25">
      <c r="A6139" s="10">
        <v>44087</v>
      </c>
      <c r="B6139" s="10">
        <f>DATE(1904,MONTH(Data_Warmte[[#This Row],[Datumtijd]]),DAY(Data_Warmte[[#This Row],[Datumtijd]]))+TIME(HOUR(Data_Warmte[[#This Row],[Datumtijd]]),MINUTE(Data_Warmte[[#This Row],[Datumtijd]]),SECOND(Data_Warmte[[#This Row],[Datumtijd]]))</f>
        <v>1718</v>
      </c>
      <c r="C6139" s="11">
        <v>1.1572E-5</v>
      </c>
      <c r="D6139" s="7">
        <f>Data_Warmte[[#This Row],[Fractie]]/MAX(Data_Warmte[Fractie])</f>
        <v>2.8016228300980869E-2</v>
      </c>
    </row>
    <row r="6140" spans="1:4" x14ac:dyDescent="0.25">
      <c r="A6140" s="10">
        <v>44087.041666666664</v>
      </c>
      <c r="B6140" s="10">
        <f>DATE(1904,MONTH(Data_Warmte[[#This Row],[Datumtijd]]),DAY(Data_Warmte[[#This Row],[Datumtijd]]))+TIME(HOUR(Data_Warmte[[#This Row],[Datumtijd]]),MINUTE(Data_Warmte[[#This Row],[Datumtijd]]),SECOND(Data_Warmte[[#This Row],[Datumtijd]]))</f>
        <v>1718.0416666666667</v>
      </c>
      <c r="C6140" s="11">
        <v>7.34E-6</v>
      </c>
      <c r="D6140" s="7">
        <f>Data_Warmte[[#This Row],[Fractie]]/MAX(Data_Warmte[Fractie])</f>
        <v>1.7770404055409573E-2</v>
      </c>
    </row>
    <row r="6141" spans="1:4" x14ac:dyDescent="0.25">
      <c r="A6141" s="10">
        <v>44087.083333333336</v>
      </c>
      <c r="B6141" s="10">
        <f>DATE(1904,MONTH(Data_Warmte[[#This Row],[Datumtijd]]),DAY(Data_Warmte[[#This Row],[Datumtijd]]))+TIME(HOUR(Data_Warmte[[#This Row],[Datumtijd]]),MINUTE(Data_Warmte[[#This Row],[Datumtijd]]),SECOND(Data_Warmte[[#This Row],[Datumtijd]]))</f>
        <v>1718.0833333333333</v>
      </c>
      <c r="C6141" s="11">
        <v>6.4799999999999998E-6</v>
      </c>
      <c r="D6141" s="7">
        <f>Data_Warmte[[#This Row],[Fractie]]/MAX(Data_Warmte[Fractie])</f>
        <v>1.5688313117037334E-2</v>
      </c>
    </row>
    <row r="6142" spans="1:4" x14ac:dyDescent="0.25">
      <c r="A6142" s="10">
        <v>44087.125</v>
      </c>
      <c r="B6142" s="10">
        <f>DATE(1904,MONTH(Data_Warmte[[#This Row],[Datumtijd]]),DAY(Data_Warmte[[#This Row],[Datumtijd]]))+TIME(HOUR(Data_Warmte[[#This Row],[Datumtijd]]),MINUTE(Data_Warmte[[#This Row],[Datumtijd]]),SECOND(Data_Warmte[[#This Row],[Datumtijd]]))</f>
        <v>1718.125</v>
      </c>
      <c r="C6142" s="11">
        <v>6.64E-6</v>
      </c>
      <c r="D6142" s="7">
        <f>Data_Warmte[[#This Row],[Fractie]]/MAX(Data_Warmte[Fractie])</f>
        <v>1.6075678873013564E-2</v>
      </c>
    </row>
    <row r="6143" spans="1:4" x14ac:dyDescent="0.25">
      <c r="A6143" s="10">
        <v>44087.166666666664</v>
      </c>
      <c r="B6143" s="10">
        <f>DATE(1904,MONTH(Data_Warmte[[#This Row],[Datumtijd]]),DAY(Data_Warmte[[#This Row],[Datumtijd]]))+TIME(HOUR(Data_Warmte[[#This Row],[Datumtijd]]),MINUTE(Data_Warmte[[#This Row],[Datumtijd]]),SECOND(Data_Warmte[[#This Row],[Datumtijd]]))</f>
        <v>1718.1666666666667</v>
      </c>
      <c r="C6143" s="11">
        <v>6.4899999999999997E-6</v>
      </c>
      <c r="D6143" s="7">
        <f>Data_Warmte[[#This Row],[Fractie]]/MAX(Data_Warmte[Fractie])</f>
        <v>1.5712523476785846E-2</v>
      </c>
    </row>
    <row r="6144" spans="1:4" x14ac:dyDescent="0.25">
      <c r="A6144" s="10">
        <v>44087.208333333336</v>
      </c>
      <c r="B6144" s="10">
        <f>DATE(1904,MONTH(Data_Warmte[[#This Row],[Datumtijd]]),DAY(Data_Warmte[[#This Row],[Datumtijd]]))+TIME(HOUR(Data_Warmte[[#This Row],[Datumtijd]]),MINUTE(Data_Warmte[[#This Row],[Datumtijd]]),SECOND(Data_Warmte[[#This Row],[Datumtijd]]))</f>
        <v>1718.2083333333333</v>
      </c>
      <c r="C6144" s="11">
        <v>7.17E-6</v>
      </c>
      <c r="D6144" s="7">
        <f>Data_Warmte[[#This Row],[Fractie]]/MAX(Data_Warmte[Fractie])</f>
        <v>1.7358827939684827E-2</v>
      </c>
    </row>
    <row r="6145" spans="1:4" x14ac:dyDescent="0.25">
      <c r="A6145" s="10">
        <v>44087.25</v>
      </c>
      <c r="B6145" s="10">
        <f>DATE(1904,MONTH(Data_Warmte[[#This Row],[Datumtijd]]),DAY(Data_Warmte[[#This Row],[Datumtijd]]))+TIME(HOUR(Data_Warmte[[#This Row],[Datumtijd]]),MINUTE(Data_Warmte[[#This Row],[Datumtijd]]),SECOND(Data_Warmte[[#This Row],[Datumtijd]]))</f>
        <v>1718.25</v>
      </c>
      <c r="C6145" s="11">
        <v>9.8800000000000003E-6</v>
      </c>
      <c r="D6145" s="7">
        <f>Data_Warmte[[#This Row],[Fractie]]/MAX(Data_Warmte[Fractie])</f>
        <v>2.391983543153223E-2</v>
      </c>
    </row>
    <row r="6146" spans="1:4" x14ac:dyDescent="0.25">
      <c r="A6146" s="10">
        <v>44087.291666666664</v>
      </c>
      <c r="B6146" s="10">
        <f>DATE(1904,MONTH(Data_Warmte[[#This Row],[Datumtijd]]),DAY(Data_Warmte[[#This Row],[Datumtijd]]))+TIME(HOUR(Data_Warmte[[#This Row],[Datumtijd]]),MINUTE(Data_Warmte[[#This Row],[Datumtijd]]),SECOND(Data_Warmte[[#This Row],[Datumtijd]]))</f>
        <v>1718.2916666666667</v>
      </c>
      <c r="C6146" s="11">
        <v>3.8992799999999997E-5</v>
      </c>
      <c r="D6146" s="7">
        <f>Data_Warmte[[#This Row],[Fractie]]/MAX(Data_Warmte[Fractie])</f>
        <v>9.4402971560187232E-2</v>
      </c>
    </row>
    <row r="6147" spans="1:4" x14ac:dyDescent="0.25">
      <c r="A6147" s="10">
        <v>44087.333333333336</v>
      </c>
      <c r="B6147" s="10">
        <f>DATE(1904,MONTH(Data_Warmte[[#This Row],[Datumtijd]]),DAY(Data_Warmte[[#This Row],[Datumtijd]]))+TIME(HOUR(Data_Warmte[[#This Row],[Datumtijd]]),MINUTE(Data_Warmte[[#This Row],[Datumtijd]]),SECOND(Data_Warmte[[#This Row],[Datumtijd]]))</f>
        <v>1718.3333333333333</v>
      </c>
      <c r="C6147" s="11">
        <v>5.5895170000000004E-5</v>
      </c>
      <c r="D6147" s="7">
        <f>Data_Warmte[[#This Row],[Fractie]]/MAX(Data_Warmte[Fractie])</f>
        <v>0.13532421739043698</v>
      </c>
    </row>
    <row r="6148" spans="1:4" x14ac:dyDescent="0.25">
      <c r="A6148" s="10">
        <v>44087.375</v>
      </c>
      <c r="B6148" s="10">
        <f>DATE(1904,MONTH(Data_Warmte[[#This Row],[Datumtijd]]),DAY(Data_Warmte[[#This Row],[Datumtijd]]))+TIME(HOUR(Data_Warmte[[#This Row],[Datumtijd]]),MINUTE(Data_Warmte[[#This Row],[Datumtijd]]),SECOND(Data_Warmte[[#This Row],[Datumtijd]]))</f>
        <v>1718.375</v>
      </c>
      <c r="C6148" s="11">
        <v>5.4898200000000002E-5</v>
      </c>
      <c r="D6148" s="7">
        <f>Data_Warmte[[#This Row],[Fractie]]/MAX(Data_Warmte[Fractie])</f>
        <v>0.13291051715458935</v>
      </c>
    </row>
    <row r="6149" spans="1:4" x14ac:dyDescent="0.25">
      <c r="A6149" s="10">
        <v>44087.416666666664</v>
      </c>
      <c r="B6149" s="10">
        <f>DATE(1904,MONTH(Data_Warmte[[#This Row],[Datumtijd]]),DAY(Data_Warmte[[#This Row],[Datumtijd]]))+TIME(HOUR(Data_Warmte[[#This Row],[Datumtijd]]),MINUTE(Data_Warmte[[#This Row],[Datumtijd]]),SECOND(Data_Warmte[[#This Row],[Datumtijd]]))</f>
        <v>1718.4166666666667</v>
      </c>
      <c r="C6149" s="11">
        <v>4.6708040000000004E-5</v>
      </c>
      <c r="D6149" s="7">
        <f>Data_Warmte[[#This Row],[Fractie]]/MAX(Data_Warmte[Fractie])</f>
        <v>0.11308184515480008</v>
      </c>
    </row>
    <row r="6150" spans="1:4" x14ac:dyDescent="0.25">
      <c r="A6150" s="10">
        <v>44087.458333333336</v>
      </c>
      <c r="B6150" s="10">
        <f>DATE(1904,MONTH(Data_Warmte[[#This Row],[Datumtijd]]),DAY(Data_Warmte[[#This Row],[Datumtijd]]))+TIME(HOUR(Data_Warmte[[#This Row],[Datumtijd]]),MINUTE(Data_Warmte[[#This Row],[Datumtijd]]),SECOND(Data_Warmte[[#This Row],[Datumtijd]]))</f>
        <v>1718.4583333333333</v>
      </c>
      <c r="C6150" s="11">
        <v>3.8483439999999994E-5</v>
      </c>
      <c r="D6150" s="7">
        <f>Data_Warmte[[#This Row],[Fractie]]/MAX(Data_Warmte[Fractie])</f>
        <v>9.3169792676036908E-2</v>
      </c>
    </row>
    <row r="6151" spans="1:4" x14ac:dyDescent="0.25">
      <c r="A6151" s="10">
        <v>44087.5</v>
      </c>
      <c r="B6151" s="10">
        <f>DATE(1904,MONTH(Data_Warmte[[#This Row],[Datumtijd]]),DAY(Data_Warmte[[#This Row],[Datumtijd]]))+TIME(HOUR(Data_Warmte[[#This Row],[Datumtijd]]),MINUTE(Data_Warmte[[#This Row],[Datumtijd]]),SECOND(Data_Warmte[[#This Row],[Datumtijd]]))</f>
        <v>1718.5</v>
      </c>
      <c r="C6151" s="11">
        <v>3.491959000000001E-5</v>
      </c>
      <c r="D6151" s="7">
        <f>Data_Warmte[[#This Row],[Fractie]]/MAX(Data_Warmte[Fractie])</f>
        <v>8.4541583617062627E-2</v>
      </c>
    </row>
    <row r="6152" spans="1:4" x14ac:dyDescent="0.25">
      <c r="A6152" s="10">
        <v>44087.541666666664</v>
      </c>
      <c r="B6152" s="10">
        <f>DATE(1904,MONTH(Data_Warmte[[#This Row],[Datumtijd]]),DAY(Data_Warmte[[#This Row],[Datumtijd]]))+TIME(HOUR(Data_Warmte[[#This Row],[Datumtijd]]),MINUTE(Data_Warmte[[#This Row],[Datumtijd]]),SECOND(Data_Warmte[[#This Row],[Datumtijd]]))</f>
        <v>1718.5416666666667</v>
      </c>
      <c r="C6152" s="11">
        <v>3.1858849999999997E-5</v>
      </c>
      <c r="D6152" s="7">
        <f>Data_Warmte[[#This Row],[Fractie]]/MAX(Data_Warmte[Fractie])</f>
        <v>7.7131421967395808E-2</v>
      </c>
    </row>
    <row r="6153" spans="1:4" x14ac:dyDescent="0.25">
      <c r="A6153" s="10">
        <v>44087.583333333336</v>
      </c>
      <c r="B6153" s="10">
        <f>DATE(1904,MONTH(Data_Warmte[[#This Row],[Datumtijd]]),DAY(Data_Warmte[[#This Row],[Datumtijd]]))+TIME(HOUR(Data_Warmte[[#This Row],[Datumtijd]]),MINUTE(Data_Warmte[[#This Row],[Datumtijd]]),SECOND(Data_Warmte[[#This Row],[Datumtijd]]))</f>
        <v>1718.5833333333333</v>
      </c>
      <c r="C6153" s="11">
        <v>2.4770740000000006E-5</v>
      </c>
      <c r="D6153" s="7">
        <f>Data_Warmte[[#This Row],[Fractie]]/MAX(Data_Warmte[Fractie])</f>
        <v>5.9970852663691586E-2</v>
      </c>
    </row>
    <row r="6154" spans="1:4" x14ac:dyDescent="0.25">
      <c r="A6154" s="10">
        <v>44087.625</v>
      </c>
      <c r="B6154" s="10">
        <f>DATE(1904,MONTH(Data_Warmte[[#This Row],[Datumtijd]]),DAY(Data_Warmte[[#This Row],[Datumtijd]]))+TIME(HOUR(Data_Warmte[[#This Row],[Datumtijd]]),MINUTE(Data_Warmte[[#This Row],[Datumtijd]]),SECOND(Data_Warmte[[#This Row],[Datumtijd]]))</f>
        <v>1718.625</v>
      </c>
      <c r="C6154" s="11">
        <v>2.4170159999999998E-5</v>
      </c>
      <c r="D6154" s="7">
        <f>Data_Warmte[[#This Row],[Fractie]]/MAX(Data_Warmte[Fractie])</f>
        <v>5.851682687791529E-2</v>
      </c>
    </row>
    <row r="6155" spans="1:4" x14ac:dyDescent="0.25">
      <c r="A6155" s="10">
        <v>44087.666666666664</v>
      </c>
      <c r="B6155" s="10">
        <f>DATE(1904,MONTH(Data_Warmte[[#This Row],[Datumtijd]]),DAY(Data_Warmte[[#This Row],[Datumtijd]]))+TIME(HOUR(Data_Warmte[[#This Row],[Datumtijd]]),MINUTE(Data_Warmte[[#This Row],[Datumtijd]]),SECOND(Data_Warmte[[#This Row],[Datumtijd]]))</f>
        <v>1718.6666666666667</v>
      </c>
      <c r="C6155" s="11">
        <v>1.9947549999999995E-5</v>
      </c>
      <c r="D6155" s="7">
        <f>Data_Warmte[[#This Row],[Fractie]]/MAX(Data_Warmte[Fractie])</f>
        <v>4.8293736160147836E-2</v>
      </c>
    </row>
    <row r="6156" spans="1:4" x14ac:dyDescent="0.25">
      <c r="A6156" s="10">
        <v>44087.708333333336</v>
      </c>
      <c r="B6156" s="10">
        <f>DATE(1904,MONTH(Data_Warmte[[#This Row],[Datumtijd]]),DAY(Data_Warmte[[#This Row],[Datumtijd]]))+TIME(HOUR(Data_Warmte[[#This Row],[Datumtijd]]),MINUTE(Data_Warmte[[#This Row],[Datumtijd]]),SECOND(Data_Warmte[[#This Row],[Datumtijd]]))</f>
        <v>1718.7083333333333</v>
      </c>
      <c r="C6156" s="11">
        <v>3.7834599999999992E-5</v>
      </c>
      <c r="D6156" s="7">
        <f>Data_Warmte[[#This Row],[Fractie]]/MAX(Data_Warmte[Fractie])</f>
        <v>9.159892769411429E-2</v>
      </c>
    </row>
    <row r="6157" spans="1:4" x14ac:dyDescent="0.25">
      <c r="A6157" s="10">
        <v>44087.75</v>
      </c>
      <c r="B6157" s="10">
        <f>DATE(1904,MONTH(Data_Warmte[[#This Row],[Datumtijd]]),DAY(Data_Warmte[[#This Row],[Datumtijd]]))+TIME(HOUR(Data_Warmte[[#This Row],[Datumtijd]]),MINUTE(Data_Warmte[[#This Row],[Datumtijd]]),SECOND(Data_Warmte[[#This Row],[Datumtijd]]))</f>
        <v>1718.75</v>
      </c>
      <c r="C6157" s="11">
        <v>4.6701760000000011E-5</v>
      </c>
      <c r="D6157" s="7">
        <f>Data_Warmte[[#This Row],[Fractie]]/MAX(Data_Warmte[Fractie])</f>
        <v>0.11306664104887804</v>
      </c>
    </row>
    <row r="6158" spans="1:4" x14ac:dyDescent="0.25">
      <c r="A6158" s="10">
        <v>44087.791666666664</v>
      </c>
      <c r="B6158" s="10">
        <f>DATE(1904,MONTH(Data_Warmte[[#This Row],[Datumtijd]]),DAY(Data_Warmte[[#This Row],[Datumtijd]]))+TIME(HOUR(Data_Warmte[[#This Row],[Datumtijd]]),MINUTE(Data_Warmte[[#This Row],[Datumtijd]]),SECOND(Data_Warmte[[#This Row],[Datumtijd]]))</f>
        <v>1718.7916666666667</v>
      </c>
      <c r="C6158" s="11">
        <v>4.5357649999999998E-5</v>
      </c>
      <c r="D6158" s="7">
        <f>Data_Warmte[[#This Row],[Fractie]]/MAX(Data_Warmte[Fractie])</f>
        <v>0.10981250238472043</v>
      </c>
    </row>
    <row r="6159" spans="1:4" x14ac:dyDescent="0.25">
      <c r="A6159" s="10">
        <v>44087.833333333336</v>
      </c>
      <c r="B6159" s="10">
        <f>DATE(1904,MONTH(Data_Warmte[[#This Row],[Datumtijd]]),DAY(Data_Warmte[[#This Row],[Datumtijd]]))+TIME(HOUR(Data_Warmte[[#This Row],[Datumtijd]]),MINUTE(Data_Warmte[[#This Row],[Datumtijd]]),SECOND(Data_Warmte[[#This Row],[Datumtijd]]))</f>
        <v>1718.8333333333333</v>
      </c>
      <c r="C6159" s="11">
        <v>3.8746500000000006E-5</v>
      </c>
      <c r="D6159" s="7">
        <f>Data_Warmte[[#This Row],[Fractie]]/MAX(Data_Warmte[Fractie])</f>
        <v>9.3806670399581349E-2</v>
      </c>
    </row>
    <row r="6160" spans="1:4" x14ac:dyDescent="0.25">
      <c r="A6160" s="10">
        <v>44087.875</v>
      </c>
      <c r="B6160" s="10">
        <f>DATE(1904,MONTH(Data_Warmte[[#This Row],[Datumtijd]]),DAY(Data_Warmte[[#This Row],[Datumtijd]]))+TIME(HOUR(Data_Warmte[[#This Row],[Datumtijd]]),MINUTE(Data_Warmte[[#This Row],[Datumtijd]]),SECOND(Data_Warmte[[#This Row],[Datumtijd]]))</f>
        <v>1718.875</v>
      </c>
      <c r="C6160" s="11">
        <v>2.8720600000000004E-5</v>
      </c>
      <c r="D6160" s="7">
        <f>Data_Warmte[[#This Row],[Fractie]]/MAX(Data_Warmte[Fractie])</f>
        <v>6.9533605819318292E-2</v>
      </c>
    </row>
    <row r="6161" spans="1:4" x14ac:dyDescent="0.25">
      <c r="A6161" s="10">
        <v>44087.916666666664</v>
      </c>
      <c r="B6161" s="10">
        <f>DATE(1904,MONTH(Data_Warmte[[#This Row],[Datumtijd]]),DAY(Data_Warmte[[#This Row],[Datumtijd]]))+TIME(HOUR(Data_Warmte[[#This Row],[Datumtijd]]),MINUTE(Data_Warmte[[#This Row],[Datumtijd]]),SECOND(Data_Warmte[[#This Row],[Datumtijd]]))</f>
        <v>1718.9166666666667</v>
      </c>
      <c r="C6161" s="11">
        <v>2.2191540000000002E-5</v>
      </c>
      <c r="D6161" s="7">
        <f>Data_Warmte[[#This Row],[Fractie]]/MAX(Data_Warmte[Fractie])</f>
        <v>5.3726516677354737E-2</v>
      </c>
    </row>
    <row r="6162" spans="1:4" x14ac:dyDescent="0.25">
      <c r="A6162" s="10">
        <v>44087.958333333336</v>
      </c>
      <c r="B6162" s="10">
        <f>DATE(1904,MONTH(Data_Warmte[[#This Row],[Datumtijd]]),DAY(Data_Warmte[[#This Row],[Datumtijd]]))+TIME(HOUR(Data_Warmte[[#This Row],[Datumtijd]]),MINUTE(Data_Warmte[[#This Row],[Datumtijd]]),SECOND(Data_Warmte[[#This Row],[Datumtijd]]))</f>
        <v>1718.9583333333333</v>
      </c>
      <c r="C6162" s="11">
        <v>1.3593830000000004E-5</v>
      </c>
      <c r="D6162" s="7">
        <f>Data_Warmte[[#This Row],[Fractie]]/MAX(Data_Warmte[Fractie])</f>
        <v>3.2911151466014768E-2</v>
      </c>
    </row>
    <row r="6163" spans="1:4" x14ac:dyDescent="0.25">
      <c r="A6163" s="10">
        <v>44088</v>
      </c>
      <c r="B6163" s="10">
        <f>DATE(1904,MONTH(Data_Warmte[[#This Row],[Datumtijd]]),DAY(Data_Warmte[[#This Row],[Datumtijd]]))+TIME(HOUR(Data_Warmte[[#This Row],[Datumtijd]]),MINUTE(Data_Warmte[[#This Row],[Datumtijd]]),SECOND(Data_Warmte[[#This Row],[Datumtijd]]))</f>
        <v>1719</v>
      </c>
      <c r="C6163" s="11">
        <v>1.2667149999999998E-5</v>
      </c>
      <c r="D6163" s="7">
        <f>Data_Warmte[[#This Row],[Fractie]]/MAX(Data_Warmte[Fractie])</f>
        <v>3.0667625848839419E-2</v>
      </c>
    </row>
    <row r="6164" spans="1:4" x14ac:dyDescent="0.25">
      <c r="A6164" s="10">
        <v>44088.041666666664</v>
      </c>
      <c r="B6164" s="10">
        <f>DATE(1904,MONTH(Data_Warmte[[#This Row],[Datumtijd]]),DAY(Data_Warmte[[#This Row],[Datumtijd]]))+TIME(HOUR(Data_Warmte[[#This Row],[Datumtijd]]),MINUTE(Data_Warmte[[#This Row],[Datumtijd]]),SECOND(Data_Warmte[[#This Row],[Datumtijd]]))</f>
        <v>1719.0416666666667</v>
      </c>
      <c r="C6164" s="11">
        <v>1.1740569999999999E-5</v>
      </c>
      <c r="D6164" s="7">
        <f>Data_Warmte[[#This Row],[Fractie]]/MAX(Data_Warmte[Fractie])</f>
        <v>2.8424342335261574E-2</v>
      </c>
    </row>
    <row r="6165" spans="1:4" x14ac:dyDescent="0.25">
      <c r="A6165" s="10">
        <v>44088.083333333336</v>
      </c>
      <c r="B6165" s="10">
        <f>DATE(1904,MONTH(Data_Warmte[[#This Row],[Datumtijd]]),DAY(Data_Warmte[[#This Row],[Datumtijd]]))+TIME(HOUR(Data_Warmte[[#This Row],[Datumtijd]]),MINUTE(Data_Warmte[[#This Row],[Datumtijd]]),SECOND(Data_Warmte[[#This Row],[Datumtijd]]))</f>
        <v>1719.0833333333333</v>
      </c>
      <c r="C6165" s="11">
        <v>1.1760919999999998E-5</v>
      </c>
      <c r="D6165" s="7">
        <f>Data_Warmte[[#This Row],[Fractie]]/MAX(Data_Warmte[Fractie])</f>
        <v>2.8473610417349797E-2</v>
      </c>
    </row>
    <row r="6166" spans="1:4" x14ac:dyDescent="0.25">
      <c r="A6166" s="10">
        <v>44088.125</v>
      </c>
      <c r="B6166" s="10">
        <f>DATE(1904,MONTH(Data_Warmte[[#This Row],[Datumtijd]]),DAY(Data_Warmte[[#This Row],[Datumtijd]]))+TIME(HOUR(Data_Warmte[[#This Row],[Datumtijd]]),MINUTE(Data_Warmte[[#This Row],[Datumtijd]]),SECOND(Data_Warmte[[#This Row],[Datumtijd]]))</f>
        <v>1719.125</v>
      </c>
      <c r="C6166" s="11">
        <v>1.308997E-5</v>
      </c>
      <c r="D6166" s="7">
        <f>Data_Warmte[[#This Row],[Fractie]]/MAX(Data_Warmte[Fractie])</f>
        <v>3.1691288279726108E-2</v>
      </c>
    </row>
    <row r="6167" spans="1:4" x14ac:dyDescent="0.25">
      <c r="A6167" s="10">
        <v>44088.166666666664</v>
      </c>
      <c r="B6167" s="10">
        <f>DATE(1904,MONTH(Data_Warmte[[#This Row],[Datumtijd]]),DAY(Data_Warmte[[#This Row],[Datumtijd]]))+TIME(HOUR(Data_Warmte[[#This Row],[Datumtijd]]),MINUTE(Data_Warmte[[#This Row],[Datumtijd]]),SECOND(Data_Warmte[[#This Row],[Datumtijd]]))</f>
        <v>1719.1666666666667</v>
      </c>
      <c r="C6167" s="11">
        <v>1.318817E-5</v>
      </c>
      <c r="D6167" s="7">
        <f>Data_Warmte[[#This Row],[Fractie]]/MAX(Data_Warmte[Fractie])</f>
        <v>3.1929034012456517E-2</v>
      </c>
    </row>
    <row r="6168" spans="1:4" x14ac:dyDescent="0.25">
      <c r="A6168" s="10">
        <v>44088.208333333336</v>
      </c>
      <c r="B6168" s="10">
        <f>DATE(1904,MONTH(Data_Warmte[[#This Row],[Datumtijd]]),DAY(Data_Warmte[[#This Row],[Datumtijd]]))+TIME(HOUR(Data_Warmte[[#This Row],[Datumtijd]]),MINUTE(Data_Warmte[[#This Row],[Datumtijd]]),SECOND(Data_Warmte[[#This Row],[Datumtijd]]))</f>
        <v>1719.2083333333333</v>
      </c>
      <c r="C6168" s="11">
        <v>2.1646800000000011E-5</v>
      </c>
      <c r="D6168" s="7">
        <f>Data_Warmte[[#This Row],[Fractie]]/MAX(Data_Warmte[Fractie])</f>
        <v>5.240768154041419E-2</v>
      </c>
    </row>
    <row r="6169" spans="1:4" x14ac:dyDescent="0.25">
      <c r="A6169" s="10">
        <v>44088.25</v>
      </c>
      <c r="B6169" s="10">
        <f>DATE(1904,MONTH(Data_Warmte[[#This Row],[Datumtijd]]),DAY(Data_Warmte[[#This Row],[Datumtijd]]))+TIME(HOUR(Data_Warmte[[#This Row],[Datumtijd]]),MINUTE(Data_Warmte[[#This Row],[Datumtijd]]),SECOND(Data_Warmte[[#This Row],[Datumtijd]]))</f>
        <v>1719.25</v>
      </c>
      <c r="C6169" s="11">
        <v>5.0070159999999998E-5</v>
      </c>
      <c r="D6169" s="7">
        <f>Data_Warmte[[#This Row],[Fractie]]/MAX(Data_Warmte[Fractie])</f>
        <v>0.12122165862656759</v>
      </c>
    </row>
    <row r="6170" spans="1:4" x14ac:dyDescent="0.25">
      <c r="A6170" s="10">
        <v>44088.291666666664</v>
      </c>
      <c r="B6170" s="10">
        <f>DATE(1904,MONTH(Data_Warmte[[#This Row],[Datumtijd]]),DAY(Data_Warmte[[#This Row],[Datumtijd]]))+TIME(HOUR(Data_Warmte[[#This Row],[Datumtijd]]),MINUTE(Data_Warmte[[#This Row],[Datumtijd]]),SECOND(Data_Warmte[[#This Row],[Datumtijd]]))</f>
        <v>1719.2916666666667</v>
      </c>
      <c r="C6170" s="11">
        <v>6.5971000000000009E-5</v>
      </c>
      <c r="D6170" s="7">
        <f>Data_Warmte[[#This Row],[Fractie]]/MAX(Data_Warmte[Fractie])</f>
        <v>0.1597181642969244</v>
      </c>
    </row>
    <row r="6171" spans="1:4" x14ac:dyDescent="0.25">
      <c r="A6171" s="10">
        <v>44088.333333333336</v>
      </c>
      <c r="B6171" s="10">
        <f>DATE(1904,MONTH(Data_Warmte[[#This Row],[Datumtijd]]),DAY(Data_Warmte[[#This Row],[Datumtijd]]))+TIME(HOUR(Data_Warmte[[#This Row],[Datumtijd]]),MINUTE(Data_Warmte[[#This Row],[Datumtijd]]),SECOND(Data_Warmte[[#This Row],[Datumtijd]]))</f>
        <v>1719.3333333333333</v>
      </c>
      <c r="C6171" s="11">
        <v>5.6668539999999997E-5</v>
      </c>
      <c r="D6171" s="7">
        <f>Data_Warmte[[#This Row],[Fractie]]/MAX(Data_Warmte[Fractie])</f>
        <v>0.13719657398230783</v>
      </c>
    </row>
    <row r="6172" spans="1:4" x14ac:dyDescent="0.25">
      <c r="A6172" s="10">
        <v>44088.375</v>
      </c>
      <c r="B6172" s="10">
        <f>DATE(1904,MONTH(Data_Warmte[[#This Row],[Datumtijd]]),DAY(Data_Warmte[[#This Row],[Datumtijd]]))+TIME(HOUR(Data_Warmte[[#This Row],[Datumtijd]]),MINUTE(Data_Warmte[[#This Row],[Datumtijd]]),SECOND(Data_Warmte[[#This Row],[Datumtijd]]))</f>
        <v>1719.375</v>
      </c>
      <c r="C6172" s="11">
        <v>3.2951639999999994E-5</v>
      </c>
      <c r="D6172" s="7">
        <f>Data_Warmte[[#This Row],[Fractie]]/MAX(Data_Warmte[Fractie])</f>
        <v>7.9777105870353707E-2</v>
      </c>
    </row>
    <row r="6173" spans="1:4" x14ac:dyDescent="0.25">
      <c r="A6173" s="10">
        <v>44088.416666666664</v>
      </c>
      <c r="B6173" s="10">
        <f>DATE(1904,MONTH(Data_Warmte[[#This Row],[Datumtijd]]),DAY(Data_Warmte[[#This Row],[Datumtijd]]))+TIME(HOUR(Data_Warmte[[#This Row],[Datumtijd]]),MINUTE(Data_Warmte[[#This Row],[Datumtijd]]),SECOND(Data_Warmte[[#This Row],[Datumtijd]]))</f>
        <v>1719.4166666666667</v>
      </c>
      <c r="C6173" s="11">
        <v>2.0129999999999999E-5</v>
      </c>
      <c r="D6173" s="7">
        <f>Data_Warmte[[#This Row],[Fractie]]/MAX(Data_Warmte[Fractie])</f>
        <v>4.873545417375949E-2</v>
      </c>
    </row>
    <row r="6174" spans="1:4" x14ac:dyDescent="0.25">
      <c r="A6174" s="10">
        <v>44088.458333333336</v>
      </c>
      <c r="B6174" s="10">
        <f>DATE(1904,MONTH(Data_Warmte[[#This Row],[Datumtijd]]),DAY(Data_Warmte[[#This Row],[Datumtijd]]))+TIME(HOUR(Data_Warmte[[#This Row],[Datumtijd]]),MINUTE(Data_Warmte[[#This Row],[Datumtijd]]),SECOND(Data_Warmte[[#This Row],[Datumtijd]]))</f>
        <v>1719.4583333333333</v>
      </c>
      <c r="C6174" s="11">
        <v>2.2079999999999999E-5</v>
      </c>
      <c r="D6174" s="7">
        <f>Data_Warmte[[#This Row],[Fractie]]/MAX(Data_Warmte[Fractie])</f>
        <v>5.3456474324719803E-2</v>
      </c>
    </row>
    <row r="6175" spans="1:4" x14ac:dyDescent="0.25">
      <c r="A6175" s="10">
        <v>44088.5</v>
      </c>
      <c r="B6175" s="10">
        <f>DATE(1904,MONTH(Data_Warmte[[#This Row],[Datumtijd]]),DAY(Data_Warmte[[#This Row],[Datumtijd]]))+TIME(HOUR(Data_Warmte[[#This Row],[Datumtijd]]),MINUTE(Data_Warmte[[#This Row],[Datumtijd]]),SECOND(Data_Warmte[[#This Row],[Datumtijd]]))</f>
        <v>1719.5</v>
      </c>
      <c r="C6175" s="11">
        <v>2.1489999999999999E-5</v>
      </c>
      <c r="D6175" s="7">
        <f>Data_Warmte[[#This Row],[Fractie]]/MAX(Data_Warmte[Fractie])</f>
        <v>5.2028063099557452E-2</v>
      </c>
    </row>
    <row r="6176" spans="1:4" x14ac:dyDescent="0.25">
      <c r="A6176" s="10">
        <v>44088.541666666664</v>
      </c>
      <c r="B6176" s="10">
        <f>DATE(1904,MONTH(Data_Warmte[[#This Row],[Datumtijd]]),DAY(Data_Warmte[[#This Row],[Datumtijd]]))+TIME(HOUR(Data_Warmte[[#This Row],[Datumtijd]]),MINUTE(Data_Warmte[[#This Row],[Datumtijd]]),SECOND(Data_Warmte[[#This Row],[Datumtijd]]))</f>
        <v>1719.5416666666667</v>
      </c>
      <c r="C6176" s="11">
        <v>1.7600000000000001E-5</v>
      </c>
      <c r="D6176" s="7">
        <f>Data_Warmte[[#This Row],[Fractie]]/MAX(Data_Warmte[Fractie])</f>
        <v>4.2610233157385352E-2</v>
      </c>
    </row>
    <row r="6177" spans="1:4" x14ac:dyDescent="0.25">
      <c r="A6177" s="10">
        <v>44088.583333333336</v>
      </c>
      <c r="B6177" s="10">
        <f>DATE(1904,MONTH(Data_Warmte[[#This Row],[Datumtijd]]),DAY(Data_Warmte[[#This Row],[Datumtijd]]))+TIME(HOUR(Data_Warmte[[#This Row],[Datumtijd]]),MINUTE(Data_Warmte[[#This Row],[Datumtijd]]),SECOND(Data_Warmte[[#This Row],[Datumtijd]]))</f>
        <v>1719.5833333333333</v>
      </c>
      <c r="C6177" s="11">
        <v>1.6916950000000001E-5</v>
      </c>
      <c r="D6177" s="7">
        <f>Data_Warmte[[#This Row],[Fractie]]/MAX(Data_Warmte[Fractie])</f>
        <v>4.0956544534763079E-2</v>
      </c>
    </row>
    <row r="6178" spans="1:4" x14ac:dyDescent="0.25">
      <c r="A6178" s="10">
        <v>44088.625</v>
      </c>
      <c r="B6178" s="10">
        <f>DATE(1904,MONTH(Data_Warmte[[#This Row],[Datumtijd]]),DAY(Data_Warmte[[#This Row],[Datumtijd]]))+TIME(HOUR(Data_Warmte[[#This Row],[Datumtijd]]),MINUTE(Data_Warmte[[#This Row],[Datumtijd]]),SECOND(Data_Warmte[[#This Row],[Datumtijd]]))</f>
        <v>1719.625</v>
      </c>
      <c r="C6178" s="11">
        <v>2.0304010000000001E-5</v>
      </c>
      <c r="D6178" s="7">
        <f>Data_Warmte[[#This Row],[Fractie]]/MAX(Data_Warmte[Fractie])</f>
        <v>4.9156738643743397E-2</v>
      </c>
    </row>
    <row r="6179" spans="1:4" x14ac:dyDescent="0.25">
      <c r="A6179" s="10">
        <v>44088.666666666664</v>
      </c>
      <c r="B6179" s="10">
        <f>DATE(1904,MONTH(Data_Warmte[[#This Row],[Datumtijd]]),DAY(Data_Warmte[[#This Row],[Datumtijd]]))+TIME(HOUR(Data_Warmte[[#This Row],[Datumtijd]]),MINUTE(Data_Warmte[[#This Row],[Datumtijd]]),SECOND(Data_Warmte[[#This Row],[Datumtijd]]))</f>
        <v>1719.6666666666667</v>
      </c>
      <c r="C6179" s="11">
        <v>4.0068719999999979E-5</v>
      </c>
      <c r="D6179" s="7">
        <f>Data_Warmte[[#This Row],[Fractie]]/MAX(Data_Warmte[Fractie])</f>
        <v>9.7007812586249353E-2</v>
      </c>
    </row>
    <row r="6180" spans="1:4" x14ac:dyDescent="0.25">
      <c r="A6180" s="10">
        <v>44088.708333333336</v>
      </c>
      <c r="B6180" s="10">
        <f>DATE(1904,MONTH(Data_Warmte[[#This Row],[Datumtijd]]),DAY(Data_Warmte[[#This Row],[Datumtijd]]))+TIME(HOUR(Data_Warmte[[#This Row],[Datumtijd]]),MINUTE(Data_Warmte[[#This Row],[Datumtijd]]),SECOND(Data_Warmte[[#This Row],[Datumtijd]]))</f>
        <v>1719.7083333333333</v>
      </c>
      <c r="C6180" s="11">
        <v>6.0516299999999968E-5</v>
      </c>
      <c r="D6180" s="7">
        <f>Data_Warmte[[#This Row],[Fractie]]/MAX(Data_Warmte[Fractie])</f>
        <v>0.14651213936490215</v>
      </c>
    </row>
    <row r="6181" spans="1:4" x14ac:dyDescent="0.25">
      <c r="A6181" s="10">
        <v>44088.75</v>
      </c>
      <c r="B6181" s="10">
        <f>DATE(1904,MONTH(Data_Warmte[[#This Row],[Datumtijd]]),DAY(Data_Warmte[[#This Row],[Datumtijd]]))+TIME(HOUR(Data_Warmte[[#This Row],[Datumtijd]]),MINUTE(Data_Warmte[[#This Row],[Datumtijd]]),SECOND(Data_Warmte[[#This Row],[Datumtijd]]))</f>
        <v>1719.75</v>
      </c>
      <c r="C6181" s="11">
        <v>6.1520500000000002E-5</v>
      </c>
      <c r="D6181" s="7">
        <f>Data_Warmte[[#This Row],[Fractie]]/MAX(Data_Warmte[Fractie])</f>
        <v>0.14894334369084805</v>
      </c>
    </row>
    <row r="6182" spans="1:4" x14ac:dyDescent="0.25">
      <c r="A6182" s="10">
        <v>44088.791666666664</v>
      </c>
      <c r="B6182" s="10">
        <f>DATE(1904,MONTH(Data_Warmte[[#This Row],[Datumtijd]]),DAY(Data_Warmte[[#This Row],[Datumtijd]]))+TIME(HOUR(Data_Warmte[[#This Row],[Datumtijd]]),MINUTE(Data_Warmte[[#This Row],[Datumtijd]]),SECOND(Data_Warmte[[#This Row],[Datumtijd]]))</f>
        <v>1719.7916666666667</v>
      </c>
      <c r="C6182" s="11">
        <v>5.6545550000000006E-5</v>
      </c>
      <c r="D6182" s="7">
        <f>Data_Warmte[[#This Row],[Fractie]]/MAX(Data_Warmte[Fractie])</f>
        <v>0.13689881076776089</v>
      </c>
    </row>
    <row r="6183" spans="1:4" x14ac:dyDescent="0.25">
      <c r="A6183" s="10">
        <v>44088.833333333336</v>
      </c>
      <c r="B6183" s="10">
        <f>DATE(1904,MONTH(Data_Warmte[[#This Row],[Datumtijd]]),DAY(Data_Warmte[[#This Row],[Datumtijd]]))+TIME(HOUR(Data_Warmte[[#This Row],[Datumtijd]]),MINUTE(Data_Warmte[[#This Row],[Datumtijd]]),SECOND(Data_Warmte[[#This Row],[Datumtijd]]))</f>
        <v>1719.8333333333333</v>
      </c>
      <c r="C6183" s="11">
        <v>4.6135820000000021E-5</v>
      </c>
      <c r="D6183" s="7">
        <f>Data_Warmte[[#This Row],[Fractie]]/MAX(Data_Warmte[Fractie])</f>
        <v>0.11169647994927064</v>
      </c>
    </row>
    <row r="6184" spans="1:4" x14ac:dyDescent="0.25">
      <c r="A6184" s="10">
        <v>44088.875</v>
      </c>
      <c r="B6184" s="10">
        <f>DATE(1904,MONTH(Data_Warmte[[#This Row],[Datumtijd]]),DAY(Data_Warmte[[#This Row],[Datumtijd]]))+TIME(HOUR(Data_Warmte[[#This Row],[Datumtijd]]),MINUTE(Data_Warmte[[#This Row],[Datumtijd]]),SECOND(Data_Warmte[[#This Row],[Datumtijd]]))</f>
        <v>1719.875</v>
      </c>
      <c r="C6184" s="11">
        <v>3.4560260000000013E-5</v>
      </c>
      <c r="D6184" s="7">
        <f>Data_Warmte[[#This Row],[Fractie]]/MAX(Data_Warmte[Fractie])</f>
        <v>8.3671632760219272E-2</v>
      </c>
    </row>
    <row r="6185" spans="1:4" x14ac:dyDescent="0.25">
      <c r="A6185" s="10">
        <v>44088.916666666664</v>
      </c>
      <c r="B6185" s="10">
        <f>DATE(1904,MONTH(Data_Warmte[[#This Row],[Datumtijd]]),DAY(Data_Warmte[[#This Row],[Datumtijd]]))+TIME(HOUR(Data_Warmte[[#This Row],[Datumtijd]]),MINUTE(Data_Warmte[[#This Row],[Datumtijd]]),SECOND(Data_Warmte[[#This Row],[Datumtijd]]))</f>
        <v>1719.9166666666667</v>
      </c>
      <c r="C6185" s="11">
        <v>2.5961500000000002E-5</v>
      </c>
      <c r="D6185" s="7">
        <f>Data_Warmte[[#This Row],[Fractie]]/MAX(Data_Warmte[Fractie])</f>
        <v>6.2853725461105681E-2</v>
      </c>
    </row>
    <row r="6186" spans="1:4" x14ac:dyDescent="0.25">
      <c r="A6186" s="10">
        <v>44088.958333333336</v>
      </c>
      <c r="B6186" s="10">
        <f>DATE(1904,MONTH(Data_Warmte[[#This Row],[Datumtijd]]),DAY(Data_Warmte[[#This Row],[Datumtijd]]))+TIME(HOUR(Data_Warmte[[#This Row],[Datumtijd]]),MINUTE(Data_Warmte[[#This Row],[Datumtijd]]),SECOND(Data_Warmte[[#This Row],[Datumtijd]]))</f>
        <v>1719.9583333333333</v>
      </c>
      <c r="C6186" s="11">
        <v>1.9971359999999997E-5</v>
      </c>
      <c r="D6186" s="7">
        <f>Data_Warmte[[#This Row],[Fractie]]/MAX(Data_Warmte[Fractie])</f>
        <v>4.8351381026709057E-2</v>
      </c>
    </row>
    <row r="6187" spans="1:4" x14ac:dyDescent="0.25">
      <c r="A6187" s="10">
        <v>44089</v>
      </c>
      <c r="B6187" s="10">
        <f>DATE(1904,MONTH(Data_Warmte[[#This Row],[Datumtijd]]),DAY(Data_Warmte[[#This Row],[Datumtijd]]))+TIME(HOUR(Data_Warmte[[#This Row],[Datumtijd]]),MINUTE(Data_Warmte[[#This Row],[Datumtijd]]),SECOND(Data_Warmte[[#This Row],[Datumtijd]]))</f>
        <v>1720</v>
      </c>
      <c r="C6187" s="11">
        <v>1.2197349999999996E-5</v>
      </c>
      <c r="D6187" s="7">
        <f>Data_Warmte[[#This Row],[Fractie]]/MAX(Data_Warmte[Fractie])</f>
        <v>2.9530223147854206E-2</v>
      </c>
    </row>
    <row r="6188" spans="1:4" x14ac:dyDescent="0.25">
      <c r="A6188" s="10">
        <v>44089.041666666664</v>
      </c>
      <c r="B6188" s="10">
        <f>DATE(1904,MONTH(Data_Warmte[[#This Row],[Datumtijd]]),DAY(Data_Warmte[[#This Row],[Datumtijd]]))+TIME(HOUR(Data_Warmte[[#This Row],[Datumtijd]]),MINUTE(Data_Warmte[[#This Row],[Datumtijd]]),SECOND(Data_Warmte[[#This Row],[Datumtijd]]))</f>
        <v>1720.0416666666667</v>
      </c>
      <c r="C6188" s="11">
        <v>1.142311E-5</v>
      </c>
      <c r="D6188" s="7">
        <f>Data_Warmte[[#This Row],[Fractie]]/MAX(Data_Warmte[Fractie])</f>
        <v>2.7655760254685236E-2</v>
      </c>
    </row>
    <row r="6189" spans="1:4" x14ac:dyDescent="0.25">
      <c r="A6189" s="10">
        <v>44089.083333333336</v>
      </c>
      <c r="B6189" s="10">
        <f>DATE(1904,MONTH(Data_Warmte[[#This Row],[Datumtijd]]),DAY(Data_Warmte[[#This Row],[Datumtijd]]))+TIME(HOUR(Data_Warmte[[#This Row],[Datumtijd]]),MINUTE(Data_Warmte[[#This Row],[Datumtijd]]),SECOND(Data_Warmte[[#This Row],[Datumtijd]]))</f>
        <v>1720.0833333333333</v>
      </c>
      <c r="C6189" s="11">
        <v>1.1380119999999998E-5</v>
      </c>
      <c r="D6189" s="7">
        <f>Data_Warmte[[#This Row],[Fractie]]/MAX(Data_Warmte[Fractie])</f>
        <v>2.7551679918126369E-2</v>
      </c>
    </row>
    <row r="6190" spans="1:4" x14ac:dyDescent="0.25">
      <c r="A6190" s="10">
        <v>44089.125</v>
      </c>
      <c r="B6190" s="10">
        <f>DATE(1904,MONTH(Data_Warmte[[#This Row],[Datumtijd]]),DAY(Data_Warmte[[#This Row],[Datumtijd]]))+TIME(HOUR(Data_Warmte[[#This Row],[Datumtijd]]),MINUTE(Data_Warmte[[#This Row],[Datumtijd]]),SECOND(Data_Warmte[[#This Row],[Datumtijd]]))</f>
        <v>1720.125</v>
      </c>
      <c r="C6190" s="11">
        <v>1.2738839999999998E-5</v>
      </c>
      <c r="D6190" s="7">
        <f>Data_Warmte[[#This Row],[Fractie]]/MAX(Data_Warmte[Fractie])</f>
        <v>3.0841189917876519E-2</v>
      </c>
    </row>
    <row r="6191" spans="1:4" x14ac:dyDescent="0.25">
      <c r="A6191" s="10">
        <v>44089.166666666664</v>
      </c>
      <c r="B6191" s="10">
        <f>DATE(1904,MONTH(Data_Warmte[[#This Row],[Datumtijd]]),DAY(Data_Warmte[[#This Row],[Datumtijd]]))+TIME(HOUR(Data_Warmte[[#This Row],[Datumtijd]]),MINUTE(Data_Warmte[[#This Row],[Datumtijd]]),SECOND(Data_Warmte[[#This Row],[Datumtijd]]))</f>
        <v>1720.1666666666667</v>
      </c>
      <c r="C6191" s="11">
        <v>1.2241100000000002E-5</v>
      </c>
      <c r="D6191" s="7">
        <f>Data_Warmte[[#This Row],[Fractie]]/MAX(Data_Warmte[Fractie])</f>
        <v>2.9636143471753973E-2</v>
      </c>
    </row>
    <row r="6192" spans="1:4" x14ac:dyDescent="0.25">
      <c r="A6192" s="10">
        <v>44089.208333333336</v>
      </c>
      <c r="B6192" s="10">
        <f>DATE(1904,MONTH(Data_Warmte[[#This Row],[Datumtijd]]),DAY(Data_Warmte[[#This Row],[Datumtijd]]))+TIME(HOUR(Data_Warmte[[#This Row],[Datumtijd]]),MINUTE(Data_Warmte[[#This Row],[Datumtijd]]),SECOND(Data_Warmte[[#This Row],[Datumtijd]]))</f>
        <v>1720.2083333333333</v>
      </c>
      <c r="C6192" s="11">
        <v>2.0542800000000009E-5</v>
      </c>
      <c r="D6192" s="7">
        <f>Data_Warmte[[#This Row],[Fractie]]/MAX(Data_Warmte[Fractie])</f>
        <v>4.9734857824178191E-2</v>
      </c>
    </row>
    <row r="6193" spans="1:4" x14ac:dyDescent="0.25">
      <c r="A6193" s="10">
        <v>44089.25</v>
      </c>
      <c r="B6193" s="10">
        <f>DATE(1904,MONTH(Data_Warmte[[#This Row],[Datumtijd]]),DAY(Data_Warmte[[#This Row],[Datumtijd]]))+TIME(HOUR(Data_Warmte[[#This Row],[Datumtijd]]),MINUTE(Data_Warmte[[#This Row],[Datumtijd]]),SECOND(Data_Warmte[[#This Row],[Datumtijd]]))</f>
        <v>1720.25</v>
      </c>
      <c r="C6193" s="11">
        <v>4.8757760000000007E-5</v>
      </c>
      <c r="D6193" s="7">
        <f>Data_Warmte[[#This Row],[Fractie]]/MAX(Data_Warmte[Fractie])</f>
        <v>0.11804429101317258</v>
      </c>
    </row>
    <row r="6194" spans="1:4" x14ac:dyDescent="0.25">
      <c r="A6194" s="10">
        <v>44089.291666666664</v>
      </c>
      <c r="B6194" s="10">
        <f>DATE(1904,MONTH(Data_Warmte[[#This Row],[Datumtijd]]),DAY(Data_Warmte[[#This Row],[Datumtijd]]))+TIME(HOUR(Data_Warmte[[#This Row],[Datumtijd]]),MINUTE(Data_Warmte[[#This Row],[Datumtijd]]),SECOND(Data_Warmte[[#This Row],[Datumtijd]]))</f>
        <v>1720.2916666666667</v>
      </c>
      <c r="C6194" s="11">
        <v>6.4659000000000019E-5</v>
      </c>
      <c r="D6194" s="7">
        <f>Data_Warmte[[#This Row],[Fractie]]/MAX(Data_Warmte[Fractie])</f>
        <v>0.15654176509791934</v>
      </c>
    </row>
    <row r="6195" spans="1:4" x14ac:dyDescent="0.25">
      <c r="A6195" s="10">
        <v>44089.333333333336</v>
      </c>
      <c r="B6195" s="10">
        <f>DATE(1904,MONTH(Data_Warmte[[#This Row],[Datumtijd]]),DAY(Data_Warmte[[#This Row],[Datumtijd]]))+TIME(HOUR(Data_Warmte[[#This Row],[Datumtijd]]),MINUTE(Data_Warmte[[#This Row],[Datumtijd]]),SECOND(Data_Warmte[[#This Row],[Datumtijd]]))</f>
        <v>1720.3333333333333</v>
      </c>
      <c r="C6195" s="11">
        <v>5.6037940000000011E-5</v>
      </c>
      <c r="D6195" s="7">
        <f>Data_Warmte[[#This Row],[Fractie]]/MAX(Data_Warmte[Fractie])</f>
        <v>0.13566986869656655</v>
      </c>
    </row>
    <row r="6196" spans="1:4" x14ac:dyDescent="0.25">
      <c r="A6196" s="10">
        <v>44089.375</v>
      </c>
      <c r="B6196" s="10">
        <f>DATE(1904,MONTH(Data_Warmte[[#This Row],[Datumtijd]]),DAY(Data_Warmte[[#This Row],[Datumtijd]]))+TIME(HOUR(Data_Warmte[[#This Row],[Datumtijd]]),MINUTE(Data_Warmte[[#This Row],[Datumtijd]]),SECOND(Data_Warmte[[#This Row],[Datumtijd]]))</f>
        <v>1720.375</v>
      </c>
      <c r="C6196" s="11">
        <v>3.2971710000000022E-5</v>
      </c>
      <c r="D6196" s="7">
        <f>Data_Warmte[[#This Row],[Fractie]]/MAX(Data_Warmte[Fractie])</f>
        <v>7.9825696062369042E-2</v>
      </c>
    </row>
    <row r="6197" spans="1:4" x14ac:dyDescent="0.25">
      <c r="A6197" s="10">
        <v>44089.416666666664</v>
      </c>
      <c r="B6197" s="10">
        <f>DATE(1904,MONTH(Data_Warmte[[#This Row],[Datumtijd]]),DAY(Data_Warmte[[#This Row],[Datumtijd]]))+TIME(HOUR(Data_Warmte[[#This Row],[Datumtijd]]),MINUTE(Data_Warmte[[#This Row],[Datumtijd]]),SECOND(Data_Warmte[[#This Row],[Datumtijd]]))</f>
        <v>1720.4166666666667</v>
      </c>
      <c r="C6197" s="11">
        <v>2.0129999999999999E-5</v>
      </c>
      <c r="D6197" s="7">
        <f>Data_Warmte[[#This Row],[Fractie]]/MAX(Data_Warmte[Fractie])</f>
        <v>4.873545417375949E-2</v>
      </c>
    </row>
    <row r="6198" spans="1:4" x14ac:dyDescent="0.25">
      <c r="A6198" s="10">
        <v>44089.458333333336</v>
      </c>
      <c r="B6198" s="10">
        <f>DATE(1904,MONTH(Data_Warmte[[#This Row],[Datumtijd]]),DAY(Data_Warmte[[#This Row],[Datumtijd]]))+TIME(HOUR(Data_Warmte[[#This Row],[Datumtijd]]),MINUTE(Data_Warmte[[#This Row],[Datumtijd]]),SECOND(Data_Warmte[[#This Row],[Datumtijd]]))</f>
        <v>1720.4583333333333</v>
      </c>
      <c r="C6198" s="11">
        <v>2.2079999999999999E-5</v>
      </c>
      <c r="D6198" s="7">
        <f>Data_Warmte[[#This Row],[Fractie]]/MAX(Data_Warmte[Fractie])</f>
        <v>5.3456474324719803E-2</v>
      </c>
    </row>
    <row r="6199" spans="1:4" x14ac:dyDescent="0.25">
      <c r="A6199" s="10">
        <v>44089.5</v>
      </c>
      <c r="B6199" s="10">
        <f>DATE(1904,MONTH(Data_Warmte[[#This Row],[Datumtijd]]),DAY(Data_Warmte[[#This Row],[Datumtijd]]))+TIME(HOUR(Data_Warmte[[#This Row],[Datumtijd]]),MINUTE(Data_Warmte[[#This Row],[Datumtijd]]),SECOND(Data_Warmte[[#This Row],[Datumtijd]]))</f>
        <v>1720.5</v>
      </c>
      <c r="C6199" s="11">
        <v>2.1489999999999999E-5</v>
      </c>
      <c r="D6199" s="7">
        <f>Data_Warmte[[#This Row],[Fractie]]/MAX(Data_Warmte[Fractie])</f>
        <v>5.2028063099557452E-2</v>
      </c>
    </row>
    <row r="6200" spans="1:4" x14ac:dyDescent="0.25">
      <c r="A6200" s="10">
        <v>44089.541666666664</v>
      </c>
      <c r="B6200" s="10">
        <f>DATE(1904,MONTH(Data_Warmte[[#This Row],[Datumtijd]]),DAY(Data_Warmte[[#This Row],[Datumtijd]]))+TIME(HOUR(Data_Warmte[[#This Row],[Datumtijd]]),MINUTE(Data_Warmte[[#This Row],[Datumtijd]]),SECOND(Data_Warmte[[#This Row],[Datumtijd]]))</f>
        <v>1720.5416666666667</v>
      </c>
      <c r="C6200" s="11">
        <v>1.7600000000000001E-5</v>
      </c>
      <c r="D6200" s="7">
        <f>Data_Warmte[[#This Row],[Fractie]]/MAX(Data_Warmte[Fractie])</f>
        <v>4.2610233157385352E-2</v>
      </c>
    </row>
    <row r="6201" spans="1:4" x14ac:dyDescent="0.25">
      <c r="A6201" s="10">
        <v>44089.583333333336</v>
      </c>
      <c r="B6201" s="10">
        <f>DATE(1904,MONTH(Data_Warmte[[#This Row],[Datumtijd]]),DAY(Data_Warmte[[#This Row],[Datumtijd]]))+TIME(HOUR(Data_Warmte[[#This Row],[Datumtijd]]),MINUTE(Data_Warmte[[#This Row],[Datumtijd]]),SECOND(Data_Warmte[[#This Row],[Datumtijd]]))</f>
        <v>1720.5833333333333</v>
      </c>
      <c r="C6201" s="11">
        <v>1.6120000000000002E-5</v>
      </c>
      <c r="D6201" s="7">
        <f>Data_Warmte[[#This Row],[Fractie]]/MAX(Data_Warmte[Fractie])</f>
        <v>3.9027099914605221E-2</v>
      </c>
    </row>
    <row r="6202" spans="1:4" x14ac:dyDescent="0.25">
      <c r="A6202" s="10">
        <v>44089.625</v>
      </c>
      <c r="B6202" s="10">
        <f>DATE(1904,MONTH(Data_Warmte[[#This Row],[Datumtijd]]),DAY(Data_Warmte[[#This Row],[Datumtijd]]))+TIME(HOUR(Data_Warmte[[#This Row],[Datumtijd]]),MINUTE(Data_Warmte[[#This Row],[Datumtijd]]),SECOND(Data_Warmte[[#This Row],[Datumtijd]]))</f>
        <v>1720.625</v>
      </c>
      <c r="C6202" s="11">
        <v>1.9226219999999997E-5</v>
      </c>
      <c r="D6202" s="7">
        <f>Data_Warmte[[#This Row],[Fractie]]/MAX(Data_Warmte[Fractie])</f>
        <v>4.654737028040825E-2</v>
      </c>
    </row>
    <row r="6203" spans="1:4" x14ac:dyDescent="0.25">
      <c r="A6203" s="10">
        <v>44089.666666666664</v>
      </c>
      <c r="B6203" s="10">
        <f>DATE(1904,MONTH(Data_Warmte[[#This Row],[Datumtijd]]),DAY(Data_Warmte[[#This Row],[Datumtijd]]))+TIME(HOUR(Data_Warmte[[#This Row],[Datumtijd]]),MINUTE(Data_Warmte[[#This Row],[Datumtijd]]),SECOND(Data_Warmte[[#This Row],[Datumtijd]]))</f>
        <v>1720.6666666666667</v>
      </c>
      <c r="C6203" s="11">
        <v>3.6995879999999995E-5</v>
      </c>
      <c r="D6203" s="7">
        <f>Data_Warmte[[#This Row],[Fractie]]/MAX(Data_Warmte[Fractie])</f>
        <v>8.9568356401286894E-2</v>
      </c>
    </row>
    <row r="6204" spans="1:4" x14ac:dyDescent="0.25">
      <c r="A6204" s="10">
        <v>44089.708333333336</v>
      </c>
      <c r="B6204" s="10">
        <f>DATE(1904,MONTH(Data_Warmte[[#This Row],[Datumtijd]]),DAY(Data_Warmte[[#This Row],[Datumtijd]]))+TIME(HOUR(Data_Warmte[[#This Row],[Datumtijd]]),MINUTE(Data_Warmte[[#This Row],[Datumtijd]]),SECOND(Data_Warmte[[#This Row],[Datumtijd]]))</f>
        <v>1720.7083333333333</v>
      </c>
      <c r="C6204" s="11">
        <v>5.9947319999999969E-5</v>
      </c>
      <c r="D6204" s="7">
        <f>Data_Warmte[[#This Row],[Fractie]]/MAX(Data_Warmte[Fractie])</f>
        <v>0.14513461831593116</v>
      </c>
    </row>
    <row r="6205" spans="1:4" x14ac:dyDescent="0.25">
      <c r="A6205" s="10">
        <v>44089.75</v>
      </c>
      <c r="B6205" s="10">
        <f>DATE(1904,MONTH(Data_Warmte[[#This Row],[Datumtijd]]),DAY(Data_Warmte[[#This Row],[Datumtijd]]))+TIME(HOUR(Data_Warmte[[#This Row],[Datumtijd]]),MINUTE(Data_Warmte[[#This Row],[Datumtijd]]),SECOND(Data_Warmte[[#This Row],[Datumtijd]]))</f>
        <v>1720.75</v>
      </c>
      <c r="C6205" s="11">
        <v>6.2375749999999997E-5</v>
      </c>
      <c r="D6205" s="7">
        <f>Data_Warmte[[#This Row],[Fractie]]/MAX(Data_Warmte[Fractie])</f>
        <v>0.15101393470833974</v>
      </c>
    </row>
    <row r="6206" spans="1:4" x14ac:dyDescent="0.25">
      <c r="A6206" s="10">
        <v>44089.791666666664</v>
      </c>
      <c r="B6206" s="10">
        <f>DATE(1904,MONTH(Data_Warmte[[#This Row],[Datumtijd]]),DAY(Data_Warmte[[#This Row],[Datumtijd]]))+TIME(HOUR(Data_Warmte[[#This Row],[Datumtijd]]),MINUTE(Data_Warmte[[#This Row],[Datumtijd]]),SECOND(Data_Warmte[[#This Row],[Datumtijd]]))</f>
        <v>1720.7916666666667</v>
      </c>
      <c r="C6206" s="11">
        <v>5.9318260000000008E-5</v>
      </c>
      <c r="D6206" s="7">
        <f>Data_Warmte[[#This Row],[Fractie]]/MAX(Data_Warmte[Fractie])</f>
        <v>0.14361164142559121</v>
      </c>
    </row>
    <row r="6207" spans="1:4" x14ac:dyDescent="0.25">
      <c r="A6207" s="10">
        <v>44089.833333333336</v>
      </c>
      <c r="B6207" s="10">
        <f>DATE(1904,MONTH(Data_Warmte[[#This Row],[Datumtijd]]),DAY(Data_Warmte[[#This Row],[Datumtijd]]))+TIME(HOUR(Data_Warmte[[#This Row],[Datumtijd]]),MINUTE(Data_Warmte[[#This Row],[Datumtijd]]),SECOND(Data_Warmte[[#This Row],[Datumtijd]]))</f>
        <v>1720.8333333333333</v>
      </c>
      <c r="C6207" s="11">
        <v>4.9609990000000007E-5</v>
      </c>
      <c r="D6207" s="7">
        <f>Data_Warmte[[#This Row],[Fractie]]/MAX(Data_Warmte[Fractie])</f>
        <v>0.12010757050202023</v>
      </c>
    </row>
    <row r="6208" spans="1:4" x14ac:dyDescent="0.25">
      <c r="A6208" s="10">
        <v>44089.875</v>
      </c>
      <c r="B6208" s="10">
        <f>DATE(1904,MONTH(Data_Warmte[[#This Row],[Datumtijd]]),DAY(Data_Warmte[[#This Row],[Datumtijd]]))+TIME(HOUR(Data_Warmte[[#This Row],[Datumtijd]]),MINUTE(Data_Warmte[[#This Row],[Datumtijd]]),SECOND(Data_Warmte[[#This Row],[Datumtijd]]))</f>
        <v>1720.875</v>
      </c>
      <c r="C6208" s="11">
        <v>3.8499650000000003E-5</v>
      </c>
      <c r="D6208" s="7">
        <f>Data_Warmte[[#This Row],[Fractie]]/MAX(Data_Warmte[Fractie])</f>
        <v>9.3209037669189268E-2</v>
      </c>
    </row>
    <row r="6209" spans="1:4" x14ac:dyDescent="0.25">
      <c r="A6209" s="10">
        <v>44089.916666666664</v>
      </c>
      <c r="B6209" s="10">
        <f>DATE(1904,MONTH(Data_Warmte[[#This Row],[Datumtijd]]),DAY(Data_Warmte[[#This Row],[Datumtijd]]))+TIME(HOUR(Data_Warmte[[#This Row],[Datumtijd]]),MINUTE(Data_Warmte[[#This Row],[Datumtijd]]),SECOND(Data_Warmte[[#This Row],[Datumtijd]]))</f>
        <v>1720.9166666666667</v>
      </c>
      <c r="C6209" s="11">
        <v>2.8442000000000003E-5</v>
      </c>
      <c r="D6209" s="7">
        <f>Data_Warmte[[#This Row],[Fractie]]/MAX(Data_Warmte[Fractie])</f>
        <v>6.8859105196724682E-2</v>
      </c>
    </row>
    <row r="6210" spans="1:4" x14ac:dyDescent="0.25">
      <c r="A6210" s="10">
        <v>44089.958333333336</v>
      </c>
      <c r="B6210" s="10">
        <f>DATE(1904,MONTH(Data_Warmte[[#This Row],[Datumtijd]]),DAY(Data_Warmte[[#This Row],[Datumtijd]]))+TIME(HOUR(Data_Warmte[[#This Row],[Datumtijd]]),MINUTE(Data_Warmte[[#This Row],[Datumtijd]]),SECOND(Data_Warmte[[#This Row],[Datumtijd]]))</f>
        <v>1720.9583333333333</v>
      </c>
      <c r="C6210" s="11">
        <v>2.115176E-5</v>
      </c>
      <c r="D6210" s="7">
        <f>Data_Warmte[[#This Row],[Fractie]]/MAX(Data_Warmte[Fractie])</f>
        <v>5.1209171891423703E-2</v>
      </c>
    </row>
    <row r="6211" spans="1:4" x14ac:dyDescent="0.25">
      <c r="A6211" s="10">
        <v>44090</v>
      </c>
      <c r="B6211" s="10">
        <f>DATE(1904,MONTH(Data_Warmte[[#This Row],[Datumtijd]]),DAY(Data_Warmte[[#This Row],[Datumtijd]]))+TIME(HOUR(Data_Warmte[[#This Row],[Datumtijd]]),MINUTE(Data_Warmte[[#This Row],[Datumtijd]]),SECOND(Data_Warmte[[#This Row],[Datumtijd]]))</f>
        <v>1721</v>
      </c>
      <c r="C6211" s="11">
        <v>1.2649749999999995E-5</v>
      </c>
      <c r="D6211" s="7">
        <f>Data_Warmte[[#This Row],[Fractie]]/MAX(Data_Warmte[Fractie])</f>
        <v>3.0625499822876996E-2</v>
      </c>
    </row>
    <row r="6212" spans="1:4" x14ac:dyDescent="0.25">
      <c r="A6212" s="10">
        <v>44090.041666666664</v>
      </c>
      <c r="B6212" s="10">
        <f>DATE(1904,MONTH(Data_Warmte[[#This Row],[Datumtijd]]),DAY(Data_Warmte[[#This Row],[Datumtijd]]))+TIME(HOUR(Data_Warmte[[#This Row],[Datumtijd]]),MINUTE(Data_Warmte[[#This Row],[Datumtijd]]),SECOND(Data_Warmte[[#This Row],[Datumtijd]]))</f>
        <v>1721.0416666666667</v>
      </c>
      <c r="C6212" s="11">
        <v>1.1581840000000001E-5</v>
      </c>
      <c r="D6212" s="7">
        <f>Data_Warmte[[#This Row],[Fractie]]/MAX(Data_Warmte[Fractie])</f>
        <v>2.804005129497341E-2</v>
      </c>
    </row>
    <row r="6213" spans="1:4" x14ac:dyDescent="0.25">
      <c r="A6213" s="10">
        <v>44090.083333333336</v>
      </c>
      <c r="B6213" s="10">
        <f>DATE(1904,MONTH(Data_Warmte[[#This Row],[Datumtijd]]),DAY(Data_Warmte[[#This Row],[Datumtijd]]))+TIME(HOUR(Data_Warmte[[#This Row],[Datumtijd]]),MINUTE(Data_Warmte[[#This Row],[Datumtijd]]),SECOND(Data_Warmte[[#This Row],[Datumtijd]]))</f>
        <v>1721.0833333333333</v>
      </c>
      <c r="C6213" s="11">
        <v>1.1694279999999996E-5</v>
      </c>
      <c r="D6213" s="7">
        <f>Data_Warmte[[#This Row],[Fractie]]/MAX(Data_Warmte[Fractie])</f>
        <v>2.8312272579985694E-2</v>
      </c>
    </row>
    <row r="6214" spans="1:4" x14ac:dyDescent="0.25">
      <c r="A6214" s="10">
        <v>44090.125</v>
      </c>
      <c r="B6214" s="10">
        <f>DATE(1904,MONTH(Data_Warmte[[#This Row],[Datumtijd]]),DAY(Data_Warmte[[#This Row],[Datumtijd]]))+TIME(HOUR(Data_Warmte[[#This Row],[Datumtijd]]),MINUTE(Data_Warmte[[#This Row],[Datumtijd]]),SECOND(Data_Warmte[[#This Row],[Datumtijd]]))</f>
        <v>1721.125</v>
      </c>
      <c r="C6214" s="11">
        <v>1.2940859999999997E-5</v>
      </c>
      <c r="D6214" s="7">
        <f>Data_Warmte[[#This Row],[Fractie]]/MAX(Data_Warmte[Fractie])</f>
        <v>3.1330287605516004E-2</v>
      </c>
    </row>
    <row r="6215" spans="1:4" x14ac:dyDescent="0.25">
      <c r="A6215" s="10">
        <v>44090.166666666664</v>
      </c>
      <c r="B6215" s="10">
        <f>DATE(1904,MONTH(Data_Warmte[[#This Row],[Datumtijd]]),DAY(Data_Warmte[[#This Row],[Datumtijd]]))+TIME(HOUR(Data_Warmte[[#This Row],[Datumtijd]]),MINUTE(Data_Warmte[[#This Row],[Datumtijd]]),SECOND(Data_Warmte[[#This Row],[Datumtijd]]))</f>
        <v>1721.1666666666667</v>
      </c>
      <c r="C6215" s="11">
        <v>1.240204E-5</v>
      </c>
      <c r="D6215" s="7">
        <f>Data_Warmte[[#This Row],[Fractie]]/MAX(Data_Warmte[Fractie])</f>
        <v>3.0025785001546557E-2</v>
      </c>
    </row>
    <row r="6216" spans="1:4" x14ac:dyDescent="0.25">
      <c r="A6216" s="10">
        <v>44090.208333333336</v>
      </c>
      <c r="B6216" s="10">
        <f>DATE(1904,MONTH(Data_Warmte[[#This Row],[Datumtijd]]),DAY(Data_Warmte[[#This Row],[Datumtijd]]))+TIME(HOUR(Data_Warmte[[#This Row],[Datumtijd]]),MINUTE(Data_Warmte[[#This Row],[Datumtijd]]),SECOND(Data_Warmte[[#This Row],[Datumtijd]]))</f>
        <v>1721.2083333333333</v>
      </c>
      <c r="C6216" s="11">
        <v>2.1260400000000004E-5</v>
      </c>
      <c r="D6216" s="7">
        <f>Data_Warmte[[#This Row],[Fractie]]/MAX(Data_Warmte[Fractie])</f>
        <v>5.1472193239731574E-2</v>
      </c>
    </row>
    <row r="6217" spans="1:4" x14ac:dyDescent="0.25">
      <c r="A6217" s="10">
        <v>44090.25</v>
      </c>
      <c r="B6217" s="10">
        <f>DATE(1904,MONTH(Data_Warmte[[#This Row],[Datumtijd]]),DAY(Data_Warmte[[#This Row],[Datumtijd]]))+TIME(HOUR(Data_Warmte[[#This Row],[Datumtijd]]),MINUTE(Data_Warmte[[#This Row],[Datumtijd]]),SECOND(Data_Warmte[[#This Row],[Datumtijd]]))</f>
        <v>1721.25</v>
      </c>
      <c r="C6217" s="11">
        <v>4.9220960000000006E-5</v>
      </c>
      <c r="D6217" s="7">
        <f>Data_Warmte[[#This Row],[Fractie]]/MAX(Data_Warmte[Fractie])</f>
        <v>0.11916571487672377</v>
      </c>
    </row>
    <row r="6218" spans="1:4" x14ac:dyDescent="0.25">
      <c r="A6218" s="10">
        <v>44090.291666666664</v>
      </c>
      <c r="B6218" s="10">
        <f>DATE(1904,MONTH(Data_Warmte[[#This Row],[Datumtijd]]),DAY(Data_Warmte[[#This Row],[Datumtijd]]))+TIME(HOUR(Data_Warmte[[#This Row],[Datumtijd]]),MINUTE(Data_Warmte[[#This Row],[Datumtijd]]),SECOND(Data_Warmte[[#This Row],[Datumtijd]]))</f>
        <v>1721.2916666666667</v>
      </c>
      <c r="C6218" s="11">
        <v>6.7119000000000019E-5</v>
      </c>
      <c r="D6218" s="7">
        <f>Data_Warmte[[#This Row],[Fractie]]/MAX(Data_Warmte[Fractie])</f>
        <v>0.16249751359605388</v>
      </c>
    </row>
    <row r="6219" spans="1:4" x14ac:dyDescent="0.25">
      <c r="A6219" s="10">
        <v>44090.333333333336</v>
      </c>
      <c r="B6219" s="10">
        <f>DATE(1904,MONTH(Data_Warmte[[#This Row],[Datumtijd]]),DAY(Data_Warmte[[#This Row],[Datumtijd]]))+TIME(HOUR(Data_Warmte[[#This Row],[Datumtijd]]),MINUTE(Data_Warmte[[#This Row],[Datumtijd]]),SECOND(Data_Warmte[[#This Row],[Datumtijd]]))</f>
        <v>1721.3333333333333</v>
      </c>
      <c r="C6219" s="11">
        <v>5.9317060000000019E-5</v>
      </c>
      <c r="D6219" s="7">
        <f>Data_Warmte[[#This Row],[Fractie]]/MAX(Data_Warmte[Fractie])</f>
        <v>0.14360873618242143</v>
      </c>
    </row>
    <row r="6220" spans="1:4" x14ac:dyDescent="0.25">
      <c r="A6220" s="10">
        <v>44090.375</v>
      </c>
      <c r="B6220" s="10">
        <f>DATE(1904,MONTH(Data_Warmte[[#This Row],[Datumtijd]]),DAY(Data_Warmte[[#This Row],[Datumtijd]]))+TIME(HOUR(Data_Warmte[[#This Row],[Datumtijd]]),MINUTE(Data_Warmte[[#This Row],[Datumtijd]]),SECOND(Data_Warmte[[#This Row],[Datumtijd]]))</f>
        <v>1721.375</v>
      </c>
      <c r="C6220" s="11">
        <v>3.5018849999999994E-5</v>
      </c>
      <c r="D6220" s="7">
        <f>Data_Warmte[[#This Row],[Fractie]]/MAX(Data_Warmte[Fractie])</f>
        <v>8.4781895647926347E-2</v>
      </c>
    </row>
    <row r="6221" spans="1:4" x14ac:dyDescent="0.25">
      <c r="A6221" s="10">
        <v>44090.416666666664</v>
      </c>
      <c r="B6221" s="10">
        <f>DATE(1904,MONTH(Data_Warmte[[#This Row],[Datumtijd]]),DAY(Data_Warmte[[#This Row],[Datumtijd]]))+TIME(HOUR(Data_Warmte[[#This Row],[Datumtijd]]),MINUTE(Data_Warmte[[#This Row],[Datumtijd]]),SECOND(Data_Warmte[[#This Row],[Datumtijd]]))</f>
        <v>1721.4166666666667</v>
      </c>
      <c r="C6221" s="11">
        <v>2.0129999999999999E-5</v>
      </c>
      <c r="D6221" s="7">
        <f>Data_Warmte[[#This Row],[Fractie]]/MAX(Data_Warmte[Fractie])</f>
        <v>4.873545417375949E-2</v>
      </c>
    </row>
    <row r="6222" spans="1:4" x14ac:dyDescent="0.25">
      <c r="A6222" s="10">
        <v>44090.458333333336</v>
      </c>
      <c r="B6222" s="10">
        <f>DATE(1904,MONTH(Data_Warmte[[#This Row],[Datumtijd]]),DAY(Data_Warmte[[#This Row],[Datumtijd]]))+TIME(HOUR(Data_Warmte[[#This Row],[Datumtijd]]),MINUTE(Data_Warmte[[#This Row],[Datumtijd]]),SECOND(Data_Warmte[[#This Row],[Datumtijd]]))</f>
        <v>1721.4583333333333</v>
      </c>
      <c r="C6222" s="11">
        <v>2.2079999999999999E-5</v>
      </c>
      <c r="D6222" s="7">
        <f>Data_Warmte[[#This Row],[Fractie]]/MAX(Data_Warmte[Fractie])</f>
        <v>5.3456474324719803E-2</v>
      </c>
    </row>
    <row r="6223" spans="1:4" x14ac:dyDescent="0.25">
      <c r="A6223" s="10">
        <v>44090.5</v>
      </c>
      <c r="B6223" s="10">
        <f>DATE(1904,MONTH(Data_Warmte[[#This Row],[Datumtijd]]),DAY(Data_Warmte[[#This Row],[Datumtijd]]))+TIME(HOUR(Data_Warmte[[#This Row],[Datumtijd]]),MINUTE(Data_Warmte[[#This Row],[Datumtijd]]),SECOND(Data_Warmte[[#This Row],[Datumtijd]]))</f>
        <v>1721.5</v>
      </c>
      <c r="C6223" s="11">
        <v>2.1489999999999999E-5</v>
      </c>
      <c r="D6223" s="7">
        <f>Data_Warmte[[#This Row],[Fractie]]/MAX(Data_Warmte[Fractie])</f>
        <v>5.2028063099557452E-2</v>
      </c>
    </row>
    <row r="6224" spans="1:4" x14ac:dyDescent="0.25">
      <c r="A6224" s="10">
        <v>44090.541666666664</v>
      </c>
      <c r="B6224" s="10">
        <f>DATE(1904,MONTH(Data_Warmte[[#This Row],[Datumtijd]]),DAY(Data_Warmte[[#This Row],[Datumtijd]]))+TIME(HOUR(Data_Warmte[[#This Row],[Datumtijd]]),MINUTE(Data_Warmte[[#This Row],[Datumtijd]]),SECOND(Data_Warmte[[#This Row],[Datumtijd]]))</f>
        <v>1721.5416666666667</v>
      </c>
      <c r="C6224" s="11">
        <v>1.7600000000000001E-5</v>
      </c>
      <c r="D6224" s="7">
        <f>Data_Warmte[[#This Row],[Fractie]]/MAX(Data_Warmte[Fractie])</f>
        <v>4.2610233157385352E-2</v>
      </c>
    </row>
    <row r="6225" spans="1:4" x14ac:dyDescent="0.25">
      <c r="A6225" s="10">
        <v>44090.583333333336</v>
      </c>
      <c r="B6225" s="10">
        <f>DATE(1904,MONTH(Data_Warmte[[#This Row],[Datumtijd]]),DAY(Data_Warmte[[#This Row],[Datumtijd]]))+TIME(HOUR(Data_Warmte[[#This Row],[Datumtijd]]),MINUTE(Data_Warmte[[#This Row],[Datumtijd]]),SECOND(Data_Warmte[[#This Row],[Datumtijd]]))</f>
        <v>1721.5833333333333</v>
      </c>
      <c r="C6225" s="11">
        <v>1.6120000000000002E-5</v>
      </c>
      <c r="D6225" s="7">
        <f>Data_Warmte[[#This Row],[Fractie]]/MAX(Data_Warmte[Fractie])</f>
        <v>3.9027099914605221E-2</v>
      </c>
    </row>
    <row r="6226" spans="1:4" x14ac:dyDescent="0.25">
      <c r="A6226" s="10">
        <v>44090.625</v>
      </c>
      <c r="B6226" s="10">
        <f>DATE(1904,MONTH(Data_Warmte[[#This Row],[Datumtijd]]),DAY(Data_Warmte[[#This Row],[Datumtijd]]))+TIME(HOUR(Data_Warmte[[#This Row],[Datumtijd]]),MINUTE(Data_Warmte[[#This Row],[Datumtijd]]),SECOND(Data_Warmte[[#This Row],[Datumtijd]]))</f>
        <v>1721.625</v>
      </c>
      <c r="C6226" s="11">
        <v>1.6779999999999999E-5</v>
      </c>
      <c r="D6226" s="7">
        <f>Data_Warmte[[#This Row],[Fractie]]/MAX(Data_Warmte[Fractie])</f>
        <v>4.0624983658007166E-2</v>
      </c>
    </row>
    <row r="6227" spans="1:4" x14ac:dyDescent="0.25">
      <c r="A6227" s="10">
        <v>44090.666666666664</v>
      </c>
      <c r="B6227" s="10">
        <f>DATE(1904,MONTH(Data_Warmte[[#This Row],[Datumtijd]]),DAY(Data_Warmte[[#This Row],[Datumtijd]]))+TIME(HOUR(Data_Warmte[[#This Row],[Datumtijd]]),MINUTE(Data_Warmte[[#This Row],[Datumtijd]]),SECOND(Data_Warmte[[#This Row],[Datumtijd]]))</f>
        <v>1721.6666666666667</v>
      </c>
      <c r="C6227" s="11">
        <v>3.8514639999999995E-5</v>
      </c>
      <c r="D6227" s="7">
        <f>Data_Warmte[[#This Row],[Fractie]]/MAX(Data_Warmte[Fractie])</f>
        <v>9.3245328998452268E-2</v>
      </c>
    </row>
    <row r="6228" spans="1:4" x14ac:dyDescent="0.25">
      <c r="A6228" s="10">
        <v>44090.708333333336</v>
      </c>
      <c r="B6228" s="10">
        <f>DATE(1904,MONTH(Data_Warmte[[#This Row],[Datumtijd]]),DAY(Data_Warmte[[#This Row],[Datumtijd]]))+TIME(HOUR(Data_Warmte[[#This Row],[Datumtijd]]),MINUTE(Data_Warmte[[#This Row],[Datumtijd]]),SECOND(Data_Warmte[[#This Row],[Datumtijd]]))</f>
        <v>1721.7083333333333</v>
      </c>
      <c r="C6228" s="11">
        <v>5.9201760000000004E-5</v>
      </c>
      <c r="D6228" s="7">
        <f>Data_Warmte[[#This Row],[Fractie]]/MAX(Data_Warmte[Fractie])</f>
        <v>0.14332959073452101</v>
      </c>
    </row>
    <row r="6229" spans="1:4" x14ac:dyDescent="0.25">
      <c r="A6229" s="10">
        <v>44090.75</v>
      </c>
      <c r="B6229" s="10">
        <f>DATE(1904,MONTH(Data_Warmte[[#This Row],[Datumtijd]]),DAY(Data_Warmte[[#This Row],[Datumtijd]]))+TIME(HOUR(Data_Warmte[[#This Row],[Datumtijd]]),MINUTE(Data_Warmte[[#This Row],[Datumtijd]]),SECOND(Data_Warmte[[#This Row],[Datumtijd]]))</f>
        <v>1721.75</v>
      </c>
      <c r="C6229" s="11">
        <v>6.1007349999999978E-5</v>
      </c>
      <c r="D6229" s="7">
        <f>Data_Warmte[[#This Row],[Fractie]]/MAX(Data_Warmte[Fractie])</f>
        <v>0.14770098908035298</v>
      </c>
    </row>
    <row r="6230" spans="1:4" x14ac:dyDescent="0.25">
      <c r="A6230" s="10">
        <v>44090.791666666664</v>
      </c>
      <c r="B6230" s="10">
        <f>DATE(1904,MONTH(Data_Warmte[[#This Row],[Datumtijd]]),DAY(Data_Warmte[[#This Row],[Datumtijd]]))+TIME(HOUR(Data_Warmte[[#This Row],[Datumtijd]]),MINUTE(Data_Warmte[[#This Row],[Datumtijd]]),SECOND(Data_Warmte[[#This Row],[Datumtijd]]))</f>
        <v>1721.7916666666667</v>
      </c>
      <c r="C6230" s="11">
        <v>5.8869050000000012E-5</v>
      </c>
      <c r="D6230" s="7">
        <f>Data_Warmte[[#This Row],[Fractie]]/MAX(Data_Warmte[Fractie])</f>
        <v>0.14252408785532822</v>
      </c>
    </row>
    <row r="6231" spans="1:4" x14ac:dyDescent="0.25">
      <c r="A6231" s="10">
        <v>44090.833333333336</v>
      </c>
      <c r="B6231" s="10">
        <f>DATE(1904,MONTH(Data_Warmte[[#This Row],[Datumtijd]]),DAY(Data_Warmte[[#This Row],[Datumtijd]]))+TIME(HOUR(Data_Warmte[[#This Row],[Datumtijd]]),MINUTE(Data_Warmte[[#This Row],[Datumtijd]]),SECOND(Data_Warmte[[#This Row],[Datumtijd]]))</f>
        <v>1721.8333333333333</v>
      </c>
      <c r="C6231" s="11">
        <v>4.9850140000000015E-5</v>
      </c>
      <c r="D6231" s="7">
        <f>Data_Warmte[[#This Row],[Fractie]]/MAX(Data_Warmte[Fractie])</f>
        <v>0.12068898229138082</v>
      </c>
    </row>
    <row r="6232" spans="1:4" x14ac:dyDescent="0.25">
      <c r="A6232" s="10">
        <v>44090.875</v>
      </c>
      <c r="B6232" s="10">
        <f>DATE(1904,MONTH(Data_Warmte[[#This Row],[Datumtijd]]),DAY(Data_Warmte[[#This Row],[Datumtijd]]))+TIME(HOUR(Data_Warmte[[#This Row],[Datumtijd]]),MINUTE(Data_Warmte[[#This Row],[Datumtijd]]),SECOND(Data_Warmte[[#This Row],[Datumtijd]]))</f>
        <v>1721.875</v>
      </c>
      <c r="C6232" s="11">
        <v>4.0035859999999998E-5</v>
      </c>
      <c r="D6232" s="7">
        <f>Data_Warmte[[#This Row],[Fractie]]/MAX(Data_Warmte[Fractie])</f>
        <v>9.6928257344115781E-2</v>
      </c>
    </row>
    <row r="6233" spans="1:4" x14ac:dyDescent="0.25">
      <c r="A6233" s="10">
        <v>44090.916666666664</v>
      </c>
      <c r="B6233" s="10">
        <f>DATE(1904,MONTH(Data_Warmte[[#This Row],[Datumtijd]]),DAY(Data_Warmte[[#This Row],[Datumtijd]]))+TIME(HOUR(Data_Warmte[[#This Row],[Datumtijd]]),MINUTE(Data_Warmte[[#This Row],[Datumtijd]]),SECOND(Data_Warmte[[#This Row],[Datumtijd]]))</f>
        <v>1721.9166666666667</v>
      </c>
      <c r="C6233" s="11">
        <v>2.9784750000000003E-5</v>
      </c>
      <c r="D6233" s="7">
        <f>Data_Warmte[[#This Row],[Fractie]]/MAX(Data_Warmte[Fractie])</f>
        <v>7.2109951251956447E-2</v>
      </c>
    </row>
    <row r="6234" spans="1:4" x14ac:dyDescent="0.25">
      <c r="A6234" s="10">
        <v>44090.958333333336</v>
      </c>
      <c r="B6234" s="10">
        <f>DATE(1904,MONTH(Data_Warmte[[#This Row],[Datumtijd]]),DAY(Data_Warmte[[#This Row],[Datumtijd]]))+TIME(HOUR(Data_Warmte[[#This Row],[Datumtijd]]),MINUTE(Data_Warmte[[#This Row],[Datumtijd]]),SECOND(Data_Warmte[[#This Row],[Datumtijd]]))</f>
        <v>1721.9583333333333</v>
      </c>
      <c r="C6234" s="11">
        <v>2.1383300000000002E-5</v>
      </c>
      <c r="D6234" s="7">
        <f>Data_Warmte[[#This Row],[Fractie]]/MAX(Data_Warmte[Fractie])</f>
        <v>5.1769738561040814E-2</v>
      </c>
    </row>
    <row r="6235" spans="1:4" x14ac:dyDescent="0.25">
      <c r="A6235" s="10">
        <v>44091</v>
      </c>
      <c r="B6235" s="10">
        <f>DATE(1904,MONTH(Data_Warmte[[#This Row],[Datumtijd]]),DAY(Data_Warmte[[#This Row],[Datumtijd]]))+TIME(HOUR(Data_Warmte[[#This Row],[Datumtijd]]),MINUTE(Data_Warmte[[#This Row],[Datumtijd]]),SECOND(Data_Warmte[[#This Row],[Datumtijd]]))</f>
        <v>1722</v>
      </c>
      <c r="C6235" s="11">
        <v>1.3354449999999995E-5</v>
      </c>
      <c r="D6235" s="7">
        <f>Data_Warmte[[#This Row],[Fractie]]/MAX(Data_Warmte[Fractie])</f>
        <v>3.2331603874354804E-2</v>
      </c>
    </row>
    <row r="6236" spans="1:4" x14ac:dyDescent="0.25">
      <c r="A6236" s="10">
        <v>44091.041666666664</v>
      </c>
      <c r="B6236" s="10">
        <f>DATE(1904,MONTH(Data_Warmte[[#This Row],[Datumtijd]]),DAY(Data_Warmte[[#This Row],[Datumtijd]]))+TIME(HOUR(Data_Warmte[[#This Row],[Datumtijd]]),MINUTE(Data_Warmte[[#This Row],[Datumtijd]]),SECOND(Data_Warmte[[#This Row],[Datumtijd]]))</f>
        <v>1722.0416666666667</v>
      </c>
      <c r="C6236" s="11">
        <v>1.257712E-5</v>
      </c>
      <c r="D6236" s="7">
        <f>Data_Warmte[[#This Row],[Fractie]]/MAX(Data_Warmte[Fractie])</f>
        <v>3.0449659980023549E-2</v>
      </c>
    </row>
    <row r="6237" spans="1:4" x14ac:dyDescent="0.25">
      <c r="A6237" s="10">
        <v>44091.083333333336</v>
      </c>
      <c r="B6237" s="10">
        <f>DATE(1904,MONTH(Data_Warmte[[#This Row],[Datumtijd]]),DAY(Data_Warmte[[#This Row],[Datumtijd]]))+TIME(HOUR(Data_Warmte[[#This Row],[Datumtijd]]),MINUTE(Data_Warmte[[#This Row],[Datumtijd]]),SECOND(Data_Warmte[[#This Row],[Datumtijd]]))</f>
        <v>1722.0833333333333</v>
      </c>
      <c r="C6237" s="11">
        <v>1.2541559999999999E-5</v>
      </c>
      <c r="D6237" s="7">
        <f>Data_Warmte[[#This Row],[Fractie]]/MAX(Data_Warmte[Fractie])</f>
        <v>3.036356794075783E-2</v>
      </c>
    </row>
    <row r="6238" spans="1:4" x14ac:dyDescent="0.25">
      <c r="A6238" s="10">
        <v>44091.125</v>
      </c>
      <c r="B6238" s="10">
        <f>DATE(1904,MONTH(Data_Warmte[[#This Row],[Datumtijd]]),DAY(Data_Warmte[[#This Row],[Datumtijd]]))+TIME(HOUR(Data_Warmte[[#This Row],[Datumtijd]]),MINUTE(Data_Warmte[[#This Row],[Datumtijd]]),SECOND(Data_Warmte[[#This Row],[Datumtijd]]))</f>
        <v>1722.125</v>
      </c>
      <c r="C6238" s="11">
        <v>1.3647929999999999E-5</v>
      </c>
      <c r="D6238" s="7">
        <f>Data_Warmte[[#This Row],[Fractie]]/MAX(Data_Warmte[Fractie])</f>
        <v>3.3042129512254215E-2</v>
      </c>
    </row>
    <row r="6239" spans="1:4" x14ac:dyDescent="0.25">
      <c r="A6239" s="10">
        <v>44091.166666666664</v>
      </c>
      <c r="B6239" s="10">
        <f>DATE(1904,MONTH(Data_Warmte[[#This Row],[Datumtijd]]),DAY(Data_Warmte[[#This Row],[Datumtijd]]))+TIME(HOUR(Data_Warmte[[#This Row],[Datumtijd]]),MINUTE(Data_Warmte[[#This Row],[Datumtijd]]),SECOND(Data_Warmte[[#This Row],[Datumtijd]]))</f>
        <v>1722.1666666666667</v>
      </c>
      <c r="C6239" s="11">
        <v>1.3330539999999998E-5</v>
      </c>
      <c r="D6239" s="7">
        <f>Data_Warmte[[#This Row],[Fractie]]/MAX(Data_Warmte[Fractie])</f>
        <v>3.2273716904196115E-2</v>
      </c>
    </row>
    <row r="6240" spans="1:4" x14ac:dyDescent="0.25">
      <c r="A6240" s="10">
        <v>44091.208333333336</v>
      </c>
      <c r="B6240" s="10">
        <f>DATE(1904,MONTH(Data_Warmte[[#This Row],[Datumtijd]]),DAY(Data_Warmte[[#This Row],[Datumtijd]]))+TIME(HOUR(Data_Warmte[[#This Row],[Datumtijd]]),MINUTE(Data_Warmte[[#This Row],[Datumtijd]]),SECOND(Data_Warmte[[#This Row],[Datumtijd]]))</f>
        <v>1722.2083333333333</v>
      </c>
      <c r="C6240" s="11">
        <v>2.1821600000000001E-5</v>
      </c>
      <c r="D6240" s="7">
        <f>Data_Warmte[[#This Row],[Fractie]]/MAX(Data_Warmte[Fractie])</f>
        <v>5.2830878628818197E-2</v>
      </c>
    </row>
    <row r="6241" spans="1:4" x14ac:dyDescent="0.25">
      <c r="A6241" s="10">
        <v>44091.25</v>
      </c>
      <c r="B6241" s="10">
        <f>DATE(1904,MONTH(Data_Warmte[[#This Row],[Datumtijd]]),DAY(Data_Warmte[[#This Row],[Datumtijd]]))+TIME(HOUR(Data_Warmte[[#This Row],[Datumtijd]]),MINUTE(Data_Warmte[[#This Row],[Datumtijd]]),SECOND(Data_Warmte[[#This Row],[Datumtijd]]))</f>
        <v>1722.25</v>
      </c>
      <c r="C6241" s="11">
        <v>4.9931200000000007E-5</v>
      </c>
      <c r="D6241" s="7">
        <f>Data_Warmte[[#This Row],[Fractie]]/MAX(Data_Warmte[Fractie])</f>
        <v>0.12088523146750225</v>
      </c>
    </row>
    <row r="6242" spans="1:4" x14ac:dyDescent="0.25">
      <c r="A6242" s="10">
        <v>44091.291666666664</v>
      </c>
      <c r="B6242" s="10">
        <f>DATE(1904,MONTH(Data_Warmte[[#This Row],[Datumtijd]]),DAY(Data_Warmte[[#This Row],[Datumtijd]]))+TIME(HOUR(Data_Warmte[[#This Row],[Datumtijd]]),MINUTE(Data_Warmte[[#This Row],[Datumtijd]]),SECOND(Data_Warmte[[#This Row],[Datumtijd]]))</f>
        <v>1722.2916666666667</v>
      </c>
      <c r="C6242" s="11">
        <v>6.697550000000001E-5</v>
      </c>
      <c r="D6242" s="7">
        <f>Data_Warmte[[#This Row],[Fractie]]/MAX(Data_Warmte[Fractie])</f>
        <v>0.16215009493366267</v>
      </c>
    </row>
    <row r="6243" spans="1:4" x14ac:dyDescent="0.25">
      <c r="A6243" s="10">
        <v>44091.333333333336</v>
      </c>
      <c r="B6243" s="10">
        <f>DATE(1904,MONTH(Data_Warmte[[#This Row],[Datumtijd]]),DAY(Data_Warmte[[#This Row],[Datumtijd]]))+TIME(HOUR(Data_Warmte[[#This Row],[Datumtijd]]),MINUTE(Data_Warmte[[#This Row],[Datumtijd]]),SECOND(Data_Warmte[[#This Row],[Datumtijd]]))</f>
        <v>1722.3333333333333</v>
      </c>
      <c r="C6243" s="11">
        <v>5.9779500000000026E-5</v>
      </c>
      <c r="D6243" s="7">
        <f>Data_Warmte[[#This Row],[Fractie]]/MAX(Data_Warmte[Fractie])</f>
        <v>0.14472832005863173</v>
      </c>
    </row>
    <row r="6244" spans="1:4" x14ac:dyDescent="0.25">
      <c r="A6244" s="10">
        <v>44091.375</v>
      </c>
      <c r="B6244" s="10">
        <f>DATE(1904,MONTH(Data_Warmte[[#This Row],[Datumtijd]]),DAY(Data_Warmte[[#This Row],[Datumtijd]]))+TIME(HOUR(Data_Warmte[[#This Row],[Datumtijd]]),MINUTE(Data_Warmte[[#This Row],[Datumtijd]]),SECOND(Data_Warmte[[#This Row],[Datumtijd]]))</f>
        <v>1722.375</v>
      </c>
      <c r="C6244" s="11">
        <v>3.5942070000000014E-5</v>
      </c>
      <c r="D6244" s="7">
        <f>Data_Warmte[[#This Row],[Fractie]]/MAX(Data_Warmte[Fractie])</f>
        <v>8.7017044480628747E-2</v>
      </c>
    </row>
    <row r="6245" spans="1:4" x14ac:dyDescent="0.25">
      <c r="A6245" s="10">
        <v>44091.416666666664</v>
      </c>
      <c r="B6245" s="10">
        <f>DATE(1904,MONTH(Data_Warmte[[#This Row],[Datumtijd]]),DAY(Data_Warmte[[#This Row],[Datumtijd]]))+TIME(HOUR(Data_Warmte[[#This Row],[Datumtijd]]),MINUTE(Data_Warmte[[#This Row],[Datumtijd]]),SECOND(Data_Warmte[[#This Row],[Datumtijd]]))</f>
        <v>1722.4166666666667</v>
      </c>
      <c r="C6245" s="11">
        <v>2.0129999999999999E-5</v>
      </c>
      <c r="D6245" s="7">
        <f>Data_Warmte[[#This Row],[Fractie]]/MAX(Data_Warmte[Fractie])</f>
        <v>4.873545417375949E-2</v>
      </c>
    </row>
    <row r="6246" spans="1:4" x14ac:dyDescent="0.25">
      <c r="A6246" s="10">
        <v>44091.458333333336</v>
      </c>
      <c r="B6246" s="10">
        <f>DATE(1904,MONTH(Data_Warmte[[#This Row],[Datumtijd]]),DAY(Data_Warmte[[#This Row],[Datumtijd]]))+TIME(HOUR(Data_Warmte[[#This Row],[Datumtijd]]),MINUTE(Data_Warmte[[#This Row],[Datumtijd]]),SECOND(Data_Warmte[[#This Row],[Datumtijd]]))</f>
        <v>1722.4583333333333</v>
      </c>
      <c r="C6246" s="11">
        <v>2.2079999999999999E-5</v>
      </c>
      <c r="D6246" s="7">
        <f>Data_Warmte[[#This Row],[Fractie]]/MAX(Data_Warmte[Fractie])</f>
        <v>5.3456474324719803E-2</v>
      </c>
    </row>
    <row r="6247" spans="1:4" x14ac:dyDescent="0.25">
      <c r="A6247" s="10">
        <v>44091.5</v>
      </c>
      <c r="B6247" s="10">
        <f>DATE(1904,MONTH(Data_Warmte[[#This Row],[Datumtijd]]),DAY(Data_Warmte[[#This Row],[Datumtijd]]))+TIME(HOUR(Data_Warmte[[#This Row],[Datumtijd]]),MINUTE(Data_Warmte[[#This Row],[Datumtijd]]),SECOND(Data_Warmte[[#This Row],[Datumtijd]]))</f>
        <v>1722.5</v>
      </c>
      <c r="C6247" s="11">
        <v>2.1489999999999999E-5</v>
      </c>
      <c r="D6247" s="7">
        <f>Data_Warmte[[#This Row],[Fractie]]/MAX(Data_Warmte[Fractie])</f>
        <v>5.2028063099557452E-2</v>
      </c>
    </row>
    <row r="6248" spans="1:4" x14ac:dyDescent="0.25">
      <c r="A6248" s="10">
        <v>44091.541666666664</v>
      </c>
      <c r="B6248" s="10">
        <f>DATE(1904,MONTH(Data_Warmte[[#This Row],[Datumtijd]]),DAY(Data_Warmte[[#This Row],[Datumtijd]]))+TIME(HOUR(Data_Warmte[[#This Row],[Datumtijd]]),MINUTE(Data_Warmte[[#This Row],[Datumtijd]]),SECOND(Data_Warmte[[#This Row],[Datumtijd]]))</f>
        <v>1722.5416666666667</v>
      </c>
      <c r="C6248" s="11">
        <v>1.7600000000000001E-5</v>
      </c>
      <c r="D6248" s="7">
        <f>Data_Warmte[[#This Row],[Fractie]]/MAX(Data_Warmte[Fractie])</f>
        <v>4.2610233157385352E-2</v>
      </c>
    </row>
    <row r="6249" spans="1:4" x14ac:dyDescent="0.25">
      <c r="A6249" s="10">
        <v>44091.583333333336</v>
      </c>
      <c r="B6249" s="10">
        <f>DATE(1904,MONTH(Data_Warmte[[#This Row],[Datumtijd]]),DAY(Data_Warmte[[#This Row],[Datumtijd]]))+TIME(HOUR(Data_Warmte[[#This Row],[Datumtijd]]),MINUTE(Data_Warmte[[#This Row],[Datumtijd]]),SECOND(Data_Warmte[[#This Row],[Datumtijd]]))</f>
        <v>1722.5833333333333</v>
      </c>
      <c r="C6249" s="11">
        <v>1.7372350000000007E-5</v>
      </c>
      <c r="D6249" s="7">
        <f>Data_Warmte[[#This Row],[Fractie]]/MAX(Data_Warmte[Fractie])</f>
        <v>4.2059084317710438E-2</v>
      </c>
    </row>
    <row r="6250" spans="1:4" x14ac:dyDescent="0.25">
      <c r="A6250" s="10">
        <v>44091.625</v>
      </c>
      <c r="B6250" s="10">
        <f>DATE(1904,MONTH(Data_Warmte[[#This Row],[Datumtijd]]),DAY(Data_Warmte[[#This Row],[Datumtijd]]))+TIME(HOUR(Data_Warmte[[#This Row],[Datumtijd]]),MINUTE(Data_Warmte[[#This Row],[Datumtijd]]),SECOND(Data_Warmte[[#This Row],[Datumtijd]]))</f>
        <v>1722.625</v>
      </c>
      <c r="C6250" s="11">
        <v>2.0836849999999987E-5</v>
      </c>
      <c r="D6250" s="7">
        <f>Data_Warmte[[#This Row],[Fractie]]/MAX(Data_Warmte[Fractie])</f>
        <v>5.0446763452583206E-2</v>
      </c>
    </row>
    <row r="6251" spans="1:4" x14ac:dyDescent="0.25">
      <c r="A6251" s="10">
        <v>44091.666666666664</v>
      </c>
      <c r="B6251" s="10">
        <f>DATE(1904,MONTH(Data_Warmte[[#This Row],[Datumtijd]]),DAY(Data_Warmte[[#This Row],[Datumtijd]]))+TIME(HOUR(Data_Warmte[[#This Row],[Datumtijd]]),MINUTE(Data_Warmte[[#This Row],[Datumtijd]]),SECOND(Data_Warmte[[#This Row],[Datumtijd]]))</f>
        <v>1722.6666666666667</v>
      </c>
      <c r="C6251" s="11">
        <v>4.358306000000001E-5</v>
      </c>
      <c r="D6251" s="7">
        <f>Data_Warmte[[#This Row],[Fractie]]/MAX(Data_Warmte[Fractie])</f>
        <v>0.10551615615410884</v>
      </c>
    </row>
    <row r="6252" spans="1:4" x14ac:dyDescent="0.25">
      <c r="A6252" s="10">
        <v>44091.708333333336</v>
      </c>
      <c r="B6252" s="10">
        <f>DATE(1904,MONTH(Data_Warmte[[#This Row],[Datumtijd]]),DAY(Data_Warmte[[#This Row],[Datumtijd]]))+TIME(HOUR(Data_Warmte[[#This Row],[Datumtijd]]),MINUTE(Data_Warmte[[#This Row],[Datumtijd]]),SECOND(Data_Warmte[[#This Row],[Datumtijd]]))</f>
        <v>1722.7083333333333</v>
      </c>
      <c r="C6252" s="11">
        <v>6.3989040000000003E-5</v>
      </c>
      <c r="D6252" s="7">
        <f>Data_Warmte[[#This Row],[Fractie]]/MAX(Data_Warmte[Fractie])</f>
        <v>0.15491976783620781</v>
      </c>
    </row>
    <row r="6253" spans="1:4" x14ac:dyDescent="0.25">
      <c r="A6253" s="10">
        <v>44091.75</v>
      </c>
      <c r="B6253" s="10">
        <f>DATE(1904,MONTH(Data_Warmte[[#This Row],[Datumtijd]]),DAY(Data_Warmte[[#This Row],[Datumtijd]]))+TIME(HOUR(Data_Warmte[[#This Row],[Datumtijd]]),MINUTE(Data_Warmte[[#This Row],[Datumtijd]]),SECOND(Data_Warmte[[#This Row],[Datumtijd]]))</f>
        <v>1722.75</v>
      </c>
      <c r="C6253" s="11">
        <v>6.389964999999997E-5</v>
      </c>
      <c r="D6253" s="7">
        <f>Data_Warmte[[#This Row],[Fractie]]/MAX(Data_Warmte[Fractie])</f>
        <v>0.15470335143041578</v>
      </c>
    </row>
    <row r="6254" spans="1:4" x14ac:dyDescent="0.25">
      <c r="A6254" s="10">
        <v>44091.791666666664</v>
      </c>
      <c r="B6254" s="10">
        <f>DATE(1904,MONTH(Data_Warmte[[#This Row],[Datumtijd]]),DAY(Data_Warmte[[#This Row],[Datumtijd]]))+TIME(HOUR(Data_Warmte[[#This Row],[Datumtijd]]),MINUTE(Data_Warmte[[#This Row],[Datumtijd]]),SECOND(Data_Warmte[[#This Row],[Datumtijd]]))</f>
        <v>1722.7916666666667</v>
      </c>
      <c r="C6254" s="11">
        <v>5.9736489999999992E-5</v>
      </c>
      <c r="D6254" s="7">
        <f>Data_Warmte[[#This Row],[Fractie]]/MAX(Data_Warmte[Fractie])</f>
        <v>0.14462419130135329</v>
      </c>
    </row>
    <row r="6255" spans="1:4" x14ac:dyDescent="0.25">
      <c r="A6255" s="10">
        <v>44091.833333333336</v>
      </c>
      <c r="B6255" s="10">
        <f>DATE(1904,MONTH(Data_Warmte[[#This Row],[Datumtijd]]),DAY(Data_Warmte[[#This Row],[Datumtijd]]))+TIME(HOUR(Data_Warmte[[#This Row],[Datumtijd]]),MINUTE(Data_Warmte[[#This Row],[Datumtijd]]),SECOND(Data_Warmte[[#This Row],[Datumtijd]]))</f>
        <v>1722.8333333333333</v>
      </c>
      <c r="C6255" s="11">
        <v>5.0426500000000002E-5</v>
      </c>
      <c r="D6255" s="7">
        <f>Data_Warmte[[#This Row],[Fractie]]/MAX(Data_Warmte[Fractie])</f>
        <v>0.12208437058584616</v>
      </c>
    </row>
    <row r="6256" spans="1:4" x14ac:dyDescent="0.25">
      <c r="A6256" s="10">
        <v>44091.875</v>
      </c>
      <c r="B6256" s="10">
        <f>DATE(1904,MONTH(Data_Warmte[[#This Row],[Datumtijd]]),DAY(Data_Warmte[[#This Row],[Datumtijd]]))+TIME(HOUR(Data_Warmte[[#This Row],[Datumtijd]]),MINUTE(Data_Warmte[[#This Row],[Datumtijd]]),SECOND(Data_Warmte[[#This Row],[Datumtijd]]))</f>
        <v>1722.875</v>
      </c>
      <c r="C6256" s="11">
        <v>3.9883760000000003E-5</v>
      </c>
      <c r="D6256" s="7">
        <f>Data_Warmte[[#This Row],[Fractie]]/MAX(Data_Warmte[Fractie])</f>
        <v>9.6560017772340898E-2</v>
      </c>
    </row>
    <row r="6257" spans="1:4" x14ac:dyDescent="0.25">
      <c r="A6257" s="10">
        <v>44091.916666666664</v>
      </c>
      <c r="B6257" s="10">
        <f>DATE(1904,MONTH(Data_Warmte[[#This Row],[Datumtijd]]),DAY(Data_Warmte[[#This Row],[Datumtijd]]))+TIME(HOUR(Data_Warmte[[#This Row],[Datumtijd]]),MINUTE(Data_Warmte[[#This Row],[Datumtijd]]),SECOND(Data_Warmte[[#This Row],[Datumtijd]]))</f>
        <v>1722.9166666666667</v>
      </c>
      <c r="C6257" s="11">
        <v>2.947725E-5</v>
      </c>
      <c r="D6257" s="7">
        <f>Data_Warmte[[#This Row],[Fractie]]/MAX(Data_Warmte[Fractie])</f>
        <v>7.1365482689689619E-2</v>
      </c>
    </row>
    <row r="6258" spans="1:4" x14ac:dyDescent="0.25">
      <c r="A6258" s="10">
        <v>44091.958333333336</v>
      </c>
      <c r="B6258" s="10">
        <f>DATE(1904,MONTH(Data_Warmte[[#This Row],[Datumtijd]]),DAY(Data_Warmte[[#This Row],[Datumtijd]]))+TIME(HOUR(Data_Warmte[[#This Row],[Datumtijd]]),MINUTE(Data_Warmte[[#This Row],[Datumtijd]]),SECOND(Data_Warmte[[#This Row],[Datumtijd]]))</f>
        <v>1722.9583333333333</v>
      </c>
      <c r="C6258" s="11">
        <v>2.1110900000000001E-5</v>
      </c>
      <c r="D6258" s="7">
        <f>Data_Warmte[[#This Row],[Fractie]]/MAX(Data_Warmte[Fractie])</f>
        <v>5.1110248361491278E-2</v>
      </c>
    </row>
    <row r="6259" spans="1:4" x14ac:dyDescent="0.25">
      <c r="A6259" s="10">
        <v>44092</v>
      </c>
      <c r="B6259" s="10">
        <f>DATE(1904,MONTH(Data_Warmte[[#This Row],[Datumtijd]]),DAY(Data_Warmte[[#This Row],[Datumtijd]]))+TIME(HOUR(Data_Warmte[[#This Row],[Datumtijd]]),MINUTE(Data_Warmte[[#This Row],[Datumtijd]]),SECOND(Data_Warmte[[#This Row],[Datumtijd]]))</f>
        <v>1723</v>
      </c>
      <c r="C6259" s="11">
        <v>1.3550199999999994E-5</v>
      </c>
      <c r="D6259" s="7">
        <f>Data_Warmte[[#This Row],[Fractie]]/MAX(Data_Warmte[Fractie])</f>
        <v>3.2805521666431976E-2</v>
      </c>
    </row>
    <row r="6260" spans="1:4" x14ac:dyDescent="0.25">
      <c r="A6260" s="10">
        <v>44092.041666666664</v>
      </c>
      <c r="B6260" s="10">
        <f>DATE(1904,MONTH(Data_Warmte[[#This Row],[Datumtijd]]),DAY(Data_Warmte[[#This Row],[Datumtijd]]))+TIME(HOUR(Data_Warmte[[#This Row],[Datumtijd]]),MINUTE(Data_Warmte[[#This Row],[Datumtijd]]),SECOND(Data_Warmte[[#This Row],[Datumtijd]]))</f>
        <v>1723.0416666666667</v>
      </c>
      <c r="C6260" s="11">
        <v>1.2499900000000002E-5</v>
      </c>
      <c r="D6260" s="7">
        <f>Data_Warmte[[#This Row],[Fractie]]/MAX(Data_Warmte[Fractie])</f>
        <v>3.0262707582045526E-2</v>
      </c>
    </row>
    <row r="6261" spans="1:4" x14ac:dyDescent="0.25">
      <c r="A6261" s="10">
        <v>44092.083333333336</v>
      </c>
      <c r="B6261" s="10">
        <f>DATE(1904,MONTH(Data_Warmte[[#This Row],[Datumtijd]]),DAY(Data_Warmte[[#This Row],[Datumtijd]]))+TIME(HOUR(Data_Warmte[[#This Row],[Datumtijd]]),MINUTE(Data_Warmte[[#This Row],[Datumtijd]]),SECOND(Data_Warmte[[#This Row],[Datumtijd]]))</f>
        <v>1723.0833333333333</v>
      </c>
      <c r="C6261" s="11">
        <v>1.2912839999999997E-5</v>
      </c>
      <c r="D6261" s="7">
        <f>Data_Warmte[[#This Row],[Fractie]]/MAX(Data_Warmte[Fractie])</f>
        <v>3.1262450177500664E-2</v>
      </c>
    </row>
    <row r="6262" spans="1:4" x14ac:dyDescent="0.25">
      <c r="A6262" s="10">
        <v>44092.125</v>
      </c>
      <c r="B6262" s="10">
        <f>DATE(1904,MONTH(Data_Warmte[[#This Row],[Datumtijd]]),DAY(Data_Warmte[[#This Row],[Datumtijd]]))+TIME(HOUR(Data_Warmte[[#This Row],[Datumtijd]]),MINUTE(Data_Warmte[[#This Row],[Datumtijd]]),SECOND(Data_Warmte[[#This Row],[Datumtijd]]))</f>
        <v>1723.125</v>
      </c>
      <c r="C6262" s="11">
        <v>1.4263609999999999E-5</v>
      </c>
      <c r="D6262" s="7">
        <f>Data_Warmte[[#This Row],[Fractie]]/MAX(Data_Warmte[Fractie])</f>
        <v>3.4532712941250751E-2</v>
      </c>
    </row>
    <row r="6263" spans="1:4" x14ac:dyDescent="0.25">
      <c r="A6263" s="10">
        <v>44092.166666666664</v>
      </c>
      <c r="B6263" s="10">
        <f>DATE(1904,MONTH(Data_Warmte[[#This Row],[Datumtijd]]),DAY(Data_Warmte[[#This Row],[Datumtijd]]))+TIME(HOUR(Data_Warmte[[#This Row],[Datumtijd]]),MINUTE(Data_Warmte[[#This Row],[Datumtijd]]),SECOND(Data_Warmte[[#This Row],[Datumtijd]]))</f>
        <v>1723.1666666666667</v>
      </c>
      <c r="C6263" s="11">
        <v>1.4265230000000002E-5</v>
      </c>
      <c r="D6263" s="7">
        <f>Data_Warmte[[#This Row],[Fractie]]/MAX(Data_Warmte[Fractie])</f>
        <v>3.453663501953002E-2</v>
      </c>
    </row>
    <row r="6264" spans="1:4" x14ac:dyDescent="0.25">
      <c r="A6264" s="10">
        <v>44092.208333333336</v>
      </c>
      <c r="B6264" s="10">
        <f>DATE(1904,MONTH(Data_Warmte[[#This Row],[Datumtijd]]),DAY(Data_Warmte[[#This Row],[Datumtijd]]))+TIME(HOUR(Data_Warmte[[#This Row],[Datumtijd]]),MINUTE(Data_Warmte[[#This Row],[Datumtijd]]),SECOND(Data_Warmte[[#This Row],[Datumtijd]]))</f>
        <v>1723.2083333333333</v>
      </c>
      <c r="C6264" s="11">
        <v>2.4075600000000004E-5</v>
      </c>
      <c r="D6264" s="7">
        <f>Data_Warmte[[#This Row],[Fractie]]/MAX(Data_Warmte[Fractie])</f>
        <v>5.8287893716133347E-2</v>
      </c>
    </row>
    <row r="6265" spans="1:4" x14ac:dyDescent="0.25">
      <c r="A6265" s="10">
        <v>44092.25</v>
      </c>
      <c r="B6265" s="10">
        <f>DATE(1904,MONTH(Data_Warmte[[#This Row],[Datumtijd]]),DAY(Data_Warmte[[#This Row],[Datumtijd]]))+TIME(HOUR(Data_Warmte[[#This Row],[Datumtijd]]),MINUTE(Data_Warmte[[#This Row],[Datumtijd]]),SECOND(Data_Warmte[[#This Row],[Datumtijd]]))</f>
        <v>1723.25</v>
      </c>
      <c r="C6265" s="11">
        <v>5.3914720000000009E-5</v>
      </c>
      <c r="D6265" s="7">
        <f>Data_Warmte[[#This Row],[Fractie]]/MAX(Data_Warmte[Fractie])</f>
        <v>0.13052947669404247</v>
      </c>
    </row>
    <row r="6266" spans="1:4" x14ac:dyDescent="0.25">
      <c r="A6266" s="10">
        <v>44092.291666666664</v>
      </c>
      <c r="B6266" s="10">
        <f>DATE(1904,MONTH(Data_Warmte[[#This Row],[Datumtijd]]),DAY(Data_Warmte[[#This Row],[Datumtijd]]))+TIME(HOUR(Data_Warmte[[#This Row],[Datumtijd]]),MINUTE(Data_Warmte[[#This Row],[Datumtijd]]),SECOND(Data_Warmte[[#This Row],[Datumtijd]]))</f>
        <v>1723.2916666666667</v>
      </c>
      <c r="C6266" s="11">
        <v>7.3535500000000014E-5</v>
      </c>
      <c r="D6266" s="7">
        <f>Data_Warmte[[#This Row],[Fractie]]/MAX(Data_Warmte[Fractie])</f>
        <v>0.17803209092868813</v>
      </c>
    </row>
    <row r="6267" spans="1:4" x14ac:dyDescent="0.25">
      <c r="A6267" s="10">
        <v>44092.333333333336</v>
      </c>
      <c r="B6267" s="10">
        <f>DATE(1904,MONTH(Data_Warmte[[#This Row],[Datumtijd]]),DAY(Data_Warmte[[#This Row],[Datumtijd]]))+TIME(HOUR(Data_Warmte[[#This Row],[Datumtijd]]),MINUTE(Data_Warmte[[#This Row],[Datumtijd]]),SECOND(Data_Warmte[[#This Row],[Datumtijd]]))</f>
        <v>1723.3333333333333</v>
      </c>
      <c r="C6267" s="11">
        <v>6.6232639999999989E-5</v>
      </c>
      <c r="D6267" s="7">
        <f>Data_Warmte[[#This Row],[Fractie]]/MAX(Data_Warmte[Fractie])</f>
        <v>0.16035160414938449</v>
      </c>
    </row>
    <row r="6268" spans="1:4" x14ac:dyDescent="0.25">
      <c r="A6268" s="10">
        <v>44092.375</v>
      </c>
      <c r="B6268" s="10">
        <f>DATE(1904,MONTH(Data_Warmte[[#This Row],[Datumtijd]]),DAY(Data_Warmte[[#This Row],[Datumtijd]]))+TIME(HOUR(Data_Warmte[[#This Row],[Datumtijd]]),MINUTE(Data_Warmte[[#This Row],[Datumtijd]]),SECOND(Data_Warmte[[#This Row],[Datumtijd]]))</f>
        <v>1723.375</v>
      </c>
      <c r="C6268" s="11">
        <v>3.9695160000000003E-5</v>
      </c>
      <c r="D6268" s="7">
        <f>Data_Warmte[[#This Row],[Fractie]]/MAX(Data_Warmte[Fractie])</f>
        <v>9.6103410387483906E-2</v>
      </c>
    </row>
    <row r="6269" spans="1:4" x14ac:dyDescent="0.25">
      <c r="A6269" s="10">
        <v>44092.416666666664</v>
      </c>
      <c r="B6269" s="10">
        <f>DATE(1904,MONTH(Data_Warmte[[#This Row],[Datumtijd]]),DAY(Data_Warmte[[#This Row],[Datumtijd]]))+TIME(HOUR(Data_Warmte[[#This Row],[Datumtijd]]),MINUTE(Data_Warmte[[#This Row],[Datumtijd]]),SECOND(Data_Warmte[[#This Row],[Datumtijd]]))</f>
        <v>1723.4166666666667</v>
      </c>
      <c r="C6269" s="11">
        <v>2.0129999999999999E-5</v>
      </c>
      <c r="D6269" s="7">
        <f>Data_Warmte[[#This Row],[Fractie]]/MAX(Data_Warmte[Fractie])</f>
        <v>4.873545417375949E-2</v>
      </c>
    </row>
    <row r="6270" spans="1:4" x14ac:dyDescent="0.25">
      <c r="A6270" s="10">
        <v>44092.458333333336</v>
      </c>
      <c r="B6270" s="10">
        <f>DATE(1904,MONTH(Data_Warmte[[#This Row],[Datumtijd]]),DAY(Data_Warmte[[#This Row],[Datumtijd]]))+TIME(HOUR(Data_Warmte[[#This Row],[Datumtijd]]),MINUTE(Data_Warmte[[#This Row],[Datumtijd]]),SECOND(Data_Warmte[[#This Row],[Datumtijd]]))</f>
        <v>1723.4583333333333</v>
      </c>
      <c r="C6270" s="11">
        <v>2.2079999999999999E-5</v>
      </c>
      <c r="D6270" s="7">
        <f>Data_Warmte[[#This Row],[Fractie]]/MAX(Data_Warmte[Fractie])</f>
        <v>5.3456474324719803E-2</v>
      </c>
    </row>
    <row r="6271" spans="1:4" x14ac:dyDescent="0.25">
      <c r="A6271" s="10">
        <v>44092.5</v>
      </c>
      <c r="B6271" s="10">
        <f>DATE(1904,MONTH(Data_Warmte[[#This Row],[Datumtijd]]),DAY(Data_Warmte[[#This Row],[Datumtijd]]))+TIME(HOUR(Data_Warmte[[#This Row],[Datumtijd]]),MINUTE(Data_Warmte[[#This Row],[Datumtijd]]),SECOND(Data_Warmte[[#This Row],[Datumtijd]]))</f>
        <v>1723.5</v>
      </c>
      <c r="C6271" s="11">
        <v>2.1489999999999999E-5</v>
      </c>
      <c r="D6271" s="7">
        <f>Data_Warmte[[#This Row],[Fractie]]/MAX(Data_Warmte[Fractie])</f>
        <v>5.2028063099557452E-2</v>
      </c>
    </row>
    <row r="6272" spans="1:4" x14ac:dyDescent="0.25">
      <c r="A6272" s="10">
        <v>44092.541666666664</v>
      </c>
      <c r="B6272" s="10">
        <f>DATE(1904,MONTH(Data_Warmte[[#This Row],[Datumtijd]]),DAY(Data_Warmte[[#This Row],[Datumtijd]]))+TIME(HOUR(Data_Warmte[[#This Row],[Datumtijd]]),MINUTE(Data_Warmte[[#This Row],[Datumtijd]]),SECOND(Data_Warmte[[#This Row],[Datumtijd]]))</f>
        <v>1723.5416666666667</v>
      </c>
      <c r="C6272" s="11">
        <v>1.7600000000000001E-5</v>
      </c>
      <c r="D6272" s="7">
        <f>Data_Warmte[[#This Row],[Fractie]]/MAX(Data_Warmte[Fractie])</f>
        <v>4.2610233157385352E-2</v>
      </c>
    </row>
    <row r="6273" spans="1:4" x14ac:dyDescent="0.25">
      <c r="A6273" s="10">
        <v>44092.583333333336</v>
      </c>
      <c r="B6273" s="10">
        <f>DATE(1904,MONTH(Data_Warmte[[#This Row],[Datumtijd]]),DAY(Data_Warmte[[#This Row],[Datumtijd]]))+TIME(HOUR(Data_Warmte[[#This Row],[Datumtijd]]),MINUTE(Data_Warmte[[#This Row],[Datumtijd]]),SECOND(Data_Warmte[[#This Row],[Datumtijd]]))</f>
        <v>1723.5833333333333</v>
      </c>
      <c r="C6273" s="11">
        <v>1.6120000000000002E-5</v>
      </c>
      <c r="D6273" s="7">
        <f>Data_Warmte[[#This Row],[Fractie]]/MAX(Data_Warmte[Fractie])</f>
        <v>3.9027099914605221E-2</v>
      </c>
    </row>
    <row r="6274" spans="1:4" x14ac:dyDescent="0.25">
      <c r="A6274" s="10">
        <v>44092.625</v>
      </c>
      <c r="B6274" s="10">
        <f>DATE(1904,MONTH(Data_Warmte[[#This Row],[Datumtijd]]),DAY(Data_Warmte[[#This Row],[Datumtijd]]))+TIME(HOUR(Data_Warmte[[#This Row],[Datumtijd]]),MINUTE(Data_Warmte[[#This Row],[Datumtijd]]),SECOND(Data_Warmte[[#This Row],[Datumtijd]]))</f>
        <v>1723.625</v>
      </c>
      <c r="C6274" s="11">
        <v>1.6779999999999999E-5</v>
      </c>
      <c r="D6274" s="7">
        <f>Data_Warmte[[#This Row],[Fractie]]/MAX(Data_Warmte[Fractie])</f>
        <v>4.0624983658007166E-2</v>
      </c>
    </row>
    <row r="6275" spans="1:4" x14ac:dyDescent="0.25">
      <c r="A6275" s="10">
        <v>44092.666666666664</v>
      </c>
      <c r="B6275" s="10">
        <f>DATE(1904,MONTH(Data_Warmte[[#This Row],[Datumtijd]]),DAY(Data_Warmte[[#This Row],[Datumtijd]]))+TIME(HOUR(Data_Warmte[[#This Row],[Datumtijd]]),MINUTE(Data_Warmte[[#This Row],[Datumtijd]]),SECOND(Data_Warmte[[#This Row],[Datumtijd]]))</f>
        <v>1723.6666666666667</v>
      </c>
      <c r="C6275" s="11">
        <v>3.5247539999999987E-5</v>
      </c>
      <c r="D6275" s="7">
        <f>Data_Warmte[[#This Row],[Fractie]]/MAX(Data_Warmte[Fractie])</f>
        <v>8.5335562365015105E-2</v>
      </c>
    </row>
    <row r="6276" spans="1:4" x14ac:dyDescent="0.25">
      <c r="A6276" s="10">
        <v>44092.708333333336</v>
      </c>
      <c r="B6276" s="10">
        <f>DATE(1904,MONTH(Data_Warmte[[#This Row],[Datumtijd]]),DAY(Data_Warmte[[#This Row],[Datumtijd]]))+TIME(HOUR(Data_Warmte[[#This Row],[Datumtijd]]),MINUTE(Data_Warmte[[#This Row],[Datumtijd]]),SECOND(Data_Warmte[[#This Row],[Datumtijd]]))</f>
        <v>1723.7083333333333</v>
      </c>
      <c r="C6276" s="11">
        <v>5.6337239999999989E-5</v>
      </c>
      <c r="D6276" s="7">
        <f>Data_Warmte[[#This Row],[Fractie]]/MAX(Data_Warmte[Fractie])</f>
        <v>0.13639448476383953</v>
      </c>
    </row>
    <row r="6277" spans="1:4" x14ac:dyDescent="0.25">
      <c r="A6277" s="10">
        <v>44092.75</v>
      </c>
      <c r="B6277" s="10">
        <f>DATE(1904,MONTH(Data_Warmte[[#This Row],[Datumtijd]]),DAY(Data_Warmte[[#This Row],[Datumtijd]]))+TIME(HOUR(Data_Warmte[[#This Row],[Datumtijd]]),MINUTE(Data_Warmte[[#This Row],[Datumtijd]]),SECOND(Data_Warmte[[#This Row],[Datumtijd]]))</f>
        <v>1723.75</v>
      </c>
      <c r="C6277" s="11">
        <v>6.019874999999998E-5</v>
      </c>
      <c r="D6277" s="7">
        <f>Data_Warmte[[#This Row],[Fractie]]/MAX(Data_Warmte[Fractie])</f>
        <v>0.14574333939108811</v>
      </c>
    </row>
    <row r="6278" spans="1:4" x14ac:dyDescent="0.25">
      <c r="A6278" s="10">
        <v>44092.791666666664</v>
      </c>
      <c r="B6278" s="10">
        <f>DATE(1904,MONTH(Data_Warmte[[#This Row],[Datumtijd]]),DAY(Data_Warmte[[#This Row],[Datumtijd]]))+TIME(HOUR(Data_Warmte[[#This Row],[Datumtijd]]),MINUTE(Data_Warmte[[#This Row],[Datumtijd]]),SECOND(Data_Warmte[[#This Row],[Datumtijd]]))</f>
        <v>1723.7916666666667</v>
      </c>
      <c r="C6278" s="11">
        <v>5.8853559999999985E-5</v>
      </c>
      <c r="D6278" s="7">
        <f>Data_Warmte[[#This Row],[Fractie]]/MAX(Data_Warmte[Fractie])</f>
        <v>0.1424865860080777</v>
      </c>
    </row>
    <row r="6279" spans="1:4" x14ac:dyDescent="0.25">
      <c r="A6279" s="10">
        <v>44092.833333333336</v>
      </c>
      <c r="B6279" s="10">
        <f>DATE(1904,MONTH(Data_Warmte[[#This Row],[Datumtijd]]),DAY(Data_Warmte[[#This Row],[Datumtijd]]))+TIME(HOUR(Data_Warmte[[#This Row],[Datumtijd]]),MINUTE(Data_Warmte[[#This Row],[Datumtijd]]),SECOND(Data_Warmte[[#This Row],[Datumtijd]]))</f>
        <v>1723.8333333333333</v>
      </c>
      <c r="C6279" s="11">
        <v>4.980211000000001E-5</v>
      </c>
      <c r="D6279" s="7">
        <f>Data_Warmte[[#This Row],[Fractie]]/MAX(Data_Warmte[Fractie])</f>
        <v>0.12057269993350869</v>
      </c>
    </row>
    <row r="6280" spans="1:4" x14ac:dyDescent="0.25">
      <c r="A6280" s="10">
        <v>44092.875</v>
      </c>
      <c r="B6280" s="10">
        <f>DATE(1904,MONTH(Data_Warmte[[#This Row],[Datumtijd]]),DAY(Data_Warmte[[#This Row],[Datumtijd]]))+TIME(HOUR(Data_Warmte[[#This Row],[Datumtijd]]),MINUTE(Data_Warmte[[#This Row],[Datumtijd]]),SECOND(Data_Warmte[[#This Row],[Datumtijd]]))</f>
        <v>1723.875</v>
      </c>
      <c r="C6280" s="11">
        <v>3.9716450000000002E-5</v>
      </c>
      <c r="D6280" s="7">
        <f>Data_Warmte[[#This Row],[Fractie]]/MAX(Data_Warmte[Fractie])</f>
        <v>9.6154954243388491E-2</v>
      </c>
    </row>
    <row r="6281" spans="1:4" x14ac:dyDescent="0.25">
      <c r="A6281" s="10">
        <v>44092.916666666664</v>
      </c>
      <c r="B6281" s="10">
        <f>DATE(1904,MONTH(Data_Warmte[[#This Row],[Datumtijd]]),DAY(Data_Warmte[[#This Row],[Datumtijd]]))+TIME(HOUR(Data_Warmte[[#This Row],[Datumtijd]]),MINUTE(Data_Warmte[[#This Row],[Datumtijd]]),SECOND(Data_Warmte[[#This Row],[Datumtijd]]))</f>
        <v>1723.9166666666667</v>
      </c>
      <c r="C6281" s="11">
        <v>2.9620750000000003E-5</v>
      </c>
      <c r="D6281" s="7">
        <f>Data_Warmte[[#This Row],[Fractie]]/MAX(Data_Warmte[Fractie])</f>
        <v>7.1712901352080805E-2</v>
      </c>
    </row>
    <row r="6282" spans="1:4" x14ac:dyDescent="0.25">
      <c r="A6282" s="10">
        <v>44092.958333333336</v>
      </c>
      <c r="B6282" s="10">
        <f>DATE(1904,MONTH(Data_Warmte[[#This Row],[Datumtijd]]),DAY(Data_Warmte[[#This Row],[Datumtijd]]))+TIME(HOUR(Data_Warmte[[#This Row],[Datumtijd]]),MINUTE(Data_Warmte[[#This Row],[Datumtijd]]),SECOND(Data_Warmte[[#This Row],[Datumtijd]]))</f>
        <v>1723.9583333333333</v>
      </c>
      <c r="C6282" s="11">
        <v>2.078856E-5</v>
      </c>
      <c r="D6282" s="7">
        <f>Data_Warmte[[#This Row],[Fractie]]/MAX(Data_Warmte[Fractie])</f>
        <v>5.0329851625357663E-2</v>
      </c>
    </row>
    <row r="6283" spans="1:4" x14ac:dyDescent="0.25">
      <c r="A6283" s="10">
        <v>44093</v>
      </c>
      <c r="B6283" s="10">
        <f>DATE(1904,MONTH(Data_Warmte[[#This Row],[Datumtijd]]),DAY(Data_Warmte[[#This Row],[Datumtijd]]))+TIME(HOUR(Data_Warmte[[#This Row],[Datumtijd]]),MINUTE(Data_Warmte[[#This Row],[Datumtijd]]),SECOND(Data_Warmte[[#This Row],[Datumtijd]]))</f>
        <v>1724</v>
      </c>
      <c r="C6283" s="11">
        <v>1.6180560000000003E-5</v>
      </c>
      <c r="D6283" s="7">
        <f>Data_Warmte[[#This Row],[Fractie]]/MAX(Data_Warmte[Fractie])</f>
        <v>3.9173717853242231E-2</v>
      </c>
    </row>
    <row r="6284" spans="1:4" x14ac:dyDescent="0.25">
      <c r="A6284" s="10">
        <v>44093.041666666664</v>
      </c>
      <c r="B6284" s="10">
        <f>DATE(1904,MONTH(Data_Warmte[[#This Row],[Datumtijd]]),DAY(Data_Warmte[[#This Row],[Datumtijd]]))+TIME(HOUR(Data_Warmte[[#This Row],[Datumtijd]]),MINUTE(Data_Warmte[[#This Row],[Datumtijd]]),SECOND(Data_Warmte[[#This Row],[Datumtijd]]))</f>
        <v>1724.0416666666667</v>
      </c>
      <c r="C6284" s="11">
        <v>1.3502940000000002E-5</v>
      </c>
      <c r="D6284" s="7">
        <f>Data_Warmte[[#This Row],[Fractie]]/MAX(Data_Warmte[Fractie])</f>
        <v>3.2691103506260512E-2</v>
      </c>
    </row>
    <row r="6285" spans="1:4" x14ac:dyDescent="0.25">
      <c r="A6285" s="10">
        <v>44093.083333333336</v>
      </c>
      <c r="B6285" s="10">
        <f>DATE(1904,MONTH(Data_Warmte[[#This Row],[Datumtijd]]),DAY(Data_Warmte[[#This Row],[Datumtijd]]))+TIME(HOUR(Data_Warmte[[#This Row],[Datumtijd]]),MINUTE(Data_Warmte[[#This Row],[Datumtijd]]),SECOND(Data_Warmte[[#This Row],[Datumtijd]]))</f>
        <v>1724.0833333333333</v>
      </c>
      <c r="C6285" s="11">
        <v>1.3205300000000004E-5</v>
      </c>
      <c r="D6285" s="7">
        <f>Data_Warmte[[#This Row],[Fractie]]/MAX(Data_Warmte[Fractie])</f>
        <v>3.1970506358705734E-2</v>
      </c>
    </row>
    <row r="6286" spans="1:4" x14ac:dyDescent="0.25">
      <c r="A6286" s="10">
        <v>44093.125</v>
      </c>
      <c r="B6286" s="10">
        <f>DATE(1904,MONTH(Data_Warmte[[#This Row],[Datumtijd]]),DAY(Data_Warmte[[#This Row],[Datumtijd]]))+TIME(HOUR(Data_Warmte[[#This Row],[Datumtijd]]),MINUTE(Data_Warmte[[#This Row],[Datumtijd]]),SECOND(Data_Warmte[[#This Row],[Datumtijd]]))</f>
        <v>1724.125</v>
      </c>
      <c r="C6286" s="11">
        <v>1.3093919999999998E-5</v>
      </c>
      <c r="D6286" s="7">
        <f>Data_Warmte[[#This Row],[Fractie]]/MAX(Data_Warmte[Fractie])</f>
        <v>3.1700851371826766E-2</v>
      </c>
    </row>
    <row r="6287" spans="1:4" x14ac:dyDescent="0.25">
      <c r="A6287" s="10">
        <v>44093.166666666664</v>
      </c>
      <c r="B6287" s="10">
        <f>DATE(1904,MONTH(Data_Warmte[[#This Row],[Datumtijd]]),DAY(Data_Warmte[[#This Row],[Datumtijd]]))+TIME(HOUR(Data_Warmte[[#This Row],[Datumtijd]]),MINUTE(Data_Warmte[[#This Row],[Datumtijd]]),SECOND(Data_Warmte[[#This Row],[Datumtijd]]))</f>
        <v>1724.1666666666667</v>
      </c>
      <c r="C6287" s="11">
        <v>1.2087570000000001E-5</v>
      </c>
      <c r="D6287" s="7">
        <f>Data_Warmte[[#This Row],[Fractie]]/MAX(Data_Warmte[Fractie])</f>
        <v>2.9264441818535027E-2</v>
      </c>
    </row>
    <row r="6288" spans="1:4" x14ac:dyDescent="0.25">
      <c r="A6288" s="10">
        <v>44093.208333333336</v>
      </c>
      <c r="B6288" s="10">
        <f>DATE(1904,MONTH(Data_Warmte[[#This Row],[Datumtijd]]),DAY(Data_Warmte[[#This Row],[Datumtijd]]))+TIME(HOUR(Data_Warmte[[#This Row],[Datumtijd]]),MINUTE(Data_Warmte[[#This Row],[Datumtijd]]),SECOND(Data_Warmte[[#This Row],[Datumtijd]]))</f>
        <v>1724.2083333333333</v>
      </c>
      <c r="C6288" s="11">
        <v>1.535968E-5</v>
      </c>
      <c r="D6288" s="7">
        <f>Data_Warmte[[#This Row],[Fractie]]/MAX(Data_Warmte[Fractie])</f>
        <v>3.7186337842206173E-2</v>
      </c>
    </row>
    <row r="6289" spans="1:4" x14ac:dyDescent="0.25">
      <c r="A6289" s="10">
        <v>44093.25</v>
      </c>
      <c r="B6289" s="10">
        <f>DATE(1904,MONTH(Data_Warmte[[#This Row],[Datumtijd]]),DAY(Data_Warmte[[#This Row],[Datumtijd]]))+TIME(HOUR(Data_Warmte[[#This Row],[Datumtijd]]),MINUTE(Data_Warmte[[#This Row],[Datumtijd]]),SECOND(Data_Warmte[[#This Row],[Datumtijd]]))</f>
        <v>1724.25</v>
      </c>
      <c r="C6289" s="11">
        <v>2.6945440000000001E-5</v>
      </c>
      <c r="D6289" s="7">
        <f>Data_Warmte[[#This Row],[Fractie]]/MAX(Data_Warmte[Fractie])</f>
        <v>6.5235879598200999E-2</v>
      </c>
    </row>
    <row r="6290" spans="1:4" x14ac:dyDescent="0.25">
      <c r="A6290" s="10">
        <v>44093.291666666664</v>
      </c>
      <c r="B6290" s="10">
        <f>DATE(1904,MONTH(Data_Warmte[[#This Row],[Datumtijd]]),DAY(Data_Warmte[[#This Row],[Datumtijd]]))+TIME(HOUR(Data_Warmte[[#This Row],[Datumtijd]]),MINUTE(Data_Warmte[[#This Row],[Datumtijd]]),SECOND(Data_Warmte[[#This Row],[Datumtijd]]))</f>
        <v>1724.2916666666667</v>
      </c>
      <c r="C6290" s="11">
        <v>5.4383199999999998E-5</v>
      </c>
      <c r="D6290" s="7">
        <f>Data_Warmte[[#This Row],[Fractie]]/MAX(Data_Warmte[Fractie])</f>
        <v>0.13166368362754086</v>
      </c>
    </row>
    <row r="6291" spans="1:4" x14ac:dyDescent="0.25">
      <c r="A6291" s="10">
        <v>44093.333333333336</v>
      </c>
      <c r="B6291" s="10">
        <f>DATE(1904,MONTH(Data_Warmte[[#This Row],[Datumtijd]]),DAY(Data_Warmte[[#This Row],[Datumtijd]]))+TIME(HOUR(Data_Warmte[[#This Row],[Datumtijd]]),MINUTE(Data_Warmte[[#This Row],[Datumtijd]]),SECOND(Data_Warmte[[#This Row],[Datumtijd]]))</f>
        <v>1724.3333333333333</v>
      </c>
      <c r="C6291" s="11">
        <v>7.3271560000000009E-5</v>
      </c>
      <c r="D6291" s="7">
        <f>Data_Warmte[[#This Row],[Fractie]]/MAX(Data_Warmte[Fractie])</f>
        <v>0.17739308269348583</v>
      </c>
    </row>
    <row r="6292" spans="1:4" x14ac:dyDescent="0.25">
      <c r="A6292" s="10">
        <v>44093.375</v>
      </c>
      <c r="B6292" s="10">
        <f>DATE(1904,MONTH(Data_Warmte[[#This Row],[Datumtijd]]),DAY(Data_Warmte[[#This Row],[Datumtijd]]))+TIME(HOUR(Data_Warmte[[#This Row],[Datumtijd]]),MINUTE(Data_Warmte[[#This Row],[Datumtijd]]),SECOND(Data_Warmte[[#This Row],[Datumtijd]]))</f>
        <v>1724.375</v>
      </c>
      <c r="C6292" s="11">
        <v>6.3671039999999997E-5</v>
      </c>
      <c r="D6292" s="7">
        <f>Data_Warmte[[#This Row],[Fractie]]/MAX(Data_Warmte[Fractie])</f>
        <v>0.15414987839620506</v>
      </c>
    </row>
    <row r="6293" spans="1:4" x14ac:dyDescent="0.25">
      <c r="A6293" s="10">
        <v>44093.416666666664</v>
      </c>
      <c r="B6293" s="10">
        <f>DATE(1904,MONTH(Data_Warmte[[#This Row],[Datumtijd]]),DAY(Data_Warmte[[#This Row],[Datumtijd]]))+TIME(HOUR(Data_Warmte[[#This Row],[Datumtijd]]),MINUTE(Data_Warmte[[#This Row],[Datumtijd]]),SECOND(Data_Warmte[[#This Row],[Datumtijd]]))</f>
        <v>1724.4166666666667</v>
      </c>
      <c r="C6293" s="11">
        <v>4.2079860000000001E-5</v>
      </c>
      <c r="D6293" s="7">
        <f>Data_Warmte[[#This Row],[Fractie]]/MAX(Data_Warmte[Fractie])</f>
        <v>0.10187685487671214</v>
      </c>
    </row>
    <row r="6294" spans="1:4" x14ac:dyDescent="0.25">
      <c r="A6294" s="10">
        <v>44093.458333333336</v>
      </c>
      <c r="B6294" s="10">
        <f>DATE(1904,MONTH(Data_Warmte[[#This Row],[Datumtijd]]),DAY(Data_Warmte[[#This Row],[Datumtijd]]))+TIME(HOUR(Data_Warmte[[#This Row],[Datumtijd]]),MINUTE(Data_Warmte[[#This Row],[Datumtijd]]),SECOND(Data_Warmte[[#This Row],[Datumtijd]]))</f>
        <v>1724.4583333333333</v>
      </c>
      <c r="C6294" s="11">
        <v>4.063898E-5</v>
      </c>
      <c r="D6294" s="7">
        <f>Data_Warmte[[#This Row],[Fractie]]/MAX(Data_Warmte[Fractie])</f>
        <v>9.8388432561268196E-2</v>
      </c>
    </row>
    <row r="6295" spans="1:4" x14ac:dyDescent="0.25">
      <c r="A6295" s="10">
        <v>44093.5</v>
      </c>
      <c r="B6295" s="10">
        <f>DATE(1904,MONTH(Data_Warmte[[#This Row],[Datumtijd]]),DAY(Data_Warmte[[#This Row],[Datumtijd]]))+TIME(HOUR(Data_Warmte[[#This Row],[Datumtijd]]),MINUTE(Data_Warmte[[#This Row],[Datumtijd]]),SECOND(Data_Warmte[[#This Row],[Datumtijd]]))</f>
        <v>1724.5</v>
      </c>
      <c r="C6295" s="11">
        <v>3.7134949999999999E-5</v>
      </c>
      <c r="D6295" s="7">
        <f>Data_Warmte[[#This Row],[Fractie]]/MAX(Data_Warmte[Fractie])</f>
        <v>8.9905049874309501E-2</v>
      </c>
    </row>
    <row r="6296" spans="1:4" x14ac:dyDescent="0.25">
      <c r="A6296" s="10">
        <v>44093.541666666664</v>
      </c>
      <c r="B6296" s="10">
        <f>DATE(1904,MONTH(Data_Warmte[[#This Row],[Datumtijd]]),DAY(Data_Warmte[[#This Row],[Datumtijd]]))+TIME(HOUR(Data_Warmte[[#This Row],[Datumtijd]]),MINUTE(Data_Warmte[[#This Row],[Datumtijd]]),SECOND(Data_Warmte[[#This Row],[Datumtijd]]))</f>
        <v>1724.5416666666667</v>
      </c>
      <c r="C6296" s="11">
        <v>3.0538730000000002E-5</v>
      </c>
      <c r="D6296" s="7">
        <f>Data_Warmte[[#This Row],[Fractie]]/MAX(Data_Warmte[Fractie])</f>
        <v>7.3935363956274938E-2</v>
      </c>
    </row>
    <row r="6297" spans="1:4" x14ac:dyDescent="0.25">
      <c r="A6297" s="10">
        <v>44093.583333333336</v>
      </c>
      <c r="B6297" s="10">
        <f>DATE(1904,MONTH(Data_Warmte[[#This Row],[Datumtijd]]),DAY(Data_Warmte[[#This Row],[Datumtijd]]))+TIME(HOUR(Data_Warmte[[#This Row],[Datumtijd]]),MINUTE(Data_Warmte[[#This Row],[Datumtijd]]),SECOND(Data_Warmte[[#This Row],[Datumtijd]]))</f>
        <v>1724.5833333333333</v>
      </c>
      <c r="C6297" s="11">
        <v>2.5065190000000001E-5</v>
      </c>
      <c r="D6297" s="7">
        <f>Data_Warmte[[#This Row],[Fractie]]/MAX(Data_Warmte[Fractie])</f>
        <v>6.0683726706486578E-2</v>
      </c>
    </row>
    <row r="6298" spans="1:4" x14ac:dyDescent="0.25">
      <c r="A6298" s="10">
        <v>44093.625</v>
      </c>
      <c r="B6298" s="10">
        <f>DATE(1904,MONTH(Data_Warmte[[#This Row],[Datumtijd]]),DAY(Data_Warmte[[#This Row],[Datumtijd]]))+TIME(HOUR(Data_Warmte[[#This Row],[Datumtijd]]),MINUTE(Data_Warmte[[#This Row],[Datumtijd]]),SECOND(Data_Warmte[[#This Row],[Datumtijd]]))</f>
        <v>1724.625</v>
      </c>
      <c r="C6298" s="11">
        <v>2.5836849999999996E-5</v>
      </c>
      <c r="D6298" s="7">
        <f>Data_Warmte[[#This Row],[Fractie]]/MAX(Data_Warmte[Fractie])</f>
        <v>6.2551943326840428E-2</v>
      </c>
    </row>
    <row r="6299" spans="1:4" x14ac:dyDescent="0.25">
      <c r="A6299" s="10">
        <v>44093.666666666664</v>
      </c>
      <c r="B6299" s="10">
        <f>DATE(1904,MONTH(Data_Warmte[[#This Row],[Datumtijd]]),DAY(Data_Warmte[[#This Row],[Datumtijd]]))+TIME(HOUR(Data_Warmte[[#This Row],[Datumtijd]]),MINUTE(Data_Warmte[[#This Row],[Datumtijd]]),SECOND(Data_Warmte[[#This Row],[Datumtijd]]))</f>
        <v>1724.6666666666667</v>
      </c>
      <c r="C6299" s="11">
        <v>3.1778639999999997E-5</v>
      </c>
      <c r="D6299" s="7">
        <f>Data_Warmte[[#This Row],[Fractie]]/MAX(Data_Warmte[Fractie])</f>
        <v>7.6937230671852971E-2</v>
      </c>
    </row>
    <row r="6300" spans="1:4" x14ac:dyDescent="0.25">
      <c r="A6300" s="10">
        <v>44093.708333333336</v>
      </c>
      <c r="B6300" s="10">
        <f>DATE(1904,MONTH(Data_Warmte[[#This Row],[Datumtijd]]),DAY(Data_Warmte[[#This Row],[Datumtijd]]))+TIME(HOUR(Data_Warmte[[#This Row],[Datumtijd]]),MINUTE(Data_Warmte[[#This Row],[Datumtijd]]),SECOND(Data_Warmte[[#This Row],[Datumtijd]]))</f>
        <v>1724.7083333333333</v>
      </c>
      <c r="C6300" s="11">
        <v>4.4243820000000006E-5</v>
      </c>
      <c r="D6300" s="7">
        <f>Data_Warmte[[#This Row],[Fractie]]/MAX(Data_Warmte[Fractie])</f>
        <v>0.10711587988485168</v>
      </c>
    </row>
    <row r="6301" spans="1:4" x14ac:dyDescent="0.25">
      <c r="A6301" s="10">
        <v>44093.75</v>
      </c>
      <c r="B6301" s="10">
        <f>DATE(1904,MONTH(Data_Warmte[[#This Row],[Datumtijd]]),DAY(Data_Warmte[[#This Row],[Datumtijd]]))+TIME(HOUR(Data_Warmte[[#This Row],[Datumtijd]]),MINUTE(Data_Warmte[[#This Row],[Datumtijd]]),SECOND(Data_Warmte[[#This Row],[Datumtijd]]))</f>
        <v>1724.75</v>
      </c>
      <c r="C6301" s="11">
        <v>5.1718699999999997E-5</v>
      </c>
      <c r="D6301" s="7">
        <f>Data_Warmte[[#This Row],[Fractie]]/MAX(Data_Warmte[Fractie])</f>
        <v>0.12521283327254917</v>
      </c>
    </row>
    <row r="6302" spans="1:4" x14ac:dyDescent="0.25">
      <c r="A6302" s="10">
        <v>44093.791666666664</v>
      </c>
      <c r="B6302" s="10">
        <f>DATE(1904,MONTH(Data_Warmte[[#This Row],[Datumtijd]]),DAY(Data_Warmte[[#This Row],[Datumtijd]]))+TIME(HOUR(Data_Warmte[[#This Row],[Datumtijd]]),MINUTE(Data_Warmte[[#This Row],[Datumtijd]]),SECOND(Data_Warmte[[#This Row],[Datumtijd]]))</f>
        <v>1724.7916666666667</v>
      </c>
      <c r="C6302" s="11">
        <v>5.6091750000000014E-5</v>
      </c>
      <c r="D6302" s="7">
        <f>Data_Warmte[[#This Row],[Fractie]]/MAX(Data_Warmte[Fractie])</f>
        <v>0.1358001446423733</v>
      </c>
    </row>
    <row r="6303" spans="1:4" x14ac:dyDescent="0.25">
      <c r="A6303" s="10">
        <v>44093.833333333336</v>
      </c>
      <c r="B6303" s="10">
        <f>DATE(1904,MONTH(Data_Warmte[[#This Row],[Datumtijd]]),DAY(Data_Warmte[[#This Row],[Datumtijd]]))+TIME(HOUR(Data_Warmte[[#This Row],[Datumtijd]]),MINUTE(Data_Warmte[[#This Row],[Datumtijd]]),SECOND(Data_Warmte[[#This Row],[Datumtijd]]))</f>
        <v>1724.8333333333333</v>
      </c>
      <c r="C6303" s="11">
        <v>4.690409999999999E-5</v>
      </c>
      <c r="D6303" s="7">
        <f>Data_Warmte[[#This Row],[Fractie]]/MAX(Data_Warmte[Fractie])</f>
        <v>0.11355651346802942</v>
      </c>
    </row>
    <row r="6304" spans="1:4" x14ac:dyDescent="0.25">
      <c r="A6304" s="10">
        <v>44093.875</v>
      </c>
      <c r="B6304" s="10">
        <f>DATE(1904,MONTH(Data_Warmte[[#This Row],[Datumtijd]]),DAY(Data_Warmte[[#This Row],[Datumtijd]]))+TIME(HOUR(Data_Warmte[[#This Row],[Datumtijd]]),MINUTE(Data_Warmte[[#This Row],[Datumtijd]]),SECOND(Data_Warmte[[#This Row],[Datumtijd]]))</f>
        <v>1724.875</v>
      </c>
      <c r="C6304" s="11">
        <v>3.4690699999999996E-5</v>
      </c>
      <c r="D6304" s="7">
        <f>Data_Warmte[[#This Row],[Fractie]]/MAX(Data_Warmte[Fractie])</f>
        <v>8.3987432692778849E-2</v>
      </c>
    </row>
    <row r="6305" spans="1:4" x14ac:dyDescent="0.25">
      <c r="A6305" s="10">
        <v>44093.916666666664</v>
      </c>
      <c r="B6305" s="10">
        <f>DATE(1904,MONTH(Data_Warmte[[#This Row],[Datumtijd]]),DAY(Data_Warmte[[#This Row],[Datumtijd]]))+TIME(HOUR(Data_Warmte[[#This Row],[Datumtijd]]),MINUTE(Data_Warmte[[#This Row],[Datumtijd]]),SECOND(Data_Warmte[[#This Row],[Datumtijd]]))</f>
        <v>1724.9166666666667</v>
      </c>
      <c r="C6305" s="11">
        <v>2.8734000000000003E-5</v>
      </c>
      <c r="D6305" s="7">
        <f>Data_Warmte[[#This Row],[Fractie]]/MAX(Data_Warmte[Fractie])</f>
        <v>6.9566047701381292E-2</v>
      </c>
    </row>
    <row r="6306" spans="1:4" x14ac:dyDescent="0.25">
      <c r="A6306" s="10">
        <v>44093.958333333336</v>
      </c>
      <c r="B6306" s="10">
        <f>DATE(1904,MONTH(Data_Warmte[[#This Row],[Datumtijd]]),DAY(Data_Warmte[[#This Row],[Datumtijd]]))+TIME(HOUR(Data_Warmte[[#This Row],[Datumtijd]]),MINUTE(Data_Warmte[[#This Row],[Datumtijd]]),SECOND(Data_Warmte[[#This Row],[Datumtijd]]))</f>
        <v>1724.9583333333333</v>
      </c>
      <c r="C6306" s="11">
        <v>1.9974900000000004E-5</v>
      </c>
      <c r="D6306" s="7">
        <f>Data_Warmte[[#This Row],[Fractie]]/MAX(Data_Warmte[Fractie])</f>
        <v>4.8359951494060048E-2</v>
      </c>
    </row>
    <row r="6307" spans="1:4" x14ac:dyDescent="0.25">
      <c r="A6307" s="10">
        <v>44094</v>
      </c>
      <c r="B6307" s="10">
        <f>DATE(1904,MONTH(Data_Warmte[[#This Row],[Datumtijd]]),DAY(Data_Warmte[[#This Row],[Datumtijd]]))+TIME(HOUR(Data_Warmte[[#This Row],[Datumtijd]]),MINUTE(Data_Warmte[[#This Row],[Datumtijd]]),SECOND(Data_Warmte[[#This Row],[Datumtijd]]))</f>
        <v>1725</v>
      </c>
      <c r="C6307" s="11">
        <v>1.4838999999999998E-5</v>
      </c>
      <c r="D6307" s="7">
        <f>Data_Warmte[[#This Row],[Fractie]]/MAX(Data_Warmte[Fractie])</f>
        <v>3.5925752830820522E-2</v>
      </c>
    </row>
    <row r="6308" spans="1:4" x14ac:dyDescent="0.25">
      <c r="A6308" s="10">
        <v>44094.041666666664</v>
      </c>
      <c r="B6308" s="10">
        <f>DATE(1904,MONTH(Data_Warmte[[#This Row],[Datumtijd]]),DAY(Data_Warmte[[#This Row],[Datumtijd]]))+TIME(HOUR(Data_Warmte[[#This Row],[Datumtijd]]),MINUTE(Data_Warmte[[#This Row],[Datumtijd]]),SECOND(Data_Warmte[[#This Row],[Datumtijd]]))</f>
        <v>1725.0416666666667</v>
      </c>
      <c r="C6308" s="11">
        <v>9.7627699999999987E-6</v>
      </c>
      <c r="D6308" s="7">
        <f>Data_Warmte[[#This Row],[Fractie]]/MAX(Data_Warmte[Fractie])</f>
        <v>2.3636017384200392E-2</v>
      </c>
    </row>
    <row r="6309" spans="1:4" x14ac:dyDescent="0.25">
      <c r="A6309" s="10">
        <v>44094.083333333336</v>
      </c>
      <c r="B6309" s="10">
        <f>DATE(1904,MONTH(Data_Warmte[[#This Row],[Datumtijd]]),DAY(Data_Warmte[[#This Row],[Datumtijd]]))+TIME(HOUR(Data_Warmte[[#This Row],[Datumtijd]]),MINUTE(Data_Warmte[[#This Row],[Datumtijd]]),SECOND(Data_Warmte[[#This Row],[Datumtijd]]))</f>
        <v>1725.0833333333333</v>
      </c>
      <c r="C6309" s="11">
        <v>9.66108E-6</v>
      </c>
      <c r="D6309" s="7">
        <f>Data_Warmte[[#This Row],[Fractie]]/MAX(Data_Warmte[Fractie])</f>
        <v>2.3389822235917755E-2</v>
      </c>
    </row>
    <row r="6310" spans="1:4" x14ac:dyDescent="0.25">
      <c r="A6310" s="10">
        <v>44094.125</v>
      </c>
      <c r="B6310" s="10">
        <f>DATE(1904,MONTH(Data_Warmte[[#This Row],[Datumtijd]]),DAY(Data_Warmte[[#This Row],[Datumtijd]]))+TIME(HOUR(Data_Warmte[[#This Row],[Datumtijd]]),MINUTE(Data_Warmte[[#This Row],[Datumtijd]]),SECOND(Data_Warmte[[#This Row],[Datumtijd]]))</f>
        <v>1725.125</v>
      </c>
      <c r="C6310" s="11">
        <v>9.0938800000000014E-6</v>
      </c>
      <c r="D6310" s="7">
        <f>Data_Warmte[[#This Row],[Fractie]]/MAX(Data_Warmte[Fractie])</f>
        <v>2.2016610630982019E-2</v>
      </c>
    </row>
    <row r="6311" spans="1:4" x14ac:dyDescent="0.25">
      <c r="A6311" s="10">
        <v>44094.166666666664</v>
      </c>
      <c r="B6311" s="10">
        <f>DATE(1904,MONTH(Data_Warmte[[#This Row],[Datumtijd]]),DAY(Data_Warmte[[#This Row],[Datumtijd]]))+TIME(HOUR(Data_Warmte[[#This Row],[Datumtijd]]),MINUTE(Data_Warmte[[#This Row],[Datumtijd]]),SECOND(Data_Warmte[[#This Row],[Datumtijd]]))</f>
        <v>1725.1666666666667</v>
      </c>
      <c r="C6311" s="11">
        <v>9.7013800000000054E-6</v>
      </c>
      <c r="D6311" s="7">
        <f>Data_Warmte[[#This Row],[Fractie]]/MAX(Data_Warmte[Fractie])</f>
        <v>2.3487389985704279E-2</v>
      </c>
    </row>
    <row r="6312" spans="1:4" x14ac:dyDescent="0.25">
      <c r="A6312" s="10">
        <v>44094.208333333336</v>
      </c>
      <c r="B6312" s="10">
        <f>DATE(1904,MONTH(Data_Warmte[[#This Row],[Datumtijd]]),DAY(Data_Warmte[[#This Row],[Datumtijd]]))+TIME(HOUR(Data_Warmte[[#This Row],[Datumtijd]]),MINUTE(Data_Warmte[[#This Row],[Datumtijd]]),SECOND(Data_Warmte[[#This Row],[Datumtijd]]))</f>
        <v>1725.2083333333333</v>
      </c>
      <c r="C6312" s="11">
        <v>8.9204699999999983E-6</v>
      </c>
      <c r="D6312" s="7">
        <f>Data_Warmte[[#This Row],[Fractie]]/MAX(Data_Warmte[Fractie])</f>
        <v>2.1596778782583023E-2</v>
      </c>
    </row>
    <row r="6313" spans="1:4" x14ac:dyDescent="0.25">
      <c r="A6313" s="10">
        <v>44094.25</v>
      </c>
      <c r="B6313" s="10">
        <f>DATE(1904,MONTH(Data_Warmte[[#This Row],[Datumtijd]]),DAY(Data_Warmte[[#This Row],[Datumtijd]]))+TIME(HOUR(Data_Warmte[[#This Row],[Datumtijd]]),MINUTE(Data_Warmte[[#This Row],[Datumtijd]]),SECOND(Data_Warmte[[#This Row],[Datumtijd]]))</f>
        <v>1725.25</v>
      </c>
      <c r="C6313" s="11">
        <v>1.6456549999999997E-5</v>
      </c>
      <c r="D6313" s="7">
        <f>Data_Warmte[[#This Row],[Fractie]]/MAX(Data_Warmte[Fractie])</f>
        <v>3.9841899571941466E-2</v>
      </c>
    </row>
    <row r="6314" spans="1:4" x14ac:dyDescent="0.25">
      <c r="A6314" s="10">
        <v>44094.291666666664</v>
      </c>
      <c r="B6314" s="10">
        <f>DATE(1904,MONTH(Data_Warmte[[#This Row],[Datumtijd]]),DAY(Data_Warmte[[#This Row],[Datumtijd]]))+TIME(HOUR(Data_Warmte[[#This Row],[Datumtijd]]),MINUTE(Data_Warmte[[#This Row],[Datumtijd]]),SECOND(Data_Warmte[[#This Row],[Datumtijd]]))</f>
        <v>1725.2916666666667</v>
      </c>
      <c r="C6314" s="11">
        <v>5.4999209999999994E-5</v>
      </c>
      <c r="D6314" s="7">
        <f>Data_Warmte[[#This Row],[Fractie]]/MAX(Data_Warmte[Fractie])</f>
        <v>0.13315506599840907</v>
      </c>
    </row>
    <row r="6315" spans="1:4" x14ac:dyDescent="0.25">
      <c r="A6315" s="10">
        <v>44094.333333333336</v>
      </c>
      <c r="B6315" s="10">
        <f>DATE(1904,MONTH(Data_Warmte[[#This Row],[Datumtijd]]),DAY(Data_Warmte[[#This Row],[Datumtijd]]))+TIME(HOUR(Data_Warmte[[#This Row],[Datumtijd]]),MINUTE(Data_Warmte[[#This Row],[Datumtijd]]),SECOND(Data_Warmte[[#This Row],[Datumtijd]]))</f>
        <v>1725.3333333333333</v>
      </c>
      <c r="C6315" s="11">
        <v>7.5224830000000001E-5</v>
      </c>
      <c r="D6315" s="7">
        <f>Data_Warmte[[#This Row],[Fractie]]/MAX(Data_Warmte[Fractie])</f>
        <v>0.18212201963208388</v>
      </c>
    </row>
    <row r="6316" spans="1:4" x14ac:dyDescent="0.25">
      <c r="A6316" s="10">
        <v>44094.375</v>
      </c>
      <c r="B6316" s="10">
        <f>DATE(1904,MONTH(Data_Warmte[[#This Row],[Datumtijd]]),DAY(Data_Warmte[[#This Row],[Datumtijd]]))+TIME(HOUR(Data_Warmte[[#This Row],[Datumtijd]]),MINUTE(Data_Warmte[[#This Row],[Datumtijd]]),SECOND(Data_Warmte[[#This Row],[Datumtijd]]))</f>
        <v>1725.375</v>
      </c>
      <c r="C6316" s="11">
        <v>7.3785200000000013E-5</v>
      </c>
      <c r="D6316" s="7">
        <f>Data_Warmte[[#This Row],[Fractie]]/MAX(Data_Warmte[Fractie])</f>
        <v>0.17863662361160854</v>
      </c>
    </row>
    <row r="6317" spans="1:4" x14ac:dyDescent="0.25">
      <c r="A6317" s="10">
        <v>44094.416666666664</v>
      </c>
      <c r="B6317" s="10">
        <f>DATE(1904,MONTH(Data_Warmte[[#This Row],[Datumtijd]]),DAY(Data_Warmte[[#This Row],[Datumtijd]]))+TIME(HOUR(Data_Warmte[[#This Row],[Datumtijd]]),MINUTE(Data_Warmte[[#This Row],[Datumtijd]]),SECOND(Data_Warmte[[#This Row],[Datumtijd]]))</f>
        <v>1725.4166666666667</v>
      </c>
      <c r="C6317" s="11">
        <v>5.7161240000000021E-5</v>
      </c>
      <c r="D6317" s="7">
        <f>Data_Warmte[[#This Row],[Fractie]]/MAX(Data_Warmte[Fractie])</f>
        <v>0.13838941840711719</v>
      </c>
    </row>
    <row r="6318" spans="1:4" x14ac:dyDescent="0.25">
      <c r="A6318" s="10">
        <v>44094.458333333336</v>
      </c>
      <c r="B6318" s="10">
        <f>DATE(1904,MONTH(Data_Warmte[[#This Row],[Datumtijd]]),DAY(Data_Warmte[[#This Row],[Datumtijd]]))+TIME(HOUR(Data_Warmte[[#This Row],[Datumtijd]]),MINUTE(Data_Warmte[[#This Row],[Datumtijd]]),SECOND(Data_Warmte[[#This Row],[Datumtijd]]))</f>
        <v>1725.4583333333333</v>
      </c>
      <c r="C6318" s="11">
        <v>4.6787960000000004E-5</v>
      </c>
      <c r="D6318" s="7">
        <f>Data_Warmte[[#This Row],[Fractie]]/MAX(Data_Warmte[Fractie])</f>
        <v>0.1132753343499102</v>
      </c>
    </row>
    <row r="6319" spans="1:4" x14ac:dyDescent="0.25">
      <c r="A6319" s="10">
        <v>44094.5</v>
      </c>
      <c r="B6319" s="10">
        <f>DATE(1904,MONTH(Data_Warmte[[#This Row],[Datumtijd]]),DAY(Data_Warmte[[#This Row],[Datumtijd]]))+TIME(HOUR(Data_Warmte[[#This Row],[Datumtijd]]),MINUTE(Data_Warmte[[#This Row],[Datumtijd]]),SECOND(Data_Warmte[[#This Row],[Datumtijd]]))</f>
        <v>1725.5</v>
      </c>
      <c r="C6319" s="11">
        <v>4.2438760000000008E-5</v>
      </c>
      <c r="D6319" s="7">
        <f>Data_Warmte[[#This Row],[Fractie]]/MAX(Data_Warmte[Fractie])</f>
        <v>0.10274576468808634</v>
      </c>
    </row>
    <row r="6320" spans="1:4" x14ac:dyDescent="0.25">
      <c r="A6320" s="10">
        <v>44094.541666666664</v>
      </c>
      <c r="B6320" s="10">
        <f>DATE(1904,MONTH(Data_Warmte[[#This Row],[Datumtijd]]),DAY(Data_Warmte[[#This Row],[Datumtijd]]))+TIME(HOUR(Data_Warmte[[#This Row],[Datumtijd]]),MINUTE(Data_Warmte[[#This Row],[Datumtijd]]),SECOND(Data_Warmte[[#This Row],[Datumtijd]]))</f>
        <v>1725.5416666666667</v>
      </c>
      <c r="C6320" s="11">
        <v>3.89383E-5</v>
      </c>
      <c r="D6320" s="7">
        <f>Data_Warmte[[#This Row],[Fractie]]/MAX(Data_Warmte[Fractie])</f>
        <v>9.4271025099557842E-2</v>
      </c>
    </row>
    <row r="6321" spans="1:4" x14ac:dyDescent="0.25">
      <c r="A6321" s="10">
        <v>44094.583333333336</v>
      </c>
      <c r="B6321" s="10">
        <f>DATE(1904,MONTH(Data_Warmte[[#This Row],[Datumtijd]]),DAY(Data_Warmte[[#This Row],[Datumtijd]]))+TIME(HOUR(Data_Warmte[[#This Row],[Datumtijd]]),MINUTE(Data_Warmte[[#This Row],[Datumtijd]]),SECOND(Data_Warmte[[#This Row],[Datumtijd]]))</f>
        <v>1725.5833333333333</v>
      </c>
      <c r="C6321" s="11">
        <v>3.0750519999999998E-5</v>
      </c>
      <c r="D6321" s="7">
        <f>Data_Warmte[[#This Row],[Fractie]]/MAX(Data_Warmte[Fractie])</f>
        <v>7.4448115165388712E-2</v>
      </c>
    </row>
    <row r="6322" spans="1:4" x14ac:dyDescent="0.25">
      <c r="A6322" s="10">
        <v>44094.625</v>
      </c>
      <c r="B6322" s="10">
        <f>DATE(1904,MONTH(Data_Warmte[[#This Row],[Datumtijd]]),DAY(Data_Warmte[[#This Row],[Datumtijd]]))+TIME(HOUR(Data_Warmte[[#This Row],[Datumtijd]]),MINUTE(Data_Warmte[[#This Row],[Datumtijd]]),SECOND(Data_Warmte[[#This Row],[Datumtijd]]))</f>
        <v>1725.625</v>
      </c>
      <c r="C6322" s="11">
        <v>2.8815280000000004E-5</v>
      </c>
      <c r="D6322" s="7">
        <f>Data_Warmte[[#This Row],[Fractie]]/MAX(Data_Warmte[Fractie])</f>
        <v>6.976282950541722E-2</v>
      </c>
    </row>
    <row r="6323" spans="1:4" x14ac:dyDescent="0.25">
      <c r="A6323" s="10">
        <v>44094.666666666664</v>
      </c>
      <c r="B6323" s="10">
        <f>DATE(1904,MONTH(Data_Warmte[[#This Row],[Datumtijd]]),DAY(Data_Warmte[[#This Row],[Datumtijd]]))+TIME(HOUR(Data_Warmte[[#This Row],[Datumtijd]]),MINUTE(Data_Warmte[[#This Row],[Datumtijd]]),SECOND(Data_Warmte[[#This Row],[Datumtijd]]))</f>
        <v>1725.6666666666667</v>
      </c>
      <c r="C6323" s="11">
        <v>2.5449949999999998E-5</v>
      </c>
      <c r="D6323" s="7">
        <f>Data_Warmte[[#This Row],[Fractie]]/MAX(Data_Warmte[Fractie])</f>
        <v>6.1615244508170415E-2</v>
      </c>
    </row>
    <row r="6324" spans="1:4" x14ac:dyDescent="0.25">
      <c r="A6324" s="10">
        <v>44094.708333333336</v>
      </c>
      <c r="B6324" s="10">
        <f>DATE(1904,MONTH(Data_Warmte[[#This Row],[Datumtijd]]),DAY(Data_Warmte[[#This Row],[Datumtijd]]))+TIME(HOUR(Data_Warmte[[#This Row],[Datumtijd]]),MINUTE(Data_Warmte[[#This Row],[Datumtijd]]),SECOND(Data_Warmte[[#This Row],[Datumtijd]]))</f>
        <v>1725.7083333333333</v>
      </c>
      <c r="C6324" s="11">
        <v>4.2041099999999993E-5</v>
      </c>
      <c r="D6324" s="7">
        <f>Data_Warmte[[#This Row],[Fractie]]/MAX(Data_Warmte[Fractie])</f>
        <v>0.10178301552232688</v>
      </c>
    </row>
    <row r="6325" spans="1:4" x14ac:dyDescent="0.25">
      <c r="A6325" s="10">
        <v>44094.75</v>
      </c>
      <c r="B6325" s="10">
        <f>DATE(1904,MONTH(Data_Warmte[[#This Row],[Datumtijd]]),DAY(Data_Warmte[[#This Row],[Datumtijd]]))+TIME(HOUR(Data_Warmte[[#This Row],[Datumtijd]]),MINUTE(Data_Warmte[[#This Row],[Datumtijd]]),SECOND(Data_Warmte[[#This Row],[Datumtijd]]))</f>
        <v>1725.75</v>
      </c>
      <c r="C6325" s="11">
        <v>5.061336000000001E-5</v>
      </c>
      <c r="D6325" s="7">
        <f>Data_Warmte[[#This Row],[Fractie]]/MAX(Data_Warmte[Fractie])</f>
        <v>0.12253676536810693</v>
      </c>
    </row>
    <row r="6326" spans="1:4" x14ac:dyDescent="0.25">
      <c r="A6326" s="10">
        <v>44094.791666666664</v>
      </c>
      <c r="B6326" s="10">
        <f>DATE(1904,MONTH(Data_Warmte[[#This Row],[Datumtijd]]),DAY(Data_Warmte[[#This Row],[Datumtijd]]))+TIME(HOUR(Data_Warmte[[#This Row],[Datumtijd]]),MINUTE(Data_Warmte[[#This Row],[Datumtijd]]),SECOND(Data_Warmte[[#This Row],[Datumtijd]]))</f>
        <v>1725.7916666666667</v>
      </c>
      <c r="C6326" s="11">
        <v>5.0197589999999995E-5</v>
      </c>
      <c r="D6326" s="7">
        <f>Data_Warmte[[#This Row],[Fractie]]/MAX(Data_Warmte[Fractie])</f>
        <v>0.12153017124084291</v>
      </c>
    </row>
    <row r="6327" spans="1:4" x14ac:dyDescent="0.25">
      <c r="A6327" s="10">
        <v>44094.833333333336</v>
      </c>
      <c r="B6327" s="10">
        <f>DATE(1904,MONTH(Data_Warmte[[#This Row],[Datumtijd]]),DAY(Data_Warmte[[#This Row],[Datumtijd]]))+TIME(HOUR(Data_Warmte[[#This Row],[Datumtijd]]),MINUTE(Data_Warmte[[#This Row],[Datumtijd]]),SECOND(Data_Warmte[[#This Row],[Datumtijd]]))</f>
        <v>1725.8333333333333</v>
      </c>
      <c r="C6327" s="11">
        <v>4.20102E-5</v>
      </c>
      <c r="D6327" s="7">
        <f>Data_Warmte[[#This Row],[Fractie]]/MAX(Data_Warmte[Fractie])</f>
        <v>0.10170820551070398</v>
      </c>
    </row>
    <row r="6328" spans="1:4" x14ac:dyDescent="0.25">
      <c r="A6328" s="10">
        <v>44094.875</v>
      </c>
      <c r="B6328" s="10">
        <f>DATE(1904,MONTH(Data_Warmte[[#This Row],[Datumtijd]]),DAY(Data_Warmte[[#This Row],[Datumtijd]]))+TIME(HOUR(Data_Warmte[[#This Row],[Datumtijd]]),MINUTE(Data_Warmte[[#This Row],[Datumtijd]]),SECOND(Data_Warmte[[#This Row],[Datumtijd]]))</f>
        <v>1725.875</v>
      </c>
      <c r="C6328" s="11">
        <v>3.1732000000000014E-5</v>
      </c>
      <c r="D6328" s="7">
        <f>Data_Warmte[[#This Row],[Fractie]]/MAX(Data_Warmte[Fractie])</f>
        <v>7.6824313553985946E-2</v>
      </c>
    </row>
    <row r="6329" spans="1:4" x14ac:dyDescent="0.25">
      <c r="A6329" s="10">
        <v>44094.916666666664</v>
      </c>
      <c r="B6329" s="10">
        <f>DATE(1904,MONTH(Data_Warmte[[#This Row],[Datumtijd]]),DAY(Data_Warmte[[#This Row],[Datumtijd]]))+TIME(HOUR(Data_Warmte[[#This Row],[Datumtijd]]),MINUTE(Data_Warmte[[#This Row],[Datumtijd]]),SECOND(Data_Warmte[[#This Row],[Datumtijd]]))</f>
        <v>1725.9166666666667</v>
      </c>
      <c r="C6329" s="11">
        <v>2.4198089999999997E-5</v>
      </c>
      <c r="D6329" s="7">
        <f>Data_Warmte[[#This Row],[Fractie]]/MAX(Data_Warmte[Fractie])</f>
        <v>5.8584446412692885E-2</v>
      </c>
    </row>
    <row r="6330" spans="1:4" x14ac:dyDescent="0.25">
      <c r="A6330" s="10">
        <v>44094.958333333336</v>
      </c>
      <c r="B6330" s="10">
        <f>DATE(1904,MONTH(Data_Warmte[[#This Row],[Datumtijd]]),DAY(Data_Warmte[[#This Row],[Datumtijd]]))+TIME(HOUR(Data_Warmte[[#This Row],[Datumtijd]]),MINUTE(Data_Warmte[[#This Row],[Datumtijd]]),SECOND(Data_Warmte[[#This Row],[Datumtijd]]))</f>
        <v>1725.9583333333333</v>
      </c>
      <c r="C6330" s="11">
        <v>1.509764E-5</v>
      </c>
      <c r="D6330" s="7">
        <f>Data_Warmte[[#This Row],[Fractie]]/MAX(Data_Warmte[Fractie])</f>
        <v>3.65519295753561E-2</v>
      </c>
    </row>
    <row r="6331" spans="1:4" x14ac:dyDescent="0.25">
      <c r="A6331" s="10">
        <v>44095</v>
      </c>
      <c r="B6331" s="10">
        <f>DATE(1904,MONTH(Data_Warmte[[#This Row],[Datumtijd]]),DAY(Data_Warmte[[#This Row],[Datumtijd]]))+TIME(HOUR(Data_Warmte[[#This Row],[Datumtijd]]),MINUTE(Data_Warmte[[#This Row],[Datumtijd]]),SECOND(Data_Warmte[[#This Row],[Datumtijd]]))</f>
        <v>1726</v>
      </c>
      <c r="C6331" s="11">
        <v>1.2828099999999997E-5</v>
      </c>
      <c r="D6331" s="7">
        <f>Data_Warmte[[#This Row],[Fractie]]/MAX(Data_Warmte[Fractie])</f>
        <v>3.1057291588991755E-2</v>
      </c>
    </row>
    <row r="6332" spans="1:4" x14ac:dyDescent="0.25">
      <c r="A6332" s="10">
        <v>44095.041666666664</v>
      </c>
      <c r="B6332" s="10">
        <f>DATE(1904,MONTH(Data_Warmte[[#This Row],[Datumtijd]]),DAY(Data_Warmte[[#This Row],[Datumtijd]]))+TIME(HOUR(Data_Warmte[[#This Row],[Datumtijd]]),MINUTE(Data_Warmte[[#This Row],[Datumtijd]]),SECOND(Data_Warmte[[#This Row],[Datumtijd]]))</f>
        <v>1726.0416666666667</v>
      </c>
      <c r="C6332" s="11">
        <v>1.1916460000000001E-5</v>
      </c>
      <c r="D6332" s="7">
        <f>Data_Warmte[[#This Row],[Fractie]]/MAX(Data_Warmte[Fractie])</f>
        <v>2.8850178352878196E-2</v>
      </c>
    </row>
    <row r="6333" spans="1:4" x14ac:dyDescent="0.25">
      <c r="A6333" s="10">
        <v>44095.083333333336</v>
      </c>
      <c r="B6333" s="10">
        <f>DATE(1904,MONTH(Data_Warmte[[#This Row],[Datumtijd]]),DAY(Data_Warmte[[#This Row],[Datumtijd]]))+TIME(HOUR(Data_Warmte[[#This Row],[Datumtijd]]),MINUTE(Data_Warmte[[#This Row],[Datumtijd]]),SECOND(Data_Warmte[[#This Row],[Datumtijd]]))</f>
        <v>1726.0833333333333</v>
      </c>
      <c r="C6333" s="11">
        <v>1.2075079999999998E-5</v>
      </c>
      <c r="D6333" s="7">
        <f>Data_Warmte[[#This Row],[Fractie]]/MAX(Data_Warmte[Fractie])</f>
        <v>2.9234203079209126E-2</v>
      </c>
    </row>
    <row r="6334" spans="1:4" x14ac:dyDescent="0.25">
      <c r="A6334" s="10">
        <v>44095.125</v>
      </c>
      <c r="B6334" s="10">
        <f>DATE(1904,MONTH(Data_Warmte[[#This Row],[Datumtijd]]),DAY(Data_Warmte[[#This Row],[Datumtijd]]))+TIME(HOUR(Data_Warmte[[#This Row],[Datumtijd]]),MINUTE(Data_Warmte[[#This Row],[Datumtijd]]),SECOND(Data_Warmte[[#This Row],[Datumtijd]]))</f>
        <v>1726.125</v>
      </c>
      <c r="C6334" s="11">
        <v>1.3282370000000001E-5</v>
      </c>
      <c r="D6334" s="7">
        <f>Data_Warmte[[#This Row],[Fractie]]/MAX(Data_Warmte[Fractie])</f>
        <v>3.215709560128753E-2</v>
      </c>
    </row>
    <row r="6335" spans="1:4" x14ac:dyDescent="0.25">
      <c r="A6335" s="10">
        <v>44095.166666666664</v>
      </c>
      <c r="B6335" s="10">
        <f>DATE(1904,MONTH(Data_Warmte[[#This Row],[Datumtijd]]),DAY(Data_Warmte[[#This Row],[Datumtijd]]))+TIME(HOUR(Data_Warmte[[#This Row],[Datumtijd]]),MINUTE(Data_Warmte[[#This Row],[Datumtijd]]),SECOND(Data_Warmte[[#This Row],[Datumtijd]]))</f>
        <v>1726.1666666666667</v>
      </c>
      <c r="C6335" s="11">
        <v>1.2575359999999999E-5</v>
      </c>
      <c r="D6335" s="7">
        <f>Data_Warmte[[#This Row],[Fractie]]/MAX(Data_Warmte[Fractie])</f>
        <v>3.0445398956707805E-2</v>
      </c>
    </row>
    <row r="6336" spans="1:4" x14ac:dyDescent="0.25">
      <c r="A6336" s="10">
        <v>44095.208333333336</v>
      </c>
      <c r="B6336" s="10">
        <f>DATE(1904,MONTH(Data_Warmte[[#This Row],[Datumtijd]]),DAY(Data_Warmte[[#This Row],[Datumtijd]]))+TIME(HOUR(Data_Warmte[[#This Row],[Datumtijd]]),MINUTE(Data_Warmte[[#This Row],[Datumtijd]]),SECOND(Data_Warmte[[#This Row],[Datumtijd]]))</f>
        <v>1726.2083333333333</v>
      </c>
      <c r="C6336" s="11">
        <v>2.132480000000001E-5</v>
      </c>
      <c r="D6336" s="7">
        <f>Data_Warmte[[#This Row],[Fractie]]/MAX(Data_Warmte[Fractie])</f>
        <v>5.1628107956512022E-2</v>
      </c>
    </row>
    <row r="6337" spans="1:4" x14ac:dyDescent="0.25">
      <c r="A6337" s="10">
        <v>44095.25</v>
      </c>
      <c r="B6337" s="10">
        <f>DATE(1904,MONTH(Data_Warmte[[#This Row],[Datumtijd]]),DAY(Data_Warmte[[#This Row],[Datumtijd]]))+TIME(HOUR(Data_Warmte[[#This Row],[Datumtijd]]),MINUTE(Data_Warmte[[#This Row],[Datumtijd]]),SECOND(Data_Warmte[[#This Row],[Datumtijd]]))</f>
        <v>1726.25</v>
      </c>
      <c r="C6337" s="11">
        <v>5.0749520000000007E-5</v>
      </c>
      <c r="D6337" s="7">
        <f>Data_Warmte[[#This Row],[Fractie]]/MAX(Data_Warmte[Fractie])</f>
        <v>0.12286641362644268</v>
      </c>
    </row>
    <row r="6338" spans="1:4" x14ac:dyDescent="0.25">
      <c r="A6338" s="10">
        <v>44095.291666666664</v>
      </c>
      <c r="B6338" s="10">
        <f>DATE(1904,MONTH(Data_Warmte[[#This Row],[Datumtijd]]),DAY(Data_Warmte[[#This Row],[Datumtijd]]))+TIME(HOUR(Data_Warmte[[#This Row],[Datumtijd]]),MINUTE(Data_Warmte[[#This Row],[Datumtijd]]),SECOND(Data_Warmte[[#This Row],[Datumtijd]]))</f>
        <v>1726.2916666666667</v>
      </c>
      <c r="C6338" s="11">
        <v>6.8554000000000008E-5</v>
      </c>
      <c r="D6338" s="7">
        <f>Data_Warmte[[#This Row],[Fractie]]/MAX(Data_Warmte[Fractie])</f>
        <v>0.16597170021996566</v>
      </c>
    </row>
    <row r="6339" spans="1:4" x14ac:dyDescent="0.25">
      <c r="A6339" s="10">
        <v>44095.333333333336</v>
      </c>
      <c r="B6339" s="10">
        <f>DATE(1904,MONTH(Data_Warmte[[#This Row],[Datumtijd]]),DAY(Data_Warmte[[#This Row],[Datumtijd]]))+TIME(HOUR(Data_Warmte[[#This Row],[Datumtijd]]),MINUTE(Data_Warmte[[#This Row],[Datumtijd]]),SECOND(Data_Warmte[[#This Row],[Datumtijd]]))</f>
        <v>1726.3333333333333</v>
      </c>
      <c r="C6339" s="11">
        <v>6.1061720000000027E-5</v>
      </c>
      <c r="D6339" s="7">
        <f>Data_Warmte[[#This Row],[Fractie]]/MAX(Data_Warmte[Fractie])</f>
        <v>0.14783262080630577</v>
      </c>
    </row>
    <row r="6340" spans="1:4" x14ac:dyDescent="0.25">
      <c r="A6340" s="10">
        <v>44095.375</v>
      </c>
      <c r="B6340" s="10">
        <f>DATE(1904,MONTH(Data_Warmte[[#This Row],[Datumtijd]]),DAY(Data_Warmte[[#This Row],[Datumtijd]]))+TIME(HOUR(Data_Warmte[[#This Row],[Datumtijd]]),MINUTE(Data_Warmte[[#This Row],[Datumtijd]]),SECOND(Data_Warmte[[#This Row],[Datumtijd]]))</f>
        <v>1726.375</v>
      </c>
      <c r="C6340" s="11">
        <v>3.8029349999999995E-5</v>
      </c>
      <c r="D6340" s="7">
        <f>Data_Warmte[[#This Row],[Fractie]]/MAX(Data_Warmte[Fractie])</f>
        <v>9.2070424450216612E-2</v>
      </c>
    </row>
    <row r="6341" spans="1:4" x14ac:dyDescent="0.25">
      <c r="A6341" s="10">
        <v>44095.416666666664</v>
      </c>
      <c r="B6341" s="10">
        <f>DATE(1904,MONTH(Data_Warmte[[#This Row],[Datumtijd]]),DAY(Data_Warmte[[#This Row],[Datumtijd]]))+TIME(HOUR(Data_Warmte[[#This Row],[Datumtijd]]),MINUTE(Data_Warmte[[#This Row],[Datumtijd]]),SECOND(Data_Warmte[[#This Row],[Datumtijd]]))</f>
        <v>1726.4166666666667</v>
      </c>
      <c r="C6341" s="11">
        <v>2.0129999999999999E-5</v>
      </c>
      <c r="D6341" s="7">
        <f>Data_Warmte[[#This Row],[Fractie]]/MAX(Data_Warmte[Fractie])</f>
        <v>4.873545417375949E-2</v>
      </c>
    </row>
    <row r="6342" spans="1:4" x14ac:dyDescent="0.25">
      <c r="A6342" s="10">
        <v>44095.458333333336</v>
      </c>
      <c r="B6342" s="10">
        <f>DATE(1904,MONTH(Data_Warmte[[#This Row],[Datumtijd]]),DAY(Data_Warmte[[#This Row],[Datumtijd]]))+TIME(HOUR(Data_Warmte[[#This Row],[Datumtijd]]),MINUTE(Data_Warmte[[#This Row],[Datumtijd]]),SECOND(Data_Warmte[[#This Row],[Datumtijd]]))</f>
        <v>1726.4583333333333</v>
      </c>
      <c r="C6342" s="11">
        <v>2.2079999999999999E-5</v>
      </c>
      <c r="D6342" s="7">
        <f>Data_Warmte[[#This Row],[Fractie]]/MAX(Data_Warmte[Fractie])</f>
        <v>5.3456474324719803E-2</v>
      </c>
    </row>
    <row r="6343" spans="1:4" x14ac:dyDescent="0.25">
      <c r="A6343" s="10">
        <v>44095.5</v>
      </c>
      <c r="B6343" s="10">
        <f>DATE(1904,MONTH(Data_Warmte[[#This Row],[Datumtijd]]),DAY(Data_Warmte[[#This Row],[Datumtijd]]))+TIME(HOUR(Data_Warmte[[#This Row],[Datumtijd]]),MINUTE(Data_Warmte[[#This Row],[Datumtijd]]),SECOND(Data_Warmte[[#This Row],[Datumtijd]]))</f>
        <v>1726.5</v>
      </c>
      <c r="C6343" s="11">
        <v>2.1489999999999999E-5</v>
      </c>
      <c r="D6343" s="7">
        <f>Data_Warmte[[#This Row],[Fractie]]/MAX(Data_Warmte[Fractie])</f>
        <v>5.2028063099557452E-2</v>
      </c>
    </row>
    <row r="6344" spans="1:4" x14ac:dyDescent="0.25">
      <c r="A6344" s="10">
        <v>44095.541666666664</v>
      </c>
      <c r="B6344" s="10">
        <f>DATE(1904,MONTH(Data_Warmte[[#This Row],[Datumtijd]]),DAY(Data_Warmte[[#This Row],[Datumtijd]]))+TIME(HOUR(Data_Warmte[[#This Row],[Datumtijd]]),MINUTE(Data_Warmte[[#This Row],[Datumtijd]]),SECOND(Data_Warmte[[#This Row],[Datumtijd]]))</f>
        <v>1726.5416666666667</v>
      </c>
      <c r="C6344" s="11">
        <v>1.7600000000000001E-5</v>
      </c>
      <c r="D6344" s="7">
        <f>Data_Warmte[[#This Row],[Fractie]]/MAX(Data_Warmte[Fractie])</f>
        <v>4.2610233157385352E-2</v>
      </c>
    </row>
    <row r="6345" spans="1:4" x14ac:dyDescent="0.25">
      <c r="A6345" s="10">
        <v>44095.583333333336</v>
      </c>
      <c r="B6345" s="10">
        <f>DATE(1904,MONTH(Data_Warmte[[#This Row],[Datumtijd]]),DAY(Data_Warmte[[#This Row],[Datumtijd]]))+TIME(HOUR(Data_Warmte[[#This Row],[Datumtijd]]),MINUTE(Data_Warmte[[#This Row],[Datumtijd]]),SECOND(Data_Warmte[[#This Row],[Datumtijd]]))</f>
        <v>1726.5833333333333</v>
      </c>
      <c r="C6345" s="11">
        <v>1.6120000000000002E-5</v>
      </c>
      <c r="D6345" s="7">
        <f>Data_Warmte[[#This Row],[Fractie]]/MAX(Data_Warmte[Fractie])</f>
        <v>3.9027099914605221E-2</v>
      </c>
    </row>
    <row r="6346" spans="1:4" x14ac:dyDescent="0.25">
      <c r="A6346" s="10">
        <v>44095.625</v>
      </c>
      <c r="B6346" s="10">
        <f>DATE(1904,MONTH(Data_Warmte[[#This Row],[Datumtijd]]),DAY(Data_Warmte[[#This Row],[Datumtijd]]))+TIME(HOUR(Data_Warmte[[#This Row],[Datumtijd]]),MINUTE(Data_Warmte[[#This Row],[Datumtijd]]),SECOND(Data_Warmte[[#This Row],[Datumtijd]]))</f>
        <v>1726.625</v>
      </c>
      <c r="C6346" s="11">
        <v>1.6779999999999999E-5</v>
      </c>
      <c r="D6346" s="7">
        <f>Data_Warmte[[#This Row],[Fractie]]/MAX(Data_Warmte[Fractie])</f>
        <v>4.0624983658007166E-2</v>
      </c>
    </row>
    <row r="6347" spans="1:4" x14ac:dyDescent="0.25">
      <c r="A6347" s="10">
        <v>44095.666666666664</v>
      </c>
      <c r="B6347" s="10">
        <f>DATE(1904,MONTH(Data_Warmte[[#This Row],[Datumtijd]]),DAY(Data_Warmte[[#This Row],[Datumtijd]]))+TIME(HOUR(Data_Warmte[[#This Row],[Datumtijd]]),MINUTE(Data_Warmte[[#This Row],[Datumtijd]]),SECOND(Data_Warmte[[#This Row],[Datumtijd]]))</f>
        <v>1726.6666666666667</v>
      </c>
      <c r="C6347" s="11">
        <v>3.3499199999999986E-5</v>
      </c>
      <c r="D6347" s="7">
        <f>Data_Warmte[[#This Row],[Fractie]]/MAX(Data_Warmte[Fractie])</f>
        <v>8.1102768328743344E-2</v>
      </c>
    </row>
    <row r="6348" spans="1:4" x14ac:dyDescent="0.25">
      <c r="A6348" s="10">
        <v>44095.708333333336</v>
      </c>
      <c r="B6348" s="10">
        <f>DATE(1904,MONTH(Data_Warmte[[#This Row],[Datumtijd]]),DAY(Data_Warmte[[#This Row],[Datumtijd]]))+TIME(HOUR(Data_Warmte[[#This Row],[Datumtijd]]),MINUTE(Data_Warmte[[#This Row],[Datumtijd]]),SECOND(Data_Warmte[[#This Row],[Datumtijd]]))</f>
        <v>1726.7083333333333</v>
      </c>
      <c r="C6348" s="11">
        <v>5.5866360000000008E-5</v>
      </c>
      <c r="D6348" s="7">
        <f>Data_Warmte[[#This Row],[Fractie]]/MAX(Data_Warmte[Fractie])</f>
        <v>0.13525446734400154</v>
      </c>
    </row>
    <row r="6349" spans="1:4" x14ac:dyDescent="0.25">
      <c r="A6349" s="10">
        <v>44095.75</v>
      </c>
      <c r="B6349" s="10">
        <f>DATE(1904,MONTH(Data_Warmte[[#This Row],[Datumtijd]]),DAY(Data_Warmte[[#This Row],[Datumtijd]]))+TIME(HOUR(Data_Warmte[[#This Row],[Datumtijd]]),MINUTE(Data_Warmte[[#This Row],[Datumtijd]]),SECOND(Data_Warmte[[#This Row],[Datumtijd]]))</f>
        <v>1726.75</v>
      </c>
      <c r="C6349" s="11">
        <v>6.0058799999999975E-5</v>
      </c>
      <c r="D6349" s="7">
        <f>Data_Warmte[[#This Row],[Fractie]]/MAX(Data_Warmte[Fractie])</f>
        <v>0.14540451540640761</v>
      </c>
    </row>
    <row r="6350" spans="1:4" x14ac:dyDescent="0.25">
      <c r="A6350" s="10">
        <v>44095.791666666664</v>
      </c>
      <c r="B6350" s="10">
        <f>DATE(1904,MONTH(Data_Warmte[[#This Row],[Datumtijd]]),DAY(Data_Warmte[[#This Row],[Datumtijd]]))+TIME(HOUR(Data_Warmte[[#This Row],[Datumtijd]]),MINUTE(Data_Warmte[[#This Row],[Datumtijd]]),SECOND(Data_Warmte[[#This Row],[Datumtijd]]))</f>
        <v>1726.7916666666667</v>
      </c>
      <c r="C6350" s="11">
        <v>5.7335540000000003E-5</v>
      </c>
      <c r="D6350" s="7">
        <f>Data_Warmte[[#This Row],[Fractie]]/MAX(Data_Warmte[Fractie])</f>
        <v>0.13881140497753378</v>
      </c>
    </row>
    <row r="6351" spans="1:4" x14ac:dyDescent="0.25">
      <c r="A6351" s="10">
        <v>44095.833333333336</v>
      </c>
      <c r="B6351" s="10">
        <f>DATE(1904,MONTH(Data_Warmte[[#This Row],[Datumtijd]]),DAY(Data_Warmte[[#This Row],[Datumtijd]]))+TIME(HOUR(Data_Warmte[[#This Row],[Datumtijd]]),MINUTE(Data_Warmte[[#This Row],[Datumtijd]]),SECOND(Data_Warmte[[#This Row],[Datumtijd]]))</f>
        <v>1726.8333333333333</v>
      </c>
      <c r="C6351" s="11">
        <v>4.7800860000000009E-5</v>
      </c>
      <c r="D6351" s="7">
        <f>Data_Warmte[[#This Row],[Fractie]]/MAX(Data_Warmte[Fractie])</f>
        <v>0.11572760168883725</v>
      </c>
    </row>
    <row r="6352" spans="1:4" x14ac:dyDescent="0.25">
      <c r="A6352" s="10">
        <v>44095.875</v>
      </c>
      <c r="B6352" s="10">
        <f>DATE(1904,MONTH(Data_Warmte[[#This Row],[Datumtijd]]),DAY(Data_Warmte[[#This Row],[Datumtijd]]))+TIME(HOUR(Data_Warmte[[#This Row],[Datumtijd]]),MINUTE(Data_Warmte[[#This Row],[Datumtijd]]),SECOND(Data_Warmte[[#This Row],[Datumtijd]]))</f>
        <v>1726.875</v>
      </c>
      <c r="C6352" s="11">
        <v>3.7343690000000006E-5</v>
      </c>
      <c r="D6352" s="7">
        <f>Data_Warmte[[#This Row],[Fractie]]/MAX(Data_Warmte[Fractie])</f>
        <v>9.0410416923699999E-2</v>
      </c>
    </row>
    <row r="6353" spans="1:4" x14ac:dyDescent="0.25">
      <c r="A6353" s="10">
        <v>44095.916666666664</v>
      </c>
      <c r="B6353" s="10">
        <f>DATE(1904,MONTH(Data_Warmte[[#This Row],[Datumtijd]]),DAY(Data_Warmte[[#This Row],[Datumtijd]]))+TIME(HOUR(Data_Warmte[[#This Row],[Datumtijd]]),MINUTE(Data_Warmte[[#This Row],[Datumtijd]]),SECOND(Data_Warmte[[#This Row],[Datumtijd]]))</f>
        <v>1726.9166666666667</v>
      </c>
      <c r="C6353" s="11">
        <v>2.8195999999999999E-5</v>
      </c>
      <c r="D6353" s="7">
        <f>Data_Warmte[[#This Row],[Fractie]]/MAX(Data_Warmte[Fractie])</f>
        <v>6.8263530346911211E-2</v>
      </c>
    </row>
    <row r="6354" spans="1:4" x14ac:dyDescent="0.25">
      <c r="A6354" s="10">
        <v>44095.958333333336</v>
      </c>
      <c r="B6354" s="10">
        <f>DATE(1904,MONTH(Data_Warmte[[#This Row],[Datumtijd]]),DAY(Data_Warmte[[#This Row],[Datumtijd]]))+TIME(HOUR(Data_Warmte[[#This Row],[Datumtijd]]),MINUTE(Data_Warmte[[#This Row],[Datumtijd]]),SECOND(Data_Warmte[[#This Row],[Datumtijd]]))</f>
        <v>1726.9583333333333</v>
      </c>
      <c r="C6354" s="11">
        <v>2.094292E-5</v>
      </c>
      <c r="D6354" s="7">
        <f>Data_Warmte[[#This Row],[Fractie]]/MAX(Data_Warmte[Fractie])</f>
        <v>5.070356273843573E-2</v>
      </c>
    </row>
    <row r="6355" spans="1:4" x14ac:dyDescent="0.25">
      <c r="A6355" s="10">
        <v>44096</v>
      </c>
      <c r="B6355" s="10">
        <f>DATE(1904,MONTH(Data_Warmte[[#This Row],[Datumtijd]]),DAY(Data_Warmte[[#This Row],[Datumtijd]]))+TIME(HOUR(Data_Warmte[[#This Row],[Datumtijd]]),MINUTE(Data_Warmte[[#This Row],[Datumtijd]]),SECOND(Data_Warmte[[#This Row],[Datumtijd]]))</f>
        <v>1727</v>
      </c>
      <c r="C6355" s="11">
        <v>1.2667149999999998E-5</v>
      </c>
      <c r="D6355" s="7">
        <f>Data_Warmte[[#This Row],[Fractie]]/MAX(Data_Warmte[Fractie])</f>
        <v>3.0667625848839419E-2</v>
      </c>
    </row>
    <row r="6356" spans="1:4" x14ac:dyDescent="0.25">
      <c r="A6356" s="10">
        <v>44096.041666666664</v>
      </c>
      <c r="B6356" s="10">
        <f>DATE(1904,MONTH(Data_Warmte[[#This Row],[Datumtijd]]),DAY(Data_Warmte[[#This Row],[Datumtijd]]))+TIME(HOUR(Data_Warmte[[#This Row],[Datumtijd]]),MINUTE(Data_Warmte[[#This Row],[Datumtijd]]),SECOND(Data_Warmte[[#This Row],[Datumtijd]]))</f>
        <v>1727.0416666666667</v>
      </c>
      <c r="C6356" s="11">
        <v>1.1564680000000003E-5</v>
      </c>
      <c r="D6356" s="7">
        <f>Data_Warmte[[#This Row],[Fractie]]/MAX(Data_Warmte[Fractie])</f>
        <v>2.7998506317644965E-2</v>
      </c>
    </row>
    <row r="6357" spans="1:4" x14ac:dyDescent="0.25">
      <c r="A6357" s="10">
        <v>44096.083333333336</v>
      </c>
      <c r="B6357" s="10">
        <f>DATE(1904,MONTH(Data_Warmte[[#This Row],[Datumtijd]]),DAY(Data_Warmte[[#This Row],[Datumtijd]]))+TIME(HOUR(Data_Warmte[[#This Row],[Datumtijd]]),MINUTE(Data_Warmte[[#This Row],[Datumtijd]]),SECOND(Data_Warmte[[#This Row],[Datumtijd]]))</f>
        <v>1727.0833333333333</v>
      </c>
      <c r="C6357" s="11">
        <v>1.177996E-5</v>
      </c>
      <c r="D6357" s="7">
        <f>Data_Warmte[[#This Row],[Fractie]]/MAX(Data_Warmte[Fractie])</f>
        <v>2.8519706942310975E-2</v>
      </c>
    </row>
    <row r="6358" spans="1:4" x14ac:dyDescent="0.25">
      <c r="A6358" s="10">
        <v>44096.125</v>
      </c>
      <c r="B6358" s="10">
        <f>DATE(1904,MONTH(Data_Warmte[[#This Row],[Datumtijd]]),DAY(Data_Warmte[[#This Row],[Datumtijd]]))+TIME(HOUR(Data_Warmte[[#This Row],[Datumtijd]]),MINUTE(Data_Warmte[[#This Row],[Datumtijd]]),SECOND(Data_Warmte[[#This Row],[Datumtijd]]))</f>
        <v>1727.125</v>
      </c>
      <c r="C6358" s="11">
        <v>1.2979339999999997E-5</v>
      </c>
      <c r="D6358" s="7">
        <f>Data_Warmte[[#This Row],[Fractie]]/MAX(Data_Warmte[Fractie])</f>
        <v>3.1423449069828288E-2</v>
      </c>
    </row>
    <row r="6359" spans="1:4" x14ac:dyDescent="0.25">
      <c r="A6359" s="10">
        <v>44096.166666666664</v>
      </c>
      <c r="B6359" s="10">
        <f>DATE(1904,MONTH(Data_Warmte[[#This Row],[Datumtijd]]),DAY(Data_Warmte[[#This Row],[Datumtijd]]))+TIME(HOUR(Data_Warmte[[#This Row],[Datumtijd]]),MINUTE(Data_Warmte[[#This Row],[Datumtijd]]),SECOND(Data_Warmte[[#This Row],[Datumtijd]]))</f>
        <v>1727.1666666666667</v>
      </c>
      <c r="C6359" s="11">
        <v>1.2618690000000001E-5</v>
      </c>
      <c r="D6359" s="7">
        <f>Data_Warmte[[#This Row],[Fractie]]/MAX(Data_Warmte[Fractie])</f>
        <v>3.0550302445498126E-2</v>
      </c>
    </row>
    <row r="6360" spans="1:4" x14ac:dyDescent="0.25">
      <c r="A6360" s="10">
        <v>44096.208333333336</v>
      </c>
      <c r="B6360" s="10">
        <f>DATE(1904,MONTH(Data_Warmte[[#This Row],[Datumtijd]]),DAY(Data_Warmte[[#This Row],[Datumtijd]]))+TIME(HOUR(Data_Warmte[[#This Row],[Datumtijd]]),MINUTE(Data_Warmte[[#This Row],[Datumtijd]]),SECOND(Data_Warmte[[#This Row],[Datumtijd]]))</f>
        <v>1727.2083333333333</v>
      </c>
      <c r="C6360" s="11">
        <v>2.1288000000000004E-5</v>
      </c>
      <c r="D6360" s="7">
        <f>Data_Warmte[[#This Row],[Fractie]]/MAX(Data_Warmte[Fractie])</f>
        <v>5.1539013832637474E-2</v>
      </c>
    </row>
    <row r="6361" spans="1:4" x14ac:dyDescent="0.25">
      <c r="A6361" s="10">
        <v>44096.25</v>
      </c>
      <c r="B6361" s="10">
        <f>DATE(1904,MONTH(Data_Warmte[[#This Row],[Datumtijd]]),DAY(Data_Warmte[[#This Row],[Datumtijd]]))+TIME(HOUR(Data_Warmte[[#This Row],[Datumtijd]]),MINUTE(Data_Warmte[[#This Row],[Datumtijd]]),SECOND(Data_Warmte[[#This Row],[Datumtijd]]))</f>
        <v>1727.25</v>
      </c>
      <c r="C6361" s="11">
        <v>4.8047520000000012E-5</v>
      </c>
      <c r="D6361" s="7">
        <f>Data_Warmte[[#This Row],[Fractie]]/MAX(Data_Warmte[Fractie])</f>
        <v>0.11632477442239411</v>
      </c>
    </row>
    <row r="6362" spans="1:4" x14ac:dyDescent="0.25">
      <c r="A6362" s="10">
        <v>44096.291666666664</v>
      </c>
      <c r="B6362" s="10">
        <f>DATE(1904,MONTH(Data_Warmte[[#This Row],[Datumtijd]]),DAY(Data_Warmte[[#This Row],[Datumtijd]]))+TIME(HOUR(Data_Warmte[[#This Row],[Datumtijd]]),MINUTE(Data_Warmte[[#This Row],[Datumtijd]]),SECOND(Data_Warmte[[#This Row],[Datumtijd]]))</f>
        <v>1727.2916666666667</v>
      </c>
      <c r="C6362" s="11">
        <v>6.6832000000000013E-5</v>
      </c>
      <c r="D6362" s="7">
        <f>Data_Warmte[[#This Row],[Fractie]]/MAX(Data_Warmte[Fractie])</f>
        <v>0.16180267627127148</v>
      </c>
    </row>
    <row r="6363" spans="1:4" x14ac:dyDescent="0.25">
      <c r="A6363" s="10">
        <v>44096.333333333336</v>
      </c>
      <c r="B6363" s="10">
        <f>DATE(1904,MONTH(Data_Warmte[[#This Row],[Datumtijd]]),DAY(Data_Warmte[[#This Row],[Datumtijd]]))+TIME(HOUR(Data_Warmte[[#This Row],[Datumtijd]]),MINUTE(Data_Warmte[[#This Row],[Datumtijd]]),SECOND(Data_Warmte[[#This Row],[Datumtijd]]))</f>
        <v>1727.3333333333333</v>
      </c>
      <c r="C6363" s="11">
        <v>6.0683360000000013E-5</v>
      </c>
      <c r="D6363" s="7">
        <f>Data_Warmte[[#This Row],[Fractie]]/MAX(Data_Warmte[Fractie])</f>
        <v>0.14691659763486092</v>
      </c>
    </row>
    <row r="6364" spans="1:4" x14ac:dyDescent="0.25">
      <c r="A6364" s="10">
        <v>44096.375</v>
      </c>
      <c r="B6364" s="10">
        <f>DATE(1904,MONTH(Data_Warmte[[#This Row],[Datumtijd]]),DAY(Data_Warmte[[#This Row],[Datumtijd]]))+TIME(HOUR(Data_Warmte[[#This Row],[Datumtijd]]),MINUTE(Data_Warmte[[#This Row],[Datumtijd]]),SECOND(Data_Warmte[[#This Row],[Datumtijd]]))</f>
        <v>1727.375</v>
      </c>
      <c r="C6364" s="11">
        <v>3.5641020000000008E-5</v>
      </c>
      <c r="D6364" s="7">
        <f>Data_Warmte[[#This Row],[Fractie]]/MAX(Data_Warmte[Fractie])</f>
        <v>8.6288191600399702E-2</v>
      </c>
    </row>
    <row r="6365" spans="1:4" x14ac:dyDescent="0.25">
      <c r="A6365" s="10">
        <v>44096.416666666664</v>
      </c>
      <c r="B6365" s="10">
        <f>DATE(1904,MONTH(Data_Warmte[[#This Row],[Datumtijd]]),DAY(Data_Warmte[[#This Row],[Datumtijd]]))+TIME(HOUR(Data_Warmte[[#This Row],[Datumtijd]]),MINUTE(Data_Warmte[[#This Row],[Datumtijd]]),SECOND(Data_Warmte[[#This Row],[Datumtijd]]))</f>
        <v>1727.4166666666667</v>
      </c>
      <c r="C6365" s="11">
        <v>2.0129999999999999E-5</v>
      </c>
      <c r="D6365" s="7">
        <f>Data_Warmte[[#This Row],[Fractie]]/MAX(Data_Warmte[Fractie])</f>
        <v>4.873545417375949E-2</v>
      </c>
    </row>
    <row r="6366" spans="1:4" x14ac:dyDescent="0.25">
      <c r="A6366" s="10">
        <v>44096.458333333336</v>
      </c>
      <c r="B6366" s="10">
        <f>DATE(1904,MONTH(Data_Warmte[[#This Row],[Datumtijd]]),DAY(Data_Warmte[[#This Row],[Datumtijd]]))+TIME(HOUR(Data_Warmte[[#This Row],[Datumtijd]]),MINUTE(Data_Warmte[[#This Row],[Datumtijd]]),SECOND(Data_Warmte[[#This Row],[Datumtijd]]))</f>
        <v>1727.4583333333333</v>
      </c>
      <c r="C6366" s="11">
        <v>2.2079999999999999E-5</v>
      </c>
      <c r="D6366" s="7">
        <f>Data_Warmte[[#This Row],[Fractie]]/MAX(Data_Warmte[Fractie])</f>
        <v>5.3456474324719803E-2</v>
      </c>
    </row>
    <row r="6367" spans="1:4" x14ac:dyDescent="0.25">
      <c r="A6367" s="10">
        <v>44096.5</v>
      </c>
      <c r="B6367" s="10">
        <f>DATE(1904,MONTH(Data_Warmte[[#This Row],[Datumtijd]]),DAY(Data_Warmte[[#This Row],[Datumtijd]]))+TIME(HOUR(Data_Warmte[[#This Row],[Datumtijd]]),MINUTE(Data_Warmte[[#This Row],[Datumtijd]]),SECOND(Data_Warmte[[#This Row],[Datumtijd]]))</f>
        <v>1727.5</v>
      </c>
      <c r="C6367" s="11">
        <v>2.1489999999999999E-5</v>
      </c>
      <c r="D6367" s="7">
        <f>Data_Warmte[[#This Row],[Fractie]]/MAX(Data_Warmte[Fractie])</f>
        <v>5.2028063099557452E-2</v>
      </c>
    </row>
    <row r="6368" spans="1:4" x14ac:dyDescent="0.25">
      <c r="A6368" s="10">
        <v>44096.541666666664</v>
      </c>
      <c r="B6368" s="10">
        <f>DATE(1904,MONTH(Data_Warmte[[#This Row],[Datumtijd]]),DAY(Data_Warmte[[#This Row],[Datumtijd]]))+TIME(HOUR(Data_Warmte[[#This Row],[Datumtijd]]),MINUTE(Data_Warmte[[#This Row],[Datumtijd]]),SECOND(Data_Warmte[[#This Row],[Datumtijd]]))</f>
        <v>1727.5416666666667</v>
      </c>
      <c r="C6368" s="11">
        <v>1.7600000000000001E-5</v>
      </c>
      <c r="D6368" s="7">
        <f>Data_Warmte[[#This Row],[Fractie]]/MAX(Data_Warmte[Fractie])</f>
        <v>4.2610233157385352E-2</v>
      </c>
    </row>
    <row r="6369" spans="1:4" x14ac:dyDescent="0.25">
      <c r="A6369" s="10">
        <v>44096.583333333336</v>
      </c>
      <c r="B6369" s="10">
        <f>DATE(1904,MONTH(Data_Warmte[[#This Row],[Datumtijd]]),DAY(Data_Warmte[[#This Row],[Datumtijd]]))+TIME(HOUR(Data_Warmte[[#This Row],[Datumtijd]]),MINUTE(Data_Warmte[[#This Row],[Datumtijd]]),SECOND(Data_Warmte[[#This Row],[Datumtijd]]))</f>
        <v>1727.5833333333333</v>
      </c>
      <c r="C6369" s="11">
        <v>1.6120000000000002E-5</v>
      </c>
      <c r="D6369" s="7">
        <f>Data_Warmte[[#This Row],[Fractie]]/MAX(Data_Warmte[Fractie])</f>
        <v>3.9027099914605221E-2</v>
      </c>
    </row>
    <row r="6370" spans="1:4" x14ac:dyDescent="0.25">
      <c r="A6370" s="10">
        <v>44096.625</v>
      </c>
      <c r="B6370" s="10">
        <f>DATE(1904,MONTH(Data_Warmte[[#This Row],[Datumtijd]]),DAY(Data_Warmte[[#This Row],[Datumtijd]]))+TIME(HOUR(Data_Warmte[[#This Row],[Datumtijd]]),MINUTE(Data_Warmte[[#This Row],[Datumtijd]]),SECOND(Data_Warmte[[#This Row],[Datumtijd]]))</f>
        <v>1727.625</v>
      </c>
      <c r="C6370" s="11">
        <v>1.7082750000000002E-5</v>
      </c>
      <c r="D6370" s="7">
        <f>Data_Warmte[[#This Row],[Fractie]]/MAX(Data_Warmte[Fractie])</f>
        <v>4.1357952299393451E-2</v>
      </c>
    </row>
    <row r="6371" spans="1:4" x14ac:dyDescent="0.25">
      <c r="A6371" s="10">
        <v>44096.666666666664</v>
      </c>
      <c r="B6371" s="10">
        <f>DATE(1904,MONTH(Data_Warmte[[#This Row],[Datumtijd]]),DAY(Data_Warmte[[#This Row],[Datumtijd]]))+TIME(HOUR(Data_Warmte[[#This Row],[Datumtijd]]),MINUTE(Data_Warmte[[#This Row],[Datumtijd]]),SECOND(Data_Warmte[[#This Row],[Datumtijd]]))</f>
        <v>1727.6666666666667</v>
      </c>
      <c r="C6371" s="11">
        <v>3.8444000000000007E-5</v>
      </c>
      <c r="D6371" s="7">
        <f>Data_Warmte[[#This Row],[Fractie]]/MAX(Data_Warmte[Fractie])</f>
        <v>9.3074307017188787E-2</v>
      </c>
    </row>
    <row r="6372" spans="1:4" x14ac:dyDescent="0.25">
      <c r="A6372" s="10">
        <v>44096.708333333336</v>
      </c>
      <c r="B6372" s="10">
        <f>DATE(1904,MONTH(Data_Warmte[[#This Row],[Datumtijd]]),DAY(Data_Warmte[[#This Row],[Datumtijd]]))+TIME(HOUR(Data_Warmte[[#This Row],[Datumtijd]]),MINUTE(Data_Warmte[[#This Row],[Datumtijd]]),SECOND(Data_Warmte[[#This Row],[Datumtijd]]))</f>
        <v>1727.7083333333333</v>
      </c>
      <c r="C6372" s="11">
        <v>5.9162519999999989E-5</v>
      </c>
      <c r="D6372" s="7">
        <f>Data_Warmte[[#This Row],[Fractie]]/MAX(Data_Warmte[Fractie])</f>
        <v>0.14323458928286781</v>
      </c>
    </row>
    <row r="6373" spans="1:4" x14ac:dyDescent="0.25">
      <c r="A6373" s="10">
        <v>44096.75</v>
      </c>
      <c r="B6373" s="10">
        <f>DATE(1904,MONTH(Data_Warmte[[#This Row],[Datumtijd]]),DAY(Data_Warmte[[#This Row],[Datumtijd]]))+TIME(HOUR(Data_Warmte[[#This Row],[Datumtijd]]),MINUTE(Data_Warmte[[#This Row],[Datumtijd]]),SECOND(Data_Warmte[[#This Row],[Datumtijd]]))</f>
        <v>1727.75</v>
      </c>
      <c r="C6373" s="11">
        <v>6.1411649999999976E-5</v>
      </c>
      <c r="D6373" s="7">
        <f>Data_Warmte[[#This Row],[Fractie]]/MAX(Data_Warmte[Fractie])</f>
        <v>0.14867981392498542</v>
      </c>
    </row>
    <row r="6374" spans="1:4" x14ac:dyDescent="0.25">
      <c r="A6374" s="10">
        <v>44096.791666666664</v>
      </c>
      <c r="B6374" s="10">
        <f>DATE(1904,MONTH(Data_Warmte[[#This Row],[Datumtijd]]),DAY(Data_Warmte[[#This Row],[Datumtijd]]))+TIME(HOUR(Data_Warmte[[#This Row],[Datumtijd]]),MINUTE(Data_Warmte[[#This Row],[Datumtijd]]),SECOND(Data_Warmte[[#This Row],[Datumtijd]]))</f>
        <v>1727.7916666666667</v>
      </c>
      <c r="C6374" s="11">
        <v>5.8280430000000007E-5</v>
      </c>
      <c r="D6374" s="7">
        <f>Data_Warmte[[#This Row],[Fractie]]/MAX(Data_Warmte[Fractie])</f>
        <v>0.14109901765981114</v>
      </c>
    </row>
    <row r="6375" spans="1:4" x14ac:dyDescent="0.25">
      <c r="A6375" s="10">
        <v>44096.833333333336</v>
      </c>
      <c r="B6375" s="10">
        <f>DATE(1904,MONTH(Data_Warmte[[#This Row],[Datumtijd]]),DAY(Data_Warmte[[#This Row],[Datumtijd]]))+TIME(HOUR(Data_Warmte[[#This Row],[Datumtijd]]),MINUTE(Data_Warmte[[#This Row],[Datumtijd]]),SECOND(Data_Warmte[[#This Row],[Datumtijd]]))</f>
        <v>1727.8333333333333</v>
      </c>
      <c r="C6375" s="11">
        <v>4.8457270000000019E-5</v>
      </c>
      <c r="D6375" s="7">
        <f>Data_Warmte[[#This Row],[Fractie]]/MAX(Data_Warmte[Fractie])</f>
        <v>0.11731679391308951</v>
      </c>
    </row>
    <row r="6376" spans="1:4" x14ac:dyDescent="0.25">
      <c r="A6376" s="10">
        <v>44096.875</v>
      </c>
      <c r="B6376" s="10">
        <f>DATE(1904,MONTH(Data_Warmte[[#This Row],[Datumtijd]]),DAY(Data_Warmte[[#This Row],[Datumtijd]]))+TIME(HOUR(Data_Warmte[[#This Row],[Datumtijd]]),MINUTE(Data_Warmte[[#This Row],[Datumtijd]]),SECOND(Data_Warmte[[#This Row],[Datumtijd]]))</f>
        <v>1727.875</v>
      </c>
      <c r="C6376" s="11">
        <v>3.6659240000000006E-5</v>
      </c>
      <c r="D6376" s="7">
        <f>Data_Warmte[[#This Row],[Fractie]]/MAX(Data_Warmte[Fractie])</f>
        <v>8.8753338850712932E-2</v>
      </c>
    </row>
    <row r="6377" spans="1:4" x14ac:dyDescent="0.25">
      <c r="A6377" s="10">
        <v>44096.916666666664</v>
      </c>
      <c r="B6377" s="10">
        <f>DATE(1904,MONTH(Data_Warmte[[#This Row],[Datumtijd]]),DAY(Data_Warmte[[#This Row],[Datumtijd]]))+TIME(HOUR(Data_Warmte[[#This Row],[Datumtijd]]),MINUTE(Data_Warmte[[#This Row],[Datumtijd]]),SECOND(Data_Warmte[[#This Row],[Datumtijd]]))</f>
        <v>1727.9166666666667</v>
      </c>
      <c r="C6377" s="11">
        <v>2.7796250000000003E-5</v>
      </c>
      <c r="D6377" s="7">
        <f>Data_Warmte[[#This Row],[Fractie]]/MAX(Data_Warmte[Fractie])</f>
        <v>6.729572121596436E-2</v>
      </c>
    </row>
    <row r="6378" spans="1:4" x14ac:dyDescent="0.25">
      <c r="A6378" s="10">
        <v>44096.958333333336</v>
      </c>
      <c r="B6378" s="10">
        <f>DATE(1904,MONTH(Data_Warmte[[#This Row],[Datumtijd]]),DAY(Data_Warmte[[#This Row],[Datumtijd]]))+TIME(HOUR(Data_Warmte[[#This Row],[Datumtijd]]),MINUTE(Data_Warmte[[#This Row],[Datumtijd]]),SECOND(Data_Warmte[[#This Row],[Datumtijd]]))</f>
        <v>1727.9583333333333</v>
      </c>
      <c r="C6378" s="11">
        <v>2.0425360000000003E-5</v>
      </c>
      <c r="D6378" s="7">
        <f>Data_Warmte[[#This Row],[Fractie]]/MAX(Data_Warmte[Fractie])</f>
        <v>4.9450531359291623E-2</v>
      </c>
    </row>
    <row r="6379" spans="1:4" x14ac:dyDescent="0.25">
      <c r="A6379" s="10">
        <v>44097</v>
      </c>
      <c r="B6379" s="10">
        <f>DATE(1904,MONTH(Data_Warmte[[#This Row],[Datumtijd]]),DAY(Data_Warmte[[#This Row],[Datumtijd]]))+TIME(HOUR(Data_Warmte[[#This Row],[Datumtijd]]),MINUTE(Data_Warmte[[#This Row],[Datumtijd]]),SECOND(Data_Warmte[[#This Row],[Datumtijd]]))</f>
        <v>1728</v>
      </c>
      <c r="C6379" s="11">
        <v>1.2797649999999994E-5</v>
      </c>
      <c r="D6379" s="7">
        <f>Data_Warmte[[#This Row],[Fractie]]/MAX(Data_Warmte[Fractie])</f>
        <v>3.0983571043557524E-2</v>
      </c>
    </row>
    <row r="6380" spans="1:4" x14ac:dyDescent="0.25">
      <c r="A6380" s="10">
        <v>44097.041666666664</v>
      </c>
      <c r="B6380" s="10">
        <f>DATE(1904,MONTH(Data_Warmte[[#This Row],[Datumtijd]]),DAY(Data_Warmte[[#This Row],[Datumtijd]]))+TIME(HOUR(Data_Warmte[[#This Row],[Datumtijd]]),MINUTE(Data_Warmte[[#This Row],[Datumtijd]]),SECOND(Data_Warmte[[#This Row],[Datumtijd]]))</f>
        <v>1728.0416666666667</v>
      </c>
      <c r="C6380" s="11">
        <v>1.2096640000000001E-5</v>
      </c>
      <c r="D6380" s="7">
        <f>Data_Warmte[[#This Row],[Fractie]]/MAX(Data_Warmte[Fractie])</f>
        <v>2.9286400614826933E-2</v>
      </c>
    </row>
    <row r="6381" spans="1:4" x14ac:dyDescent="0.25">
      <c r="A6381" s="10">
        <v>44097.083333333336</v>
      </c>
      <c r="B6381" s="10">
        <f>DATE(1904,MONTH(Data_Warmte[[#This Row],[Datumtijd]]),DAY(Data_Warmte[[#This Row],[Datumtijd]]))+TIME(HOUR(Data_Warmte[[#This Row],[Datumtijd]]),MINUTE(Data_Warmte[[#This Row],[Datumtijd]]),SECOND(Data_Warmte[[#This Row],[Datumtijd]]))</f>
        <v>1728.0833333333333</v>
      </c>
      <c r="C6381" s="11">
        <v>1.2317839999999999E-5</v>
      </c>
      <c r="D6381" s="7">
        <f>Data_Warmte[[#This Row],[Fractie]]/MAX(Data_Warmte[Fractie])</f>
        <v>2.9821933772464063E-2</v>
      </c>
    </row>
    <row r="6382" spans="1:4" x14ac:dyDescent="0.25">
      <c r="A6382" s="10">
        <v>44097.125</v>
      </c>
      <c r="B6382" s="10">
        <f>DATE(1904,MONTH(Data_Warmte[[#This Row],[Datumtijd]]),DAY(Data_Warmte[[#This Row],[Datumtijd]]))+TIME(HOUR(Data_Warmte[[#This Row],[Datumtijd]]),MINUTE(Data_Warmte[[#This Row],[Datumtijd]]),SECOND(Data_Warmte[[#This Row],[Datumtijd]]))</f>
        <v>1728.125</v>
      </c>
      <c r="C6382" s="11">
        <v>1.3046679999999999E-5</v>
      </c>
      <c r="D6382" s="7">
        <f>Data_Warmte[[#This Row],[Fractie]]/MAX(Data_Warmte[Fractie])</f>
        <v>3.1586481632374784E-2</v>
      </c>
    </row>
    <row r="6383" spans="1:4" x14ac:dyDescent="0.25">
      <c r="A6383" s="10">
        <v>44097.166666666664</v>
      </c>
      <c r="B6383" s="10">
        <f>DATE(1904,MONTH(Data_Warmte[[#This Row],[Datumtijd]]),DAY(Data_Warmte[[#This Row],[Datumtijd]]))+TIME(HOUR(Data_Warmte[[#This Row],[Datumtijd]]),MINUTE(Data_Warmte[[#This Row],[Datumtijd]]),SECOND(Data_Warmte[[#This Row],[Datumtijd]]))</f>
        <v>1728.1666666666667</v>
      </c>
      <c r="C6383" s="11">
        <v>1.266202E-5</v>
      </c>
      <c r="D6383" s="7">
        <f>Data_Warmte[[#This Row],[Fractie]]/MAX(Data_Warmte[Fractie])</f>
        <v>3.0655205934288436E-2</v>
      </c>
    </row>
    <row r="6384" spans="1:4" x14ac:dyDescent="0.25">
      <c r="A6384" s="10">
        <v>44097.208333333336</v>
      </c>
      <c r="B6384" s="10">
        <f>DATE(1904,MONTH(Data_Warmte[[#This Row],[Datumtijd]]),DAY(Data_Warmte[[#This Row],[Datumtijd]]))+TIME(HOUR(Data_Warmte[[#This Row],[Datumtijd]]),MINUTE(Data_Warmte[[#This Row],[Datumtijd]]),SECOND(Data_Warmte[[#This Row],[Datumtijd]]))</f>
        <v>1728.2083333333333</v>
      </c>
      <c r="C6384" s="11">
        <v>2.1600800000000002E-5</v>
      </c>
      <c r="D6384" s="7">
        <f>Data_Warmte[[#This Row],[Fractie]]/MAX(Data_Warmte[Fractie])</f>
        <v>5.2296313885570996E-2</v>
      </c>
    </row>
    <row r="6385" spans="1:4" x14ac:dyDescent="0.25">
      <c r="A6385" s="10">
        <v>44097.25</v>
      </c>
      <c r="B6385" s="10">
        <f>DATE(1904,MONTH(Data_Warmte[[#This Row],[Datumtijd]]),DAY(Data_Warmte[[#This Row],[Datumtijd]]))+TIME(HOUR(Data_Warmte[[#This Row],[Datumtijd]]),MINUTE(Data_Warmte[[#This Row],[Datumtijd]]),SECOND(Data_Warmte[[#This Row],[Datumtijd]]))</f>
        <v>1728.25</v>
      </c>
      <c r="C6385" s="11">
        <v>4.9545200000000001E-5</v>
      </c>
      <c r="D6385" s="7">
        <f>Data_Warmte[[#This Row],[Fractie]]/MAX(Data_Warmte[Fractie])</f>
        <v>0.11995071158120958</v>
      </c>
    </row>
    <row r="6386" spans="1:4" x14ac:dyDescent="0.25">
      <c r="A6386" s="10">
        <v>44097.291666666664</v>
      </c>
      <c r="B6386" s="10">
        <f>DATE(1904,MONTH(Data_Warmte[[#This Row],[Datumtijd]]),DAY(Data_Warmte[[#This Row],[Datumtijd]]))+TIME(HOUR(Data_Warmte[[#This Row],[Datumtijd]]),MINUTE(Data_Warmte[[#This Row],[Datumtijd]]),SECOND(Data_Warmte[[#This Row],[Datumtijd]]))</f>
        <v>1728.2916666666667</v>
      </c>
      <c r="C6386" s="11">
        <v>6.9968499999999999E-5</v>
      </c>
      <c r="D6386" s="7">
        <f>Data_Warmte[[#This Row],[Fractie]]/MAX(Data_Warmte[Fractie])</f>
        <v>0.16939625560639301</v>
      </c>
    </row>
    <row r="6387" spans="1:4" x14ac:dyDescent="0.25">
      <c r="A6387" s="10">
        <v>44097.333333333336</v>
      </c>
      <c r="B6387" s="10">
        <f>DATE(1904,MONTH(Data_Warmte[[#This Row],[Datumtijd]]),DAY(Data_Warmte[[#This Row],[Datumtijd]]))+TIME(HOUR(Data_Warmte[[#This Row],[Datumtijd]]),MINUTE(Data_Warmte[[#This Row],[Datumtijd]]),SECOND(Data_Warmte[[#This Row],[Datumtijd]]))</f>
        <v>1728.3333333333333</v>
      </c>
      <c r="C6387" s="11">
        <v>6.4004520000000002E-5</v>
      </c>
      <c r="D6387" s="7">
        <f>Data_Warmte[[#This Row],[Fractie]]/MAX(Data_Warmte[Fractie])</f>
        <v>0.15495724547309853</v>
      </c>
    </row>
    <row r="6388" spans="1:4" x14ac:dyDescent="0.25">
      <c r="A6388" s="10">
        <v>44097.375</v>
      </c>
      <c r="B6388" s="10">
        <f>DATE(1904,MONTH(Data_Warmte[[#This Row],[Datumtijd]]),DAY(Data_Warmte[[#This Row],[Datumtijd]]))+TIME(HOUR(Data_Warmte[[#This Row],[Datumtijd]]),MINUTE(Data_Warmte[[#This Row],[Datumtijd]]),SECOND(Data_Warmte[[#This Row],[Datumtijd]]))</f>
        <v>1728.375</v>
      </c>
      <c r="C6388" s="11">
        <v>4.150146E-5</v>
      </c>
      <c r="D6388" s="7">
        <f>Data_Warmte[[#This Row],[Fractie]]/MAX(Data_Warmte[Fractie])</f>
        <v>0.10047652766885806</v>
      </c>
    </row>
    <row r="6389" spans="1:4" x14ac:dyDescent="0.25">
      <c r="A6389" s="10">
        <v>44097.416666666664</v>
      </c>
      <c r="B6389" s="10">
        <f>DATE(1904,MONTH(Data_Warmte[[#This Row],[Datumtijd]]),DAY(Data_Warmte[[#This Row],[Datumtijd]]))+TIME(HOUR(Data_Warmte[[#This Row],[Datumtijd]]),MINUTE(Data_Warmte[[#This Row],[Datumtijd]]),SECOND(Data_Warmte[[#This Row],[Datumtijd]]))</f>
        <v>1728.4166666666667</v>
      </c>
      <c r="C6389" s="11">
        <v>2.1519079999999997E-5</v>
      </c>
      <c r="D6389" s="7">
        <f>Data_Warmte[[#This Row],[Fractie]]/MAX(Data_Warmte[Fractie])</f>
        <v>5.2098466825706125E-2</v>
      </c>
    </row>
    <row r="6390" spans="1:4" x14ac:dyDescent="0.25">
      <c r="A6390" s="10">
        <v>44097.458333333336</v>
      </c>
      <c r="B6390" s="10">
        <f>DATE(1904,MONTH(Data_Warmte[[#This Row],[Datumtijd]]),DAY(Data_Warmte[[#This Row],[Datumtijd]]))+TIME(HOUR(Data_Warmte[[#This Row],[Datumtijd]]),MINUTE(Data_Warmte[[#This Row],[Datumtijd]]),SECOND(Data_Warmte[[#This Row],[Datumtijd]]))</f>
        <v>1728.4583333333333</v>
      </c>
      <c r="C6390" s="11">
        <v>2.2079999999999999E-5</v>
      </c>
      <c r="D6390" s="7">
        <f>Data_Warmte[[#This Row],[Fractie]]/MAX(Data_Warmte[Fractie])</f>
        <v>5.3456474324719803E-2</v>
      </c>
    </row>
    <row r="6391" spans="1:4" x14ac:dyDescent="0.25">
      <c r="A6391" s="10">
        <v>44097.5</v>
      </c>
      <c r="B6391" s="10">
        <f>DATE(1904,MONTH(Data_Warmte[[#This Row],[Datumtijd]]),DAY(Data_Warmte[[#This Row],[Datumtijd]]))+TIME(HOUR(Data_Warmte[[#This Row],[Datumtijd]]),MINUTE(Data_Warmte[[#This Row],[Datumtijd]]),SECOND(Data_Warmte[[#This Row],[Datumtijd]]))</f>
        <v>1728.5</v>
      </c>
      <c r="C6391" s="11">
        <v>2.1489999999999999E-5</v>
      </c>
      <c r="D6391" s="7">
        <f>Data_Warmte[[#This Row],[Fractie]]/MAX(Data_Warmte[Fractie])</f>
        <v>5.2028063099557452E-2</v>
      </c>
    </row>
    <row r="6392" spans="1:4" x14ac:dyDescent="0.25">
      <c r="A6392" s="10">
        <v>44097.541666666664</v>
      </c>
      <c r="B6392" s="10">
        <f>DATE(1904,MONTH(Data_Warmte[[#This Row],[Datumtijd]]),DAY(Data_Warmte[[#This Row],[Datumtijd]]))+TIME(HOUR(Data_Warmte[[#This Row],[Datumtijd]]),MINUTE(Data_Warmte[[#This Row],[Datumtijd]]),SECOND(Data_Warmte[[#This Row],[Datumtijd]]))</f>
        <v>1728.5416666666667</v>
      </c>
      <c r="C6392" s="11">
        <v>1.7600000000000001E-5</v>
      </c>
      <c r="D6392" s="7">
        <f>Data_Warmte[[#This Row],[Fractie]]/MAX(Data_Warmte[Fractie])</f>
        <v>4.2610233157385352E-2</v>
      </c>
    </row>
    <row r="6393" spans="1:4" x14ac:dyDescent="0.25">
      <c r="A6393" s="10">
        <v>44097.583333333336</v>
      </c>
      <c r="B6393" s="10">
        <f>DATE(1904,MONTH(Data_Warmte[[#This Row],[Datumtijd]]),DAY(Data_Warmte[[#This Row],[Datumtijd]]))+TIME(HOUR(Data_Warmte[[#This Row],[Datumtijd]]),MINUTE(Data_Warmte[[#This Row],[Datumtijd]]),SECOND(Data_Warmte[[#This Row],[Datumtijd]]))</f>
        <v>1728.5833333333333</v>
      </c>
      <c r="C6393" s="11">
        <v>1.6916950000000001E-5</v>
      </c>
      <c r="D6393" s="7">
        <f>Data_Warmte[[#This Row],[Fractie]]/MAX(Data_Warmte[Fractie])</f>
        <v>4.0956544534763079E-2</v>
      </c>
    </row>
    <row r="6394" spans="1:4" x14ac:dyDescent="0.25">
      <c r="A6394" s="10">
        <v>44097.625</v>
      </c>
      <c r="B6394" s="10">
        <f>DATE(1904,MONTH(Data_Warmte[[#This Row],[Datumtijd]]),DAY(Data_Warmte[[#This Row],[Datumtijd]]))+TIME(HOUR(Data_Warmte[[#This Row],[Datumtijd]]),MINUTE(Data_Warmte[[#This Row],[Datumtijd]]),SECOND(Data_Warmte[[#This Row],[Datumtijd]]))</f>
        <v>1728.625</v>
      </c>
      <c r="C6394" s="11">
        <v>1.9504749999999993E-5</v>
      </c>
      <c r="D6394" s="7">
        <f>Data_Warmte[[#This Row],[Fractie]]/MAX(Data_Warmte[Fractie])</f>
        <v>4.7221701430483619E-2</v>
      </c>
    </row>
    <row r="6395" spans="1:4" x14ac:dyDescent="0.25">
      <c r="A6395" s="10">
        <v>44097.666666666664</v>
      </c>
      <c r="B6395" s="10">
        <f>DATE(1904,MONTH(Data_Warmte[[#This Row],[Datumtijd]]),DAY(Data_Warmte[[#This Row],[Datumtijd]]))+TIME(HOUR(Data_Warmte[[#This Row],[Datumtijd]]),MINUTE(Data_Warmte[[#This Row],[Datumtijd]]),SECOND(Data_Warmte[[#This Row],[Datumtijd]]))</f>
        <v>1728.6666666666667</v>
      </c>
      <c r="C6395" s="11">
        <v>4.1410879999999992E-5</v>
      </c>
      <c r="D6395" s="7">
        <f>Data_Warmte[[#This Row],[Fractie]]/MAX(Data_Warmte[Fractie])</f>
        <v>0.100257230230256</v>
      </c>
    </row>
    <row r="6396" spans="1:4" x14ac:dyDescent="0.25">
      <c r="A6396" s="10">
        <v>44097.708333333336</v>
      </c>
      <c r="B6396" s="10">
        <f>DATE(1904,MONTH(Data_Warmte[[#This Row],[Datumtijd]]),DAY(Data_Warmte[[#This Row],[Datumtijd]]))+TIME(HOUR(Data_Warmte[[#This Row],[Datumtijd]]),MINUTE(Data_Warmte[[#This Row],[Datumtijd]]),SECOND(Data_Warmte[[#This Row],[Datumtijd]]))</f>
        <v>1728.7083333333333</v>
      </c>
      <c r="C6396" s="11">
        <v>6.2144759999999979E-5</v>
      </c>
      <c r="D6396" s="7">
        <f>Data_Warmte[[#This Row],[Fractie]]/MAX(Data_Warmte[Fractie])</f>
        <v>0.15045469960850874</v>
      </c>
    </row>
    <row r="6397" spans="1:4" x14ac:dyDescent="0.25">
      <c r="A6397" s="10">
        <v>44097.75</v>
      </c>
      <c r="B6397" s="10">
        <f>DATE(1904,MONTH(Data_Warmte[[#This Row],[Datumtijd]]),DAY(Data_Warmte[[#This Row],[Datumtijd]]))+TIME(HOUR(Data_Warmte[[#This Row],[Datumtijd]]),MINUTE(Data_Warmte[[#This Row],[Datumtijd]]),SECOND(Data_Warmte[[#This Row],[Datumtijd]]))</f>
        <v>1728.75</v>
      </c>
      <c r="C6397" s="11">
        <v>6.4086249999999986E-5</v>
      </c>
      <c r="D6397" s="7">
        <f>Data_Warmte[[#This Row],[Fractie]]/MAX(Data_Warmte[Fractie])</f>
        <v>0.15515511674332308</v>
      </c>
    </row>
    <row r="6398" spans="1:4" x14ac:dyDescent="0.25">
      <c r="A6398" s="10">
        <v>44097.791666666664</v>
      </c>
      <c r="B6398" s="10">
        <f>DATE(1904,MONTH(Data_Warmte[[#This Row],[Datumtijd]]),DAY(Data_Warmte[[#This Row],[Datumtijd]]))+TIME(HOUR(Data_Warmte[[#This Row],[Datumtijd]]),MINUTE(Data_Warmte[[#This Row],[Datumtijd]]),SECOND(Data_Warmte[[#This Row],[Datumtijd]]))</f>
        <v>1728.7916666666667</v>
      </c>
      <c r="C6398" s="11">
        <v>6.1626269999999988E-5</v>
      </c>
      <c r="D6398" s="7">
        <f>Data_Warmte[[#This Row],[Fractie]]/MAX(Data_Warmte[Fractie])</f>
        <v>0.14919941666590805</v>
      </c>
    </row>
    <row r="6399" spans="1:4" x14ac:dyDescent="0.25">
      <c r="A6399" s="10">
        <v>44097.833333333336</v>
      </c>
      <c r="B6399" s="10">
        <f>DATE(1904,MONTH(Data_Warmte[[#This Row],[Datumtijd]]),DAY(Data_Warmte[[#This Row],[Datumtijd]]))+TIME(HOUR(Data_Warmte[[#This Row],[Datumtijd]]),MINUTE(Data_Warmte[[#This Row],[Datumtijd]]),SECOND(Data_Warmte[[#This Row],[Datumtijd]]))</f>
        <v>1728.8333333333333</v>
      </c>
      <c r="C6399" s="11">
        <v>5.045852000000002E-5</v>
      </c>
      <c r="D6399" s="7">
        <f>Data_Warmte[[#This Row],[Fractie]]/MAX(Data_Warmte[Fractie])</f>
        <v>0.12216189215776095</v>
      </c>
    </row>
    <row r="6400" spans="1:4" x14ac:dyDescent="0.25">
      <c r="A6400" s="10">
        <v>44097.875</v>
      </c>
      <c r="B6400" s="10">
        <f>DATE(1904,MONTH(Data_Warmte[[#This Row],[Datumtijd]]),DAY(Data_Warmte[[#This Row],[Datumtijd]]))+TIME(HOUR(Data_Warmte[[#This Row],[Datumtijd]]),MINUTE(Data_Warmte[[#This Row],[Datumtijd]]),SECOND(Data_Warmte[[#This Row],[Datumtijd]]))</f>
        <v>1728.875</v>
      </c>
      <c r="C6400" s="11">
        <v>3.8971160000000001E-5</v>
      </c>
      <c r="D6400" s="7">
        <f>Data_Warmte[[#This Row],[Fractie]]/MAX(Data_Warmte[Fractie])</f>
        <v>9.4350580341691456E-2</v>
      </c>
    </row>
    <row r="6401" spans="1:4" x14ac:dyDescent="0.25">
      <c r="A6401" s="10">
        <v>44097.916666666664</v>
      </c>
      <c r="B6401" s="10">
        <f>DATE(1904,MONTH(Data_Warmte[[#This Row],[Datumtijd]]),DAY(Data_Warmte[[#This Row],[Datumtijd]]))+TIME(HOUR(Data_Warmte[[#This Row],[Datumtijd]]),MINUTE(Data_Warmte[[#This Row],[Datumtijd]]),SECOND(Data_Warmte[[#This Row],[Datumtijd]]))</f>
        <v>1728.9166666666667</v>
      </c>
      <c r="C6401" s="11">
        <v>2.8708500000000008E-5</v>
      </c>
      <c r="D6401" s="7">
        <f>Data_Warmte[[#This Row],[Fractie]]/MAX(Data_Warmte[Fractie])</f>
        <v>6.9504311284022596E-2</v>
      </c>
    </row>
    <row r="6402" spans="1:4" x14ac:dyDescent="0.25">
      <c r="A6402" s="10">
        <v>44097.958333333336</v>
      </c>
      <c r="B6402" s="10">
        <f>DATE(1904,MONTH(Data_Warmte[[#This Row],[Datumtijd]]),DAY(Data_Warmte[[#This Row],[Datumtijd]]))+TIME(HOUR(Data_Warmte[[#This Row],[Datumtijd]]),MINUTE(Data_Warmte[[#This Row],[Datumtijd]]),SECOND(Data_Warmte[[#This Row],[Datumtijd]]))</f>
        <v>1728.9583333333333</v>
      </c>
      <c r="C6402" s="11">
        <v>2.1587600000000003E-5</v>
      </c>
      <c r="D6402" s="7">
        <f>Data_Warmte[[#This Row],[Fractie]]/MAX(Data_Warmte[Fractie])</f>
        <v>5.226435621070296E-2</v>
      </c>
    </row>
    <row r="6403" spans="1:4" x14ac:dyDescent="0.25">
      <c r="A6403" s="10">
        <v>44098</v>
      </c>
      <c r="B6403" s="10">
        <f>DATE(1904,MONTH(Data_Warmte[[#This Row],[Datumtijd]]),DAY(Data_Warmte[[#This Row],[Datumtijd]]))+TIME(HOUR(Data_Warmte[[#This Row],[Datumtijd]]),MINUTE(Data_Warmte[[#This Row],[Datumtijd]]),SECOND(Data_Warmte[[#This Row],[Datumtijd]]))</f>
        <v>1729</v>
      </c>
      <c r="C6403" s="11">
        <v>1.3715499999999998E-5</v>
      </c>
      <c r="D6403" s="7">
        <f>Data_Warmte[[#This Row],[Fractie]]/MAX(Data_Warmte[Fractie])</f>
        <v>3.3205718913074923E-2</v>
      </c>
    </row>
    <row r="6404" spans="1:4" x14ac:dyDescent="0.25">
      <c r="A6404" s="10">
        <v>44098.041666666664</v>
      </c>
      <c r="B6404" s="10">
        <f>DATE(1904,MONTH(Data_Warmte[[#This Row],[Datumtijd]]),DAY(Data_Warmte[[#This Row],[Datumtijd]]))+TIME(HOUR(Data_Warmte[[#This Row],[Datumtijd]]),MINUTE(Data_Warmte[[#This Row],[Datumtijd]]),SECOND(Data_Warmte[[#This Row],[Datumtijd]]))</f>
        <v>1729.0416666666667</v>
      </c>
      <c r="C6404" s="11">
        <v>1.2958929999999998E-5</v>
      </c>
      <c r="D6404" s="7">
        <f>Data_Warmte[[#This Row],[Fractie]]/MAX(Data_Warmte[Fractie])</f>
        <v>3.1374035725581569E-2</v>
      </c>
    </row>
    <row r="6405" spans="1:4" x14ac:dyDescent="0.25">
      <c r="A6405" s="10">
        <v>44098.083333333336</v>
      </c>
      <c r="B6405" s="10">
        <f>DATE(1904,MONTH(Data_Warmte[[#This Row],[Datumtijd]]),DAY(Data_Warmte[[#This Row],[Datumtijd]]))+TIME(HOUR(Data_Warmte[[#This Row],[Datumtijd]]),MINUTE(Data_Warmte[[#This Row],[Datumtijd]]),SECOND(Data_Warmte[[#This Row],[Datumtijd]]))</f>
        <v>1729.0833333333333</v>
      </c>
      <c r="C6405" s="11">
        <v>1.3284119999999998E-5</v>
      </c>
      <c r="D6405" s="7">
        <f>Data_Warmte[[#This Row],[Fractie]]/MAX(Data_Warmte[Fractie])</f>
        <v>3.2161332414243515E-2</v>
      </c>
    </row>
    <row r="6406" spans="1:4" x14ac:dyDescent="0.25">
      <c r="A6406" s="10">
        <v>44098.125</v>
      </c>
      <c r="B6406" s="10">
        <f>DATE(1904,MONTH(Data_Warmte[[#This Row],[Datumtijd]]),DAY(Data_Warmte[[#This Row],[Datumtijd]]))+TIME(HOUR(Data_Warmte[[#This Row],[Datumtijd]]),MINUTE(Data_Warmte[[#This Row],[Datumtijd]]),SECOND(Data_Warmte[[#This Row],[Datumtijd]]))</f>
        <v>1729.125</v>
      </c>
      <c r="C6406" s="11">
        <v>1.4807139999999999E-5</v>
      </c>
      <c r="D6406" s="7">
        <f>Data_Warmte[[#This Row],[Fractie]]/MAX(Data_Warmte[Fractie])</f>
        <v>3.5848618624661752E-2</v>
      </c>
    </row>
    <row r="6407" spans="1:4" x14ac:dyDescent="0.25">
      <c r="A6407" s="10">
        <v>44098.166666666664</v>
      </c>
      <c r="B6407" s="10">
        <f>DATE(1904,MONTH(Data_Warmte[[#This Row],[Datumtijd]]),DAY(Data_Warmte[[#This Row],[Datumtijd]]))+TIME(HOUR(Data_Warmte[[#This Row],[Datumtijd]]),MINUTE(Data_Warmte[[#This Row],[Datumtijd]]),SECOND(Data_Warmte[[#This Row],[Datumtijd]]))</f>
        <v>1729.1666666666667</v>
      </c>
      <c r="C6407" s="11">
        <v>1.4822330000000001E-5</v>
      </c>
      <c r="D6407" s="7">
        <f>Data_Warmte[[#This Row],[Fractie]]/MAX(Data_Warmte[Fractie])</f>
        <v>3.5885394161119751E-2</v>
      </c>
    </row>
    <row r="6408" spans="1:4" x14ac:dyDescent="0.25">
      <c r="A6408" s="10">
        <v>44098.208333333336</v>
      </c>
      <c r="B6408" s="10">
        <f>DATE(1904,MONTH(Data_Warmte[[#This Row],[Datumtijd]]),DAY(Data_Warmte[[#This Row],[Datumtijd]]))+TIME(HOUR(Data_Warmte[[#This Row],[Datumtijd]]),MINUTE(Data_Warmte[[#This Row],[Datumtijd]]),SECOND(Data_Warmte[[#This Row],[Datumtijd]]))</f>
        <v>1729.2083333333333</v>
      </c>
      <c r="C6408" s="11">
        <v>2.4701200000000007E-5</v>
      </c>
      <c r="D6408" s="7">
        <f>Data_Warmte[[#This Row],[Fractie]]/MAX(Data_Warmte[Fractie])</f>
        <v>5.9802493822000417E-2</v>
      </c>
    </row>
    <row r="6409" spans="1:4" x14ac:dyDescent="0.25">
      <c r="A6409" s="10">
        <v>44098.25</v>
      </c>
      <c r="B6409" s="10">
        <f>DATE(1904,MONTH(Data_Warmte[[#This Row],[Datumtijd]]),DAY(Data_Warmte[[#This Row],[Datumtijd]]))+TIME(HOUR(Data_Warmte[[#This Row],[Datumtijd]]),MINUTE(Data_Warmte[[#This Row],[Datumtijd]]),SECOND(Data_Warmte[[#This Row],[Datumtijd]]))</f>
        <v>1729.25</v>
      </c>
      <c r="C6409" s="11">
        <v>5.4408800000000013E-5</v>
      </c>
      <c r="D6409" s="7">
        <f>Data_Warmte[[#This Row],[Fractie]]/MAX(Data_Warmte[Fractie])</f>
        <v>0.1317256621484971</v>
      </c>
    </row>
    <row r="6410" spans="1:4" x14ac:dyDescent="0.25">
      <c r="A6410" s="10">
        <v>44098.291666666664</v>
      </c>
      <c r="B6410" s="10">
        <f>DATE(1904,MONTH(Data_Warmte[[#This Row],[Datumtijd]]),DAY(Data_Warmte[[#This Row],[Datumtijd]]))+TIME(HOUR(Data_Warmte[[#This Row],[Datumtijd]]),MINUTE(Data_Warmte[[#This Row],[Datumtijd]]),SECOND(Data_Warmte[[#This Row],[Datumtijd]]))</f>
        <v>1729.2916666666667</v>
      </c>
      <c r="C6410" s="11">
        <v>7.4888500000000013E-5</v>
      </c>
      <c r="D6410" s="7">
        <f>Data_Warmte[[#This Row],[Fractie]]/MAX(Data_Warmte[Fractie])</f>
        <v>0.18130775260266213</v>
      </c>
    </row>
    <row r="6411" spans="1:4" x14ac:dyDescent="0.25">
      <c r="A6411" s="10">
        <v>44098.333333333336</v>
      </c>
      <c r="B6411" s="10">
        <f>DATE(1904,MONTH(Data_Warmte[[#This Row],[Datumtijd]]),DAY(Data_Warmte[[#This Row],[Datumtijd]]))+TIME(HOUR(Data_Warmte[[#This Row],[Datumtijd]]),MINUTE(Data_Warmte[[#This Row],[Datumtijd]]),SECOND(Data_Warmte[[#This Row],[Datumtijd]]))</f>
        <v>1729.3333333333333</v>
      </c>
      <c r="C6411" s="11">
        <v>7.1382540000000026E-5</v>
      </c>
      <c r="D6411" s="7">
        <f>Data_Warmte[[#This Row],[Fractie]]/MAX(Data_Warmte[Fractie])</f>
        <v>0.172819697316272</v>
      </c>
    </row>
    <row r="6412" spans="1:4" x14ac:dyDescent="0.25">
      <c r="A6412" s="10">
        <v>44098.375</v>
      </c>
      <c r="B6412" s="10">
        <f>DATE(1904,MONTH(Data_Warmte[[#This Row],[Datumtijd]]),DAY(Data_Warmte[[#This Row],[Datumtijd]]))+TIME(HOUR(Data_Warmte[[#This Row],[Datumtijd]]),MINUTE(Data_Warmte[[#This Row],[Datumtijd]]),SECOND(Data_Warmte[[#This Row],[Datumtijd]]))</f>
        <v>1729.375</v>
      </c>
      <c r="C6412" s="11">
        <v>4.6057350000000007E-5</v>
      </c>
      <c r="D6412" s="7">
        <f>Data_Warmte[[#This Row],[Fractie]]/MAX(Data_Warmte[Fractie])</f>
        <v>0.11150650125632401</v>
      </c>
    </row>
    <row r="6413" spans="1:4" x14ac:dyDescent="0.25">
      <c r="A6413" s="10">
        <v>44098.416666666664</v>
      </c>
      <c r="B6413" s="10">
        <f>DATE(1904,MONTH(Data_Warmte[[#This Row],[Datumtijd]]),DAY(Data_Warmte[[#This Row],[Datumtijd]]))+TIME(HOUR(Data_Warmte[[#This Row],[Datumtijd]]),MINUTE(Data_Warmte[[#This Row],[Datumtijd]]),SECOND(Data_Warmte[[#This Row],[Datumtijd]]))</f>
        <v>1729.4166666666667</v>
      </c>
      <c r="C6413" s="11">
        <v>2.5487880000000009E-5</v>
      </c>
      <c r="D6413" s="7">
        <f>Data_Warmte[[#This Row],[Fractie]]/MAX(Data_Warmte[Fractie])</f>
        <v>6.170707440269655E-2</v>
      </c>
    </row>
    <row r="6414" spans="1:4" x14ac:dyDescent="0.25">
      <c r="A6414" s="10">
        <v>44098.458333333336</v>
      </c>
      <c r="B6414" s="10">
        <f>DATE(1904,MONTH(Data_Warmte[[#This Row],[Datumtijd]]),DAY(Data_Warmte[[#This Row],[Datumtijd]]))+TIME(HOUR(Data_Warmte[[#This Row],[Datumtijd]]),MINUTE(Data_Warmte[[#This Row],[Datumtijd]]),SECOND(Data_Warmte[[#This Row],[Datumtijd]]))</f>
        <v>1729.4583333333333</v>
      </c>
      <c r="C6414" s="11">
        <v>2.2079999999999999E-5</v>
      </c>
      <c r="D6414" s="7">
        <f>Data_Warmte[[#This Row],[Fractie]]/MAX(Data_Warmte[Fractie])</f>
        <v>5.3456474324719803E-2</v>
      </c>
    </row>
    <row r="6415" spans="1:4" x14ac:dyDescent="0.25">
      <c r="A6415" s="10">
        <v>44098.5</v>
      </c>
      <c r="B6415" s="10">
        <f>DATE(1904,MONTH(Data_Warmte[[#This Row],[Datumtijd]]),DAY(Data_Warmte[[#This Row],[Datumtijd]]))+TIME(HOUR(Data_Warmte[[#This Row],[Datumtijd]]),MINUTE(Data_Warmte[[#This Row],[Datumtijd]]),SECOND(Data_Warmte[[#This Row],[Datumtijd]]))</f>
        <v>1729.5</v>
      </c>
      <c r="C6415" s="11">
        <v>2.1489999999999999E-5</v>
      </c>
      <c r="D6415" s="7">
        <f>Data_Warmte[[#This Row],[Fractie]]/MAX(Data_Warmte[Fractie])</f>
        <v>5.2028063099557452E-2</v>
      </c>
    </row>
    <row r="6416" spans="1:4" x14ac:dyDescent="0.25">
      <c r="A6416" s="10">
        <v>44098.541666666664</v>
      </c>
      <c r="B6416" s="10">
        <f>DATE(1904,MONTH(Data_Warmte[[#This Row],[Datumtijd]]),DAY(Data_Warmte[[#This Row],[Datumtijd]]))+TIME(HOUR(Data_Warmte[[#This Row],[Datumtijd]]),MINUTE(Data_Warmte[[#This Row],[Datumtijd]]),SECOND(Data_Warmte[[#This Row],[Datumtijd]]))</f>
        <v>1729.5416666666667</v>
      </c>
      <c r="C6416" s="11">
        <v>1.7600000000000001E-5</v>
      </c>
      <c r="D6416" s="7">
        <f>Data_Warmte[[#This Row],[Fractie]]/MAX(Data_Warmte[Fractie])</f>
        <v>4.2610233157385352E-2</v>
      </c>
    </row>
    <row r="6417" spans="1:4" x14ac:dyDescent="0.25">
      <c r="A6417" s="10">
        <v>44098.583333333336</v>
      </c>
      <c r="B6417" s="10">
        <f>DATE(1904,MONTH(Data_Warmte[[#This Row],[Datumtijd]]),DAY(Data_Warmte[[#This Row],[Datumtijd]]))+TIME(HOUR(Data_Warmte[[#This Row],[Datumtijd]]),MINUTE(Data_Warmte[[#This Row],[Datumtijd]]),SECOND(Data_Warmte[[#This Row],[Datumtijd]]))</f>
        <v>1729.5833333333333</v>
      </c>
      <c r="C6417" s="11">
        <v>1.7568999999999987E-5</v>
      </c>
      <c r="D6417" s="7">
        <f>Data_Warmte[[#This Row],[Fractie]]/MAX(Data_Warmte[Fractie])</f>
        <v>4.2535181042164923E-2</v>
      </c>
    </row>
    <row r="6418" spans="1:4" x14ac:dyDescent="0.25">
      <c r="A6418" s="10">
        <v>44098.625</v>
      </c>
      <c r="B6418" s="10">
        <f>DATE(1904,MONTH(Data_Warmte[[#This Row],[Datumtijd]]),DAY(Data_Warmte[[#This Row],[Datumtijd]]))+TIME(HOUR(Data_Warmte[[#This Row],[Datumtijd]]),MINUTE(Data_Warmte[[#This Row],[Datumtijd]]),SECOND(Data_Warmte[[#This Row],[Datumtijd]]))</f>
        <v>1729.625</v>
      </c>
      <c r="C6418" s="11">
        <v>2.1345469999999985E-5</v>
      </c>
      <c r="D6418" s="7">
        <f>Data_Warmte[[#This Row],[Fractie]]/MAX(Data_Warmte[Fractie])</f>
        <v>5.167815077011214E-2</v>
      </c>
    </row>
    <row r="6419" spans="1:4" x14ac:dyDescent="0.25">
      <c r="A6419" s="10">
        <v>44098.666666666664</v>
      </c>
      <c r="B6419" s="10">
        <f>DATE(1904,MONTH(Data_Warmte[[#This Row],[Datumtijd]]),DAY(Data_Warmte[[#This Row],[Datumtijd]]))+TIME(HOUR(Data_Warmte[[#This Row],[Datumtijd]]),MINUTE(Data_Warmte[[#This Row],[Datumtijd]]),SECOND(Data_Warmte[[#This Row],[Datumtijd]]))</f>
        <v>1729.6666666666667</v>
      </c>
      <c r="C6419" s="11">
        <v>4.2947299999999988E-5</v>
      </c>
      <c r="D6419" s="7">
        <f>Data_Warmte[[#This Row],[Fractie]]/MAX(Data_Warmte[Fractie])</f>
        <v>0.10397695832273723</v>
      </c>
    </row>
    <row r="6420" spans="1:4" x14ac:dyDescent="0.25">
      <c r="A6420" s="10">
        <v>44098.708333333336</v>
      </c>
      <c r="B6420" s="10">
        <f>DATE(1904,MONTH(Data_Warmte[[#This Row],[Datumtijd]]),DAY(Data_Warmte[[#This Row],[Datumtijd]]))+TIME(HOUR(Data_Warmte[[#This Row],[Datumtijd]]),MINUTE(Data_Warmte[[#This Row],[Datumtijd]]),SECOND(Data_Warmte[[#This Row],[Datumtijd]]))</f>
        <v>1729.7083333333333</v>
      </c>
      <c r="C6420" s="11">
        <v>6.6618119999999973E-5</v>
      </c>
      <c r="D6420" s="7">
        <f>Data_Warmte[[#This Row],[Fractie]]/MAX(Data_Warmte[Fractie])</f>
        <v>0.16128486509697018</v>
      </c>
    </row>
    <row r="6421" spans="1:4" x14ac:dyDescent="0.25">
      <c r="A6421" s="10">
        <v>44098.75</v>
      </c>
      <c r="B6421" s="10">
        <f>DATE(1904,MONTH(Data_Warmte[[#This Row],[Datumtijd]]),DAY(Data_Warmte[[#This Row],[Datumtijd]]))+TIME(HOUR(Data_Warmte[[#This Row],[Datumtijd]]),MINUTE(Data_Warmte[[#This Row],[Datumtijd]]),SECOND(Data_Warmte[[#This Row],[Datumtijd]]))</f>
        <v>1729.75</v>
      </c>
      <c r="C6421" s="11">
        <v>6.6869699999999994E-5</v>
      </c>
      <c r="D6421" s="7">
        <f>Data_Warmte[[#This Row],[Fractie]]/MAX(Data_Warmte[Fractie])</f>
        <v>0.16189394932752335</v>
      </c>
    </row>
    <row r="6422" spans="1:4" x14ac:dyDescent="0.25">
      <c r="A6422" s="10">
        <v>44098.791666666664</v>
      </c>
      <c r="B6422" s="10">
        <f>DATE(1904,MONTH(Data_Warmte[[#This Row],[Datumtijd]]),DAY(Data_Warmte[[#This Row],[Datumtijd]]))+TIME(HOUR(Data_Warmte[[#This Row],[Datumtijd]]),MINUTE(Data_Warmte[[#This Row],[Datumtijd]]),SECOND(Data_Warmte[[#This Row],[Datumtijd]]))</f>
        <v>1729.7916666666667</v>
      </c>
      <c r="C6422" s="11">
        <v>6.4073690000000016E-5</v>
      </c>
      <c r="D6422" s="7">
        <f>Data_Warmte[[#This Row],[Fractie]]/MAX(Data_Warmte[Fractie])</f>
        <v>0.15512470853147903</v>
      </c>
    </row>
    <row r="6423" spans="1:4" x14ac:dyDescent="0.25">
      <c r="A6423" s="10">
        <v>44098.833333333336</v>
      </c>
      <c r="B6423" s="10">
        <f>DATE(1904,MONTH(Data_Warmte[[#This Row],[Datumtijd]]),DAY(Data_Warmte[[#This Row],[Datumtijd]]))+TIME(HOUR(Data_Warmte[[#This Row],[Datumtijd]]),MINUTE(Data_Warmte[[#This Row],[Datumtijd]]),SECOND(Data_Warmte[[#This Row],[Datumtijd]]))</f>
        <v>1729.8333333333333</v>
      </c>
      <c r="C6423" s="11">
        <v>5.3116180000000024E-5</v>
      </c>
      <c r="D6423" s="7">
        <f>Data_Warmte[[#This Row],[Fractie]]/MAX(Data_Warmte[Fractie])</f>
        <v>0.12859618262668465</v>
      </c>
    </row>
    <row r="6424" spans="1:4" x14ac:dyDescent="0.25">
      <c r="A6424" s="10">
        <v>44098.875</v>
      </c>
      <c r="B6424" s="10">
        <f>DATE(1904,MONTH(Data_Warmte[[#This Row],[Datumtijd]]),DAY(Data_Warmte[[#This Row],[Datumtijd]]))+TIME(HOUR(Data_Warmte[[#This Row],[Datumtijd]]),MINUTE(Data_Warmte[[#This Row],[Datumtijd]]),SECOND(Data_Warmte[[#This Row],[Datumtijd]]))</f>
        <v>1729.875</v>
      </c>
      <c r="C6424" s="11">
        <v>4.0841989999999999E-5</v>
      </c>
      <c r="D6424" s="7">
        <f>Data_Warmte[[#This Row],[Fractie]]/MAX(Data_Warmte[Fractie])</f>
        <v>9.8879927074522783E-2</v>
      </c>
    </row>
    <row r="6425" spans="1:4" x14ac:dyDescent="0.25">
      <c r="A6425" s="10">
        <v>44098.916666666664</v>
      </c>
      <c r="B6425" s="10">
        <f>DATE(1904,MONTH(Data_Warmte[[#This Row],[Datumtijd]]),DAY(Data_Warmte[[#This Row],[Datumtijd]]))+TIME(HOUR(Data_Warmte[[#This Row],[Datumtijd]]),MINUTE(Data_Warmte[[#This Row],[Datumtijd]]),SECOND(Data_Warmte[[#This Row],[Datumtijd]]))</f>
        <v>1729.9166666666667</v>
      </c>
      <c r="C6425" s="11">
        <v>2.9436250000000005E-5</v>
      </c>
      <c r="D6425" s="7">
        <f>Data_Warmte[[#This Row],[Fractie]]/MAX(Data_Warmte[Fractie])</f>
        <v>7.1266220214720719E-2</v>
      </c>
    </row>
    <row r="6426" spans="1:4" x14ac:dyDescent="0.25">
      <c r="A6426" s="10">
        <v>44098.958333333336</v>
      </c>
      <c r="B6426" s="10">
        <f>DATE(1904,MONTH(Data_Warmte[[#This Row],[Datumtijd]]),DAY(Data_Warmte[[#This Row],[Datumtijd]]))+TIME(HOUR(Data_Warmte[[#This Row],[Datumtijd]]),MINUTE(Data_Warmte[[#This Row],[Datumtijd]]),SECOND(Data_Warmte[[#This Row],[Datumtijd]]))</f>
        <v>1729.9583333333333</v>
      </c>
      <c r="C6426" s="11">
        <v>2.1955339999999999E-5</v>
      </c>
      <c r="D6426" s="7">
        <f>Data_Warmte[[#This Row],[Fractie]]/MAX(Data_Warmte[Fractie])</f>
        <v>5.315466798009482E-2</v>
      </c>
    </row>
    <row r="6427" spans="1:4" x14ac:dyDescent="0.25">
      <c r="A6427" s="10">
        <v>44099</v>
      </c>
      <c r="B6427" s="10">
        <f>DATE(1904,MONTH(Data_Warmte[[#This Row],[Datumtijd]]),DAY(Data_Warmte[[#This Row],[Datumtijd]]))+TIME(HOUR(Data_Warmte[[#This Row],[Datumtijd]]),MINUTE(Data_Warmte[[#This Row],[Datumtijd]]),SECOND(Data_Warmte[[#This Row],[Datumtijd]]))</f>
        <v>1730</v>
      </c>
      <c r="C6427" s="11">
        <v>1.3580649999999997E-5</v>
      </c>
      <c r="D6427" s="7">
        <f>Data_Warmte[[#This Row],[Fractie]]/MAX(Data_Warmte[Fractie])</f>
        <v>3.2879242211866208E-2</v>
      </c>
    </row>
    <row r="6428" spans="1:4" x14ac:dyDescent="0.25">
      <c r="A6428" s="10">
        <v>44099.041666666664</v>
      </c>
      <c r="B6428" s="10">
        <f>DATE(1904,MONTH(Data_Warmte[[#This Row],[Datumtijd]]),DAY(Data_Warmte[[#This Row],[Datumtijd]]))+TIME(HOUR(Data_Warmte[[#This Row],[Datumtijd]]),MINUTE(Data_Warmte[[#This Row],[Datumtijd]]),SECOND(Data_Warmte[[#This Row],[Datumtijd]]))</f>
        <v>1730.0416666666667</v>
      </c>
      <c r="C6428" s="11">
        <v>1.277017E-5</v>
      </c>
      <c r="D6428" s="7">
        <f>Data_Warmte[[#This Row],[Fractie]]/MAX(Data_Warmte[Fractie])</f>
        <v>3.091704097496862E-2</v>
      </c>
    </row>
    <row r="6429" spans="1:4" x14ac:dyDescent="0.25">
      <c r="A6429" s="10">
        <v>44099.083333333336</v>
      </c>
      <c r="B6429" s="10">
        <f>DATE(1904,MONTH(Data_Warmte[[#This Row],[Datumtijd]]),DAY(Data_Warmte[[#This Row],[Datumtijd]]))+TIME(HOUR(Data_Warmte[[#This Row],[Datumtijd]]),MINUTE(Data_Warmte[[#This Row],[Datumtijd]]),SECOND(Data_Warmte[[#This Row],[Datumtijd]]))</f>
        <v>1730.0833333333333</v>
      </c>
      <c r="C6429" s="11">
        <v>1.2955679999999999E-5</v>
      </c>
      <c r="D6429" s="7">
        <f>Data_Warmte[[#This Row],[Fractie]]/MAX(Data_Warmte[Fractie])</f>
        <v>3.1366167358663308E-2</v>
      </c>
    </row>
    <row r="6430" spans="1:4" x14ac:dyDescent="0.25">
      <c r="A6430" s="10">
        <v>44099.125</v>
      </c>
      <c r="B6430" s="10">
        <f>DATE(1904,MONTH(Data_Warmte[[#This Row],[Datumtijd]]),DAY(Data_Warmte[[#This Row],[Datumtijd]]))+TIME(HOUR(Data_Warmte[[#This Row],[Datumtijd]]),MINUTE(Data_Warmte[[#This Row],[Datumtijd]]),SECOND(Data_Warmte[[#This Row],[Datumtijd]]))</f>
        <v>1730.125</v>
      </c>
      <c r="C6430" s="11">
        <v>1.4388669999999998E-5</v>
      </c>
      <c r="D6430" s="7">
        <f>Data_Warmte[[#This Row],[Fractie]]/MAX(Data_Warmte[Fractie])</f>
        <v>3.483548770026567E-2</v>
      </c>
    </row>
    <row r="6431" spans="1:4" x14ac:dyDescent="0.25">
      <c r="A6431" s="10">
        <v>44099.166666666664</v>
      </c>
      <c r="B6431" s="10">
        <f>DATE(1904,MONTH(Data_Warmte[[#This Row],[Datumtijd]]),DAY(Data_Warmte[[#This Row],[Datumtijd]]))+TIME(HOUR(Data_Warmte[[#This Row],[Datumtijd]]),MINUTE(Data_Warmte[[#This Row],[Datumtijd]]),SECOND(Data_Warmte[[#This Row],[Datumtijd]]))</f>
        <v>1730.1666666666667</v>
      </c>
      <c r="C6431" s="11">
        <v>1.4599489999999997E-5</v>
      </c>
      <c r="D6431" s="7">
        <f>Data_Warmte[[#This Row],[Fractie]]/MAX(Data_Warmte[Fractie])</f>
        <v>3.5345890504483848E-2</v>
      </c>
    </row>
    <row r="6432" spans="1:4" x14ac:dyDescent="0.25">
      <c r="A6432" s="10">
        <v>44099.208333333336</v>
      </c>
      <c r="B6432" s="10">
        <f>DATE(1904,MONTH(Data_Warmte[[#This Row],[Datumtijd]]),DAY(Data_Warmte[[#This Row],[Datumtijd]]))+TIME(HOUR(Data_Warmte[[#This Row],[Datumtijd]]),MINUTE(Data_Warmte[[#This Row],[Datumtijd]]),SECOND(Data_Warmte[[#This Row],[Datumtijd]]))</f>
        <v>1730.2083333333333</v>
      </c>
      <c r="C6432" s="11">
        <v>2.4388400000000012E-5</v>
      </c>
      <c r="D6432" s="7">
        <f>Data_Warmte[[#This Row],[Fractie]]/MAX(Data_Warmte[Fractie])</f>
        <v>5.9045193769066896E-2</v>
      </c>
    </row>
    <row r="6433" spans="1:4" x14ac:dyDescent="0.25">
      <c r="A6433" s="10">
        <v>44099.25</v>
      </c>
      <c r="B6433" s="10">
        <f>DATE(1904,MONTH(Data_Warmte[[#This Row],[Datumtijd]]),DAY(Data_Warmte[[#This Row],[Datumtijd]]))+TIME(HOUR(Data_Warmte[[#This Row],[Datumtijd]]),MINUTE(Data_Warmte[[#This Row],[Datumtijd]]),SECOND(Data_Warmte[[#This Row],[Datumtijd]]))</f>
        <v>1730.25</v>
      </c>
      <c r="C6433" s="11">
        <v>5.4532320000000008E-5</v>
      </c>
      <c r="D6433" s="7">
        <f>Data_Warmte[[#This Row],[Fractie]]/MAX(Data_Warmte[Fractie])</f>
        <v>0.13202470851211073</v>
      </c>
    </row>
    <row r="6434" spans="1:4" x14ac:dyDescent="0.25">
      <c r="A6434" s="10">
        <v>44099.291666666664</v>
      </c>
      <c r="B6434" s="10">
        <f>DATE(1904,MONTH(Data_Warmte[[#This Row],[Datumtijd]]),DAY(Data_Warmte[[#This Row],[Datumtijd]]))+TIME(HOUR(Data_Warmte[[#This Row],[Datumtijd]]),MINUTE(Data_Warmte[[#This Row],[Datumtijd]]),SECOND(Data_Warmte[[#This Row],[Datumtijd]]))</f>
        <v>1730.2916666666667</v>
      </c>
      <c r="C6434" s="11">
        <v>7.5380500000000008E-5</v>
      </c>
      <c r="D6434" s="7">
        <f>Data_Warmte[[#This Row],[Fractie]]/MAX(Data_Warmte[Fractie])</f>
        <v>0.18249890230228902</v>
      </c>
    </row>
    <row r="6435" spans="1:4" x14ac:dyDescent="0.25">
      <c r="A6435" s="10">
        <v>44099.333333333336</v>
      </c>
      <c r="B6435" s="10">
        <f>DATE(1904,MONTH(Data_Warmte[[#This Row],[Datumtijd]]),DAY(Data_Warmte[[#This Row],[Datumtijd]]))+TIME(HOUR(Data_Warmte[[#This Row],[Datumtijd]]),MINUTE(Data_Warmte[[#This Row],[Datumtijd]]),SECOND(Data_Warmte[[#This Row],[Datumtijd]]))</f>
        <v>1730.3333333333333</v>
      </c>
      <c r="C6435" s="11">
        <v>6.8860139999999998E-5</v>
      </c>
      <c r="D6435" s="7">
        <f>Data_Warmte[[#This Row],[Fractie]]/MAX(Data_Warmte[Fractie])</f>
        <v>0.16671287617330666</v>
      </c>
    </row>
    <row r="6436" spans="1:4" x14ac:dyDescent="0.25">
      <c r="A6436" s="10">
        <v>44099.375</v>
      </c>
      <c r="B6436" s="10">
        <f>DATE(1904,MONTH(Data_Warmte[[#This Row],[Datumtijd]]),DAY(Data_Warmte[[#This Row],[Datumtijd]]))+TIME(HOUR(Data_Warmte[[#This Row],[Datumtijd]]),MINUTE(Data_Warmte[[#This Row],[Datumtijd]]),SECOND(Data_Warmte[[#This Row],[Datumtijd]]))</f>
        <v>1730.375</v>
      </c>
      <c r="C6436" s="11">
        <v>4.5154200000000009E-5</v>
      </c>
      <c r="D6436" s="7">
        <f>Data_Warmte[[#This Row],[Fractie]]/MAX(Data_Warmte[Fractie])</f>
        <v>0.10931994261563693</v>
      </c>
    </row>
    <row r="6437" spans="1:4" x14ac:dyDescent="0.25">
      <c r="A6437" s="10">
        <v>44099.416666666664</v>
      </c>
      <c r="B6437" s="10">
        <f>DATE(1904,MONTH(Data_Warmte[[#This Row],[Datumtijd]]),DAY(Data_Warmte[[#This Row],[Datumtijd]]))+TIME(HOUR(Data_Warmte[[#This Row],[Datumtijd]]),MINUTE(Data_Warmte[[#This Row],[Datumtijd]]),SECOND(Data_Warmte[[#This Row],[Datumtijd]]))</f>
        <v>1730.4166666666667</v>
      </c>
      <c r="C6437" s="11">
        <v>2.3377199999999994E-5</v>
      </c>
      <c r="D6437" s="7">
        <f>Data_Warmte[[#This Row],[Fractie]]/MAX(Data_Warmte[Fractie])</f>
        <v>5.6597042191297076E-2</v>
      </c>
    </row>
    <row r="6438" spans="1:4" x14ac:dyDescent="0.25">
      <c r="A6438" s="10">
        <v>44099.458333333336</v>
      </c>
      <c r="B6438" s="10">
        <f>DATE(1904,MONTH(Data_Warmte[[#This Row],[Datumtijd]]),DAY(Data_Warmte[[#This Row],[Datumtijd]]))+TIME(HOUR(Data_Warmte[[#This Row],[Datumtijd]]),MINUTE(Data_Warmte[[#This Row],[Datumtijd]]),SECOND(Data_Warmte[[#This Row],[Datumtijd]]))</f>
        <v>1730.4583333333333</v>
      </c>
      <c r="C6438" s="11">
        <v>2.2079999999999999E-5</v>
      </c>
      <c r="D6438" s="7">
        <f>Data_Warmte[[#This Row],[Fractie]]/MAX(Data_Warmte[Fractie])</f>
        <v>5.3456474324719803E-2</v>
      </c>
    </row>
    <row r="6439" spans="1:4" x14ac:dyDescent="0.25">
      <c r="A6439" s="10">
        <v>44099.5</v>
      </c>
      <c r="B6439" s="10">
        <f>DATE(1904,MONTH(Data_Warmte[[#This Row],[Datumtijd]]),DAY(Data_Warmte[[#This Row],[Datumtijd]]))+TIME(HOUR(Data_Warmte[[#This Row],[Datumtijd]]),MINUTE(Data_Warmte[[#This Row],[Datumtijd]]),SECOND(Data_Warmte[[#This Row],[Datumtijd]]))</f>
        <v>1730.5</v>
      </c>
      <c r="C6439" s="11">
        <v>2.1489999999999999E-5</v>
      </c>
      <c r="D6439" s="7">
        <f>Data_Warmte[[#This Row],[Fractie]]/MAX(Data_Warmte[Fractie])</f>
        <v>5.2028063099557452E-2</v>
      </c>
    </row>
    <row r="6440" spans="1:4" x14ac:dyDescent="0.25">
      <c r="A6440" s="10">
        <v>44099.541666666664</v>
      </c>
      <c r="B6440" s="10">
        <f>DATE(1904,MONTH(Data_Warmte[[#This Row],[Datumtijd]]),DAY(Data_Warmte[[#This Row],[Datumtijd]]))+TIME(HOUR(Data_Warmte[[#This Row],[Datumtijd]]),MINUTE(Data_Warmte[[#This Row],[Datumtijd]]),SECOND(Data_Warmte[[#This Row],[Datumtijd]]))</f>
        <v>1730.5416666666667</v>
      </c>
      <c r="C6440" s="11">
        <v>1.7600000000000001E-5</v>
      </c>
      <c r="D6440" s="7">
        <f>Data_Warmte[[#This Row],[Fractie]]/MAX(Data_Warmte[Fractie])</f>
        <v>4.2610233157385352E-2</v>
      </c>
    </row>
    <row r="6441" spans="1:4" x14ac:dyDescent="0.25">
      <c r="A6441" s="10">
        <v>44099.583333333336</v>
      </c>
      <c r="B6441" s="10">
        <f>DATE(1904,MONTH(Data_Warmte[[#This Row],[Datumtijd]]),DAY(Data_Warmte[[#This Row],[Datumtijd]]))+TIME(HOUR(Data_Warmte[[#This Row],[Datumtijd]]),MINUTE(Data_Warmte[[#This Row],[Datumtijd]]),SECOND(Data_Warmte[[#This Row],[Datumtijd]]))</f>
        <v>1730.5833333333333</v>
      </c>
      <c r="C6441" s="11">
        <v>1.6120000000000002E-5</v>
      </c>
      <c r="D6441" s="7">
        <f>Data_Warmte[[#This Row],[Fractie]]/MAX(Data_Warmte[Fractie])</f>
        <v>3.9027099914605221E-2</v>
      </c>
    </row>
    <row r="6442" spans="1:4" x14ac:dyDescent="0.25">
      <c r="A6442" s="10">
        <v>44099.625</v>
      </c>
      <c r="B6442" s="10">
        <f>DATE(1904,MONTH(Data_Warmte[[#This Row],[Datumtijd]]),DAY(Data_Warmte[[#This Row],[Datumtijd]]))+TIME(HOUR(Data_Warmte[[#This Row],[Datumtijd]]),MINUTE(Data_Warmte[[#This Row],[Datumtijd]]),SECOND(Data_Warmte[[#This Row],[Datumtijd]]))</f>
        <v>1730.625</v>
      </c>
      <c r="C6442" s="11">
        <v>1.6779999999999999E-5</v>
      </c>
      <c r="D6442" s="7">
        <f>Data_Warmte[[#This Row],[Fractie]]/MAX(Data_Warmte[Fractie])</f>
        <v>4.0624983658007166E-2</v>
      </c>
    </row>
    <row r="6443" spans="1:4" x14ac:dyDescent="0.25">
      <c r="A6443" s="10">
        <v>44099.666666666664</v>
      </c>
      <c r="B6443" s="10">
        <f>DATE(1904,MONTH(Data_Warmte[[#This Row],[Datumtijd]]),DAY(Data_Warmte[[#This Row],[Datumtijd]]))+TIME(HOUR(Data_Warmte[[#This Row],[Datumtijd]]),MINUTE(Data_Warmte[[#This Row],[Datumtijd]]),SECOND(Data_Warmte[[#This Row],[Datumtijd]]))</f>
        <v>1730.6666666666667</v>
      </c>
      <c r="C6443" s="11">
        <v>3.6254159999999993E-5</v>
      </c>
      <c r="D6443" s="7">
        <f>Data_Warmte[[#This Row],[Fractie]]/MAX(Data_Warmte[Fractie])</f>
        <v>8.7772625598020085E-2</v>
      </c>
    </row>
    <row r="6444" spans="1:4" x14ac:dyDescent="0.25">
      <c r="A6444" s="10">
        <v>44099.708333333336</v>
      </c>
      <c r="B6444" s="10">
        <f>DATE(1904,MONTH(Data_Warmte[[#This Row],[Datumtijd]]),DAY(Data_Warmte[[#This Row],[Datumtijd]]))+TIME(HOUR(Data_Warmte[[#This Row],[Datumtijd]]),MINUTE(Data_Warmte[[#This Row],[Datumtijd]]),SECOND(Data_Warmte[[#This Row],[Datumtijd]]))</f>
        <v>1730.7083333333333</v>
      </c>
      <c r="C6444" s="11">
        <v>5.8279619999999991E-5</v>
      </c>
      <c r="D6444" s="7">
        <f>Data_Warmte[[#This Row],[Fractie]]/MAX(Data_Warmte[Fractie])</f>
        <v>0.14109705662067148</v>
      </c>
    </row>
    <row r="6445" spans="1:4" x14ac:dyDescent="0.25">
      <c r="A6445" s="10">
        <v>44099.75</v>
      </c>
      <c r="B6445" s="10">
        <f>DATE(1904,MONTH(Data_Warmte[[#This Row],[Datumtijd]]),DAY(Data_Warmte[[#This Row],[Datumtijd]]))+TIME(HOUR(Data_Warmte[[#This Row],[Datumtijd]]),MINUTE(Data_Warmte[[#This Row],[Datumtijd]]),SECOND(Data_Warmte[[#This Row],[Datumtijd]]))</f>
        <v>1730.75</v>
      </c>
      <c r="C6445" s="11">
        <v>6.3510900000000002E-5</v>
      </c>
      <c r="D6445" s="7">
        <f>Data_Warmte[[#This Row],[Fractie]]/MAX(Data_Warmte[Fractie])</f>
        <v>0.15376217369519235</v>
      </c>
    </row>
    <row r="6446" spans="1:4" x14ac:dyDescent="0.25">
      <c r="A6446" s="10">
        <v>44099.791666666664</v>
      </c>
      <c r="B6446" s="10">
        <f>DATE(1904,MONTH(Data_Warmte[[#This Row],[Datumtijd]]),DAY(Data_Warmte[[#This Row],[Datumtijd]]))+TIME(HOUR(Data_Warmte[[#This Row],[Datumtijd]]),MINUTE(Data_Warmte[[#This Row],[Datumtijd]]),SECOND(Data_Warmte[[#This Row],[Datumtijd]]))</f>
        <v>1730.7916666666667</v>
      </c>
      <c r="C6446" s="11">
        <v>6.1424899999999995E-5</v>
      </c>
      <c r="D6446" s="7">
        <f>Data_Warmte[[#This Row],[Fractie]]/MAX(Data_Warmte[Fractie])</f>
        <v>0.14871189265165222</v>
      </c>
    </row>
    <row r="6447" spans="1:4" x14ac:dyDescent="0.25">
      <c r="A6447" s="10">
        <v>44099.833333333336</v>
      </c>
      <c r="B6447" s="10">
        <f>DATE(1904,MONTH(Data_Warmte[[#This Row],[Datumtijd]]),DAY(Data_Warmte[[#This Row],[Datumtijd]]))+TIME(HOUR(Data_Warmte[[#This Row],[Datumtijd]]),MINUTE(Data_Warmte[[#This Row],[Datumtijd]]),SECOND(Data_Warmte[[#This Row],[Datumtijd]]))</f>
        <v>1730.8333333333333</v>
      </c>
      <c r="C6447" s="11">
        <v>5.1787350000000022E-5</v>
      </c>
      <c r="D6447" s="7">
        <f>Data_Warmte[[#This Row],[Fractie]]/MAX(Data_Warmte[Fractie])</f>
        <v>0.12537903739222281</v>
      </c>
    </row>
    <row r="6448" spans="1:4" x14ac:dyDescent="0.25">
      <c r="A6448" s="10">
        <v>44099.875</v>
      </c>
      <c r="B6448" s="10">
        <f>DATE(1904,MONTH(Data_Warmte[[#This Row],[Datumtijd]]),DAY(Data_Warmte[[#This Row],[Datumtijd]]))+TIME(HOUR(Data_Warmte[[#This Row],[Datumtijd]]),MINUTE(Data_Warmte[[#This Row],[Datumtijd]]),SECOND(Data_Warmte[[#This Row],[Datumtijd]]))</f>
        <v>1730.875</v>
      </c>
      <c r="C6448" s="11">
        <v>4.0005440000000004E-5</v>
      </c>
      <c r="D6448" s="7">
        <f>Data_Warmte[[#This Row],[Fractie]]/MAX(Data_Warmte[Fractie])</f>
        <v>9.6854609429760818E-2</v>
      </c>
    </row>
    <row r="6449" spans="1:4" x14ac:dyDescent="0.25">
      <c r="A6449" s="10">
        <v>44099.916666666664</v>
      </c>
      <c r="B6449" s="10">
        <f>DATE(1904,MONTH(Data_Warmte[[#This Row],[Datumtijd]]),DAY(Data_Warmte[[#This Row],[Datumtijd]]))+TIME(HOUR(Data_Warmte[[#This Row],[Datumtijd]]),MINUTE(Data_Warmte[[#This Row],[Datumtijd]]),SECOND(Data_Warmte[[#This Row],[Datumtijd]]))</f>
        <v>1730.9166666666667</v>
      </c>
      <c r="C6449" s="11">
        <v>2.9610500000000011E-5</v>
      </c>
      <c r="D6449" s="7">
        <f>Data_Warmte[[#This Row],[Fractie]]/MAX(Data_Warmte[Fractie])</f>
        <v>7.1688085733338597E-2</v>
      </c>
    </row>
    <row r="6450" spans="1:4" x14ac:dyDescent="0.25">
      <c r="A6450" s="10">
        <v>44099.958333333336</v>
      </c>
      <c r="B6450" s="10">
        <f>DATE(1904,MONTH(Data_Warmte[[#This Row],[Datumtijd]]),DAY(Data_Warmte[[#This Row],[Datumtijd]]))+TIME(HOUR(Data_Warmte[[#This Row],[Datumtijd]]),MINUTE(Data_Warmte[[#This Row],[Datumtijd]]),SECOND(Data_Warmte[[#This Row],[Datumtijd]]))</f>
        <v>1730.9583333333333</v>
      </c>
      <c r="C6450" s="11">
        <v>2.1283420000000002E-5</v>
      </c>
      <c r="D6450" s="7">
        <f>Data_Warmte[[#This Row],[Fractie]]/MAX(Data_Warmte[Fractie])</f>
        <v>5.1527925487872647E-2</v>
      </c>
    </row>
    <row r="6451" spans="1:4" x14ac:dyDescent="0.25">
      <c r="A6451" s="10">
        <v>44100</v>
      </c>
      <c r="B6451" s="10">
        <f>DATE(1904,MONTH(Data_Warmte[[#This Row],[Datumtijd]]),DAY(Data_Warmte[[#This Row],[Datumtijd]]))+TIME(HOUR(Data_Warmte[[#This Row],[Datumtijd]]),MINUTE(Data_Warmte[[#This Row],[Datumtijd]]),SECOND(Data_Warmte[[#This Row],[Datumtijd]]))</f>
        <v>1731</v>
      </c>
      <c r="C6451" s="11">
        <v>1.61719E-5</v>
      </c>
      <c r="D6451" s="7">
        <f>Data_Warmte[[#This Row],[Fractie]]/MAX(Data_Warmte[Fractie])</f>
        <v>3.9152751681700008E-2</v>
      </c>
    </row>
    <row r="6452" spans="1:4" x14ac:dyDescent="0.25">
      <c r="A6452" s="10">
        <v>44100.041666666664</v>
      </c>
      <c r="B6452" s="10">
        <f>DATE(1904,MONTH(Data_Warmte[[#This Row],[Datumtijd]]),DAY(Data_Warmte[[#This Row],[Datumtijd]]))+TIME(HOUR(Data_Warmte[[#This Row],[Datumtijd]]),MINUTE(Data_Warmte[[#This Row],[Datumtijd]]),SECOND(Data_Warmte[[#This Row],[Datumtijd]]))</f>
        <v>1731.0416666666667</v>
      </c>
      <c r="C6452" s="11">
        <v>1.3502940000000002E-5</v>
      </c>
      <c r="D6452" s="7">
        <f>Data_Warmte[[#This Row],[Fractie]]/MAX(Data_Warmte[Fractie])</f>
        <v>3.2691103506260512E-2</v>
      </c>
    </row>
    <row r="6453" spans="1:4" x14ac:dyDescent="0.25">
      <c r="A6453" s="10">
        <v>44100.083333333336</v>
      </c>
      <c r="B6453" s="10">
        <f>DATE(1904,MONTH(Data_Warmte[[#This Row],[Datumtijd]]),DAY(Data_Warmte[[#This Row],[Datumtijd]]))+TIME(HOUR(Data_Warmte[[#This Row],[Datumtijd]]),MINUTE(Data_Warmte[[#This Row],[Datumtijd]]),SECOND(Data_Warmte[[#This Row],[Datumtijd]]))</f>
        <v>1731.0833333333333</v>
      </c>
      <c r="C6453" s="11">
        <v>1.336595E-5</v>
      </c>
      <c r="D6453" s="7">
        <f>Data_Warmte[[#This Row],[Fractie]]/MAX(Data_Warmte[Fractie])</f>
        <v>3.2359445788065613E-2</v>
      </c>
    </row>
    <row r="6454" spans="1:4" x14ac:dyDescent="0.25">
      <c r="A6454" s="10">
        <v>44100.125</v>
      </c>
      <c r="B6454" s="10">
        <f>DATE(1904,MONTH(Data_Warmte[[#This Row],[Datumtijd]]),DAY(Data_Warmte[[#This Row],[Datumtijd]]))+TIME(HOUR(Data_Warmte[[#This Row],[Datumtijd]]),MINUTE(Data_Warmte[[#This Row],[Datumtijd]]),SECOND(Data_Warmte[[#This Row],[Datumtijd]]))</f>
        <v>1731.125</v>
      </c>
      <c r="C6454" s="11">
        <v>1.2768239999999999E-5</v>
      </c>
      <c r="D6454" s="7">
        <f>Data_Warmte[[#This Row],[Fractie]]/MAX(Data_Warmte[Fractie])</f>
        <v>3.0912368375537153E-2</v>
      </c>
    </row>
    <row r="6455" spans="1:4" x14ac:dyDescent="0.25">
      <c r="A6455" s="10">
        <v>44100.166666666664</v>
      </c>
      <c r="B6455" s="10">
        <f>DATE(1904,MONTH(Data_Warmte[[#This Row],[Datumtijd]]),DAY(Data_Warmte[[#This Row],[Datumtijd]]))+TIME(HOUR(Data_Warmte[[#This Row],[Datumtijd]]),MINUTE(Data_Warmte[[#This Row],[Datumtijd]]),SECOND(Data_Warmte[[#This Row],[Datumtijd]]))</f>
        <v>1731.1666666666667</v>
      </c>
      <c r="C6455" s="11">
        <v>1.203048E-5</v>
      </c>
      <c r="D6455" s="7">
        <f>Data_Warmte[[#This Row],[Fractie]]/MAX(Data_Warmte[Fractie])</f>
        <v>2.9126224874730756E-2</v>
      </c>
    </row>
    <row r="6456" spans="1:4" x14ac:dyDescent="0.25">
      <c r="A6456" s="10">
        <v>44100.208333333336</v>
      </c>
      <c r="B6456" s="10">
        <f>DATE(1904,MONTH(Data_Warmte[[#This Row],[Datumtijd]]),DAY(Data_Warmte[[#This Row],[Datumtijd]]))+TIME(HOUR(Data_Warmte[[#This Row],[Datumtijd]]),MINUTE(Data_Warmte[[#This Row],[Datumtijd]]),SECOND(Data_Warmte[[#This Row],[Datumtijd]]))</f>
        <v>1731.2083333333333</v>
      </c>
      <c r="C6456" s="11">
        <v>1.5631670000000003E-5</v>
      </c>
      <c r="D6456" s="7">
        <f>Data_Warmte[[#This Row],[Fractie]]/MAX(Data_Warmte[Fractie])</f>
        <v>3.784483541700602E-2</v>
      </c>
    </row>
    <row r="6457" spans="1:4" x14ac:dyDescent="0.25">
      <c r="A6457" s="10">
        <v>44100.25</v>
      </c>
      <c r="B6457" s="10">
        <f>DATE(1904,MONTH(Data_Warmte[[#This Row],[Datumtijd]]),DAY(Data_Warmte[[#This Row],[Datumtijd]]))+TIME(HOUR(Data_Warmte[[#This Row],[Datumtijd]]),MINUTE(Data_Warmte[[#This Row],[Datumtijd]]),SECOND(Data_Warmte[[#This Row],[Datumtijd]]))</f>
        <v>1731.25</v>
      </c>
      <c r="C6457" s="11">
        <v>2.5741520000000002E-5</v>
      </c>
      <c r="D6457" s="7">
        <f>Data_Warmte[[#This Row],[Fractie]]/MAX(Data_Warmte[Fractie])</f>
        <v>6.2321145967357855E-2</v>
      </c>
    </row>
    <row r="6458" spans="1:4" x14ac:dyDescent="0.25">
      <c r="A6458" s="10">
        <v>44100.291666666664</v>
      </c>
      <c r="B6458" s="10">
        <f>DATE(1904,MONTH(Data_Warmte[[#This Row],[Datumtijd]]),DAY(Data_Warmte[[#This Row],[Datumtijd]]))+TIME(HOUR(Data_Warmte[[#This Row],[Datumtijd]]),MINUTE(Data_Warmte[[#This Row],[Datumtijd]]),SECOND(Data_Warmte[[#This Row],[Datumtijd]]))</f>
        <v>1731.2916666666667</v>
      </c>
      <c r="C6458" s="11">
        <v>5.813464E-5</v>
      </c>
      <c r="D6458" s="7">
        <f>Data_Warmte[[#This Row],[Fractie]]/MAX(Data_Warmte[Fractie])</f>
        <v>0.14074605482503755</v>
      </c>
    </row>
    <row r="6459" spans="1:4" x14ac:dyDescent="0.25">
      <c r="A6459" s="10">
        <v>44100.333333333336</v>
      </c>
      <c r="B6459" s="10">
        <f>DATE(1904,MONTH(Data_Warmte[[#This Row],[Datumtijd]]),DAY(Data_Warmte[[#This Row],[Datumtijd]]))+TIME(HOUR(Data_Warmte[[#This Row],[Datumtijd]]),MINUTE(Data_Warmte[[#This Row],[Datumtijd]]),SECOND(Data_Warmte[[#This Row],[Datumtijd]]))</f>
        <v>1731.3333333333333</v>
      </c>
      <c r="C6459" s="11">
        <v>7.7010880000000004E-5</v>
      </c>
      <c r="D6459" s="7">
        <f>Data_Warmte[[#This Row],[Fractie]]/MAX(Data_Warmte[Fractie])</f>
        <v>0.1864461109349673</v>
      </c>
    </row>
    <row r="6460" spans="1:4" x14ac:dyDescent="0.25">
      <c r="A6460" s="10">
        <v>44100.375</v>
      </c>
      <c r="B6460" s="10">
        <f>DATE(1904,MONTH(Data_Warmte[[#This Row],[Datumtijd]]),DAY(Data_Warmte[[#This Row],[Datumtijd]]))+TIME(HOUR(Data_Warmte[[#This Row],[Datumtijd]]),MINUTE(Data_Warmte[[#This Row],[Datumtijd]]),SECOND(Data_Warmte[[#This Row],[Datumtijd]]))</f>
        <v>1731.375</v>
      </c>
      <c r="C6460" s="11">
        <v>6.9480479999999999E-5</v>
      </c>
      <c r="D6460" s="7">
        <f>Data_Warmte[[#This Row],[Fractie]]/MAX(Data_Warmte[Fractie])</f>
        <v>0.16821474162994601</v>
      </c>
    </row>
    <row r="6461" spans="1:4" x14ac:dyDescent="0.25">
      <c r="A6461" s="10">
        <v>44100.416666666664</v>
      </c>
      <c r="B6461" s="10">
        <f>DATE(1904,MONTH(Data_Warmte[[#This Row],[Datumtijd]]),DAY(Data_Warmte[[#This Row],[Datumtijd]]))+TIME(HOUR(Data_Warmte[[#This Row],[Datumtijd]]),MINUTE(Data_Warmte[[#This Row],[Datumtijd]]),SECOND(Data_Warmte[[#This Row],[Datumtijd]]))</f>
        <v>1731.4166666666667</v>
      </c>
      <c r="C6461" s="11">
        <v>4.7568629999999979E-5</v>
      </c>
      <c r="D6461" s="7">
        <f>Data_Warmte[[#This Row],[Fractie]]/MAX(Data_Warmte[Fractie])</f>
        <v>0.11516536450439742</v>
      </c>
    </row>
    <row r="6462" spans="1:4" x14ac:dyDescent="0.25">
      <c r="A6462" s="10">
        <v>44100.458333333336</v>
      </c>
      <c r="B6462" s="10">
        <f>DATE(1904,MONTH(Data_Warmte[[#This Row],[Datumtijd]]),DAY(Data_Warmte[[#This Row],[Datumtijd]]))+TIME(HOUR(Data_Warmte[[#This Row],[Datumtijd]]),MINUTE(Data_Warmte[[#This Row],[Datumtijd]]),SECOND(Data_Warmte[[#This Row],[Datumtijd]]))</f>
        <v>1731.4583333333333</v>
      </c>
      <c r="C6462" s="11">
        <v>4.2407950000000001E-5</v>
      </c>
      <c r="D6462" s="7">
        <f>Data_Warmte[[#This Row],[Fractie]]/MAX(Data_Warmte[Fractie])</f>
        <v>0.10267117256970114</v>
      </c>
    </row>
    <row r="6463" spans="1:4" x14ac:dyDescent="0.25">
      <c r="A6463" s="10">
        <v>44100.5</v>
      </c>
      <c r="B6463" s="10">
        <f>DATE(1904,MONTH(Data_Warmte[[#This Row],[Datumtijd]]),DAY(Data_Warmte[[#This Row],[Datumtijd]]))+TIME(HOUR(Data_Warmte[[#This Row],[Datumtijd]]),MINUTE(Data_Warmte[[#This Row],[Datumtijd]]),SECOND(Data_Warmte[[#This Row],[Datumtijd]]))</f>
        <v>1731.5</v>
      </c>
      <c r="C6463" s="11">
        <v>3.9129050000000001E-5</v>
      </c>
      <c r="D6463" s="7">
        <f>Data_Warmte[[#This Row],[Fractie]]/MAX(Data_Warmte[Fractie])</f>
        <v>9.4732837711760762E-2</v>
      </c>
    </row>
    <row r="6464" spans="1:4" x14ac:dyDescent="0.25">
      <c r="A6464" s="10">
        <v>44100.541666666664</v>
      </c>
      <c r="B6464" s="10">
        <f>DATE(1904,MONTH(Data_Warmte[[#This Row],[Datumtijd]]),DAY(Data_Warmte[[#This Row],[Datumtijd]]))+TIME(HOUR(Data_Warmte[[#This Row],[Datumtijd]]),MINUTE(Data_Warmte[[#This Row],[Datumtijd]]),SECOND(Data_Warmte[[#This Row],[Datumtijd]]))</f>
        <v>1731.5416666666667</v>
      </c>
      <c r="C6464" s="11">
        <v>3.2255010000000003E-5</v>
      </c>
      <c r="D6464" s="7">
        <f>Data_Warmte[[#This Row],[Fractie]]/MAX(Data_Warmte[Fractie])</f>
        <v>7.8090539579192972E-2</v>
      </c>
    </row>
    <row r="6465" spans="1:4" x14ac:dyDescent="0.25">
      <c r="A6465" s="10">
        <v>44100.583333333336</v>
      </c>
      <c r="B6465" s="10">
        <f>DATE(1904,MONTH(Data_Warmte[[#This Row],[Datumtijd]]),DAY(Data_Warmte[[#This Row],[Datumtijd]]))+TIME(HOUR(Data_Warmte[[#This Row],[Datumtijd]]),MINUTE(Data_Warmte[[#This Row],[Datumtijd]]),SECOND(Data_Warmte[[#This Row],[Datumtijd]]))</f>
        <v>1731.5833333333333</v>
      </c>
      <c r="C6465" s="11">
        <v>2.6007320000000002E-5</v>
      </c>
      <c r="D6465" s="7">
        <f>Data_Warmte[[#This Row],[Fractie]]/MAX(Data_Warmte[Fractie])</f>
        <v>6.2964657329473372E-2</v>
      </c>
    </row>
    <row r="6466" spans="1:4" x14ac:dyDescent="0.25">
      <c r="A6466" s="10">
        <v>44100.625</v>
      </c>
      <c r="B6466" s="10">
        <f>DATE(1904,MONTH(Data_Warmte[[#This Row],[Datumtijd]]),DAY(Data_Warmte[[#This Row],[Datumtijd]]))+TIME(HOUR(Data_Warmte[[#This Row],[Datumtijd]]),MINUTE(Data_Warmte[[#This Row],[Datumtijd]]),SECOND(Data_Warmte[[#This Row],[Datumtijd]]))</f>
        <v>1731.625</v>
      </c>
      <c r="C6466" s="11">
        <v>2.7161250000000004E-5</v>
      </c>
      <c r="D6466" s="7">
        <f>Data_Warmte[[#This Row],[Fractie]]/MAX(Data_Warmte[Fractie])</f>
        <v>6.5758363371933692E-2</v>
      </c>
    </row>
    <row r="6467" spans="1:4" x14ac:dyDescent="0.25">
      <c r="A6467" s="10">
        <v>44100.666666666664</v>
      </c>
      <c r="B6467" s="10">
        <f>DATE(1904,MONTH(Data_Warmte[[#This Row],[Datumtijd]]),DAY(Data_Warmte[[#This Row],[Datumtijd]]))+TIME(HOUR(Data_Warmte[[#This Row],[Datumtijd]]),MINUTE(Data_Warmte[[#This Row],[Datumtijd]]),SECOND(Data_Warmte[[#This Row],[Datumtijd]]))</f>
        <v>1731.6666666666667</v>
      </c>
      <c r="C6467" s="11">
        <v>3.3114480000000001E-5</v>
      </c>
      <c r="D6467" s="7">
        <f>Data_Warmte[[#This Row],[Fractie]]/MAX(Data_Warmte[Fractie])</f>
        <v>8.0171347368498527E-2</v>
      </c>
    </row>
    <row r="6468" spans="1:4" x14ac:dyDescent="0.25">
      <c r="A6468" s="10">
        <v>44100.708333333336</v>
      </c>
      <c r="B6468" s="10">
        <f>DATE(1904,MONTH(Data_Warmte[[#This Row],[Datumtijd]]),DAY(Data_Warmte[[#This Row],[Datumtijd]]))+TIME(HOUR(Data_Warmte[[#This Row],[Datumtijd]]),MINUTE(Data_Warmte[[#This Row],[Datumtijd]]),SECOND(Data_Warmte[[#This Row],[Datumtijd]]))</f>
        <v>1731.7083333333333</v>
      </c>
      <c r="C6468" s="11">
        <v>4.7409799999999995E-5</v>
      </c>
      <c r="D6468" s="7">
        <f>Data_Warmte[[#This Row],[Fractie]]/MAX(Data_Warmte[Fractie])</f>
        <v>0.1147808313605118</v>
      </c>
    </row>
    <row r="6469" spans="1:4" x14ac:dyDescent="0.25">
      <c r="A6469" s="10">
        <v>44100.75</v>
      </c>
      <c r="B6469" s="10">
        <f>DATE(1904,MONTH(Data_Warmte[[#This Row],[Datumtijd]]),DAY(Data_Warmte[[#This Row],[Datumtijd]]))+TIME(HOUR(Data_Warmte[[#This Row],[Datumtijd]]),MINUTE(Data_Warmte[[#This Row],[Datumtijd]]),SECOND(Data_Warmte[[#This Row],[Datumtijd]]))</f>
        <v>1731.75</v>
      </c>
      <c r="C6469" s="11">
        <v>5.4840030000000012E-5</v>
      </c>
      <c r="D6469" s="7">
        <f>Data_Warmte[[#This Row],[Fractie]]/MAX(Data_Warmte[Fractie])</f>
        <v>0.13276968549193227</v>
      </c>
    </row>
    <row r="6470" spans="1:4" x14ac:dyDescent="0.25">
      <c r="A6470" s="10">
        <v>44100.791666666664</v>
      </c>
      <c r="B6470" s="10">
        <f>DATE(1904,MONTH(Data_Warmte[[#This Row],[Datumtijd]]),DAY(Data_Warmte[[#This Row],[Datumtijd]]))+TIME(HOUR(Data_Warmte[[#This Row],[Datumtijd]]),MINUTE(Data_Warmte[[#This Row],[Datumtijd]]),SECOND(Data_Warmte[[#This Row],[Datumtijd]]))</f>
        <v>1731.7916666666667</v>
      </c>
      <c r="C6470" s="11">
        <v>5.8623510000000006E-5</v>
      </c>
      <c r="D6470" s="7">
        <f>Data_Warmte[[#This Row],[Fractie]]/MAX(Data_Warmte[Fractie])</f>
        <v>0.14192962668206319</v>
      </c>
    </row>
    <row r="6471" spans="1:4" x14ac:dyDescent="0.25">
      <c r="A6471" s="10">
        <v>44100.833333333336</v>
      </c>
      <c r="B6471" s="10">
        <f>DATE(1904,MONTH(Data_Warmte[[#This Row],[Datumtijd]]),DAY(Data_Warmte[[#This Row],[Datumtijd]]))+TIME(HOUR(Data_Warmte[[#This Row],[Datumtijd]]),MINUTE(Data_Warmte[[#This Row],[Datumtijd]]),SECOND(Data_Warmte[[#This Row],[Datumtijd]]))</f>
        <v>1731.8333333333333</v>
      </c>
      <c r="C6471" s="11">
        <v>4.7002199999999995E-5</v>
      </c>
      <c r="D6471" s="7">
        <f>Data_Warmte[[#This Row],[Fractie]]/MAX(Data_Warmte[Fractie])</f>
        <v>0.11379401709716236</v>
      </c>
    </row>
    <row r="6472" spans="1:4" x14ac:dyDescent="0.25">
      <c r="A6472" s="10">
        <v>44100.875</v>
      </c>
      <c r="B6472" s="10">
        <f>DATE(1904,MONTH(Data_Warmte[[#This Row],[Datumtijd]]),DAY(Data_Warmte[[#This Row],[Datumtijd]]))+TIME(HOUR(Data_Warmte[[#This Row],[Datumtijd]]),MINUTE(Data_Warmte[[#This Row],[Datumtijd]]),SECOND(Data_Warmte[[#This Row],[Datumtijd]]))</f>
        <v>1731.875</v>
      </c>
      <c r="C6472" s="11">
        <v>3.3840379999999994E-5</v>
      </c>
      <c r="D6472" s="7">
        <f>Data_Warmte[[#This Row],[Fractie]]/MAX(Data_Warmte[Fractie])</f>
        <v>8.1928777382643175E-2</v>
      </c>
    </row>
    <row r="6473" spans="1:4" x14ac:dyDescent="0.25">
      <c r="A6473" s="10">
        <v>44100.916666666664</v>
      </c>
      <c r="B6473" s="10">
        <f>DATE(1904,MONTH(Data_Warmte[[#This Row],[Datumtijd]]),DAY(Data_Warmte[[#This Row],[Datumtijd]]))+TIME(HOUR(Data_Warmte[[#This Row],[Datumtijd]]),MINUTE(Data_Warmte[[#This Row],[Datumtijd]]),SECOND(Data_Warmte[[#This Row],[Datumtijd]]))</f>
        <v>1731.9166666666667</v>
      </c>
      <c r="C6473" s="11">
        <v>2.7582000000000001E-5</v>
      </c>
      <c r="D6473" s="7">
        <f>Data_Warmte[[#This Row],[Fractie]]/MAX(Data_Warmte[Fractie])</f>
        <v>6.6777014258352432E-2</v>
      </c>
    </row>
    <row r="6474" spans="1:4" x14ac:dyDescent="0.25">
      <c r="A6474" s="10">
        <v>44100.958333333336</v>
      </c>
      <c r="B6474" s="10">
        <f>DATE(1904,MONTH(Data_Warmte[[#This Row],[Datumtijd]]),DAY(Data_Warmte[[#This Row],[Datumtijd]]))+TIME(HOUR(Data_Warmte[[#This Row],[Datumtijd]]),MINUTE(Data_Warmte[[#This Row],[Datumtijd]]),SECOND(Data_Warmte[[#This Row],[Datumtijd]]))</f>
        <v>1731.9583333333333</v>
      </c>
      <c r="C6474" s="11">
        <v>1.9192170000000007E-5</v>
      </c>
      <c r="D6474" s="7">
        <f>Data_Warmte[[#This Row],[Fractie]]/MAX(Data_Warmte[Fractie])</f>
        <v>4.6464934005464587E-2</v>
      </c>
    </row>
    <row r="6475" spans="1:4" x14ac:dyDescent="0.25">
      <c r="A6475" s="10">
        <v>44101</v>
      </c>
      <c r="B6475" s="10">
        <f>DATE(1904,MONTH(Data_Warmte[[#This Row],[Datumtijd]]),DAY(Data_Warmte[[#This Row],[Datumtijd]]))+TIME(HOUR(Data_Warmte[[#This Row],[Datumtijd]]),MINUTE(Data_Warmte[[#This Row],[Datumtijd]]),SECOND(Data_Warmte[[#This Row],[Datumtijd]]))</f>
        <v>1732</v>
      </c>
      <c r="C6475" s="11">
        <v>1.3519E-5</v>
      </c>
      <c r="D6475" s="7">
        <f>Data_Warmte[[#This Row],[Fractie]]/MAX(Data_Warmte[Fractie])</f>
        <v>3.2729985344016624E-2</v>
      </c>
    </row>
    <row r="6476" spans="1:4" x14ac:dyDescent="0.25">
      <c r="A6476" s="10">
        <v>44101.041666666664</v>
      </c>
      <c r="B6476" s="10">
        <f>DATE(1904,MONTH(Data_Warmte[[#This Row],[Datumtijd]]),DAY(Data_Warmte[[#This Row],[Datumtijd]]))+TIME(HOUR(Data_Warmte[[#This Row],[Datumtijd]]),MINUTE(Data_Warmte[[#This Row],[Datumtijd]]),SECOND(Data_Warmte[[#This Row],[Datumtijd]]))</f>
        <v>1732.0416666666667</v>
      </c>
      <c r="C6476" s="11">
        <v>8.5484800000000015E-6</v>
      </c>
      <c r="D6476" s="7">
        <f>Data_Warmte[[#This Row],[Fractie]]/MAX(Data_Warmte[Fractie])</f>
        <v>2.0696177610298044E-2</v>
      </c>
    </row>
    <row r="6477" spans="1:4" x14ac:dyDescent="0.25">
      <c r="A6477" s="10">
        <v>44101.083333333336</v>
      </c>
      <c r="B6477" s="10">
        <f>DATE(1904,MONTH(Data_Warmte[[#This Row],[Datumtijd]]),DAY(Data_Warmte[[#This Row],[Datumtijd]]))+TIME(HOUR(Data_Warmte[[#This Row],[Datumtijd]]),MINUTE(Data_Warmte[[#This Row],[Datumtijd]]),SECOND(Data_Warmte[[#This Row],[Datumtijd]]))</f>
        <v>1732.0833333333333</v>
      </c>
      <c r="C6477" s="11">
        <v>8.4546500000000004E-6</v>
      </c>
      <c r="D6477" s="7">
        <f>Data_Warmte[[#This Row],[Fractie]]/MAX(Data_Warmte[Fractie])</f>
        <v>2.0469011804777733E-2</v>
      </c>
    </row>
    <row r="6478" spans="1:4" x14ac:dyDescent="0.25">
      <c r="A6478" s="10">
        <v>44101.125</v>
      </c>
      <c r="B6478" s="10">
        <f>DATE(1904,MONTH(Data_Warmte[[#This Row],[Datumtijd]]),DAY(Data_Warmte[[#This Row],[Datumtijd]]))+TIME(HOUR(Data_Warmte[[#This Row],[Datumtijd]]),MINUTE(Data_Warmte[[#This Row],[Datumtijd]]),SECOND(Data_Warmte[[#This Row],[Datumtijd]]))</f>
        <v>1732.125</v>
      </c>
      <c r="C6478" s="11">
        <v>8.3502800000000023E-6</v>
      </c>
      <c r="D6478" s="7">
        <f>Data_Warmte[[#This Row],[Fractie]]/MAX(Data_Warmte[Fractie])</f>
        <v>2.0216328280082491E-2</v>
      </c>
    </row>
    <row r="6479" spans="1:4" x14ac:dyDescent="0.25">
      <c r="A6479" s="10">
        <v>44101.166666666664</v>
      </c>
      <c r="B6479" s="10">
        <f>DATE(1904,MONTH(Data_Warmte[[#This Row],[Datumtijd]]),DAY(Data_Warmte[[#This Row],[Datumtijd]]))+TIME(HOUR(Data_Warmte[[#This Row],[Datumtijd]]),MINUTE(Data_Warmte[[#This Row],[Datumtijd]]),SECOND(Data_Warmte[[#This Row],[Datumtijd]]))</f>
        <v>1732.1666666666667</v>
      </c>
      <c r="C6479" s="11">
        <v>8.6810000000000038E-6</v>
      </c>
      <c r="D6479" s="7">
        <f>Data_Warmte[[#This Row],[Fractie]]/MAX(Data_Warmte[Fractie])</f>
        <v>2.1017013297685364E-2</v>
      </c>
    </row>
    <row r="6480" spans="1:4" x14ac:dyDescent="0.25">
      <c r="A6480" s="10">
        <v>44101.208333333336</v>
      </c>
      <c r="B6480" s="10">
        <f>DATE(1904,MONTH(Data_Warmte[[#This Row],[Datumtijd]]),DAY(Data_Warmte[[#This Row],[Datumtijd]]))+TIME(HOUR(Data_Warmte[[#This Row],[Datumtijd]]),MINUTE(Data_Warmte[[#This Row],[Datumtijd]]),SECOND(Data_Warmte[[#This Row],[Datumtijd]]))</f>
        <v>1732.2083333333333</v>
      </c>
      <c r="C6480" s="11">
        <v>9.0188899999999986E-6</v>
      </c>
      <c r="D6480" s="7">
        <f>Data_Warmte[[#This Row],[Fractie]]/MAX(Data_Warmte[Fractie])</f>
        <v>2.1835057143227903E-2</v>
      </c>
    </row>
    <row r="6481" spans="1:4" x14ac:dyDescent="0.25">
      <c r="A6481" s="10">
        <v>44101.25</v>
      </c>
      <c r="B6481" s="10">
        <f>DATE(1904,MONTH(Data_Warmte[[#This Row],[Datumtijd]]),DAY(Data_Warmte[[#This Row],[Datumtijd]]))+TIME(HOUR(Data_Warmte[[#This Row],[Datumtijd]]),MINUTE(Data_Warmte[[#This Row],[Datumtijd]]),SECOND(Data_Warmte[[#This Row],[Datumtijd]]))</f>
        <v>1732.25</v>
      </c>
      <c r="C6481" s="11">
        <v>1.5447719999999999E-5</v>
      </c>
      <c r="D6481" s="7">
        <f>Data_Warmte[[#This Row],[Fractie]]/MAX(Data_Warmte[Fractie])</f>
        <v>3.739948584943209E-2</v>
      </c>
    </row>
    <row r="6482" spans="1:4" x14ac:dyDescent="0.25">
      <c r="A6482" s="10">
        <v>44101.291666666664</v>
      </c>
      <c r="B6482" s="10">
        <f>DATE(1904,MONTH(Data_Warmte[[#This Row],[Datumtijd]]),DAY(Data_Warmte[[#This Row],[Datumtijd]]))+TIME(HOUR(Data_Warmte[[#This Row],[Datumtijd]]),MINUTE(Data_Warmte[[#This Row],[Datumtijd]]),SECOND(Data_Warmte[[#This Row],[Datumtijd]]))</f>
        <v>1732.2916666666667</v>
      </c>
      <c r="C6482" s="11">
        <v>5.4369839999999992E-5</v>
      </c>
      <c r="D6482" s="7">
        <f>Data_Warmte[[#This Row],[Fractie]]/MAX(Data_Warmte[Fractie])</f>
        <v>0.13163133858691681</v>
      </c>
    </row>
    <row r="6483" spans="1:4" x14ac:dyDescent="0.25">
      <c r="A6483" s="10">
        <v>44101.333333333336</v>
      </c>
      <c r="B6483" s="10">
        <f>DATE(1904,MONTH(Data_Warmte[[#This Row],[Datumtijd]]),DAY(Data_Warmte[[#This Row],[Datumtijd]]))+TIME(HOUR(Data_Warmte[[#This Row],[Datumtijd]]),MINUTE(Data_Warmte[[#This Row],[Datumtijd]]),SECOND(Data_Warmte[[#This Row],[Datumtijd]]))</f>
        <v>1732.3333333333333</v>
      </c>
      <c r="C6483" s="11">
        <v>7.7362420000000011E-5</v>
      </c>
      <c r="D6483" s="7">
        <f>Data_Warmte[[#This Row],[Fractie]]/MAX(Data_Warmte[Fractie])</f>
        <v>0.1872972019215666</v>
      </c>
    </row>
    <row r="6484" spans="1:4" x14ac:dyDescent="0.25">
      <c r="A6484" s="10">
        <v>44101.375</v>
      </c>
      <c r="B6484" s="10">
        <f>DATE(1904,MONTH(Data_Warmte[[#This Row],[Datumtijd]]),DAY(Data_Warmte[[#This Row],[Datumtijd]]))+TIME(HOUR(Data_Warmte[[#This Row],[Datumtijd]]),MINUTE(Data_Warmte[[#This Row],[Datumtijd]]),SECOND(Data_Warmte[[#This Row],[Datumtijd]]))</f>
        <v>1732.375</v>
      </c>
      <c r="C6484" s="11">
        <v>7.4209399999999995E-5</v>
      </c>
      <c r="D6484" s="7">
        <f>Data_Warmte[[#This Row],[Fractie]]/MAX(Data_Warmte[Fractie])</f>
        <v>0.17966362707214048</v>
      </c>
    </row>
    <row r="6485" spans="1:4" x14ac:dyDescent="0.25">
      <c r="A6485" s="10">
        <v>44101.416666666664</v>
      </c>
      <c r="B6485" s="10">
        <f>DATE(1904,MONTH(Data_Warmte[[#This Row],[Datumtijd]]),DAY(Data_Warmte[[#This Row],[Datumtijd]]))+TIME(HOUR(Data_Warmte[[#This Row],[Datumtijd]]),MINUTE(Data_Warmte[[#This Row],[Datumtijd]]),SECOND(Data_Warmte[[#This Row],[Datumtijd]]))</f>
        <v>1732.4166666666667</v>
      </c>
      <c r="C6485" s="11">
        <v>6.1421200000000021E-5</v>
      </c>
      <c r="D6485" s="7">
        <f>Data_Warmte[[#This Row],[Fractie]]/MAX(Data_Warmte[Fractie])</f>
        <v>0.14870293481854535</v>
      </c>
    </row>
    <row r="6486" spans="1:4" x14ac:dyDescent="0.25">
      <c r="A6486" s="10">
        <v>44101.458333333336</v>
      </c>
      <c r="B6486" s="10">
        <f>DATE(1904,MONTH(Data_Warmte[[#This Row],[Datumtijd]]),DAY(Data_Warmte[[#This Row],[Datumtijd]]))+TIME(HOUR(Data_Warmte[[#This Row],[Datumtijd]]),MINUTE(Data_Warmte[[#This Row],[Datumtijd]]),SECOND(Data_Warmte[[#This Row],[Datumtijd]]))</f>
        <v>1732.4583333333333</v>
      </c>
      <c r="C6486" s="11">
        <v>4.8649960000000001E-5</v>
      </c>
      <c r="D6486" s="7">
        <f>Data_Warmte[[#This Row],[Fractie]]/MAX(Data_Warmte[Fractie])</f>
        <v>0.11778330333508358</v>
      </c>
    </row>
    <row r="6487" spans="1:4" x14ac:dyDescent="0.25">
      <c r="A6487" s="10">
        <v>44101.5</v>
      </c>
      <c r="B6487" s="10">
        <f>DATE(1904,MONTH(Data_Warmte[[#This Row],[Datumtijd]]),DAY(Data_Warmte[[#This Row],[Datumtijd]]))+TIME(HOUR(Data_Warmte[[#This Row],[Datumtijd]]),MINUTE(Data_Warmte[[#This Row],[Datumtijd]]),SECOND(Data_Warmte[[#This Row],[Datumtijd]]))</f>
        <v>1732.5</v>
      </c>
      <c r="C6487" s="11">
        <v>4.2724660000000005E-5</v>
      </c>
      <c r="D6487" s="7">
        <f>Data_Warmte[[#This Row],[Fractie]]/MAX(Data_Warmte[Fractie])</f>
        <v>0.10343793887329636</v>
      </c>
    </row>
    <row r="6488" spans="1:4" x14ac:dyDescent="0.25">
      <c r="A6488" s="10">
        <v>44101.541666666664</v>
      </c>
      <c r="B6488" s="10">
        <f>DATE(1904,MONTH(Data_Warmte[[#This Row],[Datumtijd]]),DAY(Data_Warmte[[#This Row],[Datumtijd]]))+TIME(HOUR(Data_Warmte[[#This Row],[Datumtijd]]),MINUTE(Data_Warmte[[#This Row],[Datumtijd]]),SECOND(Data_Warmte[[#This Row],[Datumtijd]]))</f>
        <v>1732.5416666666667</v>
      </c>
      <c r="C6488" s="11">
        <v>3.8213350000000006E-5</v>
      </c>
      <c r="D6488" s="7">
        <f>Data_Warmte[[#This Row],[Fractie]]/MAX(Data_Warmte[Fractie])</f>
        <v>9.2515895069589307E-2</v>
      </c>
    </row>
    <row r="6489" spans="1:4" x14ac:dyDescent="0.25">
      <c r="A6489" s="10">
        <v>44101.583333333336</v>
      </c>
      <c r="B6489" s="10">
        <f>DATE(1904,MONTH(Data_Warmte[[#This Row],[Datumtijd]]),DAY(Data_Warmte[[#This Row],[Datumtijd]]))+TIME(HOUR(Data_Warmte[[#This Row],[Datumtijd]]),MINUTE(Data_Warmte[[#This Row],[Datumtijd]]),SECOND(Data_Warmte[[#This Row],[Datumtijd]]))</f>
        <v>1732.5833333333333</v>
      </c>
      <c r="C6489" s="11">
        <v>3.0792220000000001E-5</v>
      </c>
      <c r="D6489" s="7">
        <f>Data_Warmte[[#This Row],[Fractie]]/MAX(Data_Warmte[Fractie])</f>
        <v>7.4549072365540023E-2</v>
      </c>
    </row>
    <row r="6490" spans="1:4" x14ac:dyDescent="0.25">
      <c r="A6490" s="10">
        <v>44101.625</v>
      </c>
      <c r="B6490" s="10">
        <f>DATE(1904,MONTH(Data_Warmte[[#This Row],[Datumtijd]]),DAY(Data_Warmte[[#This Row],[Datumtijd]]))+TIME(HOUR(Data_Warmte[[#This Row],[Datumtijd]]),MINUTE(Data_Warmte[[#This Row],[Datumtijd]]),SECOND(Data_Warmte[[#This Row],[Datumtijd]]))</f>
        <v>1732.625</v>
      </c>
      <c r="C6490" s="11">
        <v>2.9648040000000004E-5</v>
      </c>
      <c r="D6490" s="7">
        <f>Data_Warmte[[#This Row],[Fractie]]/MAX(Data_Warmte[Fractie])</f>
        <v>7.1778971423834506E-2</v>
      </c>
    </row>
    <row r="6491" spans="1:4" x14ac:dyDescent="0.25">
      <c r="A6491" s="10">
        <v>44101.666666666664</v>
      </c>
      <c r="B6491" s="10">
        <f>DATE(1904,MONTH(Data_Warmte[[#This Row],[Datumtijd]]),DAY(Data_Warmte[[#This Row],[Datumtijd]]))+TIME(HOUR(Data_Warmte[[#This Row],[Datumtijd]]),MINUTE(Data_Warmte[[#This Row],[Datumtijd]]),SECOND(Data_Warmte[[#This Row],[Datumtijd]]))</f>
        <v>1732.6666666666667</v>
      </c>
      <c r="C6491" s="11">
        <v>2.7232799999999991E-5</v>
      </c>
      <c r="D6491" s="7">
        <f>Data_Warmte[[#This Row],[Fractie]]/MAX(Data_Warmte[Fractie])</f>
        <v>6.5931588495934279E-2</v>
      </c>
    </row>
    <row r="6492" spans="1:4" x14ac:dyDescent="0.25">
      <c r="A6492" s="10">
        <v>44101.708333333336</v>
      </c>
      <c r="B6492" s="10">
        <f>DATE(1904,MONTH(Data_Warmte[[#This Row],[Datumtijd]]),DAY(Data_Warmte[[#This Row],[Datumtijd]]))+TIME(HOUR(Data_Warmte[[#This Row],[Datumtijd]]),MINUTE(Data_Warmte[[#This Row],[Datumtijd]]),SECOND(Data_Warmte[[#This Row],[Datumtijd]]))</f>
        <v>1732.7083333333333</v>
      </c>
      <c r="C6492" s="11">
        <v>4.4815599999999998E-5</v>
      </c>
      <c r="D6492" s="7">
        <f>Data_Warmte[[#This Row],[Fractie]]/MAX(Data_Warmte[Fractie])</f>
        <v>0.10850017983455221</v>
      </c>
    </row>
    <row r="6493" spans="1:4" x14ac:dyDescent="0.25">
      <c r="A6493" s="10">
        <v>44101.75</v>
      </c>
      <c r="B6493" s="10">
        <f>DATE(1904,MONTH(Data_Warmte[[#This Row],[Datumtijd]]),DAY(Data_Warmte[[#This Row],[Datumtijd]]))+TIME(HOUR(Data_Warmte[[#This Row],[Datumtijd]]),MINUTE(Data_Warmte[[#This Row],[Datumtijd]]),SECOND(Data_Warmte[[#This Row],[Datumtijd]]))</f>
        <v>1732.75</v>
      </c>
      <c r="C6493" s="11">
        <v>5.6648400000000005E-5</v>
      </c>
      <c r="D6493" s="7">
        <f>Data_Warmte[[#This Row],[Fractie]]/MAX(Data_Warmte[Fractie])</f>
        <v>0.13714781431777434</v>
      </c>
    </row>
    <row r="6494" spans="1:4" x14ac:dyDescent="0.25">
      <c r="A6494" s="10">
        <v>44101.791666666664</v>
      </c>
      <c r="B6494" s="10">
        <f>DATE(1904,MONTH(Data_Warmte[[#This Row],[Datumtijd]]),DAY(Data_Warmte[[#This Row],[Datumtijd]]))+TIME(HOUR(Data_Warmte[[#This Row],[Datumtijd]]),MINUTE(Data_Warmte[[#This Row],[Datumtijd]]),SECOND(Data_Warmte[[#This Row],[Datumtijd]]))</f>
        <v>1732.7916666666667</v>
      </c>
      <c r="C6494" s="11">
        <v>5.6608609999999999E-5</v>
      </c>
      <c r="D6494" s="7">
        <f>Data_Warmte[[#This Row],[Fractie]]/MAX(Data_Warmte[Fractie])</f>
        <v>0.13705148129633499</v>
      </c>
    </row>
    <row r="6495" spans="1:4" x14ac:dyDescent="0.25">
      <c r="A6495" s="10">
        <v>44101.833333333336</v>
      </c>
      <c r="B6495" s="10">
        <f>DATE(1904,MONTH(Data_Warmte[[#This Row],[Datumtijd]]),DAY(Data_Warmte[[#This Row],[Datumtijd]]))+TIME(HOUR(Data_Warmte[[#This Row],[Datumtijd]]),MINUTE(Data_Warmte[[#This Row],[Datumtijd]]),SECOND(Data_Warmte[[#This Row],[Datumtijd]]))</f>
        <v>1732.8333333333333</v>
      </c>
      <c r="C6495" s="11">
        <v>4.7492700000000014E-5</v>
      </c>
      <c r="D6495" s="7">
        <f>Data_Warmte[[#This Row],[Fractie]]/MAX(Data_Warmte[Fractie])</f>
        <v>0.11498153524282703</v>
      </c>
    </row>
    <row r="6496" spans="1:4" x14ac:dyDescent="0.25">
      <c r="A6496" s="10">
        <v>44101.875</v>
      </c>
      <c r="B6496" s="10">
        <f>DATE(1904,MONTH(Data_Warmte[[#This Row],[Datumtijd]]),DAY(Data_Warmte[[#This Row],[Datumtijd]]))+TIME(HOUR(Data_Warmte[[#This Row],[Datumtijd]]),MINUTE(Data_Warmte[[#This Row],[Datumtijd]]),SECOND(Data_Warmte[[#This Row],[Datumtijd]]))</f>
        <v>1732.875</v>
      </c>
      <c r="C6496" s="11">
        <v>3.5600200000000005E-5</v>
      </c>
      <c r="D6496" s="7">
        <f>Data_Warmte[[#This Row],[Fractie]]/MAX(Data_Warmte[Fractie])</f>
        <v>8.6189364911906263E-2</v>
      </c>
    </row>
    <row r="6497" spans="1:4" x14ac:dyDescent="0.25">
      <c r="A6497" s="10">
        <v>44101.916666666664</v>
      </c>
      <c r="B6497" s="10">
        <f>DATE(1904,MONTH(Data_Warmte[[#This Row],[Datumtijd]]),DAY(Data_Warmte[[#This Row],[Datumtijd]]))+TIME(HOUR(Data_Warmte[[#This Row],[Datumtijd]]),MINUTE(Data_Warmte[[#This Row],[Datumtijd]]),SECOND(Data_Warmte[[#This Row],[Datumtijd]]))</f>
        <v>1732.9166666666667</v>
      </c>
      <c r="C6497" s="11">
        <v>2.6544210000000003E-5</v>
      </c>
      <c r="D6497" s="7">
        <f>Data_Warmte[[#This Row],[Fractie]]/MAX(Data_Warmte[Fractie])</f>
        <v>6.4264487334011355E-2</v>
      </c>
    </row>
    <row r="6498" spans="1:4" x14ac:dyDescent="0.25">
      <c r="A6498" s="10">
        <v>44101.958333333336</v>
      </c>
      <c r="B6498" s="10">
        <f>DATE(1904,MONTH(Data_Warmte[[#This Row],[Datumtijd]]),DAY(Data_Warmte[[#This Row],[Datumtijd]]))+TIME(HOUR(Data_Warmte[[#This Row],[Datumtijd]]),MINUTE(Data_Warmte[[#This Row],[Datumtijd]]),SECOND(Data_Warmte[[#This Row],[Datumtijd]]))</f>
        <v>1732.9583333333333</v>
      </c>
      <c r="C6498" s="11">
        <v>1.5797570000000001E-5</v>
      </c>
      <c r="D6498" s="7">
        <f>Data_Warmte[[#This Row],[Fractie]]/MAX(Data_Warmte[Fractie])</f>
        <v>3.8246485285233868E-2</v>
      </c>
    </row>
    <row r="6499" spans="1:4" x14ac:dyDescent="0.25">
      <c r="A6499" s="10">
        <v>44102</v>
      </c>
      <c r="B6499" s="10">
        <f>DATE(1904,MONTH(Data_Warmte[[#This Row],[Datumtijd]]),DAY(Data_Warmte[[#This Row],[Datumtijd]]))+TIME(HOUR(Data_Warmte[[#This Row],[Datumtijd]]),MINUTE(Data_Warmte[[#This Row],[Datumtijd]]),SECOND(Data_Warmte[[#This Row],[Datumtijd]]))</f>
        <v>1733</v>
      </c>
      <c r="C6499" s="11">
        <v>1.3954749999999995E-5</v>
      </c>
      <c r="D6499" s="7">
        <f>Data_Warmte[[#This Row],[Fractie]]/MAX(Data_Warmte[Fractie])</f>
        <v>3.3784951770058129E-2</v>
      </c>
    </row>
    <row r="6500" spans="1:4" x14ac:dyDescent="0.25">
      <c r="A6500" s="10">
        <v>44102.041666666664</v>
      </c>
      <c r="B6500" s="10">
        <f>DATE(1904,MONTH(Data_Warmte[[#This Row],[Datumtijd]]),DAY(Data_Warmte[[#This Row],[Datumtijd]]))+TIME(HOUR(Data_Warmte[[#This Row],[Datumtijd]]),MINUTE(Data_Warmte[[#This Row],[Datumtijd]]),SECOND(Data_Warmte[[#This Row],[Datumtijd]]))</f>
        <v>1733.0416666666667</v>
      </c>
      <c r="C6500" s="11">
        <v>1.2886000000000002E-5</v>
      </c>
      <c r="D6500" s="7">
        <f>Data_Warmte[[#This Row],[Fractie]]/MAX(Data_Warmte[Fractie])</f>
        <v>3.1197469571935664E-2</v>
      </c>
    </row>
    <row r="6501" spans="1:4" x14ac:dyDescent="0.25">
      <c r="A6501" s="10">
        <v>44102.083333333336</v>
      </c>
      <c r="B6501" s="10">
        <f>DATE(1904,MONTH(Data_Warmte[[#This Row],[Datumtijd]]),DAY(Data_Warmte[[#This Row],[Datumtijd]]))+TIME(HOUR(Data_Warmte[[#This Row],[Datumtijd]]),MINUTE(Data_Warmte[[#This Row],[Datumtijd]]),SECOND(Data_Warmte[[#This Row],[Datumtijd]]))</f>
        <v>1733.0833333333333</v>
      </c>
      <c r="C6501" s="11">
        <v>1.2993759999999998E-5</v>
      </c>
      <c r="D6501" s="7">
        <f>Data_Warmte[[#This Row],[Fractie]]/MAX(Data_Warmte[Fractie])</f>
        <v>3.1458360408585649E-2</v>
      </c>
    </row>
    <row r="6502" spans="1:4" x14ac:dyDescent="0.25">
      <c r="A6502" s="10">
        <v>44102.125</v>
      </c>
      <c r="B6502" s="10">
        <f>DATE(1904,MONTH(Data_Warmte[[#This Row],[Datumtijd]]),DAY(Data_Warmte[[#This Row],[Datumtijd]]))+TIME(HOUR(Data_Warmte[[#This Row],[Datumtijd]]),MINUTE(Data_Warmte[[#This Row],[Datumtijd]]),SECOND(Data_Warmte[[#This Row],[Datumtijd]]))</f>
        <v>1733.125</v>
      </c>
      <c r="C6502" s="11">
        <v>1.4316519999999999E-5</v>
      </c>
      <c r="D6502" s="7">
        <f>Data_Warmte[[#This Row],[Fractie]]/MAX(Data_Warmte[Fractie])</f>
        <v>3.4660809954680141E-2</v>
      </c>
    </row>
    <row r="6503" spans="1:4" x14ac:dyDescent="0.25">
      <c r="A6503" s="10">
        <v>44102.166666666664</v>
      </c>
      <c r="B6503" s="10">
        <f>DATE(1904,MONTH(Data_Warmte[[#This Row],[Datumtijd]]),DAY(Data_Warmte[[#This Row],[Datumtijd]]))+TIME(HOUR(Data_Warmte[[#This Row],[Datumtijd]]),MINUTE(Data_Warmte[[#This Row],[Datumtijd]]),SECOND(Data_Warmte[[#This Row],[Datumtijd]]))</f>
        <v>1733.1666666666667</v>
      </c>
      <c r="C6503" s="11">
        <v>1.4580919999999998E-5</v>
      </c>
      <c r="D6503" s="7">
        <f>Data_Warmte[[#This Row],[Fractie]]/MAX(Data_Warmte[Fractie])</f>
        <v>3.5300931866430858E-2</v>
      </c>
    </row>
    <row r="6504" spans="1:4" x14ac:dyDescent="0.25">
      <c r="A6504" s="10">
        <v>44102.208333333336</v>
      </c>
      <c r="B6504" s="10">
        <f>DATE(1904,MONTH(Data_Warmte[[#This Row],[Datumtijd]]),DAY(Data_Warmte[[#This Row],[Datumtijd]]))+TIME(HOUR(Data_Warmte[[#This Row],[Datumtijd]]),MINUTE(Data_Warmte[[#This Row],[Datumtijd]]),SECOND(Data_Warmte[[#This Row],[Datumtijd]]))</f>
        <v>1733.2083333333333</v>
      </c>
      <c r="C6504" s="11">
        <v>2.4149200000000002E-5</v>
      </c>
      <c r="D6504" s="7">
        <f>Data_Warmte[[#This Row],[Fractie]]/MAX(Data_Warmte[Fractie])</f>
        <v>5.8466081963882408E-2</v>
      </c>
    </row>
    <row r="6505" spans="1:4" x14ac:dyDescent="0.25">
      <c r="A6505" s="10">
        <v>44102.25</v>
      </c>
      <c r="B6505" s="10">
        <f>DATE(1904,MONTH(Data_Warmte[[#This Row],[Datumtijd]]),DAY(Data_Warmte[[#This Row],[Datumtijd]]))+TIME(HOUR(Data_Warmte[[#This Row],[Datumtijd]]),MINUTE(Data_Warmte[[#This Row],[Datumtijd]]),SECOND(Data_Warmte[[#This Row],[Datumtijd]]))</f>
        <v>1733.25</v>
      </c>
      <c r="C6505" s="11">
        <v>5.2494240000000006E-5</v>
      </c>
      <c r="D6505" s="7">
        <f>Data_Warmte[[#This Row],[Fractie]]/MAX(Data_Warmte[Fractie])</f>
        <v>0.1270904435124855</v>
      </c>
    </row>
    <row r="6506" spans="1:4" x14ac:dyDescent="0.25">
      <c r="A6506" s="10">
        <v>44102.291666666664</v>
      </c>
      <c r="B6506" s="10">
        <f>DATE(1904,MONTH(Data_Warmte[[#This Row],[Datumtijd]]),DAY(Data_Warmte[[#This Row],[Datumtijd]]))+TIME(HOUR(Data_Warmte[[#This Row],[Datumtijd]]),MINUTE(Data_Warmte[[#This Row],[Datumtijd]]),SECOND(Data_Warmte[[#This Row],[Datumtijd]]))</f>
        <v>1733.2916666666667</v>
      </c>
      <c r="C6506" s="11">
        <v>7.5196000000000003E-5</v>
      </c>
      <c r="D6506" s="7">
        <f>Data_Warmte[[#This Row],[Fractie]]/MAX(Data_Warmte[Fractie])</f>
        <v>0.18205222116492892</v>
      </c>
    </row>
    <row r="6507" spans="1:4" x14ac:dyDescent="0.25">
      <c r="A6507" s="10">
        <v>44102.333333333336</v>
      </c>
      <c r="B6507" s="10">
        <f>DATE(1904,MONTH(Data_Warmte[[#This Row],[Datumtijd]]),DAY(Data_Warmte[[#This Row],[Datumtijd]]))+TIME(HOUR(Data_Warmte[[#This Row],[Datumtijd]]),MINUTE(Data_Warmte[[#This Row],[Datumtijd]]),SECOND(Data_Warmte[[#This Row],[Datumtijd]]))</f>
        <v>1733.3333333333333</v>
      </c>
      <c r="C6507" s="11">
        <v>7.4388400000000021E-5</v>
      </c>
      <c r="D6507" s="7">
        <f>Data_Warmte[[#This Row],[Fractie]]/MAX(Data_Warmte[Fractie])</f>
        <v>0.18009699251163894</v>
      </c>
    </row>
    <row r="6508" spans="1:4" x14ac:dyDescent="0.25">
      <c r="A6508" s="10">
        <v>44102.375</v>
      </c>
      <c r="B6508" s="10">
        <f>DATE(1904,MONTH(Data_Warmte[[#This Row],[Datumtijd]]),DAY(Data_Warmte[[#This Row],[Datumtijd]]))+TIME(HOUR(Data_Warmte[[#This Row],[Datumtijd]]),MINUTE(Data_Warmte[[#This Row],[Datumtijd]]),SECOND(Data_Warmte[[#This Row],[Datumtijd]]))</f>
        <v>1733.375</v>
      </c>
      <c r="C6508" s="11">
        <v>5.5831440000000005E-5</v>
      </c>
      <c r="D6508" s="7">
        <f>Data_Warmte[[#This Row],[Fractie]]/MAX(Data_Warmte[Fractie])</f>
        <v>0.13516992476775971</v>
      </c>
    </row>
    <row r="6509" spans="1:4" x14ac:dyDescent="0.25">
      <c r="A6509" s="10">
        <v>44102.416666666664</v>
      </c>
      <c r="B6509" s="10">
        <f>DATE(1904,MONTH(Data_Warmte[[#This Row],[Datumtijd]]),DAY(Data_Warmte[[#This Row],[Datumtijd]]))+TIME(HOUR(Data_Warmte[[#This Row],[Datumtijd]]),MINUTE(Data_Warmte[[#This Row],[Datumtijd]]),SECOND(Data_Warmte[[#This Row],[Datumtijd]]))</f>
        <v>1733.4166666666667</v>
      </c>
      <c r="C6509" s="11">
        <v>3.6528360000000012E-5</v>
      </c>
      <c r="D6509" s="7">
        <f>Data_Warmte[[#This Row],[Fractie]]/MAX(Data_Warmte[Fractie])</f>
        <v>8.8436473662324391E-2</v>
      </c>
    </row>
    <row r="6510" spans="1:4" x14ac:dyDescent="0.25">
      <c r="A6510" s="10">
        <v>44102.458333333336</v>
      </c>
      <c r="B6510" s="10">
        <f>DATE(1904,MONTH(Data_Warmte[[#This Row],[Datumtijd]]),DAY(Data_Warmte[[#This Row],[Datumtijd]]))+TIME(HOUR(Data_Warmte[[#This Row],[Datumtijd]]),MINUTE(Data_Warmte[[#This Row],[Datumtijd]]),SECOND(Data_Warmte[[#This Row],[Datumtijd]]))</f>
        <v>1733.4583333333333</v>
      </c>
      <c r="C6510" s="11">
        <v>2.2079999999999999E-5</v>
      </c>
      <c r="D6510" s="7">
        <f>Data_Warmte[[#This Row],[Fractie]]/MAX(Data_Warmte[Fractie])</f>
        <v>5.3456474324719803E-2</v>
      </c>
    </row>
    <row r="6511" spans="1:4" x14ac:dyDescent="0.25">
      <c r="A6511" s="10">
        <v>44102.5</v>
      </c>
      <c r="B6511" s="10">
        <f>DATE(1904,MONTH(Data_Warmte[[#This Row],[Datumtijd]]),DAY(Data_Warmte[[#This Row],[Datumtijd]]))+TIME(HOUR(Data_Warmte[[#This Row],[Datumtijd]]),MINUTE(Data_Warmte[[#This Row],[Datumtijd]]),SECOND(Data_Warmte[[#This Row],[Datumtijd]]))</f>
        <v>1733.5</v>
      </c>
      <c r="C6511" s="11">
        <v>2.1489999999999999E-5</v>
      </c>
      <c r="D6511" s="7">
        <f>Data_Warmte[[#This Row],[Fractie]]/MAX(Data_Warmte[Fractie])</f>
        <v>5.2028063099557452E-2</v>
      </c>
    </row>
    <row r="6512" spans="1:4" x14ac:dyDescent="0.25">
      <c r="A6512" s="10">
        <v>44102.541666666664</v>
      </c>
      <c r="B6512" s="10">
        <f>DATE(1904,MONTH(Data_Warmte[[#This Row],[Datumtijd]]),DAY(Data_Warmte[[#This Row],[Datumtijd]]))+TIME(HOUR(Data_Warmte[[#This Row],[Datumtijd]]),MINUTE(Data_Warmte[[#This Row],[Datumtijd]]),SECOND(Data_Warmte[[#This Row],[Datumtijd]]))</f>
        <v>1733.5416666666667</v>
      </c>
      <c r="C6512" s="11">
        <v>1.7752880000000006E-5</v>
      </c>
      <c r="D6512" s="7">
        <f>Data_Warmte[[#This Row],[Fractie]]/MAX(Data_Warmte[Fractie])</f>
        <v>4.2980361137220653E-2</v>
      </c>
    </row>
    <row r="6513" spans="1:4" x14ac:dyDescent="0.25">
      <c r="A6513" s="10">
        <v>44102.583333333336</v>
      </c>
      <c r="B6513" s="10">
        <f>DATE(1904,MONTH(Data_Warmte[[#This Row],[Datumtijd]]),DAY(Data_Warmte[[#This Row],[Datumtijd]]))+TIME(HOUR(Data_Warmte[[#This Row],[Datumtijd]]),MINUTE(Data_Warmte[[#This Row],[Datumtijd]]),SECOND(Data_Warmte[[#This Row],[Datumtijd]]))</f>
        <v>1733.5833333333333</v>
      </c>
      <c r="C6513" s="11">
        <v>2.0756800000000004E-5</v>
      </c>
      <c r="D6513" s="7">
        <f>Data_Warmte[[#This Row],[Fractie]]/MAX(Data_Warmte[Fractie])</f>
        <v>5.0252959522796389E-2</v>
      </c>
    </row>
    <row r="6514" spans="1:4" x14ac:dyDescent="0.25">
      <c r="A6514" s="10">
        <v>44102.625</v>
      </c>
      <c r="B6514" s="10">
        <f>DATE(1904,MONTH(Data_Warmte[[#This Row],[Datumtijd]]),DAY(Data_Warmte[[#This Row],[Datumtijd]]))+TIME(HOUR(Data_Warmte[[#This Row],[Datumtijd]]),MINUTE(Data_Warmte[[#This Row],[Datumtijd]]),SECOND(Data_Warmte[[#This Row],[Datumtijd]]))</f>
        <v>1733.625</v>
      </c>
      <c r="C6514" s="11">
        <v>2.377957999999999E-5</v>
      </c>
      <c r="D6514" s="7">
        <f>Data_Warmte[[#This Row],[Fractie]]/MAX(Data_Warmte[Fractie])</f>
        <v>5.757121864685779E-2</v>
      </c>
    </row>
    <row r="6515" spans="1:4" x14ac:dyDescent="0.25">
      <c r="A6515" s="10">
        <v>44102.666666666664</v>
      </c>
      <c r="B6515" s="10">
        <f>DATE(1904,MONTH(Data_Warmte[[#This Row],[Datumtijd]]),DAY(Data_Warmte[[#This Row],[Datumtijd]]))+TIME(HOUR(Data_Warmte[[#This Row],[Datumtijd]]),MINUTE(Data_Warmte[[#This Row],[Datumtijd]]),SECOND(Data_Warmte[[#This Row],[Datumtijd]]))</f>
        <v>1733.6666666666667</v>
      </c>
      <c r="C6515" s="11">
        <v>4.2329199999999981E-5</v>
      </c>
      <c r="D6515" s="7">
        <f>Data_Warmte[[#This Row],[Fractie]]/MAX(Data_Warmte[Fractie])</f>
        <v>0.10248051598668155</v>
      </c>
    </row>
    <row r="6516" spans="1:4" x14ac:dyDescent="0.25">
      <c r="A6516" s="10">
        <v>44102.708333333336</v>
      </c>
      <c r="B6516" s="10">
        <f>DATE(1904,MONTH(Data_Warmte[[#This Row],[Datumtijd]]),DAY(Data_Warmte[[#This Row],[Datumtijd]]))+TIME(HOUR(Data_Warmte[[#This Row],[Datumtijd]]),MINUTE(Data_Warmte[[#This Row],[Datumtijd]]),SECOND(Data_Warmte[[#This Row],[Datumtijd]]))</f>
        <v>1733.7083333333333</v>
      </c>
      <c r="C6516" s="11">
        <v>6.767759999999997E-5</v>
      </c>
      <c r="D6516" s="7">
        <f>Data_Warmte[[#This Row],[Fractie]]/MAX(Data_Warmte[Fractie])</f>
        <v>0.16384990429160576</v>
      </c>
    </row>
    <row r="6517" spans="1:4" x14ac:dyDescent="0.25">
      <c r="A6517" s="10">
        <v>44102.75</v>
      </c>
      <c r="B6517" s="10">
        <f>DATE(1904,MONTH(Data_Warmte[[#This Row],[Datumtijd]]),DAY(Data_Warmte[[#This Row],[Datumtijd]]))+TIME(HOUR(Data_Warmte[[#This Row],[Datumtijd]]),MINUTE(Data_Warmte[[#This Row],[Datumtijd]]),SECOND(Data_Warmte[[#This Row],[Datumtijd]]))</f>
        <v>1733.75</v>
      </c>
      <c r="C6517" s="11">
        <v>6.9824199999999974E-5</v>
      </c>
      <c r="D6517" s="7">
        <f>Data_Warmte[[#This Row],[Fractie]]/MAX(Data_Warmte[Fractie])</f>
        <v>0.16904690011522189</v>
      </c>
    </row>
    <row r="6518" spans="1:4" x14ac:dyDescent="0.25">
      <c r="A6518" s="10">
        <v>44102.791666666664</v>
      </c>
      <c r="B6518" s="10">
        <f>DATE(1904,MONTH(Data_Warmte[[#This Row],[Datumtijd]]),DAY(Data_Warmte[[#This Row],[Datumtijd]]))+TIME(HOUR(Data_Warmte[[#This Row],[Datumtijd]]),MINUTE(Data_Warmte[[#This Row],[Datumtijd]]),SECOND(Data_Warmte[[#This Row],[Datumtijd]]))</f>
        <v>1733.7916666666667</v>
      </c>
      <c r="C6518" s="11">
        <v>6.5762100000000005E-5</v>
      </c>
      <c r="D6518" s="7">
        <f>Data_Warmte[[#This Row],[Fractie]]/MAX(Data_Warmte[Fractie])</f>
        <v>0.15921240988177793</v>
      </c>
    </row>
    <row r="6519" spans="1:4" x14ac:dyDescent="0.25">
      <c r="A6519" s="10">
        <v>44102.833333333336</v>
      </c>
      <c r="B6519" s="10">
        <f>DATE(1904,MONTH(Data_Warmte[[#This Row],[Datumtijd]]),DAY(Data_Warmte[[#This Row],[Datumtijd]]))+TIME(HOUR(Data_Warmte[[#This Row],[Datumtijd]]),MINUTE(Data_Warmte[[#This Row],[Datumtijd]]),SECOND(Data_Warmte[[#This Row],[Datumtijd]]))</f>
        <v>1733.8333333333333</v>
      </c>
      <c r="C6519" s="11">
        <v>5.553369000000002E-5</v>
      </c>
      <c r="D6519" s="7">
        <f>Data_Warmte[[#This Row],[Fractie]]/MAX(Data_Warmte[Fractie])</f>
        <v>0.13444906130624773</v>
      </c>
    </row>
    <row r="6520" spans="1:4" x14ac:dyDescent="0.25">
      <c r="A6520" s="10">
        <v>44102.875</v>
      </c>
      <c r="B6520" s="10">
        <f>DATE(1904,MONTH(Data_Warmte[[#This Row],[Datumtijd]]),DAY(Data_Warmte[[#This Row],[Datumtijd]]))+TIME(HOUR(Data_Warmte[[#This Row],[Datumtijd]]),MINUTE(Data_Warmte[[#This Row],[Datumtijd]]),SECOND(Data_Warmte[[#This Row],[Datumtijd]]))</f>
        <v>1733.875</v>
      </c>
      <c r="C6520" s="11">
        <v>4.3944829999999995E-5</v>
      </c>
      <c r="D6520" s="7">
        <f>Data_Warmte[[#This Row],[Fractie]]/MAX(Data_Warmte[Fractie])</f>
        <v>0.10639201433873081</v>
      </c>
    </row>
    <row r="6521" spans="1:4" x14ac:dyDescent="0.25">
      <c r="A6521" s="10">
        <v>44102.916666666664</v>
      </c>
      <c r="B6521" s="10">
        <f>DATE(1904,MONTH(Data_Warmte[[#This Row],[Datumtijd]]),DAY(Data_Warmte[[#This Row],[Datumtijd]]))+TIME(HOUR(Data_Warmte[[#This Row],[Datumtijd]]),MINUTE(Data_Warmte[[#This Row],[Datumtijd]]),SECOND(Data_Warmte[[#This Row],[Datumtijd]]))</f>
        <v>1733.9166666666667</v>
      </c>
      <c r="C6521" s="11">
        <v>3.258300000000001E-5</v>
      </c>
      <c r="D6521" s="7">
        <f>Data_Warmte[[#This Row],[Fractie]]/MAX(Data_Warmte[Fractie])</f>
        <v>7.8884615168584513E-2</v>
      </c>
    </row>
    <row r="6522" spans="1:4" x14ac:dyDescent="0.25">
      <c r="A6522" s="10">
        <v>44102.958333333336</v>
      </c>
      <c r="B6522" s="10">
        <f>DATE(1904,MONTH(Data_Warmte[[#This Row],[Datumtijd]]),DAY(Data_Warmte[[#This Row],[Datumtijd]]))+TIME(HOUR(Data_Warmte[[#This Row],[Datumtijd]]),MINUTE(Data_Warmte[[#This Row],[Datumtijd]]),SECOND(Data_Warmte[[#This Row],[Datumtijd]]))</f>
        <v>1733.9583333333333</v>
      </c>
      <c r="C6522" s="11">
        <v>2.300862E-5</v>
      </c>
      <c r="D6522" s="7">
        <f>Data_Warmte[[#This Row],[Fractie]]/MAX(Data_Warmte[Fractie])</f>
        <v>5.570469675168635E-2</v>
      </c>
    </row>
    <row r="6523" spans="1:4" x14ac:dyDescent="0.25">
      <c r="A6523" s="10">
        <v>44103</v>
      </c>
      <c r="B6523" s="10">
        <f>DATE(1904,MONTH(Data_Warmte[[#This Row],[Datumtijd]]),DAY(Data_Warmte[[#This Row],[Datumtijd]]))+TIME(HOUR(Data_Warmte[[#This Row],[Datumtijd]]),MINUTE(Data_Warmte[[#This Row],[Datumtijd]]),SECOND(Data_Warmte[[#This Row],[Datumtijd]]))</f>
        <v>1734</v>
      </c>
      <c r="C6523" s="11">
        <v>1.4876949999999998E-5</v>
      </c>
      <c r="D6523" s="7">
        <f>Data_Warmte[[#This Row],[Fractie]]/MAX(Data_Warmte[Fractie])</f>
        <v>3.6017631146066133E-2</v>
      </c>
    </row>
    <row r="6524" spans="1:4" x14ac:dyDescent="0.25">
      <c r="A6524" s="10">
        <v>44103.041666666664</v>
      </c>
      <c r="B6524" s="10">
        <f>DATE(1904,MONTH(Data_Warmte[[#This Row],[Datumtijd]]),DAY(Data_Warmte[[#This Row],[Datumtijd]]))+TIME(HOUR(Data_Warmte[[#This Row],[Datumtijd]]),MINUTE(Data_Warmte[[#This Row],[Datumtijd]]),SECOND(Data_Warmte[[#This Row],[Datumtijd]]))</f>
        <v>1734.0416666666667</v>
      </c>
      <c r="C6524" s="11">
        <v>1.373113E-5</v>
      </c>
      <c r="D6524" s="7">
        <f>Data_Warmte[[#This Row],[Fractie]]/MAX(Data_Warmte[Fractie])</f>
        <v>3.3243559705361858E-2</v>
      </c>
    </row>
    <row r="6525" spans="1:4" x14ac:dyDescent="0.25">
      <c r="A6525" s="10">
        <v>44103.083333333336</v>
      </c>
      <c r="B6525" s="10">
        <f>DATE(1904,MONTH(Data_Warmte[[#This Row],[Datumtijd]]),DAY(Data_Warmte[[#This Row],[Datumtijd]]))+TIME(HOUR(Data_Warmte[[#This Row],[Datumtijd]]),MINUTE(Data_Warmte[[#This Row],[Datumtijd]]),SECOND(Data_Warmte[[#This Row],[Datumtijd]]))</f>
        <v>1734.0833333333333</v>
      </c>
      <c r="C6525" s="11">
        <v>1.3674439999999998E-5</v>
      </c>
      <c r="D6525" s="7">
        <f>Data_Warmte[[#This Row],[Fractie]]/MAX(Data_Warmte[Fractie])</f>
        <v>3.3106311175947527E-2</v>
      </c>
    </row>
    <row r="6526" spans="1:4" x14ac:dyDescent="0.25">
      <c r="A6526" s="10">
        <v>44103.125</v>
      </c>
      <c r="B6526" s="10">
        <f>DATE(1904,MONTH(Data_Warmte[[#This Row],[Datumtijd]]),DAY(Data_Warmte[[#This Row],[Datumtijd]]))+TIME(HOUR(Data_Warmte[[#This Row],[Datumtijd]]),MINUTE(Data_Warmte[[#This Row],[Datumtijd]]),SECOND(Data_Warmte[[#This Row],[Datumtijd]]))</f>
        <v>1734.125</v>
      </c>
      <c r="C6526" s="11">
        <v>1.5331429999999996E-5</v>
      </c>
      <c r="D6526" s="7">
        <f>Data_Warmte[[#This Row],[Fractie]]/MAX(Data_Warmte[Fractie])</f>
        <v>3.7117943575916607E-2</v>
      </c>
    </row>
    <row r="6527" spans="1:4" x14ac:dyDescent="0.25">
      <c r="A6527" s="10">
        <v>44103.166666666664</v>
      </c>
      <c r="B6527" s="10">
        <f>DATE(1904,MONTH(Data_Warmte[[#This Row],[Datumtijd]]),DAY(Data_Warmte[[#This Row],[Datumtijd]]))+TIME(HOUR(Data_Warmte[[#This Row],[Datumtijd]]),MINUTE(Data_Warmte[[#This Row],[Datumtijd]]),SECOND(Data_Warmte[[#This Row],[Datumtijd]]))</f>
        <v>1734.1666666666667</v>
      </c>
      <c r="C6527" s="11">
        <v>1.5651789999999997E-5</v>
      </c>
      <c r="D6527" s="7">
        <f>Data_Warmte[[#This Row],[Fractie]]/MAX(Data_Warmte[Fractie])</f>
        <v>3.7893546660820017E-2</v>
      </c>
    </row>
    <row r="6528" spans="1:4" x14ac:dyDescent="0.25">
      <c r="A6528" s="10">
        <v>44103.208333333336</v>
      </c>
      <c r="B6528" s="10">
        <f>DATE(1904,MONTH(Data_Warmte[[#This Row],[Datumtijd]]),DAY(Data_Warmte[[#This Row],[Datumtijd]]))+TIME(HOUR(Data_Warmte[[#This Row],[Datumtijd]]),MINUTE(Data_Warmte[[#This Row],[Datumtijd]]),SECOND(Data_Warmte[[#This Row],[Datumtijd]]))</f>
        <v>1734.2083333333333</v>
      </c>
      <c r="C6528" s="11">
        <v>2.5345200000000003E-5</v>
      </c>
      <c r="D6528" s="7">
        <f>Data_Warmte[[#This Row],[Fractie]]/MAX(Data_Warmte[Fractie])</f>
        <v>6.1361640989804733E-2</v>
      </c>
    </row>
    <row r="6529" spans="1:4" x14ac:dyDescent="0.25">
      <c r="A6529" s="10">
        <v>44103.25</v>
      </c>
      <c r="B6529" s="10">
        <f>DATE(1904,MONTH(Data_Warmte[[#This Row],[Datumtijd]]),DAY(Data_Warmte[[#This Row],[Datumtijd]]))+TIME(HOUR(Data_Warmte[[#This Row],[Datumtijd]]),MINUTE(Data_Warmte[[#This Row],[Datumtijd]]),SECOND(Data_Warmte[[#This Row],[Datumtijd]]))</f>
        <v>1734.25</v>
      </c>
      <c r="C6529" s="11">
        <v>5.5968240000000007E-5</v>
      </c>
      <c r="D6529" s="7">
        <f>Data_Warmte[[#This Row],[Fractie]]/MAX(Data_Warmte[Fractie])</f>
        <v>0.13550112248911939</v>
      </c>
    </row>
    <row r="6530" spans="1:4" x14ac:dyDescent="0.25">
      <c r="A6530" s="10">
        <v>44103.291666666664</v>
      </c>
      <c r="B6530" s="10">
        <f>DATE(1904,MONTH(Data_Warmte[[#This Row],[Datumtijd]]),DAY(Data_Warmte[[#This Row],[Datumtijd]]))+TIME(HOUR(Data_Warmte[[#This Row],[Datumtijd]]),MINUTE(Data_Warmte[[#This Row],[Datumtijd]]),SECOND(Data_Warmte[[#This Row],[Datumtijd]]))</f>
        <v>1734.2916666666667</v>
      </c>
      <c r="C6530" s="11">
        <v>7.827100000000001E-5</v>
      </c>
      <c r="D6530" s="7">
        <f>Data_Warmte[[#This Row],[Fractie]]/MAX(Data_Warmte[Fractie])</f>
        <v>0.18949690678759712</v>
      </c>
    </row>
    <row r="6531" spans="1:4" x14ac:dyDescent="0.25">
      <c r="A6531" s="10">
        <v>44103.333333333336</v>
      </c>
      <c r="B6531" s="10">
        <f>DATE(1904,MONTH(Data_Warmte[[#This Row],[Datumtijd]]),DAY(Data_Warmte[[#This Row],[Datumtijd]]))+TIME(HOUR(Data_Warmte[[#This Row],[Datumtijd]]),MINUTE(Data_Warmte[[#This Row],[Datumtijd]]),SECOND(Data_Warmte[[#This Row],[Datumtijd]]))</f>
        <v>1734.3333333333333</v>
      </c>
      <c r="C6531" s="11">
        <v>7.7835679999999996E-5</v>
      </c>
      <c r="D6531" s="7">
        <f>Data_Warmte[[#This Row],[Fractie]]/MAX(Data_Warmte[Fractie])</f>
        <v>0.18844298140702476</v>
      </c>
    </row>
    <row r="6532" spans="1:4" x14ac:dyDescent="0.25">
      <c r="A6532" s="10">
        <v>44103.375</v>
      </c>
      <c r="B6532" s="10">
        <f>DATE(1904,MONTH(Data_Warmte[[#This Row],[Datumtijd]]),DAY(Data_Warmte[[#This Row],[Datumtijd]]))+TIME(HOUR(Data_Warmte[[#This Row],[Datumtijd]]),MINUTE(Data_Warmte[[#This Row],[Datumtijd]]),SECOND(Data_Warmte[[#This Row],[Datumtijd]]))</f>
        <v>1734.375</v>
      </c>
      <c r="C6532" s="11">
        <v>5.6132490000000018E-5</v>
      </c>
      <c r="D6532" s="7">
        <f>Data_Warmte[[#This Row],[Fractie]]/MAX(Data_Warmte[Fractie])</f>
        <v>0.13589877764798877</v>
      </c>
    </row>
    <row r="6533" spans="1:4" x14ac:dyDescent="0.25">
      <c r="A6533" s="10">
        <v>44103.416666666664</v>
      </c>
      <c r="B6533" s="10">
        <f>DATE(1904,MONTH(Data_Warmte[[#This Row],[Datumtijd]]),DAY(Data_Warmte[[#This Row],[Datumtijd]]))+TIME(HOUR(Data_Warmte[[#This Row],[Datumtijd]]),MINUTE(Data_Warmte[[#This Row],[Datumtijd]]),SECOND(Data_Warmte[[#This Row],[Datumtijd]]))</f>
        <v>1734.4166666666667</v>
      </c>
      <c r="C6533" s="11">
        <v>3.7376239999999992E-5</v>
      </c>
      <c r="D6533" s="7">
        <f>Data_Warmte[[#This Row],[Fractie]]/MAX(Data_Warmte[Fractie])</f>
        <v>9.0489221644681386E-2</v>
      </c>
    </row>
    <row r="6534" spans="1:4" x14ac:dyDescent="0.25">
      <c r="A6534" s="10">
        <v>44103.458333333336</v>
      </c>
      <c r="B6534" s="10">
        <f>DATE(1904,MONTH(Data_Warmte[[#This Row],[Datumtijd]]),DAY(Data_Warmte[[#This Row],[Datumtijd]]))+TIME(HOUR(Data_Warmte[[#This Row],[Datumtijd]]),MINUTE(Data_Warmte[[#This Row],[Datumtijd]]),SECOND(Data_Warmte[[#This Row],[Datumtijd]]))</f>
        <v>1734.4583333333333</v>
      </c>
      <c r="C6534" s="11">
        <v>2.2079999999999999E-5</v>
      </c>
      <c r="D6534" s="7">
        <f>Data_Warmte[[#This Row],[Fractie]]/MAX(Data_Warmte[Fractie])</f>
        <v>5.3456474324719803E-2</v>
      </c>
    </row>
    <row r="6535" spans="1:4" x14ac:dyDescent="0.25">
      <c r="A6535" s="10">
        <v>44103.5</v>
      </c>
      <c r="B6535" s="10">
        <f>DATE(1904,MONTH(Data_Warmte[[#This Row],[Datumtijd]]),DAY(Data_Warmte[[#This Row],[Datumtijd]]))+TIME(HOUR(Data_Warmte[[#This Row],[Datumtijd]]),MINUTE(Data_Warmte[[#This Row],[Datumtijd]]),SECOND(Data_Warmte[[#This Row],[Datumtijd]]))</f>
        <v>1734.5</v>
      </c>
      <c r="C6535" s="11">
        <v>2.1887799999999997E-5</v>
      </c>
      <c r="D6535" s="7">
        <f>Data_Warmte[[#This Row],[Fractie]]/MAX(Data_Warmte[Fractie])</f>
        <v>5.2991151210353353E-2</v>
      </c>
    </row>
    <row r="6536" spans="1:4" x14ac:dyDescent="0.25">
      <c r="A6536" s="10">
        <v>44103.541666666664</v>
      </c>
      <c r="B6536" s="10">
        <f>DATE(1904,MONTH(Data_Warmte[[#This Row],[Datumtijd]]),DAY(Data_Warmte[[#This Row],[Datumtijd]]))+TIME(HOUR(Data_Warmte[[#This Row],[Datumtijd]]),MINUTE(Data_Warmte[[#This Row],[Datumtijd]]),SECOND(Data_Warmte[[#This Row],[Datumtijd]]))</f>
        <v>1734.5416666666667</v>
      </c>
      <c r="C6536" s="11">
        <v>2.1472960000000003E-5</v>
      </c>
      <c r="D6536" s="7">
        <f>Data_Warmte[[#This Row],[Fractie]]/MAX(Data_Warmte[Fractie])</f>
        <v>5.1986808646545993E-2</v>
      </c>
    </row>
    <row r="6537" spans="1:4" x14ac:dyDescent="0.25">
      <c r="A6537" s="10">
        <v>44103.583333333336</v>
      </c>
      <c r="B6537" s="10">
        <f>DATE(1904,MONTH(Data_Warmte[[#This Row],[Datumtijd]]),DAY(Data_Warmte[[#This Row],[Datumtijd]]))+TIME(HOUR(Data_Warmte[[#This Row],[Datumtijd]]),MINUTE(Data_Warmte[[#This Row],[Datumtijd]]),SECOND(Data_Warmte[[#This Row],[Datumtijd]]))</f>
        <v>1734.5833333333333</v>
      </c>
      <c r="C6537" s="11">
        <v>2.3189050000000001E-5</v>
      </c>
      <c r="D6537" s="7">
        <f>Data_Warmte[[#This Row],[Fractie]]/MAX(Data_Warmte[Fractie])</f>
        <v>5.61415242726288E-2</v>
      </c>
    </row>
    <row r="6538" spans="1:4" x14ac:dyDescent="0.25">
      <c r="A6538" s="10">
        <v>44103.625</v>
      </c>
      <c r="B6538" s="10">
        <f>DATE(1904,MONTH(Data_Warmte[[#This Row],[Datumtijd]]),DAY(Data_Warmte[[#This Row],[Datumtijd]]))+TIME(HOUR(Data_Warmte[[#This Row],[Datumtijd]]),MINUTE(Data_Warmte[[#This Row],[Datumtijd]]),SECOND(Data_Warmte[[#This Row],[Datumtijd]]))</f>
        <v>1734.625</v>
      </c>
      <c r="C6538" s="11">
        <v>2.4518289999999991E-5</v>
      </c>
      <c r="D6538" s="7">
        <f>Data_Warmte[[#This Row],[Fractie]]/MAX(Data_Warmte[Fractie])</f>
        <v>5.9359662131840303E-2</v>
      </c>
    </row>
    <row r="6539" spans="1:4" x14ac:dyDescent="0.25">
      <c r="A6539" s="10">
        <v>44103.666666666664</v>
      </c>
      <c r="B6539" s="10">
        <f>DATE(1904,MONTH(Data_Warmte[[#This Row],[Datumtijd]]),DAY(Data_Warmte[[#This Row],[Datumtijd]]))+TIME(HOUR(Data_Warmte[[#This Row],[Datumtijd]]),MINUTE(Data_Warmte[[#This Row],[Datumtijd]]),SECOND(Data_Warmte[[#This Row],[Datumtijd]]))</f>
        <v>1734.6666666666667</v>
      </c>
      <c r="C6539" s="11">
        <v>4.4642659999999989E-5</v>
      </c>
      <c r="D6539" s="7">
        <f>Data_Warmte[[#This Row],[Fractie]]/MAX(Data_Warmte[Fractie])</f>
        <v>0.10808148587306138</v>
      </c>
    </row>
    <row r="6540" spans="1:4" x14ac:dyDescent="0.25">
      <c r="A6540" s="10">
        <v>44103.708333333336</v>
      </c>
      <c r="B6540" s="10">
        <f>DATE(1904,MONTH(Data_Warmte[[#This Row],[Datumtijd]]),DAY(Data_Warmte[[#This Row],[Datumtijd]]))+TIME(HOUR(Data_Warmte[[#This Row],[Datumtijd]]),MINUTE(Data_Warmte[[#This Row],[Datumtijd]]),SECOND(Data_Warmte[[#This Row],[Datumtijd]]))</f>
        <v>1734.7083333333333</v>
      </c>
      <c r="C6540" s="11">
        <v>6.9090239999999994E-5</v>
      </c>
      <c r="D6540" s="7">
        <f>Data_Warmte[[#This Row],[Fractie]]/MAX(Data_Warmte[Fractie])</f>
        <v>0.16726995655111998</v>
      </c>
    </row>
    <row r="6541" spans="1:4" x14ac:dyDescent="0.25">
      <c r="A6541" s="10">
        <v>44103.75</v>
      </c>
      <c r="B6541" s="10">
        <f>DATE(1904,MONTH(Data_Warmte[[#This Row],[Datumtijd]]),DAY(Data_Warmte[[#This Row],[Datumtijd]]))+TIME(HOUR(Data_Warmte[[#This Row],[Datumtijd]]),MINUTE(Data_Warmte[[#This Row],[Datumtijd]]),SECOND(Data_Warmte[[#This Row],[Datumtijd]]))</f>
        <v>1734.75</v>
      </c>
      <c r="C6541" s="11">
        <v>7.1907899999999983E-5</v>
      </c>
      <c r="D6541" s="7">
        <f>Data_Warmte[[#This Row],[Fractie]]/MAX(Data_Warmte[Fractie])</f>
        <v>0.17409161277601984</v>
      </c>
    </row>
    <row r="6542" spans="1:4" x14ac:dyDescent="0.25">
      <c r="A6542" s="10">
        <v>44103.791666666664</v>
      </c>
      <c r="B6542" s="10">
        <f>DATE(1904,MONTH(Data_Warmte[[#This Row],[Datumtijd]]),DAY(Data_Warmte[[#This Row],[Datumtijd]]))+TIME(HOUR(Data_Warmte[[#This Row],[Datumtijd]]),MINUTE(Data_Warmte[[#This Row],[Datumtijd]]),SECOND(Data_Warmte[[#This Row],[Datumtijd]]))</f>
        <v>1734.7916666666667</v>
      </c>
      <c r="C6542" s="11">
        <v>6.8240500000000019E-5</v>
      </c>
      <c r="D6542" s="7">
        <f>Data_Warmte[[#This Row],[Fractie]]/MAX(Data_Warmte[Fractie])</f>
        <v>0.16521270544184977</v>
      </c>
    </row>
    <row r="6543" spans="1:4" x14ac:dyDescent="0.25">
      <c r="A6543" s="10">
        <v>44103.833333333336</v>
      </c>
      <c r="B6543" s="10">
        <f>DATE(1904,MONTH(Data_Warmte[[#This Row],[Datumtijd]]),DAY(Data_Warmte[[#This Row],[Datumtijd]]))+TIME(HOUR(Data_Warmte[[#This Row],[Datumtijd]]),MINUTE(Data_Warmte[[#This Row],[Datumtijd]]),SECOND(Data_Warmte[[#This Row],[Datumtijd]]))</f>
        <v>1734.8333333333333</v>
      </c>
      <c r="C6543" s="11">
        <v>5.6974590000000015E-5</v>
      </c>
      <c r="D6543" s="7">
        <f>Data_Warmte[[#This Row],[Fractie]]/MAX(Data_Warmte[Fractie])</f>
        <v>0.13793753204241116</v>
      </c>
    </row>
    <row r="6544" spans="1:4" x14ac:dyDescent="0.25">
      <c r="A6544" s="10">
        <v>44103.875</v>
      </c>
      <c r="B6544" s="10">
        <f>DATE(1904,MONTH(Data_Warmte[[#This Row],[Datumtijd]]),DAY(Data_Warmte[[#This Row],[Datumtijd]]))+TIME(HOUR(Data_Warmte[[#This Row],[Datumtijd]]),MINUTE(Data_Warmte[[#This Row],[Datumtijd]]),SECOND(Data_Warmte[[#This Row],[Datumtijd]]))</f>
        <v>1734.875</v>
      </c>
      <c r="C6544" s="11">
        <v>4.4857430000000004E-5</v>
      </c>
      <c r="D6544" s="7">
        <f>Data_Warmte[[#This Row],[Fractie]]/MAX(Data_Warmte[Fractie])</f>
        <v>0.10860145176938026</v>
      </c>
    </row>
    <row r="6545" spans="1:4" x14ac:dyDescent="0.25">
      <c r="A6545" s="10">
        <v>44103.916666666664</v>
      </c>
      <c r="B6545" s="10">
        <f>DATE(1904,MONTH(Data_Warmte[[#This Row],[Datumtijd]]),DAY(Data_Warmte[[#This Row],[Datumtijd]]))+TIME(HOUR(Data_Warmte[[#This Row],[Datumtijd]]),MINUTE(Data_Warmte[[#This Row],[Datumtijd]]),SECOND(Data_Warmte[[#This Row],[Datumtijd]]))</f>
        <v>1734.9166666666667</v>
      </c>
      <c r="C6545" s="11">
        <v>3.2982750000000009E-5</v>
      </c>
      <c r="D6545" s="7">
        <f>Data_Warmte[[#This Row],[Fractie]]/MAX(Data_Warmte[Fractie])</f>
        <v>7.9852424299531363E-2</v>
      </c>
    </row>
    <row r="6546" spans="1:4" x14ac:dyDescent="0.25">
      <c r="A6546" s="10">
        <v>44103.958333333336</v>
      </c>
      <c r="B6546" s="10">
        <f>DATE(1904,MONTH(Data_Warmte[[#This Row],[Datumtijd]]),DAY(Data_Warmte[[#This Row],[Datumtijd]]))+TIME(HOUR(Data_Warmte[[#This Row],[Datumtijd]]),MINUTE(Data_Warmte[[#This Row],[Datumtijd]]),SECOND(Data_Warmte[[#This Row],[Datumtijd]]))</f>
        <v>1734.9583333333333</v>
      </c>
      <c r="C6546" s="11">
        <v>2.2863339999999998E-5</v>
      </c>
      <c r="D6546" s="7">
        <f>Data_Warmte[[#This Row],[Fractie]]/MAX(Data_Warmte[Fractie])</f>
        <v>5.5352968645259924E-2</v>
      </c>
    </row>
    <row r="6547" spans="1:4" x14ac:dyDescent="0.25">
      <c r="A6547" s="10">
        <v>44104</v>
      </c>
      <c r="B6547" s="10">
        <f>DATE(1904,MONTH(Data_Warmte[[#This Row],[Datumtijd]]),DAY(Data_Warmte[[#This Row],[Datumtijd]]))+TIME(HOUR(Data_Warmte[[#This Row],[Datumtijd]]),MINUTE(Data_Warmte[[#This Row],[Datumtijd]]),SECOND(Data_Warmte[[#This Row],[Datumtijd]]))</f>
        <v>1735</v>
      </c>
      <c r="C6547" s="11">
        <v>1.4903049999999996E-5</v>
      </c>
      <c r="D6547" s="7">
        <f>Data_Warmte[[#This Row],[Fractie]]/MAX(Data_Warmte[Fractie])</f>
        <v>3.608082018500975E-2</v>
      </c>
    </row>
    <row r="6548" spans="1:4" x14ac:dyDescent="0.25">
      <c r="A6548" s="10">
        <v>44104.041666666664</v>
      </c>
      <c r="B6548" s="10">
        <f>DATE(1904,MONTH(Data_Warmte[[#This Row],[Datumtijd]]),DAY(Data_Warmte[[#This Row],[Datumtijd]]))+TIME(HOUR(Data_Warmte[[#This Row],[Datumtijd]]),MINUTE(Data_Warmte[[#This Row],[Datumtijd]]),SECOND(Data_Warmte[[#This Row],[Datumtijd]]))</f>
        <v>1735.0416666666667</v>
      </c>
      <c r="C6548" s="11">
        <v>1.3851250000000001E-5</v>
      </c>
      <c r="D6548" s="7">
        <f>Data_Warmte[[#This Row],[Fractie]]/MAX(Data_Warmte[Fractie])</f>
        <v>3.3534374546661014E-2</v>
      </c>
    </row>
    <row r="6549" spans="1:4" x14ac:dyDescent="0.25">
      <c r="A6549" s="10">
        <v>44104.083333333336</v>
      </c>
      <c r="B6549" s="10">
        <f>DATE(1904,MONTH(Data_Warmte[[#This Row],[Datumtijd]]),DAY(Data_Warmte[[#This Row],[Datumtijd]]))+TIME(HOUR(Data_Warmte[[#This Row],[Datumtijd]]),MINUTE(Data_Warmte[[#This Row],[Datumtijd]]),SECOND(Data_Warmte[[#This Row],[Datumtijd]]))</f>
        <v>1735.0833333333333</v>
      </c>
      <c r="C6549" s="11">
        <v>1.4083799999999999E-5</v>
      </c>
      <c r="D6549" s="7">
        <f>Data_Warmte[[#This Row],[Fractie]]/MAX(Data_Warmte[Fractie])</f>
        <v>3.4097386462612712E-2</v>
      </c>
    </row>
    <row r="6550" spans="1:4" x14ac:dyDescent="0.25">
      <c r="A6550" s="10">
        <v>44104.125</v>
      </c>
      <c r="B6550" s="10">
        <f>DATE(1904,MONTH(Data_Warmte[[#This Row],[Datumtijd]]),DAY(Data_Warmte[[#This Row],[Datumtijd]]))+TIME(HOUR(Data_Warmte[[#This Row],[Datumtijd]]),MINUTE(Data_Warmte[[#This Row],[Datumtijd]]),SECOND(Data_Warmte[[#This Row],[Datumtijd]]))</f>
        <v>1735.125</v>
      </c>
      <c r="C6550" s="11">
        <v>1.5475729999999997E-5</v>
      </c>
      <c r="D6550" s="7">
        <f>Data_Warmte[[#This Row],[Fractie]]/MAX(Data_Warmte[Fractie])</f>
        <v>3.7467299067087671E-2</v>
      </c>
    </row>
    <row r="6551" spans="1:4" x14ac:dyDescent="0.25">
      <c r="A6551" s="10">
        <v>44104.166666666664</v>
      </c>
      <c r="B6551" s="10">
        <f>DATE(1904,MONTH(Data_Warmte[[#This Row],[Datumtijd]]),DAY(Data_Warmte[[#This Row],[Datumtijd]]))+TIME(HOUR(Data_Warmte[[#This Row],[Datumtijd]]),MINUTE(Data_Warmte[[#This Row],[Datumtijd]]),SECOND(Data_Warmte[[#This Row],[Datumtijd]]))</f>
        <v>1735.1666666666667</v>
      </c>
      <c r="C6551" s="11">
        <v>1.5732260000000002E-5</v>
      </c>
      <c r="D6551" s="7">
        <f>Data_Warmte[[#This Row],[Fractie]]/MAX(Data_Warmte[Fractie])</f>
        <v>3.8088367425716328E-2</v>
      </c>
    </row>
    <row r="6552" spans="1:4" x14ac:dyDescent="0.25">
      <c r="A6552" s="10">
        <v>44104.208333333336</v>
      </c>
      <c r="B6552" s="10">
        <f>DATE(1904,MONTH(Data_Warmte[[#This Row],[Datumtijd]]),DAY(Data_Warmte[[#This Row],[Datumtijd]]))+TIME(HOUR(Data_Warmte[[#This Row],[Datumtijd]]),MINUTE(Data_Warmte[[#This Row],[Datumtijd]]),SECOND(Data_Warmte[[#This Row],[Datumtijd]]))</f>
        <v>1735.2083333333333</v>
      </c>
      <c r="C6552" s="11">
        <v>2.5639600000000004E-5</v>
      </c>
      <c r="D6552" s="7">
        <f>Data_Warmte[[#This Row],[Fractie]]/MAX(Data_Warmte[Fractie])</f>
        <v>6.2074393980801001E-2</v>
      </c>
    </row>
    <row r="6553" spans="1:4" x14ac:dyDescent="0.25">
      <c r="A6553" s="10">
        <v>44104.25</v>
      </c>
      <c r="B6553" s="10">
        <f>DATE(1904,MONTH(Data_Warmte[[#This Row],[Datumtijd]]),DAY(Data_Warmte[[#This Row],[Datumtijd]]))+TIME(HOUR(Data_Warmte[[#This Row],[Datumtijd]]),MINUTE(Data_Warmte[[#This Row],[Datumtijd]]),SECOND(Data_Warmte[[#This Row],[Datumtijd]]))</f>
        <v>1735.25</v>
      </c>
      <c r="C6553" s="11">
        <v>5.7326960000000013E-5</v>
      </c>
      <c r="D6553" s="7">
        <f>Data_Warmte[[#This Row],[Fractie]]/MAX(Data_Warmte[Fractie])</f>
        <v>0.13879063248886955</v>
      </c>
    </row>
    <row r="6554" spans="1:4" x14ac:dyDescent="0.25">
      <c r="A6554" s="10">
        <v>44104.291666666664</v>
      </c>
      <c r="B6554" s="10">
        <f>DATE(1904,MONTH(Data_Warmte[[#This Row],[Datumtijd]]),DAY(Data_Warmte[[#This Row],[Datumtijd]]))+TIME(HOUR(Data_Warmte[[#This Row],[Datumtijd]]),MINUTE(Data_Warmte[[#This Row],[Datumtijd]]),SECOND(Data_Warmte[[#This Row],[Datumtijd]]))</f>
        <v>1735.2916666666667</v>
      </c>
      <c r="C6554" s="11">
        <v>7.9706000000000012E-5</v>
      </c>
      <c r="D6554" s="7">
        <f>Data_Warmte[[#This Row],[Fractie]]/MAX(Data_Warmte[Fractie])</f>
        <v>0.19297109341150895</v>
      </c>
    </row>
    <row r="6555" spans="1:4" x14ac:dyDescent="0.25">
      <c r="A6555" s="10">
        <v>44104.333333333336</v>
      </c>
      <c r="B6555" s="10">
        <f>DATE(1904,MONTH(Data_Warmte[[#This Row],[Datumtijd]]),DAY(Data_Warmte[[#This Row],[Datumtijd]]))+TIME(HOUR(Data_Warmte[[#This Row],[Datumtijd]]),MINUTE(Data_Warmte[[#This Row],[Datumtijd]]),SECOND(Data_Warmte[[#This Row],[Datumtijd]]))</f>
        <v>1735.3333333333333</v>
      </c>
      <c r="C6555" s="11">
        <v>7.8844639999999997E-5</v>
      </c>
      <c r="D6555" s="7">
        <f>Data_Warmte[[#This Row],[Fractie]]/MAX(Data_Warmte[Fractie])</f>
        <v>0.19088570986421086</v>
      </c>
    </row>
    <row r="6556" spans="1:4" x14ac:dyDescent="0.25">
      <c r="A6556" s="10">
        <v>44104.375</v>
      </c>
      <c r="B6556" s="10">
        <f>DATE(1904,MONTH(Data_Warmte[[#This Row],[Datumtijd]]),DAY(Data_Warmte[[#This Row],[Datumtijd]]))+TIME(HOUR(Data_Warmte[[#This Row],[Datumtijd]]),MINUTE(Data_Warmte[[#This Row],[Datumtijd]]),SECOND(Data_Warmte[[#This Row],[Datumtijd]]))</f>
        <v>1735.375</v>
      </c>
      <c r="C6556" s="11">
        <v>5.8420470000000005E-5</v>
      </c>
      <c r="D6556" s="7">
        <f>Data_Warmte[[#This Row],[Fractie]]/MAX(Data_Warmte[Fractie])</f>
        <v>0.14143805953772934</v>
      </c>
    </row>
    <row r="6557" spans="1:4" x14ac:dyDescent="0.25">
      <c r="A6557" s="10">
        <v>44104.416666666664</v>
      </c>
      <c r="B6557" s="10">
        <f>DATE(1904,MONTH(Data_Warmte[[#This Row],[Datumtijd]]),DAY(Data_Warmte[[#This Row],[Datumtijd]]))+TIME(HOUR(Data_Warmte[[#This Row],[Datumtijd]]),MINUTE(Data_Warmte[[#This Row],[Datumtijd]]),SECOND(Data_Warmte[[#This Row],[Datumtijd]]))</f>
        <v>1735.4166666666667</v>
      </c>
      <c r="C6557" s="11">
        <v>3.9486920000000004E-5</v>
      </c>
      <c r="D6557" s="7">
        <f>Data_Warmte[[#This Row],[Fractie]]/MAX(Data_Warmte[Fractie])</f>
        <v>9.5599253856080854E-2</v>
      </c>
    </row>
    <row r="6558" spans="1:4" x14ac:dyDescent="0.25">
      <c r="A6558" s="10">
        <v>44104.458333333336</v>
      </c>
      <c r="B6558" s="10">
        <f>DATE(1904,MONTH(Data_Warmte[[#This Row],[Datumtijd]]),DAY(Data_Warmte[[#This Row],[Datumtijd]]))+TIME(HOUR(Data_Warmte[[#This Row],[Datumtijd]]),MINUTE(Data_Warmte[[#This Row],[Datumtijd]]),SECOND(Data_Warmte[[#This Row],[Datumtijd]]))</f>
        <v>1735.4583333333333</v>
      </c>
      <c r="C6558" s="11">
        <v>2.5115439999999983E-5</v>
      </c>
      <c r="D6558" s="7">
        <f>Data_Warmte[[#This Row],[Fractie]]/MAX(Data_Warmte[Fractie])</f>
        <v>6.0805383764222821E-2</v>
      </c>
    </row>
    <row r="6559" spans="1:4" x14ac:dyDescent="0.25">
      <c r="A6559" s="10">
        <v>44104.5</v>
      </c>
      <c r="B6559" s="10">
        <f>DATE(1904,MONTH(Data_Warmte[[#This Row],[Datumtijd]]),DAY(Data_Warmte[[#This Row],[Datumtijd]]))+TIME(HOUR(Data_Warmte[[#This Row],[Datumtijd]]),MINUTE(Data_Warmte[[#This Row],[Datumtijd]]),SECOND(Data_Warmte[[#This Row],[Datumtijd]]))</f>
        <v>1735.5</v>
      </c>
      <c r="C6559" s="11">
        <v>2.6936799999999996E-5</v>
      </c>
      <c r="D6559" s="7">
        <f>Data_Warmte[[#This Row],[Fractie]]/MAX(Data_Warmte[Fractie])</f>
        <v>6.5214961847378267E-2</v>
      </c>
    </row>
    <row r="6560" spans="1:4" x14ac:dyDescent="0.25">
      <c r="A6560" s="10">
        <v>44104.541666666664</v>
      </c>
      <c r="B6560" s="10">
        <f>DATE(1904,MONTH(Data_Warmte[[#This Row],[Datumtijd]]),DAY(Data_Warmte[[#This Row],[Datumtijd]]))+TIME(HOUR(Data_Warmte[[#This Row],[Datumtijd]]),MINUTE(Data_Warmte[[#This Row],[Datumtijd]]),SECOND(Data_Warmte[[#This Row],[Datumtijd]]))</f>
        <v>1735.5416666666667</v>
      </c>
      <c r="C6560" s="11">
        <v>2.3294779999999991E-5</v>
      </c>
      <c r="D6560" s="7">
        <f>Data_Warmte[[#This Row],[Fractie]]/MAX(Data_Warmte[Fractie])</f>
        <v>5.6397500406249815E-2</v>
      </c>
    </row>
    <row r="6561" spans="1:4" x14ac:dyDescent="0.25">
      <c r="A6561" s="10">
        <v>44104.583333333336</v>
      </c>
      <c r="B6561" s="10">
        <f>DATE(1904,MONTH(Data_Warmte[[#This Row],[Datumtijd]]),DAY(Data_Warmte[[#This Row],[Datumtijd]]))+TIME(HOUR(Data_Warmte[[#This Row],[Datumtijd]]),MINUTE(Data_Warmte[[#This Row],[Datumtijd]]),SECOND(Data_Warmte[[#This Row],[Datumtijd]]))</f>
        <v>1735.5833333333333</v>
      </c>
      <c r="C6561" s="11">
        <v>2.4607000000000003E-5</v>
      </c>
      <c r="D6561" s="7">
        <f>Data_Warmte[[#This Row],[Fractie]]/MAX(Data_Warmte[Fractie])</f>
        <v>5.9574432233169404E-2</v>
      </c>
    </row>
    <row r="6562" spans="1:4" x14ac:dyDescent="0.25">
      <c r="A6562" s="10">
        <v>44104.625</v>
      </c>
      <c r="B6562" s="10">
        <f>DATE(1904,MONTH(Data_Warmte[[#This Row],[Datumtijd]]),DAY(Data_Warmte[[#This Row],[Datumtijd]]))+TIME(HOUR(Data_Warmte[[#This Row],[Datumtijd]]),MINUTE(Data_Warmte[[#This Row],[Datumtijd]]),SECOND(Data_Warmte[[#This Row],[Datumtijd]]))</f>
        <v>1735.625</v>
      </c>
      <c r="C6562" s="11">
        <v>2.8817339999999995E-5</v>
      </c>
      <c r="D6562" s="7">
        <f>Data_Warmte[[#This Row],[Fractie]]/MAX(Data_Warmte[Fractie])</f>
        <v>6.976781683952539E-2</v>
      </c>
    </row>
    <row r="6563" spans="1:4" x14ac:dyDescent="0.25">
      <c r="A6563" s="10">
        <v>44104.666666666664</v>
      </c>
      <c r="B6563" s="10">
        <f>DATE(1904,MONTH(Data_Warmte[[#This Row],[Datumtijd]]),DAY(Data_Warmte[[#This Row],[Datumtijd]]))+TIME(HOUR(Data_Warmte[[#This Row],[Datumtijd]]),MINUTE(Data_Warmte[[#This Row],[Datumtijd]]),SECOND(Data_Warmte[[#This Row],[Datumtijd]]))</f>
        <v>1735.6666666666667</v>
      </c>
      <c r="C6563" s="11">
        <v>4.7980399999999992E-5</v>
      </c>
      <c r="D6563" s="7">
        <f>Data_Warmte[[#This Row],[Fractie]]/MAX(Data_Warmte[Fractie])</f>
        <v>0.11616227448776204</v>
      </c>
    </row>
    <row r="6564" spans="1:4" x14ac:dyDescent="0.25">
      <c r="A6564" s="10">
        <v>44104.708333333336</v>
      </c>
      <c r="B6564" s="10">
        <f>DATE(1904,MONTH(Data_Warmte[[#This Row],[Datumtijd]]),DAY(Data_Warmte[[#This Row],[Datumtijd]]))+TIME(HOUR(Data_Warmte[[#This Row],[Datumtijd]]),MINUTE(Data_Warmte[[#This Row],[Datumtijd]]),SECOND(Data_Warmte[[#This Row],[Datumtijd]]))</f>
        <v>1735.7083333333333</v>
      </c>
      <c r="C6564" s="11">
        <v>6.9796559999999992E-5</v>
      </c>
      <c r="D6564" s="7">
        <f>Data_Warmte[[#This Row],[Fractie]]/MAX(Data_Warmte[Fractie])</f>
        <v>0.16897998268087702</v>
      </c>
    </row>
    <row r="6565" spans="1:4" x14ac:dyDescent="0.25">
      <c r="A6565" s="10">
        <v>44104.75</v>
      </c>
      <c r="B6565" s="10">
        <f>DATE(1904,MONTH(Data_Warmte[[#This Row],[Datumtijd]]),DAY(Data_Warmte[[#This Row],[Datumtijd]]))+TIME(HOUR(Data_Warmte[[#This Row],[Datumtijd]]),MINUTE(Data_Warmte[[#This Row],[Datumtijd]]),SECOND(Data_Warmte[[#This Row],[Datumtijd]]))</f>
        <v>1735.75</v>
      </c>
      <c r="C6565" s="11">
        <v>7.3820549999999965E-5</v>
      </c>
      <c r="D6565" s="7">
        <f>Data_Warmte[[#This Row],[Fractie]]/MAX(Data_Warmte[Fractie])</f>
        <v>0.17872220723331941</v>
      </c>
    </row>
    <row r="6566" spans="1:4" x14ac:dyDescent="0.25">
      <c r="A6566" s="10">
        <v>44104.791666666664</v>
      </c>
      <c r="B6566" s="10">
        <f>DATE(1904,MONTH(Data_Warmte[[#This Row],[Datumtijd]]),DAY(Data_Warmte[[#This Row],[Datumtijd]]))+TIME(HOUR(Data_Warmte[[#This Row],[Datumtijd]]),MINUTE(Data_Warmte[[#This Row],[Datumtijd]]),SECOND(Data_Warmte[[#This Row],[Datumtijd]]))</f>
        <v>1735.7916666666667</v>
      </c>
      <c r="C6566" s="11">
        <v>6.9309310000000005E-5</v>
      </c>
      <c r="D6566" s="7">
        <f>Data_Warmte[[#This Row],[Fractie]]/MAX(Data_Warmte[Fractie])</f>
        <v>0.1678003329021307</v>
      </c>
    </row>
    <row r="6567" spans="1:4" x14ac:dyDescent="0.25">
      <c r="A6567" s="10">
        <v>44104.833333333336</v>
      </c>
      <c r="B6567" s="10">
        <f>DATE(1904,MONTH(Data_Warmte[[#This Row],[Datumtijd]]),DAY(Data_Warmte[[#This Row],[Datumtijd]]))+TIME(HOUR(Data_Warmte[[#This Row],[Datumtijd]]),MINUTE(Data_Warmte[[#This Row],[Datumtijd]]),SECOND(Data_Warmte[[#This Row],[Datumtijd]]))</f>
        <v>1735.8333333333333</v>
      </c>
      <c r="C6567" s="11">
        <v>5.7951200000000015E-5</v>
      </c>
      <c r="D6567" s="7">
        <f>Data_Warmte[[#This Row],[Fractie]]/MAX(Data_Warmte[Fractie])</f>
        <v>0.14030193998581084</v>
      </c>
    </row>
    <row r="6568" spans="1:4" x14ac:dyDescent="0.25">
      <c r="A6568" s="10">
        <v>44104.875</v>
      </c>
      <c r="B6568" s="10">
        <f>DATE(1904,MONTH(Data_Warmte[[#This Row],[Datumtijd]]),DAY(Data_Warmte[[#This Row],[Datumtijd]]))+TIME(HOUR(Data_Warmte[[#This Row],[Datumtijd]]),MINUTE(Data_Warmte[[#This Row],[Datumtijd]]),SECOND(Data_Warmte[[#This Row],[Datumtijd]]))</f>
        <v>1735.875</v>
      </c>
      <c r="C6568" s="11">
        <v>4.4690120000000002E-5</v>
      </c>
      <c r="D6568" s="7">
        <f>Data_Warmte[[#This Row],[Fractie]]/MAX(Data_Warmte[Fractie])</f>
        <v>0.10819638824042786</v>
      </c>
    </row>
    <row r="6569" spans="1:4" x14ac:dyDescent="0.25">
      <c r="A6569" s="10">
        <v>44104.916666666664</v>
      </c>
      <c r="B6569" s="10">
        <f>DATE(1904,MONTH(Data_Warmte[[#This Row],[Datumtijd]]),DAY(Data_Warmte[[#This Row],[Datumtijd]]))+TIME(HOUR(Data_Warmte[[#This Row],[Datumtijd]]),MINUTE(Data_Warmte[[#This Row],[Datumtijd]]),SECOND(Data_Warmte[[#This Row],[Datumtijd]]))</f>
        <v>1735.9166666666667</v>
      </c>
      <c r="C6569" s="11">
        <v>3.2562499999999999E-5</v>
      </c>
      <c r="D6569" s="7">
        <f>Data_Warmte[[#This Row],[Fractie]]/MAX(Data_Warmte[Fractie])</f>
        <v>7.8834983931100028E-2</v>
      </c>
    </row>
    <row r="6570" spans="1:4" x14ac:dyDescent="0.25">
      <c r="A6570" s="10">
        <v>44104.958333333336</v>
      </c>
      <c r="B6570" s="10">
        <f>DATE(1904,MONTH(Data_Warmte[[#This Row],[Datumtijd]]),DAY(Data_Warmte[[#This Row],[Datumtijd]]))+TIME(HOUR(Data_Warmte[[#This Row],[Datumtijd]]),MINUTE(Data_Warmte[[#This Row],[Datumtijd]]),SECOND(Data_Warmte[[#This Row],[Datumtijd]]))</f>
        <v>1735.9583333333333</v>
      </c>
      <c r="C6570" s="11">
        <v>2.3489859999999997E-5</v>
      </c>
      <c r="D6570" s="7">
        <f>Data_Warmte[[#This Row],[Fractie]]/MAX(Data_Warmte[Fractie])</f>
        <v>5.6869796104223852E-2</v>
      </c>
    </row>
    <row r="6571" spans="1:4" x14ac:dyDescent="0.25">
      <c r="A6571" s="10">
        <v>44105</v>
      </c>
      <c r="B6571" s="10">
        <f>DATE(1904,MONTH(Data_Warmte[[#This Row],[Datumtijd]]),DAY(Data_Warmte[[#This Row],[Datumtijd]]))+TIME(HOUR(Data_Warmte[[#This Row],[Datumtijd]]),MINUTE(Data_Warmte[[#This Row],[Datumtijd]]),SECOND(Data_Warmte[[#This Row],[Datumtijd]]))</f>
        <v>1736</v>
      </c>
      <c r="C6571" s="11">
        <v>1.7960000000000001E-5</v>
      </c>
      <c r="D6571" s="7">
        <f>Data_Warmte[[#This Row],[Fractie]]/MAX(Data_Warmte[Fractie])</f>
        <v>4.3481806108331869E-2</v>
      </c>
    </row>
    <row r="6572" spans="1:4" x14ac:dyDescent="0.25">
      <c r="A6572" s="10">
        <v>44105.041666666664</v>
      </c>
      <c r="B6572" s="10">
        <f>DATE(1904,MONTH(Data_Warmte[[#This Row],[Datumtijd]]),DAY(Data_Warmte[[#This Row],[Datumtijd]]))+TIME(HOUR(Data_Warmte[[#This Row],[Datumtijd]]),MINUTE(Data_Warmte[[#This Row],[Datumtijd]]),SECOND(Data_Warmte[[#This Row],[Datumtijd]]))</f>
        <v>1736.0416666666667</v>
      </c>
      <c r="C6572" s="11">
        <v>1.9199999999999999E-5</v>
      </c>
      <c r="D6572" s="7">
        <f>Data_Warmte[[#This Row],[Fractie]]/MAX(Data_Warmte[Fractie])</f>
        <v>4.6483890717147654E-2</v>
      </c>
    </row>
    <row r="6573" spans="1:4" x14ac:dyDescent="0.25">
      <c r="A6573" s="10">
        <v>44105.083333333336</v>
      </c>
      <c r="B6573" s="10">
        <f>DATE(1904,MONTH(Data_Warmte[[#This Row],[Datumtijd]]),DAY(Data_Warmte[[#This Row],[Datumtijd]]))+TIME(HOUR(Data_Warmte[[#This Row],[Datumtijd]]),MINUTE(Data_Warmte[[#This Row],[Datumtijd]]),SECOND(Data_Warmte[[#This Row],[Datumtijd]]))</f>
        <v>1736.0833333333333</v>
      </c>
      <c r="C6573" s="11">
        <v>2.0740000000000001E-5</v>
      </c>
      <c r="D6573" s="7">
        <f>Data_Warmte[[#This Row],[Fractie]]/MAX(Data_Warmte[Fractie])</f>
        <v>5.0212286118418874E-2</v>
      </c>
    </row>
    <row r="6574" spans="1:4" x14ac:dyDescent="0.25">
      <c r="A6574" s="10">
        <v>44105.125</v>
      </c>
      <c r="B6574" s="10">
        <f>DATE(1904,MONTH(Data_Warmte[[#This Row],[Datumtijd]]),DAY(Data_Warmte[[#This Row],[Datumtijd]]))+TIME(HOUR(Data_Warmte[[#This Row],[Datumtijd]]),MINUTE(Data_Warmte[[#This Row],[Datumtijd]]),SECOND(Data_Warmte[[#This Row],[Datumtijd]]))</f>
        <v>1736.125</v>
      </c>
      <c r="C6574" s="11">
        <v>2.1690000000000001E-5</v>
      </c>
      <c r="D6574" s="7">
        <f>Data_Warmte[[#This Row],[Fractie]]/MAX(Data_Warmte[Fractie])</f>
        <v>5.2512270294527742E-2</v>
      </c>
    </row>
    <row r="6575" spans="1:4" x14ac:dyDescent="0.25">
      <c r="A6575" s="10">
        <v>44105.166666666664</v>
      </c>
      <c r="B6575" s="10">
        <f>DATE(1904,MONTH(Data_Warmte[[#This Row],[Datumtijd]]),DAY(Data_Warmte[[#This Row],[Datumtijd]]))+TIME(HOUR(Data_Warmte[[#This Row],[Datumtijd]]),MINUTE(Data_Warmte[[#This Row],[Datumtijd]]),SECOND(Data_Warmte[[#This Row],[Datumtijd]]))</f>
        <v>1736.1666666666667</v>
      </c>
      <c r="C6575" s="11">
        <v>2.7250000000000002E-5</v>
      </c>
      <c r="D6575" s="7">
        <f>Data_Warmte[[#This Row],[Fractie]]/MAX(Data_Warmte[Fractie])</f>
        <v>6.5973230314701758E-2</v>
      </c>
    </row>
    <row r="6576" spans="1:4" x14ac:dyDescent="0.25">
      <c r="A6576" s="10">
        <v>44105.208333333336</v>
      </c>
      <c r="B6576" s="10">
        <f>DATE(1904,MONTH(Data_Warmte[[#This Row],[Datumtijd]]),DAY(Data_Warmte[[#This Row],[Datumtijd]]))+TIME(HOUR(Data_Warmte[[#This Row],[Datumtijd]]),MINUTE(Data_Warmte[[#This Row],[Datumtijd]]),SECOND(Data_Warmte[[#This Row],[Datumtijd]]))</f>
        <v>1736.2083333333333</v>
      </c>
      <c r="C6576" s="11">
        <v>3.5620000000000001E-5</v>
      </c>
      <c r="D6576" s="7">
        <f>Data_Warmte[[#This Row],[Fractie]]/MAX(Data_Warmte[Fractie])</f>
        <v>8.623730142420831E-2</v>
      </c>
    </row>
    <row r="6577" spans="1:4" x14ac:dyDescent="0.25">
      <c r="A6577" s="10">
        <v>44105.25</v>
      </c>
      <c r="B6577" s="10">
        <f>DATE(1904,MONTH(Data_Warmte[[#This Row],[Datumtijd]]),DAY(Data_Warmte[[#This Row],[Datumtijd]]))+TIME(HOUR(Data_Warmte[[#This Row],[Datumtijd]]),MINUTE(Data_Warmte[[#This Row],[Datumtijd]]),SECOND(Data_Warmte[[#This Row],[Datumtijd]]))</f>
        <v>1736.25</v>
      </c>
      <c r="C6577" s="11">
        <v>7.2637000000000003E-5</v>
      </c>
      <c r="D6577" s="7">
        <f>Data_Warmte[[#This Row],[Fractie]]/MAX(Data_Warmte[Fractie])</f>
        <v>0.17585679010528407</v>
      </c>
    </row>
    <row r="6578" spans="1:4" x14ac:dyDescent="0.25">
      <c r="A6578" s="10">
        <v>44105.291666666664</v>
      </c>
      <c r="B6578" s="10">
        <f>DATE(1904,MONTH(Data_Warmte[[#This Row],[Datumtijd]]),DAY(Data_Warmte[[#This Row],[Datumtijd]]))+TIME(HOUR(Data_Warmte[[#This Row],[Datumtijd]]),MINUTE(Data_Warmte[[#This Row],[Datumtijd]]),SECOND(Data_Warmte[[#This Row],[Datumtijd]]))</f>
        <v>1736.2916666666667</v>
      </c>
      <c r="C6578" s="11">
        <v>1.017011E-4</v>
      </c>
      <c r="D6578" s="7">
        <f>Data_Warmte[[#This Row],[Fractie]]/MAX(Data_Warmte[Fractie])</f>
        <v>0.24622202178196384</v>
      </c>
    </row>
    <row r="6579" spans="1:4" x14ac:dyDescent="0.25">
      <c r="A6579" s="10">
        <v>44105.333333333336</v>
      </c>
      <c r="B6579" s="10">
        <f>DATE(1904,MONTH(Data_Warmte[[#This Row],[Datumtijd]]),DAY(Data_Warmte[[#This Row],[Datumtijd]]))+TIME(HOUR(Data_Warmte[[#This Row],[Datumtijd]]),MINUTE(Data_Warmte[[#This Row],[Datumtijd]]),SECOND(Data_Warmte[[#This Row],[Datumtijd]]))</f>
        <v>1736.3333333333333</v>
      </c>
      <c r="C6579" s="11">
        <v>9.6880779999999994E-5</v>
      </c>
      <c r="D6579" s="7">
        <f>Data_Warmte[[#This Row],[Fractie]]/MAX(Data_Warmte[Fractie])</f>
        <v>0.23455185365166792</v>
      </c>
    </row>
    <row r="6580" spans="1:4" x14ac:dyDescent="0.25">
      <c r="A6580" s="10">
        <v>44105.375</v>
      </c>
      <c r="B6580" s="10">
        <f>DATE(1904,MONTH(Data_Warmte[[#This Row],[Datumtijd]]),DAY(Data_Warmte[[#This Row],[Datumtijd]]))+TIME(HOUR(Data_Warmte[[#This Row],[Datumtijd]]),MINUTE(Data_Warmte[[#This Row],[Datumtijd]]),SECOND(Data_Warmte[[#This Row],[Datumtijd]]))</f>
        <v>1736.375</v>
      </c>
      <c r="C6580" s="11">
        <v>7.1502600000000022E-5</v>
      </c>
      <c r="D6580" s="7">
        <f>Data_Warmte[[#This Row],[Fractie]]/MAX(Data_Warmte[Fractie])</f>
        <v>0.17311036689541265</v>
      </c>
    </row>
    <row r="6581" spans="1:4" x14ac:dyDescent="0.25">
      <c r="A6581" s="10">
        <v>44105.416666666664</v>
      </c>
      <c r="B6581" s="10">
        <f>DATE(1904,MONTH(Data_Warmte[[#This Row],[Datumtijd]]),DAY(Data_Warmte[[#This Row],[Datumtijd]]))+TIME(HOUR(Data_Warmte[[#This Row],[Datumtijd]]),MINUTE(Data_Warmte[[#This Row],[Datumtijd]]),SECOND(Data_Warmte[[#This Row],[Datumtijd]]))</f>
        <v>1736.4166666666667</v>
      </c>
      <c r="C6581" s="11">
        <v>4.3479999999999997E-5</v>
      </c>
      <c r="D6581" s="7">
        <f>Data_Warmte[[#This Row],[Fractie]]/MAX(Data_Warmte[Fractie])</f>
        <v>0.10526664418654062</v>
      </c>
    </row>
    <row r="6582" spans="1:4" x14ac:dyDescent="0.25">
      <c r="A6582" s="10">
        <v>44105.458333333336</v>
      </c>
      <c r="B6582" s="10">
        <f>DATE(1904,MONTH(Data_Warmte[[#This Row],[Datumtijd]]),DAY(Data_Warmte[[#This Row],[Datumtijd]]))+TIME(HOUR(Data_Warmte[[#This Row],[Datumtijd]]),MINUTE(Data_Warmte[[#This Row],[Datumtijd]]),SECOND(Data_Warmte[[#This Row],[Datumtijd]]))</f>
        <v>1736.4583333333333</v>
      </c>
      <c r="C6582" s="11">
        <v>4.2710000000000003E-5</v>
      </c>
      <c r="D6582" s="7">
        <f>Data_Warmte[[#This Row],[Fractie]]/MAX(Data_Warmte[Fractie])</f>
        <v>0.10340244648590502</v>
      </c>
    </row>
    <row r="6583" spans="1:4" x14ac:dyDescent="0.25">
      <c r="A6583" s="10">
        <v>44105.5</v>
      </c>
      <c r="B6583" s="10">
        <f>DATE(1904,MONTH(Data_Warmte[[#This Row],[Datumtijd]]),DAY(Data_Warmte[[#This Row],[Datumtijd]]))+TIME(HOUR(Data_Warmte[[#This Row],[Datumtijd]]),MINUTE(Data_Warmte[[#This Row],[Datumtijd]]),SECOND(Data_Warmte[[#This Row],[Datumtijd]]))</f>
        <v>1736.5</v>
      </c>
      <c r="C6583" s="11">
        <v>4.0580000000000001E-5</v>
      </c>
      <c r="D6583" s="7">
        <f>Data_Warmte[[#This Row],[Fractie]]/MAX(Data_Warmte[Fractie])</f>
        <v>9.8245639859471448E-2</v>
      </c>
    </row>
    <row r="6584" spans="1:4" x14ac:dyDescent="0.25">
      <c r="A6584" s="10">
        <v>44105.541666666664</v>
      </c>
      <c r="B6584" s="10">
        <f>DATE(1904,MONTH(Data_Warmte[[#This Row],[Datumtijd]]),DAY(Data_Warmte[[#This Row],[Datumtijd]]))+TIME(HOUR(Data_Warmte[[#This Row],[Datumtijd]]),MINUTE(Data_Warmte[[#This Row],[Datumtijd]]),SECOND(Data_Warmte[[#This Row],[Datumtijd]]))</f>
        <v>1736.5416666666667</v>
      </c>
      <c r="C6584" s="11">
        <v>3.4929999999999999E-5</v>
      </c>
      <c r="D6584" s="7">
        <f>Data_Warmte[[#This Row],[Fractie]]/MAX(Data_Warmte[Fractie])</f>
        <v>8.4566786601560806E-2</v>
      </c>
    </row>
    <row r="6585" spans="1:4" x14ac:dyDescent="0.25">
      <c r="A6585" s="10">
        <v>44105.583333333336</v>
      </c>
      <c r="B6585" s="10">
        <f>DATE(1904,MONTH(Data_Warmte[[#This Row],[Datumtijd]]),DAY(Data_Warmte[[#This Row],[Datumtijd]]))+TIME(HOUR(Data_Warmte[[#This Row],[Datumtijd]]),MINUTE(Data_Warmte[[#This Row],[Datumtijd]]),SECOND(Data_Warmte[[#This Row],[Datumtijd]]))</f>
        <v>1736.5833333333333</v>
      </c>
      <c r="C6585" s="11">
        <v>3.4950000000000002E-5</v>
      </c>
      <c r="D6585" s="7">
        <f>Data_Warmte[[#This Row],[Fractie]]/MAX(Data_Warmte[Fractie])</f>
        <v>8.4615207321057845E-2</v>
      </c>
    </row>
    <row r="6586" spans="1:4" x14ac:dyDescent="0.25">
      <c r="A6586" s="10">
        <v>44105.625</v>
      </c>
      <c r="B6586" s="10">
        <f>DATE(1904,MONTH(Data_Warmte[[#This Row],[Datumtijd]]),DAY(Data_Warmte[[#This Row],[Datumtijd]]))+TIME(HOUR(Data_Warmte[[#This Row],[Datumtijd]]),MINUTE(Data_Warmte[[#This Row],[Datumtijd]]),SECOND(Data_Warmte[[#This Row],[Datumtijd]]))</f>
        <v>1736.625</v>
      </c>
      <c r="C6586" s="11">
        <v>3.0880000000000002E-5</v>
      </c>
      <c r="D6586" s="7">
        <f>Data_Warmte[[#This Row],[Fractie]]/MAX(Data_Warmte[Fractie])</f>
        <v>7.4761590903412486E-2</v>
      </c>
    </row>
    <row r="6587" spans="1:4" x14ac:dyDescent="0.25">
      <c r="A6587" s="10">
        <v>44105.666666666664</v>
      </c>
      <c r="B6587" s="10">
        <f>DATE(1904,MONTH(Data_Warmte[[#This Row],[Datumtijd]]),DAY(Data_Warmte[[#This Row],[Datumtijd]]))+TIME(HOUR(Data_Warmte[[#This Row],[Datumtijd]]),MINUTE(Data_Warmte[[#This Row],[Datumtijd]]),SECOND(Data_Warmte[[#This Row],[Datumtijd]]))</f>
        <v>1736.6666666666667</v>
      </c>
      <c r="C6587" s="11">
        <v>5.5627699999999989E-5</v>
      </c>
      <c r="D6587" s="7">
        <f>Data_Warmte[[#This Row],[Fractie]]/MAX(Data_Warmte[Fractie])</f>
        <v>0.13467666289824345</v>
      </c>
    </row>
    <row r="6588" spans="1:4" x14ac:dyDescent="0.25">
      <c r="A6588" s="10">
        <v>44105.708333333336</v>
      </c>
      <c r="B6588" s="10">
        <f>DATE(1904,MONTH(Data_Warmte[[#This Row],[Datumtijd]]),DAY(Data_Warmte[[#This Row],[Datumtijd]]))+TIME(HOUR(Data_Warmte[[#This Row],[Datumtijd]]),MINUTE(Data_Warmte[[#This Row],[Datumtijd]]),SECOND(Data_Warmte[[#This Row],[Datumtijd]]))</f>
        <v>1736.7083333333333</v>
      </c>
      <c r="C6588" s="11">
        <v>8.5125940000000034E-5</v>
      </c>
      <c r="D6588" s="7">
        <f>Data_Warmte[[#This Row],[Fractie]]/MAX(Data_Warmte[Fractie])</f>
        <v>0.20609296313304531</v>
      </c>
    </row>
    <row r="6589" spans="1:4" x14ac:dyDescent="0.25">
      <c r="A6589" s="10">
        <v>44105.75</v>
      </c>
      <c r="B6589" s="10">
        <f>DATE(1904,MONTH(Data_Warmte[[#This Row],[Datumtijd]]),DAY(Data_Warmte[[#This Row],[Datumtijd]]))+TIME(HOUR(Data_Warmte[[#This Row],[Datumtijd]]),MINUTE(Data_Warmte[[#This Row],[Datumtijd]]),SECOND(Data_Warmte[[#This Row],[Datumtijd]]))</f>
        <v>1736.75</v>
      </c>
      <c r="C6589" s="11">
        <v>9.4379759999999984E-5</v>
      </c>
      <c r="D6589" s="7">
        <f>Data_Warmte[[#This Row],[Fractie]]/MAX(Data_Warmte[Fractie])</f>
        <v>0.22849679425784494</v>
      </c>
    </row>
    <row r="6590" spans="1:4" x14ac:dyDescent="0.25">
      <c r="A6590" s="10">
        <v>44105.791666666664</v>
      </c>
      <c r="B6590" s="10">
        <f>DATE(1904,MONTH(Data_Warmte[[#This Row],[Datumtijd]]),DAY(Data_Warmte[[#This Row],[Datumtijd]]))+TIME(HOUR(Data_Warmte[[#This Row],[Datumtijd]]),MINUTE(Data_Warmte[[#This Row],[Datumtijd]]),SECOND(Data_Warmte[[#This Row],[Datumtijd]]))</f>
        <v>1736.7916666666667</v>
      </c>
      <c r="C6590" s="11">
        <v>9.2229569999999986E-5</v>
      </c>
      <c r="D6590" s="7">
        <f>Data_Warmte[[#This Row],[Fractie]]/MAX(Data_Warmte[Fractie])</f>
        <v>0.22329110691507914</v>
      </c>
    </row>
    <row r="6591" spans="1:4" x14ac:dyDescent="0.25">
      <c r="A6591" s="10">
        <v>44105.833333333336</v>
      </c>
      <c r="B6591" s="10">
        <f>DATE(1904,MONTH(Data_Warmte[[#This Row],[Datumtijd]]),DAY(Data_Warmte[[#This Row],[Datumtijd]]))+TIME(HOUR(Data_Warmte[[#This Row],[Datumtijd]]),MINUTE(Data_Warmte[[#This Row],[Datumtijd]]),SECOND(Data_Warmte[[#This Row],[Datumtijd]]))</f>
        <v>1736.8333333333333</v>
      </c>
      <c r="C6591" s="11">
        <v>8.0341750000000021E-5</v>
      </c>
      <c r="D6591" s="7">
        <f>Data_Warmte[[#This Row],[Fractie]]/MAX(Data_Warmte[Fractie])</f>
        <v>0.19451026703252075</v>
      </c>
    </row>
    <row r="6592" spans="1:4" x14ac:dyDescent="0.25">
      <c r="A6592" s="10">
        <v>44105.875</v>
      </c>
      <c r="B6592" s="10">
        <f>DATE(1904,MONTH(Data_Warmte[[#This Row],[Datumtijd]]),DAY(Data_Warmte[[#This Row],[Datumtijd]]))+TIME(HOUR(Data_Warmte[[#This Row],[Datumtijd]]),MINUTE(Data_Warmte[[#This Row],[Datumtijd]]),SECOND(Data_Warmte[[#This Row],[Datumtijd]]))</f>
        <v>1736.875</v>
      </c>
      <c r="C6592" s="11">
        <v>6.2783040000000001E-5</v>
      </c>
      <c r="D6592" s="7">
        <f>Data_Warmte[[#This Row],[Fractie]]/MAX(Data_Warmte[Fractie])</f>
        <v>0.15199999845053697</v>
      </c>
    </row>
    <row r="6593" spans="1:4" x14ac:dyDescent="0.25">
      <c r="A6593" s="10">
        <v>44105.916666666664</v>
      </c>
      <c r="B6593" s="10">
        <f>DATE(1904,MONTH(Data_Warmte[[#This Row],[Datumtijd]]),DAY(Data_Warmte[[#This Row],[Datumtijd]]))+TIME(HOUR(Data_Warmte[[#This Row],[Datumtijd]]),MINUTE(Data_Warmte[[#This Row],[Datumtijd]]),SECOND(Data_Warmte[[#This Row],[Datumtijd]]))</f>
        <v>1736.9166666666667</v>
      </c>
      <c r="C6593" s="11">
        <v>4.622086E-5</v>
      </c>
      <c r="D6593" s="7">
        <f>Data_Warmte[[#This Row],[Fractie]]/MAX(Data_Warmte[Fractie])</f>
        <v>0.11190236484857195</v>
      </c>
    </row>
    <row r="6594" spans="1:4" x14ac:dyDescent="0.25">
      <c r="A6594" s="10">
        <v>44105.958333333336</v>
      </c>
      <c r="B6594" s="10">
        <f>DATE(1904,MONTH(Data_Warmte[[#This Row],[Datumtijd]]),DAY(Data_Warmte[[#This Row],[Datumtijd]]))+TIME(HOUR(Data_Warmte[[#This Row],[Datumtijd]]),MINUTE(Data_Warmte[[#This Row],[Datumtijd]]),SECOND(Data_Warmte[[#This Row],[Datumtijd]]))</f>
        <v>1736.9583333333333</v>
      </c>
      <c r="C6594" s="11">
        <v>2.83509E-5</v>
      </c>
      <c r="D6594" s="7">
        <f>Data_Warmte[[#This Row],[Fractie]]/MAX(Data_Warmte[Fractie])</f>
        <v>6.8638548819415696E-2</v>
      </c>
    </row>
    <row r="6595" spans="1:4" x14ac:dyDescent="0.25">
      <c r="A6595" s="10">
        <v>44106</v>
      </c>
      <c r="B6595" s="10">
        <f>DATE(1904,MONTH(Data_Warmte[[#This Row],[Datumtijd]]),DAY(Data_Warmte[[#This Row],[Datumtijd]]))+TIME(HOUR(Data_Warmte[[#This Row],[Datumtijd]]),MINUTE(Data_Warmte[[#This Row],[Datumtijd]]),SECOND(Data_Warmte[[#This Row],[Datumtijd]]))</f>
        <v>1737</v>
      </c>
      <c r="C6595" s="11">
        <v>1.7960000000000001E-5</v>
      </c>
      <c r="D6595" s="7">
        <f>Data_Warmte[[#This Row],[Fractie]]/MAX(Data_Warmte[Fractie])</f>
        <v>4.3481806108331869E-2</v>
      </c>
    </row>
    <row r="6596" spans="1:4" x14ac:dyDescent="0.25">
      <c r="A6596" s="10">
        <v>44106.041666666664</v>
      </c>
      <c r="B6596" s="10">
        <f>DATE(1904,MONTH(Data_Warmte[[#This Row],[Datumtijd]]),DAY(Data_Warmte[[#This Row],[Datumtijd]]))+TIME(HOUR(Data_Warmte[[#This Row],[Datumtijd]]),MINUTE(Data_Warmte[[#This Row],[Datumtijd]]),SECOND(Data_Warmte[[#This Row],[Datumtijd]]))</f>
        <v>1737.0416666666667</v>
      </c>
      <c r="C6596" s="11">
        <v>1.9199999999999999E-5</v>
      </c>
      <c r="D6596" s="7">
        <f>Data_Warmte[[#This Row],[Fractie]]/MAX(Data_Warmte[Fractie])</f>
        <v>4.6483890717147654E-2</v>
      </c>
    </row>
    <row r="6597" spans="1:4" x14ac:dyDescent="0.25">
      <c r="A6597" s="10">
        <v>44106.083333333336</v>
      </c>
      <c r="B6597" s="10">
        <f>DATE(1904,MONTH(Data_Warmte[[#This Row],[Datumtijd]]),DAY(Data_Warmte[[#This Row],[Datumtijd]]))+TIME(HOUR(Data_Warmte[[#This Row],[Datumtijd]]),MINUTE(Data_Warmte[[#This Row],[Datumtijd]]),SECOND(Data_Warmte[[#This Row],[Datumtijd]]))</f>
        <v>1737.0833333333333</v>
      </c>
      <c r="C6597" s="11">
        <v>2.0740000000000001E-5</v>
      </c>
      <c r="D6597" s="7">
        <f>Data_Warmte[[#This Row],[Fractie]]/MAX(Data_Warmte[Fractie])</f>
        <v>5.0212286118418874E-2</v>
      </c>
    </row>
    <row r="6598" spans="1:4" x14ac:dyDescent="0.25">
      <c r="A6598" s="10">
        <v>44106.125</v>
      </c>
      <c r="B6598" s="10">
        <f>DATE(1904,MONTH(Data_Warmte[[#This Row],[Datumtijd]]),DAY(Data_Warmte[[#This Row],[Datumtijd]]))+TIME(HOUR(Data_Warmte[[#This Row],[Datumtijd]]),MINUTE(Data_Warmte[[#This Row],[Datumtijd]]),SECOND(Data_Warmte[[#This Row],[Datumtijd]]))</f>
        <v>1737.125</v>
      </c>
      <c r="C6598" s="11">
        <v>2.1690000000000001E-5</v>
      </c>
      <c r="D6598" s="7">
        <f>Data_Warmte[[#This Row],[Fractie]]/MAX(Data_Warmte[Fractie])</f>
        <v>5.2512270294527742E-2</v>
      </c>
    </row>
    <row r="6599" spans="1:4" x14ac:dyDescent="0.25">
      <c r="A6599" s="10">
        <v>44106.166666666664</v>
      </c>
      <c r="B6599" s="10">
        <f>DATE(1904,MONTH(Data_Warmte[[#This Row],[Datumtijd]]),DAY(Data_Warmte[[#This Row],[Datumtijd]]))+TIME(HOUR(Data_Warmte[[#This Row],[Datumtijd]]),MINUTE(Data_Warmte[[#This Row],[Datumtijd]]),SECOND(Data_Warmte[[#This Row],[Datumtijd]]))</f>
        <v>1737.1666666666667</v>
      </c>
      <c r="C6599" s="11">
        <v>2.7250000000000002E-5</v>
      </c>
      <c r="D6599" s="7">
        <f>Data_Warmte[[#This Row],[Fractie]]/MAX(Data_Warmte[Fractie])</f>
        <v>6.5973230314701758E-2</v>
      </c>
    </row>
    <row r="6600" spans="1:4" x14ac:dyDescent="0.25">
      <c r="A6600" s="10">
        <v>44106.208333333336</v>
      </c>
      <c r="B6600" s="10">
        <f>DATE(1904,MONTH(Data_Warmte[[#This Row],[Datumtijd]]),DAY(Data_Warmte[[#This Row],[Datumtijd]]))+TIME(HOUR(Data_Warmte[[#This Row],[Datumtijd]]),MINUTE(Data_Warmte[[#This Row],[Datumtijd]]),SECOND(Data_Warmte[[#This Row],[Datumtijd]]))</f>
        <v>1737.2083333333333</v>
      </c>
      <c r="C6600" s="11">
        <v>3.5620000000000001E-5</v>
      </c>
      <c r="D6600" s="7">
        <f>Data_Warmte[[#This Row],[Fractie]]/MAX(Data_Warmte[Fractie])</f>
        <v>8.623730142420831E-2</v>
      </c>
    </row>
    <row r="6601" spans="1:4" x14ac:dyDescent="0.25">
      <c r="A6601" s="10">
        <v>44106.25</v>
      </c>
      <c r="B6601" s="10">
        <f>DATE(1904,MONTH(Data_Warmte[[#This Row],[Datumtijd]]),DAY(Data_Warmte[[#This Row],[Datumtijd]]))+TIME(HOUR(Data_Warmte[[#This Row],[Datumtijd]]),MINUTE(Data_Warmte[[#This Row],[Datumtijd]]),SECOND(Data_Warmte[[#This Row],[Datumtijd]]))</f>
        <v>1737.25</v>
      </c>
      <c r="C6601" s="11">
        <v>8.3904950000000014E-5</v>
      </c>
      <c r="D6601" s="7">
        <f>Data_Warmte[[#This Row],[Fractie]]/MAX(Data_Warmte[Fractie])</f>
        <v>0.20313690241811139</v>
      </c>
    </row>
    <row r="6602" spans="1:4" x14ac:dyDescent="0.25">
      <c r="A6602" s="10">
        <v>44106.291666666664</v>
      </c>
      <c r="B6602" s="10">
        <f>DATE(1904,MONTH(Data_Warmte[[#This Row],[Datumtijd]]),DAY(Data_Warmte[[#This Row],[Datumtijd]]))+TIME(HOUR(Data_Warmte[[#This Row],[Datumtijd]]),MINUTE(Data_Warmte[[#This Row],[Datumtijd]]),SECOND(Data_Warmte[[#This Row],[Datumtijd]]))</f>
        <v>1737.2916666666667</v>
      </c>
      <c r="C6602" s="11">
        <v>1.1683159999999998E-4</v>
      </c>
      <c r="D6602" s="7">
        <f>Data_Warmte[[#This Row],[Fractie]]/MAX(Data_Warmte[Fractie])</f>
        <v>0.28285350659945352</v>
      </c>
    </row>
    <row r="6603" spans="1:4" x14ac:dyDescent="0.25">
      <c r="A6603" s="10">
        <v>44106.333333333336</v>
      </c>
      <c r="B6603" s="10">
        <f>DATE(1904,MONTH(Data_Warmte[[#This Row],[Datumtijd]]),DAY(Data_Warmte[[#This Row],[Datumtijd]]))+TIME(HOUR(Data_Warmte[[#This Row],[Datumtijd]]),MINUTE(Data_Warmte[[#This Row],[Datumtijd]]),SECOND(Data_Warmte[[#This Row],[Datumtijd]]))</f>
        <v>1737.3333333333333</v>
      </c>
      <c r="C6603" s="11">
        <v>1.1191733999999999E-4</v>
      </c>
      <c r="D6603" s="7">
        <f>Data_Warmte[[#This Row],[Fractie]]/MAX(Data_Warmte[Fractie])</f>
        <v>0.27095590634968009</v>
      </c>
    </row>
    <row r="6604" spans="1:4" x14ac:dyDescent="0.25">
      <c r="A6604" s="10">
        <v>44106.375</v>
      </c>
      <c r="B6604" s="10">
        <f>DATE(1904,MONTH(Data_Warmte[[#This Row],[Datumtijd]]),DAY(Data_Warmte[[#This Row],[Datumtijd]]))+TIME(HOUR(Data_Warmte[[#This Row],[Datumtijd]]),MINUTE(Data_Warmte[[#This Row],[Datumtijd]]),SECOND(Data_Warmte[[#This Row],[Datumtijd]]))</f>
        <v>1737.375</v>
      </c>
      <c r="C6604" s="11">
        <v>8.5139580000000013E-5</v>
      </c>
      <c r="D6604" s="7">
        <f>Data_Warmte[[#This Row],[Fractie]]/MAX(Data_Warmte[Fractie])</f>
        <v>0.20612598606374222</v>
      </c>
    </row>
    <row r="6605" spans="1:4" x14ac:dyDescent="0.25">
      <c r="A6605" s="10">
        <v>44106.416666666664</v>
      </c>
      <c r="B6605" s="10">
        <f>DATE(1904,MONTH(Data_Warmte[[#This Row],[Datumtijd]]),DAY(Data_Warmte[[#This Row],[Datumtijd]]))+TIME(HOUR(Data_Warmte[[#This Row],[Datumtijd]]),MINUTE(Data_Warmte[[#This Row],[Datumtijd]]),SECOND(Data_Warmte[[#This Row],[Datumtijd]]))</f>
        <v>1737.4166666666667</v>
      </c>
      <c r="C6605" s="11">
        <v>5.257402000000001E-5</v>
      </c>
      <c r="D6605" s="7">
        <f>Data_Warmte[[#This Row],[Fractie]]/MAX(Data_Warmte[Fractie])</f>
        <v>0.12728359376255916</v>
      </c>
    </row>
    <row r="6606" spans="1:4" x14ac:dyDescent="0.25">
      <c r="A6606" s="10">
        <v>44106.458333333336</v>
      </c>
      <c r="B6606" s="10">
        <f>DATE(1904,MONTH(Data_Warmte[[#This Row],[Datumtijd]]),DAY(Data_Warmte[[#This Row],[Datumtijd]]))+TIME(HOUR(Data_Warmte[[#This Row],[Datumtijd]]),MINUTE(Data_Warmte[[#This Row],[Datumtijd]]),SECOND(Data_Warmte[[#This Row],[Datumtijd]]))</f>
        <v>1737.4583333333333</v>
      </c>
      <c r="C6606" s="11">
        <v>4.2710000000000003E-5</v>
      </c>
      <c r="D6606" s="7">
        <f>Data_Warmte[[#This Row],[Fractie]]/MAX(Data_Warmte[Fractie])</f>
        <v>0.10340244648590502</v>
      </c>
    </row>
    <row r="6607" spans="1:4" x14ac:dyDescent="0.25">
      <c r="A6607" s="10">
        <v>44106.5</v>
      </c>
      <c r="B6607" s="10">
        <f>DATE(1904,MONTH(Data_Warmte[[#This Row],[Datumtijd]]),DAY(Data_Warmte[[#This Row],[Datumtijd]]))+TIME(HOUR(Data_Warmte[[#This Row],[Datumtijd]]),MINUTE(Data_Warmte[[#This Row],[Datumtijd]]),SECOND(Data_Warmte[[#This Row],[Datumtijd]]))</f>
        <v>1737.5</v>
      </c>
      <c r="C6607" s="11">
        <v>4.0580000000000001E-5</v>
      </c>
      <c r="D6607" s="7">
        <f>Data_Warmte[[#This Row],[Fractie]]/MAX(Data_Warmte[Fractie])</f>
        <v>9.8245639859471448E-2</v>
      </c>
    </row>
    <row r="6608" spans="1:4" x14ac:dyDescent="0.25">
      <c r="A6608" s="10">
        <v>44106.541666666664</v>
      </c>
      <c r="B6608" s="10">
        <f>DATE(1904,MONTH(Data_Warmte[[#This Row],[Datumtijd]]),DAY(Data_Warmte[[#This Row],[Datumtijd]]))+TIME(HOUR(Data_Warmte[[#This Row],[Datumtijd]]),MINUTE(Data_Warmte[[#This Row],[Datumtijd]]),SECOND(Data_Warmte[[#This Row],[Datumtijd]]))</f>
        <v>1737.5416666666667</v>
      </c>
      <c r="C6608" s="11">
        <v>3.4929999999999999E-5</v>
      </c>
      <c r="D6608" s="7">
        <f>Data_Warmte[[#This Row],[Fractie]]/MAX(Data_Warmte[Fractie])</f>
        <v>8.4566786601560806E-2</v>
      </c>
    </row>
    <row r="6609" spans="1:4" x14ac:dyDescent="0.25">
      <c r="A6609" s="10">
        <v>44106.583333333336</v>
      </c>
      <c r="B6609" s="10">
        <f>DATE(1904,MONTH(Data_Warmte[[#This Row],[Datumtijd]]),DAY(Data_Warmte[[#This Row],[Datumtijd]]))+TIME(HOUR(Data_Warmte[[#This Row],[Datumtijd]]),MINUTE(Data_Warmte[[#This Row],[Datumtijd]]),SECOND(Data_Warmte[[#This Row],[Datumtijd]]))</f>
        <v>1737.5833333333333</v>
      </c>
      <c r="C6609" s="11">
        <v>3.4950000000000002E-5</v>
      </c>
      <c r="D6609" s="7">
        <f>Data_Warmte[[#This Row],[Fractie]]/MAX(Data_Warmte[Fractie])</f>
        <v>8.4615207321057845E-2</v>
      </c>
    </row>
    <row r="6610" spans="1:4" x14ac:dyDescent="0.25">
      <c r="A6610" s="10">
        <v>44106.625</v>
      </c>
      <c r="B6610" s="10">
        <f>DATE(1904,MONTH(Data_Warmte[[#This Row],[Datumtijd]]),DAY(Data_Warmte[[#This Row],[Datumtijd]]))+TIME(HOUR(Data_Warmte[[#This Row],[Datumtijd]]),MINUTE(Data_Warmte[[#This Row],[Datumtijd]]),SECOND(Data_Warmte[[#This Row],[Datumtijd]]))</f>
        <v>1737.625</v>
      </c>
      <c r="C6610" s="11">
        <v>3.0880000000000002E-5</v>
      </c>
      <c r="D6610" s="7">
        <f>Data_Warmte[[#This Row],[Fractie]]/MAX(Data_Warmte[Fractie])</f>
        <v>7.4761590903412486E-2</v>
      </c>
    </row>
    <row r="6611" spans="1:4" x14ac:dyDescent="0.25">
      <c r="A6611" s="10">
        <v>44106.666666666664</v>
      </c>
      <c r="B6611" s="10">
        <f>DATE(1904,MONTH(Data_Warmte[[#This Row],[Datumtijd]]),DAY(Data_Warmte[[#This Row],[Datumtijd]]))+TIME(HOUR(Data_Warmte[[#This Row],[Datumtijd]]),MINUTE(Data_Warmte[[#This Row],[Datumtijd]]),SECOND(Data_Warmte[[#This Row],[Datumtijd]]))</f>
        <v>1737.6666666666667</v>
      </c>
      <c r="C6611" s="11">
        <v>5.8986649999999999E-5</v>
      </c>
      <c r="D6611" s="7">
        <f>Data_Warmte[[#This Row],[Fractie]]/MAX(Data_Warmte[Fractie])</f>
        <v>0.14280880168597071</v>
      </c>
    </row>
    <row r="6612" spans="1:4" x14ac:dyDescent="0.25">
      <c r="A6612" s="10">
        <v>44106.708333333336</v>
      </c>
      <c r="B6612" s="10">
        <f>DATE(1904,MONTH(Data_Warmte[[#This Row],[Datumtijd]]),DAY(Data_Warmte[[#This Row],[Datumtijd]]))+TIME(HOUR(Data_Warmte[[#This Row],[Datumtijd]]),MINUTE(Data_Warmte[[#This Row],[Datumtijd]]),SECOND(Data_Warmte[[#This Row],[Datumtijd]]))</f>
        <v>1737.7083333333333</v>
      </c>
      <c r="C6612" s="11">
        <v>9.0743320000000031E-5</v>
      </c>
      <c r="D6612" s="7">
        <f>Data_Warmte[[#This Row],[Fractie]]/MAX(Data_Warmte[Fractie])</f>
        <v>0.21969284219745627</v>
      </c>
    </row>
    <row r="6613" spans="1:4" x14ac:dyDescent="0.25">
      <c r="A6613" s="10">
        <v>44106.75</v>
      </c>
      <c r="B6613" s="10">
        <f>DATE(1904,MONTH(Data_Warmte[[#This Row],[Datumtijd]]),DAY(Data_Warmte[[#This Row],[Datumtijd]]))+TIME(HOUR(Data_Warmte[[#This Row],[Datumtijd]]),MINUTE(Data_Warmte[[#This Row],[Datumtijd]]),SECOND(Data_Warmte[[#This Row],[Datumtijd]]))</f>
        <v>1737.75</v>
      </c>
      <c r="C6613" s="11">
        <v>9.9657720000000008E-5</v>
      </c>
      <c r="D6613" s="7">
        <f>Data_Warmte[[#This Row],[Fractie]]/MAX(Data_Warmte[Fractie])</f>
        <v>0.24127492529167191</v>
      </c>
    </row>
    <row r="6614" spans="1:4" x14ac:dyDescent="0.25">
      <c r="A6614" s="10">
        <v>44106.791666666664</v>
      </c>
      <c r="B6614" s="10">
        <f>DATE(1904,MONTH(Data_Warmte[[#This Row],[Datumtijd]]),DAY(Data_Warmte[[#This Row],[Datumtijd]]))+TIME(HOUR(Data_Warmte[[#This Row],[Datumtijd]]),MINUTE(Data_Warmte[[#This Row],[Datumtijd]]),SECOND(Data_Warmte[[#This Row],[Datumtijd]]))</f>
        <v>1737.7916666666667</v>
      </c>
      <c r="C6614" s="11">
        <v>1.0115761E-4</v>
      </c>
      <c r="D6614" s="7">
        <f>Data_Warmte[[#This Row],[Fractie]]/MAX(Data_Warmte[Fractie])</f>
        <v>0.24490621293999182</v>
      </c>
    </row>
    <row r="6615" spans="1:4" x14ac:dyDescent="0.25">
      <c r="A6615" s="10">
        <v>44106.833333333336</v>
      </c>
      <c r="B6615" s="10">
        <f>DATE(1904,MONTH(Data_Warmte[[#This Row],[Datumtijd]]),DAY(Data_Warmte[[#This Row],[Datumtijd]]))+TIME(HOUR(Data_Warmte[[#This Row],[Datumtijd]]),MINUTE(Data_Warmte[[#This Row],[Datumtijd]]),SECOND(Data_Warmte[[#This Row],[Datumtijd]]))</f>
        <v>1737.8333333333333</v>
      </c>
      <c r="C6615" s="11">
        <v>8.6194000000000022E-5</v>
      </c>
      <c r="D6615" s="7">
        <f>Data_Warmte[[#This Row],[Fractie]]/MAX(Data_Warmte[Fractie])</f>
        <v>0.20867877481634511</v>
      </c>
    </row>
    <row r="6616" spans="1:4" x14ac:dyDescent="0.25">
      <c r="A6616" s="10">
        <v>44106.875</v>
      </c>
      <c r="B6616" s="10">
        <f>DATE(1904,MONTH(Data_Warmte[[#This Row],[Datumtijd]]),DAY(Data_Warmte[[#This Row],[Datumtijd]]))+TIME(HOUR(Data_Warmte[[#This Row],[Datumtijd]]),MINUTE(Data_Warmte[[#This Row],[Datumtijd]]),SECOND(Data_Warmte[[#This Row],[Datumtijd]]))</f>
        <v>1737.875</v>
      </c>
      <c r="C6616" s="11">
        <v>6.5980289999999995E-5</v>
      </c>
      <c r="D6616" s="7">
        <f>Data_Warmte[[#This Row],[Fractie]]/MAX(Data_Warmte[Fractie])</f>
        <v>0.15974065572113072</v>
      </c>
    </row>
    <row r="6617" spans="1:4" x14ac:dyDescent="0.25">
      <c r="A6617" s="10">
        <v>44106.916666666664</v>
      </c>
      <c r="B6617" s="10">
        <f>DATE(1904,MONTH(Data_Warmte[[#This Row],[Datumtijd]]),DAY(Data_Warmte[[#This Row],[Datumtijd]]))+TIME(HOUR(Data_Warmte[[#This Row],[Datumtijd]]),MINUTE(Data_Warmte[[#This Row],[Datumtijd]]),SECOND(Data_Warmte[[#This Row],[Datumtijd]]))</f>
        <v>1737.9166666666667</v>
      </c>
      <c r="C6617" s="11">
        <v>4.7723379999999996E-5</v>
      </c>
      <c r="D6617" s="7">
        <f>Data_Warmte[[#This Row],[Fractie]]/MAX(Data_Warmte[Fractie])</f>
        <v>0.11554001982150572</v>
      </c>
    </row>
    <row r="6618" spans="1:4" x14ac:dyDescent="0.25">
      <c r="A6618" s="10">
        <v>44106.958333333336</v>
      </c>
      <c r="B6618" s="10">
        <f>DATE(1904,MONTH(Data_Warmte[[#This Row],[Datumtijd]]),DAY(Data_Warmte[[#This Row],[Datumtijd]]))+TIME(HOUR(Data_Warmte[[#This Row],[Datumtijd]]),MINUTE(Data_Warmte[[#This Row],[Datumtijd]]),SECOND(Data_Warmte[[#This Row],[Datumtijd]]))</f>
        <v>1737.9583333333333</v>
      </c>
      <c r="C6618" s="11">
        <v>2.8599520000000004E-5</v>
      </c>
      <c r="D6618" s="7">
        <f>Data_Warmte[[#This Row],[Fractie]]/MAX(Data_Warmte[Fractie])</f>
        <v>6.9240466783483279E-2</v>
      </c>
    </row>
    <row r="6619" spans="1:4" x14ac:dyDescent="0.25">
      <c r="A6619" s="10">
        <v>44107</v>
      </c>
      <c r="B6619" s="10">
        <f>DATE(1904,MONTH(Data_Warmte[[#This Row],[Datumtijd]]),DAY(Data_Warmte[[#This Row],[Datumtijd]]))+TIME(HOUR(Data_Warmte[[#This Row],[Datumtijd]]),MINUTE(Data_Warmte[[#This Row],[Datumtijd]]),SECOND(Data_Warmte[[#This Row],[Datumtijd]]))</f>
        <v>1738</v>
      </c>
      <c r="C6619" s="11">
        <v>2.579636E-5</v>
      </c>
      <c r="D6619" s="7">
        <f>Data_Warmte[[#This Row],[Fractie]]/MAX(Data_Warmte[Fractie])</f>
        <v>6.2453915580218705E-2</v>
      </c>
    </row>
    <row r="6620" spans="1:4" x14ac:dyDescent="0.25">
      <c r="A6620" s="10">
        <v>44107.041666666664</v>
      </c>
      <c r="B6620" s="10">
        <f>DATE(1904,MONTH(Data_Warmte[[#This Row],[Datumtijd]]),DAY(Data_Warmte[[#This Row],[Datumtijd]]))+TIME(HOUR(Data_Warmte[[#This Row],[Datumtijd]]),MINUTE(Data_Warmte[[#This Row],[Datumtijd]]),SECOND(Data_Warmte[[#This Row],[Datumtijd]]))</f>
        <v>1738.0416666666667</v>
      </c>
      <c r="C6620" s="11">
        <v>2.0938679999999999E-5</v>
      </c>
      <c r="D6620" s="7">
        <f>Data_Warmte[[#This Row],[Fractie]]/MAX(Data_Warmte[Fractie])</f>
        <v>5.0693297545902356E-2</v>
      </c>
    </row>
    <row r="6621" spans="1:4" x14ac:dyDescent="0.25">
      <c r="A6621" s="10">
        <v>44107.083333333336</v>
      </c>
      <c r="B6621" s="10">
        <f>DATE(1904,MONTH(Data_Warmte[[#This Row],[Datumtijd]]),DAY(Data_Warmte[[#This Row],[Datumtijd]]))+TIME(HOUR(Data_Warmte[[#This Row],[Datumtijd]]),MINUTE(Data_Warmte[[#This Row],[Datumtijd]]),SECOND(Data_Warmte[[#This Row],[Datumtijd]]))</f>
        <v>1738.0833333333333</v>
      </c>
      <c r="C6621" s="11">
        <v>1.8671599999999996E-5</v>
      </c>
      <c r="D6621" s="7">
        <f>Data_Warmte[[#This Row],[Fractie]]/MAX(Data_Warmte[Fractie])</f>
        <v>4.5204615308036142E-2</v>
      </c>
    </row>
    <row r="6622" spans="1:4" x14ac:dyDescent="0.25">
      <c r="A6622" s="10">
        <v>44107.125</v>
      </c>
      <c r="B6622" s="10">
        <f>DATE(1904,MONTH(Data_Warmte[[#This Row],[Datumtijd]]),DAY(Data_Warmte[[#This Row],[Datumtijd]]))+TIME(HOUR(Data_Warmte[[#This Row],[Datumtijd]]),MINUTE(Data_Warmte[[#This Row],[Datumtijd]]),SECOND(Data_Warmte[[#This Row],[Datumtijd]]))</f>
        <v>1738.125</v>
      </c>
      <c r="C6622" s="11">
        <v>1.9400000000000001E-5</v>
      </c>
      <c r="D6622" s="7">
        <f>Data_Warmte[[#This Row],[Fractie]]/MAX(Data_Warmte[Fractie])</f>
        <v>4.6968097912117944E-2</v>
      </c>
    </row>
    <row r="6623" spans="1:4" x14ac:dyDescent="0.25">
      <c r="A6623" s="10">
        <v>44107.166666666664</v>
      </c>
      <c r="B6623" s="10">
        <f>DATE(1904,MONTH(Data_Warmte[[#This Row],[Datumtijd]]),DAY(Data_Warmte[[#This Row],[Datumtijd]]))+TIME(HOUR(Data_Warmte[[#This Row],[Datumtijd]]),MINUTE(Data_Warmte[[#This Row],[Datumtijd]]),SECOND(Data_Warmte[[#This Row],[Datumtijd]]))</f>
        <v>1738.1666666666667</v>
      </c>
      <c r="C6623" s="11">
        <v>2.0959999999999999E-5</v>
      </c>
      <c r="D6623" s="7">
        <f>Data_Warmte[[#This Row],[Fractie]]/MAX(Data_Warmte[Fractie])</f>
        <v>5.0744914032886189E-2</v>
      </c>
    </row>
    <row r="6624" spans="1:4" x14ac:dyDescent="0.25">
      <c r="A6624" s="10">
        <v>44107.208333333336</v>
      </c>
      <c r="B6624" s="10">
        <f>DATE(1904,MONTH(Data_Warmte[[#This Row],[Datumtijd]]),DAY(Data_Warmte[[#This Row],[Datumtijd]]))+TIME(HOUR(Data_Warmte[[#This Row],[Datumtijd]]),MINUTE(Data_Warmte[[#This Row],[Datumtijd]]),SECOND(Data_Warmte[[#This Row],[Datumtijd]]))</f>
        <v>1738.2083333333333</v>
      </c>
      <c r="C6624" s="11">
        <v>2.3900000000000002E-5</v>
      </c>
      <c r="D6624" s="7">
        <f>Data_Warmte[[#This Row],[Fractie]]/MAX(Data_Warmte[Fractie])</f>
        <v>5.7862759798949427E-2</v>
      </c>
    </row>
    <row r="6625" spans="1:4" x14ac:dyDescent="0.25">
      <c r="A6625" s="10">
        <v>44107.25</v>
      </c>
      <c r="B6625" s="10">
        <f>DATE(1904,MONTH(Data_Warmte[[#This Row],[Datumtijd]]),DAY(Data_Warmte[[#This Row],[Datumtijd]]))+TIME(HOUR(Data_Warmte[[#This Row],[Datumtijd]]),MINUTE(Data_Warmte[[#This Row],[Datumtijd]]),SECOND(Data_Warmte[[#This Row],[Datumtijd]]))</f>
        <v>1738.25</v>
      </c>
      <c r="C6625" s="11">
        <v>5.3102639999999998E-5</v>
      </c>
      <c r="D6625" s="7">
        <f>Data_Warmte[[#This Row],[Fractie]]/MAX(Data_Warmte[Fractie])</f>
        <v>0.12856340179958509</v>
      </c>
    </row>
    <row r="6626" spans="1:4" x14ac:dyDescent="0.25">
      <c r="A6626" s="10">
        <v>44107.291666666664</v>
      </c>
      <c r="B6626" s="10">
        <f>DATE(1904,MONTH(Data_Warmte[[#This Row],[Datumtijd]]),DAY(Data_Warmte[[#This Row],[Datumtijd]]))+TIME(HOUR(Data_Warmte[[#This Row],[Datumtijd]]),MINUTE(Data_Warmte[[#This Row],[Datumtijd]]),SECOND(Data_Warmte[[#This Row],[Datumtijd]]))</f>
        <v>1738.2916666666667</v>
      </c>
      <c r="C6626" s="11">
        <v>1.1094243000000001E-4</v>
      </c>
      <c r="D6626" s="7">
        <f>Data_Warmte[[#This Row],[Fractie]]/MAX(Data_Warmte[Fractie])</f>
        <v>0.26859561416743771</v>
      </c>
    </row>
    <row r="6627" spans="1:4" x14ac:dyDescent="0.25">
      <c r="A6627" s="10">
        <v>44107.333333333336</v>
      </c>
      <c r="B6627" s="10">
        <f>DATE(1904,MONTH(Data_Warmte[[#This Row],[Datumtijd]]),DAY(Data_Warmte[[#This Row],[Datumtijd]]))+TIME(HOUR(Data_Warmte[[#This Row],[Datumtijd]]),MINUTE(Data_Warmte[[#This Row],[Datumtijd]]),SECOND(Data_Warmte[[#This Row],[Datumtijd]]))</f>
        <v>1738.3333333333333</v>
      </c>
      <c r="C6627" s="11">
        <v>1.453398E-4</v>
      </c>
      <c r="D6627" s="7">
        <f>Data_Warmte[[#This Row],[Fractie]]/MAX(Data_Warmte[Fractie])</f>
        <v>0.35187288437771336</v>
      </c>
    </row>
    <row r="6628" spans="1:4" x14ac:dyDescent="0.25">
      <c r="A6628" s="10">
        <v>44107.375</v>
      </c>
      <c r="B6628" s="10">
        <f>DATE(1904,MONTH(Data_Warmte[[#This Row],[Datumtijd]]),DAY(Data_Warmte[[#This Row],[Datumtijd]]))+TIME(HOUR(Data_Warmte[[#This Row],[Datumtijd]]),MINUTE(Data_Warmte[[#This Row],[Datumtijd]]),SECOND(Data_Warmte[[#This Row],[Datumtijd]]))</f>
        <v>1738.375</v>
      </c>
      <c r="C6628" s="11">
        <v>1.2593420000000003E-4</v>
      </c>
      <c r="D6628" s="7">
        <f>Data_Warmte[[#This Row],[Fractie]]/MAX(Data_Warmte[Fractie])</f>
        <v>0.30489122866413632</v>
      </c>
    </row>
    <row r="6629" spans="1:4" x14ac:dyDescent="0.25">
      <c r="A6629" s="10">
        <v>44107.416666666664</v>
      </c>
      <c r="B6629" s="10">
        <f>DATE(1904,MONTH(Data_Warmte[[#This Row],[Datumtijd]]),DAY(Data_Warmte[[#This Row],[Datumtijd]]))+TIME(HOUR(Data_Warmte[[#This Row],[Datumtijd]]),MINUTE(Data_Warmte[[#This Row],[Datumtijd]]),SECOND(Data_Warmte[[#This Row],[Datumtijd]]))</f>
        <v>1738.4166666666667</v>
      </c>
      <c r="C6629" s="11">
        <v>8.0133560000000012E-5</v>
      </c>
      <c r="D6629" s="7">
        <f>Data_Warmte[[#This Row],[Fractie]]/MAX(Data_Warmte[Fractie])</f>
        <v>0.19400623155291641</v>
      </c>
    </row>
    <row r="6630" spans="1:4" x14ac:dyDescent="0.25">
      <c r="A6630" s="10">
        <v>44107.458333333336</v>
      </c>
      <c r="B6630" s="10">
        <f>DATE(1904,MONTH(Data_Warmte[[#This Row],[Datumtijd]]),DAY(Data_Warmte[[#This Row],[Datumtijd]]))+TIME(HOUR(Data_Warmte[[#This Row],[Datumtijd]]),MINUTE(Data_Warmte[[#This Row],[Datumtijd]]),SECOND(Data_Warmte[[#This Row],[Datumtijd]]))</f>
        <v>1738.4583333333333</v>
      </c>
      <c r="C6630" s="11">
        <v>6.1403680000000002E-5</v>
      </c>
      <c r="D6630" s="7">
        <f>Data_Warmte[[#This Row],[Fractie]]/MAX(Data_Warmte[Fractie])</f>
        <v>0.1486605182682659</v>
      </c>
    </row>
    <row r="6631" spans="1:4" x14ac:dyDescent="0.25">
      <c r="A6631" s="10">
        <v>44107.5</v>
      </c>
      <c r="B6631" s="10">
        <f>DATE(1904,MONTH(Data_Warmte[[#This Row],[Datumtijd]]),DAY(Data_Warmte[[#This Row],[Datumtijd]]))+TIME(HOUR(Data_Warmte[[#This Row],[Datumtijd]]),MINUTE(Data_Warmte[[#This Row],[Datumtijd]]),SECOND(Data_Warmte[[#This Row],[Datumtijd]]))</f>
        <v>1738.5</v>
      </c>
      <c r="C6631" s="11">
        <v>4.8726649999999999E-5</v>
      </c>
      <c r="D6631" s="7">
        <f>Data_Warmte[[#This Row],[Fractie]]/MAX(Data_Warmte[Fractie])</f>
        <v>0.11796897258399494</v>
      </c>
    </row>
    <row r="6632" spans="1:4" x14ac:dyDescent="0.25">
      <c r="A6632" s="10">
        <v>44107.541666666664</v>
      </c>
      <c r="B6632" s="10">
        <f>DATE(1904,MONTH(Data_Warmte[[#This Row],[Datumtijd]]),DAY(Data_Warmte[[#This Row],[Datumtijd]]))+TIME(HOUR(Data_Warmte[[#This Row],[Datumtijd]]),MINUTE(Data_Warmte[[#This Row],[Datumtijd]]),SECOND(Data_Warmte[[#This Row],[Datumtijd]]))</f>
        <v>1738.5416666666667</v>
      </c>
      <c r="C6632" s="11">
        <v>4.1839999999999999E-5</v>
      </c>
      <c r="D6632" s="7">
        <f>Data_Warmte[[#This Row],[Fractie]]/MAX(Data_Warmte[Fractie])</f>
        <v>0.10129614518778426</v>
      </c>
    </row>
    <row r="6633" spans="1:4" x14ac:dyDescent="0.25">
      <c r="A6633" s="10">
        <v>44107.583333333336</v>
      </c>
      <c r="B6633" s="10">
        <f>DATE(1904,MONTH(Data_Warmte[[#This Row],[Datumtijd]]),DAY(Data_Warmte[[#This Row],[Datumtijd]]))+TIME(HOUR(Data_Warmte[[#This Row],[Datumtijd]]),MINUTE(Data_Warmte[[#This Row],[Datumtijd]]),SECOND(Data_Warmte[[#This Row],[Datumtijd]]))</f>
        <v>1738.5833333333333</v>
      </c>
      <c r="C6633" s="11">
        <v>3.3470000000000003E-5</v>
      </c>
      <c r="D6633" s="7">
        <f>Data_Warmte[[#This Row],[Fractie]]/MAX(Data_Warmte[Fractie])</f>
        <v>8.1032074078277713E-2</v>
      </c>
    </row>
    <row r="6634" spans="1:4" x14ac:dyDescent="0.25">
      <c r="A6634" s="10">
        <v>44107.625</v>
      </c>
      <c r="B6634" s="10">
        <f>DATE(1904,MONTH(Data_Warmte[[#This Row],[Datumtijd]]),DAY(Data_Warmte[[#This Row],[Datumtijd]]))+TIME(HOUR(Data_Warmte[[#This Row],[Datumtijd]]),MINUTE(Data_Warmte[[#This Row],[Datumtijd]]),SECOND(Data_Warmte[[#This Row],[Datumtijd]]))</f>
        <v>1738.625</v>
      </c>
      <c r="C6634" s="11">
        <v>5.2485500000000004E-5</v>
      </c>
      <c r="D6634" s="7">
        <f>Data_Warmte[[#This Row],[Fractie]]/MAX(Data_Warmte[Fractie])</f>
        <v>0.12706928365806527</v>
      </c>
    </row>
    <row r="6635" spans="1:4" x14ac:dyDescent="0.25">
      <c r="A6635" s="10">
        <v>44107.666666666664</v>
      </c>
      <c r="B6635" s="10">
        <f>DATE(1904,MONTH(Data_Warmte[[#This Row],[Datumtijd]]),DAY(Data_Warmte[[#This Row],[Datumtijd]]))+TIME(HOUR(Data_Warmte[[#This Row],[Datumtijd]]),MINUTE(Data_Warmte[[#This Row],[Datumtijd]]),SECOND(Data_Warmte[[#This Row],[Datumtijd]]))</f>
        <v>1738.6666666666667</v>
      </c>
      <c r="C6635" s="11">
        <v>6.3561160000000021E-5</v>
      </c>
      <c r="D6635" s="7">
        <f>Data_Warmte[[#This Row],[Fractie]]/MAX(Data_Warmte[Fractie])</f>
        <v>0.15388385496328844</v>
      </c>
    </row>
    <row r="6636" spans="1:4" x14ac:dyDescent="0.25">
      <c r="A6636" s="10">
        <v>44107.708333333336</v>
      </c>
      <c r="B6636" s="10">
        <f>DATE(1904,MONTH(Data_Warmte[[#This Row],[Datumtijd]]),DAY(Data_Warmte[[#This Row],[Datumtijd]]))+TIME(HOUR(Data_Warmte[[#This Row],[Datumtijd]]),MINUTE(Data_Warmte[[#This Row],[Datumtijd]]),SECOND(Data_Warmte[[#This Row],[Datumtijd]]))</f>
        <v>1738.7083333333333</v>
      </c>
      <c r="C6636" s="11">
        <v>8.8698199999999997E-5</v>
      </c>
      <c r="D6636" s="7">
        <f>Data_Warmte[[#This Row],[Fractie]]/MAX(Data_Warmte[Fractie])</f>
        <v>0.21474153310456803</v>
      </c>
    </row>
    <row r="6637" spans="1:4" x14ac:dyDescent="0.25">
      <c r="A6637" s="10">
        <v>44107.75</v>
      </c>
      <c r="B6637" s="10">
        <f>DATE(1904,MONTH(Data_Warmte[[#This Row],[Datumtijd]]),DAY(Data_Warmte[[#This Row],[Datumtijd]]))+TIME(HOUR(Data_Warmte[[#This Row],[Datumtijd]]),MINUTE(Data_Warmte[[#This Row],[Datumtijd]]),SECOND(Data_Warmte[[#This Row],[Datumtijd]]))</f>
        <v>1738.75</v>
      </c>
      <c r="C6637" s="11">
        <v>1.0119208000000001E-4</v>
      </c>
      <c r="D6637" s="7">
        <f>Data_Warmte[[#This Row],[Fractie]]/MAX(Data_Warmte[Fractie])</f>
        <v>0.24498966605004496</v>
      </c>
    </row>
    <row r="6638" spans="1:4" x14ac:dyDescent="0.25">
      <c r="A6638" s="10">
        <v>44107.791666666664</v>
      </c>
      <c r="B6638" s="10">
        <f>DATE(1904,MONTH(Data_Warmte[[#This Row],[Datumtijd]]),DAY(Data_Warmte[[#This Row],[Datumtijd]]))+TIME(HOUR(Data_Warmte[[#This Row],[Datumtijd]]),MINUTE(Data_Warmte[[#This Row],[Datumtijd]]),SECOND(Data_Warmte[[#This Row],[Datumtijd]]))</f>
        <v>1738.7916666666667</v>
      </c>
      <c r="C6638" s="11">
        <v>1.00228E-4</v>
      </c>
      <c r="D6638" s="7">
        <f>Data_Warmte[[#This Row],[Fractie]]/MAX(Data_Warmte[Fractie])</f>
        <v>0.24265559368741019</v>
      </c>
    </row>
    <row r="6639" spans="1:4" x14ac:dyDescent="0.25">
      <c r="A6639" s="10">
        <v>44107.833333333336</v>
      </c>
      <c r="B6639" s="10">
        <f>DATE(1904,MONTH(Data_Warmte[[#This Row],[Datumtijd]]),DAY(Data_Warmte[[#This Row],[Datumtijd]]))+TIME(HOUR(Data_Warmte[[#This Row],[Datumtijd]]),MINUTE(Data_Warmte[[#This Row],[Datumtijd]]),SECOND(Data_Warmte[[#This Row],[Datumtijd]]))</f>
        <v>1738.8333333333333</v>
      </c>
      <c r="C6639" s="11">
        <v>8.5377700000000001E-5</v>
      </c>
      <c r="D6639" s="7">
        <f>Data_Warmte[[#This Row],[Fractie]]/MAX(Data_Warmte[Fractie])</f>
        <v>0.20670248315007383</v>
      </c>
    </row>
    <row r="6640" spans="1:4" x14ac:dyDescent="0.25">
      <c r="A6640" s="10">
        <v>44107.875</v>
      </c>
      <c r="B6640" s="10">
        <f>DATE(1904,MONTH(Data_Warmte[[#This Row],[Datumtijd]]),DAY(Data_Warmte[[#This Row],[Datumtijd]]))+TIME(HOUR(Data_Warmte[[#This Row],[Datumtijd]]),MINUTE(Data_Warmte[[#This Row],[Datumtijd]]),SECOND(Data_Warmte[[#This Row],[Datumtijd]]))</f>
        <v>1738.875</v>
      </c>
      <c r="C6640" s="11">
        <v>6.3124980000000002E-5</v>
      </c>
      <c r="D6640" s="7">
        <f>Data_Warmte[[#This Row],[Fractie]]/MAX(Data_Warmte[Fractie])</f>
        <v>0.15282784749177769</v>
      </c>
    </row>
    <row r="6641" spans="1:4" x14ac:dyDescent="0.25">
      <c r="A6641" s="10">
        <v>44107.916666666664</v>
      </c>
      <c r="B6641" s="10">
        <f>DATE(1904,MONTH(Data_Warmte[[#This Row],[Datumtijd]]),DAY(Data_Warmte[[#This Row],[Datumtijd]]))+TIME(HOUR(Data_Warmte[[#This Row],[Datumtijd]]),MINUTE(Data_Warmte[[#This Row],[Datumtijd]]),SECOND(Data_Warmte[[#This Row],[Datumtijd]]))</f>
        <v>1738.9166666666667</v>
      </c>
      <c r="C6641" s="11">
        <v>4.9923710000000012E-5</v>
      </c>
      <c r="D6641" s="7">
        <f>Data_Warmte[[#This Row],[Fractie]]/MAX(Data_Warmte[Fractie])</f>
        <v>0.12086709790805063</v>
      </c>
    </row>
    <row r="6642" spans="1:4" x14ac:dyDescent="0.25">
      <c r="A6642" s="10">
        <v>44107.958333333336</v>
      </c>
      <c r="B6642" s="10">
        <f>DATE(1904,MONTH(Data_Warmte[[#This Row],[Datumtijd]]),DAY(Data_Warmte[[#This Row],[Datumtijd]]))+TIME(HOUR(Data_Warmte[[#This Row],[Datumtijd]]),MINUTE(Data_Warmte[[#This Row],[Datumtijd]]),SECOND(Data_Warmte[[#This Row],[Datumtijd]]))</f>
        <v>1738.9583333333333</v>
      </c>
      <c r="C6642" s="11">
        <v>3.5152320000000007E-5</v>
      </c>
      <c r="D6642" s="7">
        <f>Data_Warmte[[#This Row],[Fractie]]/MAX(Data_Warmte[Fractie])</f>
        <v>8.5105031319489807E-2</v>
      </c>
    </row>
    <row r="6643" spans="1:4" x14ac:dyDescent="0.25">
      <c r="A6643" s="10">
        <v>44108</v>
      </c>
      <c r="B6643" s="10">
        <f>DATE(1904,MONTH(Data_Warmte[[#This Row],[Datumtijd]]),DAY(Data_Warmte[[#This Row],[Datumtijd]]))+TIME(HOUR(Data_Warmte[[#This Row],[Datumtijd]]),MINUTE(Data_Warmte[[#This Row],[Datumtijd]]),SECOND(Data_Warmte[[#This Row],[Datumtijd]]))</f>
        <v>1739</v>
      </c>
      <c r="C6643" s="11">
        <v>2.7410700000000008E-5</v>
      </c>
      <c r="D6643" s="7">
        <f>Data_Warmte[[#This Row],[Fractie]]/MAX(Data_Warmte[Fractie])</f>
        <v>6.6362290795860396E-2</v>
      </c>
    </row>
    <row r="6644" spans="1:4" x14ac:dyDescent="0.25">
      <c r="A6644" s="10">
        <v>44108.041666666664</v>
      </c>
      <c r="B6644" s="10">
        <f>DATE(1904,MONTH(Data_Warmte[[#This Row],[Datumtijd]]),DAY(Data_Warmte[[#This Row],[Datumtijd]]))+TIME(HOUR(Data_Warmte[[#This Row],[Datumtijd]]),MINUTE(Data_Warmte[[#This Row],[Datumtijd]]),SECOND(Data_Warmte[[#This Row],[Datumtijd]]))</f>
        <v>1739.0416666666667</v>
      </c>
      <c r="C6644" s="11">
        <v>2.219645E-5</v>
      </c>
      <c r="D6644" s="7">
        <f>Data_Warmte[[#This Row],[Fractie]]/MAX(Data_Warmte[Fractie])</f>
        <v>5.3738403963991252E-2</v>
      </c>
    </row>
    <row r="6645" spans="1:4" x14ac:dyDescent="0.25">
      <c r="A6645" s="10">
        <v>44108.083333333336</v>
      </c>
      <c r="B6645" s="10">
        <f>DATE(1904,MONTH(Data_Warmte[[#This Row],[Datumtijd]]),DAY(Data_Warmte[[#This Row],[Datumtijd]]))+TIME(HOUR(Data_Warmte[[#This Row],[Datumtijd]]),MINUTE(Data_Warmte[[#This Row],[Datumtijd]]),SECOND(Data_Warmte[[#This Row],[Datumtijd]]))</f>
        <v>1739.0833333333333</v>
      </c>
      <c r="C6645" s="11">
        <v>2.932E-5</v>
      </c>
      <c r="D6645" s="7">
        <f>Data_Warmte[[#This Row],[Fractie]]/MAX(Data_Warmte[Fractie])</f>
        <v>7.0984774782644228E-2</v>
      </c>
    </row>
    <row r="6646" spans="1:4" x14ac:dyDescent="0.25">
      <c r="A6646" s="10">
        <v>44108.125</v>
      </c>
      <c r="B6646" s="10">
        <f>DATE(1904,MONTH(Data_Warmte[[#This Row],[Datumtijd]]),DAY(Data_Warmte[[#This Row],[Datumtijd]]))+TIME(HOUR(Data_Warmte[[#This Row],[Datumtijd]]),MINUTE(Data_Warmte[[#This Row],[Datumtijd]]),SECOND(Data_Warmte[[#This Row],[Datumtijd]]))</f>
        <v>1739.125</v>
      </c>
      <c r="C6646" s="11">
        <v>2.864E-5</v>
      </c>
      <c r="D6646" s="7">
        <f>Data_Warmte[[#This Row],[Fractie]]/MAX(Data_Warmte[Fractie])</f>
        <v>6.9338470319745257E-2</v>
      </c>
    </row>
    <row r="6647" spans="1:4" x14ac:dyDescent="0.25">
      <c r="A6647" s="10">
        <v>44108.166666666664</v>
      </c>
      <c r="B6647" s="10">
        <f>DATE(1904,MONTH(Data_Warmte[[#This Row],[Datumtijd]]),DAY(Data_Warmte[[#This Row],[Datumtijd]]))+TIME(HOUR(Data_Warmte[[#This Row],[Datumtijd]]),MINUTE(Data_Warmte[[#This Row],[Datumtijd]]),SECOND(Data_Warmte[[#This Row],[Datumtijd]]))</f>
        <v>1739.1666666666667</v>
      </c>
      <c r="C6647" s="11">
        <v>3.0599999999999998E-5</v>
      </c>
      <c r="D6647" s="7">
        <f>Data_Warmte[[#This Row],[Fractie]]/MAX(Data_Warmte[Fractie])</f>
        <v>7.4083700830454069E-2</v>
      </c>
    </row>
    <row r="6648" spans="1:4" x14ac:dyDescent="0.25">
      <c r="A6648" s="10">
        <v>44108.208333333336</v>
      </c>
      <c r="B6648" s="10">
        <f>DATE(1904,MONTH(Data_Warmte[[#This Row],[Datumtijd]]),DAY(Data_Warmte[[#This Row],[Datumtijd]]))+TIME(HOUR(Data_Warmte[[#This Row],[Datumtijd]]),MINUTE(Data_Warmte[[#This Row],[Datumtijd]]),SECOND(Data_Warmte[[#This Row],[Datumtijd]]))</f>
        <v>1739.2083333333333</v>
      </c>
      <c r="C6648" s="11">
        <v>3.5790000000000001E-5</v>
      </c>
      <c r="D6648" s="7">
        <f>Data_Warmte[[#This Row],[Fractie]]/MAX(Data_Warmte[Fractie])</f>
        <v>8.6648877539933056E-2</v>
      </c>
    </row>
    <row r="6649" spans="1:4" x14ac:dyDescent="0.25">
      <c r="A6649" s="10">
        <v>44108.25</v>
      </c>
      <c r="B6649" s="10">
        <f>DATE(1904,MONTH(Data_Warmte[[#This Row],[Datumtijd]]),DAY(Data_Warmte[[#This Row],[Datumtijd]]))+TIME(HOUR(Data_Warmte[[#This Row],[Datumtijd]]),MINUTE(Data_Warmte[[#This Row],[Datumtijd]]),SECOND(Data_Warmte[[#This Row],[Datumtijd]]))</f>
        <v>1739.25</v>
      </c>
      <c r="C6649" s="11">
        <v>3.9127950000000005E-5</v>
      </c>
      <c r="D6649" s="7">
        <f>Data_Warmte[[#This Row],[Fractie]]/MAX(Data_Warmte[Fractie])</f>
        <v>9.4730174572188436E-2</v>
      </c>
    </row>
    <row r="6650" spans="1:4" x14ac:dyDescent="0.25">
      <c r="A6650" s="10">
        <v>44108.291666666664</v>
      </c>
      <c r="B6650" s="10">
        <f>DATE(1904,MONTH(Data_Warmte[[#This Row],[Datumtijd]]),DAY(Data_Warmte[[#This Row],[Datumtijd]]))+TIME(HOUR(Data_Warmte[[#This Row],[Datumtijd]]),MINUTE(Data_Warmte[[#This Row],[Datumtijd]]),SECOND(Data_Warmte[[#This Row],[Datumtijd]]))</f>
        <v>1739.2916666666667</v>
      </c>
      <c r="C6650" s="11">
        <v>9.6876519999999981E-5</v>
      </c>
      <c r="D6650" s="7">
        <f>Data_Warmte[[#This Row],[Fractie]]/MAX(Data_Warmte[Fractie])</f>
        <v>0.23454154003841501</v>
      </c>
    </row>
    <row r="6651" spans="1:4" x14ac:dyDescent="0.25">
      <c r="A6651" s="10">
        <v>44108.333333333336</v>
      </c>
      <c r="B6651" s="10">
        <f>DATE(1904,MONTH(Data_Warmte[[#This Row],[Datumtijd]]),DAY(Data_Warmte[[#This Row],[Datumtijd]]))+TIME(HOUR(Data_Warmte[[#This Row],[Datumtijd]]),MINUTE(Data_Warmte[[#This Row],[Datumtijd]]),SECOND(Data_Warmte[[#This Row],[Datumtijd]]))</f>
        <v>1739.3333333333333</v>
      </c>
      <c r="C6651" s="11">
        <v>1.4680540000000002E-4</v>
      </c>
      <c r="D6651" s="7">
        <f>Data_Warmte[[#This Row],[Fractie]]/MAX(Data_Warmte[Fractie])</f>
        <v>0.35542115470245567</v>
      </c>
    </row>
    <row r="6652" spans="1:4" x14ac:dyDescent="0.25">
      <c r="A6652" s="10">
        <v>44108.375</v>
      </c>
      <c r="B6652" s="10">
        <f>DATE(1904,MONTH(Data_Warmte[[#This Row],[Datumtijd]]),DAY(Data_Warmte[[#This Row],[Datumtijd]]))+TIME(HOUR(Data_Warmte[[#This Row],[Datumtijd]]),MINUTE(Data_Warmte[[#This Row],[Datumtijd]]),SECOND(Data_Warmte[[#This Row],[Datumtijd]]))</f>
        <v>1739.375</v>
      </c>
      <c r="C6652" s="11">
        <v>1.3620127999999998E-4</v>
      </c>
      <c r="D6652" s="7">
        <f>Data_Warmte[[#This Row],[Fractie]]/MAX(Data_Warmte[Fractie])</f>
        <v>0.32974819870081395</v>
      </c>
    </row>
    <row r="6653" spans="1:4" x14ac:dyDescent="0.25">
      <c r="A6653" s="10">
        <v>44108.416666666664</v>
      </c>
      <c r="B6653" s="10">
        <f>DATE(1904,MONTH(Data_Warmte[[#This Row],[Datumtijd]]),DAY(Data_Warmte[[#This Row],[Datumtijd]]))+TIME(HOUR(Data_Warmte[[#This Row],[Datumtijd]]),MINUTE(Data_Warmte[[#This Row],[Datumtijd]]),SECOND(Data_Warmte[[#This Row],[Datumtijd]]))</f>
        <v>1739.4166666666667</v>
      </c>
      <c r="C6653" s="11">
        <v>9.5566149999999983E-5</v>
      </c>
      <c r="D6653" s="7">
        <f>Data_Warmte[[#This Row],[Fractie]]/MAX(Data_Warmte[Fractie])</f>
        <v>0.23136908712804893</v>
      </c>
    </row>
    <row r="6654" spans="1:4" x14ac:dyDescent="0.25">
      <c r="A6654" s="10">
        <v>44108.458333333336</v>
      </c>
      <c r="B6654" s="10">
        <f>DATE(1904,MONTH(Data_Warmte[[#This Row],[Datumtijd]]),DAY(Data_Warmte[[#This Row],[Datumtijd]]))+TIME(HOUR(Data_Warmte[[#This Row],[Datumtijd]]),MINUTE(Data_Warmte[[#This Row],[Datumtijd]]),SECOND(Data_Warmte[[#This Row],[Datumtijd]]))</f>
        <v>1739.4583333333333</v>
      </c>
      <c r="C6654" s="11">
        <v>7.4700160000000011E-5</v>
      </c>
      <c r="D6654" s="7">
        <f>Data_Warmte[[#This Row],[Fractie]]/MAX(Data_Warmte[Fractie])</f>
        <v>0.1808517746871586</v>
      </c>
    </row>
    <row r="6655" spans="1:4" x14ac:dyDescent="0.25">
      <c r="A6655" s="10">
        <v>44108.5</v>
      </c>
      <c r="B6655" s="10">
        <f>DATE(1904,MONTH(Data_Warmte[[#This Row],[Datumtijd]]),DAY(Data_Warmte[[#This Row],[Datumtijd]]))+TIME(HOUR(Data_Warmte[[#This Row],[Datumtijd]]),MINUTE(Data_Warmte[[#This Row],[Datumtijd]]),SECOND(Data_Warmte[[#This Row],[Datumtijd]]))</f>
        <v>1739.5</v>
      </c>
      <c r="C6655" s="11">
        <v>5.7670639999999986E-5</v>
      </c>
      <c r="D6655" s="7">
        <f>Data_Warmte[[#This Row],[Fractie]]/MAX(Data_Warmte[Fractie])</f>
        <v>0.13962269413270645</v>
      </c>
    </row>
    <row r="6656" spans="1:4" x14ac:dyDescent="0.25">
      <c r="A6656" s="10">
        <v>44108.541666666664</v>
      </c>
      <c r="B6656" s="10">
        <f>DATE(1904,MONTH(Data_Warmte[[#This Row],[Datumtijd]]),DAY(Data_Warmte[[#This Row],[Datumtijd]]))+TIME(HOUR(Data_Warmte[[#This Row],[Datumtijd]]),MINUTE(Data_Warmte[[#This Row],[Datumtijd]]),SECOND(Data_Warmte[[#This Row],[Datumtijd]]))</f>
        <v>1739.5416666666667</v>
      </c>
      <c r="C6656" s="11">
        <v>4.6860000000000002E-5</v>
      </c>
      <c r="D6656" s="7">
        <f>Data_Warmte[[#This Row],[Fractie]]/MAX(Data_Warmte[Fractie])</f>
        <v>0.11344974578153851</v>
      </c>
    </row>
    <row r="6657" spans="1:4" x14ac:dyDescent="0.25">
      <c r="A6657" s="10">
        <v>44108.583333333336</v>
      </c>
      <c r="B6657" s="10">
        <f>DATE(1904,MONTH(Data_Warmte[[#This Row],[Datumtijd]]),DAY(Data_Warmte[[#This Row],[Datumtijd]]))+TIME(HOUR(Data_Warmte[[#This Row],[Datumtijd]]),MINUTE(Data_Warmte[[#This Row],[Datumtijd]]),SECOND(Data_Warmte[[#This Row],[Datumtijd]]))</f>
        <v>1739.5833333333333</v>
      </c>
      <c r="C6657" s="11">
        <v>3.779039999999999E-5</v>
      </c>
      <c r="D6657" s="7">
        <f>Data_Warmte[[#This Row],[Fractie]]/MAX(Data_Warmte[Fractie])</f>
        <v>9.1491917904025846E-2</v>
      </c>
    </row>
    <row r="6658" spans="1:4" x14ac:dyDescent="0.25">
      <c r="A6658" s="10">
        <v>44108.625</v>
      </c>
      <c r="B6658" s="10">
        <f>DATE(1904,MONTH(Data_Warmte[[#This Row],[Datumtijd]]),DAY(Data_Warmte[[#This Row],[Datumtijd]]))+TIME(HOUR(Data_Warmte[[#This Row],[Datumtijd]]),MINUTE(Data_Warmte[[#This Row],[Datumtijd]]),SECOND(Data_Warmte[[#This Row],[Datumtijd]]))</f>
        <v>1739.625</v>
      </c>
      <c r="C6658" s="11">
        <v>4.1523399999999983E-5</v>
      </c>
      <c r="D6658" s="7">
        <f>Data_Warmte[[#This Row],[Fractie]]/MAX(Data_Warmte[Fractie])</f>
        <v>0.10052964519814626</v>
      </c>
    </row>
    <row r="6659" spans="1:4" x14ac:dyDescent="0.25">
      <c r="A6659" s="10">
        <v>44108.666666666664</v>
      </c>
      <c r="B6659" s="10">
        <f>DATE(1904,MONTH(Data_Warmte[[#This Row],[Datumtijd]]),DAY(Data_Warmte[[#This Row],[Datumtijd]]))+TIME(HOUR(Data_Warmte[[#This Row],[Datumtijd]]),MINUTE(Data_Warmte[[#This Row],[Datumtijd]]),SECOND(Data_Warmte[[#This Row],[Datumtijd]]))</f>
        <v>1739.6666666666667</v>
      </c>
      <c r="C6659" s="11">
        <v>4.4005739999999987E-5</v>
      </c>
      <c r="D6659" s="7">
        <f>Data_Warmte[[#This Row],[Fractie]]/MAX(Data_Warmte[Fractie])</f>
        <v>0.10653947963995899</v>
      </c>
    </row>
    <row r="6660" spans="1:4" x14ac:dyDescent="0.25">
      <c r="A6660" s="10">
        <v>44108.708333333336</v>
      </c>
      <c r="B6660" s="10">
        <f>DATE(1904,MONTH(Data_Warmte[[#This Row],[Datumtijd]]),DAY(Data_Warmte[[#This Row],[Datumtijd]]))+TIME(HOUR(Data_Warmte[[#This Row],[Datumtijd]]),MINUTE(Data_Warmte[[#This Row],[Datumtijd]]),SECOND(Data_Warmte[[#This Row],[Datumtijd]]))</f>
        <v>1739.7083333333333</v>
      </c>
      <c r="C6660" s="11">
        <v>7.8981139999999977E-5</v>
      </c>
      <c r="D6660" s="7">
        <f>Data_Warmte[[#This Row],[Fractie]]/MAX(Data_Warmte[Fractie])</f>
        <v>0.19121618127477805</v>
      </c>
    </row>
    <row r="6661" spans="1:4" x14ac:dyDescent="0.25">
      <c r="A6661" s="10">
        <v>44108.75</v>
      </c>
      <c r="B6661" s="10">
        <f>DATE(1904,MONTH(Data_Warmte[[#This Row],[Datumtijd]]),DAY(Data_Warmte[[#This Row],[Datumtijd]]))+TIME(HOUR(Data_Warmte[[#This Row],[Datumtijd]]),MINUTE(Data_Warmte[[#This Row],[Datumtijd]]),SECOND(Data_Warmte[[#This Row],[Datumtijd]]))</f>
        <v>1739.75</v>
      </c>
      <c r="C6661" s="11">
        <v>8.3426779999999984E-5</v>
      </c>
      <c r="D6661" s="7">
        <f>Data_Warmte[[#This Row],[Fractie]]/MAX(Data_Warmte[Fractie])</f>
        <v>0.20197923564601661</v>
      </c>
    </row>
    <row r="6662" spans="1:4" x14ac:dyDescent="0.25">
      <c r="A6662" s="10">
        <v>44108.791666666664</v>
      </c>
      <c r="B6662" s="10">
        <f>DATE(1904,MONTH(Data_Warmte[[#This Row],[Datumtijd]]),DAY(Data_Warmte[[#This Row],[Datumtijd]]))+TIME(HOUR(Data_Warmte[[#This Row],[Datumtijd]]),MINUTE(Data_Warmte[[#This Row],[Datumtijd]]),SECOND(Data_Warmte[[#This Row],[Datumtijd]]))</f>
        <v>1739.7916666666667</v>
      </c>
      <c r="C6662" s="11">
        <v>9.1726660000000001E-5</v>
      </c>
      <c r="D6662" s="7">
        <f>Data_Warmte[[#This Row],[Fractie]]/MAX(Data_Warmte[Fractie])</f>
        <v>0.22207354371296661</v>
      </c>
    </row>
    <row r="6663" spans="1:4" x14ac:dyDescent="0.25">
      <c r="A6663" s="10">
        <v>44108.833333333336</v>
      </c>
      <c r="B6663" s="10">
        <f>DATE(1904,MONTH(Data_Warmte[[#This Row],[Datumtijd]]),DAY(Data_Warmte[[#This Row],[Datumtijd]]))+TIME(HOUR(Data_Warmte[[#This Row],[Datumtijd]]),MINUTE(Data_Warmte[[#This Row],[Datumtijd]]),SECOND(Data_Warmte[[#This Row],[Datumtijd]]))</f>
        <v>1739.8333333333333</v>
      </c>
      <c r="C6663" s="11">
        <v>8.1685259999999979E-5</v>
      </c>
      <c r="D6663" s="7">
        <f>Data_Warmte[[#This Row],[Fractie]]/MAX(Data_Warmte[Fractie])</f>
        <v>0.19776295307509331</v>
      </c>
    </row>
    <row r="6664" spans="1:4" x14ac:dyDescent="0.25">
      <c r="A6664" s="10">
        <v>44108.875</v>
      </c>
      <c r="B6664" s="10">
        <f>DATE(1904,MONTH(Data_Warmte[[#This Row],[Datumtijd]]),DAY(Data_Warmte[[#This Row],[Datumtijd]]))+TIME(HOUR(Data_Warmte[[#This Row],[Datumtijd]]),MINUTE(Data_Warmte[[#This Row],[Datumtijd]]),SECOND(Data_Warmte[[#This Row],[Datumtijd]]))</f>
        <v>1739.875</v>
      </c>
      <c r="C6664" s="11">
        <v>6.729754E-5</v>
      </c>
      <c r="D6664" s="7">
        <f>Data_Warmte[[#This Row],[Fractie]]/MAX(Data_Warmte[Fractie])</f>
        <v>0.1629297653590038</v>
      </c>
    </row>
    <row r="6665" spans="1:4" x14ac:dyDescent="0.25">
      <c r="A6665" s="10">
        <v>44108.916666666664</v>
      </c>
      <c r="B6665" s="10">
        <f>DATE(1904,MONTH(Data_Warmte[[#This Row],[Datumtijd]]),DAY(Data_Warmte[[#This Row],[Datumtijd]]))+TIME(HOUR(Data_Warmte[[#This Row],[Datumtijd]]),MINUTE(Data_Warmte[[#This Row],[Datumtijd]]),SECOND(Data_Warmte[[#This Row],[Datumtijd]]))</f>
        <v>1739.9166666666667</v>
      </c>
      <c r="C6665" s="11">
        <v>5.1308299999999998E-5</v>
      </c>
      <c r="D6665" s="7">
        <f>Data_Warmte[[#This Row],[Fractie]]/MAX(Data_Warmte[Fractie])</f>
        <v>0.12421924010847016</v>
      </c>
    </row>
    <row r="6666" spans="1:4" x14ac:dyDescent="0.25">
      <c r="A6666" s="10">
        <v>44108.958333333336</v>
      </c>
      <c r="B6666" s="10">
        <f>DATE(1904,MONTH(Data_Warmte[[#This Row],[Datumtijd]]),DAY(Data_Warmte[[#This Row],[Datumtijd]]))+TIME(HOUR(Data_Warmte[[#This Row],[Datumtijd]]),MINUTE(Data_Warmte[[#This Row],[Datumtijd]]),SECOND(Data_Warmte[[#This Row],[Datumtijd]]))</f>
        <v>1739.9583333333333</v>
      </c>
      <c r="C6666" s="11">
        <v>3.3649249999999993E-5</v>
      </c>
      <c r="D6666" s="7">
        <f>Data_Warmte[[#This Row],[Fractie]]/MAX(Data_Warmte[Fractie])</f>
        <v>8.1466044776769816E-2</v>
      </c>
    </row>
    <row r="6667" spans="1:4" x14ac:dyDescent="0.25">
      <c r="A6667" s="10">
        <v>44109</v>
      </c>
      <c r="B6667" s="10">
        <f>DATE(1904,MONTH(Data_Warmte[[#This Row],[Datumtijd]]),DAY(Data_Warmte[[#This Row],[Datumtijd]]))+TIME(HOUR(Data_Warmte[[#This Row],[Datumtijd]]),MINUTE(Data_Warmte[[#This Row],[Datumtijd]]),SECOND(Data_Warmte[[#This Row],[Datumtijd]]))</f>
        <v>1740</v>
      </c>
      <c r="C6667" s="11">
        <v>2.1989919999999999E-5</v>
      </c>
      <c r="D6667" s="7">
        <f>Data_Warmte[[#This Row],[Fractie]]/MAX(Data_Warmte[Fractie])</f>
        <v>5.3238387404105185E-2</v>
      </c>
    </row>
    <row r="6668" spans="1:4" x14ac:dyDescent="0.25">
      <c r="A6668" s="10">
        <v>44109.041666666664</v>
      </c>
      <c r="B6668" s="10">
        <f>DATE(1904,MONTH(Data_Warmte[[#This Row],[Datumtijd]]),DAY(Data_Warmte[[#This Row],[Datumtijd]]))+TIME(HOUR(Data_Warmte[[#This Row],[Datumtijd]]),MINUTE(Data_Warmte[[#This Row],[Datumtijd]]),SECOND(Data_Warmte[[#This Row],[Datumtijd]]))</f>
        <v>1740.0416666666667</v>
      </c>
      <c r="C6668" s="11">
        <v>1.9199999999999999E-5</v>
      </c>
      <c r="D6668" s="7">
        <f>Data_Warmte[[#This Row],[Fractie]]/MAX(Data_Warmte[Fractie])</f>
        <v>4.6483890717147654E-2</v>
      </c>
    </row>
    <row r="6669" spans="1:4" x14ac:dyDescent="0.25">
      <c r="A6669" s="10">
        <v>44109.083333333336</v>
      </c>
      <c r="B6669" s="10">
        <f>DATE(1904,MONTH(Data_Warmte[[#This Row],[Datumtijd]]),DAY(Data_Warmte[[#This Row],[Datumtijd]]))+TIME(HOUR(Data_Warmte[[#This Row],[Datumtijd]]),MINUTE(Data_Warmte[[#This Row],[Datumtijd]]),SECOND(Data_Warmte[[#This Row],[Datumtijd]]))</f>
        <v>1740.0833333333333</v>
      </c>
      <c r="C6669" s="11">
        <v>2.0740000000000001E-5</v>
      </c>
      <c r="D6669" s="7">
        <f>Data_Warmte[[#This Row],[Fractie]]/MAX(Data_Warmte[Fractie])</f>
        <v>5.0212286118418874E-2</v>
      </c>
    </row>
    <row r="6670" spans="1:4" x14ac:dyDescent="0.25">
      <c r="A6670" s="10">
        <v>44109.125</v>
      </c>
      <c r="B6670" s="10">
        <f>DATE(1904,MONTH(Data_Warmte[[#This Row],[Datumtijd]]),DAY(Data_Warmte[[#This Row],[Datumtijd]]))+TIME(HOUR(Data_Warmte[[#This Row],[Datumtijd]]),MINUTE(Data_Warmte[[#This Row],[Datumtijd]]),SECOND(Data_Warmte[[#This Row],[Datumtijd]]))</f>
        <v>1740.125</v>
      </c>
      <c r="C6670" s="11">
        <v>2.1690000000000001E-5</v>
      </c>
      <c r="D6670" s="7">
        <f>Data_Warmte[[#This Row],[Fractie]]/MAX(Data_Warmte[Fractie])</f>
        <v>5.2512270294527742E-2</v>
      </c>
    </row>
    <row r="6671" spans="1:4" x14ac:dyDescent="0.25">
      <c r="A6671" s="10">
        <v>44109.166666666664</v>
      </c>
      <c r="B6671" s="10">
        <f>DATE(1904,MONTH(Data_Warmte[[#This Row],[Datumtijd]]),DAY(Data_Warmte[[#This Row],[Datumtijd]]))+TIME(HOUR(Data_Warmte[[#This Row],[Datumtijd]]),MINUTE(Data_Warmte[[#This Row],[Datumtijd]]),SECOND(Data_Warmte[[#This Row],[Datumtijd]]))</f>
        <v>1740.1666666666667</v>
      </c>
      <c r="C6671" s="11">
        <v>2.7250000000000002E-5</v>
      </c>
      <c r="D6671" s="7">
        <f>Data_Warmte[[#This Row],[Fractie]]/MAX(Data_Warmte[Fractie])</f>
        <v>6.5973230314701758E-2</v>
      </c>
    </row>
    <row r="6672" spans="1:4" x14ac:dyDescent="0.25">
      <c r="A6672" s="10">
        <v>44109.208333333336</v>
      </c>
      <c r="B6672" s="10">
        <f>DATE(1904,MONTH(Data_Warmte[[#This Row],[Datumtijd]]),DAY(Data_Warmte[[#This Row],[Datumtijd]]))+TIME(HOUR(Data_Warmte[[#This Row],[Datumtijd]]),MINUTE(Data_Warmte[[#This Row],[Datumtijd]]),SECOND(Data_Warmte[[#This Row],[Datumtijd]]))</f>
        <v>1740.2083333333333</v>
      </c>
      <c r="C6672" s="11">
        <v>3.5620000000000001E-5</v>
      </c>
      <c r="D6672" s="7">
        <f>Data_Warmte[[#This Row],[Fractie]]/MAX(Data_Warmte[Fractie])</f>
        <v>8.623730142420831E-2</v>
      </c>
    </row>
    <row r="6673" spans="1:4" x14ac:dyDescent="0.25">
      <c r="A6673" s="10">
        <v>44109.25</v>
      </c>
      <c r="B6673" s="10">
        <f>DATE(1904,MONTH(Data_Warmte[[#This Row],[Datumtijd]]),DAY(Data_Warmte[[#This Row],[Datumtijd]]))+TIME(HOUR(Data_Warmte[[#This Row],[Datumtijd]]),MINUTE(Data_Warmte[[#This Row],[Datumtijd]]),SECOND(Data_Warmte[[#This Row],[Datumtijd]]))</f>
        <v>1740.25</v>
      </c>
      <c r="C6673" s="11">
        <v>9.6420350000000013E-5</v>
      </c>
      <c r="D6673" s="7">
        <f>Data_Warmte[[#This Row],[Fractie]]/MAX(Data_Warmte[Fractie])</f>
        <v>0.23343713605776711</v>
      </c>
    </row>
    <row r="6674" spans="1:4" x14ac:dyDescent="0.25">
      <c r="A6674" s="10">
        <v>44109.291666666664</v>
      </c>
      <c r="B6674" s="10">
        <f>DATE(1904,MONTH(Data_Warmte[[#This Row],[Datumtijd]]),DAY(Data_Warmte[[#This Row],[Datumtijd]]))+TIME(HOUR(Data_Warmte[[#This Row],[Datumtijd]]),MINUTE(Data_Warmte[[#This Row],[Datumtijd]]),SECOND(Data_Warmte[[#This Row],[Datumtijd]]))</f>
        <v>1740.2916666666667</v>
      </c>
      <c r="C6674" s="11">
        <v>1.2798889999999998E-4</v>
      </c>
      <c r="D6674" s="7">
        <f>Data_Warmte[[#This Row],[Fractie]]/MAX(Data_Warmte[Fractie])</f>
        <v>0.30986573128166345</v>
      </c>
    </row>
    <row r="6675" spans="1:4" x14ac:dyDescent="0.25">
      <c r="A6675" s="10">
        <v>44109.333333333336</v>
      </c>
      <c r="B6675" s="10">
        <f>DATE(1904,MONTH(Data_Warmte[[#This Row],[Datumtijd]]),DAY(Data_Warmte[[#This Row],[Datumtijd]]))+TIME(HOUR(Data_Warmte[[#This Row],[Datumtijd]]),MINUTE(Data_Warmte[[#This Row],[Datumtijd]]),SECOND(Data_Warmte[[#This Row],[Datumtijd]]))</f>
        <v>1740.3333333333333</v>
      </c>
      <c r="C6675" s="11">
        <v>1.254893E-4</v>
      </c>
      <c r="D6675" s="7">
        <f>Data_Warmte[[#This Row],[Fractie]]/MAX(Data_Warmte[Fractie])</f>
        <v>0.30381410975892487</v>
      </c>
    </row>
    <row r="6676" spans="1:4" x14ac:dyDescent="0.25">
      <c r="A6676" s="10">
        <v>44109.375</v>
      </c>
      <c r="B6676" s="10">
        <f>DATE(1904,MONTH(Data_Warmte[[#This Row],[Datumtijd]]),DAY(Data_Warmte[[#This Row],[Datumtijd]]))+TIME(HOUR(Data_Warmte[[#This Row],[Datumtijd]]),MINUTE(Data_Warmte[[#This Row],[Datumtijd]]),SECOND(Data_Warmte[[#This Row],[Datumtijd]]))</f>
        <v>1740.375</v>
      </c>
      <c r="C6676" s="11">
        <v>1.0111926000000002E-4</v>
      </c>
      <c r="D6676" s="7">
        <f>Data_Warmte[[#This Row],[Fractie]]/MAX(Data_Warmte[Fractie])</f>
        <v>0.24481336621035632</v>
      </c>
    </row>
    <row r="6677" spans="1:4" x14ac:dyDescent="0.25">
      <c r="A6677" s="10">
        <v>44109.416666666664</v>
      </c>
      <c r="B6677" s="10">
        <f>DATE(1904,MONTH(Data_Warmte[[#This Row],[Datumtijd]]),DAY(Data_Warmte[[#This Row],[Datumtijd]]))+TIME(HOUR(Data_Warmte[[#This Row],[Datumtijd]]),MINUTE(Data_Warmte[[#This Row],[Datumtijd]]),SECOND(Data_Warmte[[#This Row],[Datumtijd]]))</f>
        <v>1740.4166666666667</v>
      </c>
      <c r="C6677" s="11">
        <v>7.1201720000000008E-5</v>
      </c>
      <c r="D6677" s="7">
        <f>Data_Warmte[[#This Row],[Fractie]]/MAX(Data_Warmte[Fractie])</f>
        <v>0.17238192559129931</v>
      </c>
    </row>
    <row r="6678" spans="1:4" x14ac:dyDescent="0.25">
      <c r="A6678" s="10">
        <v>44109.458333333336</v>
      </c>
      <c r="B6678" s="10">
        <f>DATE(1904,MONTH(Data_Warmte[[#This Row],[Datumtijd]]),DAY(Data_Warmte[[#This Row],[Datumtijd]]))+TIME(HOUR(Data_Warmte[[#This Row],[Datumtijd]]),MINUTE(Data_Warmte[[#This Row],[Datumtijd]]),SECOND(Data_Warmte[[#This Row],[Datumtijd]]))</f>
        <v>1740.4583333333333</v>
      </c>
      <c r="C6678" s="11">
        <v>4.8933169999999992E-5</v>
      </c>
      <c r="D6678" s="7">
        <f>Data_Warmte[[#This Row],[Fractie]]/MAX(Data_Warmte[Fractie])</f>
        <v>0.11846896493352124</v>
      </c>
    </row>
    <row r="6679" spans="1:4" x14ac:dyDescent="0.25">
      <c r="A6679" s="10">
        <v>44109.5</v>
      </c>
      <c r="B6679" s="10">
        <f>DATE(1904,MONTH(Data_Warmte[[#This Row],[Datumtijd]]),DAY(Data_Warmte[[#This Row],[Datumtijd]]))+TIME(HOUR(Data_Warmte[[#This Row],[Datumtijd]]),MINUTE(Data_Warmte[[#This Row],[Datumtijd]]),SECOND(Data_Warmte[[#This Row],[Datumtijd]]))</f>
        <v>1740.5</v>
      </c>
      <c r="C6679" s="11">
        <v>4.0580000000000001E-5</v>
      </c>
      <c r="D6679" s="7">
        <f>Data_Warmte[[#This Row],[Fractie]]/MAX(Data_Warmte[Fractie])</f>
        <v>9.8245639859471448E-2</v>
      </c>
    </row>
    <row r="6680" spans="1:4" x14ac:dyDescent="0.25">
      <c r="A6680" s="10">
        <v>44109.541666666664</v>
      </c>
      <c r="B6680" s="10">
        <f>DATE(1904,MONTH(Data_Warmte[[#This Row],[Datumtijd]]),DAY(Data_Warmte[[#This Row],[Datumtijd]]))+TIME(HOUR(Data_Warmte[[#This Row],[Datumtijd]]),MINUTE(Data_Warmte[[#This Row],[Datumtijd]]),SECOND(Data_Warmte[[#This Row],[Datumtijd]]))</f>
        <v>1740.5416666666667</v>
      </c>
      <c r="C6680" s="11">
        <v>3.4929999999999999E-5</v>
      </c>
      <c r="D6680" s="7">
        <f>Data_Warmte[[#This Row],[Fractie]]/MAX(Data_Warmte[Fractie])</f>
        <v>8.4566786601560806E-2</v>
      </c>
    </row>
    <row r="6681" spans="1:4" x14ac:dyDescent="0.25">
      <c r="A6681" s="10">
        <v>44109.583333333336</v>
      </c>
      <c r="B6681" s="10">
        <f>DATE(1904,MONTH(Data_Warmte[[#This Row],[Datumtijd]]),DAY(Data_Warmte[[#This Row],[Datumtijd]]))+TIME(HOUR(Data_Warmte[[#This Row],[Datumtijd]]),MINUTE(Data_Warmte[[#This Row],[Datumtijd]]),SECOND(Data_Warmte[[#This Row],[Datumtijd]]))</f>
        <v>1740.5833333333333</v>
      </c>
      <c r="C6681" s="11">
        <v>3.4950000000000002E-5</v>
      </c>
      <c r="D6681" s="7">
        <f>Data_Warmte[[#This Row],[Fractie]]/MAX(Data_Warmte[Fractie])</f>
        <v>8.4615207321057845E-2</v>
      </c>
    </row>
    <row r="6682" spans="1:4" x14ac:dyDescent="0.25">
      <c r="A6682" s="10">
        <v>44109.625</v>
      </c>
      <c r="B6682" s="10">
        <f>DATE(1904,MONTH(Data_Warmte[[#This Row],[Datumtijd]]),DAY(Data_Warmte[[#This Row],[Datumtijd]]))+TIME(HOUR(Data_Warmte[[#This Row],[Datumtijd]]),MINUTE(Data_Warmte[[#This Row],[Datumtijd]]),SECOND(Data_Warmte[[#This Row],[Datumtijd]]))</f>
        <v>1740.625</v>
      </c>
      <c r="C6682" s="11">
        <v>3.4794219999999981E-5</v>
      </c>
      <c r="D6682" s="7">
        <f>Data_Warmte[[#This Row],[Fractie]]/MAX(Data_Warmte[Fractie])</f>
        <v>8.4238058336895433E-2</v>
      </c>
    </row>
    <row r="6683" spans="1:4" x14ac:dyDescent="0.25">
      <c r="A6683" s="10">
        <v>44109.666666666664</v>
      </c>
      <c r="B6683" s="10">
        <f>DATE(1904,MONTH(Data_Warmte[[#This Row],[Datumtijd]]),DAY(Data_Warmte[[#This Row],[Datumtijd]]))+TIME(HOUR(Data_Warmte[[#This Row],[Datumtijd]]),MINUTE(Data_Warmte[[#This Row],[Datumtijd]]),SECOND(Data_Warmte[[#This Row],[Datumtijd]]))</f>
        <v>1740.6666666666667</v>
      </c>
      <c r="C6683" s="11">
        <v>7.7449449999999987E-5</v>
      </c>
      <c r="D6683" s="7">
        <f>Data_Warmte[[#This Row],[Fractie]]/MAX(Data_Warmte[Fractie])</f>
        <v>0.18750790468245787</v>
      </c>
    </row>
    <row r="6684" spans="1:4" x14ac:dyDescent="0.25">
      <c r="A6684" s="10">
        <v>44109.708333333336</v>
      </c>
      <c r="B6684" s="10">
        <f>DATE(1904,MONTH(Data_Warmte[[#This Row],[Datumtijd]]),DAY(Data_Warmte[[#This Row],[Datumtijd]]))+TIME(HOUR(Data_Warmte[[#This Row],[Datumtijd]]),MINUTE(Data_Warmte[[#This Row],[Datumtijd]]),SECOND(Data_Warmte[[#This Row],[Datumtijd]]))</f>
        <v>1740.7083333333333</v>
      </c>
      <c r="C6684" s="11">
        <v>1.0388038000000001E-4</v>
      </c>
      <c r="D6684" s="7">
        <f>Data_Warmte[[#This Row],[Fractie]]/MAX(Data_Warmte[Fractie])</f>
        <v>0.25149813706123808</v>
      </c>
    </row>
    <row r="6685" spans="1:4" x14ac:dyDescent="0.25">
      <c r="A6685" s="10">
        <v>44109.75</v>
      </c>
      <c r="B6685" s="10">
        <f>DATE(1904,MONTH(Data_Warmte[[#This Row],[Datumtijd]]),DAY(Data_Warmte[[#This Row],[Datumtijd]]))+TIME(HOUR(Data_Warmte[[#This Row],[Datumtijd]]),MINUTE(Data_Warmte[[#This Row],[Datumtijd]]),SECOND(Data_Warmte[[#This Row],[Datumtijd]]))</f>
        <v>1740.75</v>
      </c>
      <c r="C6685" s="11">
        <v>1.1077836000000001E-4</v>
      </c>
      <c r="D6685" s="7">
        <f>Data_Warmte[[#This Row],[Fractie]]/MAX(Data_Warmte[Fractie])</f>
        <v>0.26819839479504387</v>
      </c>
    </row>
    <row r="6686" spans="1:4" x14ac:dyDescent="0.25">
      <c r="A6686" s="10">
        <v>44109.791666666664</v>
      </c>
      <c r="B6686" s="10">
        <f>DATE(1904,MONTH(Data_Warmte[[#This Row],[Datumtijd]]),DAY(Data_Warmte[[#This Row],[Datumtijd]]))+TIME(HOUR(Data_Warmte[[#This Row],[Datumtijd]]),MINUTE(Data_Warmte[[#This Row],[Datumtijd]]),SECOND(Data_Warmte[[#This Row],[Datumtijd]]))</f>
        <v>1740.7916666666667</v>
      </c>
      <c r="C6686" s="11">
        <v>1.1112580999999999E-4</v>
      </c>
      <c r="D6686" s="7">
        <f>Data_Warmte[[#This Row],[Fractie]]/MAX(Data_Warmte[Fractie])</f>
        <v>0.26903958374450593</v>
      </c>
    </row>
    <row r="6687" spans="1:4" x14ac:dyDescent="0.25">
      <c r="A6687" s="10">
        <v>44109.833333333336</v>
      </c>
      <c r="B6687" s="10">
        <f>DATE(1904,MONTH(Data_Warmte[[#This Row],[Datumtijd]]),DAY(Data_Warmte[[#This Row],[Datumtijd]]))+TIME(HOUR(Data_Warmte[[#This Row],[Datumtijd]]),MINUTE(Data_Warmte[[#This Row],[Datumtijd]]),SECOND(Data_Warmte[[#This Row],[Datumtijd]]))</f>
        <v>1740.8333333333333</v>
      </c>
      <c r="C6687" s="11">
        <v>9.5104000000000016E-5</v>
      </c>
      <c r="D6687" s="7">
        <f>Data_Warmte[[#This Row],[Fractie]]/MAX(Data_Warmte[Fractie])</f>
        <v>0.23025020535227142</v>
      </c>
    </row>
    <row r="6688" spans="1:4" x14ac:dyDescent="0.25">
      <c r="A6688" s="10">
        <v>44109.875</v>
      </c>
      <c r="B6688" s="10">
        <f>DATE(1904,MONTH(Data_Warmte[[#This Row],[Datumtijd]]),DAY(Data_Warmte[[#This Row],[Datumtijd]]))+TIME(HOUR(Data_Warmte[[#This Row],[Datumtijd]]),MINUTE(Data_Warmte[[#This Row],[Datumtijd]]),SECOND(Data_Warmte[[#This Row],[Datumtijd]]))</f>
        <v>1740.875</v>
      </c>
      <c r="C6688" s="11">
        <v>7.3050779999999987E-5</v>
      </c>
      <c r="D6688" s="7">
        <f>Data_Warmte[[#This Row],[Fractie]]/MAX(Data_Warmte[Fractie])</f>
        <v>0.17685856637095806</v>
      </c>
    </row>
    <row r="6689" spans="1:4" x14ac:dyDescent="0.25">
      <c r="A6689" s="10">
        <v>44109.916666666664</v>
      </c>
      <c r="B6689" s="10">
        <f>DATE(1904,MONTH(Data_Warmte[[#This Row],[Datumtijd]]),DAY(Data_Warmte[[#This Row],[Datumtijd]]))+TIME(HOUR(Data_Warmte[[#This Row],[Datumtijd]]),MINUTE(Data_Warmte[[#This Row],[Datumtijd]]),SECOND(Data_Warmte[[#This Row],[Datumtijd]]))</f>
        <v>1740.9166666666667</v>
      </c>
      <c r="C6689" s="11">
        <v>5.2310019999999994E-5</v>
      </c>
      <c r="D6689" s="7">
        <f>Data_Warmte[[#This Row],[Fractie]]/MAX(Data_Warmte[Fractie])</f>
        <v>0.12664444026519833</v>
      </c>
    </row>
    <row r="6690" spans="1:4" x14ac:dyDescent="0.25">
      <c r="A6690" s="10">
        <v>44109.958333333336</v>
      </c>
      <c r="B6690" s="10">
        <f>DATE(1904,MONTH(Data_Warmte[[#This Row],[Datumtijd]]),DAY(Data_Warmte[[#This Row],[Datumtijd]]))+TIME(HOUR(Data_Warmte[[#This Row],[Datumtijd]]),MINUTE(Data_Warmte[[#This Row],[Datumtijd]]),SECOND(Data_Warmte[[#This Row],[Datumtijd]]))</f>
        <v>1740.9583333333333</v>
      </c>
      <c r="C6690" s="11">
        <v>3.1278199999999995E-5</v>
      </c>
      <c r="D6690" s="7">
        <f>Data_Warmte[[#This Row],[Fractie]]/MAX(Data_Warmte[Fractie])</f>
        <v>7.5725647428598317E-2</v>
      </c>
    </row>
    <row r="6691" spans="1:4" x14ac:dyDescent="0.25">
      <c r="A6691" s="10">
        <v>44110</v>
      </c>
      <c r="B6691" s="10">
        <f>DATE(1904,MONTH(Data_Warmte[[#This Row],[Datumtijd]]),DAY(Data_Warmte[[#This Row],[Datumtijd]]))+TIME(HOUR(Data_Warmte[[#This Row],[Datumtijd]]),MINUTE(Data_Warmte[[#This Row],[Datumtijd]]),SECOND(Data_Warmte[[#This Row],[Datumtijd]]))</f>
        <v>1741</v>
      </c>
      <c r="C6691" s="11">
        <v>1.9967840000000002E-5</v>
      </c>
      <c r="D6691" s="7">
        <f>Data_Warmte[[#This Row],[Fractie]]/MAX(Data_Warmte[Fractie])</f>
        <v>4.8342858980077591E-2</v>
      </c>
    </row>
    <row r="6692" spans="1:4" x14ac:dyDescent="0.25">
      <c r="A6692" s="10">
        <v>44110.041666666664</v>
      </c>
      <c r="B6692" s="10">
        <f>DATE(1904,MONTH(Data_Warmte[[#This Row],[Datumtijd]]),DAY(Data_Warmte[[#This Row],[Datumtijd]]))+TIME(HOUR(Data_Warmte[[#This Row],[Datumtijd]]),MINUTE(Data_Warmte[[#This Row],[Datumtijd]]),SECOND(Data_Warmte[[#This Row],[Datumtijd]]))</f>
        <v>1741.0416666666667</v>
      </c>
      <c r="C6692" s="11">
        <v>1.9199999999999999E-5</v>
      </c>
      <c r="D6692" s="7">
        <f>Data_Warmte[[#This Row],[Fractie]]/MAX(Data_Warmte[Fractie])</f>
        <v>4.6483890717147654E-2</v>
      </c>
    </row>
    <row r="6693" spans="1:4" x14ac:dyDescent="0.25">
      <c r="A6693" s="10">
        <v>44110.083333333336</v>
      </c>
      <c r="B6693" s="10">
        <f>DATE(1904,MONTH(Data_Warmte[[#This Row],[Datumtijd]]),DAY(Data_Warmte[[#This Row],[Datumtijd]]))+TIME(HOUR(Data_Warmte[[#This Row],[Datumtijd]]),MINUTE(Data_Warmte[[#This Row],[Datumtijd]]),SECOND(Data_Warmte[[#This Row],[Datumtijd]]))</f>
        <v>1741.0833333333333</v>
      </c>
      <c r="C6693" s="11">
        <v>2.0740000000000001E-5</v>
      </c>
      <c r="D6693" s="7">
        <f>Data_Warmte[[#This Row],[Fractie]]/MAX(Data_Warmte[Fractie])</f>
        <v>5.0212286118418874E-2</v>
      </c>
    </row>
    <row r="6694" spans="1:4" x14ac:dyDescent="0.25">
      <c r="A6694" s="10">
        <v>44110.125</v>
      </c>
      <c r="B6694" s="10">
        <f>DATE(1904,MONTH(Data_Warmte[[#This Row],[Datumtijd]]),DAY(Data_Warmte[[#This Row],[Datumtijd]]))+TIME(HOUR(Data_Warmte[[#This Row],[Datumtijd]]),MINUTE(Data_Warmte[[#This Row],[Datumtijd]]),SECOND(Data_Warmte[[#This Row],[Datumtijd]]))</f>
        <v>1741.125</v>
      </c>
      <c r="C6694" s="11">
        <v>2.1690000000000001E-5</v>
      </c>
      <c r="D6694" s="7">
        <f>Data_Warmte[[#This Row],[Fractie]]/MAX(Data_Warmte[Fractie])</f>
        <v>5.2512270294527742E-2</v>
      </c>
    </row>
    <row r="6695" spans="1:4" x14ac:dyDescent="0.25">
      <c r="A6695" s="10">
        <v>44110.166666666664</v>
      </c>
      <c r="B6695" s="10">
        <f>DATE(1904,MONTH(Data_Warmte[[#This Row],[Datumtijd]]),DAY(Data_Warmte[[#This Row],[Datumtijd]]))+TIME(HOUR(Data_Warmte[[#This Row],[Datumtijd]]),MINUTE(Data_Warmte[[#This Row],[Datumtijd]]),SECOND(Data_Warmte[[#This Row],[Datumtijd]]))</f>
        <v>1741.1666666666667</v>
      </c>
      <c r="C6695" s="11">
        <v>2.7250000000000002E-5</v>
      </c>
      <c r="D6695" s="7">
        <f>Data_Warmte[[#This Row],[Fractie]]/MAX(Data_Warmte[Fractie])</f>
        <v>6.5973230314701758E-2</v>
      </c>
    </row>
    <row r="6696" spans="1:4" x14ac:dyDescent="0.25">
      <c r="A6696" s="10">
        <v>44110.208333333336</v>
      </c>
      <c r="B6696" s="10">
        <f>DATE(1904,MONTH(Data_Warmte[[#This Row],[Datumtijd]]),DAY(Data_Warmte[[#This Row],[Datumtijd]]))+TIME(HOUR(Data_Warmte[[#This Row],[Datumtijd]]),MINUTE(Data_Warmte[[#This Row],[Datumtijd]]),SECOND(Data_Warmte[[#This Row],[Datumtijd]]))</f>
        <v>1741.2083333333333</v>
      </c>
      <c r="C6696" s="11">
        <v>3.5620000000000001E-5</v>
      </c>
      <c r="D6696" s="7">
        <f>Data_Warmte[[#This Row],[Fractie]]/MAX(Data_Warmte[Fractie])</f>
        <v>8.623730142420831E-2</v>
      </c>
    </row>
    <row r="6697" spans="1:4" x14ac:dyDescent="0.25">
      <c r="A6697" s="10">
        <v>44110.25</v>
      </c>
      <c r="B6697" s="10">
        <f>DATE(1904,MONTH(Data_Warmte[[#This Row],[Datumtijd]]),DAY(Data_Warmte[[#This Row],[Datumtijd]]))+TIME(HOUR(Data_Warmte[[#This Row],[Datumtijd]]),MINUTE(Data_Warmte[[#This Row],[Datumtijd]]),SECOND(Data_Warmte[[#This Row],[Datumtijd]]))</f>
        <v>1741.25</v>
      </c>
      <c r="C6697" s="11">
        <v>9.2432600000000014E-5</v>
      </c>
      <c r="D6697" s="7">
        <f>Data_Warmte[[#This Row],[Fractie]]/MAX(Data_Warmte[Fractie])</f>
        <v>0.22378264984905327</v>
      </c>
    </row>
    <row r="6698" spans="1:4" x14ac:dyDescent="0.25">
      <c r="A6698" s="10">
        <v>44110.291666666664</v>
      </c>
      <c r="B6698" s="10">
        <f>DATE(1904,MONTH(Data_Warmte[[#This Row],[Datumtijd]]),DAY(Data_Warmte[[#This Row],[Datumtijd]]))+TIME(HOUR(Data_Warmte[[#This Row],[Datumtijd]]),MINUTE(Data_Warmte[[#This Row],[Datumtijd]]),SECOND(Data_Warmte[[#This Row],[Datumtijd]]))</f>
        <v>1741.2916666666667</v>
      </c>
      <c r="C6698" s="11">
        <v>1.2972139999999996E-4</v>
      </c>
      <c r="D6698" s="7">
        <f>Data_Warmte[[#This Row],[Fractie]]/MAX(Data_Warmte[Fractie])</f>
        <v>0.31406017610809356</v>
      </c>
    </row>
    <row r="6699" spans="1:4" x14ac:dyDescent="0.25">
      <c r="A6699" s="10">
        <v>44110.333333333336</v>
      </c>
      <c r="B6699" s="10">
        <f>DATE(1904,MONTH(Data_Warmte[[#This Row],[Datumtijd]]),DAY(Data_Warmte[[#This Row],[Datumtijd]]))+TIME(HOUR(Data_Warmte[[#This Row],[Datumtijd]]),MINUTE(Data_Warmte[[#This Row],[Datumtijd]]),SECOND(Data_Warmte[[#This Row],[Datumtijd]]))</f>
        <v>1741.3333333333333</v>
      </c>
      <c r="C6699" s="11">
        <v>1.2963899999999997E-4</v>
      </c>
      <c r="D6699" s="7">
        <f>Data_Warmte[[#This Row],[Fractie]]/MAX(Data_Warmte[Fractie])</f>
        <v>0.31386068274376583</v>
      </c>
    </row>
    <row r="6700" spans="1:4" x14ac:dyDescent="0.25">
      <c r="A6700" s="10">
        <v>44110.375</v>
      </c>
      <c r="B6700" s="10">
        <f>DATE(1904,MONTH(Data_Warmte[[#This Row],[Datumtijd]]),DAY(Data_Warmte[[#This Row],[Datumtijd]]))+TIME(HOUR(Data_Warmte[[#This Row],[Datumtijd]]),MINUTE(Data_Warmte[[#This Row],[Datumtijd]]),SECOND(Data_Warmte[[#This Row],[Datumtijd]]))</f>
        <v>1741.375</v>
      </c>
      <c r="C6700" s="11">
        <v>1.0760484000000003E-4</v>
      </c>
      <c r="D6700" s="7">
        <f>Data_Warmte[[#This Row],[Fractie]]/MAX(Data_Warmte[Fractie])</f>
        <v>0.26051518870813334</v>
      </c>
    </row>
    <row r="6701" spans="1:4" x14ac:dyDescent="0.25">
      <c r="A6701" s="10">
        <v>44110.416666666664</v>
      </c>
      <c r="B6701" s="10">
        <f>DATE(1904,MONTH(Data_Warmte[[#This Row],[Datumtijd]]),DAY(Data_Warmte[[#This Row],[Datumtijd]]))+TIME(HOUR(Data_Warmte[[#This Row],[Datumtijd]]),MINUTE(Data_Warmte[[#This Row],[Datumtijd]]),SECOND(Data_Warmte[[#This Row],[Datumtijd]]))</f>
        <v>1741.4166666666667</v>
      </c>
      <c r="C6701" s="11">
        <v>7.6547060000000002E-5</v>
      </c>
      <c r="D6701" s="7">
        <f>Data_Warmte[[#This Row],[Fractie]]/MAX(Data_Warmte[Fractie])</f>
        <v>0.18532318602911171</v>
      </c>
    </row>
    <row r="6702" spans="1:4" x14ac:dyDescent="0.25">
      <c r="A6702" s="10">
        <v>44110.458333333336</v>
      </c>
      <c r="B6702" s="10">
        <f>DATE(1904,MONTH(Data_Warmte[[#This Row],[Datumtijd]]),DAY(Data_Warmte[[#This Row],[Datumtijd]]))+TIME(HOUR(Data_Warmte[[#This Row],[Datumtijd]]),MINUTE(Data_Warmte[[#This Row],[Datumtijd]]),SECOND(Data_Warmte[[#This Row],[Datumtijd]]))</f>
        <v>1741.4583333333333</v>
      </c>
      <c r="C6702" s="11">
        <v>5.7399319999999986E-5</v>
      </c>
      <c r="D6702" s="7">
        <f>Data_Warmte[[#This Row],[Fractie]]/MAX(Data_Warmte[Fractie])</f>
        <v>0.13896581865200974</v>
      </c>
    </row>
    <row r="6703" spans="1:4" x14ac:dyDescent="0.25">
      <c r="A6703" s="10">
        <v>44110.5</v>
      </c>
      <c r="B6703" s="10">
        <f>DATE(1904,MONTH(Data_Warmte[[#This Row],[Datumtijd]]),DAY(Data_Warmte[[#This Row],[Datumtijd]]))+TIME(HOUR(Data_Warmte[[#This Row],[Datumtijd]]),MINUTE(Data_Warmte[[#This Row],[Datumtijd]]),SECOND(Data_Warmte[[#This Row],[Datumtijd]]))</f>
        <v>1741.5</v>
      </c>
      <c r="C6703" s="11">
        <v>4.7814950000000026E-5</v>
      </c>
      <c r="D6703" s="7">
        <f>Data_Warmte[[#This Row],[Fractie]]/MAX(Data_Warmte[Fractie])</f>
        <v>0.11576171408572294</v>
      </c>
    </row>
    <row r="6704" spans="1:4" x14ac:dyDescent="0.25">
      <c r="A6704" s="10">
        <v>44110.541666666664</v>
      </c>
      <c r="B6704" s="10">
        <f>DATE(1904,MONTH(Data_Warmte[[#This Row],[Datumtijd]]),DAY(Data_Warmte[[#This Row],[Datumtijd]]))+TIME(HOUR(Data_Warmte[[#This Row],[Datumtijd]]),MINUTE(Data_Warmte[[#This Row],[Datumtijd]]),SECOND(Data_Warmte[[#This Row],[Datumtijd]]))</f>
        <v>1741.5416666666667</v>
      </c>
      <c r="C6704" s="11">
        <v>3.4929999999999999E-5</v>
      </c>
      <c r="D6704" s="7">
        <f>Data_Warmte[[#This Row],[Fractie]]/MAX(Data_Warmte[Fractie])</f>
        <v>8.4566786601560806E-2</v>
      </c>
    </row>
    <row r="6705" spans="1:4" x14ac:dyDescent="0.25">
      <c r="A6705" s="10">
        <v>44110.583333333336</v>
      </c>
      <c r="B6705" s="10">
        <f>DATE(1904,MONTH(Data_Warmte[[#This Row],[Datumtijd]]),DAY(Data_Warmte[[#This Row],[Datumtijd]]))+TIME(HOUR(Data_Warmte[[#This Row],[Datumtijd]]),MINUTE(Data_Warmte[[#This Row],[Datumtijd]]),SECOND(Data_Warmte[[#This Row],[Datumtijd]]))</f>
        <v>1741.5833333333333</v>
      </c>
      <c r="C6705" s="11">
        <v>3.4950000000000002E-5</v>
      </c>
      <c r="D6705" s="7">
        <f>Data_Warmte[[#This Row],[Fractie]]/MAX(Data_Warmte[Fractie])</f>
        <v>8.4615207321057845E-2</v>
      </c>
    </row>
    <row r="6706" spans="1:4" x14ac:dyDescent="0.25">
      <c r="A6706" s="10">
        <v>44110.625</v>
      </c>
      <c r="B6706" s="10">
        <f>DATE(1904,MONTH(Data_Warmte[[#This Row],[Datumtijd]]),DAY(Data_Warmte[[#This Row],[Datumtijd]]))+TIME(HOUR(Data_Warmte[[#This Row],[Datumtijd]]),MINUTE(Data_Warmte[[#This Row],[Datumtijd]]),SECOND(Data_Warmte[[#This Row],[Datumtijd]]))</f>
        <v>1741.625</v>
      </c>
      <c r="C6706" s="11">
        <v>3.9412120000000003E-5</v>
      </c>
      <c r="D6706" s="7">
        <f>Data_Warmte[[#This Row],[Fractie]]/MAX(Data_Warmte[Fractie])</f>
        <v>9.5418160365161958E-2</v>
      </c>
    </row>
    <row r="6707" spans="1:4" x14ac:dyDescent="0.25">
      <c r="A6707" s="10">
        <v>44110.666666666664</v>
      </c>
      <c r="B6707" s="10">
        <f>DATE(1904,MONTH(Data_Warmte[[#This Row],[Datumtijd]]),DAY(Data_Warmte[[#This Row],[Datumtijd]]))+TIME(HOUR(Data_Warmte[[#This Row],[Datumtijd]]),MINUTE(Data_Warmte[[#This Row],[Datumtijd]]),SECOND(Data_Warmte[[#This Row],[Datumtijd]]))</f>
        <v>1741.6666666666667</v>
      </c>
      <c r="C6707" s="11">
        <v>7.7586549999999997E-5</v>
      </c>
      <c r="D6707" s="7">
        <f>Data_Warmte[[#This Row],[Fractie]]/MAX(Data_Warmte[Fractie])</f>
        <v>0.18783982871461002</v>
      </c>
    </row>
    <row r="6708" spans="1:4" x14ac:dyDescent="0.25">
      <c r="A6708" s="10">
        <v>44110.708333333336</v>
      </c>
      <c r="B6708" s="10">
        <f>DATE(1904,MONTH(Data_Warmte[[#This Row],[Datumtijd]]),DAY(Data_Warmte[[#This Row],[Datumtijd]]))+TIME(HOUR(Data_Warmte[[#This Row],[Datumtijd]]),MINUTE(Data_Warmte[[#This Row],[Datumtijd]]),SECOND(Data_Warmte[[#This Row],[Datumtijd]]))</f>
        <v>1741.7083333333333</v>
      </c>
      <c r="C6708" s="11">
        <v>1.0864732E-4</v>
      </c>
      <c r="D6708" s="7">
        <f>Data_Warmte[[#This Row],[Fractie]]/MAX(Data_Warmte[Fractie])</f>
        <v>0.26303907029119639</v>
      </c>
    </row>
    <row r="6709" spans="1:4" x14ac:dyDescent="0.25">
      <c r="A6709" s="10">
        <v>44110.75</v>
      </c>
      <c r="B6709" s="10">
        <f>DATE(1904,MONTH(Data_Warmte[[#This Row],[Datumtijd]]),DAY(Data_Warmte[[#This Row],[Datumtijd]]))+TIME(HOUR(Data_Warmte[[#This Row],[Datumtijd]]),MINUTE(Data_Warmte[[#This Row],[Datumtijd]]),SECOND(Data_Warmte[[#This Row],[Datumtijd]]))</f>
        <v>1741.75</v>
      </c>
      <c r="C6709" s="11">
        <v>1.1751156000000001E-4</v>
      </c>
      <c r="D6709" s="7">
        <f>Data_Warmte[[#This Row],[Fractie]]/MAX(Data_Warmte[Fractie])</f>
        <v>0.28449971422091352</v>
      </c>
    </row>
    <row r="6710" spans="1:4" x14ac:dyDescent="0.25">
      <c r="A6710" s="10">
        <v>44110.791666666664</v>
      </c>
      <c r="B6710" s="10">
        <f>DATE(1904,MONTH(Data_Warmte[[#This Row],[Datumtijd]]),DAY(Data_Warmte[[#This Row],[Datumtijd]]))+TIME(HOUR(Data_Warmte[[#This Row],[Datumtijd]]),MINUTE(Data_Warmte[[#This Row],[Datumtijd]]),SECOND(Data_Warmte[[#This Row],[Datumtijd]]))</f>
        <v>1741.7916666666667</v>
      </c>
      <c r="C6710" s="11">
        <v>1.1489638999999998E-4</v>
      </c>
      <c r="D6710" s="7">
        <f>Data_Warmte[[#This Row],[Fractie]]/MAX(Data_Warmte[Fractie])</f>
        <v>0.27816829357056122</v>
      </c>
    </row>
    <row r="6711" spans="1:4" x14ac:dyDescent="0.25">
      <c r="A6711" s="10">
        <v>44110.833333333336</v>
      </c>
      <c r="B6711" s="10">
        <f>DATE(1904,MONTH(Data_Warmte[[#This Row],[Datumtijd]]),DAY(Data_Warmte[[#This Row],[Datumtijd]]))+TIME(HOUR(Data_Warmte[[#This Row],[Datumtijd]]),MINUTE(Data_Warmte[[#This Row],[Datumtijd]]),SECOND(Data_Warmte[[#This Row],[Datumtijd]]))</f>
        <v>1741.8333333333333</v>
      </c>
      <c r="C6711" s="11">
        <v>9.8911000000000029E-5</v>
      </c>
      <c r="D6711" s="7">
        <f>Data_Warmte[[#This Row],[Fractie]]/MAX(Data_Warmte[Fractie])</f>
        <v>0.23946708930853089</v>
      </c>
    </row>
    <row r="6712" spans="1:4" x14ac:dyDescent="0.25">
      <c r="A6712" s="10">
        <v>44110.875</v>
      </c>
      <c r="B6712" s="10">
        <f>DATE(1904,MONTH(Data_Warmte[[#This Row],[Datumtijd]]),DAY(Data_Warmte[[#This Row],[Datumtijd]]))+TIME(HOUR(Data_Warmte[[#This Row],[Datumtijd]]),MINUTE(Data_Warmte[[#This Row],[Datumtijd]]),SECOND(Data_Warmte[[#This Row],[Datumtijd]]))</f>
        <v>1741.875</v>
      </c>
      <c r="C6712" s="11">
        <v>7.7307690000000005E-5</v>
      </c>
      <c r="D6712" s="7">
        <f>Data_Warmte[[#This Row],[Fractie]]/MAX(Data_Warmte[Fractie])</f>
        <v>0.18716469862266297</v>
      </c>
    </row>
    <row r="6713" spans="1:4" x14ac:dyDescent="0.25">
      <c r="A6713" s="10">
        <v>44110.916666666664</v>
      </c>
      <c r="B6713" s="10">
        <f>DATE(1904,MONTH(Data_Warmte[[#This Row],[Datumtijd]]),DAY(Data_Warmte[[#This Row],[Datumtijd]]))+TIME(HOUR(Data_Warmte[[#This Row],[Datumtijd]]),MINUTE(Data_Warmte[[#This Row],[Datumtijd]]),SECOND(Data_Warmte[[#This Row],[Datumtijd]]))</f>
        <v>1741.9166666666667</v>
      </c>
      <c r="C6713" s="11">
        <v>5.677804E-5</v>
      </c>
      <c r="D6713" s="7">
        <f>Data_Warmte[[#This Row],[Fractie]]/MAX(Data_Warmte[Fractie])</f>
        <v>0.13746167742155407</v>
      </c>
    </row>
    <row r="6714" spans="1:4" x14ac:dyDescent="0.25">
      <c r="A6714" s="10">
        <v>44110.958333333336</v>
      </c>
      <c r="B6714" s="10">
        <f>DATE(1904,MONTH(Data_Warmte[[#This Row],[Datumtijd]]),DAY(Data_Warmte[[#This Row],[Datumtijd]]))+TIME(HOUR(Data_Warmte[[#This Row],[Datumtijd]]),MINUTE(Data_Warmte[[#This Row],[Datumtijd]]),SECOND(Data_Warmte[[#This Row],[Datumtijd]]))</f>
        <v>1741.9583333333333</v>
      </c>
      <c r="C6714" s="11">
        <v>3.4317779999999997E-5</v>
      </c>
      <c r="D6714" s="7">
        <f>Data_Warmte[[#This Row],[Fractie]]/MAX(Data_Warmte[Fractie])</f>
        <v>8.3084579957037261E-2</v>
      </c>
    </row>
    <row r="6715" spans="1:4" x14ac:dyDescent="0.25">
      <c r="A6715" s="10">
        <v>44111</v>
      </c>
      <c r="B6715" s="10">
        <f>DATE(1904,MONTH(Data_Warmte[[#This Row],[Datumtijd]]),DAY(Data_Warmte[[#This Row],[Datumtijd]]))+TIME(HOUR(Data_Warmte[[#This Row],[Datumtijd]]),MINUTE(Data_Warmte[[#This Row],[Datumtijd]]),SECOND(Data_Warmte[[#This Row],[Datumtijd]]))</f>
        <v>1742</v>
      </c>
      <c r="C6715" s="11">
        <v>2.2054000000000003E-5</v>
      </c>
      <c r="D6715" s="7">
        <f>Data_Warmte[[#This Row],[Fractie]]/MAX(Data_Warmte[Fractie])</f>
        <v>5.3393527389373675E-2</v>
      </c>
    </row>
    <row r="6716" spans="1:4" x14ac:dyDescent="0.25">
      <c r="A6716" s="10">
        <v>44111.041666666664</v>
      </c>
      <c r="B6716" s="10">
        <f>DATE(1904,MONTH(Data_Warmte[[#This Row],[Datumtijd]]),DAY(Data_Warmte[[#This Row],[Datumtijd]]))+TIME(HOUR(Data_Warmte[[#This Row],[Datumtijd]]),MINUTE(Data_Warmte[[#This Row],[Datumtijd]]),SECOND(Data_Warmte[[#This Row],[Datumtijd]]))</f>
        <v>1742.0416666666667</v>
      </c>
      <c r="C6716" s="11">
        <v>1.9199999999999999E-5</v>
      </c>
      <c r="D6716" s="7">
        <f>Data_Warmte[[#This Row],[Fractie]]/MAX(Data_Warmte[Fractie])</f>
        <v>4.6483890717147654E-2</v>
      </c>
    </row>
    <row r="6717" spans="1:4" x14ac:dyDescent="0.25">
      <c r="A6717" s="10">
        <v>44111.083333333336</v>
      </c>
      <c r="B6717" s="10">
        <f>DATE(1904,MONTH(Data_Warmte[[#This Row],[Datumtijd]]),DAY(Data_Warmte[[#This Row],[Datumtijd]]))+TIME(HOUR(Data_Warmte[[#This Row],[Datumtijd]]),MINUTE(Data_Warmte[[#This Row],[Datumtijd]]),SECOND(Data_Warmte[[#This Row],[Datumtijd]]))</f>
        <v>1742.0833333333333</v>
      </c>
      <c r="C6717" s="11">
        <v>2.0740000000000001E-5</v>
      </c>
      <c r="D6717" s="7">
        <f>Data_Warmte[[#This Row],[Fractie]]/MAX(Data_Warmte[Fractie])</f>
        <v>5.0212286118418874E-2</v>
      </c>
    </row>
    <row r="6718" spans="1:4" x14ac:dyDescent="0.25">
      <c r="A6718" s="10">
        <v>44111.125</v>
      </c>
      <c r="B6718" s="10">
        <f>DATE(1904,MONTH(Data_Warmte[[#This Row],[Datumtijd]]),DAY(Data_Warmte[[#This Row],[Datumtijd]]))+TIME(HOUR(Data_Warmte[[#This Row],[Datumtijd]]),MINUTE(Data_Warmte[[#This Row],[Datumtijd]]),SECOND(Data_Warmte[[#This Row],[Datumtijd]]))</f>
        <v>1742.125</v>
      </c>
      <c r="C6718" s="11">
        <v>2.1690000000000001E-5</v>
      </c>
      <c r="D6718" s="7">
        <f>Data_Warmte[[#This Row],[Fractie]]/MAX(Data_Warmte[Fractie])</f>
        <v>5.2512270294527742E-2</v>
      </c>
    </row>
    <row r="6719" spans="1:4" x14ac:dyDescent="0.25">
      <c r="A6719" s="10">
        <v>44111.166666666664</v>
      </c>
      <c r="B6719" s="10">
        <f>DATE(1904,MONTH(Data_Warmte[[#This Row],[Datumtijd]]),DAY(Data_Warmte[[#This Row],[Datumtijd]]))+TIME(HOUR(Data_Warmte[[#This Row],[Datumtijd]]),MINUTE(Data_Warmte[[#This Row],[Datumtijd]]),SECOND(Data_Warmte[[#This Row],[Datumtijd]]))</f>
        <v>1742.1666666666667</v>
      </c>
      <c r="C6719" s="11">
        <v>2.7250000000000002E-5</v>
      </c>
      <c r="D6719" s="7">
        <f>Data_Warmte[[#This Row],[Fractie]]/MAX(Data_Warmte[Fractie])</f>
        <v>6.5973230314701758E-2</v>
      </c>
    </row>
    <row r="6720" spans="1:4" x14ac:dyDescent="0.25">
      <c r="A6720" s="10">
        <v>44111.208333333336</v>
      </c>
      <c r="B6720" s="10">
        <f>DATE(1904,MONTH(Data_Warmte[[#This Row],[Datumtijd]]),DAY(Data_Warmte[[#This Row],[Datumtijd]]))+TIME(HOUR(Data_Warmte[[#This Row],[Datumtijd]]),MINUTE(Data_Warmte[[#This Row],[Datumtijd]]),SECOND(Data_Warmte[[#This Row],[Datumtijd]]))</f>
        <v>1742.2083333333333</v>
      </c>
      <c r="C6720" s="11">
        <v>3.7169720000000006E-5</v>
      </c>
      <c r="D6720" s="7">
        <f>Data_Warmte[[#This Row],[Fractie]]/MAX(Data_Warmte[Fractie])</f>
        <v>8.9989229295155099E-2</v>
      </c>
    </row>
    <row r="6721" spans="1:4" x14ac:dyDescent="0.25">
      <c r="A6721" s="10">
        <v>44111.25</v>
      </c>
      <c r="B6721" s="10">
        <f>DATE(1904,MONTH(Data_Warmte[[#This Row],[Datumtijd]]),DAY(Data_Warmte[[#This Row],[Datumtijd]]))+TIME(HOUR(Data_Warmte[[#This Row],[Datumtijd]]),MINUTE(Data_Warmte[[#This Row],[Datumtijd]]),SECOND(Data_Warmte[[#This Row],[Datumtijd]]))</f>
        <v>1742.25</v>
      </c>
      <c r="C6721" s="11">
        <v>9.9590100000000007E-5</v>
      </c>
      <c r="D6721" s="7">
        <f>Data_Warmte[[#This Row],[Fractie]]/MAX(Data_Warmte[Fractie])</f>
        <v>0.24111121483905246</v>
      </c>
    </row>
    <row r="6722" spans="1:4" x14ac:dyDescent="0.25">
      <c r="A6722" s="10">
        <v>44111.291666666664</v>
      </c>
      <c r="B6722" s="10">
        <f>DATE(1904,MONTH(Data_Warmte[[#This Row],[Datumtijd]]),DAY(Data_Warmte[[#This Row],[Datumtijd]]))+TIME(HOUR(Data_Warmte[[#This Row],[Datumtijd]]),MINUTE(Data_Warmte[[#This Row],[Datumtijd]]),SECOND(Data_Warmte[[#This Row],[Datumtijd]]))</f>
        <v>1742.2916666666667</v>
      </c>
      <c r="C6722" s="11">
        <v>1.3350979999999997E-4</v>
      </c>
      <c r="D6722" s="7">
        <f>Data_Warmte[[#This Row],[Fractie]]/MAX(Data_Warmte[Fractie])</f>
        <v>0.32323202879522078</v>
      </c>
    </row>
    <row r="6723" spans="1:4" x14ac:dyDescent="0.25">
      <c r="A6723" s="10">
        <v>44111.333333333336</v>
      </c>
      <c r="B6723" s="10">
        <f>DATE(1904,MONTH(Data_Warmte[[#This Row],[Datumtijd]]),DAY(Data_Warmte[[#This Row],[Datumtijd]]))+TIME(HOUR(Data_Warmte[[#This Row],[Datumtijd]]),MINUTE(Data_Warmte[[#This Row],[Datumtijd]]),SECOND(Data_Warmte[[#This Row],[Datumtijd]]))</f>
        <v>1742.3333333333333</v>
      </c>
      <c r="C6723" s="11">
        <v>1.3496037999999999E-4</v>
      </c>
      <c r="D6723" s="7">
        <f>Data_Warmte[[#This Row],[Fractie]]/MAX(Data_Warmte[Fractie])</f>
        <v>0.3267439351596208</v>
      </c>
    </row>
    <row r="6724" spans="1:4" x14ac:dyDescent="0.25">
      <c r="A6724" s="10">
        <v>44111.375</v>
      </c>
      <c r="B6724" s="10">
        <f>DATE(1904,MONTH(Data_Warmte[[#This Row],[Datumtijd]]),DAY(Data_Warmte[[#This Row],[Datumtijd]]))+TIME(HOUR(Data_Warmte[[#This Row],[Datumtijd]]),MINUTE(Data_Warmte[[#This Row],[Datumtijd]]),SECOND(Data_Warmte[[#This Row],[Datumtijd]]))</f>
        <v>1742.375</v>
      </c>
      <c r="C6724" s="11">
        <v>1.1049006000000003E-4</v>
      </c>
      <c r="D6724" s="7">
        <f>Data_Warmte[[#This Row],[Fractie]]/MAX(Data_Warmte[Fractie])</f>
        <v>0.26750041012349418</v>
      </c>
    </row>
    <row r="6725" spans="1:4" x14ac:dyDescent="0.25">
      <c r="A6725" s="10">
        <v>44111.416666666664</v>
      </c>
      <c r="B6725" s="10">
        <f>DATE(1904,MONTH(Data_Warmte[[#This Row],[Datumtijd]]),DAY(Data_Warmte[[#This Row],[Datumtijd]]))+TIME(HOUR(Data_Warmte[[#This Row],[Datumtijd]]),MINUTE(Data_Warmte[[#This Row],[Datumtijd]]),SECOND(Data_Warmte[[#This Row],[Datumtijd]]))</f>
        <v>1742.4166666666667</v>
      </c>
      <c r="C6725" s="11">
        <v>7.599170000000002E-5</v>
      </c>
      <c r="D6725" s="7">
        <f>Data_Warmte[[#This Row],[Fractie]]/MAX(Data_Warmte[Fractie])</f>
        <v>0.18397863949011825</v>
      </c>
    </row>
    <row r="6726" spans="1:4" x14ac:dyDescent="0.25">
      <c r="A6726" s="10">
        <v>44111.458333333336</v>
      </c>
      <c r="B6726" s="10">
        <f>DATE(1904,MONTH(Data_Warmte[[#This Row],[Datumtijd]]),DAY(Data_Warmte[[#This Row],[Datumtijd]]))+TIME(HOUR(Data_Warmte[[#This Row],[Datumtijd]]),MINUTE(Data_Warmte[[#This Row],[Datumtijd]]),SECOND(Data_Warmte[[#This Row],[Datumtijd]]))</f>
        <v>1742.4583333333333</v>
      </c>
      <c r="C6726" s="11">
        <v>5.3001320000000005E-5</v>
      </c>
      <c r="D6726" s="7">
        <f>Data_Warmte[[#This Row],[Fractie]]/MAX(Data_Warmte[Fractie])</f>
        <v>0.12831810243461317</v>
      </c>
    </row>
    <row r="6727" spans="1:4" x14ac:dyDescent="0.25">
      <c r="A6727" s="10">
        <v>44111.5</v>
      </c>
      <c r="B6727" s="10">
        <f>DATE(1904,MONTH(Data_Warmte[[#This Row],[Datumtijd]]),DAY(Data_Warmte[[#This Row],[Datumtijd]]))+TIME(HOUR(Data_Warmte[[#This Row],[Datumtijd]]),MINUTE(Data_Warmte[[#This Row],[Datumtijd]]),SECOND(Data_Warmte[[#This Row],[Datumtijd]]))</f>
        <v>1742.5</v>
      </c>
      <c r="C6727" s="11">
        <v>4.7689850000000022E-5</v>
      </c>
      <c r="D6727" s="7">
        <f>Data_Warmte[[#This Row],[Fractie]]/MAX(Data_Warmte[Fractie])</f>
        <v>0.11545884248526903</v>
      </c>
    </row>
    <row r="6728" spans="1:4" x14ac:dyDescent="0.25">
      <c r="A6728" s="10">
        <v>44111.541666666664</v>
      </c>
      <c r="B6728" s="10">
        <f>DATE(1904,MONTH(Data_Warmte[[#This Row],[Datumtijd]]),DAY(Data_Warmte[[#This Row],[Datumtijd]]))+TIME(HOUR(Data_Warmte[[#This Row],[Datumtijd]]),MINUTE(Data_Warmte[[#This Row],[Datumtijd]]),SECOND(Data_Warmte[[#This Row],[Datumtijd]]))</f>
        <v>1742.5416666666667</v>
      </c>
      <c r="C6728" s="11">
        <v>3.6404669999999992E-5</v>
      </c>
      <c r="D6728" s="7">
        <f>Data_Warmte[[#This Row],[Fractie]]/MAX(Data_Warmte[Fractie])</f>
        <v>8.8137015722594969E-2</v>
      </c>
    </row>
    <row r="6729" spans="1:4" x14ac:dyDescent="0.25">
      <c r="A6729" s="10">
        <v>44111.583333333336</v>
      </c>
      <c r="B6729" s="10">
        <f>DATE(1904,MONTH(Data_Warmte[[#This Row],[Datumtijd]]),DAY(Data_Warmte[[#This Row],[Datumtijd]]))+TIME(HOUR(Data_Warmte[[#This Row],[Datumtijd]]),MINUTE(Data_Warmte[[#This Row],[Datumtijd]]),SECOND(Data_Warmte[[#This Row],[Datumtijd]]))</f>
        <v>1742.5833333333333</v>
      </c>
      <c r="C6729" s="11">
        <v>3.4950000000000002E-5</v>
      </c>
      <c r="D6729" s="7">
        <f>Data_Warmte[[#This Row],[Fractie]]/MAX(Data_Warmte[Fractie])</f>
        <v>8.4615207321057845E-2</v>
      </c>
    </row>
    <row r="6730" spans="1:4" x14ac:dyDescent="0.25">
      <c r="A6730" s="10">
        <v>44111.625</v>
      </c>
      <c r="B6730" s="10">
        <f>DATE(1904,MONTH(Data_Warmte[[#This Row],[Datumtijd]]),DAY(Data_Warmte[[#This Row],[Datumtijd]]))+TIME(HOUR(Data_Warmte[[#This Row],[Datumtijd]]),MINUTE(Data_Warmte[[#This Row],[Datumtijd]]),SECOND(Data_Warmte[[#This Row],[Datumtijd]]))</f>
        <v>1742.625</v>
      </c>
      <c r="C6730" s="11">
        <v>3.9544060000000004E-5</v>
      </c>
      <c r="D6730" s="7">
        <f>Data_Warmte[[#This Row],[Fractie]]/MAX(Data_Warmte[Fractie])</f>
        <v>9.5737591851683859E-2</v>
      </c>
    </row>
    <row r="6731" spans="1:4" x14ac:dyDescent="0.25">
      <c r="A6731" s="10">
        <v>44111.666666666664</v>
      </c>
      <c r="B6731" s="10">
        <f>DATE(1904,MONTH(Data_Warmte[[#This Row],[Datumtijd]]),DAY(Data_Warmte[[#This Row],[Datumtijd]]))+TIME(HOUR(Data_Warmte[[#This Row],[Datumtijd]]),MINUTE(Data_Warmte[[#This Row],[Datumtijd]]),SECOND(Data_Warmte[[#This Row],[Datumtijd]]))</f>
        <v>1742.6666666666667</v>
      </c>
      <c r="C6731" s="11">
        <v>7.7289500000000006E-5</v>
      </c>
      <c r="D6731" s="7">
        <f>Data_Warmte[[#This Row],[Fractie]]/MAX(Data_Warmte[Fractie])</f>
        <v>0.18712065997828042</v>
      </c>
    </row>
    <row r="6732" spans="1:4" x14ac:dyDescent="0.25">
      <c r="A6732" s="10">
        <v>44111.708333333336</v>
      </c>
      <c r="B6732" s="10">
        <f>DATE(1904,MONTH(Data_Warmte[[#This Row],[Datumtijd]]),DAY(Data_Warmte[[#This Row],[Datumtijd]]))+TIME(HOUR(Data_Warmte[[#This Row],[Datumtijd]]),MINUTE(Data_Warmte[[#This Row],[Datumtijd]]),SECOND(Data_Warmte[[#This Row],[Datumtijd]]))</f>
        <v>1742.7083333333333</v>
      </c>
      <c r="C6732" s="11">
        <v>1.1110912000000003E-4</v>
      </c>
      <c r="D6732" s="7">
        <f>Data_Warmte[[#This Row],[Fractie]]/MAX(Data_Warmte[Fractie])</f>
        <v>0.26899917665408574</v>
      </c>
    </row>
    <row r="6733" spans="1:4" x14ac:dyDescent="0.25">
      <c r="A6733" s="10">
        <v>44111.75</v>
      </c>
      <c r="B6733" s="10">
        <f>DATE(1904,MONTH(Data_Warmte[[#This Row],[Datumtijd]]),DAY(Data_Warmte[[#This Row],[Datumtijd]]))+TIME(HOUR(Data_Warmte[[#This Row],[Datumtijd]]),MINUTE(Data_Warmte[[#This Row],[Datumtijd]]),SECOND(Data_Warmte[[#This Row],[Datumtijd]]))</f>
        <v>1742.75</v>
      </c>
      <c r="C6733" s="11">
        <v>1.2072611999999999E-4</v>
      </c>
      <c r="D6733" s="7">
        <f>Data_Warmte[[#This Row],[Fractie]]/MAX(Data_Warmte[Fractie])</f>
        <v>0.29228227962423198</v>
      </c>
    </row>
    <row r="6734" spans="1:4" x14ac:dyDescent="0.25">
      <c r="A6734" s="10">
        <v>44111.791666666664</v>
      </c>
      <c r="B6734" s="10">
        <f>DATE(1904,MONTH(Data_Warmte[[#This Row],[Datumtijd]]),DAY(Data_Warmte[[#This Row],[Datumtijd]]))+TIME(HOUR(Data_Warmte[[#This Row],[Datumtijd]]),MINUTE(Data_Warmte[[#This Row],[Datumtijd]]),SECOND(Data_Warmte[[#This Row],[Datumtijd]]))</f>
        <v>1742.7916666666667</v>
      </c>
      <c r="C6734" s="11">
        <v>1.2022720999999999E-4</v>
      </c>
      <c r="D6734" s="7">
        <f>Data_Warmte[[#This Row],[Fractie]]/MAX(Data_Warmte[Fractie])</f>
        <v>0.2910744005660188</v>
      </c>
    </row>
    <row r="6735" spans="1:4" x14ac:dyDescent="0.25">
      <c r="A6735" s="10">
        <v>44111.833333333336</v>
      </c>
      <c r="B6735" s="10">
        <f>DATE(1904,MONTH(Data_Warmte[[#This Row],[Datumtijd]]),DAY(Data_Warmte[[#This Row],[Datumtijd]]))+TIME(HOUR(Data_Warmte[[#This Row],[Datumtijd]]),MINUTE(Data_Warmte[[#This Row],[Datumtijd]]),SECOND(Data_Warmte[[#This Row],[Datumtijd]]))</f>
        <v>1742.8333333333333</v>
      </c>
      <c r="C6735" s="11">
        <v>1.0445950000000003E-4</v>
      </c>
      <c r="D6735" s="7">
        <f>Data_Warmte[[#This Row],[Fractie]]/MAX(Data_Warmte[Fractie])</f>
        <v>0.25290020741499414</v>
      </c>
    </row>
    <row r="6736" spans="1:4" x14ac:dyDescent="0.25">
      <c r="A6736" s="10">
        <v>44111.875</v>
      </c>
      <c r="B6736" s="10">
        <f>DATE(1904,MONTH(Data_Warmte[[#This Row],[Datumtijd]]),DAY(Data_Warmte[[#This Row],[Datumtijd]]))+TIME(HOUR(Data_Warmte[[#This Row],[Datumtijd]]),MINUTE(Data_Warmte[[#This Row],[Datumtijd]]),SECOND(Data_Warmte[[#This Row],[Datumtijd]]))</f>
        <v>1742.875</v>
      </c>
      <c r="C6736" s="11">
        <v>8.3884889999999993E-5</v>
      </c>
      <c r="D6736" s="7">
        <f>Data_Warmte[[#This Row],[Fractie]]/MAX(Data_Warmte[Fractie])</f>
        <v>0.20308833643645582</v>
      </c>
    </row>
    <row r="6737" spans="1:4" x14ac:dyDescent="0.25">
      <c r="A6737" s="10">
        <v>44111.916666666664</v>
      </c>
      <c r="B6737" s="10">
        <f>DATE(1904,MONTH(Data_Warmte[[#This Row],[Datumtijd]]),DAY(Data_Warmte[[#This Row],[Datumtijd]]))+TIME(HOUR(Data_Warmte[[#This Row],[Datumtijd]]),MINUTE(Data_Warmte[[#This Row],[Datumtijd]]),SECOND(Data_Warmte[[#This Row],[Datumtijd]]))</f>
        <v>1742.9166666666667</v>
      </c>
      <c r="C6737" s="11">
        <v>6.0982459999999998E-5</v>
      </c>
      <c r="D6737" s="7">
        <f>Data_Warmte[[#This Row],[Fractie]]/MAX(Data_Warmte[Fractie])</f>
        <v>0.14764072949493898</v>
      </c>
    </row>
    <row r="6738" spans="1:4" x14ac:dyDescent="0.25">
      <c r="A6738" s="10">
        <v>44111.958333333336</v>
      </c>
      <c r="B6738" s="10">
        <f>DATE(1904,MONTH(Data_Warmte[[#This Row],[Datumtijd]]),DAY(Data_Warmte[[#This Row],[Datumtijd]]))+TIME(HOUR(Data_Warmte[[#This Row],[Datumtijd]]),MINUTE(Data_Warmte[[#This Row],[Datumtijd]]),SECOND(Data_Warmte[[#This Row],[Datumtijd]]))</f>
        <v>1742.9583333333333</v>
      </c>
      <c r="C6738" s="11">
        <v>3.6058120000000001E-5</v>
      </c>
      <c r="D6738" s="7">
        <f>Data_Warmte[[#This Row],[Fractie]]/MAX(Data_Warmte[Fractie])</f>
        <v>8.7298005705510218E-2</v>
      </c>
    </row>
    <row r="6739" spans="1:4" x14ac:dyDescent="0.25">
      <c r="A6739" s="10">
        <v>44112</v>
      </c>
      <c r="B6739" s="10">
        <f>DATE(1904,MONTH(Data_Warmte[[#This Row],[Datumtijd]]),DAY(Data_Warmte[[#This Row],[Datumtijd]]))+TIME(HOUR(Data_Warmte[[#This Row],[Datumtijd]]),MINUTE(Data_Warmte[[#This Row],[Datumtijd]]),SECOND(Data_Warmte[[#This Row],[Datumtijd]]))</f>
        <v>1743</v>
      </c>
      <c r="C6739" s="11">
        <v>2.3791279999999999E-5</v>
      </c>
      <c r="D6739" s="7">
        <f>Data_Warmte[[#This Row],[Fractie]]/MAX(Data_Warmte[Fractie])</f>
        <v>5.7599544767763577E-2</v>
      </c>
    </row>
    <row r="6740" spans="1:4" x14ac:dyDescent="0.25">
      <c r="A6740" s="10">
        <v>44112.041666666664</v>
      </c>
      <c r="B6740" s="10">
        <f>DATE(1904,MONTH(Data_Warmte[[#This Row],[Datumtijd]]),DAY(Data_Warmte[[#This Row],[Datumtijd]]))+TIME(HOUR(Data_Warmte[[#This Row],[Datumtijd]]),MINUTE(Data_Warmte[[#This Row],[Datumtijd]]),SECOND(Data_Warmte[[#This Row],[Datumtijd]]))</f>
        <v>1743.0416666666667</v>
      </c>
      <c r="C6740" s="11">
        <v>1.9199999999999999E-5</v>
      </c>
      <c r="D6740" s="7">
        <f>Data_Warmte[[#This Row],[Fractie]]/MAX(Data_Warmte[Fractie])</f>
        <v>4.6483890717147654E-2</v>
      </c>
    </row>
    <row r="6741" spans="1:4" x14ac:dyDescent="0.25">
      <c r="A6741" s="10">
        <v>44112.083333333336</v>
      </c>
      <c r="B6741" s="10">
        <f>DATE(1904,MONTH(Data_Warmte[[#This Row],[Datumtijd]]),DAY(Data_Warmte[[#This Row],[Datumtijd]]))+TIME(HOUR(Data_Warmte[[#This Row],[Datumtijd]]),MINUTE(Data_Warmte[[#This Row],[Datumtijd]]),SECOND(Data_Warmte[[#This Row],[Datumtijd]]))</f>
        <v>1743.0833333333333</v>
      </c>
      <c r="C6741" s="11">
        <v>2.0740000000000001E-5</v>
      </c>
      <c r="D6741" s="7">
        <f>Data_Warmte[[#This Row],[Fractie]]/MAX(Data_Warmte[Fractie])</f>
        <v>5.0212286118418874E-2</v>
      </c>
    </row>
    <row r="6742" spans="1:4" x14ac:dyDescent="0.25">
      <c r="A6742" s="10">
        <v>44112.125</v>
      </c>
      <c r="B6742" s="10">
        <f>DATE(1904,MONTH(Data_Warmte[[#This Row],[Datumtijd]]),DAY(Data_Warmte[[#This Row],[Datumtijd]]))+TIME(HOUR(Data_Warmte[[#This Row],[Datumtijd]]),MINUTE(Data_Warmte[[#This Row],[Datumtijd]]),SECOND(Data_Warmte[[#This Row],[Datumtijd]]))</f>
        <v>1743.125</v>
      </c>
      <c r="C6742" s="11">
        <v>2.1690000000000001E-5</v>
      </c>
      <c r="D6742" s="7">
        <f>Data_Warmte[[#This Row],[Fractie]]/MAX(Data_Warmte[Fractie])</f>
        <v>5.2512270294527742E-2</v>
      </c>
    </row>
    <row r="6743" spans="1:4" x14ac:dyDescent="0.25">
      <c r="A6743" s="10">
        <v>44112.166666666664</v>
      </c>
      <c r="B6743" s="10">
        <f>DATE(1904,MONTH(Data_Warmte[[#This Row],[Datumtijd]]),DAY(Data_Warmte[[#This Row],[Datumtijd]]))+TIME(HOUR(Data_Warmte[[#This Row],[Datumtijd]]),MINUTE(Data_Warmte[[#This Row],[Datumtijd]]),SECOND(Data_Warmte[[#This Row],[Datumtijd]]))</f>
        <v>1743.1666666666667</v>
      </c>
      <c r="C6743" s="11">
        <v>2.7250000000000002E-5</v>
      </c>
      <c r="D6743" s="7">
        <f>Data_Warmte[[#This Row],[Fractie]]/MAX(Data_Warmte[Fractie])</f>
        <v>6.5973230314701758E-2</v>
      </c>
    </row>
    <row r="6744" spans="1:4" x14ac:dyDescent="0.25">
      <c r="A6744" s="10">
        <v>44112.208333333336</v>
      </c>
      <c r="B6744" s="10">
        <f>DATE(1904,MONTH(Data_Warmte[[#This Row],[Datumtijd]]),DAY(Data_Warmte[[#This Row],[Datumtijd]]))+TIME(HOUR(Data_Warmte[[#This Row],[Datumtijd]]),MINUTE(Data_Warmte[[#This Row],[Datumtijd]]),SECOND(Data_Warmte[[#This Row],[Datumtijd]]))</f>
        <v>1743.2083333333333</v>
      </c>
      <c r="C6744" s="11">
        <v>4.100798000000001E-5</v>
      </c>
      <c r="D6744" s="7">
        <f>Data_Warmte[[#This Row],[Fractie]]/MAX(Data_Warmte[Fractie])</f>
        <v>9.9281794835988396E-2</v>
      </c>
    </row>
    <row r="6745" spans="1:4" x14ac:dyDescent="0.25">
      <c r="A6745" s="10">
        <v>44112.25</v>
      </c>
      <c r="B6745" s="10">
        <f>DATE(1904,MONTH(Data_Warmte[[#This Row],[Datumtijd]]),DAY(Data_Warmte[[#This Row],[Datumtijd]]))+TIME(HOUR(Data_Warmte[[#This Row],[Datumtijd]]),MINUTE(Data_Warmte[[#This Row],[Datumtijd]]),SECOND(Data_Warmte[[#This Row],[Datumtijd]]))</f>
        <v>1743.25</v>
      </c>
      <c r="C6745" s="11">
        <v>1.0163510000000002E-4</v>
      </c>
      <c r="D6745" s="7">
        <f>Data_Warmte[[#This Row],[Fractie]]/MAX(Data_Warmte[Fractie])</f>
        <v>0.24606223340762368</v>
      </c>
    </row>
    <row r="6746" spans="1:4" x14ac:dyDescent="0.25">
      <c r="A6746" s="10">
        <v>44112.291666666664</v>
      </c>
      <c r="B6746" s="10">
        <f>DATE(1904,MONTH(Data_Warmte[[#This Row],[Datumtijd]]),DAY(Data_Warmte[[#This Row],[Datumtijd]]))+TIME(HOUR(Data_Warmte[[#This Row],[Datumtijd]]),MINUTE(Data_Warmte[[#This Row],[Datumtijd]]),SECOND(Data_Warmte[[#This Row],[Datumtijd]]))</f>
        <v>1743.2916666666667</v>
      </c>
      <c r="C6746" s="11">
        <v>1.3725199999999998E-4</v>
      </c>
      <c r="D6746" s="7">
        <f>Data_Warmte[[#This Row],[Fractie]]/MAX(Data_Warmte[Fractie])</f>
        <v>0.33229202962030985</v>
      </c>
    </row>
    <row r="6747" spans="1:4" x14ac:dyDescent="0.25">
      <c r="A6747" s="10">
        <v>44112.333333333336</v>
      </c>
      <c r="B6747" s="10">
        <f>DATE(1904,MONTH(Data_Warmte[[#This Row],[Datumtijd]]),DAY(Data_Warmte[[#This Row],[Datumtijd]]))+TIME(HOUR(Data_Warmte[[#This Row],[Datumtijd]]),MINUTE(Data_Warmte[[#This Row],[Datumtijd]]),SECOND(Data_Warmte[[#This Row],[Datumtijd]]))</f>
        <v>1743.3333333333333</v>
      </c>
      <c r="C6747" s="11">
        <v>1.3535093999999999E-4</v>
      </c>
      <c r="D6747" s="7">
        <f>Data_Warmte[[#This Row],[Fractie]]/MAX(Data_Warmte[Fractie])</f>
        <v>0.32768949496995881</v>
      </c>
    </row>
    <row r="6748" spans="1:4" x14ac:dyDescent="0.25">
      <c r="A6748" s="10">
        <v>44112.375</v>
      </c>
      <c r="B6748" s="10">
        <f>DATE(1904,MONTH(Data_Warmte[[#This Row],[Datumtijd]]),DAY(Data_Warmte[[#This Row],[Datumtijd]]))+TIME(HOUR(Data_Warmte[[#This Row],[Datumtijd]]),MINUTE(Data_Warmte[[#This Row],[Datumtijd]]),SECOND(Data_Warmte[[#This Row],[Datumtijd]]))</f>
        <v>1743.375</v>
      </c>
      <c r="C6748" s="11">
        <v>1.1034210000000002E-4</v>
      </c>
      <c r="D6748" s="7">
        <f>Data_Warmte[[#This Row],[Fractie]]/MAX(Data_Warmte[Fractie])</f>
        <v>0.26714219364065517</v>
      </c>
    </row>
    <row r="6749" spans="1:4" x14ac:dyDescent="0.25">
      <c r="A6749" s="10">
        <v>44112.416666666664</v>
      </c>
      <c r="B6749" s="10">
        <f>DATE(1904,MONTH(Data_Warmte[[#This Row],[Datumtijd]]),DAY(Data_Warmte[[#This Row],[Datumtijd]]))+TIME(HOUR(Data_Warmte[[#This Row],[Datumtijd]]),MINUTE(Data_Warmte[[#This Row],[Datumtijd]]),SECOND(Data_Warmte[[#This Row],[Datumtijd]]))</f>
        <v>1743.4166666666667</v>
      </c>
      <c r="C6749" s="11">
        <v>7.8837920000000014E-5</v>
      </c>
      <c r="D6749" s="7">
        <f>Data_Warmte[[#This Row],[Fractie]]/MAX(Data_Warmte[Fractie])</f>
        <v>0.19086944050245991</v>
      </c>
    </row>
    <row r="6750" spans="1:4" x14ac:dyDescent="0.25">
      <c r="A6750" s="10">
        <v>44112.458333333336</v>
      </c>
      <c r="B6750" s="10">
        <f>DATE(1904,MONTH(Data_Warmte[[#This Row],[Datumtijd]]),DAY(Data_Warmte[[#This Row],[Datumtijd]]))+TIME(HOUR(Data_Warmte[[#This Row],[Datumtijd]]),MINUTE(Data_Warmte[[#This Row],[Datumtijd]]),SECOND(Data_Warmte[[#This Row],[Datumtijd]]))</f>
        <v>1743.4583333333333</v>
      </c>
      <c r="C6750" s="11">
        <v>5.7685189999999987E-5</v>
      </c>
      <c r="D6750" s="7">
        <f>Data_Warmte[[#This Row],[Fractie]]/MAX(Data_Warmte[Fractie])</f>
        <v>0.13965792020614054</v>
      </c>
    </row>
    <row r="6751" spans="1:4" x14ac:dyDescent="0.25">
      <c r="A6751" s="10">
        <v>44112.5</v>
      </c>
      <c r="B6751" s="10">
        <f>DATE(1904,MONTH(Data_Warmte[[#This Row],[Datumtijd]]),DAY(Data_Warmte[[#This Row],[Datumtijd]]))+TIME(HOUR(Data_Warmte[[#This Row],[Datumtijd]]),MINUTE(Data_Warmte[[#This Row],[Datumtijd]]),SECOND(Data_Warmte[[#This Row],[Datumtijd]]))</f>
        <v>1743.5</v>
      </c>
      <c r="C6751" s="11">
        <v>4.8920000000000006E-5</v>
      </c>
      <c r="D6751" s="7">
        <f>Data_Warmte[[#This Row],[Fractie]]/MAX(Data_Warmte[Fractie])</f>
        <v>0.11843707988973248</v>
      </c>
    </row>
    <row r="6752" spans="1:4" x14ac:dyDescent="0.25">
      <c r="A6752" s="10">
        <v>44112.541666666664</v>
      </c>
      <c r="B6752" s="10">
        <f>DATE(1904,MONTH(Data_Warmte[[#This Row],[Datumtijd]]),DAY(Data_Warmte[[#This Row],[Datumtijd]]))+TIME(HOUR(Data_Warmte[[#This Row],[Datumtijd]]),MINUTE(Data_Warmte[[#This Row],[Datumtijd]]),SECOND(Data_Warmte[[#This Row],[Datumtijd]]))</f>
        <v>1743.5416666666667</v>
      </c>
      <c r="C6752" s="11">
        <v>3.8668599999999991E-5</v>
      </c>
      <c r="D6752" s="7">
        <f>Data_Warmte[[#This Row],[Fractie]]/MAX(Data_Warmte[Fractie])</f>
        <v>9.3618071697140384E-2</v>
      </c>
    </row>
    <row r="6753" spans="1:4" x14ac:dyDescent="0.25">
      <c r="A6753" s="10">
        <v>44112.583333333336</v>
      </c>
      <c r="B6753" s="10">
        <f>DATE(1904,MONTH(Data_Warmte[[#This Row],[Datumtijd]]),DAY(Data_Warmte[[#This Row],[Datumtijd]]))+TIME(HOUR(Data_Warmte[[#This Row],[Datumtijd]]),MINUTE(Data_Warmte[[#This Row],[Datumtijd]]),SECOND(Data_Warmte[[#This Row],[Datumtijd]]))</f>
        <v>1743.5833333333333</v>
      </c>
      <c r="C6753" s="11">
        <v>3.4950000000000002E-5</v>
      </c>
      <c r="D6753" s="7">
        <f>Data_Warmte[[#This Row],[Fractie]]/MAX(Data_Warmte[Fractie])</f>
        <v>8.4615207321057845E-2</v>
      </c>
    </row>
    <row r="6754" spans="1:4" x14ac:dyDescent="0.25">
      <c r="A6754" s="10">
        <v>44112.625</v>
      </c>
      <c r="B6754" s="10">
        <f>DATE(1904,MONTH(Data_Warmte[[#This Row],[Datumtijd]]),DAY(Data_Warmte[[#This Row],[Datumtijd]]))+TIME(HOUR(Data_Warmte[[#This Row],[Datumtijd]]),MINUTE(Data_Warmte[[#This Row],[Datumtijd]]),SECOND(Data_Warmte[[#This Row],[Datumtijd]]))</f>
        <v>1743.625</v>
      </c>
      <c r="C6754" s="11">
        <v>4.1765049999999987E-5</v>
      </c>
      <c r="D6754" s="7">
        <f>Data_Warmte[[#This Row],[Fractie]]/MAX(Data_Warmte[Fractie])</f>
        <v>0.10111468854146911</v>
      </c>
    </row>
    <row r="6755" spans="1:4" x14ac:dyDescent="0.25">
      <c r="A6755" s="10">
        <v>44112.666666666664</v>
      </c>
      <c r="B6755" s="10">
        <f>DATE(1904,MONTH(Data_Warmte[[#This Row],[Datumtijd]]),DAY(Data_Warmte[[#This Row],[Datumtijd]]))+TIME(HOUR(Data_Warmte[[#This Row],[Datumtijd]]),MINUTE(Data_Warmte[[#This Row],[Datumtijd]]),SECOND(Data_Warmte[[#This Row],[Datumtijd]]))</f>
        <v>1743.6666666666667</v>
      </c>
      <c r="C6755" s="11">
        <v>7.5827099999999998E-5</v>
      </c>
      <c r="D6755" s="7">
        <f>Data_Warmte[[#This Row],[Fractie]]/MAX(Data_Warmte[Fractie])</f>
        <v>0.18358013696865766</v>
      </c>
    </row>
    <row r="6756" spans="1:4" x14ac:dyDescent="0.25">
      <c r="A6756" s="10">
        <v>44112.708333333336</v>
      </c>
      <c r="B6756" s="10">
        <f>DATE(1904,MONTH(Data_Warmte[[#This Row],[Datumtijd]]),DAY(Data_Warmte[[#This Row],[Datumtijd]]))+TIME(HOUR(Data_Warmte[[#This Row],[Datumtijd]]),MINUTE(Data_Warmte[[#This Row],[Datumtijd]]),SECOND(Data_Warmte[[#This Row],[Datumtijd]]))</f>
        <v>1743.7083333333333</v>
      </c>
      <c r="C6756" s="11">
        <v>1.0913968000000001E-4</v>
      </c>
      <c r="D6756" s="7">
        <f>Data_Warmte[[#This Row],[Fractie]]/MAX(Data_Warmte[Fractie])</f>
        <v>0.26423109156377428</v>
      </c>
    </row>
    <row r="6757" spans="1:4" x14ac:dyDescent="0.25">
      <c r="A6757" s="10">
        <v>44112.75</v>
      </c>
      <c r="B6757" s="10">
        <f>DATE(1904,MONTH(Data_Warmte[[#This Row],[Datumtijd]]),DAY(Data_Warmte[[#This Row],[Datumtijd]]))+TIME(HOUR(Data_Warmte[[#This Row],[Datumtijd]]),MINUTE(Data_Warmte[[#This Row],[Datumtijd]]),SECOND(Data_Warmte[[#This Row],[Datumtijd]]))</f>
        <v>1743.75</v>
      </c>
      <c r="C6757" s="11">
        <v>1.1627352000000001E-4</v>
      </c>
      <c r="D6757" s="7">
        <f>Data_Warmte[[#This Row],[Fractie]]/MAX(Data_Warmte[Fractie])</f>
        <v>0.28150237484260848</v>
      </c>
    </row>
    <row r="6758" spans="1:4" x14ac:dyDescent="0.25">
      <c r="A6758" s="10">
        <v>44112.791666666664</v>
      </c>
      <c r="B6758" s="10">
        <f>DATE(1904,MONTH(Data_Warmte[[#This Row],[Datumtijd]]),DAY(Data_Warmte[[#This Row],[Datumtijd]]))+TIME(HOUR(Data_Warmte[[#This Row],[Datumtijd]]),MINUTE(Data_Warmte[[#This Row],[Datumtijd]]),SECOND(Data_Warmte[[#This Row],[Datumtijd]]))</f>
        <v>1743.7916666666667</v>
      </c>
      <c r="C6758" s="11">
        <v>1.1262103999999998E-4</v>
      </c>
      <c r="D6758" s="7">
        <f>Data_Warmte[[#This Row],[Fractie]]/MAX(Data_Warmte[Fractie])</f>
        <v>0.27265958936518303</v>
      </c>
    </row>
    <row r="6759" spans="1:4" x14ac:dyDescent="0.25">
      <c r="A6759" s="10">
        <v>44112.833333333336</v>
      </c>
      <c r="B6759" s="10">
        <f>DATE(1904,MONTH(Data_Warmte[[#This Row],[Datumtijd]]),DAY(Data_Warmte[[#This Row],[Datumtijd]]))+TIME(HOUR(Data_Warmte[[#This Row],[Datumtijd]]),MINUTE(Data_Warmte[[#This Row],[Datumtijd]]),SECOND(Data_Warmte[[#This Row],[Datumtijd]]))</f>
        <v>1743.8333333333333</v>
      </c>
      <c r="C6759" s="11">
        <v>9.6926500000000035E-5</v>
      </c>
      <c r="D6759" s="7">
        <f>Data_Warmte[[#This Row],[Fractie]]/MAX(Data_Warmte[Fractie])</f>
        <v>0.23466254341643822</v>
      </c>
    </row>
    <row r="6760" spans="1:4" x14ac:dyDescent="0.25">
      <c r="A6760" s="10">
        <v>44112.875</v>
      </c>
      <c r="B6760" s="10">
        <f>DATE(1904,MONTH(Data_Warmte[[#This Row],[Datumtijd]]),DAY(Data_Warmte[[#This Row],[Datumtijd]]))+TIME(HOUR(Data_Warmte[[#This Row],[Datumtijd]]),MINUTE(Data_Warmte[[#This Row],[Datumtijd]]),SECOND(Data_Warmte[[#This Row],[Datumtijd]]))</f>
        <v>1743.875</v>
      </c>
      <c r="C6760" s="11">
        <v>7.6156679999999987E-5</v>
      </c>
      <c r="D6760" s="7">
        <f>Data_Warmte[[#This Row],[Fractie]]/MAX(Data_Warmte[Fractie])</f>
        <v>0.18437806200524917</v>
      </c>
    </row>
    <row r="6761" spans="1:4" x14ac:dyDescent="0.25">
      <c r="A6761" s="10">
        <v>44112.916666666664</v>
      </c>
      <c r="B6761" s="10">
        <f>DATE(1904,MONTH(Data_Warmte[[#This Row],[Datumtijd]]),DAY(Data_Warmte[[#This Row],[Datumtijd]]))+TIME(HOUR(Data_Warmte[[#This Row],[Datumtijd]]),MINUTE(Data_Warmte[[#This Row],[Datumtijd]]),SECOND(Data_Warmte[[#This Row],[Datumtijd]]))</f>
        <v>1743.9166666666667</v>
      </c>
      <c r="C6761" s="11">
        <v>5.5433679999999996E-5</v>
      </c>
      <c r="D6761" s="7">
        <f>Data_Warmte[[#This Row],[Fractie]]/MAX(Data_Warmte[Fractie])</f>
        <v>0.13420693349840279</v>
      </c>
    </row>
    <row r="6762" spans="1:4" x14ac:dyDescent="0.25">
      <c r="A6762" s="10">
        <v>44112.958333333336</v>
      </c>
      <c r="B6762" s="10">
        <f>DATE(1904,MONTH(Data_Warmte[[#This Row],[Datumtijd]]),DAY(Data_Warmte[[#This Row],[Datumtijd]]))+TIME(HOUR(Data_Warmte[[#This Row],[Datumtijd]]),MINUTE(Data_Warmte[[#This Row],[Datumtijd]]),SECOND(Data_Warmte[[#This Row],[Datumtijd]]))</f>
        <v>1743.9583333333333</v>
      </c>
      <c r="C6762" s="11">
        <v>3.3435580000000001E-5</v>
      </c>
      <c r="D6762" s="7">
        <f>Data_Warmte[[#This Row],[Fractie]]/MAX(Data_Warmte[Fractie])</f>
        <v>8.094874202002332E-2</v>
      </c>
    </row>
    <row r="6763" spans="1:4" x14ac:dyDescent="0.25">
      <c r="A6763" s="10">
        <v>44113</v>
      </c>
      <c r="B6763" s="10">
        <f>DATE(1904,MONTH(Data_Warmte[[#This Row],[Datumtijd]]),DAY(Data_Warmte[[#This Row],[Datumtijd]]))+TIME(HOUR(Data_Warmte[[#This Row],[Datumtijd]]),MINUTE(Data_Warmte[[#This Row],[Datumtijd]]),SECOND(Data_Warmte[[#This Row],[Datumtijd]]))</f>
        <v>1744</v>
      </c>
      <c r="C6763" s="11">
        <v>2.0686960000000001E-5</v>
      </c>
      <c r="D6763" s="7">
        <f>Data_Warmte[[#This Row],[Fractie]]/MAX(Data_Warmte[Fractie])</f>
        <v>5.0083874370312753E-2</v>
      </c>
    </row>
    <row r="6764" spans="1:4" x14ac:dyDescent="0.25">
      <c r="A6764" s="10">
        <v>44113.041666666664</v>
      </c>
      <c r="B6764" s="10">
        <f>DATE(1904,MONTH(Data_Warmte[[#This Row],[Datumtijd]]),DAY(Data_Warmte[[#This Row],[Datumtijd]]))+TIME(HOUR(Data_Warmte[[#This Row],[Datumtijd]]),MINUTE(Data_Warmte[[#This Row],[Datumtijd]]),SECOND(Data_Warmte[[#This Row],[Datumtijd]]))</f>
        <v>1744.0416666666667</v>
      </c>
      <c r="C6764" s="11">
        <v>1.9199999999999999E-5</v>
      </c>
      <c r="D6764" s="7">
        <f>Data_Warmte[[#This Row],[Fractie]]/MAX(Data_Warmte[Fractie])</f>
        <v>4.6483890717147654E-2</v>
      </c>
    </row>
    <row r="6765" spans="1:4" x14ac:dyDescent="0.25">
      <c r="A6765" s="10">
        <v>44113.083333333336</v>
      </c>
      <c r="B6765" s="10">
        <f>DATE(1904,MONTH(Data_Warmte[[#This Row],[Datumtijd]]),DAY(Data_Warmte[[#This Row],[Datumtijd]]))+TIME(HOUR(Data_Warmte[[#This Row],[Datumtijd]]),MINUTE(Data_Warmte[[#This Row],[Datumtijd]]),SECOND(Data_Warmte[[#This Row],[Datumtijd]]))</f>
        <v>1744.0833333333333</v>
      </c>
      <c r="C6765" s="11">
        <v>2.0740000000000001E-5</v>
      </c>
      <c r="D6765" s="7">
        <f>Data_Warmte[[#This Row],[Fractie]]/MAX(Data_Warmte[Fractie])</f>
        <v>5.0212286118418874E-2</v>
      </c>
    </row>
    <row r="6766" spans="1:4" x14ac:dyDescent="0.25">
      <c r="A6766" s="10">
        <v>44113.125</v>
      </c>
      <c r="B6766" s="10">
        <f>DATE(1904,MONTH(Data_Warmte[[#This Row],[Datumtijd]]),DAY(Data_Warmte[[#This Row],[Datumtijd]]))+TIME(HOUR(Data_Warmte[[#This Row],[Datumtijd]]),MINUTE(Data_Warmte[[#This Row],[Datumtijd]]),SECOND(Data_Warmte[[#This Row],[Datumtijd]]))</f>
        <v>1744.125</v>
      </c>
      <c r="C6766" s="11">
        <v>2.1690000000000001E-5</v>
      </c>
      <c r="D6766" s="7">
        <f>Data_Warmte[[#This Row],[Fractie]]/MAX(Data_Warmte[Fractie])</f>
        <v>5.2512270294527742E-2</v>
      </c>
    </row>
    <row r="6767" spans="1:4" x14ac:dyDescent="0.25">
      <c r="A6767" s="10">
        <v>44113.166666666664</v>
      </c>
      <c r="B6767" s="10">
        <f>DATE(1904,MONTH(Data_Warmte[[#This Row],[Datumtijd]]),DAY(Data_Warmte[[#This Row],[Datumtijd]]))+TIME(HOUR(Data_Warmte[[#This Row],[Datumtijd]]),MINUTE(Data_Warmte[[#This Row],[Datumtijd]]),SECOND(Data_Warmte[[#This Row],[Datumtijd]]))</f>
        <v>1744.1666666666667</v>
      </c>
      <c r="C6767" s="11">
        <v>2.7250000000000002E-5</v>
      </c>
      <c r="D6767" s="7">
        <f>Data_Warmte[[#This Row],[Fractie]]/MAX(Data_Warmte[Fractie])</f>
        <v>6.5973230314701758E-2</v>
      </c>
    </row>
    <row r="6768" spans="1:4" x14ac:dyDescent="0.25">
      <c r="A6768" s="10">
        <v>44113.208333333336</v>
      </c>
      <c r="B6768" s="10">
        <f>DATE(1904,MONTH(Data_Warmte[[#This Row],[Datumtijd]]),DAY(Data_Warmte[[#This Row],[Datumtijd]]))+TIME(HOUR(Data_Warmte[[#This Row],[Datumtijd]]),MINUTE(Data_Warmte[[#This Row],[Datumtijd]]),SECOND(Data_Warmte[[#This Row],[Datumtijd]]))</f>
        <v>1744.2083333333333</v>
      </c>
      <c r="C6768" s="11">
        <v>3.8323000000000006E-5</v>
      </c>
      <c r="D6768" s="7">
        <f>Data_Warmte[[#This Row],[Fractie]]/MAX(Data_Warmte[Fractie])</f>
        <v>9.278136166423176E-2</v>
      </c>
    </row>
    <row r="6769" spans="1:4" x14ac:dyDescent="0.25">
      <c r="A6769" s="10">
        <v>44113.25</v>
      </c>
      <c r="B6769" s="10">
        <f>DATE(1904,MONTH(Data_Warmte[[#This Row],[Datumtijd]]),DAY(Data_Warmte[[#This Row],[Datumtijd]]))+TIME(HOUR(Data_Warmte[[#This Row],[Datumtijd]]),MINUTE(Data_Warmte[[#This Row],[Datumtijd]]),SECOND(Data_Warmte[[#This Row],[Datumtijd]]))</f>
        <v>1744.25</v>
      </c>
      <c r="C6769" s="11">
        <v>1.0114430000000001E-4</v>
      </c>
      <c r="D6769" s="7">
        <f>Data_Warmte[[#This Row],[Fractie]]/MAX(Data_Warmte[Fractie])</f>
        <v>0.24487398895116658</v>
      </c>
    </row>
    <row r="6770" spans="1:4" x14ac:dyDescent="0.25">
      <c r="A6770" s="10">
        <v>44113.291666666664</v>
      </c>
      <c r="B6770" s="10">
        <f>DATE(1904,MONTH(Data_Warmte[[#This Row],[Datumtijd]]),DAY(Data_Warmte[[#This Row],[Datumtijd]]))+TIME(HOUR(Data_Warmte[[#This Row],[Datumtijd]]),MINUTE(Data_Warmte[[#This Row],[Datumtijd]]),SECOND(Data_Warmte[[#This Row],[Datumtijd]]))</f>
        <v>1744.2916666666667</v>
      </c>
      <c r="C6770" s="11">
        <v>1.3743679999999998E-4</v>
      </c>
      <c r="D6770" s="7">
        <f>Data_Warmte[[#This Row],[Fractie]]/MAX(Data_Warmte[Fractie])</f>
        <v>0.33273943706846237</v>
      </c>
    </row>
    <row r="6771" spans="1:4" x14ac:dyDescent="0.25">
      <c r="A6771" s="10">
        <v>44113.333333333336</v>
      </c>
      <c r="B6771" s="10">
        <f>DATE(1904,MONTH(Data_Warmte[[#This Row],[Datumtijd]]),DAY(Data_Warmte[[#This Row],[Datumtijd]]))+TIME(HOUR(Data_Warmte[[#This Row],[Datumtijd]]),MINUTE(Data_Warmte[[#This Row],[Datumtijd]]),SECOND(Data_Warmte[[#This Row],[Datumtijd]]))</f>
        <v>1744.3333333333333</v>
      </c>
      <c r="C6771" s="11">
        <v>1.3818249999999999E-4</v>
      </c>
      <c r="D6771" s="7">
        <f>Data_Warmte[[#This Row],[Fractie]]/MAX(Data_Warmte[Fractie])</f>
        <v>0.33454480359490912</v>
      </c>
    </row>
    <row r="6772" spans="1:4" x14ac:dyDescent="0.25">
      <c r="A6772" s="10">
        <v>44113.375</v>
      </c>
      <c r="B6772" s="10">
        <f>DATE(1904,MONTH(Data_Warmte[[#This Row],[Datumtijd]]),DAY(Data_Warmte[[#This Row],[Datumtijd]]))+TIME(HOUR(Data_Warmte[[#This Row],[Datumtijd]]),MINUTE(Data_Warmte[[#This Row],[Datumtijd]]),SECOND(Data_Warmte[[#This Row],[Datumtijd]]))</f>
        <v>1744.375</v>
      </c>
      <c r="C6772" s="11">
        <v>1.0696368000000002E-4</v>
      </c>
      <c r="D6772" s="7">
        <f>Data_Warmte[[#This Row],[Fractie]]/MAX(Data_Warmte[Fractie])</f>
        <v>0.25896291728249754</v>
      </c>
    </row>
    <row r="6773" spans="1:4" x14ac:dyDescent="0.25">
      <c r="A6773" s="10">
        <v>44113.416666666664</v>
      </c>
      <c r="B6773" s="10">
        <f>DATE(1904,MONTH(Data_Warmte[[#This Row],[Datumtijd]]),DAY(Data_Warmte[[#This Row],[Datumtijd]]))+TIME(HOUR(Data_Warmte[[#This Row],[Datumtijd]]),MINUTE(Data_Warmte[[#This Row],[Datumtijd]]),SECOND(Data_Warmte[[#This Row],[Datumtijd]]))</f>
        <v>1744.4166666666667</v>
      </c>
      <c r="C6773" s="11">
        <v>7.1733939999999997E-5</v>
      </c>
      <c r="D6773" s="7">
        <f>Data_Warmte[[#This Row],[Fractie]]/MAX(Data_Warmte[Fractie])</f>
        <v>0.17367044935783474</v>
      </c>
    </row>
    <row r="6774" spans="1:4" x14ac:dyDescent="0.25">
      <c r="A6774" s="10">
        <v>44113.458333333336</v>
      </c>
      <c r="B6774" s="10">
        <f>DATE(1904,MONTH(Data_Warmte[[#This Row],[Datumtijd]]),DAY(Data_Warmte[[#This Row],[Datumtijd]]))+TIME(HOUR(Data_Warmte[[#This Row],[Datumtijd]]),MINUTE(Data_Warmte[[#This Row],[Datumtijd]]),SECOND(Data_Warmte[[#This Row],[Datumtijd]]))</f>
        <v>1744.4583333333333</v>
      </c>
      <c r="C6774" s="11">
        <v>4.9328990000000008E-5</v>
      </c>
      <c r="D6774" s="7">
        <f>Data_Warmte[[#This Row],[Fractie]]/MAX(Data_Warmte[Fractie])</f>
        <v>0.11942725939308697</v>
      </c>
    </row>
    <row r="6775" spans="1:4" x14ac:dyDescent="0.25">
      <c r="A6775" s="10">
        <v>44113.5</v>
      </c>
      <c r="B6775" s="10">
        <f>DATE(1904,MONTH(Data_Warmte[[#This Row],[Datumtijd]]),DAY(Data_Warmte[[#This Row],[Datumtijd]]))+TIME(HOUR(Data_Warmte[[#This Row],[Datumtijd]]),MINUTE(Data_Warmte[[#This Row],[Datumtijd]]),SECOND(Data_Warmte[[#This Row],[Datumtijd]]))</f>
        <v>1744.5</v>
      </c>
      <c r="C6775" s="11">
        <v>4.1705900000000003E-5</v>
      </c>
      <c r="D6775" s="7">
        <f>Data_Warmte[[#This Row],[Fractie]]/MAX(Data_Warmte[Fractie])</f>
        <v>0.10097148426355669</v>
      </c>
    </row>
    <row r="6776" spans="1:4" x14ac:dyDescent="0.25">
      <c r="A6776" s="10">
        <v>44113.541666666664</v>
      </c>
      <c r="B6776" s="10">
        <f>DATE(1904,MONTH(Data_Warmte[[#This Row],[Datumtijd]]),DAY(Data_Warmte[[#This Row],[Datumtijd]]))+TIME(HOUR(Data_Warmte[[#This Row],[Datumtijd]]),MINUTE(Data_Warmte[[#This Row],[Datumtijd]]),SECOND(Data_Warmte[[#This Row],[Datumtijd]]))</f>
        <v>1744.5416666666667</v>
      </c>
      <c r="C6776" s="11">
        <v>3.4929999999999999E-5</v>
      </c>
      <c r="D6776" s="7">
        <f>Data_Warmte[[#This Row],[Fractie]]/MAX(Data_Warmte[Fractie])</f>
        <v>8.4566786601560806E-2</v>
      </c>
    </row>
    <row r="6777" spans="1:4" x14ac:dyDescent="0.25">
      <c r="A6777" s="10">
        <v>44113.583333333336</v>
      </c>
      <c r="B6777" s="10">
        <f>DATE(1904,MONTH(Data_Warmte[[#This Row],[Datumtijd]]),DAY(Data_Warmte[[#This Row],[Datumtijd]]))+TIME(HOUR(Data_Warmte[[#This Row],[Datumtijd]]),MINUTE(Data_Warmte[[#This Row],[Datumtijd]]),SECOND(Data_Warmte[[#This Row],[Datumtijd]]))</f>
        <v>1744.5833333333333</v>
      </c>
      <c r="C6777" s="11">
        <v>3.4950000000000002E-5</v>
      </c>
      <c r="D6777" s="7">
        <f>Data_Warmte[[#This Row],[Fractie]]/MAX(Data_Warmte[Fractie])</f>
        <v>8.4615207321057845E-2</v>
      </c>
    </row>
    <row r="6778" spans="1:4" x14ac:dyDescent="0.25">
      <c r="A6778" s="10">
        <v>44113.625</v>
      </c>
      <c r="B6778" s="10">
        <f>DATE(1904,MONTH(Data_Warmte[[#This Row],[Datumtijd]]),DAY(Data_Warmte[[#This Row],[Datumtijd]]))+TIME(HOUR(Data_Warmte[[#This Row],[Datumtijd]]),MINUTE(Data_Warmte[[#This Row],[Datumtijd]]),SECOND(Data_Warmte[[#This Row],[Datumtijd]]))</f>
        <v>1744.625</v>
      </c>
      <c r="C6778" s="11">
        <v>3.5234019999999969E-5</v>
      </c>
      <c r="D6778" s="7">
        <f>Data_Warmte[[#This Row],[Fractie]]/MAX(Data_Warmte[Fractie])</f>
        <v>8.5302829958635071E-2</v>
      </c>
    </row>
    <row r="6779" spans="1:4" x14ac:dyDescent="0.25">
      <c r="A6779" s="10">
        <v>44113.666666666664</v>
      </c>
      <c r="B6779" s="10">
        <f>DATE(1904,MONTH(Data_Warmte[[#This Row],[Datumtijd]]),DAY(Data_Warmte[[#This Row],[Datumtijd]]))+TIME(HOUR(Data_Warmte[[#This Row],[Datumtijd]]),MINUTE(Data_Warmte[[#This Row],[Datumtijd]]),SECOND(Data_Warmte[[#This Row],[Datumtijd]]))</f>
        <v>1744.6666666666667</v>
      </c>
      <c r="C6779" s="11">
        <v>7.6055599999999991E-5</v>
      </c>
      <c r="D6779" s="7">
        <f>Data_Warmte[[#This Row],[Fractie]]/MAX(Data_Warmte[Fractie])</f>
        <v>0.18413334368891118</v>
      </c>
    </row>
    <row r="6780" spans="1:4" x14ac:dyDescent="0.25">
      <c r="A6780" s="10">
        <v>44113.708333333336</v>
      </c>
      <c r="B6780" s="10">
        <f>DATE(1904,MONTH(Data_Warmte[[#This Row],[Datumtijd]]),DAY(Data_Warmte[[#This Row],[Datumtijd]]))+TIME(HOUR(Data_Warmte[[#This Row],[Datumtijd]]),MINUTE(Data_Warmte[[#This Row],[Datumtijd]]),SECOND(Data_Warmte[[#This Row],[Datumtijd]]))</f>
        <v>1744.7083333333333</v>
      </c>
      <c r="C6780" s="11">
        <v>1.0864732E-4</v>
      </c>
      <c r="D6780" s="7">
        <f>Data_Warmte[[#This Row],[Fractie]]/MAX(Data_Warmte[Fractie])</f>
        <v>0.26303907029119639</v>
      </c>
    </row>
    <row r="6781" spans="1:4" x14ac:dyDescent="0.25">
      <c r="A6781" s="10">
        <v>44113.75</v>
      </c>
      <c r="B6781" s="10">
        <f>DATE(1904,MONTH(Data_Warmte[[#This Row],[Datumtijd]]),DAY(Data_Warmte[[#This Row],[Datumtijd]]))+TIME(HOUR(Data_Warmte[[#This Row],[Datumtijd]]),MINUTE(Data_Warmte[[#This Row],[Datumtijd]]),SECOND(Data_Warmte[[#This Row],[Datumtijd]]))</f>
        <v>1744.75</v>
      </c>
      <c r="C6781" s="11">
        <v>1.1992247999999999E-4</v>
      </c>
      <c r="D6781" s="7">
        <f>Data_Warmte[[#This Row],[Fractie]]/MAX(Data_Warmte[Fractie])</f>
        <v>0.29033663827340234</v>
      </c>
    </row>
    <row r="6782" spans="1:4" x14ac:dyDescent="0.25">
      <c r="A6782" s="10">
        <v>44113.791666666664</v>
      </c>
      <c r="B6782" s="10">
        <f>DATE(1904,MONTH(Data_Warmte[[#This Row],[Datumtijd]]),DAY(Data_Warmte[[#This Row],[Datumtijd]]))+TIME(HOUR(Data_Warmte[[#This Row],[Datumtijd]]),MINUTE(Data_Warmte[[#This Row],[Datumtijd]]),SECOND(Data_Warmte[[#This Row],[Datumtijd]]))</f>
        <v>1744.7916666666667</v>
      </c>
      <c r="C6782" s="11">
        <v>1.1933873999999997E-4</v>
      </c>
      <c r="D6782" s="7">
        <f>Data_Warmte[[#This Row],[Fractie]]/MAX(Data_Warmte[Fractie])</f>
        <v>0.28892338273344254</v>
      </c>
    </row>
    <row r="6783" spans="1:4" x14ac:dyDescent="0.25">
      <c r="A6783" s="10">
        <v>44113.833333333336</v>
      </c>
      <c r="B6783" s="10">
        <f>DATE(1904,MONTH(Data_Warmte[[#This Row],[Datumtijd]]),DAY(Data_Warmte[[#This Row],[Datumtijd]]))+TIME(HOUR(Data_Warmte[[#This Row],[Datumtijd]]),MINUTE(Data_Warmte[[#This Row],[Datumtijd]]),SECOND(Data_Warmte[[#This Row],[Datumtijd]]))</f>
        <v>1744.8333333333333</v>
      </c>
      <c r="C6783" s="11">
        <v>1.0198900000000003E-4</v>
      </c>
      <c r="D6783" s="7">
        <f>Data_Warmte[[#This Row],[Fractie]]/MAX(Data_Warmte[Fractie])</f>
        <v>0.24691903803912363</v>
      </c>
    </row>
    <row r="6784" spans="1:4" x14ac:dyDescent="0.25">
      <c r="A6784" s="10">
        <v>44113.875</v>
      </c>
      <c r="B6784" s="10">
        <f>DATE(1904,MONTH(Data_Warmte[[#This Row],[Datumtijd]]),DAY(Data_Warmte[[#This Row],[Datumtijd]]))+TIME(HOUR(Data_Warmte[[#This Row],[Datumtijd]]),MINUTE(Data_Warmte[[#This Row],[Datumtijd]]),SECOND(Data_Warmte[[#This Row],[Datumtijd]]))</f>
        <v>1744.875</v>
      </c>
      <c r="C6784" s="11">
        <v>8.1034769999999997E-5</v>
      </c>
      <c r="D6784" s="7">
        <f>Data_Warmte[[#This Row],[Fractie]]/MAX(Data_Warmte[Fractie])</f>
        <v>0.19618809338381224</v>
      </c>
    </row>
    <row r="6785" spans="1:4" x14ac:dyDescent="0.25">
      <c r="A6785" s="10">
        <v>44113.916666666664</v>
      </c>
      <c r="B6785" s="10">
        <f>DATE(1904,MONTH(Data_Warmte[[#This Row],[Datumtijd]]),DAY(Data_Warmte[[#This Row],[Datumtijd]]))+TIME(HOUR(Data_Warmte[[#This Row],[Datumtijd]]),MINUTE(Data_Warmte[[#This Row],[Datumtijd]]),SECOND(Data_Warmte[[#This Row],[Datumtijd]]))</f>
        <v>1744.9166666666667</v>
      </c>
      <c r="C6785" s="11">
        <v>5.8280559999999996E-5</v>
      </c>
      <c r="D6785" s="7">
        <f>Data_Warmte[[#This Row],[Fractie]]/MAX(Data_Warmte[Fractie])</f>
        <v>0.14109933239448785</v>
      </c>
    </row>
    <row r="6786" spans="1:4" x14ac:dyDescent="0.25">
      <c r="A6786" s="10">
        <v>44113.958333333336</v>
      </c>
      <c r="B6786" s="10">
        <f>DATE(1904,MONTH(Data_Warmte[[#This Row],[Datumtijd]]),DAY(Data_Warmte[[#This Row],[Datumtijd]]))+TIME(HOUR(Data_Warmte[[#This Row],[Datumtijd]]),MINUTE(Data_Warmte[[#This Row],[Datumtijd]]),SECOND(Data_Warmte[[#This Row],[Datumtijd]]))</f>
        <v>1744.9583333333333</v>
      </c>
      <c r="C6786" s="11">
        <v>3.519998E-5</v>
      </c>
      <c r="D6786" s="7">
        <f>Data_Warmte[[#This Row],[Fractie]]/MAX(Data_Warmte[Fractie])</f>
        <v>8.5220417894051201E-2</v>
      </c>
    </row>
    <row r="6787" spans="1:4" x14ac:dyDescent="0.25">
      <c r="A6787" s="10">
        <v>44114</v>
      </c>
      <c r="B6787" s="10">
        <f>DATE(1904,MONTH(Data_Warmte[[#This Row],[Datumtijd]]),DAY(Data_Warmte[[#This Row],[Datumtijd]]))+TIME(HOUR(Data_Warmte[[#This Row],[Datumtijd]]),MINUTE(Data_Warmte[[#This Row],[Datumtijd]]),SECOND(Data_Warmte[[#This Row],[Datumtijd]]))</f>
        <v>1745</v>
      </c>
      <c r="C6787" s="11">
        <v>2.9701240000000002E-5</v>
      </c>
      <c r="D6787" s="7">
        <f>Data_Warmte[[#This Row],[Fractie]]/MAX(Data_Warmte[Fractie])</f>
        <v>7.1907770537696605E-2</v>
      </c>
    </row>
    <row r="6788" spans="1:4" x14ac:dyDescent="0.25">
      <c r="A6788" s="10">
        <v>44114.041666666664</v>
      </c>
      <c r="B6788" s="10">
        <f>DATE(1904,MONTH(Data_Warmte[[#This Row],[Datumtijd]]),DAY(Data_Warmte[[#This Row],[Datumtijd]]))+TIME(HOUR(Data_Warmte[[#This Row],[Datumtijd]]),MINUTE(Data_Warmte[[#This Row],[Datumtijd]]),SECOND(Data_Warmte[[#This Row],[Datumtijd]]))</f>
        <v>1745.0416666666667</v>
      </c>
      <c r="C6788" s="11">
        <v>2.504444E-5</v>
      </c>
      <c r="D6788" s="7">
        <f>Data_Warmte[[#This Row],[Fractie]]/MAX(Data_Warmte[Fractie])</f>
        <v>6.0633490210008405E-2</v>
      </c>
    </row>
    <row r="6789" spans="1:4" x14ac:dyDescent="0.25">
      <c r="A6789" s="10">
        <v>44114.083333333336</v>
      </c>
      <c r="B6789" s="10">
        <f>DATE(1904,MONTH(Data_Warmte[[#This Row],[Datumtijd]]),DAY(Data_Warmte[[#This Row],[Datumtijd]]))+TIME(HOUR(Data_Warmte[[#This Row],[Datumtijd]]),MINUTE(Data_Warmte[[#This Row],[Datumtijd]]),SECOND(Data_Warmte[[#This Row],[Datumtijd]]))</f>
        <v>1745.0833333333333</v>
      </c>
      <c r="C6789" s="11">
        <v>2.3599039999999995E-5</v>
      </c>
      <c r="D6789" s="7">
        <f>Data_Warmte[[#This Row],[Fractie]]/MAX(Data_Warmte[Fractie])</f>
        <v>5.7134124811958127E-2</v>
      </c>
    </row>
    <row r="6790" spans="1:4" x14ac:dyDescent="0.25">
      <c r="A6790" s="10">
        <v>44114.125</v>
      </c>
      <c r="B6790" s="10">
        <f>DATE(1904,MONTH(Data_Warmte[[#This Row],[Datumtijd]]),DAY(Data_Warmte[[#This Row],[Datumtijd]]))+TIME(HOUR(Data_Warmte[[#This Row],[Datumtijd]]),MINUTE(Data_Warmte[[#This Row],[Datumtijd]]),SECOND(Data_Warmte[[#This Row],[Datumtijd]]))</f>
        <v>1745.125</v>
      </c>
      <c r="C6790" s="11">
        <v>1.9400000000000001E-5</v>
      </c>
      <c r="D6790" s="7">
        <f>Data_Warmte[[#This Row],[Fractie]]/MAX(Data_Warmte[Fractie])</f>
        <v>4.6968097912117944E-2</v>
      </c>
    </row>
    <row r="6791" spans="1:4" x14ac:dyDescent="0.25">
      <c r="A6791" s="10">
        <v>44114.166666666664</v>
      </c>
      <c r="B6791" s="10">
        <f>DATE(1904,MONTH(Data_Warmte[[#This Row],[Datumtijd]]),DAY(Data_Warmte[[#This Row],[Datumtijd]]))+TIME(HOUR(Data_Warmte[[#This Row],[Datumtijd]]),MINUTE(Data_Warmte[[#This Row],[Datumtijd]]),SECOND(Data_Warmte[[#This Row],[Datumtijd]]))</f>
        <v>1745.1666666666667</v>
      </c>
      <c r="C6791" s="11">
        <v>2.0959999999999999E-5</v>
      </c>
      <c r="D6791" s="7">
        <f>Data_Warmte[[#This Row],[Fractie]]/MAX(Data_Warmte[Fractie])</f>
        <v>5.0744914032886189E-2</v>
      </c>
    </row>
    <row r="6792" spans="1:4" x14ac:dyDescent="0.25">
      <c r="A6792" s="10">
        <v>44114.208333333336</v>
      </c>
      <c r="B6792" s="10">
        <f>DATE(1904,MONTH(Data_Warmte[[#This Row],[Datumtijd]]),DAY(Data_Warmte[[#This Row],[Datumtijd]]))+TIME(HOUR(Data_Warmte[[#This Row],[Datumtijd]]),MINUTE(Data_Warmte[[#This Row],[Datumtijd]]),SECOND(Data_Warmte[[#This Row],[Datumtijd]]))</f>
        <v>1745.2083333333333</v>
      </c>
      <c r="C6792" s="11">
        <v>2.5243850000000001E-5</v>
      </c>
      <c r="D6792" s="7">
        <f>Data_Warmte[[#This Row],[Fractie]]/MAX(Data_Warmte[Fractie])</f>
        <v>6.1116268993753532E-2</v>
      </c>
    </row>
    <row r="6793" spans="1:4" x14ac:dyDescent="0.25">
      <c r="A6793" s="10">
        <v>44114.25</v>
      </c>
      <c r="B6793" s="10">
        <f>DATE(1904,MONTH(Data_Warmte[[#This Row],[Datumtijd]]),DAY(Data_Warmte[[#This Row],[Datumtijd]]))+TIME(HOUR(Data_Warmte[[#This Row],[Datumtijd]]),MINUTE(Data_Warmte[[#This Row],[Datumtijd]]),SECOND(Data_Warmte[[#This Row],[Datumtijd]]))</f>
        <v>1745.25</v>
      </c>
      <c r="C6793" s="11">
        <v>6.5430079999999994E-5</v>
      </c>
      <c r="D6793" s="7">
        <f>Data_Warmte[[#This Row],[Fractie]]/MAX(Data_Warmte[Fractie])</f>
        <v>0.15840857751740772</v>
      </c>
    </row>
    <row r="6794" spans="1:4" x14ac:dyDescent="0.25">
      <c r="A6794" s="10">
        <v>44114.291666666664</v>
      </c>
      <c r="B6794" s="10">
        <f>DATE(1904,MONTH(Data_Warmte[[#This Row],[Datumtijd]]),DAY(Data_Warmte[[#This Row],[Datumtijd]]))+TIME(HOUR(Data_Warmte[[#This Row],[Datumtijd]]),MINUTE(Data_Warmte[[#This Row],[Datumtijd]]),SECOND(Data_Warmte[[#This Row],[Datumtijd]]))</f>
        <v>1745.2916666666667</v>
      </c>
      <c r="C6794" s="11">
        <v>1.2924694E-4</v>
      </c>
      <c r="D6794" s="7">
        <f>Data_Warmte[[#This Row],[Fractie]]/MAX(Data_Warmte[Fractie])</f>
        <v>0.31291149137946561</v>
      </c>
    </row>
    <row r="6795" spans="1:4" x14ac:dyDescent="0.25">
      <c r="A6795" s="10">
        <v>44114.333333333336</v>
      </c>
      <c r="B6795" s="10">
        <f>DATE(1904,MONTH(Data_Warmte[[#This Row],[Datumtijd]]),DAY(Data_Warmte[[#This Row],[Datumtijd]]))+TIME(HOUR(Data_Warmte[[#This Row],[Datumtijd]]),MINUTE(Data_Warmte[[#This Row],[Datumtijd]]),SECOND(Data_Warmte[[#This Row],[Datumtijd]]))</f>
        <v>1745.3333333333333</v>
      </c>
      <c r="C6795" s="11">
        <v>1.6829910000000002E-4</v>
      </c>
      <c r="D6795" s="7">
        <f>Data_Warmte[[#This Row],[Fractie]]/MAX(Data_Warmte[Fractie])</f>
        <v>0.4074581756351201</v>
      </c>
    </row>
    <row r="6796" spans="1:4" x14ac:dyDescent="0.25">
      <c r="A6796" s="10">
        <v>44114.375</v>
      </c>
      <c r="B6796" s="10">
        <f>DATE(1904,MONTH(Data_Warmte[[#This Row],[Datumtijd]]),DAY(Data_Warmte[[#This Row],[Datumtijd]]))+TIME(HOUR(Data_Warmte[[#This Row],[Datumtijd]]),MINUTE(Data_Warmte[[#This Row],[Datumtijd]]),SECOND(Data_Warmte[[#This Row],[Datumtijd]]))</f>
        <v>1745.375</v>
      </c>
      <c r="C6796" s="11">
        <v>1.4801495000000002E-4</v>
      </c>
      <c r="D6796" s="7">
        <f>Data_Warmte[[#This Row],[Fractie]]/MAX(Data_Warmte[Fractie])</f>
        <v>0.35834951876583726</v>
      </c>
    </row>
    <row r="6797" spans="1:4" x14ac:dyDescent="0.25">
      <c r="A6797" s="10">
        <v>44114.416666666664</v>
      </c>
      <c r="B6797" s="10">
        <f>DATE(1904,MONTH(Data_Warmte[[#This Row],[Datumtijd]]),DAY(Data_Warmte[[#This Row],[Datumtijd]]))+TIME(HOUR(Data_Warmte[[#This Row],[Datumtijd]]),MINUTE(Data_Warmte[[#This Row],[Datumtijd]]),SECOND(Data_Warmte[[#This Row],[Datumtijd]]))</f>
        <v>1745.4166666666667</v>
      </c>
      <c r="C6797" s="11">
        <v>1.0045914E-4</v>
      </c>
      <c r="D6797" s="7">
        <f>Data_Warmte[[#This Row],[Fractie]]/MAX(Data_Warmte[Fractie])</f>
        <v>0.24321519194263735</v>
      </c>
    </row>
    <row r="6798" spans="1:4" x14ac:dyDescent="0.25">
      <c r="A6798" s="10">
        <v>44114.458333333336</v>
      </c>
      <c r="B6798" s="10">
        <f>DATE(1904,MONTH(Data_Warmte[[#This Row],[Datumtijd]]),DAY(Data_Warmte[[#This Row],[Datumtijd]]))+TIME(HOUR(Data_Warmte[[#This Row],[Datumtijd]]),MINUTE(Data_Warmte[[#This Row],[Datumtijd]]),SECOND(Data_Warmte[[#This Row],[Datumtijd]]))</f>
        <v>1745.4583333333333</v>
      </c>
      <c r="C6798" s="11">
        <v>7.5089439999999989E-5</v>
      </c>
      <c r="D6798" s="7">
        <f>Data_Warmte[[#This Row],[Fractie]]/MAX(Data_Warmte[Fractie])</f>
        <v>0.18179423557144872</v>
      </c>
    </row>
    <row r="6799" spans="1:4" x14ac:dyDescent="0.25">
      <c r="A6799" s="10">
        <v>44114.5</v>
      </c>
      <c r="B6799" s="10">
        <f>DATE(1904,MONTH(Data_Warmte[[#This Row],[Datumtijd]]),DAY(Data_Warmte[[#This Row],[Datumtijd]]))+TIME(HOUR(Data_Warmte[[#This Row],[Datumtijd]]),MINUTE(Data_Warmte[[#This Row],[Datumtijd]]),SECOND(Data_Warmte[[#This Row],[Datumtijd]]))</f>
        <v>1745.5</v>
      </c>
      <c r="C6799" s="11">
        <v>6.1735550000000016E-5</v>
      </c>
      <c r="D6799" s="7">
        <f>Data_Warmte[[#This Row],[Fractie]]/MAX(Data_Warmte[Fractie])</f>
        <v>0.14946398747723988</v>
      </c>
    </row>
    <row r="6800" spans="1:4" x14ac:dyDescent="0.25">
      <c r="A6800" s="10">
        <v>44114.541666666664</v>
      </c>
      <c r="B6800" s="10">
        <f>DATE(1904,MONTH(Data_Warmte[[#This Row],[Datumtijd]]),DAY(Data_Warmte[[#This Row],[Datumtijd]]))+TIME(HOUR(Data_Warmte[[#This Row],[Datumtijd]]),MINUTE(Data_Warmte[[#This Row],[Datumtijd]]),SECOND(Data_Warmte[[#This Row],[Datumtijd]]))</f>
        <v>1745.5416666666667</v>
      </c>
      <c r="C6800" s="11">
        <v>4.1839999999999999E-5</v>
      </c>
      <c r="D6800" s="7">
        <f>Data_Warmte[[#This Row],[Fractie]]/MAX(Data_Warmte[Fractie])</f>
        <v>0.10129614518778426</v>
      </c>
    </row>
    <row r="6801" spans="1:4" x14ac:dyDescent="0.25">
      <c r="A6801" s="10">
        <v>44114.583333333336</v>
      </c>
      <c r="B6801" s="10">
        <f>DATE(1904,MONTH(Data_Warmte[[#This Row],[Datumtijd]]),DAY(Data_Warmte[[#This Row],[Datumtijd]]))+TIME(HOUR(Data_Warmte[[#This Row],[Datumtijd]]),MINUTE(Data_Warmte[[#This Row],[Datumtijd]]),SECOND(Data_Warmte[[#This Row],[Datumtijd]]))</f>
        <v>1745.5833333333333</v>
      </c>
      <c r="C6801" s="11">
        <v>4.1903600000000003E-5</v>
      </c>
      <c r="D6801" s="7">
        <f>Data_Warmte[[#This Row],[Fractie]]/MAX(Data_Warmte[Fractie])</f>
        <v>0.10145012307578483</v>
      </c>
    </row>
    <row r="6802" spans="1:4" x14ac:dyDescent="0.25">
      <c r="A6802" s="10">
        <v>44114.625</v>
      </c>
      <c r="B6802" s="10">
        <f>DATE(1904,MONTH(Data_Warmte[[#This Row],[Datumtijd]]),DAY(Data_Warmte[[#This Row],[Datumtijd]]))+TIME(HOUR(Data_Warmte[[#This Row],[Datumtijd]]),MINUTE(Data_Warmte[[#This Row],[Datumtijd]]),SECOND(Data_Warmte[[#This Row],[Datumtijd]]))</f>
        <v>1745.625</v>
      </c>
      <c r="C6802" s="11">
        <v>5.786138000000002E-5</v>
      </c>
      <c r="D6802" s="7">
        <f>Data_Warmte[[#This Row],[Fractie]]/MAX(Data_Warmte[Fractie])</f>
        <v>0.14008448253454969</v>
      </c>
    </row>
    <row r="6803" spans="1:4" x14ac:dyDescent="0.25">
      <c r="A6803" s="10">
        <v>44114.666666666664</v>
      </c>
      <c r="B6803" s="10">
        <f>DATE(1904,MONTH(Data_Warmte[[#This Row],[Datumtijd]]),DAY(Data_Warmte[[#This Row],[Datumtijd]]))+TIME(HOUR(Data_Warmte[[#This Row],[Datumtijd]]),MINUTE(Data_Warmte[[#This Row],[Datumtijd]]),SECOND(Data_Warmte[[#This Row],[Datumtijd]]))</f>
        <v>1745.6666666666667</v>
      </c>
      <c r="C6803" s="11">
        <v>7.2819540000000006E-5</v>
      </c>
      <c r="D6803" s="7">
        <f>Data_Warmte[[#This Row],[Fractie]]/MAX(Data_Warmte[Fractie])</f>
        <v>0.17629872601213348</v>
      </c>
    </row>
    <row r="6804" spans="1:4" x14ac:dyDescent="0.25">
      <c r="A6804" s="10">
        <v>44114.708333333336</v>
      </c>
      <c r="B6804" s="10">
        <f>DATE(1904,MONTH(Data_Warmte[[#This Row],[Datumtijd]]),DAY(Data_Warmte[[#This Row],[Datumtijd]]))+TIME(HOUR(Data_Warmte[[#This Row],[Datumtijd]]),MINUTE(Data_Warmte[[#This Row],[Datumtijd]]),SECOND(Data_Warmte[[#This Row],[Datumtijd]]))</f>
        <v>1745.7083333333333</v>
      </c>
      <c r="C6804" s="11">
        <v>1.0519394000000001E-4</v>
      </c>
      <c r="D6804" s="7">
        <f>Data_Warmte[[#This Row],[Fractie]]/MAX(Data_Warmte[Fractie])</f>
        <v>0.25467831307636396</v>
      </c>
    </row>
    <row r="6805" spans="1:4" x14ac:dyDescent="0.25">
      <c r="A6805" s="10">
        <v>44114.75</v>
      </c>
      <c r="B6805" s="10">
        <f>DATE(1904,MONTH(Data_Warmte[[#This Row],[Datumtijd]]),DAY(Data_Warmte[[#This Row],[Datumtijd]]))+TIME(HOUR(Data_Warmte[[#This Row],[Datumtijd]]),MINUTE(Data_Warmte[[#This Row],[Datumtijd]]),SECOND(Data_Warmte[[#This Row],[Datumtijd]]))</f>
        <v>1745.75</v>
      </c>
      <c r="C6805" s="11">
        <v>1.1842288000000001E-4</v>
      </c>
      <c r="D6805" s="7">
        <f>Data_Warmte[[#This Row],[Fractie]]/MAX(Data_Warmte[Fractie])</f>
        <v>0.28670605272551514</v>
      </c>
    </row>
    <row r="6806" spans="1:4" x14ac:dyDescent="0.25">
      <c r="A6806" s="10">
        <v>44114.791666666664</v>
      </c>
      <c r="B6806" s="10">
        <f>DATE(1904,MONTH(Data_Warmte[[#This Row],[Datumtijd]]),DAY(Data_Warmte[[#This Row],[Datumtijd]]))+TIME(HOUR(Data_Warmte[[#This Row],[Datumtijd]]),MINUTE(Data_Warmte[[#This Row],[Datumtijd]]),SECOND(Data_Warmte[[#This Row],[Datumtijd]]))</f>
        <v>1745.7916666666667</v>
      </c>
      <c r="C6806" s="11">
        <v>1.1827000000000002E-4</v>
      </c>
      <c r="D6806" s="7">
        <f>Data_Warmte[[#This Row],[Fractie]]/MAX(Data_Warmte[Fractie])</f>
        <v>0.28633592474567993</v>
      </c>
    </row>
    <row r="6807" spans="1:4" x14ac:dyDescent="0.25">
      <c r="A6807" s="10">
        <v>44114.833333333336</v>
      </c>
      <c r="B6807" s="10">
        <f>DATE(1904,MONTH(Data_Warmte[[#This Row],[Datumtijd]]),DAY(Data_Warmte[[#This Row],[Datumtijd]]))+TIME(HOUR(Data_Warmte[[#This Row],[Datumtijd]]),MINUTE(Data_Warmte[[#This Row],[Datumtijd]]),SECOND(Data_Warmte[[#This Row],[Datumtijd]]))</f>
        <v>1745.8333333333333</v>
      </c>
      <c r="C6807" s="11">
        <v>1.0251704999999998E-4</v>
      </c>
      <c r="D6807" s="7">
        <f>Data_Warmte[[#This Row],[Fractie]]/MAX(Data_Warmte[Fractie])</f>
        <v>0.24819746608564383</v>
      </c>
    </row>
    <row r="6808" spans="1:4" x14ac:dyDescent="0.25">
      <c r="A6808" s="10">
        <v>44114.875</v>
      </c>
      <c r="B6808" s="10">
        <f>DATE(1904,MONTH(Data_Warmte[[#This Row],[Datumtijd]]),DAY(Data_Warmte[[#This Row],[Datumtijd]]))+TIME(HOUR(Data_Warmte[[#This Row],[Datumtijd]]),MINUTE(Data_Warmte[[#This Row],[Datumtijd]]),SECOND(Data_Warmte[[#This Row],[Datumtijd]]))</f>
        <v>1745.875</v>
      </c>
      <c r="C6808" s="11">
        <v>7.8876639999999986E-5</v>
      </c>
      <c r="D6808" s="7">
        <f>Data_Warmte[[#This Row],[Fractie]]/MAX(Data_Warmte[Fractie])</f>
        <v>0.19096318301540607</v>
      </c>
    </row>
    <row r="6809" spans="1:4" x14ac:dyDescent="0.25">
      <c r="A6809" s="10">
        <v>44114.916666666664</v>
      </c>
      <c r="B6809" s="10">
        <f>DATE(1904,MONTH(Data_Warmte[[#This Row],[Datumtijd]]),DAY(Data_Warmte[[#This Row],[Datumtijd]]))+TIME(HOUR(Data_Warmte[[#This Row],[Datumtijd]]),MINUTE(Data_Warmte[[#This Row],[Datumtijd]]),SECOND(Data_Warmte[[#This Row],[Datumtijd]]))</f>
        <v>1745.9166666666667</v>
      </c>
      <c r="C6809" s="11">
        <v>6.3610340000000006E-5</v>
      </c>
      <c r="D6809" s="7">
        <f>Data_Warmte[[#This Row],[Fractie]]/MAX(Data_Warmte[Fractie])</f>
        <v>0.15400292151253159</v>
      </c>
    </row>
    <row r="6810" spans="1:4" x14ac:dyDescent="0.25">
      <c r="A6810" s="10">
        <v>44114.958333333336</v>
      </c>
      <c r="B6810" s="10">
        <f>DATE(1904,MONTH(Data_Warmte[[#This Row],[Datumtijd]]),DAY(Data_Warmte[[#This Row],[Datumtijd]]))+TIME(HOUR(Data_Warmte[[#This Row],[Datumtijd]]),MINUTE(Data_Warmte[[#This Row],[Datumtijd]]),SECOND(Data_Warmte[[#This Row],[Datumtijd]]))</f>
        <v>1745.9583333333333</v>
      </c>
      <c r="C6810" s="11">
        <v>4.4594400000000008E-5</v>
      </c>
      <c r="D6810" s="7">
        <f>Data_Warmte[[#This Row],[Fractie]]/MAX(Data_Warmte[Fractie])</f>
        <v>0.10796464667691509</v>
      </c>
    </row>
    <row r="6811" spans="1:4" x14ac:dyDescent="0.25">
      <c r="A6811" s="10">
        <v>44115</v>
      </c>
      <c r="B6811" s="10">
        <f>DATE(1904,MONTH(Data_Warmte[[#This Row],[Datumtijd]]),DAY(Data_Warmte[[#This Row],[Datumtijd]]))+TIME(HOUR(Data_Warmte[[#This Row],[Datumtijd]]),MINUTE(Data_Warmte[[#This Row],[Datumtijd]]),SECOND(Data_Warmte[[#This Row],[Datumtijd]]))</f>
        <v>1746</v>
      </c>
      <c r="C6811" s="11">
        <v>3.4813250000000004E-5</v>
      </c>
      <c r="D6811" s="7">
        <f>Data_Warmte[[#This Row],[Fractie]]/MAX(Data_Warmte[Fractie])</f>
        <v>8.4284130651496925E-2</v>
      </c>
    </row>
    <row r="6812" spans="1:4" x14ac:dyDescent="0.25">
      <c r="A6812" s="10">
        <v>44115.041666666664</v>
      </c>
      <c r="B6812" s="10">
        <f>DATE(1904,MONTH(Data_Warmte[[#This Row],[Datumtijd]]),DAY(Data_Warmte[[#This Row],[Datumtijd]]))+TIME(HOUR(Data_Warmte[[#This Row],[Datumtijd]]),MINUTE(Data_Warmte[[#This Row],[Datumtijd]]),SECOND(Data_Warmte[[#This Row],[Datumtijd]]))</f>
        <v>1746.0416666666667</v>
      </c>
      <c r="C6812" s="11">
        <v>2.9661500000000001E-5</v>
      </c>
      <c r="D6812" s="7">
        <f>Data_Warmte[[#This Row],[Fractie]]/MAX(Data_Warmte[Fractie])</f>
        <v>7.1811558568056003E-2</v>
      </c>
    </row>
    <row r="6813" spans="1:4" x14ac:dyDescent="0.25">
      <c r="A6813" s="10">
        <v>44115.083333333336</v>
      </c>
      <c r="B6813" s="10">
        <f>DATE(1904,MONTH(Data_Warmte[[#This Row],[Datumtijd]]),DAY(Data_Warmte[[#This Row],[Datumtijd]]))+TIME(HOUR(Data_Warmte[[#This Row],[Datumtijd]]),MINUTE(Data_Warmte[[#This Row],[Datumtijd]]),SECOND(Data_Warmte[[#This Row],[Datumtijd]]))</f>
        <v>1746.0833333333333</v>
      </c>
      <c r="C6813" s="11">
        <v>2.932E-5</v>
      </c>
      <c r="D6813" s="7">
        <f>Data_Warmte[[#This Row],[Fractie]]/MAX(Data_Warmte[Fractie])</f>
        <v>7.0984774782644228E-2</v>
      </c>
    </row>
    <row r="6814" spans="1:4" x14ac:dyDescent="0.25">
      <c r="A6814" s="10">
        <v>44115.125</v>
      </c>
      <c r="B6814" s="10">
        <f>DATE(1904,MONTH(Data_Warmte[[#This Row],[Datumtijd]]),DAY(Data_Warmte[[#This Row],[Datumtijd]]))+TIME(HOUR(Data_Warmte[[#This Row],[Datumtijd]]),MINUTE(Data_Warmte[[#This Row],[Datumtijd]]),SECOND(Data_Warmte[[#This Row],[Datumtijd]]))</f>
        <v>1746.125</v>
      </c>
      <c r="C6814" s="11">
        <v>2.864E-5</v>
      </c>
      <c r="D6814" s="7">
        <f>Data_Warmte[[#This Row],[Fractie]]/MAX(Data_Warmte[Fractie])</f>
        <v>6.9338470319745257E-2</v>
      </c>
    </row>
    <row r="6815" spans="1:4" x14ac:dyDescent="0.25">
      <c r="A6815" s="10">
        <v>44115.166666666664</v>
      </c>
      <c r="B6815" s="10">
        <f>DATE(1904,MONTH(Data_Warmte[[#This Row],[Datumtijd]]),DAY(Data_Warmte[[#This Row],[Datumtijd]]))+TIME(HOUR(Data_Warmte[[#This Row],[Datumtijd]]),MINUTE(Data_Warmte[[#This Row],[Datumtijd]]),SECOND(Data_Warmte[[#This Row],[Datumtijd]]))</f>
        <v>1746.1666666666667</v>
      </c>
      <c r="C6815" s="11">
        <v>3.0599999999999998E-5</v>
      </c>
      <c r="D6815" s="7">
        <f>Data_Warmte[[#This Row],[Fractie]]/MAX(Data_Warmte[Fractie])</f>
        <v>7.4083700830454069E-2</v>
      </c>
    </row>
    <row r="6816" spans="1:4" x14ac:dyDescent="0.25">
      <c r="A6816" s="10">
        <v>44115.208333333336</v>
      </c>
      <c r="B6816" s="10">
        <f>DATE(1904,MONTH(Data_Warmte[[#This Row],[Datumtijd]]),DAY(Data_Warmte[[#This Row],[Datumtijd]]))+TIME(HOUR(Data_Warmte[[#This Row],[Datumtijd]]),MINUTE(Data_Warmte[[#This Row],[Datumtijd]]),SECOND(Data_Warmte[[#This Row],[Datumtijd]]))</f>
        <v>1746.2083333333333</v>
      </c>
      <c r="C6816" s="11">
        <v>3.5790000000000001E-5</v>
      </c>
      <c r="D6816" s="7">
        <f>Data_Warmte[[#This Row],[Fractie]]/MAX(Data_Warmte[Fractie])</f>
        <v>8.6648877539933056E-2</v>
      </c>
    </row>
    <row r="6817" spans="1:4" x14ac:dyDescent="0.25">
      <c r="A6817" s="10">
        <v>44115.25</v>
      </c>
      <c r="B6817" s="10">
        <f>DATE(1904,MONTH(Data_Warmte[[#This Row],[Datumtijd]]),DAY(Data_Warmte[[#This Row],[Datumtijd]]))+TIME(HOUR(Data_Warmte[[#This Row],[Datumtijd]]),MINUTE(Data_Warmte[[#This Row],[Datumtijd]]),SECOND(Data_Warmte[[#This Row],[Datumtijd]]))</f>
        <v>1746.25</v>
      </c>
      <c r="C6817" s="11">
        <v>5.661918E-5</v>
      </c>
      <c r="D6817" s="7">
        <f>Data_Warmte[[#This Row],[Fractie]]/MAX(Data_Warmte[Fractie])</f>
        <v>0.13707707164658917</v>
      </c>
    </row>
    <row r="6818" spans="1:4" x14ac:dyDescent="0.25">
      <c r="A6818" s="10">
        <v>44115.291666666664</v>
      </c>
      <c r="B6818" s="10">
        <f>DATE(1904,MONTH(Data_Warmte[[#This Row],[Datumtijd]]),DAY(Data_Warmte[[#This Row],[Datumtijd]]))+TIME(HOUR(Data_Warmte[[#This Row],[Datumtijd]]),MINUTE(Data_Warmte[[#This Row],[Datumtijd]]),SECOND(Data_Warmte[[#This Row],[Datumtijd]]))</f>
        <v>1746.2916666666667</v>
      </c>
      <c r="C6818" s="11">
        <v>1.1602619999999999E-4</v>
      </c>
      <c r="D6818" s="7">
        <f>Data_Warmte[[#This Row],[Fractie]]/MAX(Data_Warmte[Fractie])</f>
        <v>0.28090360422530819</v>
      </c>
    </row>
    <row r="6819" spans="1:4" x14ac:dyDescent="0.25">
      <c r="A6819" s="10">
        <v>44115.333333333336</v>
      </c>
      <c r="B6819" s="10">
        <f>DATE(1904,MONTH(Data_Warmte[[#This Row],[Datumtijd]]),DAY(Data_Warmte[[#This Row],[Datumtijd]]))+TIME(HOUR(Data_Warmte[[#This Row],[Datumtijd]]),MINUTE(Data_Warmte[[#This Row],[Datumtijd]]),SECOND(Data_Warmte[[#This Row],[Datumtijd]]))</f>
        <v>1746.3333333333333</v>
      </c>
      <c r="C6819" s="11">
        <v>1.688587E-4</v>
      </c>
      <c r="D6819" s="7">
        <f>Data_Warmte[[#This Row],[Fractie]]/MAX(Data_Warmte[Fractie])</f>
        <v>0.4088129873666469</v>
      </c>
    </row>
    <row r="6820" spans="1:4" x14ac:dyDescent="0.25">
      <c r="A6820" s="10">
        <v>44115.375</v>
      </c>
      <c r="B6820" s="10">
        <f>DATE(1904,MONTH(Data_Warmte[[#This Row],[Datumtijd]]),DAY(Data_Warmte[[#This Row],[Datumtijd]]))+TIME(HOUR(Data_Warmte[[#This Row],[Datumtijd]]),MINUTE(Data_Warmte[[#This Row],[Datumtijd]]),SECOND(Data_Warmte[[#This Row],[Datumtijd]]))</f>
        <v>1746.375</v>
      </c>
      <c r="C6820" s="11">
        <v>1.5954439999999999E-4</v>
      </c>
      <c r="D6820" s="7">
        <f>Data_Warmte[[#This Row],[Fractie]]/MAX(Data_Warmte[Fractie])</f>
        <v>0.38626273198608813</v>
      </c>
    </row>
    <row r="6821" spans="1:4" x14ac:dyDescent="0.25">
      <c r="A6821" s="10">
        <v>44115.416666666664</v>
      </c>
      <c r="B6821" s="10">
        <f>DATE(1904,MONTH(Data_Warmte[[#This Row],[Datumtijd]]),DAY(Data_Warmte[[#This Row],[Datumtijd]]))+TIME(HOUR(Data_Warmte[[#This Row],[Datumtijd]]),MINUTE(Data_Warmte[[#This Row],[Datumtijd]]),SECOND(Data_Warmte[[#This Row],[Datumtijd]]))</f>
        <v>1746.4166666666667</v>
      </c>
      <c r="C6821" s="11">
        <v>1.198858E-4</v>
      </c>
      <c r="D6821" s="7">
        <f>Data_Warmte[[#This Row],[Fractie]]/MAX(Data_Warmte[Fractie])</f>
        <v>0.2902478346738448</v>
      </c>
    </row>
    <row r="6822" spans="1:4" x14ac:dyDescent="0.25">
      <c r="A6822" s="10">
        <v>44115.458333333336</v>
      </c>
      <c r="B6822" s="10">
        <f>DATE(1904,MONTH(Data_Warmte[[#This Row],[Datumtijd]]),DAY(Data_Warmte[[#This Row],[Datumtijd]]))+TIME(HOUR(Data_Warmte[[#This Row],[Datumtijd]]),MINUTE(Data_Warmte[[#This Row],[Datumtijd]]),SECOND(Data_Warmte[[#This Row],[Datumtijd]]))</f>
        <v>1746.4583333333333</v>
      </c>
      <c r="C6822" s="11">
        <v>9.6539839999999996E-5</v>
      </c>
      <c r="D6822" s="7">
        <f>Data_Warmte[[#This Row],[Fractie]]/MAX(Data_Warmte[Fractie])</f>
        <v>0.23372642564640206</v>
      </c>
    </row>
    <row r="6823" spans="1:4" x14ac:dyDescent="0.25">
      <c r="A6823" s="10">
        <v>44115.5</v>
      </c>
      <c r="B6823" s="10">
        <f>DATE(1904,MONTH(Data_Warmte[[#This Row],[Datumtijd]]),DAY(Data_Warmte[[#This Row],[Datumtijd]]))+TIME(HOUR(Data_Warmte[[#This Row],[Datumtijd]]),MINUTE(Data_Warmte[[#This Row],[Datumtijd]]),SECOND(Data_Warmte[[#This Row],[Datumtijd]]))</f>
        <v>1746.5</v>
      </c>
      <c r="C6823" s="11">
        <v>7.6445770000000017E-5</v>
      </c>
      <c r="D6823" s="7">
        <f>Data_Warmte[[#This Row],[Fractie]]/MAX(Data_Warmte[Fractie])</f>
        <v>0.18507795929521903</v>
      </c>
    </row>
    <row r="6824" spans="1:4" x14ac:dyDescent="0.25">
      <c r="A6824" s="10">
        <v>44115.541666666664</v>
      </c>
      <c r="B6824" s="10">
        <f>DATE(1904,MONTH(Data_Warmte[[#This Row],[Datumtijd]]),DAY(Data_Warmte[[#This Row],[Datumtijd]]))+TIME(HOUR(Data_Warmte[[#This Row],[Datumtijd]]),MINUTE(Data_Warmte[[#This Row],[Datumtijd]]),SECOND(Data_Warmte[[#This Row],[Datumtijd]]))</f>
        <v>1746.5416666666667</v>
      </c>
      <c r="C6824" s="11">
        <v>5.3421999999999998E-5</v>
      </c>
      <c r="D6824" s="7">
        <f>Data_Warmte[[#This Row],[Fractie]]/MAX(Data_Warmte[Fractie])</f>
        <v>0.12933658384851365</v>
      </c>
    </row>
    <row r="6825" spans="1:4" x14ac:dyDescent="0.25">
      <c r="A6825" s="10">
        <v>44115.583333333336</v>
      </c>
      <c r="B6825" s="10">
        <f>DATE(1904,MONTH(Data_Warmte[[#This Row],[Datumtijd]]),DAY(Data_Warmte[[#This Row],[Datumtijd]]))+TIME(HOUR(Data_Warmte[[#This Row],[Datumtijd]]),MINUTE(Data_Warmte[[#This Row],[Datumtijd]]),SECOND(Data_Warmte[[#This Row],[Datumtijd]]))</f>
        <v>1746.5833333333333</v>
      </c>
      <c r="C6825" s="11">
        <v>5.715E-5</v>
      </c>
      <c r="D6825" s="7">
        <f>Data_Warmte[[#This Row],[Fractie]]/MAX(Data_Warmte[Fractie])</f>
        <v>0.13836220596275983</v>
      </c>
    </row>
    <row r="6826" spans="1:4" x14ac:dyDescent="0.25">
      <c r="A6826" s="10">
        <v>44115.625</v>
      </c>
      <c r="B6826" s="10">
        <f>DATE(1904,MONTH(Data_Warmte[[#This Row],[Datumtijd]]),DAY(Data_Warmte[[#This Row],[Datumtijd]]))+TIME(HOUR(Data_Warmte[[#This Row],[Datumtijd]]),MINUTE(Data_Warmte[[#This Row],[Datumtijd]]),SECOND(Data_Warmte[[#This Row],[Datumtijd]]))</f>
        <v>1746.625</v>
      </c>
      <c r="C6826" s="11">
        <v>5.7356139999999987E-5</v>
      </c>
      <c r="D6826" s="7">
        <f>Data_Warmte[[#This Row],[Fractie]]/MAX(Data_Warmte[Fractie])</f>
        <v>0.13886127831861567</v>
      </c>
    </row>
    <row r="6827" spans="1:4" x14ac:dyDescent="0.25">
      <c r="A6827" s="10">
        <v>44115.666666666664</v>
      </c>
      <c r="B6827" s="10">
        <f>DATE(1904,MONTH(Data_Warmte[[#This Row],[Datumtijd]]),DAY(Data_Warmte[[#This Row],[Datumtijd]]))+TIME(HOUR(Data_Warmte[[#This Row],[Datumtijd]]),MINUTE(Data_Warmte[[#This Row],[Datumtijd]]),SECOND(Data_Warmte[[#This Row],[Datumtijd]]))</f>
        <v>1746.6666666666667</v>
      </c>
      <c r="C6827" s="11">
        <v>6.0595079999999977E-5</v>
      </c>
      <c r="D6827" s="7">
        <f>Data_Warmte[[#This Row],[Fractie]]/MAX(Data_Warmte[Fractie])</f>
        <v>0.14670286857900097</v>
      </c>
    </row>
    <row r="6828" spans="1:4" x14ac:dyDescent="0.25">
      <c r="A6828" s="10">
        <v>44115.708333333336</v>
      </c>
      <c r="B6828" s="10">
        <f>DATE(1904,MONTH(Data_Warmte[[#This Row],[Datumtijd]]),DAY(Data_Warmte[[#This Row],[Datumtijd]]))+TIME(HOUR(Data_Warmte[[#This Row],[Datumtijd]]),MINUTE(Data_Warmte[[#This Row],[Datumtijd]]),SECOND(Data_Warmte[[#This Row],[Datumtijd]]))</f>
        <v>1746.7083333333333</v>
      </c>
      <c r="C6828" s="11">
        <v>9.5084119999999981E-5</v>
      </c>
      <c r="D6828" s="7">
        <f>Data_Warmte[[#This Row],[Fractie]]/MAX(Data_Warmte[Fractie])</f>
        <v>0.23020207515709129</v>
      </c>
    </row>
    <row r="6829" spans="1:4" x14ac:dyDescent="0.25">
      <c r="A6829" s="10">
        <v>44115.75</v>
      </c>
      <c r="B6829" s="10">
        <f>DATE(1904,MONTH(Data_Warmte[[#This Row],[Datumtijd]]),DAY(Data_Warmte[[#This Row],[Datumtijd]]))+TIME(HOUR(Data_Warmte[[#This Row],[Datumtijd]]),MINUTE(Data_Warmte[[#This Row],[Datumtijd]]),SECOND(Data_Warmte[[#This Row],[Datumtijd]]))</f>
        <v>1746.75</v>
      </c>
      <c r="C6829" s="11">
        <v>9.7924520000000002E-5</v>
      </c>
      <c r="D6829" s="7">
        <f>Data_Warmte[[#This Row],[Fractie]]/MAX(Data_Warmte[Fractie])</f>
        <v>0.23707878574005939</v>
      </c>
    </row>
    <row r="6830" spans="1:4" x14ac:dyDescent="0.25">
      <c r="A6830" s="10">
        <v>44115.791666666664</v>
      </c>
      <c r="B6830" s="10">
        <f>DATE(1904,MONTH(Data_Warmte[[#This Row],[Datumtijd]]),DAY(Data_Warmte[[#This Row],[Datumtijd]]))+TIME(HOUR(Data_Warmte[[#This Row],[Datumtijd]]),MINUTE(Data_Warmte[[#This Row],[Datumtijd]]),SECOND(Data_Warmte[[#This Row],[Datumtijd]]))</f>
        <v>1746.7916666666667</v>
      </c>
      <c r="C6830" s="11">
        <v>1.0546707999999999E-4</v>
      </c>
      <c r="D6830" s="7">
        <f>Data_Warmte[[#This Row],[Fractie]]/MAX(Data_Warmte[Fractie])</f>
        <v>0.25533959484253482</v>
      </c>
    </row>
    <row r="6831" spans="1:4" x14ac:dyDescent="0.25">
      <c r="A6831" s="10">
        <v>44115.833333333336</v>
      </c>
      <c r="B6831" s="10">
        <f>DATE(1904,MONTH(Data_Warmte[[#This Row],[Datumtijd]]),DAY(Data_Warmte[[#This Row],[Datumtijd]]))+TIME(HOUR(Data_Warmte[[#This Row],[Datumtijd]]),MINUTE(Data_Warmte[[#This Row],[Datumtijd]]),SECOND(Data_Warmte[[#This Row],[Datumtijd]]))</f>
        <v>1746.8333333333333</v>
      </c>
      <c r="C6831" s="11">
        <v>9.3637109999999992E-5</v>
      </c>
      <c r="D6831" s="7">
        <f>Data_Warmte[[#This Row],[Fractie]]/MAX(Data_Warmte[Fractie])</f>
        <v>0.22669881189112154</v>
      </c>
    </row>
    <row r="6832" spans="1:4" x14ac:dyDescent="0.25">
      <c r="A6832" s="10">
        <v>44115.875</v>
      </c>
      <c r="B6832" s="10">
        <f>DATE(1904,MONTH(Data_Warmte[[#This Row],[Datumtijd]]),DAY(Data_Warmte[[#This Row],[Datumtijd]]))+TIME(HOUR(Data_Warmte[[#This Row],[Datumtijd]]),MINUTE(Data_Warmte[[#This Row],[Datumtijd]]),SECOND(Data_Warmte[[#This Row],[Datumtijd]]))</f>
        <v>1746.875</v>
      </c>
      <c r="C6832" s="11">
        <v>7.6377020000000006E-5</v>
      </c>
      <c r="D6832" s="7">
        <f>Data_Warmte[[#This Row],[Fractie]]/MAX(Data_Warmte[Fractie])</f>
        <v>0.18491151307194797</v>
      </c>
    </row>
    <row r="6833" spans="1:4" x14ac:dyDescent="0.25">
      <c r="A6833" s="10">
        <v>44115.916666666664</v>
      </c>
      <c r="B6833" s="10">
        <f>DATE(1904,MONTH(Data_Warmte[[#This Row],[Datumtijd]]),DAY(Data_Warmte[[#This Row],[Datumtijd]]))+TIME(HOUR(Data_Warmte[[#This Row],[Datumtijd]]),MINUTE(Data_Warmte[[#This Row],[Datumtijd]]),SECOND(Data_Warmte[[#This Row],[Datumtijd]]))</f>
        <v>1746.9166666666667</v>
      </c>
      <c r="C6833" s="11">
        <v>5.7594760000000004E-5</v>
      </c>
      <c r="D6833" s="7">
        <f>Data_Warmte[[#This Row],[Fractie]]/MAX(Data_Warmte[Fractie])</f>
        <v>0.13943898592293474</v>
      </c>
    </row>
    <row r="6834" spans="1:4" x14ac:dyDescent="0.25">
      <c r="A6834" s="10">
        <v>44115.958333333336</v>
      </c>
      <c r="B6834" s="10">
        <f>DATE(1904,MONTH(Data_Warmte[[#This Row],[Datumtijd]]),DAY(Data_Warmte[[#This Row],[Datumtijd]]))+TIME(HOUR(Data_Warmte[[#This Row],[Datumtijd]]),MINUTE(Data_Warmte[[#This Row],[Datumtijd]]),SECOND(Data_Warmte[[#This Row],[Datumtijd]]))</f>
        <v>1746.9583333333333</v>
      </c>
      <c r="C6834" s="11">
        <v>3.716015E-5</v>
      </c>
      <c r="D6834" s="7">
        <f>Data_Warmte[[#This Row],[Fractie]]/MAX(Data_Warmte[Fractie])</f>
        <v>8.9966059980875757E-2</v>
      </c>
    </row>
    <row r="6835" spans="1:4" x14ac:dyDescent="0.25">
      <c r="A6835" s="10">
        <v>44116</v>
      </c>
      <c r="B6835" s="10">
        <f>DATE(1904,MONTH(Data_Warmte[[#This Row],[Datumtijd]]),DAY(Data_Warmte[[#This Row],[Datumtijd]]))+TIME(HOUR(Data_Warmte[[#This Row],[Datumtijd]]),MINUTE(Data_Warmte[[#This Row],[Datumtijd]]),SECOND(Data_Warmte[[#This Row],[Datumtijd]]))</f>
        <v>1747</v>
      </c>
      <c r="C6835" s="11">
        <v>2.4403600000000001E-5</v>
      </c>
      <c r="D6835" s="7">
        <f>Data_Warmte[[#This Row],[Fractie]]/MAX(Data_Warmte[Fractie])</f>
        <v>5.9081993515884612E-2</v>
      </c>
    </row>
    <row r="6836" spans="1:4" x14ac:dyDescent="0.25">
      <c r="A6836" s="10">
        <v>44116.041666666664</v>
      </c>
      <c r="B6836" s="10">
        <f>DATE(1904,MONTH(Data_Warmte[[#This Row],[Datumtijd]]),DAY(Data_Warmte[[#This Row],[Datumtijd]]))+TIME(HOUR(Data_Warmte[[#This Row],[Datumtijd]]),MINUTE(Data_Warmte[[#This Row],[Datumtijd]]),SECOND(Data_Warmte[[#This Row],[Datumtijd]]))</f>
        <v>1747.0416666666667</v>
      </c>
      <c r="C6836" s="11">
        <v>1.9357699999999999E-5</v>
      </c>
      <c r="D6836" s="7">
        <f>Data_Warmte[[#This Row],[Fractie]]/MAX(Data_Warmte[Fractie])</f>
        <v>4.6865688090381726E-2</v>
      </c>
    </row>
    <row r="6837" spans="1:4" x14ac:dyDescent="0.25">
      <c r="A6837" s="10">
        <v>44116.083333333336</v>
      </c>
      <c r="B6837" s="10">
        <f>DATE(1904,MONTH(Data_Warmte[[#This Row],[Datumtijd]]),DAY(Data_Warmte[[#This Row],[Datumtijd]]))+TIME(HOUR(Data_Warmte[[#This Row],[Datumtijd]]),MINUTE(Data_Warmte[[#This Row],[Datumtijd]]),SECOND(Data_Warmte[[#This Row],[Datumtijd]]))</f>
        <v>1747.0833333333333</v>
      </c>
      <c r="C6837" s="11">
        <v>2.0740000000000001E-5</v>
      </c>
      <c r="D6837" s="7">
        <f>Data_Warmte[[#This Row],[Fractie]]/MAX(Data_Warmte[Fractie])</f>
        <v>5.0212286118418874E-2</v>
      </c>
    </row>
    <row r="6838" spans="1:4" x14ac:dyDescent="0.25">
      <c r="A6838" s="10">
        <v>44116.125</v>
      </c>
      <c r="B6838" s="10">
        <f>DATE(1904,MONTH(Data_Warmte[[#This Row],[Datumtijd]]),DAY(Data_Warmte[[#This Row],[Datumtijd]]))+TIME(HOUR(Data_Warmte[[#This Row],[Datumtijd]]),MINUTE(Data_Warmte[[#This Row],[Datumtijd]]),SECOND(Data_Warmte[[#This Row],[Datumtijd]]))</f>
        <v>1747.125</v>
      </c>
      <c r="C6838" s="11">
        <v>2.1690000000000001E-5</v>
      </c>
      <c r="D6838" s="7">
        <f>Data_Warmte[[#This Row],[Fractie]]/MAX(Data_Warmte[Fractie])</f>
        <v>5.2512270294527742E-2</v>
      </c>
    </row>
    <row r="6839" spans="1:4" x14ac:dyDescent="0.25">
      <c r="A6839" s="10">
        <v>44116.166666666664</v>
      </c>
      <c r="B6839" s="10">
        <f>DATE(1904,MONTH(Data_Warmte[[#This Row],[Datumtijd]]),DAY(Data_Warmte[[#This Row],[Datumtijd]]))+TIME(HOUR(Data_Warmte[[#This Row],[Datumtijd]]),MINUTE(Data_Warmte[[#This Row],[Datumtijd]]),SECOND(Data_Warmte[[#This Row],[Datumtijd]]))</f>
        <v>1747.1666666666667</v>
      </c>
      <c r="C6839" s="11">
        <v>2.7250000000000002E-5</v>
      </c>
      <c r="D6839" s="7">
        <f>Data_Warmte[[#This Row],[Fractie]]/MAX(Data_Warmte[Fractie])</f>
        <v>6.5973230314701758E-2</v>
      </c>
    </row>
    <row r="6840" spans="1:4" x14ac:dyDescent="0.25">
      <c r="A6840" s="10">
        <v>44116.208333333336</v>
      </c>
      <c r="B6840" s="10">
        <f>DATE(1904,MONTH(Data_Warmte[[#This Row],[Datumtijd]]),DAY(Data_Warmte[[#This Row],[Datumtijd]]))+TIME(HOUR(Data_Warmte[[#This Row],[Datumtijd]]),MINUTE(Data_Warmte[[#This Row],[Datumtijd]]),SECOND(Data_Warmte[[#This Row],[Datumtijd]]))</f>
        <v>1747.2083333333333</v>
      </c>
      <c r="C6840" s="11">
        <v>4.6161700000000002E-5</v>
      </c>
      <c r="D6840" s="7">
        <f>Data_Warmte[[#This Row],[Fractie]]/MAX(Data_Warmte[Fractie])</f>
        <v>0.11175913636029974</v>
      </c>
    </row>
    <row r="6841" spans="1:4" x14ac:dyDescent="0.25">
      <c r="A6841" s="10">
        <v>44116.25</v>
      </c>
      <c r="B6841" s="10">
        <f>DATE(1904,MONTH(Data_Warmte[[#This Row],[Datumtijd]]),DAY(Data_Warmte[[#This Row],[Datumtijd]]))+TIME(HOUR(Data_Warmte[[#This Row],[Datumtijd]]),MINUTE(Data_Warmte[[#This Row],[Datumtijd]]),SECOND(Data_Warmte[[#This Row],[Datumtijd]]))</f>
        <v>1747.25</v>
      </c>
      <c r="C6841" s="11">
        <v>1.0977420000000001E-4</v>
      </c>
      <c r="D6841" s="7">
        <f>Data_Warmte[[#This Row],[Fractie]]/MAX(Data_Warmte[Fractie])</f>
        <v>0.265767287310537</v>
      </c>
    </row>
    <row r="6842" spans="1:4" x14ac:dyDescent="0.25">
      <c r="A6842" s="10">
        <v>44116.291666666664</v>
      </c>
      <c r="B6842" s="10">
        <f>DATE(1904,MONTH(Data_Warmte[[#This Row],[Datumtijd]]),DAY(Data_Warmte[[#This Row],[Datumtijd]]))+TIME(HOUR(Data_Warmte[[#This Row],[Datumtijd]]),MINUTE(Data_Warmte[[#This Row],[Datumtijd]]),SECOND(Data_Warmte[[#This Row],[Datumtijd]]))</f>
        <v>1747.2916666666667</v>
      </c>
      <c r="C6842" s="11">
        <v>1.4584519999999998E-4</v>
      </c>
      <c r="D6842" s="7">
        <f>Data_Warmte[[#This Row],[Fractie]]/MAX(Data_Warmte[Fractie])</f>
        <v>0.35309647595940324</v>
      </c>
    </row>
    <row r="6843" spans="1:4" x14ac:dyDescent="0.25">
      <c r="A6843" s="10">
        <v>44116.333333333336</v>
      </c>
      <c r="B6843" s="10">
        <f>DATE(1904,MONTH(Data_Warmte[[#This Row],[Datumtijd]]),DAY(Data_Warmte[[#This Row],[Datumtijd]]))+TIME(HOUR(Data_Warmte[[#This Row],[Datumtijd]]),MINUTE(Data_Warmte[[#This Row],[Datumtijd]]),SECOND(Data_Warmte[[#This Row],[Datumtijd]]))</f>
        <v>1747.3333333333333</v>
      </c>
      <c r="C6843" s="11">
        <v>1.4733624999999998E-4</v>
      </c>
      <c r="D6843" s="7">
        <f>Data_Warmte[[#This Row],[Fractie]]/MAX(Data_Warmte[Fractie])</f>
        <v>0.35670636164970548</v>
      </c>
    </row>
    <row r="6844" spans="1:4" x14ac:dyDescent="0.25">
      <c r="A6844" s="10">
        <v>44116.375</v>
      </c>
      <c r="B6844" s="10">
        <f>DATE(1904,MONTH(Data_Warmte[[#This Row],[Datumtijd]]),DAY(Data_Warmte[[#This Row],[Datumtijd]]))+TIME(HOUR(Data_Warmte[[#This Row],[Datumtijd]]),MINUTE(Data_Warmte[[#This Row],[Datumtijd]]),SECOND(Data_Warmte[[#This Row],[Datumtijd]]))</f>
        <v>1747.375</v>
      </c>
      <c r="C6844" s="11">
        <v>1.2141444000000002E-4</v>
      </c>
      <c r="D6844" s="7">
        <f>Data_Warmte[[#This Row],[Fractie]]/MAX(Data_Warmte[Fractie])</f>
        <v>0.29394872710644177</v>
      </c>
    </row>
    <row r="6845" spans="1:4" x14ac:dyDescent="0.25">
      <c r="A6845" s="10">
        <v>44116.416666666664</v>
      </c>
      <c r="B6845" s="10">
        <f>DATE(1904,MONTH(Data_Warmte[[#This Row],[Datumtijd]]),DAY(Data_Warmte[[#This Row],[Datumtijd]]))+TIME(HOUR(Data_Warmte[[#This Row],[Datumtijd]]),MINUTE(Data_Warmte[[#This Row],[Datumtijd]]),SECOND(Data_Warmte[[#This Row],[Datumtijd]]))</f>
        <v>1747.4166666666667</v>
      </c>
      <c r="C6845" s="11">
        <v>8.6335279999999999E-5</v>
      </c>
      <c r="D6845" s="7">
        <f>Data_Warmte[[#This Row],[Fractie]]/MAX(Data_Warmte[Fractie])</f>
        <v>0.20902081877887208</v>
      </c>
    </row>
    <row r="6846" spans="1:4" x14ac:dyDescent="0.25">
      <c r="A6846" s="10">
        <v>44116.458333333336</v>
      </c>
      <c r="B6846" s="10">
        <f>DATE(1904,MONTH(Data_Warmte[[#This Row],[Datumtijd]]),DAY(Data_Warmte[[#This Row],[Datumtijd]]))+TIME(HOUR(Data_Warmte[[#This Row],[Datumtijd]]),MINUTE(Data_Warmte[[#This Row],[Datumtijd]]),SECOND(Data_Warmte[[#This Row],[Datumtijd]]))</f>
        <v>1747.4583333333333</v>
      </c>
      <c r="C6846" s="11">
        <v>6.2369060000000003E-5</v>
      </c>
      <c r="D6846" s="7">
        <f>Data_Warmte[[#This Row],[Fractie]]/MAX(Data_Warmte[Fractie])</f>
        <v>0.150997737977668</v>
      </c>
    </row>
    <row r="6847" spans="1:4" x14ac:dyDescent="0.25">
      <c r="A6847" s="10">
        <v>44116.5</v>
      </c>
      <c r="B6847" s="10">
        <f>DATE(1904,MONTH(Data_Warmte[[#This Row],[Datumtijd]]),DAY(Data_Warmte[[#This Row],[Datumtijd]]))+TIME(HOUR(Data_Warmte[[#This Row],[Datumtijd]]),MINUTE(Data_Warmte[[#This Row],[Datumtijd]]),SECOND(Data_Warmte[[#This Row],[Datumtijd]]))</f>
        <v>1747.5</v>
      </c>
      <c r="C6847" s="11">
        <v>5.0546300000000035E-5</v>
      </c>
      <c r="D6847" s="7">
        <f>Data_Warmte[[#This Row],[Fractie]]/MAX(Data_Warmte[Fractie])</f>
        <v>0.12237441069563344</v>
      </c>
    </row>
    <row r="6848" spans="1:4" x14ac:dyDescent="0.25">
      <c r="A6848" s="10">
        <v>44116.541666666664</v>
      </c>
      <c r="B6848" s="10">
        <f>DATE(1904,MONTH(Data_Warmte[[#This Row],[Datumtijd]]),DAY(Data_Warmte[[#This Row],[Datumtijd]]))+TIME(HOUR(Data_Warmte[[#This Row],[Datumtijd]]),MINUTE(Data_Warmte[[#This Row],[Datumtijd]]),SECOND(Data_Warmte[[#This Row],[Datumtijd]]))</f>
        <v>1747.5416666666667</v>
      </c>
      <c r="C6848" s="11">
        <v>3.8606289999999989E-5</v>
      </c>
      <c r="D6848" s="7">
        <f>Data_Warmte[[#This Row],[Fractie]]/MAX(Data_Warmte[Fractie])</f>
        <v>9.3467216945547382E-2</v>
      </c>
    </row>
    <row r="6849" spans="1:4" x14ac:dyDescent="0.25">
      <c r="A6849" s="10">
        <v>44116.583333333336</v>
      </c>
      <c r="B6849" s="10">
        <f>DATE(1904,MONTH(Data_Warmte[[#This Row],[Datumtijd]]),DAY(Data_Warmte[[#This Row],[Datumtijd]]))+TIME(HOUR(Data_Warmte[[#This Row],[Datumtijd]]),MINUTE(Data_Warmte[[#This Row],[Datumtijd]]),SECOND(Data_Warmte[[#This Row],[Datumtijd]]))</f>
        <v>1747.5833333333333</v>
      </c>
      <c r="C6849" s="11">
        <v>3.4950000000000002E-5</v>
      </c>
      <c r="D6849" s="7">
        <f>Data_Warmte[[#This Row],[Fractie]]/MAX(Data_Warmte[Fractie])</f>
        <v>8.4615207321057845E-2</v>
      </c>
    </row>
    <row r="6850" spans="1:4" x14ac:dyDescent="0.25">
      <c r="A6850" s="10">
        <v>44116.625</v>
      </c>
      <c r="B6850" s="10">
        <f>DATE(1904,MONTH(Data_Warmte[[#This Row],[Datumtijd]]),DAY(Data_Warmte[[#This Row],[Datumtijd]]))+TIME(HOUR(Data_Warmte[[#This Row],[Datumtijd]]),MINUTE(Data_Warmte[[#This Row],[Datumtijd]]),SECOND(Data_Warmte[[#This Row],[Datumtijd]]))</f>
        <v>1747.625</v>
      </c>
      <c r="C6850" s="11">
        <v>4.510753000000001E-5</v>
      </c>
      <c r="D6850" s="7">
        <f>Data_Warmte[[#This Row],[Fractie]]/MAX(Data_Warmte[Fractie])</f>
        <v>0.10920695286669062</v>
      </c>
    </row>
    <row r="6851" spans="1:4" x14ac:dyDescent="0.25">
      <c r="A6851" s="10">
        <v>44116.666666666664</v>
      </c>
      <c r="B6851" s="10">
        <f>DATE(1904,MONTH(Data_Warmte[[#This Row],[Datumtijd]]),DAY(Data_Warmte[[#This Row],[Datumtijd]]))+TIME(HOUR(Data_Warmte[[#This Row],[Datumtijd]]),MINUTE(Data_Warmte[[#This Row],[Datumtijd]]),SECOND(Data_Warmte[[#This Row],[Datumtijd]]))</f>
        <v>1747.6666666666667</v>
      </c>
      <c r="C6851" s="11">
        <v>9.0199749999999993E-5</v>
      </c>
      <c r="D6851" s="7">
        <f>Data_Warmte[[#This Row],[Fractie]]/MAX(Data_Warmte[Fractie])</f>
        <v>0.21837683967260618</v>
      </c>
    </row>
    <row r="6852" spans="1:4" x14ac:dyDescent="0.25">
      <c r="A6852" s="10">
        <v>44116.708333333336</v>
      </c>
      <c r="B6852" s="10">
        <f>DATE(1904,MONTH(Data_Warmte[[#This Row],[Datumtijd]]),DAY(Data_Warmte[[#This Row],[Datumtijd]]))+TIME(HOUR(Data_Warmte[[#This Row],[Datumtijd]]),MINUTE(Data_Warmte[[#This Row],[Datumtijd]]),SECOND(Data_Warmte[[#This Row],[Datumtijd]]))</f>
        <v>1747.7083333333333</v>
      </c>
      <c r="C6852" s="11">
        <v>1.2297052000000001E-4</v>
      </c>
      <c r="D6852" s="7">
        <f>Data_Warmte[[#This Row],[Fractie]]/MAX(Data_Warmte[Fractie])</f>
        <v>0.29771605276618857</v>
      </c>
    </row>
    <row r="6853" spans="1:4" x14ac:dyDescent="0.25">
      <c r="A6853" s="10">
        <v>44116.75</v>
      </c>
      <c r="B6853" s="10">
        <f>DATE(1904,MONTH(Data_Warmte[[#This Row],[Datumtijd]]),DAY(Data_Warmte[[#This Row],[Datumtijd]]))+TIME(HOUR(Data_Warmte[[#This Row],[Datumtijd]]),MINUTE(Data_Warmte[[#This Row],[Datumtijd]]),SECOND(Data_Warmte[[#This Row],[Datumtijd]]))</f>
        <v>1747.75</v>
      </c>
      <c r="C6853" s="11">
        <v>1.3280243999999998E-4</v>
      </c>
      <c r="D6853" s="7">
        <f>Data_Warmte[[#This Row],[Fractie]]/MAX(Data_Warmte[Fractie])</f>
        <v>0.32151948478804987</v>
      </c>
    </row>
    <row r="6854" spans="1:4" x14ac:dyDescent="0.25">
      <c r="A6854" s="10">
        <v>44116.791666666664</v>
      </c>
      <c r="B6854" s="10">
        <f>DATE(1904,MONTH(Data_Warmte[[#This Row],[Datumtijd]]),DAY(Data_Warmte[[#This Row],[Datumtijd]]))+TIME(HOUR(Data_Warmte[[#This Row],[Datumtijd]]),MINUTE(Data_Warmte[[#This Row],[Datumtijd]]),SECOND(Data_Warmte[[#This Row],[Datumtijd]]))</f>
        <v>1747.7916666666667</v>
      </c>
      <c r="C6854" s="11">
        <v>1.2887353999999998E-4</v>
      </c>
      <c r="D6854" s="7">
        <f>Data_Warmte[[#This Row],[Fractie]]/MAX(Data_Warmte[Fractie])</f>
        <v>0.31200747654645605</v>
      </c>
    </row>
    <row r="6855" spans="1:4" x14ac:dyDescent="0.25">
      <c r="A6855" s="10">
        <v>44116.833333333336</v>
      </c>
      <c r="B6855" s="10">
        <f>DATE(1904,MONTH(Data_Warmte[[#This Row],[Datumtijd]]),DAY(Data_Warmte[[#This Row],[Datumtijd]]))+TIME(HOUR(Data_Warmte[[#This Row],[Datumtijd]]),MINUTE(Data_Warmte[[#This Row],[Datumtijd]]),SECOND(Data_Warmte[[#This Row],[Datumtijd]]))</f>
        <v>1747.8333333333333</v>
      </c>
      <c r="C6855" s="11">
        <v>1.1328850000000003E-4</v>
      </c>
      <c r="D6855" s="7">
        <f>Data_Warmte[[#This Row],[Fractie]]/MAX(Data_Warmte[Fractie])</f>
        <v>0.27427553403695748</v>
      </c>
    </row>
    <row r="6856" spans="1:4" x14ac:dyDescent="0.25">
      <c r="A6856" s="10">
        <v>44116.875</v>
      </c>
      <c r="B6856" s="10">
        <f>DATE(1904,MONTH(Data_Warmte[[#This Row],[Datumtijd]]),DAY(Data_Warmte[[#This Row],[Datumtijd]]))+TIME(HOUR(Data_Warmte[[#This Row],[Datumtijd]]),MINUTE(Data_Warmte[[#This Row],[Datumtijd]]),SECOND(Data_Warmte[[#This Row],[Datumtijd]]))</f>
        <v>1747.875</v>
      </c>
      <c r="C6856" s="11">
        <v>9.0060149999999985E-5</v>
      </c>
      <c r="D6856" s="7">
        <f>Data_Warmte[[#This Row],[Fractie]]/MAX(Data_Warmte[Fractie])</f>
        <v>0.21803886305051692</v>
      </c>
    </row>
    <row r="6857" spans="1:4" x14ac:dyDescent="0.25">
      <c r="A6857" s="10">
        <v>44116.916666666664</v>
      </c>
      <c r="B6857" s="10">
        <f>DATE(1904,MONTH(Data_Warmte[[#This Row],[Datumtijd]]),DAY(Data_Warmte[[#This Row],[Datumtijd]]))+TIME(HOUR(Data_Warmte[[#This Row],[Datumtijd]]),MINUTE(Data_Warmte[[#This Row],[Datumtijd]]),SECOND(Data_Warmte[[#This Row],[Datumtijd]]))</f>
        <v>1747.9166666666667</v>
      </c>
      <c r="C6857" s="11">
        <v>6.5608640000000003E-5</v>
      </c>
      <c r="D6857" s="7">
        <f>Data_Warmte[[#This Row],[Fractie]]/MAX(Data_Warmte[Fractie])</f>
        <v>0.15884087770107722</v>
      </c>
    </row>
    <row r="6858" spans="1:4" x14ac:dyDescent="0.25">
      <c r="A6858" s="10">
        <v>44116.958333333336</v>
      </c>
      <c r="B6858" s="10">
        <f>DATE(1904,MONTH(Data_Warmte[[#This Row],[Datumtijd]]),DAY(Data_Warmte[[#This Row],[Datumtijd]]))+TIME(HOUR(Data_Warmte[[#This Row],[Datumtijd]]),MINUTE(Data_Warmte[[#This Row],[Datumtijd]]),SECOND(Data_Warmte[[#This Row],[Datumtijd]]))</f>
        <v>1747.9583333333333</v>
      </c>
      <c r="C6858" s="11">
        <v>3.927414E-5</v>
      </c>
      <c r="D6858" s="7">
        <f>Data_Warmte[[#This Row],[Fractie]]/MAX(Data_Warmte[Fractie])</f>
        <v>9.5084105821351947E-2</v>
      </c>
    </row>
    <row r="6859" spans="1:4" x14ac:dyDescent="0.25">
      <c r="A6859" s="10">
        <v>44117</v>
      </c>
      <c r="B6859" s="10">
        <f>DATE(1904,MONTH(Data_Warmte[[#This Row],[Datumtijd]]),DAY(Data_Warmte[[#This Row],[Datumtijd]]))+TIME(HOUR(Data_Warmte[[#This Row],[Datumtijd]]),MINUTE(Data_Warmte[[#This Row],[Datumtijd]]),SECOND(Data_Warmte[[#This Row],[Datumtijd]]))</f>
        <v>1748</v>
      </c>
      <c r="C6859" s="11">
        <v>2.6083920000000001E-5</v>
      </c>
      <c r="D6859" s="7">
        <f>Data_Warmte[[#This Row],[Fractie]]/MAX(Data_Warmte[Fractie])</f>
        <v>6.3150108685146991E-2</v>
      </c>
    </row>
    <row r="6860" spans="1:4" x14ac:dyDescent="0.25">
      <c r="A6860" s="10">
        <v>44117.041666666664</v>
      </c>
      <c r="B6860" s="10">
        <f>DATE(1904,MONTH(Data_Warmte[[#This Row],[Datumtijd]]),DAY(Data_Warmte[[#This Row],[Datumtijd]]))+TIME(HOUR(Data_Warmte[[#This Row],[Datumtijd]]),MINUTE(Data_Warmte[[#This Row],[Datumtijd]]),SECOND(Data_Warmte[[#This Row],[Datumtijd]]))</f>
        <v>1748.0416666666667</v>
      </c>
      <c r="C6860" s="11">
        <v>2.0918099999999999E-5</v>
      </c>
      <c r="D6860" s="7">
        <f>Data_Warmte[[#This Row],[Fractie]]/MAX(Data_Warmte[Fractie])</f>
        <v>5.0643472625539913E-2</v>
      </c>
    </row>
    <row r="6861" spans="1:4" x14ac:dyDescent="0.25">
      <c r="A6861" s="10">
        <v>44117.083333333336</v>
      </c>
      <c r="B6861" s="10">
        <f>DATE(1904,MONTH(Data_Warmte[[#This Row],[Datumtijd]]),DAY(Data_Warmte[[#This Row],[Datumtijd]]))+TIME(HOUR(Data_Warmte[[#This Row],[Datumtijd]]),MINUTE(Data_Warmte[[#This Row],[Datumtijd]]),SECOND(Data_Warmte[[#This Row],[Datumtijd]]))</f>
        <v>1748.0833333333333</v>
      </c>
      <c r="C6861" s="11">
        <v>2.0740000000000001E-5</v>
      </c>
      <c r="D6861" s="7">
        <f>Data_Warmte[[#This Row],[Fractie]]/MAX(Data_Warmte[Fractie])</f>
        <v>5.0212286118418874E-2</v>
      </c>
    </row>
    <row r="6862" spans="1:4" x14ac:dyDescent="0.25">
      <c r="A6862" s="10">
        <v>44117.125</v>
      </c>
      <c r="B6862" s="10">
        <f>DATE(1904,MONTH(Data_Warmte[[#This Row],[Datumtijd]]),DAY(Data_Warmte[[#This Row],[Datumtijd]]))+TIME(HOUR(Data_Warmte[[#This Row],[Datumtijd]]),MINUTE(Data_Warmte[[#This Row],[Datumtijd]]),SECOND(Data_Warmte[[#This Row],[Datumtijd]]))</f>
        <v>1748.125</v>
      </c>
      <c r="C6862" s="11">
        <v>2.1690000000000001E-5</v>
      </c>
      <c r="D6862" s="7">
        <f>Data_Warmte[[#This Row],[Fractie]]/MAX(Data_Warmte[Fractie])</f>
        <v>5.2512270294527742E-2</v>
      </c>
    </row>
    <row r="6863" spans="1:4" x14ac:dyDescent="0.25">
      <c r="A6863" s="10">
        <v>44117.166666666664</v>
      </c>
      <c r="B6863" s="10">
        <f>DATE(1904,MONTH(Data_Warmte[[#This Row],[Datumtijd]]),DAY(Data_Warmte[[#This Row],[Datumtijd]]))+TIME(HOUR(Data_Warmte[[#This Row],[Datumtijd]]),MINUTE(Data_Warmte[[#This Row],[Datumtijd]]),SECOND(Data_Warmte[[#This Row],[Datumtijd]]))</f>
        <v>1748.1666666666667</v>
      </c>
      <c r="C6863" s="11">
        <v>2.7250000000000002E-5</v>
      </c>
      <c r="D6863" s="7">
        <f>Data_Warmte[[#This Row],[Fractie]]/MAX(Data_Warmte[Fractie])</f>
        <v>6.5973230314701758E-2</v>
      </c>
    </row>
    <row r="6864" spans="1:4" x14ac:dyDescent="0.25">
      <c r="A6864" s="10">
        <v>44117.208333333336</v>
      </c>
      <c r="B6864" s="10">
        <f>DATE(1904,MONTH(Data_Warmte[[#This Row],[Datumtijd]]),DAY(Data_Warmte[[#This Row],[Datumtijd]]))+TIME(HOUR(Data_Warmte[[#This Row],[Datumtijd]]),MINUTE(Data_Warmte[[#This Row],[Datumtijd]]),SECOND(Data_Warmte[[#This Row],[Datumtijd]]))</f>
        <v>1748.2083333333333</v>
      </c>
      <c r="C6864" s="11">
        <v>4.6017540000000001E-5</v>
      </c>
      <c r="D6864" s="7">
        <f>Data_Warmte[[#This Row],[Fractie]]/MAX(Data_Warmte[Fractie])</f>
        <v>0.11141011981416515</v>
      </c>
    </row>
    <row r="6865" spans="1:4" x14ac:dyDescent="0.25">
      <c r="A6865" s="10">
        <v>44117.25</v>
      </c>
      <c r="B6865" s="10">
        <f>DATE(1904,MONTH(Data_Warmte[[#This Row],[Datumtijd]]),DAY(Data_Warmte[[#This Row],[Datumtijd]]))+TIME(HOUR(Data_Warmte[[#This Row],[Datumtijd]]),MINUTE(Data_Warmte[[#This Row],[Datumtijd]]),SECOND(Data_Warmte[[#This Row],[Datumtijd]]))</f>
        <v>1748.25</v>
      </c>
      <c r="C6865" s="11">
        <v>1.1006050000000001E-4</v>
      </c>
      <c r="D6865" s="7">
        <f>Data_Warmte[[#This Row],[Fractie]]/MAX(Data_Warmte[Fractie])</f>
        <v>0.26646042991013696</v>
      </c>
    </row>
    <row r="6866" spans="1:4" x14ac:dyDescent="0.25">
      <c r="A6866" s="10">
        <v>44117.291666666664</v>
      </c>
      <c r="B6866" s="10">
        <f>DATE(1904,MONTH(Data_Warmte[[#This Row],[Datumtijd]]),DAY(Data_Warmte[[#This Row],[Datumtijd]]))+TIME(HOUR(Data_Warmte[[#This Row],[Datumtijd]]),MINUTE(Data_Warmte[[#This Row],[Datumtijd]]),SECOND(Data_Warmte[[#This Row],[Datumtijd]]))</f>
        <v>1748.2916666666667</v>
      </c>
      <c r="C6866" s="11">
        <v>1.4700019999999998E-4</v>
      </c>
      <c r="D6866" s="7">
        <f>Data_Warmte[[#This Row],[Fractie]]/MAX(Data_Warmte[Fractie])</f>
        <v>0.35589277251035667</v>
      </c>
    </row>
    <row r="6867" spans="1:4" x14ac:dyDescent="0.25">
      <c r="A6867" s="10">
        <v>44117.333333333336</v>
      </c>
      <c r="B6867" s="10">
        <f>DATE(1904,MONTH(Data_Warmte[[#This Row],[Datumtijd]]),DAY(Data_Warmte[[#This Row],[Datumtijd]]))+TIME(HOUR(Data_Warmte[[#This Row],[Datumtijd]]),MINUTE(Data_Warmte[[#This Row],[Datumtijd]]),SECOND(Data_Warmte[[#This Row],[Datumtijd]]))</f>
        <v>1748.3333333333333</v>
      </c>
      <c r="C6867" s="11">
        <v>1.4958197E-4</v>
      </c>
      <c r="D6867" s="7">
        <f>Data_Warmte[[#This Row],[Fractie]]/MAX(Data_Warmte[Fractie])</f>
        <v>0.36214333055914893</v>
      </c>
    </row>
    <row r="6868" spans="1:4" x14ac:dyDescent="0.25">
      <c r="A6868" s="10">
        <v>44117.375</v>
      </c>
      <c r="B6868" s="10">
        <f>DATE(1904,MONTH(Data_Warmte[[#This Row],[Datumtijd]]),DAY(Data_Warmte[[#This Row],[Datumtijd]]))+TIME(HOUR(Data_Warmte[[#This Row],[Datumtijd]]),MINUTE(Data_Warmte[[#This Row],[Datumtijd]]),SECOND(Data_Warmte[[#This Row],[Datumtijd]]))</f>
        <v>1748.375</v>
      </c>
      <c r="C6868" s="11">
        <v>1.2114318000000001E-4</v>
      </c>
      <c r="D6868" s="7">
        <f>Data_Warmte[[#This Row],[Fractie]]/MAX(Data_Warmte[Fractie])</f>
        <v>0.29329199688790353</v>
      </c>
    </row>
    <row r="6869" spans="1:4" x14ac:dyDescent="0.25">
      <c r="A6869" s="10">
        <v>44117.416666666664</v>
      </c>
      <c r="B6869" s="10">
        <f>DATE(1904,MONTH(Data_Warmte[[#This Row],[Datumtijd]]),DAY(Data_Warmte[[#This Row],[Datumtijd]]))+TIME(HOUR(Data_Warmte[[#This Row],[Datumtijd]]),MINUTE(Data_Warmte[[#This Row],[Datumtijd]]),SECOND(Data_Warmte[[#This Row],[Datumtijd]]))</f>
        <v>1748.4166666666667</v>
      </c>
      <c r="C6869" s="11">
        <v>8.6543540000000012E-5</v>
      </c>
      <c r="D6869" s="7">
        <f>Data_Warmte[[#This Row],[Fractie]]/MAX(Data_Warmte[Fractie])</f>
        <v>0.20952502373099466</v>
      </c>
    </row>
    <row r="6870" spans="1:4" x14ac:dyDescent="0.25">
      <c r="A6870" s="10">
        <v>44117.458333333336</v>
      </c>
      <c r="B6870" s="10">
        <f>DATE(1904,MONTH(Data_Warmte[[#This Row],[Datumtijd]]),DAY(Data_Warmte[[#This Row],[Datumtijd]]))+TIME(HOUR(Data_Warmte[[#This Row],[Datumtijd]]),MINUTE(Data_Warmte[[#This Row],[Datumtijd]]),SECOND(Data_Warmte[[#This Row],[Datumtijd]]))</f>
        <v>1748.4583333333333</v>
      </c>
      <c r="C6870" s="11">
        <v>6.0126079999999999E-5</v>
      </c>
      <c r="D6870" s="7">
        <f>Data_Warmte[[#This Row],[Fractie]]/MAX(Data_Warmte[Fractie])</f>
        <v>0.14556740270679569</v>
      </c>
    </row>
    <row r="6871" spans="1:4" x14ac:dyDescent="0.25">
      <c r="A6871" s="10">
        <v>44117.5</v>
      </c>
      <c r="B6871" s="10">
        <f>DATE(1904,MONTH(Data_Warmte[[#This Row],[Datumtijd]]),DAY(Data_Warmte[[#This Row],[Datumtijd]]))+TIME(HOUR(Data_Warmte[[#This Row],[Datumtijd]]),MINUTE(Data_Warmte[[#This Row],[Datumtijd]]),SECOND(Data_Warmte[[#This Row],[Datumtijd]]))</f>
        <v>1748.5</v>
      </c>
      <c r="C6871" s="11">
        <v>4.9712300000000015E-5</v>
      </c>
      <c r="D6871" s="7">
        <f>Data_Warmte[[#This Row],[Fractie]]/MAX(Data_Warmte[Fractie])</f>
        <v>0.12035526669260729</v>
      </c>
    </row>
    <row r="6872" spans="1:4" x14ac:dyDescent="0.25">
      <c r="A6872" s="10">
        <v>44117.541666666664</v>
      </c>
      <c r="B6872" s="10">
        <f>DATE(1904,MONTH(Data_Warmte[[#This Row],[Datumtijd]]),DAY(Data_Warmte[[#This Row],[Datumtijd]]))+TIME(HOUR(Data_Warmte[[#This Row],[Datumtijd]]),MINUTE(Data_Warmte[[#This Row],[Datumtijd]]),SECOND(Data_Warmte[[#This Row],[Datumtijd]]))</f>
        <v>1748.5416666666667</v>
      </c>
      <c r="C6872" s="11">
        <v>3.8668599999999991E-5</v>
      </c>
      <c r="D6872" s="7">
        <f>Data_Warmte[[#This Row],[Fractie]]/MAX(Data_Warmte[Fractie])</f>
        <v>9.3618071697140384E-2</v>
      </c>
    </row>
    <row r="6873" spans="1:4" x14ac:dyDescent="0.25">
      <c r="A6873" s="10">
        <v>44117.583333333336</v>
      </c>
      <c r="B6873" s="10">
        <f>DATE(1904,MONTH(Data_Warmte[[#This Row],[Datumtijd]]),DAY(Data_Warmte[[#This Row],[Datumtijd]]))+TIME(HOUR(Data_Warmte[[#This Row],[Datumtijd]]),MINUTE(Data_Warmte[[#This Row],[Datumtijd]]),SECOND(Data_Warmte[[#This Row],[Datumtijd]]))</f>
        <v>1748.5833333333333</v>
      </c>
      <c r="C6873" s="11">
        <v>3.4950000000000002E-5</v>
      </c>
      <c r="D6873" s="7">
        <f>Data_Warmte[[#This Row],[Fractie]]/MAX(Data_Warmte[Fractie])</f>
        <v>8.4615207321057845E-2</v>
      </c>
    </row>
    <row r="6874" spans="1:4" x14ac:dyDescent="0.25">
      <c r="A6874" s="10">
        <v>44117.625</v>
      </c>
      <c r="B6874" s="10">
        <f>DATE(1904,MONTH(Data_Warmte[[#This Row],[Datumtijd]]),DAY(Data_Warmte[[#This Row],[Datumtijd]]))+TIME(HOUR(Data_Warmte[[#This Row],[Datumtijd]]),MINUTE(Data_Warmte[[#This Row],[Datumtijd]]),SECOND(Data_Warmte[[#This Row],[Datumtijd]]))</f>
        <v>1748.625</v>
      </c>
      <c r="C6874" s="11">
        <v>4.6844739999999985E-5</v>
      </c>
      <c r="D6874" s="7">
        <f>Data_Warmte[[#This Row],[Fractie]]/MAX(Data_Warmte[Fractie])</f>
        <v>0.11341280077256223</v>
      </c>
    </row>
    <row r="6875" spans="1:4" x14ac:dyDescent="0.25">
      <c r="A6875" s="10">
        <v>44117.666666666664</v>
      </c>
      <c r="B6875" s="10">
        <f>DATE(1904,MONTH(Data_Warmte[[#This Row],[Datumtijd]]),DAY(Data_Warmte[[#This Row],[Datumtijd]]))+TIME(HOUR(Data_Warmte[[#This Row],[Datumtijd]]),MINUTE(Data_Warmte[[#This Row],[Datumtijd]]),SECOND(Data_Warmte[[#This Row],[Datumtijd]]))</f>
        <v>1748.6666666666667</v>
      </c>
      <c r="C6875" s="11">
        <v>9.1136600000000004E-5</v>
      </c>
      <c r="D6875" s="7">
        <f>Data_Warmte[[#This Row],[Fractie]]/MAX(Data_Warmte[Fractie])</f>
        <v>0.22064498722564579</v>
      </c>
    </row>
    <row r="6876" spans="1:4" x14ac:dyDescent="0.25">
      <c r="A6876" s="10">
        <v>44117.708333333336</v>
      </c>
      <c r="B6876" s="10">
        <f>DATE(1904,MONTH(Data_Warmte[[#This Row],[Datumtijd]]),DAY(Data_Warmte[[#This Row],[Datumtijd]]))+TIME(HOUR(Data_Warmte[[#This Row],[Datumtijd]]),MINUTE(Data_Warmte[[#This Row],[Datumtijd]]),SECOND(Data_Warmte[[#This Row],[Datumtijd]]))</f>
        <v>1748.7083333333333</v>
      </c>
      <c r="C6876" s="11">
        <v>1.2182914000000001E-4</v>
      </c>
      <c r="D6876" s="7">
        <f>Data_Warmte[[#This Row],[Fractie]]/MAX(Data_Warmte[Fractie])</f>
        <v>0.29495273072521266</v>
      </c>
    </row>
    <row r="6877" spans="1:4" x14ac:dyDescent="0.25">
      <c r="A6877" s="10">
        <v>44117.75</v>
      </c>
      <c r="B6877" s="10">
        <f>DATE(1904,MONTH(Data_Warmte[[#This Row],[Datumtijd]]),DAY(Data_Warmte[[#This Row],[Datumtijd]]))+TIME(HOUR(Data_Warmte[[#This Row],[Datumtijd]]),MINUTE(Data_Warmte[[#This Row],[Datumtijd]]),SECOND(Data_Warmte[[#This Row],[Datumtijd]]))</f>
        <v>1748.75</v>
      </c>
      <c r="C6877" s="11">
        <v>1.3223772E-4</v>
      </c>
      <c r="D6877" s="7">
        <f>Data_Warmte[[#This Row],[Fractie]]/MAX(Data_Warmte[Fractie])</f>
        <v>0.32015227735233182</v>
      </c>
    </row>
    <row r="6878" spans="1:4" x14ac:dyDescent="0.25">
      <c r="A6878" s="10">
        <v>44117.791666666664</v>
      </c>
      <c r="B6878" s="10">
        <f>DATE(1904,MONTH(Data_Warmte[[#This Row],[Datumtijd]]),DAY(Data_Warmte[[#This Row],[Datumtijd]]))+TIME(HOUR(Data_Warmte[[#This Row],[Datumtijd]]),MINUTE(Data_Warmte[[#This Row],[Datumtijd]]),SECOND(Data_Warmte[[#This Row],[Datumtijd]]))</f>
        <v>1748.7916666666667</v>
      </c>
      <c r="C6878" s="11">
        <v>1.2850514999999997E-4</v>
      </c>
      <c r="D6878" s="7">
        <f>Data_Warmte[[#This Row],[Fractie]]/MAX(Data_Warmte[Fractie])</f>
        <v>0.31111559110368053</v>
      </c>
    </row>
    <row r="6879" spans="1:4" x14ac:dyDescent="0.25">
      <c r="A6879" s="10">
        <v>44117.833333333336</v>
      </c>
      <c r="B6879" s="10">
        <f>DATE(1904,MONTH(Data_Warmte[[#This Row],[Datumtijd]]),DAY(Data_Warmte[[#This Row],[Datumtijd]]))+TIME(HOUR(Data_Warmte[[#This Row],[Datumtijd]]),MINUTE(Data_Warmte[[#This Row],[Datumtijd]]),SECOND(Data_Warmte[[#This Row],[Datumtijd]]))</f>
        <v>1748.8333333333333</v>
      </c>
      <c r="C6879" s="11">
        <v>1.1183050000000003E-4</v>
      </c>
      <c r="D6879" s="7">
        <f>Data_Warmte[[#This Row],[Fractie]]/MAX(Data_Warmte[Fractie])</f>
        <v>0.27074566358562407</v>
      </c>
    </row>
    <row r="6880" spans="1:4" x14ac:dyDescent="0.25">
      <c r="A6880" s="10">
        <v>44117.875</v>
      </c>
      <c r="B6880" s="10">
        <f>DATE(1904,MONTH(Data_Warmte[[#This Row],[Datumtijd]]),DAY(Data_Warmte[[#This Row],[Datumtijd]]))+TIME(HOUR(Data_Warmte[[#This Row],[Datumtijd]]),MINUTE(Data_Warmte[[#This Row],[Datumtijd]]),SECOND(Data_Warmte[[#This Row],[Datumtijd]]))</f>
        <v>1748.875</v>
      </c>
      <c r="C6880" s="11">
        <v>9.2142929999999983E-5</v>
      </c>
      <c r="D6880" s="7">
        <f>Data_Warmte[[#This Row],[Fractie]]/MAX(Data_Warmte[Fractie])</f>
        <v>0.223081348358218</v>
      </c>
    </row>
    <row r="6881" spans="1:4" x14ac:dyDescent="0.25">
      <c r="A6881" s="10">
        <v>44117.916666666664</v>
      </c>
      <c r="B6881" s="10">
        <f>DATE(1904,MONTH(Data_Warmte[[#This Row],[Datumtijd]]),DAY(Data_Warmte[[#This Row],[Datumtijd]]))+TIME(HOUR(Data_Warmte[[#This Row],[Datumtijd]]),MINUTE(Data_Warmte[[#This Row],[Datumtijd]]),SECOND(Data_Warmte[[#This Row],[Datumtijd]]))</f>
        <v>1748.9166666666667</v>
      </c>
      <c r="C6881" s="11">
        <v>6.6373080000000002E-5</v>
      </c>
      <c r="D6881" s="7">
        <f>Data_Warmte[[#This Row],[Fractie]]/MAX(Data_Warmte[Fractie])</f>
        <v>0.16069161444169264</v>
      </c>
    </row>
    <row r="6882" spans="1:4" x14ac:dyDescent="0.25">
      <c r="A6882" s="10">
        <v>44117.958333333336</v>
      </c>
      <c r="B6882" s="10">
        <f>DATE(1904,MONTH(Data_Warmte[[#This Row],[Datumtijd]]),DAY(Data_Warmte[[#This Row],[Datumtijd]]))+TIME(HOUR(Data_Warmte[[#This Row],[Datumtijd]]),MINUTE(Data_Warmte[[#This Row],[Datumtijd]]),SECOND(Data_Warmte[[#This Row],[Datumtijd]]))</f>
        <v>1748.9583333333333</v>
      </c>
      <c r="C6882" s="11">
        <v>4.1022499999999996E-5</v>
      </c>
      <c r="D6882" s="7">
        <f>Data_Warmte[[#This Row],[Fractie]]/MAX(Data_Warmte[Fractie])</f>
        <v>9.9316948278343198E-2</v>
      </c>
    </row>
    <row r="6883" spans="1:4" x14ac:dyDescent="0.25">
      <c r="A6883" s="10">
        <v>44118</v>
      </c>
      <c r="B6883" s="10">
        <f>DATE(1904,MONTH(Data_Warmte[[#This Row],[Datumtijd]]),DAY(Data_Warmte[[#This Row],[Datumtijd]]))+TIME(HOUR(Data_Warmte[[#This Row],[Datumtijd]]),MINUTE(Data_Warmte[[#This Row],[Datumtijd]]),SECOND(Data_Warmte[[#This Row],[Datumtijd]]))</f>
        <v>1749</v>
      </c>
      <c r="C6883" s="11">
        <v>2.7500799999999999E-5</v>
      </c>
      <c r="D6883" s="7">
        <f>Data_Warmte[[#This Row],[Fractie]]/MAX(Data_Warmte[Fractie])</f>
        <v>6.658042613719449E-2</v>
      </c>
    </row>
    <row r="6884" spans="1:4" x14ac:dyDescent="0.25">
      <c r="A6884" s="10">
        <v>44118.041666666664</v>
      </c>
      <c r="B6884" s="10">
        <f>DATE(1904,MONTH(Data_Warmte[[#This Row],[Datumtijd]]),DAY(Data_Warmte[[#This Row],[Datumtijd]]))+TIME(HOUR(Data_Warmte[[#This Row],[Datumtijd]]),MINUTE(Data_Warmte[[#This Row],[Datumtijd]]),SECOND(Data_Warmte[[#This Row],[Datumtijd]]))</f>
        <v>1749.0416666666667</v>
      </c>
      <c r="C6884" s="11">
        <v>2.2810499999999994E-5</v>
      </c>
      <c r="D6884" s="7">
        <f>Data_Warmte[[#This Row],[Fractie]]/MAX(Data_Warmte[Fractie])</f>
        <v>5.5225041104348768E-2</v>
      </c>
    </row>
    <row r="6885" spans="1:4" x14ac:dyDescent="0.25">
      <c r="A6885" s="10">
        <v>44118.083333333336</v>
      </c>
      <c r="B6885" s="10">
        <f>DATE(1904,MONTH(Data_Warmte[[#This Row],[Datumtijd]]),DAY(Data_Warmte[[#This Row],[Datumtijd]]))+TIME(HOUR(Data_Warmte[[#This Row],[Datumtijd]]),MINUTE(Data_Warmte[[#This Row],[Datumtijd]]),SECOND(Data_Warmte[[#This Row],[Datumtijd]]))</f>
        <v>1749.0833333333333</v>
      </c>
      <c r="C6885" s="11">
        <v>2.0740000000000001E-5</v>
      </c>
      <c r="D6885" s="7">
        <f>Data_Warmte[[#This Row],[Fractie]]/MAX(Data_Warmte[Fractie])</f>
        <v>5.0212286118418874E-2</v>
      </c>
    </row>
    <row r="6886" spans="1:4" x14ac:dyDescent="0.25">
      <c r="A6886" s="10">
        <v>44118.125</v>
      </c>
      <c r="B6886" s="10">
        <f>DATE(1904,MONTH(Data_Warmte[[#This Row],[Datumtijd]]),DAY(Data_Warmte[[#This Row],[Datumtijd]]))+TIME(HOUR(Data_Warmte[[#This Row],[Datumtijd]]),MINUTE(Data_Warmte[[#This Row],[Datumtijd]]),SECOND(Data_Warmte[[#This Row],[Datumtijd]]))</f>
        <v>1749.125</v>
      </c>
      <c r="C6886" s="11">
        <v>2.1690000000000001E-5</v>
      </c>
      <c r="D6886" s="7">
        <f>Data_Warmte[[#This Row],[Fractie]]/MAX(Data_Warmte[Fractie])</f>
        <v>5.2512270294527742E-2</v>
      </c>
    </row>
    <row r="6887" spans="1:4" x14ac:dyDescent="0.25">
      <c r="A6887" s="10">
        <v>44118.166666666664</v>
      </c>
      <c r="B6887" s="10">
        <f>DATE(1904,MONTH(Data_Warmte[[#This Row],[Datumtijd]]),DAY(Data_Warmte[[#This Row],[Datumtijd]]))+TIME(HOUR(Data_Warmte[[#This Row],[Datumtijd]]),MINUTE(Data_Warmte[[#This Row],[Datumtijd]]),SECOND(Data_Warmte[[#This Row],[Datumtijd]]))</f>
        <v>1749.1666666666667</v>
      </c>
      <c r="C6887" s="11">
        <v>2.7250000000000002E-5</v>
      </c>
      <c r="D6887" s="7">
        <f>Data_Warmte[[#This Row],[Fractie]]/MAX(Data_Warmte[Fractie])</f>
        <v>6.5973230314701758E-2</v>
      </c>
    </row>
    <row r="6888" spans="1:4" x14ac:dyDescent="0.25">
      <c r="A6888" s="10">
        <v>44118.208333333336</v>
      </c>
      <c r="B6888" s="10">
        <f>DATE(1904,MONTH(Data_Warmte[[#This Row],[Datumtijd]]),DAY(Data_Warmte[[#This Row],[Datumtijd]]))+TIME(HOUR(Data_Warmte[[#This Row],[Datumtijd]]),MINUTE(Data_Warmte[[#This Row],[Datumtijd]]),SECOND(Data_Warmte[[#This Row],[Datumtijd]]))</f>
        <v>1749.2083333333333</v>
      </c>
      <c r="C6888" s="11">
        <v>4.827004E-5</v>
      </c>
      <c r="D6888" s="7">
        <f>Data_Warmte[[#This Row],[Fractie]]/MAX(Data_Warmte[Fractie])</f>
        <v>0.11686350334751802</v>
      </c>
    </row>
    <row r="6889" spans="1:4" x14ac:dyDescent="0.25">
      <c r="A6889" s="10">
        <v>44118.25</v>
      </c>
      <c r="B6889" s="10">
        <f>DATE(1904,MONTH(Data_Warmte[[#This Row],[Datumtijd]]),DAY(Data_Warmte[[#This Row],[Datumtijd]]))+TIME(HOUR(Data_Warmte[[#This Row],[Datumtijd]]),MINUTE(Data_Warmte[[#This Row],[Datumtijd]]),SECOND(Data_Warmte[[#This Row],[Datumtijd]]))</f>
        <v>1749.25</v>
      </c>
      <c r="C6889" s="11">
        <v>1.1261675000000001E-4</v>
      </c>
      <c r="D6889" s="7">
        <f>Data_Warmte[[#This Row],[Fractie]]/MAX(Data_Warmte[Fractie])</f>
        <v>0.27264920312085095</v>
      </c>
    </row>
    <row r="6890" spans="1:4" x14ac:dyDescent="0.25">
      <c r="A6890" s="10">
        <v>44118.291666666664</v>
      </c>
      <c r="B6890" s="10">
        <f>DATE(1904,MONTH(Data_Warmte[[#This Row],[Datumtijd]]),DAY(Data_Warmte[[#This Row],[Datumtijd]]))+TIME(HOUR(Data_Warmte[[#This Row],[Datumtijd]]),MINUTE(Data_Warmte[[#This Row],[Datumtijd]]),SECOND(Data_Warmte[[#This Row],[Datumtijd]]))</f>
        <v>1749.2916666666667</v>
      </c>
      <c r="C6890" s="11">
        <v>1.4616859999999997E-4</v>
      </c>
      <c r="D6890" s="7">
        <f>Data_Warmte[[#This Row],[Fractie]]/MAX(Data_Warmte[Fractie])</f>
        <v>0.35387943899367019</v>
      </c>
    </row>
    <row r="6891" spans="1:4" x14ac:dyDescent="0.25">
      <c r="A6891" s="10">
        <v>44118.333333333336</v>
      </c>
      <c r="B6891" s="10">
        <f>DATE(1904,MONTH(Data_Warmte[[#This Row],[Datumtijd]]),DAY(Data_Warmte[[#This Row],[Datumtijd]]))+TIME(HOUR(Data_Warmte[[#This Row],[Datumtijd]]),MINUTE(Data_Warmte[[#This Row],[Datumtijd]]),SECOND(Data_Warmte[[#This Row],[Datumtijd]]))</f>
        <v>1749.3333333333333</v>
      </c>
      <c r="C6891" s="11">
        <v>1.5009457999999999E-4</v>
      </c>
      <c r="D6891" s="7">
        <f>Data_Warmte[[#This Row],[Fractie]]/MAX(Data_Warmte[Fractie])</f>
        <v>0.36338437781021748</v>
      </c>
    </row>
    <row r="6892" spans="1:4" x14ac:dyDescent="0.25">
      <c r="A6892" s="10">
        <v>44118.375</v>
      </c>
      <c r="B6892" s="10">
        <f>DATE(1904,MONTH(Data_Warmte[[#This Row],[Datumtijd]]),DAY(Data_Warmte[[#This Row],[Datumtijd]]))+TIME(HOUR(Data_Warmte[[#This Row],[Datumtijd]]),MINUTE(Data_Warmte[[#This Row],[Datumtijd]]),SECOND(Data_Warmte[[#This Row],[Datumtijd]]))</f>
        <v>1749.375</v>
      </c>
      <c r="C6892" s="11">
        <v>1.276041E-4</v>
      </c>
      <c r="D6892" s="7">
        <f>Data_Warmte[[#This Row],[Fractie]]/MAX(Data_Warmte[Fractie])</f>
        <v>0.3089341166385407</v>
      </c>
    </row>
    <row r="6893" spans="1:4" x14ac:dyDescent="0.25">
      <c r="A6893" s="10">
        <v>44118.416666666664</v>
      </c>
      <c r="B6893" s="10">
        <f>DATE(1904,MONTH(Data_Warmte[[#This Row],[Datumtijd]]),DAY(Data_Warmte[[#This Row],[Datumtijd]]))+TIME(HOUR(Data_Warmte[[#This Row],[Datumtijd]]),MINUTE(Data_Warmte[[#This Row],[Datumtijd]]),SECOND(Data_Warmte[[#This Row],[Datumtijd]]))</f>
        <v>1749.4166666666667</v>
      </c>
      <c r="C6893" s="11">
        <v>9.0500479999999997E-5</v>
      </c>
      <c r="D6893" s="7">
        <f>Data_Warmte[[#This Row],[Fractie]]/MAX(Data_Warmte[Fractie])</f>
        <v>0.21910491782132327</v>
      </c>
    </row>
    <row r="6894" spans="1:4" x14ac:dyDescent="0.25">
      <c r="A6894" s="10">
        <v>44118.458333333336</v>
      </c>
      <c r="B6894" s="10">
        <f>DATE(1904,MONTH(Data_Warmte[[#This Row],[Datumtijd]]),DAY(Data_Warmte[[#This Row],[Datumtijd]]))+TIME(HOUR(Data_Warmte[[#This Row],[Datumtijd]]),MINUTE(Data_Warmte[[#This Row],[Datumtijd]]),SECOND(Data_Warmte[[#This Row],[Datumtijd]]))</f>
        <v>1749.4583333333333</v>
      </c>
      <c r="C6894" s="11">
        <v>6.5447659999999977E-5</v>
      </c>
      <c r="D6894" s="7">
        <f>Data_Warmte[[#This Row],[Fractie]]/MAX(Data_Warmte[Fractie])</f>
        <v>0.15845113932984556</v>
      </c>
    </row>
    <row r="6895" spans="1:4" x14ac:dyDescent="0.25">
      <c r="A6895" s="10">
        <v>44118.5</v>
      </c>
      <c r="B6895" s="10">
        <f>DATE(1904,MONTH(Data_Warmte[[#This Row],[Datumtijd]]),DAY(Data_Warmte[[#This Row],[Datumtijd]]))+TIME(HOUR(Data_Warmte[[#This Row],[Datumtijd]]),MINUTE(Data_Warmte[[#This Row],[Datumtijd]]),SECOND(Data_Warmte[[#This Row],[Datumtijd]]))</f>
        <v>1749.5</v>
      </c>
      <c r="C6895" s="11">
        <v>5.3778050000000016E-5</v>
      </c>
      <c r="D6895" s="7">
        <f>Data_Warmte[[#This Row],[Fractie]]/MAX(Data_Warmte[Fractie])</f>
        <v>0.13019859370735953</v>
      </c>
    </row>
    <row r="6896" spans="1:4" x14ac:dyDescent="0.25">
      <c r="A6896" s="10">
        <v>44118.541666666664</v>
      </c>
      <c r="B6896" s="10">
        <f>DATE(1904,MONTH(Data_Warmte[[#This Row],[Datumtijd]]),DAY(Data_Warmte[[#This Row],[Datumtijd]]))+TIME(HOUR(Data_Warmte[[#This Row],[Datumtijd]]),MINUTE(Data_Warmte[[#This Row],[Datumtijd]]),SECOND(Data_Warmte[[#This Row],[Datumtijd]]))</f>
        <v>1749.5416666666667</v>
      </c>
      <c r="C6896" s="11">
        <v>4.290567999999997E-5</v>
      </c>
      <c r="D6896" s="7">
        <f>Data_Warmte[[#This Row],[Fractie]]/MAX(Data_Warmte[Fractie])</f>
        <v>0.10387619480546388</v>
      </c>
    </row>
    <row r="6897" spans="1:4" x14ac:dyDescent="0.25">
      <c r="A6897" s="10">
        <v>44118.583333333336</v>
      </c>
      <c r="B6897" s="10">
        <f>DATE(1904,MONTH(Data_Warmte[[#This Row],[Datumtijd]]),DAY(Data_Warmte[[#This Row],[Datumtijd]]))+TIME(HOUR(Data_Warmte[[#This Row],[Datumtijd]]),MINUTE(Data_Warmte[[#This Row],[Datumtijd]]),SECOND(Data_Warmte[[#This Row],[Datumtijd]]))</f>
        <v>1749.5833333333333</v>
      </c>
      <c r="C6897" s="11">
        <v>3.5655540000000028E-5</v>
      </c>
      <c r="D6897" s="7">
        <f>Data_Warmte[[#This Row],[Fractie]]/MAX(Data_Warmte[Fractie])</f>
        <v>8.6323345042754587E-2</v>
      </c>
    </row>
    <row r="6898" spans="1:4" x14ac:dyDescent="0.25">
      <c r="A6898" s="10">
        <v>44118.625</v>
      </c>
      <c r="B6898" s="10">
        <f>DATE(1904,MONTH(Data_Warmte[[#This Row],[Datumtijd]]),DAY(Data_Warmte[[#This Row],[Datumtijd]]))+TIME(HOUR(Data_Warmte[[#This Row],[Datumtijd]]),MINUTE(Data_Warmte[[#This Row],[Datumtijd]]),SECOND(Data_Warmte[[#This Row],[Datumtijd]]))</f>
        <v>1749.625</v>
      </c>
      <c r="C6898" s="11">
        <v>5.0627019999999996E-5</v>
      </c>
      <c r="D6898" s="7">
        <f>Data_Warmte[[#This Row],[Fractie]]/MAX(Data_Warmte[Fractie])</f>
        <v>0.12256983671952336</v>
      </c>
    </row>
    <row r="6899" spans="1:4" x14ac:dyDescent="0.25">
      <c r="A6899" s="10">
        <v>44118.666666666664</v>
      </c>
      <c r="B6899" s="10">
        <f>DATE(1904,MONTH(Data_Warmte[[#This Row],[Datumtijd]]),DAY(Data_Warmte[[#This Row],[Datumtijd]]))+TIME(HOUR(Data_Warmte[[#This Row],[Datumtijd]]),MINUTE(Data_Warmte[[#This Row],[Datumtijd]]),SECOND(Data_Warmte[[#This Row],[Datumtijd]]))</f>
        <v>1749.6666666666667</v>
      </c>
      <c r="C6899" s="11">
        <v>9.8951299999999989E-5</v>
      </c>
      <c r="D6899" s="7">
        <f>Data_Warmte[[#This Row],[Fractie]]/MAX(Data_Warmte[Fractie])</f>
        <v>0.23956465705831731</v>
      </c>
    </row>
    <row r="6900" spans="1:4" x14ac:dyDescent="0.25">
      <c r="A6900" s="10">
        <v>44118.708333333336</v>
      </c>
      <c r="B6900" s="10">
        <f>DATE(1904,MONTH(Data_Warmte[[#This Row],[Datumtijd]]),DAY(Data_Warmte[[#This Row],[Datumtijd]]))+TIME(HOUR(Data_Warmte[[#This Row],[Datumtijd]]),MINUTE(Data_Warmte[[#This Row],[Datumtijd]]),SECOND(Data_Warmte[[#This Row],[Datumtijd]]))</f>
        <v>1749.7083333333333</v>
      </c>
      <c r="C6900" s="11">
        <v>1.2681988000000003E-4</v>
      </c>
      <c r="D6900" s="7">
        <f>Data_Warmte[[#This Row],[Fractie]]/MAX(Data_Warmte[Fractie])</f>
        <v>0.30703549180634276</v>
      </c>
    </row>
    <row r="6901" spans="1:4" x14ac:dyDescent="0.25">
      <c r="A6901" s="10">
        <v>44118.75</v>
      </c>
      <c r="B6901" s="10">
        <f>DATE(1904,MONTH(Data_Warmte[[#This Row],[Datumtijd]]),DAY(Data_Warmte[[#This Row],[Datumtijd]]))+TIME(HOUR(Data_Warmte[[#This Row],[Datumtijd]]),MINUTE(Data_Warmte[[#This Row],[Datumtijd]]),SECOND(Data_Warmte[[#This Row],[Datumtijd]]))</f>
        <v>1749.75</v>
      </c>
      <c r="C6901" s="11">
        <v>1.3423596E-4</v>
      </c>
      <c r="D6901" s="7">
        <f>Data_Warmte[[#This Row],[Fractie]]/MAX(Data_Warmte[Fractie])</f>
        <v>0.32499008827871895</v>
      </c>
    </row>
    <row r="6902" spans="1:4" x14ac:dyDescent="0.25">
      <c r="A6902" s="10">
        <v>44118.791666666664</v>
      </c>
      <c r="B6902" s="10">
        <f>DATE(1904,MONTH(Data_Warmte[[#This Row],[Datumtijd]]),DAY(Data_Warmte[[#This Row],[Datumtijd]]))+TIME(HOUR(Data_Warmte[[#This Row],[Datumtijd]]),MINUTE(Data_Warmte[[#This Row],[Datumtijd]]),SECOND(Data_Warmte[[#This Row],[Datumtijd]]))</f>
        <v>1749.7916666666667</v>
      </c>
      <c r="C6902" s="11">
        <v>1.2993536999999998E-4</v>
      </c>
      <c r="D6902" s="7">
        <f>Data_Warmte[[#This Row],[Fractie]]/MAX(Data_Warmte[Fractie])</f>
        <v>0.31457820517563256</v>
      </c>
    </row>
    <row r="6903" spans="1:4" x14ac:dyDescent="0.25">
      <c r="A6903" s="10">
        <v>44118.833333333336</v>
      </c>
      <c r="B6903" s="10">
        <f>DATE(1904,MONTH(Data_Warmte[[#This Row],[Datumtijd]]),DAY(Data_Warmte[[#This Row],[Datumtijd]]))+TIME(HOUR(Data_Warmte[[#This Row],[Datumtijd]]),MINUTE(Data_Warmte[[#This Row],[Datumtijd]]),SECOND(Data_Warmte[[#This Row],[Datumtijd]]))</f>
        <v>1749.8333333333333</v>
      </c>
      <c r="C6903" s="11">
        <v>1.1249875000000003E-4</v>
      </c>
      <c r="D6903" s="7">
        <f>Data_Warmte[[#This Row],[Fractie]]/MAX(Data_Warmte[Fractie])</f>
        <v>0.27236352087581855</v>
      </c>
    </row>
    <row r="6904" spans="1:4" x14ac:dyDescent="0.25">
      <c r="A6904" s="10">
        <v>44118.875</v>
      </c>
      <c r="B6904" s="10">
        <f>DATE(1904,MONTH(Data_Warmte[[#This Row],[Datumtijd]]),DAY(Data_Warmte[[#This Row],[Datumtijd]]))+TIME(HOUR(Data_Warmte[[#This Row],[Datumtijd]]),MINUTE(Data_Warmte[[#This Row],[Datumtijd]]),SECOND(Data_Warmte[[#This Row],[Datumtijd]]))</f>
        <v>1749.875</v>
      </c>
      <c r="C6904" s="11">
        <v>9.1704449999999979E-5</v>
      </c>
      <c r="D6904" s="7">
        <f>Data_Warmte[[#This Row],[Fractie]]/MAX(Data_Warmte[Fractie])</f>
        <v>0.22201977250396512</v>
      </c>
    </row>
    <row r="6905" spans="1:4" x14ac:dyDescent="0.25">
      <c r="A6905" s="10">
        <v>44118.916666666664</v>
      </c>
      <c r="B6905" s="10">
        <f>DATE(1904,MONTH(Data_Warmte[[#This Row],[Datumtijd]]),DAY(Data_Warmte[[#This Row],[Datumtijd]]))+TIME(HOUR(Data_Warmte[[#This Row],[Datumtijd]]),MINUTE(Data_Warmte[[#This Row],[Datumtijd]]),SECOND(Data_Warmte[[#This Row],[Datumtijd]]))</f>
        <v>1749.9166666666667</v>
      </c>
      <c r="C6905" s="11">
        <v>6.6346720000000001E-5</v>
      </c>
      <c r="D6905" s="7">
        <f>Data_Warmte[[#This Row],[Fractie]]/MAX(Data_Warmte[Fractie])</f>
        <v>0.16062779593339557</v>
      </c>
    </row>
    <row r="6906" spans="1:4" x14ac:dyDescent="0.25">
      <c r="A6906" s="10">
        <v>44118.958333333336</v>
      </c>
      <c r="B6906" s="10">
        <f>DATE(1904,MONTH(Data_Warmte[[#This Row],[Datumtijd]]),DAY(Data_Warmte[[#This Row],[Datumtijd]]))+TIME(HOUR(Data_Warmte[[#This Row],[Datumtijd]]),MINUTE(Data_Warmte[[#This Row],[Datumtijd]]),SECOND(Data_Warmte[[#This Row],[Datumtijd]]))</f>
        <v>1749.9583333333333</v>
      </c>
      <c r="C6906" s="11">
        <v>4.0517240000000002E-5</v>
      </c>
      <c r="D6906" s="7">
        <f>Data_Warmte[[#This Row],[Fractie]]/MAX(Data_Warmte[Fractie])</f>
        <v>9.8093695641689779E-2</v>
      </c>
    </row>
    <row r="6907" spans="1:4" x14ac:dyDescent="0.25">
      <c r="A6907" s="10">
        <v>44119</v>
      </c>
      <c r="B6907" s="10">
        <f>DATE(1904,MONTH(Data_Warmte[[#This Row],[Datumtijd]]),DAY(Data_Warmte[[#This Row],[Datumtijd]]))+TIME(HOUR(Data_Warmte[[#This Row],[Datumtijd]]),MINUTE(Data_Warmte[[#This Row],[Datumtijd]]),SECOND(Data_Warmte[[#This Row],[Datumtijd]]))</f>
        <v>1750</v>
      </c>
      <c r="C6907" s="11">
        <v>2.7450960000000003E-5</v>
      </c>
      <c r="D6907" s="7">
        <f>Data_Warmte[[#This Row],[Fractie]]/MAX(Data_Warmte[Fractie])</f>
        <v>6.6459761704207906E-2</v>
      </c>
    </row>
    <row r="6908" spans="1:4" x14ac:dyDescent="0.25">
      <c r="A6908" s="10">
        <v>44119.041666666664</v>
      </c>
      <c r="B6908" s="10">
        <f>DATE(1904,MONTH(Data_Warmte[[#This Row],[Datumtijd]]),DAY(Data_Warmte[[#This Row],[Datumtijd]]))+TIME(HOUR(Data_Warmte[[#This Row],[Datumtijd]]),MINUTE(Data_Warmte[[#This Row],[Datumtijd]]),SECOND(Data_Warmte[[#This Row],[Datumtijd]]))</f>
        <v>1750.0416666666667</v>
      </c>
      <c r="C6908" s="11">
        <v>2.28271E-5</v>
      </c>
      <c r="D6908" s="7">
        <f>Data_Warmte[[#This Row],[Fractie]]/MAX(Data_Warmte[Fractie])</f>
        <v>5.5265230301531319E-2</v>
      </c>
    </row>
    <row r="6909" spans="1:4" x14ac:dyDescent="0.25">
      <c r="A6909" s="10">
        <v>44119.083333333336</v>
      </c>
      <c r="B6909" s="10">
        <f>DATE(1904,MONTH(Data_Warmte[[#This Row],[Datumtijd]]),DAY(Data_Warmte[[#This Row],[Datumtijd]]))+TIME(HOUR(Data_Warmte[[#This Row],[Datumtijd]]),MINUTE(Data_Warmte[[#This Row],[Datumtijd]]),SECOND(Data_Warmte[[#This Row],[Datumtijd]]))</f>
        <v>1750.0833333333333</v>
      </c>
      <c r="C6909" s="11">
        <v>2.0740000000000001E-5</v>
      </c>
      <c r="D6909" s="7">
        <f>Data_Warmte[[#This Row],[Fractie]]/MAX(Data_Warmte[Fractie])</f>
        <v>5.0212286118418874E-2</v>
      </c>
    </row>
    <row r="6910" spans="1:4" x14ac:dyDescent="0.25">
      <c r="A6910" s="10">
        <v>44119.125</v>
      </c>
      <c r="B6910" s="10">
        <f>DATE(1904,MONTH(Data_Warmte[[#This Row],[Datumtijd]]),DAY(Data_Warmte[[#This Row],[Datumtijd]]))+TIME(HOUR(Data_Warmte[[#This Row],[Datumtijd]]),MINUTE(Data_Warmte[[#This Row],[Datumtijd]]),SECOND(Data_Warmte[[#This Row],[Datumtijd]]))</f>
        <v>1750.125</v>
      </c>
      <c r="C6910" s="11">
        <v>2.1690000000000001E-5</v>
      </c>
      <c r="D6910" s="7">
        <f>Data_Warmte[[#This Row],[Fractie]]/MAX(Data_Warmte[Fractie])</f>
        <v>5.2512270294527742E-2</v>
      </c>
    </row>
    <row r="6911" spans="1:4" x14ac:dyDescent="0.25">
      <c r="A6911" s="10">
        <v>44119.166666666664</v>
      </c>
      <c r="B6911" s="10">
        <f>DATE(1904,MONTH(Data_Warmte[[#This Row],[Datumtijd]]),DAY(Data_Warmte[[#This Row],[Datumtijd]]))+TIME(HOUR(Data_Warmte[[#This Row],[Datumtijd]]),MINUTE(Data_Warmte[[#This Row],[Datumtijd]]),SECOND(Data_Warmte[[#This Row],[Datumtijd]]))</f>
        <v>1750.1666666666667</v>
      </c>
      <c r="C6911" s="11">
        <v>2.7250000000000002E-5</v>
      </c>
      <c r="D6911" s="7">
        <f>Data_Warmte[[#This Row],[Fractie]]/MAX(Data_Warmte[Fractie])</f>
        <v>6.5973230314701758E-2</v>
      </c>
    </row>
    <row r="6912" spans="1:4" x14ac:dyDescent="0.25">
      <c r="A6912" s="10">
        <v>44119.208333333336</v>
      </c>
      <c r="B6912" s="10">
        <f>DATE(1904,MONTH(Data_Warmte[[#This Row],[Datumtijd]]),DAY(Data_Warmte[[#This Row],[Datumtijd]]))+TIME(HOUR(Data_Warmte[[#This Row],[Datumtijd]]),MINUTE(Data_Warmte[[#This Row],[Datumtijd]]),SECOND(Data_Warmte[[#This Row],[Datumtijd]]))</f>
        <v>1750.2083333333333</v>
      </c>
      <c r="C6912" s="11">
        <v>4.942332E-5</v>
      </c>
      <c r="D6912" s="7">
        <f>Data_Warmte[[#This Row],[Fractie]]/MAX(Data_Warmte[Fractie])</f>
        <v>0.1196556357165947</v>
      </c>
    </row>
    <row r="6913" spans="1:4" x14ac:dyDescent="0.25">
      <c r="A6913" s="10">
        <v>44119.25</v>
      </c>
      <c r="B6913" s="10">
        <f>DATE(1904,MONTH(Data_Warmte[[#This Row],[Datumtijd]]),DAY(Data_Warmte[[#This Row],[Datumtijd]]))+TIME(HOUR(Data_Warmte[[#This Row],[Datumtijd]]),MINUTE(Data_Warmte[[#This Row],[Datumtijd]]),SECOND(Data_Warmte[[#This Row],[Datumtijd]]))</f>
        <v>1750.25</v>
      </c>
      <c r="C6913" s="11">
        <v>1.144368E-4</v>
      </c>
      <c r="D6913" s="7">
        <f>Data_Warmte[[#This Row],[Fractie]]/MAX(Data_Warmte[Fractie])</f>
        <v>0.27705560964687931</v>
      </c>
    </row>
    <row r="6914" spans="1:4" x14ac:dyDescent="0.25">
      <c r="A6914" s="10">
        <v>44119.291666666664</v>
      </c>
      <c r="B6914" s="10">
        <f>DATE(1904,MONTH(Data_Warmte[[#This Row],[Datumtijd]]),DAY(Data_Warmte[[#This Row],[Datumtijd]]))+TIME(HOUR(Data_Warmte[[#This Row],[Datumtijd]]),MINUTE(Data_Warmte[[#This Row],[Datumtijd]]),SECOND(Data_Warmte[[#This Row],[Datumtijd]]))</f>
        <v>1750.2916666666667</v>
      </c>
      <c r="C6914" s="11">
        <v>1.4995699999999999E-4</v>
      </c>
      <c r="D6914" s="7">
        <f>Data_Warmte[[#This Row],[Fractie]]/MAX(Data_Warmte[Fractie])</f>
        <v>0.36305129168079742</v>
      </c>
    </row>
    <row r="6915" spans="1:4" x14ac:dyDescent="0.25">
      <c r="A6915" s="10">
        <v>44119.333333333336</v>
      </c>
      <c r="B6915" s="10">
        <f>DATE(1904,MONTH(Data_Warmte[[#This Row],[Datumtijd]]),DAY(Data_Warmte[[#This Row],[Datumtijd]]))+TIME(HOUR(Data_Warmte[[#This Row],[Datumtijd]]),MINUTE(Data_Warmte[[#This Row],[Datumtijd]]),SECOND(Data_Warmte[[#This Row],[Datumtijd]]))</f>
        <v>1750.3333333333333</v>
      </c>
      <c r="C6915" s="11">
        <v>1.5426869E-4</v>
      </c>
      <c r="D6915" s="7">
        <f>Data_Warmte[[#This Row],[Fractie]]/MAX(Data_Warmte[Fractie])</f>
        <v>0.37349004828320465</v>
      </c>
    </row>
    <row r="6916" spans="1:4" x14ac:dyDescent="0.25">
      <c r="A6916" s="10">
        <v>44119.375</v>
      </c>
      <c r="B6916" s="10">
        <f>DATE(1904,MONTH(Data_Warmte[[#This Row],[Datumtijd]]),DAY(Data_Warmte[[#This Row],[Datumtijd]]))+TIME(HOUR(Data_Warmte[[#This Row],[Datumtijd]]),MINUTE(Data_Warmte[[#This Row],[Datumtijd]]),SECOND(Data_Warmte[[#This Row],[Datumtijd]]))</f>
        <v>1750.375</v>
      </c>
      <c r="C6916" s="11">
        <v>1.2666702000000001E-4</v>
      </c>
      <c r="D6916" s="7">
        <f>Data_Warmte[[#This Row],[Fractie]]/MAX(Data_Warmte[Fractie])</f>
        <v>0.30666541224722693</v>
      </c>
    </row>
    <row r="6917" spans="1:4" x14ac:dyDescent="0.25">
      <c r="A6917" s="10">
        <v>44119.416666666664</v>
      </c>
      <c r="B6917" s="10">
        <f>DATE(1904,MONTH(Data_Warmte[[#This Row],[Datumtijd]]),DAY(Data_Warmte[[#This Row],[Datumtijd]]))+TIME(HOUR(Data_Warmte[[#This Row],[Datumtijd]]),MINUTE(Data_Warmte[[#This Row],[Datumtijd]]),SECOND(Data_Warmte[[#This Row],[Datumtijd]]))</f>
        <v>1750.4166666666667</v>
      </c>
      <c r="C6917" s="11">
        <v>8.823275999999999E-5</v>
      </c>
      <c r="D6917" s="7">
        <f>Data_Warmte[[#This Row],[Fractie]]/MAX(Data_Warmte[Fractie])</f>
        <v>0.21361468612043316</v>
      </c>
    </row>
    <row r="6918" spans="1:4" x14ac:dyDescent="0.25">
      <c r="A6918" s="10">
        <v>44119.458333333336</v>
      </c>
      <c r="B6918" s="10">
        <f>DATE(1904,MONTH(Data_Warmte[[#This Row],[Datumtijd]]),DAY(Data_Warmte[[#This Row],[Datumtijd]]))+TIME(HOUR(Data_Warmte[[#This Row],[Datumtijd]]),MINUTE(Data_Warmte[[#This Row],[Datumtijd]]),SECOND(Data_Warmte[[#This Row],[Datumtijd]]))</f>
        <v>1750.4583333333333</v>
      </c>
      <c r="C6918" s="11">
        <v>6.2522989999999997E-5</v>
      </c>
      <c r="D6918" s="7">
        <f>Data_Warmte[[#This Row],[Fractie]]/MAX(Data_Warmte[Fractie])</f>
        <v>0.15137040804527685</v>
      </c>
    </row>
    <row r="6919" spans="1:4" x14ac:dyDescent="0.25">
      <c r="A6919" s="10">
        <v>44119.5</v>
      </c>
      <c r="B6919" s="10">
        <f>DATE(1904,MONTH(Data_Warmte[[#This Row],[Datumtijd]]),DAY(Data_Warmte[[#This Row],[Datumtijd]]))+TIME(HOUR(Data_Warmte[[#This Row],[Datumtijd]]),MINUTE(Data_Warmte[[#This Row],[Datumtijd]]),SECOND(Data_Warmte[[#This Row],[Datumtijd]]))</f>
        <v>1750.5</v>
      </c>
      <c r="C6919" s="11">
        <v>5.2985750000000014E-5</v>
      </c>
      <c r="D6919" s="7">
        <f>Data_Warmte[[#This Row],[Fractie]]/MAX(Data_Warmte[Fractie])</f>
        <v>0.12828040690448475</v>
      </c>
    </row>
    <row r="6920" spans="1:4" x14ac:dyDescent="0.25">
      <c r="A6920" s="10">
        <v>44119.541666666664</v>
      </c>
      <c r="B6920" s="10">
        <f>DATE(1904,MONTH(Data_Warmte[[#This Row],[Datumtijd]]),DAY(Data_Warmte[[#This Row],[Datumtijd]]))+TIME(HOUR(Data_Warmte[[#This Row],[Datumtijd]]),MINUTE(Data_Warmte[[#This Row],[Datumtijd]]),SECOND(Data_Warmte[[#This Row],[Datumtijd]]))</f>
        <v>1750.5416666666667</v>
      </c>
      <c r="C6920" s="11">
        <v>4.381955999999998E-5</v>
      </c>
      <c r="D6920" s="7">
        <f>Data_Warmte[[#This Row],[Fractie]]/MAX(Data_Warmte[Fractie])</f>
        <v>0.10608873116216114</v>
      </c>
    </row>
    <row r="6921" spans="1:4" x14ac:dyDescent="0.25">
      <c r="A6921" s="10">
        <v>44119.583333333336</v>
      </c>
      <c r="B6921" s="10">
        <f>DATE(1904,MONTH(Data_Warmte[[#This Row],[Datumtijd]]),DAY(Data_Warmte[[#This Row],[Datumtijd]]))+TIME(HOUR(Data_Warmte[[#This Row],[Datumtijd]]),MINUTE(Data_Warmte[[#This Row],[Datumtijd]]),SECOND(Data_Warmte[[#This Row],[Datumtijd]]))</f>
        <v>1750.5833333333333</v>
      </c>
      <c r="C6921" s="11">
        <v>3.7237660000000029E-5</v>
      </c>
      <c r="D6921" s="7">
        <f>Data_Warmte[[#This Row],[Fractie]]/MAX(Data_Warmte[Fractie])</f>
        <v>9.0153714479286551E-2</v>
      </c>
    </row>
    <row r="6922" spans="1:4" x14ac:dyDescent="0.25">
      <c r="A6922" s="10">
        <v>44119.625</v>
      </c>
      <c r="B6922" s="10">
        <f>DATE(1904,MONTH(Data_Warmte[[#This Row],[Datumtijd]]),DAY(Data_Warmte[[#This Row],[Datumtijd]]))+TIME(HOUR(Data_Warmte[[#This Row],[Datumtijd]]),MINUTE(Data_Warmte[[#This Row],[Datumtijd]]),SECOND(Data_Warmte[[#This Row],[Datumtijd]]))</f>
        <v>1750.625</v>
      </c>
      <c r="C6922" s="11">
        <v>5.1902439999999996E-5</v>
      </c>
      <c r="D6922" s="7">
        <f>Data_Warmte[[#This Row],[Fractie]]/MAX(Data_Warmte[Fractie])</f>
        <v>0.12565767442256839</v>
      </c>
    </row>
    <row r="6923" spans="1:4" x14ac:dyDescent="0.25">
      <c r="A6923" s="10">
        <v>44119.666666666664</v>
      </c>
      <c r="B6923" s="10">
        <f>DATE(1904,MONTH(Data_Warmte[[#This Row],[Datumtijd]]),DAY(Data_Warmte[[#This Row],[Datumtijd]]))+TIME(HOUR(Data_Warmte[[#This Row],[Datumtijd]]),MINUTE(Data_Warmte[[#This Row],[Datumtijd]]),SECOND(Data_Warmte[[#This Row],[Datumtijd]]))</f>
        <v>1750.6666666666667</v>
      </c>
      <c r="C6923" s="11">
        <v>9.762599999999999E-5</v>
      </c>
      <c r="D6923" s="7">
        <f>Data_Warmte[[#This Row],[Fractie]]/MAX(Data_Warmte[Fractie])</f>
        <v>0.2363560580808467</v>
      </c>
    </row>
    <row r="6924" spans="1:4" x14ac:dyDescent="0.25">
      <c r="A6924" s="10">
        <v>44119.708333333336</v>
      </c>
      <c r="B6924" s="10">
        <f>DATE(1904,MONTH(Data_Warmte[[#This Row],[Datumtijd]]),DAY(Data_Warmte[[#This Row],[Datumtijd]]))+TIME(HOUR(Data_Warmte[[#This Row],[Datumtijd]]),MINUTE(Data_Warmte[[#This Row],[Datumtijd]]),SECOND(Data_Warmte[[#This Row],[Datumtijd]]))</f>
        <v>1750.7083333333333</v>
      </c>
      <c r="C6924" s="11">
        <v>1.3006498000000001E-4</v>
      </c>
      <c r="D6924" s="7">
        <f>Data_Warmte[[#This Row],[Fractie]]/MAX(Data_Warmte[Fractie])</f>
        <v>0.31489199564833315</v>
      </c>
    </row>
    <row r="6925" spans="1:4" x14ac:dyDescent="0.25">
      <c r="A6925" s="10">
        <v>44119.75</v>
      </c>
      <c r="B6925" s="10">
        <f>DATE(1904,MONTH(Data_Warmte[[#This Row],[Datumtijd]]),DAY(Data_Warmte[[#This Row],[Datumtijd]]))+TIME(HOUR(Data_Warmte[[#This Row],[Datumtijd]]),MINUTE(Data_Warmte[[#This Row],[Datumtijd]]),SECOND(Data_Warmte[[#This Row],[Datumtijd]]))</f>
        <v>1750.75</v>
      </c>
      <c r="C6925" s="11">
        <v>1.4014379999999999E-4</v>
      </c>
      <c r="D6925" s="7">
        <f>Data_Warmte[[#This Row],[Fractie]]/MAX(Data_Warmte[Fractie])</f>
        <v>0.3392931814523853</v>
      </c>
    </row>
    <row r="6926" spans="1:4" x14ac:dyDescent="0.25">
      <c r="A6926" s="10">
        <v>44119.791666666664</v>
      </c>
      <c r="B6926" s="10">
        <f>DATE(1904,MONTH(Data_Warmte[[#This Row],[Datumtijd]]),DAY(Data_Warmte[[#This Row],[Datumtijd]]))+TIME(HOUR(Data_Warmte[[#This Row],[Datumtijd]]),MINUTE(Data_Warmte[[#This Row],[Datumtijd]]),SECOND(Data_Warmte[[#This Row],[Datumtijd]]))</f>
        <v>1750.7916666666667</v>
      </c>
      <c r="C6926" s="11">
        <v>1.3520117999999998E-4</v>
      </c>
      <c r="D6926" s="7">
        <f>Data_Warmte[[#This Row],[Fractie]]/MAX(Data_Warmte[Fractie])</f>
        <v>0.32732692062236501</v>
      </c>
    </row>
    <row r="6927" spans="1:4" x14ac:dyDescent="0.25">
      <c r="A6927" s="10">
        <v>44119.833333333336</v>
      </c>
      <c r="B6927" s="10">
        <f>DATE(1904,MONTH(Data_Warmte[[#This Row],[Datumtijd]]),DAY(Data_Warmte[[#This Row],[Datumtijd]]))+TIME(HOUR(Data_Warmte[[#This Row],[Datumtijd]]),MINUTE(Data_Warmte[[#This Row],[Datumtijd]]),SECOND(Data_Warmte[[#This Row],[Datumtijd]]))</f>
        <v>1750.8333333333333</v>
      </c>
      <c r="C6927" s="11">
        <v>1.1837125000000001E-4</v>
      </c>
      <c r="D6927" s="7">
        <f>Data_Warmte[[#This Row],[Fractie]]/MAX(Data_Warmte[Fractie])</f>
        <v>0.2865810546381336</v>
      </c>
    </row>
    <row r="6928" spans="1:4" x14ac:dyDescent="0.25">
      <c r="A6928" s="10">
        <v>44119.875</v>
      </c>
      <c r="B6928" s="10">
        <f>DATE(1904,MONTH(Data_Warmte[[#This Row],[Datumtijd]]),DAY(Data_Warmte[[#This Row],[Datumtijd]]))+TIME(HOUR(Data_Warmte[[#This Row],[Datumtijd]]),MINUTE(Data_Warmte[[#This Row],[Datumtijd]]),SECOND(Data_Warmte[[#This Row],[Datumtijd]]))</f>
        <v>1750.875</v>
      </c>
      <c r="C6928" s="11">
        <v>9.7276799999999997E-5</v>
      </c>
      <c r="D6928" s="7">
        <f>Data_Warmte[[#This Row],[Fractie]]/MAX(Data_Warmte[Fractie])</f>
        <v>0.23551063231842859</v>
      </c>
    </row>
    <row r="6929" spans="1:4" x14ac:dyDescent="0.25">
      <c r="A6929" s="10">
        <v>44119.916666666664</v>
      </c>
      <c r="B6929" s="10">
        <f>DATE(1904,MONTH(Data_Warmte[[#This Row],[Datumtijd]]),DAY(Data_Warmte[[#This Row],[Datumtijd]]))+TIME(HOUR(Data_Warmte[[#This Row],[Datumtijd]]),MINUTE(Data_Warmte[[#This Row],[Datumtijd]]),SECOND(Data_Warmte[[#This Row],[Datumtijd]]))</f>
        <v>1750.9166666666667</v>
      </c>
      <c r="C6929" s="11">
        <v>7.0287539999999997E-5</v>
      </c>
      <c r="D6929" s="7">
        <f>Data_Warmte[[#This Row],[Fractie]]/MAX(Data_Warmte[Fractie])</f>
        <v>0.17016866292380961</v>
      </c>
    </row>
    <row r="6930" spans="1:4" x14ac:dyDescent="0.25">
      <c r="A6930" s="10">
        <v>44119.958333333336</v>
      </c>
      <c r="B6930" s="10">
        <f>DATE(1904,MONTH(Data_Warmte[[#This Row],[Datumtijd]]),DAY(Data_Warmte[[#This Row],[Datumtijd]]))+TIME(HOUR(Data_Warmte[[#This Row],[Datumtijd]]),MINUTE(Data_Warmte[[#This Row],[Datumtijd]]),SECOND(Data_Warmte[[#This Row],[Datumtijd]]))</f>
        <v>1750.9583333333333</v>
      </c>
      <c r="C6930" s="11">
        <v>4.2209459999999993E-5</v>
      </c>
      <c r="D6930" s="7">
        <f>Data_Warmte[[#This Row],[Fractie]]/MAX(Data_Warmte[Fractie])</f>
        <v>0.10219062113905286</v>
      </c>
    </row>
    <row r="6931" spans="1:4" x14ac:dyDescent="0.25">
      <c r="A6931" s="10">
        <v>44120</v>
      </c>
      <c r="B6931" s="10">
        <f>DATE(1904,MONTH(Data_Warmte[[#This Row],[Datumtijd]]),DAY(Data_Warmte[[#This Row],[Datumtijd]]))+TIME(HOUR(Data_Warmte[[#This Row],[Datumtijd]]),MINUTE(Data_Warmte[[#This Row],[Datumtijd]]),SECOND(Data_Warmte[[#This Row],[Datumtijd]]))</f>
        <v>1751</v>
      </c>
      <c r="C6931" s="11">
        <v>2.8205679999999999E-5</v>
      </c>
      <c r="D6931" s="7">
        <f>Data_Warmte[[#This Row],[Fractie]]/MAX(Data_Warmte[Fractie])</f>
        <v>6.8286965975147773E-2</v>
      </c>
    </row>
    <row r="6932" spans="1:4" x14ac:dyDescent="0.25">
      <c r="A6932" s="10">
        <v>44120.041666666664</v>
      </c>
      <c r="B6932" s="10">
        <f>DATE(1904,MONTH(Data_Warmte[[#This Row],[Datumtijd]]),DAY(Data_Warmte[[#This Row],[Datumtijd]]))+TIME(HOUR(Data_Warmte[[#This Row],[Datumtijd]]),MINUTE(Data_Warmte[[#This Row],[Datumtijd]]),SECOND(Data_Warmte[[#This Row],[Datumtijd]]))</f>
        <v>1751.0416666666667</v>
      </c>
      <c r="C6932" s="11">
        <v>2.3349999999999998E-5</v>
      </c>
      <c r="D6932" s="7">
        <f>Data_Warmte[[#This Row],[Fractie]]/MAX(Data_Warmte[Fractie])</f>
        <v>5.6531190012781132E-2</v>
      </c>
    </row>
    <row r="6933" spans="1:4" x14ac:dyDescent="0.25">
      <c r="A6933" s="10">
        <v>44120.083333333336</v>
      </c>
      <c r="B6933" s="10">
        <f>DATE(1904,MONTH(Data_Warmte[[#This Row],[Datumtijd]]),DAY(Data_Warmte[[#This Row],[Datumtijd]]))+TIME(HOUR(Data_Warmte[[#This Row],[Datumtijd]]),MINUTE(Data_Warmte[[#This Row],[Datumtijd]]),SECOND(Data_Warmte[[#This Row],[Datumtijd]]))</f>
        <v>1751.0833333333333</v>
      </c>
      <c r="C6933" s="11">
        <v>2.0740000000000001E-5</v>
      </c>
      <c r="D6933" s="7">
        <f>Data_Warmte[[#This Row],[Fractie]]/MAX(Data_Warmte[Fractie])</f>
        <v>5.0212286118418874E-2</v>
      </c>
    </row>
    <row r="6934" spans="1:4" x14ac:dyDescent="0.25">
      <c r="A6934" s="10">
        <v>44120.125</v>
      </c>
      <c r="B6934" s="10">
        <f>DATE(1904,MONTH(Data_Warmte[[#This Row],[Datumtijd]]),DAY(Data_Warmte[[#This Row],[Datumtijd]]))+TIME(HOUR(Data_Warmte[[#This Row],[Datumtijd]]),MINUTE(Data_Warmte[[#This Row],[Datumtijd]]),SECOND(Data_Warmte[[#This Row],[Datumtijd]]))</f>
        <v>1751.125</v>
      </c>
      <c r="C6934" s="11">
        <v>2.1690000000000001E-5</v>
      </c>
      <c r="D6934" s="7">
        <f>Data_Warmte[[#This Row],[Fractie]]/MAX(Data_Warmte[Fractie])</f>
        <v>5.2512270294527742E-2</v>
      </c>
    </row>
    <row r="6935" spans="1:4" x14ac:dyDescent="0.25">
      <c r="A6935" s="10">
        <v>44120.166666666664</v>
      </c>
      <c r="B6935" s="10">
        <f>DATE(1904,MONTH(Data_Warmte[[#This Row],[Datumtijd]]),DAY(Data_Warmte[[#This Row],[Datumtijd]]))+TIME(HOUR(Data_Warmte[[#This Row],[Datumtijd]]),MINUTE(Data_Warmte[[#This Row],[Datumtijd]]),SECOND(Data_Warmte[[#This Row],[Datumtijd]]))</f>
        <v>1751.1666666666667</v>
      </c>
      <c r="C6935" s="11">
        <v>2.7250000000000002E-5</v>
      </c>
      <c r="D6935" s="7">
        <f>Data_Warmte[[#This Row],[Fractie]]/MAX(Data_Warmte[Fractie])</f>
        <v>6.5973230314701758E-2</v>
      </c>
    </row>
    <row r="6936" spans="1:4" x14ac:dyDescent="0.25">
      <c r="A6936" s="10">
        <v>44120.208333333336</v>
      </c>
      <c r="B6936" s="10">
        <f>DATE(1904,MONTH(Data_Warmte[[#This Row],[Datumtijd]]),DAY(Data_Warmte[[#This Row],[Datumtijd]]))+TIME(HOUR(Data_Warmte[[#This Row],[Datumtijd]]),MINUTE(Data_Warmte[[#This Row],[Datumtijd]]),SECOND(Data_Warmte[[#This Row],[Datumtijd]]))</f>
        <v>1751.2083333333333</v>
      </c>
      <c r="C6936" s="11">
        <v>5.2054240000000003E-5</v>
      </c>
      <c r="D6936" s="7">
        <f>Data_Warmte[[#This Row],[Fractie]]/MAX(Data_Warmte[Fractie])</f>
        <v>0.12602518768355084</v>
      </c>
    </row>
    <row r="6937" spans="1:4" x14ac:dyDescent="0.25">
      <c r="A6937" s="10">
        <v>44120.25</v>
      </c>
      <c r="B6937" s="10">
        <f>DATE(1904,MONTH(Data_Warmte[[#This Row],[Datumtijd]]),DAY(Data_Warmte[[#This Row],[Datumtijd]]))+TIME(HOUR(Data_Warmte[[#This Row],[Datumtijd]]),MINUTE(Data_Warmte[[#This Row],[Datumtijd]]),SECOND(Data_Warmte[[#This Row],[Datumtijd]]))</f>
        <v>1751.25</v>
      </c>
      <c r="C6937" s="11">
        <v>1.175861E-4</v>
      </c>
      <c r="D6937" s="7">
        <f>Data_Warmte[[#This Row],[Fractie]]/MAX(Data_Warmte[Fractie])</f>
        <v>0.28468017824247899</v>
      </c>
    </row>
    <row r="6938" spans="1:4" x14ac:dyDescent="0.25">
      <c r="A6938" s="10">
        <v>44120.291666666664</v>
      </c>
      <c r="B6938" s="10">
        <f>DATE(1904,MONTH(Data_Warmte[[#This Row],[Datumtijd]]),DAY(Data_Warmte[[#This Row],[Datumtijd]]))+TIME(HOUR(Data_Warmte[[#This Row],[Datumtijd]]),MINUTE(Data_Warmte[[#This Row],[Datumtijd]]),SECOND(Data_Warmte[[#This Row],[Datumtijd]]))</f>
        <v>1751.2916666666667</v>
      </c>
      <c r="C6938" s="11">
        <v>1.5603229999999998E-4</v>
      </c>
      <c r="D6938" s="7">
        <f>Data_Warmte[[#This Row],[Fractie]]/MAX(Data_Warmte[Fractie])</f>
        <v>0.37775981153881233</v>
      </c>
    </row>
    <row r="6939" spans="1:4" x14ac:dyDescent="0.25">
      <c r="A6939" s="10">
        <v>44120.333333333336</v>
      </c>
      <c r="B6939" s="10">
        <f>DATE(1904,MONTH(Data_Warmte[[#This Row],[Datumtijd]]),DAY(Data_Warmte[[#This Row],[Datumtijd]]))+TIME(HOUR(Data_Warmte[[#This Row],[Datumtijd]]),MINUTE(Data_Warmte[[#This Row],[Datumtijd]]),SECOND(Data_Warmte[[#This Row],[Datumtijd]]))</f>
        <v>1751.3333333333333</v>
      </c>
      <c r="C6939" s="11">
        <v>1.6124994999999997E-4</v>
      </c>
      <c r="D6939" s="7">
        <f>Data_Warmte[[#This Row],[Fractie]]/MAX(Data_Warmte[Fractie])</f>
        <v>0.39039192989299598</v>
      </c>
    </row>
    <row r="6940" spans="1:4" x14ac:dyDescent="0.25">
      <c r="A6940" s="10">
        <v>44120.375</v>
      </c>
      <c r="B6940" s="10">
        <f>DATE(1904,MONTH(Data_Warmte[[#This Row],[Datumtijd]]),DAY(Data_Warmte[[#This Row],[Datumtijd]]))+TIME(HOUR(Data_Warmte[[#This Row],[Datumtijd]]),MINUTE(Data_Warmte[[#This Row],[Datumtijd]]),SECOND(Data_Warmte[[#This Row],[Datumtijd]]))</f>
        <v>1751.375</v>
      </c>
      <c r="C6940" s="11">
        <v>1.3766538E-4</v>
      </c>
      <c r="D6940" s="7">
        <f>Data_Warmte[[#This Row],[Fractie]]/MAX(Data_Warmte[Fractie])</f>
        <v>0.33329283747159399</v>
      </c>
    </row>
    <row r="6941" spans="1:4" x14ac:dyDescent="0.25">
      <c r="A6941" s="10">
        <v>44120.416666666664</v>
      </c>
      <c r="B6941" s="10">
        <f>DATE(1904,MONTH(Data_Warmte[[#This Row],[Datumtijd]]),DAY(Data_Warmte[[#This Row],[Datumtijd]]))+TIME(HOUR(Data_Warmte[[#This Row],[Datumtijd]]),MINUTE(Data_Warmte[[#This Row],[Datumtijd]]),SECOND(Data_Warmte[[#This Row],[Datumtijd]]))</f>
        <v>1751.4166666666667</v>
      </c>
      <c r="C6941" s="11">
        <v>9.9409380000000009E-5</v>
      </c>
      <c r="D6941" s="7">
        <f>Data_Warmte[[#This Row],[Fractie]]/MAX(Data_Warmte[Fractie])</f>
        <v>0.24067368521767732</v>
      </c>
    </row>
    <row r="6942" spans="1:4" x14ac:dyDescent="0.25">
      <c r="A6942" s="10">
        <v>44120.458333333336</v>
      </c>
      <c r="B6942" s="10">
        <f>DATE(1904,MONTH(Data_Warmte[[#This Row],[Datumtijd]]),DAY(Data_Warmte[[#This Row],[Datumtijd]]))+TIME(HOUR(Data_Warmte[[#This Row],[Datumtijd]]),MINUTE(Data_Warmte[[#This Row],[Datumtijd]]),SECOND(Data_Warmte[[#This Row],[Datumtijd]]))</f>
        <v>1751.4583333333333</v>
      </c>
      <c r="C6942" s="11">
        <v>7.2814309999999992E-5</v>
      </c>
      <c r="D6942" s="7">
        <f>Data_Warmte[[#This Row],[Fractie]]/MAX(Data_Warmte[Fractie])</f>
        <v>0.17628606399398497</v>
      </c>
    </row>
    <row r="6943" spans="1:4" x14ac:dyDescent="0.25">
      <c r="A6943" s="10">
        <v>44120.5</v>
      </c>
      <c r="B6943" s="10">
        <f>DATE(1904,MONTH(Data_Warmte[[#This Row],[Datumtijd]]),DAY(Data_Warmte[[#This Row],[Datumtijd]]))+TIME(HOUR(Data_Warmte[[#This Row],[Datumtijd]]),MINUTE(Data_Warmte[[#This Row],[Datumtijd]]),SECOND(Data_Warmte[[#This Row],[Datumtijd]]))</f>
        <v>1751.5</v>
      </c>
      <c r="C6943" s="11">
        <v>6.3264800000000025E-5</v>
      </c>
      <c r="D6943" s="7">
        <f>Data_Warmte[[#This Row],[Fractie]]/MAX(Data_Warmte[Fractie])</f>
        <v>0.15316635674178147</v>
      </c>
    </row>
    <row r="6944" spans="1:4" x14ac:dyDescent="0.25">
      <c r="A6944" s="10">
        <v>44120.541666666664</v>
      </c>
      <c r="B6944" s="10">
        <f>DATE(1904,MONTH(Data_Warmte[[#This Row],[Datumtijd]]),DAY(Data_Warmte[[#This Row],[Datumtijd]]))+TIME(HOUR(Data_Warmte[[#This Row],[Datumtijd]]),MINUTE(Data_Warmte[[#This Row],[Datumtijd]]),SECOND(Data_Warmte[[#This Row],[Datumtijd]]))</f>
        <v>1751.5416666666667</v>
      </c>
      <c r="C6944" s="11">
        <v>5.2002939999999979E-5</v>
      </c>
      <c r="D6944" s="7">
        <f>Data_Warmte[[#This Row],[Fractie]]/MAX(Data_Warmte[Fractie])</f>
        <v>0.12590098853804091</v>
      </c>
    </row>
    <row r="6945" spans="1:4" x14ac:dyDescent="0.25">
      <c r="A6945" s="10">
        <v>44120.583333333336</v>
      </c>
      <c r="B6945" s="10">
        <f>DATE(1904,MONTH(Data_Warmte[[#This Row],[Datumtijd]]),DAY(Data_Warmte[[#This Row],[Datumtijd]]))+TIME(HOUR(Data_Warmte[[#This Row],[Datumtijd]]),MINUTE(Data_Warmte[[#This Row],[Datumtijd]]),SECOND(Data_Warmte[[#This Row],[Datumtijd]]))</f>
        <v>1751.5833333333333</v>
      </c>
      <c r="C6945" s="11">
        <v>4.4677900000000001E-5</v>
      </c>
      <c r="D6945" s="7">
        <f>Data_Warmte[[#This Row],[Fractie]]/MAX(Data_Warmte[Fractie])</f>
        <v>0.10816680318081517</v>
      </c>
    </row>
    <row r="6946" spans="1:4" x14ac:dyDescent="0.25">
      <c r="A6946" s="10">
        <v>44120.625</v>
      </c>
      <c r="B6946" s="10">
        <f>DATE(1904,MONTH(Data_Warmte[[#This Row],[Datumtijd]]),DAY(Data_Warmte[[#This Row],[Datumtijd]]))+TIME(HOUR(Data_Warmte[[#This Row],[Datumtijd]]),MINUTE(Data_Warmte[[#This Row],[Datumtijd]]),SECOND(Data_Warmte[[#This Row],[Datumtijd]]))</f>
        <v>1751.625</v>
      </c>
      <c r="C6946" s="11">
        <v>6.0742419999999977E-5</v>
      </c>
      <c r="D6946" s="7">
        <f>Data_Warmte[[#This Row],[Fractie]]/MAX(Data_Warmte[Fractie])</f>
        <v>0.14705958401953559</v>
      </c>
    </row>
    <row r="6947" spans="1:4" x14ac:dyDescent="0.25">
      <c r="A6947" s="10">
        <v>44120.666666666664</v>
      </c>
      <c r="B6947" s="10">
        <f>DATE(1904,MONTH(Data_Warmte[[#This Row],[Datumtijd]]),DAY(Data_Warmte[[#This Row],[Datumtijd]]))+TIME(HOUR(Data_Warmte[[#This Row],[Datumtijd]]),MINUTE(Data_Warmte[[#This Row],[Datumtijd]]),SECOND(Data_Warmte[[#This Row],[Datumtijd]]))</f>
        <v>1751.6666666666667</v>
      </c>
      <c r="C6947" s="11">
        <v>1.0432105E-4</v>
      </c>
      <c r="D6947" s="7">
        <f>Data_Warmte[[#This Row],[Fractie]]/MAX(Data_Warmte[Fractie])</f>
        <v>0.25256501498427586</v>
      </c>
    </row>
    <row r="6948" spans="1:4" x14ac:dyDescent="0.25">
      <c r="A6948" s="10">
        <v>44120.708333333336</v>
      </c>
      <c r="B6948" s="10">
        <f>DATE(1904,MONTH(Data_Warmte[[#This Row],[Datumtijd]]),DAY(Data_Warmte[[#This Row],[Datumtijd]]))+TIME(HOUR(Data_Warmte[[#This Row],[Datumtijd]]),MINUTE(Data_Warmte[[#This Row],[Datumtijd]]),SECOND(Data_Warmte[[#This Row],[Datumtijd]]))</f>
        <v>1751.7083333333333</v>
      </c>
      <c r="C6948" s="11">
        <v>1.366447E-4</v>
      </c>
      <c r="D6948" s="7">
        <f>Data_Warmte[[#This Row],[Fractie]]/MAX(Data_Warmte[Fractie])</f>
        <v>0.33082173447278262</v>
      </c>
    </row>
    <row r="6949" spans="1:4" x14ac:dyDescent="0.25">
      <c r="A6949" s="10">
        <v>44120.75</v>
      </c>
      <c r="B6949" s="10">
        <f>DATE(1904,MONTH(Data_Warmte[[#This Row],[Datumtijd]]),DAY(Data_Warmte[[#This Row],[Datumtijd]]))+TIME(HOUR(Data_Warmte[[#This Row],[Datumtijd]]),MINUTE(Data_Warmte[[#This Row],[Datumtijd]]),SECOND(Data_Warmte[[#This Row],[Datumtijd]]))</f>
        <v>1751.75</v>
      </c>
      <c r="C6949" s="11">
        <v>1.4889695999999999E-4</v>
      </c>
      <c r="D6949" s="7">
        <f>Data_Warmte[[#This Row],[Fractie]]/MAX(Data_Warmte[Fractie])</f>
        <v>0.36048489670601591</v>
      </c>
    </row>
    <row r="6950" spans="1:4" x14ac:dyDescent="0.25">
      <c r="A6950" s="10">
        <v>44120.791666666664</v>
      </c>
      <c r="B6950" s="10">
        <f>DATE(1904,MONTH(Data_Warmte[[#This Row],[Datumtijd]]),DAY(Data_Warmte[[#This Row],[Datumtijd]]))+TIME(HOUR(Data_Warmte[[#This Row],[Datumtijd]]),MINUTE(Data_Warmte[[#This Row],[Datumtijd]]),SECOND(Data_Warmte[[#This Row],[Datumtijd]]))</f>
        <v>1751.7916666666667</v>
      </c>
      <c r="C6950" s="11">
        <v>1.4352245999999999E-4</v>
      </c>
      <c r="D6950" s="7">
        <f>Data_Warmte[[#This Row],[Fractie]]/MAX(Data_Warmte[Fractie])</f>
        <v>0.34747303885917685</v>
      </c>
    </row>
    <row r="6951" spans="1:4" x14ac:dyDescent="0.25">
      <c r="A6951" s="10">
        <v>44120.833333333336</v>
      </c>
      <c r="B6951" s="10">
        <f>DATE(1904,MONTH(Data_Warmte[[#This Row],[Datumtijd]]),DAY(Data_Warmte[[#This Row],[Datumtijd]]))+TIME(HOUR(Data_Warmte[[#This Row],[Datumtijd]]),MINUTE(Data_Warmte[[#This Row],[Datumtijd]]),SECOND(Data_Warmte[[#This Row],[Datumtijd]]))</f>
        <v>1751.8333333333333</v>
      </c>
      <c r="C6951" s="11">
        <v>1.2634975E-4</v>
      </c>
      <c r="D6951" s="7">
        <f>Data_Warmte[[#This Row],[Fractie]]/MAX(Data_Warmte[Fractie])</f>
        <v>0.30589729016348577</v>
      </c>
    </row>
    <row r="6952" spans="1:4" x14ac:dyDescent="0.25">
      <c r="A6952" s="10">
        <v>44120.875</v>
      </c>
      <c r="B6952" s="10">
        <f>DATE(1904,MONTH(Data_Warmte[[#This Row],[Datumtijd]]),DAY(Data_Warmte[[#This Row],[Datumtijd]]))+TIME(HOUR(Data_Warmte[[#This Row],[Datumtijd]]),MINUTE(Data_Warmte[[#This Row],[Datumtijd]]),SECOND(Data_Warmte[[#This Row],[Datumtijd]]))</f>
        <v>1751.875</v>
      </c>
      <c r="C6952" s="11">
        <v>1.0376264999999999E-4</v>
      </c>
      <c r="D6952" s="7">
        <f>Data_Warmte[[#This Row],[Fractie]]/MAX(Data_Warmte[Fractie])</f>
        <v>0.25121310849591877</v>
      </c>
    </row>
    <row r="6953" spans="1:4" x14ac:dyDescent="0.25">
      <c r="A6953" s="10">
        <v>44120.916666666664</v>
      </c>
      <c r="B6953" s="10">
        <f>DATE(1904,MONTH(Data_Warmte[[#This Row],[Datumtijd]]),DAY(Data_Warmte[[#This Row],[Datumtijd]]))+TIME(HOUR(Data_Warmte[[#This Row],[Datumtijd]]),MINUTE(Data_Warmte[[#This Row],[Datumtijd]]),SECOND(Data_Warmte[[#This Row],[Datumtijd]]))</f>
        <v>1751.9166666666667</v>
      </c>
      <c r="C6953" s="11">
        <v>7.4623760000000006E-5</v>
      </c>
      <c r="D6953" s="7">
        <f>Data_Warmte[[#This Row],[Fractie]]/MAX(Data_Warmte[Fractie])</f>
        <v>0.18066680753867995</v>
      </c>
    </row>
    <row r="6954" spans="1:4" x14ac:dyDescent="0.25">
      <c r="A6954" s="10">
        <v>44120.958333333336</v>
      </c>
      <c r="B6954" s="10">
        <f>DATE(1904,MONTH(Data_Warmte[[#This Row],[Datumtijd]]),DAY(Data_Warmte[[#This Row],[Datumtijd]]))+TIME(HOUR(Data_Warmte[[#This Row],[Datumtijd]]),MINUTE(Data_Warmte[[#This Row],[Datumtijd]]),SECOND(Data_Warmte[[#This Row],[Datumtijd]]))</f>
        <v>1751.9583333333333</v>
      </c>
      <c r="C6954" s="11">
        <v>4.5249040000000003E-5</v>
      </c>
      <c r="D6954" s="7">
        <f>Data_Warmte[[#This Row],[Fractie]]/MAX(Data_Warmte[Fractie])</f>
        <v>0.10954955366749183</v>
      </c>
    </row>
    <row r="6955" spans="1:4" x14ac:dyDescent="0.25">
      <c r="A6955" s="10">
        <v>44121</v>
      </c>
      <c r="B6955" s="10">
        <f>DATE(1904,MONTH(Data_Warmte[[#This Row],[Datumtijd]]),DAY(Data_Warmte[[#This Row],[Datumtijd]]))+TIME(HOUR(Data_Warmte[[#This Row],[Datumtijd]]),MINUTE(Data_Warmte[[#This Row],[Datumtijd]]),SECOND(Data_Warmte[[#This Row],[Datumtijd]]))</f>
        <v>1752</v>
      </c>
      <c r="C6955" s="11">
        <v>3.9852460000000002E-5</v>
      </c>
      <c r="D6955" s="7">
        <f>Data_Warmte[[#This Row],[Fractie]]/MAX(Data_Warmte[Fractie])</f>
        <v>9.6484239346328035E-2</v>
      </c>
    </row>
    <row r="6956" spans="1:4" x14ac:dyDescent="0.25">
      <c r="A6956" s="10">
        <v>44121.041666666664</v>
      </c>
      <c r="B6956" s="10">
        <f>DATE(1904,MONTH(Data_Warmte[[#This Row],[Datumtijd]]),DAY(Data_Warmte[[#This Row],[Datumtijd]]))+TIME(HOUR(Data_Warmte[[#This Row],[Datumtijd]]),MINUTE(Data_Warmte[[#This Row],[Datumtijd]]),SECOND(Data_Warmte[[#This Row],[Datumtijd]]))</f>
        <v>1752.0416666666667</v>
      </c>
      <c r="C6956" s="11">
        <v>3.4619439999999999E-5</v>
      </c>
      <c r="D6956" s="7">
        <f>Data_Warmte[[#This Row],[Fractie]]/MAX(Data_Warmte[Fractie])</f>
        <v>8.3814909669210944E-2</v>
      </c>
    </row>
    <row r="6957" spans="1:4" x14ac:dyDescent="0.25">
      <c r="A6957" s="10">
        <v>44121.083333333336</v>
      </c>
      <c r="B6957" s="10">
        <f>DATE(1904,MONTH(Data_Warmte[[#This Row],[Datumtijd]]),DAY(Data_Warmte[[#This Row],[Datumtijd]]))+TIME(HOUR(Data_Warmte[[#This Row],[Datumtijd]]),MINUTE(Data_Warmte[[#This Row],[Datumtijd]]),SECOND(Data_Warmte[[#This Row],[Datumtijd]]))</f>
        <v>1752.0833333333333</v>
      </c>
      <c r="C6957" s="11">
        <v>3.42165E-5</v>
      </c>
      <c r="D6957" s="7">
        <f>Data_Warmte[[#This Row],[Fractie]]/MAX(Data_Warmte[Fractie])</f>
        <v>8.2839377433504308E-2</v>
      </c>
    </row>
    <row r="6958" spans="1:4" x14ac:dyDescent="0.25">
      <c r="A6958" s="10">
        <v>44121.125</v>
      </c>
      <c r="B6958" s="10">
        <f>DATE(1904,MONTH(Data_Warmte[[#This Row],[Datumtijd]]),DAY(Data_Warmte[[#This Row],[Datumtijd]]))+TIME(HOUR(Data_Warmte[[#This Row],[Datumtijd]]),MINUTE(Data_Warmte[[#This Row],[Datumtijd]]),SECOND(Data_Warmte[[#This Row],[Datumtijd]]))</f>
        <v>1752.125</v>
      </c>
      <c r="C6958" s="11">
        <v>3.1899799999999996E-5</v>
      </c>
      <c r="D6958" s="7">
        <f>Data_Warmte[[#This Row],[Fractie]]/MAX(Data_Warmte[Fractie])</f>
        <v>7.7230563390565971E-2</v>
      </c>
    </row>
    <row r="6959" spans="1:4" x14ac:dyDescent="0.25">
      <c r="A6959" s="10">
        <v>44121.166666666664</v>
      </c>
      <c r="B6959" s="10">
        <f>DATE(1904,MONTH(Data_Warmte[[#This Row],[Datumtijd]]),DAY(Data_Warmte[[#This Row],[Datumtijd]]))+TIME(HOUR(Data_Warmte[[#This Row],[Datumtijd]]),MINUTE(Data_Warmte[[#This Row],[Datumtijd]]),SECOND(Data_Warmte[[#This Row],[Datumtijd]]))</f>
        <v>1752.1666666666667</v>
      </c>
      <c r="C6959" s="11">
        <v>3.3623549999999998E-5</v>
      </c>
      <c r="D6959" s="7">
        <f>Data_Warmte[[#This Row],[Fractie]]/MAX(Data_Warmte[Fractie])</f>
        <v>8.1403824152216142E-2</v>
      </c>
    </row>
    <row r="6960" spans="1:4" x14ac:dyDescent="0.25">
      <c r="A6960" s="10">
        <v>44121.208333333336</v>
      </c>
      <c r="B6960" s="10">
        <f>DATE(1904,MONTH(Data_Warmte[[#This Row],[Datumtijd]]),DAY(Data_Warmte[[#This Row],[Datumtijd]]))+TIME(HOUR(Data_Warmte[[#This Row],[Datumtijd]]),MINUTE(Data_Warmte[[#This Row],[Datumtijd]]),SECOND(Data_Warmte[[#This Row],[Datumtijd]]))</f>
        <v>1752.2083333333333</v>
      </c>
      <c r="C6960" s="11">
        <v>4.4534600000000006E-5</v>
      </c>
      <c r="D6960" s="7">
        <f>Data_Warmte[[#This Row],[Fractie]]/MAX(Data_Warmte[Fractie])</f>
        <v>0.10781986872561897</v>
      </c>
    </row>
    <row r="6961" spans="1:4" x14ac:dyDescent="0.25">
      <c r="A6961" s="10">
        <v>44121.25</v>
      </c>
      <c r="B6961" s="10">
        <f>DATE(1904,MONTH(Data_Warmte[[#This Row],[Datumtijd]]),DAY(Data_Warmte[[#This Row],[Datumtijd]]))+TIME(HOUR(Data_Warmte[[#This Row],[Datumtijd]]),MINUTE(Data_Warmte[[#This Row],[Datumtijd]]),SECOND(Data_Warmte[[#This Row],[Datumtijd]]))</f>
        <v>1752.25</v>
      </c>
      <c r="C6961" s="11">
        <v>8.9585439999999994E-5</v>
      </c>
      <c r="D6961" s="7">
        <f>Data_Warmte[[#This Row],[Fractie]]/MAX(Data_Warmte[Fractie])</f>
        <v>0.21688957306289522</v>
      </c>
    </row>
    <row r="6962" spans="1:4" x14ac:dyDescent="0.25">
      <c r="A6962" s="10">
        <v>44121.291666666664</v>
      </c>
      <c r="B6962" s="10">
        <f>DATE(1904,MONTH(Data_Warmte[[#This Row],[Datumtijd]]),DAY(Data_Warmte[[#This Row],[Datumtijd]]))+TIME(HOUR(Data_Warmte[[#This Row],[Datumtijd]]),MINUTE(Data_Warmte[[#This Row],[Datumtijd]]),SECOND(Data_Warmte[[#This Row],[Datumtijd]]))</f>
        <v>1752.2916666666667</v>
      </c>
      <c r="C6962" s="11">
        <v>1.5864946000000002E-4</v>
      </c>
      <c r="D6962" s="7">
        <f>Data_Warmte[[#This Row],[Fractie]]/MAX(Data_Warmte[Fractie])</f>
        <v>0.38409605005075464</v>
      </c>
    </row>
    <row r="6963" spans="1:4" x14ac:dyDescent="0.25">
      <c r="A6963" s="10">
        <v>44121.333333333336</v>
      </c>
      <c r="B6963" s="10">
        <f>DATE(1904,MONTH(Data_Warmte[[#This Row],[Datumtijd]]),DAY(Data_Warmte[[#This Row],[Datumtijd]]))+TIME(HOUR(Data_Warmte[[#This Row],[Datumtijd]]),MINUTE(Data_Warmte[[#This Row],[Datumtijd]]),SECOND(Data_Warmte[[#This Row],[Datumtijd]]))</f>
        <v>1752.3333333333333</v>
      </c>
      <c r="C6963" s="11">
        <v>2.0503397999999999E-4</v>
      </c>
      <c r="D6963" s="7">
        <f>Data_Warmte[[#This Row],[Fractie]]/MAX(Data_Warmte[Fractie])</f>
        <v>0.49639464164697072</v>
      </c>
    </row>
    <row r="6964" spans="1:4" x14ac:dyDescent="0.25">
      <c r="A6964" s="10">
        <v>44121.375</v>
      </c>
      <c r="B6964" s="10">
        <f>DATE(1904,MONTH(Data_Warmte[[#This Row],[Datumtijd]]),DAY(Data_Warmte[[#This Row],[Datumtijd]]))+TIME(HOUR(Data_Warmte[[#This Row],[Datumtijd]]),MINUTE(Data_Warmte[[#This Row],[Datumtijd]]),SECOND(Data_Warmte[[#This Row],[Datumtijd]]))</f>
        <v>1752.375</v>
      </c>
      <c r="C6964" s="11">
        <v>1.8766049999999998E-4</v>
      </c>
      <c r="D6964" s="7">
        <f>Data_Warmte[[#This Row],[Fractie]]/MAX(Data_Warmte[Fractie])</f>
        <v>0.45433282155860871</v>
      </c>
    </row>
    <row r="6965" spans="1:4" x14ac:dyDescent="0.25">
      <c r="A6965" s="10">
        <v>44121.416666666664</v>
      </c>
      <c r="B6965" s="10">
        <f>DATE(1904,MONTH(Data_Warmte[[#This Row],[Datumtijd]]),DAY(Data_Warmte[[#This Row],[Datumtijd]]))+TIME(HOUR(Data_Warmte[[#This Row],[Datumtijd]]),MINUTE(Data_Warmte[[#This Row],[Datumtijd]]),SECOND(Data_Warmte[[#This Row],[Datumtijd]]))</f>
        <v>1752.4166666666667</v>
      </c>
      <c r="C6965" s="11">
        <v>1.4016144000000001E-4</v>
      </c>
      <c r="D6965" s="7">
        <f>Data_Warmte[[#This Row],[Fractie]]/MAX(Data_Warmte[Fractie])</f>
        <v>0.33933588852698171</v>
      </c>
    </row>
    <row r="6966" spans="1:4" x14ac:dyDescent="0.25">
      <c r="A6966" s="10">
        <v>44121.458333333336</v>
      </c>
      <c r="B6966" s="10">
        <f>DATE(1904,MONTH(Data_Warmte[[#This Row],[Datumtijd]]),DAY(Data_Warmte[[#This Row],[Datumtijd]]))+TIME(HOUR(Data_Warmte[[#This Row],[Datumtijd]]),MINUTE(Data_Warmte[[#This Row],[Datumtijd]]),SECOND(Data_Warmte[[#This Row],[Datumtijd]]))</f>
        <v>1752.4583333333333</v>
      </c>
      <c r="C6966" s="11">
        <v>1.1315152000000001E-4</v>
      </c>
      <c r="D6966" s="7">
        <f>Data_Warmte[[#This Row],[Fractie]]/MAX(Data_Warmte[Fractie])</f>
        <v>0.27394390052912226</v>
      </c>
    </row>
    <row r="6967" spans="1:4" x14ac:dyDescent="0.25">
      <c r="A6967" s="10">
        <v>44121.5</v>
      </c>
      <c r="B6967" s="10">
        <f>DATE(1904,MONTH(Data_Warmte[[#This Row],[Datumtijd]]),DAY(Data_Warmte[[#This Row],[Datumtijd]]))+TIME(HOUR(Data_Warmte[[#This Row],[Datumtijd]]),MINUTE(Data_Warmte[[#This Row],[Datumtijd]]),SECOND(Data_Warmte[[#This Row],[Datumtijd]]))</f>
        <v>1752.5</v>
      </c>
      <c r="C6967" s="11">
        <v>9.5057700000000003E-5</v>
      </c>
      <c r="D6967" s="7">
        <f>Data_Warmte[[#This Row],[Fractie]]/MAX(Data_Warmte[Fractie])</f>
        <v>0.23013811138663579</v>
      </c>
    </row>
    <row r="6968" spans="1:4" x14ac:dyDescent="0.25">
      <c r="A6968" s="10">
        <v>44121.541666666664</v>
      </c>
      <c r="B6968" s="10">
        <f>DATE(1904,MONTH(Data_Warmte[[#This Row],[Datumtijd]]),DAY(Data_Warmte[[#This Row],[Datumtijd]]))+TIME(HOUR(Data_Warmte[[#This Row],[Datumtijd]]),MINUTE(Data_Warmte[[#This Row],[Datumtijd]]),SECOND(Data_Warmte[[#This Row],[Datumtijd]]))</f>
        <v>1752.5416666666667</v>
      </c>
      <c r="C6968" s="11">
        <v>7.0892680000000019E-5</v>
      </c>
      <c r="D6968" s="7">
        <f>Data_Warmte[[#This Row],[Fractie]]/MAX(Data_Warmte[Fractie])</f>
        <v>0.17163372863363124</v>
      </c>
    </row>
    <row r="6969" spans="1:4" x14ac:dyDescent="0.25">
      <c r="A6969" s="10">
        <v>44121.583333333336</v>
      </c>
      <c r="B6969" s="10">
        <f>DATE(1904,MONTH(Data_Warmte[[#This Row],[Datumtijd]]),DAY(Data_Warmte[[#This Row],[Datumtijd]]))+TIME(HOUR(Data_Warmte[[#This Row],[Datumtijd]]),MINUTE(Data_Warmte[[#This Row],[Datumtijd]]),SECOND(Data_Warmte[[#This Row],[Datumtijd]]))</f>
        <v>1752.5833333333333</v>
      </c>
      <c r="C6969" s="11">
        <v>6.9614000000000015E-5</v>
      </c>
      <c r="D6969" s="7">
        <f>Data_Warmte[[#This Row],[Fractie]]/MAX(Data_Warmte[Fractie])</f>
        <v>0.16853799835330821</v>
      </c>
    </row>
    <row r="6970" spans="1:4" x14ac:dyDescent="0.25">
      <c r="A6970" s="10">
        <v>44121.625</v>
      </c>
      <c r="B6970" s="10">
        <f>DATE(1904,MONTH(Data_Warmte[[#This Row],[Datumtijd]]),DAY(Data_Warmte[[#This Row],[Datumtijd]]))+TIME(HOUR(Data_Warmte[[#This Row],[Datumtijd]]),MINUTE(Data_Warmte[[#This Row],[Datumtijd]]),SECOND(Data_Warmte[[#This Row],[Datumtijd]]))</f>
        <v>1752.625</v>
      </c>
      <c r="C6970" s="11">
        <v>8.1562340000000027E-5</v>
      </c>
      <c r="D6970" s="7">
        <f>Data_Warmte[[#This Row],[Fractie]]/MAX(Data_Warmte[Fractie])</f>
        <v>0.19746535933306469</v>
      </c>
    </row>
    <row r="6971" spans="1:4" x14ac:dyDescent="0.25">
      <c r="A6971" s="10">
        <v>44121.666666666664</v>
      </c>
      <c r="B6971" s="10">
        <f>DATE(1904,MONTH(Data_Warmte[[#This Row],[Datumtijd]]),DAY(Data_Warmte[[#This Row],[Datumtijd]]))+TIME(HOUR(Data_Warmte[[#This Row],[Datumtijd]]),MINUTE(Data_Warmte[[#This Row],[Datumtijd]]),SECOND(Data_Warmte[[#This Row],[Datumtijd]]))</f>
        <v>1752.6666666666667</v>
      </c>
      <c r="C6971" s="11">
        <v>9.7914080000000004E-5</v>
      </c>
      <c r="D6971" s="7">
        <f>Data_Warmte[[#This Row],[Fractie]]/MAX(Data_Warmte[Fractie])</f>
        <v>0.23705351012448192</v>
      </c>
    </row>
    <row r="6972" spans="1:4" x14ac:dyDescent="0.25">
      <c r="A6972" s="10">
        <v>44121.708333333336</v>
      </c>
      <c r="B6972" s="10">
        <f>DATE(1904,MONTH(Data_Warmte[[#This Row],[Datumtijd]]),DAY(Data_Warmte[[#This Row],[Datumtijd]]))+TIME(HOUR(Data_Warmte[[#This Row],[Datumtijd]]),MINUTE(Data_Warmte[[#This Row],[Datumtijd]]),SECOND(Data_Warmte[[#This Row],[Datumtijd]]))</f>
        <v>1752.7083333333333</v>
      </c>
      <c r="C6972" s="11">
        <v>1.2990704000000002E-4</v>
      </c>
      <c r="D6972" s="7">
        <f>Data_Warmte[[#This Row],[Fractie]]/MAX(Data_Warmte[Fractie])</f>
        <v>0.31450961722646509</v>
      </c>
    </row>
    <row r="6973" spans="1:4" x14ac:dyDescent="0.25">
      <c r="A6973" s="10">
        <v>44121.75</v>
      </c>
      <c r="B6973" s="10">
        <f>DATE(1904,MONTH(Data_Warmte[[#This Row],[Datumtijd]]),DAY(Data_Warmte[[#This Row],[Datumtijd]]))+TIME(HOUR(Data_Warmte[[#This Row],[Datumtijd]]),MINUTE(Data_Warmte[[#This Row],[Datumtijd]]),SECOND(Data_Warmte[[#This Row],[Datumtijd]]))</f>
        <v>1752.75</v>
      </c>
      <c r="C6973" s="11">
        <v>1.4589255999999999E-4</v>
      </c>
      <c r="D6973" s="7">
        <f>Data_Warmte[[#This Row],[Fractie]]/MAX(Data_Warmte[Fractie])</f>
        <v>0.35321113622317224</v>
      </c>
    </row>
    <row r="6974" spans="1:4" x14ac:dyDescent="0.25">
      <c r="A6974" s="10">
        <v>44121.791666666664</v>
      </c>
      <c r="B6974" s="10">
        <f>DATE(1904,MONTH(Data_Warmte[[#This Row],[Datumtijd]]),DAY(Data_Warmte[[#This Row],[Datumtijd]]))+TIME(HOUR(Data_Warmte[[#This Row],[Datumtijd]]),MINUTE(Data_Warmte[[#This Row],[Datumtijd]]),SECOND(Data_Warmte[[#This Row],[Datumtijd]]))</f>
        <v>1752.7916666666667</v>
      </c>
      <c r="C6974" s="11">
        <v>1.429662E-4</v>
      </c>
      <c r="D6974" s="7">
        <f>Data_Warmte[[#This Row],[Fractie]]/MAX(Data_Warmte[Fractie])</f>
        <v>0.34612631338780597</v>
      </c>
    </row>
    <row r="6975" spans="1:4" x14ac:dyDescent="0.25">
      <c r="A6975" s="10">
        <v>44121.833333333336</v>
      </c>
      <c r="B6975" s="10">
        <f>DATE(1904,MONTH(Data_Warmte[[#This Row],[Datumtijd]]),DAY(Data_Warmte[[#This Row],[Datumtijd]]))+TIME(HOUR(Data_Warmte[[#This Row],[Datumtijd]]),MINUTE(Data_Warmte[[#This Row],[Datumtijd]]),SECOND(Data_Warmte[[#This Row],[Datumtijd]]))</f>
        <v>1752.8333333333333</v>
      </c>
      <c r="C6975" s="11">
        <v>1.2808620000000001E-4</v>
      </c>
      <c r="D6975" s="7">
        <f>Data_Warmte[[#This Row],[Fractie]]/MAX(Data_Warmte[Fractie])</f>
        <v>0.31010129808201659</v>
      </c>
    </row>
    <row r="6976" spans="1:4" x14ac:dyDescent="0.25">
      <c r="A6976" s="10">
        <v>44121.875</v>
      </c>
      <c r="B6976" s="10">
        <f>DATE(1904,MONTH(Data_Warmte[[#This Row],[Datumtijd]]),DAY(Data_Warmte[[#This Row],[Datumtijd]]))+TIME(HOUR(Data_Warmte[[#This Row],[Datumtijd]]),MINUTE(Data_Warmte[[#This Row],[Datumtijd]]),SECOND(Data_Warmte[[#This Row],[Datumtijd]]))</f>
        <v>1752.875</v>
      </c>
      <c r="C6976" s="11">
        <v>1.0471891999999999E-4</v>
      </c>
      <c r="D6976" s="7">
        <f>Data_Warmte[[#This Row],[Fractie]]/MAX(Data_Warmte[Fractie])</f>
        <v>0.25352827256758997</v>
      </c>
    </row>
    <row r="6977" spans="1:4" x14ac:dyDescent="0.25">
      <c r="A6977" s="10">
        <v>44121.916666666664</v>
      </c>
      <c r="B6977" s="10">
        <f>DATE(1904,MONTH(Data_Warmte[[#This Row],[Datumtijd]]),DAY(Data_Warmte[[#This Row],[Datumtijd]]))+TIME(HOUR(Data_Warmte[[#This Row],[Datumtijd]]),MINUTE(Data_Warmte[[#This Row],[Datumtijd]]),SECOND(Data_Warmte[[#This Row],[Datumtijd]]))</f>
        <v>1752.9166666666667</v>
      </c>
      <c r="C6977" s="11">
        <v>8.5762460000000002E-5</v>
      </c>
      <c r="D6977" s="7">
        <f>Data_Warmte[[#This Row],[Fractie]]/MAX(Data_Warmte[Fractie])</f>
        <v>0.20763400095175766</v>
      </c>
    </row>
    <row r="6978" spans="1:4" x14ac:dyDescent="0.25">
      <c r="A6978" s="10">
        <v>44121.958333333336</v>
      </c>
      <c r="B6978" s="10">
        <f>DATE(1904,MONTH(Data_Warmte[[#This Row],[Datumtijd]]),DAY(Data_Warmte[[#This Row],[Datumtijd]]))+TIME(HOUR(Data_Warmte[[#This Row],[Datumtijd]]),MINUTE(Data_Warmte[[#This Row],[Datumtijd]]),SECOND(Data_Warmte[[#This Row],[Datumtijd]]))</f>
        <v>1752.9583333333333</v>
      </c>
      <c r="C6978" s="11">
        <v>5.8687800000000004E-5</v>
      </c>
      <c r="D6978" s="7">
        <f>Data_Warmte[[#This Row],[Fractie]]/MAX(Data_Warmte[Fractie])</f>
        <v>0.14208527508488639</v>
      </c>
    </row>
    <row r="6979" spans="1:4" x14ac:dyDescent="0.25">
      <c r="A6979" s="10">
        <v>44122</v>
      </c>
      <c r="B6979" s="10">
        <f>DATE(1904,MONTH(Data_Warmte[[#This Row],[Datumtijd]]),DAY(Data_Warmte[[#This Row],[Datumtijd]]))+TIME(HOUR(Data_Warmte[[#This Row],[Datumtijd]]),MINUTE(Data_Warmte[[#This Row],[Datumtijd]]),SECOND(Data_Warmte[[#This Row],[Datumtijd]]))</f>
        <v>1753</v>
      </c>
      <c r="C6979" s="11">
        <v>4.5975950000000012E-5</v>
      </c>
      <c r="D6979" s="7">
        <f>Data_Warmte[[#This Row],[Fractie]]/MAX(Data_Warmte[Fractie])</f>
        <v>0.1113094289279711</v>
      </c>
    </row>
    <row r="6980" spans="1:4" x14ac:dyDescent="0.25">
      <c r="A6980" s="10">
        <v>44122.041666666664</v>
      </c>
      <c r="B6980" s="10">
        <f>DATE(1904,MONTH(Data_Warmte[[#This Row],[Datumtijd]]),DAY(Data_Warmte[[#This Row],[Datumtijd]]))+TIME(HOUR(Data_Warmte[[#This Row],[Datumtijd]]),MINUTE(Data_Warmte[[#This Row],[Datumtijd]]),SECOND(Data_Warmte[[#This Row],[Datumtijd]]))</f>
        <v>1753.0416666666667</v>
      </c>
      <c r="C6980" s="11">
        <v>4.08392E-5</v>
      </c>
      <c r="D6980" s="7">
        <f>Data_Warmte[[#This Row],[Fractie]]/MAX(Data_Warmte[Fractie])</f>
        <v>9.8873172384152941E-2</v>
      </c>
    </row>
    <row r="6981" spans="1:4" x14ac:dyDescent="0.25">
      <c r="A6981" s="10">
        <v>44122.083333333336</v>
      </c>
      <c r="B6981" s="10">
        <f>DATE(1904,MONTH(Data_Warmte[[#This Row],[Datumtijd]]),DAY(Data_Warmte[[#This Row],[Datumtijd]]))+TIME(HOUR(Data_Warmte[[#This Row],[Datumtijd]]),MINUTE(Data_Warmte[[#This Row],[Datumtijd]]),SECOND(Data_Warmte[[#This Row],[Datumtijd]]))</f>
        <v>1753.0833333333333</v>
      </c>
      <c r="C6981" s="11">
        <v>2.932E-5</v>
      </c>
      <c r="D6981" s="7">
        <f>Data_Warmte[[#This Row],[Fractie]]/MAX(Data_Warmte[Fractie])</f>
        <v>7.0984774782644228E-2</v>
      </c>
    </row>
    <row r="6982" spans="1:4" x14ac:dyDescent="0.25">
      <c r="A6982" s="10">
        <v>44122.125</v>
      </c>
      <c r="B6982" s="10">
        <f>DATE(1904,MONTH(Data_Warmte[[#This Row],[Datumtijd]]),DAY(Data_Warmte[[#This Row],[Datumtijd]]))+TIME(HOUR(Data_Warmte[[#This Row],[Datumtijd]]),MINUTE(Data_Warmte[[#This Row],[Datumtijd]]),SECOND(Data_Warmte[[#This Row],[Datumtijd]]))</f>
        <v>1753.125</v>
      </c>
      <c r="C6982" s="11">
        <v>2.9875849999999996E-5</v>
      </c>
      <c r="D6982" s="7">
        <f>Data_Warmte[[#This Row],[Fractie]]/MAX(Data_Warmte[Fractie])</f>
        <v>7.2330507629265392E-2</v>
      </c>
    </row>
    <row r="6983" spans="1:4" x14ac:dyDescent="0.25">
      <c r="A6983" s="10">
        <v>44122.166666666664</v>
      </c>
      <c r="B6983" s="10">
        <f>DATE(1904,MONTH(Data_Warmte[[#This Row],[Datumtijd]]),DAY(Data_Warmte[[#This Row],[Datumtijd]]))+TIME(HOUR(Data_Warmte[[#This Row],[Datumtijd]]),MINUTE(Data_Warmte[[#This Row],[Datumtijd]]),SECOND(Data_Warmte[[#This Row],[Datumtijd]]))</f>
        <v>1753.1666666666667</v>
      </c>
      <c r="C6983" s="11">
        <v>3.2716949999999995E-5</v>
      </c>
      <c r="D6983" s="7">
        <f>Data_Warmte[[#This Row],[Fractie]]/MAX(Data_Warmte[Fractie])</f>
        <v>7.9208912937415818E-2</v>
      </c>
    </row>
    <row r="6984" spans="1:4" x14ac:dyDescent="0.25">
      <c r="A6984" s="10">
        <v>44122.208333333336</v>
      </c>
      <c r="B6984" s="10">
        <f>DATE(1904,MONTH(Data_Warmte[[#This Row],[Datumtijd]]),DAY(Data_Warmte[[#This Row],[Datumtijd]]))+TIME(HOUR(Data_Warmte[[#This Row],[Datumtijd]]),MINUTE(Data_Warmte[[#This Row],[Datumtijd]]),SECOND(Data_Warmte[[#This Row],[Datumtijd]]))</f>
        <v>1753.2083333333333</v>
      </c>
      <c r="C6984" s="11">
        <v>3.8058000000000001E-5</v>
      </c>
      <c r="D6984" s="7">
        <f>Data_Warmte[[#This Row],[Fractie]]/MAX(Data_Warmte[Fractie])</f>
        <v>9.2139787130896114E-2</v>
      </c>
    </row>
    <row r="6985" spans="1:4" x14ac:dyDescent="0.25">
      <c r="A6985" s="10">
        <v>44122.25</v>
      </c>
      <c r="B6985" s="10">
        <f>DATE(1904,MONTH(Data_Warmte[[#This Row],[Datumtijd]]),DAY(Data_Warmte[[#This Row],[Datumtijd]]))+TIME(HOUR(Data_Warmte[[#This Row],[Datumtijd]]),MINUTE(Data_Warmte[[#This Row],[Datumtijd]]),SECOND(Data_Warmte[[#This Row],[Datumtijd]]))</f>
        <v>1753.25</v>
      </c>
      <c r="C6985" s="11">
        <v>8.3346350000000009E-5</v>
      </c>
      <c r="D6985" s="7">
        <f>Data_Warmte[[#This Row],[Fractie]]/MAX(Data_Warmte[Fractie])</f>
        <v>0.20178451172255937</v>
      </c>
    </row>
    <row r="6986" spans="1:4" x14ac:dyDescent="0.25">
      <c r="A6986" s="10">
        <v>44122.291666666664</v>
      </c>
      <c r="B6986" s="10">
        <f>DATE(1904,MONTH(Data_Warmte[[#This Row],[Datumtijd]]),DAY(Data_Warmte[[#This Row],[Datumtijd]]))+TIME(HOUR(Data_Warmte[[#This Row],[Datumtijd]]),MINUTE(Data_Warmte[[#This Row],[Datumtijd]]),SECOND(Data_Warmte[[#This Row],[Datumtijd]]))</f>
        <v>1753.2916666666667</v>
      </c>
      <c r="C6986" s="11">
        <v>1.4985867999999997E-4</v>
      </c>
      <c r="D6986" s="7">
        <f>Data_Warmte[[#This Row],[Fractie]]/MAX(Data_Warmte[Fractie])</f>
        <v>0.36281325542374998</v>
      </c>
    </row>
    <row r="6987" spans="1:4" x14ac:dyDescent="0.25">
      <c r="A6987" s="10">
        <v>44122.333333333336</v>
      </c>
      <c r="B6987" s="10">
        <f>DATE(1904,MONTH(Data_Warmte[[#This Row],[Datumtijd]]),DAY(Data_Warmte[[#This Row],[Datumtijd]]))+TIME(HOUR(Data_Warmte[[#This Row],[Datumtijd]]),MINUTE(Data_Warmte[[#This Row],[Datumtijd]]),SECOND(Data_Warmte[[#This Row],[Datumtijd]]))</f>
        <v>1753.3333333333333</v>
      </c>
      <c r="C6987" s="11">
        <v>2.0867290000000001E-4</v>
      </c>
      <c r="D6987" s="7">
        <f>Data_Warmte[[#This Row],[Fractie]]/MAX(Data_Warmte[Fractie])</f>
        <v>0.50520459787657712</v>
      </c>
    </row>
    <row r="6988" spans="1:4" x14ac:dyDescent="0.25">
      <c r="A6988" s="10">
        <v>44122.375</v>
      </c>
      <c r="B6988" s="10">
        <f>DATE(1904,MONTH(Data_Warmte[[#This Row],[Datumtijd]]),DAY(Data_Warmte[[#This Row],[Datumtijd]]))+TIME(HOUR(Data_Warmte[[#This Row],[Datumtijd]]),MINUTE(Data_Warmte[[#This Row],[Datumtijd]]),SECOND(Data_Warmte[[#This Row],[Datumtijd]]))</f>
        <v>1753.375</v>
      </c>
      <c r="C6988" s="11">
        <v>2.0164928E-4</v>
      </c>
      <c r="D6988" s="7">
        <f>Data_Warmte[[#This Row],[Fractie]]/MAX(Data_Warmte[Fractie])</f>
        <v>0.48820016118289106</v>
      </c>
    </row>
    <row r="6989" spans="1:4" x14ac:dyDescent="0.25">
      <c r="A6989" s="10">
        <v>44122.416666666664</v>
      </c>
      <c r="B6989" s="10">
        <f>DATE(1904,MONTH(Data_Warmte[[#This Row],[Datumtijd]]),DAY(Data_Warmte[[#This Row],[Datumtijd]]))+TIME(HOUR(Data_Warmte[[#This Row],[Datumtijd]]),MINUTE(Data_Warmte[[#This Row],[Datumtijd]]),SECOND(Data_Warmte[[#This Row],[Datumtijd]]))</f>
        <v>1753.4166666666667</v>
      </c>
      <c r="C6989" s="11">
        <v>1.608712E-4</v>
      </c>
      <c r="D6989" s="7">
        <f>Data_Warmte[[#This Row],[Fractie]]/MAX(Data_Warmte[Fractie])</f>
        <v>0.38947496251752106</v>
      </c>
    </row>
    <row r="6990" spans="1:4" x14ac:dyDescent="0.25">
      <c r="A6990" s="10">
        <v>44122.458333333336</v>
      </c>
      <c r="B6990" s="10">
        <f>DATE(1904,MONTH(Data_Warmte[[#This Row],[Datumtijd]]),DAY(Data_Warmte[[#This Row],[Datumtijd]]))+TIME(HOUR(Data_Warmte[[#This Row],[Datumtijd]]),MINUTE(Data_Warmte[[#This Row],[Datumtijd]]),SECOND(Data_Warmte[[#This Row],[Datumtijd]]))</f>
        <v>1753.4583333333333</v>
      </c>
      <c r="C6990" s="11">
        <v>1.3603808000000001E-4</v>
      </c>
      <c r="D6990" s="7">
        <f>Data_Warmte[[#This Row],[Fractie]]/MAX(Data_Warmte[Fractie])</f>
        <v>0.32935308562971827</v>
      </c>
    </row>
    <row r="6991" spans="1:4" x14ac:dyDescent="0.25">
      <c r="A6991" s="10">
        <v>44122.5</v>
      </c>
      <c r="B6991" s="10">
        <f>DATE(1904,MONTH(Data_Warmte[[#This Row],[Datumtijd]]),DAY(Data_Warmte[[#This Row],[Datumtijd]]))+TIME(HOUR(Data_Warmte[[#This Row],[Datumtijd]]),MINUTE(Data_Warmte[[#This Row],[Datumtijd]]),SECOND(Data_Warmte[[#This Row],[Datumtijd]]))</f>
        <v>1753.5</v>
      </c>
      <c r="C6991" s="11">
        <v>1.0834158999999999E-4</v>
      </c>
      <c r="D6991" s="7">
        <f>Data_Warmte[[#This Row],[Fractie]]/MAX(Data_Warmte[Fractie])</f>
        <v>0.262298886962605</v>
      </c>
    </row>
    <row r="6992" spans="1:4" x14ac:dyDescent="0.25">
      <c r="A6992" s="10">
        <v>44122.541666666664</v>
      </c>
      <c r="B6992" s="10">
        <f>DATE(1904,MONTH(Data_Warmte[[#This Row],[Datumtijd]]),DAY(Data_Warmte[[#This Row],[Datumtijd]]))+TIME(HOUR(Data_Warmte[[#This Row],[Datumtijd]]),MINUTE(Data_Warmte[[#This Row],[Datumtijd]]),SECOND(Data_Warmte[[#This Row],[Datumtijd]]))</f>
        <v>1753.5416666666667</v>
      </c>
      <c r="C6992" s="11">
        <v>8.0326200000000004E-5</v>
      </c>
      <c r="D6992" s="7">
        <f>Data_Warmte[[#This Row],[Fractie]]/MAX(Data_Warmte[Fractie])</f>
        <v>0.19447261992311177</v>
      </c>
    </row>
    <row r="6993" spans="1:4" x14ac:dyDescent="0.25">
      <c r="A6993" s="10">
        <v>44122.583333333336</v>
      </c>
      <c r="B6993" s="10">
        <f>DATE(1904,MONTH(Data_Warmte[[#This Row],[Datumtijd]]),DAY(Data_Warmte[[#This Row],[Datumtijd]]))+TIME(HOUR(Data_Warmte[[#This Row],[Datumtijd]]),MINUTE(Data_Warmte[[#This Row],[Datumtijd]]),SECOND(Data_Warmte[[#This Row],[Datumtijd]]))</f>
        <v>1753.5833333333333</v>
      </c>
      <c r="C6993" s="11">
        <v>8.0063279999999988E-5</v>
      </c>
      <c r="D6993" s="7">
        <f>Data_Warmte[[#This Row],[Fractie]]/MAX(Data_Warmte[Fractie])</f>
        <v>0.19383608114460379</v>
      </c>
    </row>
    <row r="6994" spans="1:4" x14ac:dyDescent="0.25">
      <c r="A6994" s="10">
        <v>44122.625</v>
      </c>
      <c r="B6994" s="10">
        <f>DATE(1904,MONTH(Data_Warmte[[#This Row],[Datumtijd]]),DAY(Data_Warmte[[#This Row],[Datumtijd]]))+TIME(HOUR(Data_Warmte[[#This Row],[Datumtijd]]),MINUTE(Data_Warmte[[#This Row],[Datumtijd]]),SECOND(Data_Warmte[[#This Row],[Datumtijd]]))</f>
        <v>1753.625</v>
      </c>
      <c r="C6994" s="11">
        <v>8.2805409999999979E-5</v>
      </c>
      <c r="D6994" s="7">
        <f>Data_Warmte[[#This Row],[Fractie]]/MAX(Data_Warmte[Fractie])</f>
        <v>0.20047487652232315</v>
      </c>
    </row>
    <row r="6995" spans="1:4" x14ac:dyDescent="0.25">
      <c r="A6995" s="10">
        <v>44122.666666666664</v>
      </c>
      <c r="B6995" s="10">
        <f>DATE(1904,MONTH(Data_Warmte[[#This Row],[Datumtijd]]),DAY(Data_Warmte[[#This Row],[Datumtijd]]))+TIME(HOUR(Data_Warmte[[#This Row],[Datumtijd]]),MINUTE(Data_Warmte[[#This Row],[Datumtijd]]),SECOND(Data_Warmte[[#This Row],[Datumtijd]]))</f>
        <v>1753.6666666666667</v>
      </c>
      <c r="C6995" s="11">
        <v>9.1197159999999985E-5</v>
      </c>
      <c r="D6995" s="7">
        <f>Data_Warmte[[#This Row],[Fractie]]/MAX(Data_Warmte[Fractie])</f>
        <v>0.22079160516428276</v>
      </c>
    </row>
    <row r="6996" spans="1:4" x14ac:dyDescent="0.25">
      <c r="A6996" s="10">
        <v>44122.708333333336</v>
      </c>
      <c r="B6996" s="10">
        <f>DATE(1904,MONTH(Data_Warmte[[#This Row],[Datumtijd]]),DAY(Data_Warmte[[#This Row],[Datumtijd]]))+TIME(HOUR(Data_Warmte[[#This Row],[Datumtijd]]),MINUTE(Data_Warmte[[#This Row],[Datumtijd]]),SECOND(Data_Warmte[[#This Row],[Datumtijd]]))</f>
        <v>1753.7083333333333</v>
      </c>
      <c r="C6996" s="11">
        <v>1.2474337999999999E-4</v>
      </c>
      <c r="D6996" s="7">
        <f>Data_Warmte[[#This Row],[Fractie]]/MAX(Data_Warmte[Fractie])</f>
        <v>0.30200821060456368</v>
      </c>
    </row>
    <row r="6997" spans="1:4" x14ac:dyDescent="0.25">
      <c r="A6997" s="10">
        <v>44122.75</v>
      </c>
      <c r="B6997" s="10">
        <f>DATE(1904,MONTH(Data_Warmte[[#This Row],[Datumtijd]]),DAY(Data_Warmte[[#This Row],[Datumtijd]]))+TIME(HOUR(Data_Warmte[[#This Row],[Datumtijd]]),MINUTE(Data_Warmte[[#This Row],[Datumtijd]]),SECOND(Data_Warmte[[#This Row],[Datumtijd]]))</f>
        <v>1753.75</v>
      </c>
      <c r="C6997" s="11">
        <v>1.315706E-4</v>
      </c>
      <c r="D6997" s="7">
        <f>Data_Warmte[[#This Row],[Fractie]]/MAX(Data_Warmte[Fractie])</f>
        <v>0.31853715583278891</v>
      </c>
    </row>
    <row r="6998" spans="1:4" x14ac:dyDescent="0.25">
      <c r="A6998" s="10">
        <v>44122.791666666664</v>
      </c>
      <c r="B6998" s="10">
        <f>DATE(1904,MONTH(Data_Warmte[[#This Row],[Datumtijd]]),DAY(Data_Warmte[[#This Row],[Datumtijd]]))+TIME(HOUR(Data_Warmte[[#This Row],[Datumtijd]]),MINUTE(Data_Warmte[[#This Row],[Datumtijd]]),SECOND(Data_Warmte[[#This Row],[Datumtijd]]))</f>
        <v>1753.7916666666667</v>
      </c>
      <c r="C6998" s="11">
        <v>1.3542856E-4</v>
      </c>
      <c r="D6998" s="7">
        <f>Data_Warmte[[#This Row],[Fractie]]/MAX(Data_Warmte[Fractie])</f>
        <v>0.32787741578232682</v>
      </c>
    </row>
    <row r="6999" spans="1:4" x14ac:dyDescent="0.25">
      <c r="A6999" s="10">
        <v>44122.833333333336</v>
      </c>
      <c r="B6999" s="10">
        <f>DATE(1904,MONTH(Data_Warmte[[#This Row],[Datumtijd]]),DAY(Data_Warmte[[#This Row],[Datumtijd]]))+TIME(HOUR(Data_Warmte[[#This Row],[Datumtijd]]),MINUTE(Data_Warmte[[#This Row],[Datumtijd]]),SECOND(Data_Warmte[[#This Row],[Datumtijd]]))</f>
        <v>1753.8333333333333</v>
      </c>
      <c r="C6999" s="11">
        <v>1.2185829999999999E-4</v>
      </c>
      <c r="D6999" s="7">
        <f>Data_Warmte[[#This Row],[Fractie]]/MAX(Data_Warmte[Fractie])</f>
        <v>0.29502332813423926</v>
      </c>
    </row>
    <row r="7000" spans="1:4" x14ac:dyDescent="0.25">
      <c r="A7000" s="10">
        <v>44122.875</v>
      </c>
      <c r="B7000" s="10">
        <f>DATE(1904,MONTH(Data_Warmte[[#This Row],[Datumtijd]]),DAY(Data_Warmte[[#This Row],[Datumtijd]]))+TIME(HOUR(Data_Warmte[[#This Row],[Datumtijd]]),MINUTE(Data_Warmte[[#This Row],[Datumtijd]]),SECOND(Data_Warmte[[#This Row],[Datumtijd]]))</f>
        <v>1753.875</v>
      </c>
      <c r="C7000" s="11">
        <v>1.0142724000000001E-4</v>
      </c>
      <c r="D7000" s="7">
        <f>Data_Warmte[[#This Row],[Fractie]]/MAX(Data_Warmte[Fractie])</f>
        <v>0.24555899686989102</v>
      </c>
    </row>
    <row r="7001" spans="1:4" x14ac:dyDescent="0.25">
      <c r="A7001" s="10">
        <v>44122.916666666664</v>
      </c>
      <c r="B7001" s="10">
        <f>DATE(1904,MONTH(Data_Warmte[[#This Row],[Datumtijd]]),DAY(Data_Warmte[[#This Row],[Datumtijd]]))+TIME(HOUR(Data_Warmte[[#This Row],[Datumtijd]]),MINUTE(Data_Warmte[[#This Row],[Datumtijd]]),SECOND(Data_Warmte[[#This Row],[Datumtijd]]))</f>
        <v>1753.9166666666667</v>
      </c>
      <c r="C7001" s="11">
        <v>7.5023760000000016E-5</v>
      </c>
      <c r="D7001" s="7">
        <f>Data_Warmte[[#This Row],[Fractie]]/MAX(Data_Warmte[Fractie])</f>
        <v>0.18163522192862053</v>
      </c>
    </row>
    <row r="7002" spans="1:4" x14ac:dyDescent="0.25">
      <c r="A7002" s="10">
        <v>44122.958333333336</v>
      </c>
      <c r="B7002" s="10">
        <f>DATE(1904,MONTH(Data_Warmte[[#This Row],[Datumtijd]]),DAY(Data_Warmte[[#This Row],[Datumtijd]]))+TIME(HOUR(Data_Warmte[[#This Row],[Datumtijd]]),MINUTE(Data_Warmte[[#This Row],[Datumtijd]]),SECOND(Data_Warmte[[#This Row],[Datumtijd]]))</f>
        <v>1753.9583333333333</v>
      </c>
      <c r="C7002" s="11">
        <v>4.7008999999999997E-5</v>
      </c>
      <c r="D7002" s="7">
        <f>Data_Warmte[[#This Row],[Fractie]]/MAX(Data_Warmte[Fractie])</f>
        <v>0.11381048014179135</v>
      </c>
    </row>
    <row r="7003" spans="1:4" x14ac:dyDescent="0.25">
      <c r="A7003" s="10">
        <v>44123</v>
      </c>
      <c r="B7003" s="10">
        <f>DATE(1904,MONTH(Data_Warmte[[#This Row],[Datumtijd]]),DAY(Data_Warmte[[#This Row],[Datumtijd]]))+TIME(HOUR(Data_Warmte[[#This Row],[Datumtijd]]),MINUTE(Data_Warmte[[#This Row],[Datumtijd]]),SECOND(Data_Warmte[[#This Row],[Datumtijd]]))</f>
        <v>1754</v>
      </c>
      <c r="C7003" s="11">
        <v>3.5161920000000001E-5</v>
      </c>
      <c r="D7003" s="7">
        <f>Data_Warmte[[#This Row],[Fractie]]/MAX(Data_Warmte[Fractie])</f>
        <v>8.5128273264848356E-2</v>
      </c>
    </row>
    <row r="7004" spans="1:4" x14ac:dyDescent="0.25">
      <c r="A7004" s="10">
        <v>44123.041666666664</v>
      </c>
      <c r="B7004" s="10">
        <f>DATE(1904,MONTH(Data_Warmte[[#This Row],[Datumtijd]]),DAY(Data_Warmte[[#This Row],[Datumtijd]]))+TIME(HOUR(Data_Warmte[[#This Row],[Datumtijd]]),MINUTE(Data_Warmte[[#This Row],[Datumtijd]]),SECOND(Data_Warmte[[#This Row],[Datumtijd]]))</f>
        <v>1754.0416666666667</v>
      </c>
      <c r="C7004" s="11">
        <v>3.1666599999999999E-5</v>
      </c>
      <c r="D7004" s="7">
        <f>Data_Warmte[[#This Row],[Fractie]]/MAX(Data_Warmte[Fractie])</f>
        <v>7.666597780123062E-2</v>
      </c>
    </row>
    <row r="7005" spans="1:4" x14ac:dyDescent="0.25">
      <c r="A7005" s="10">
        <v>44123.083333333336</v>
      </c>
      <c r="B7005" s="10">
        <f>DATE(1904,MONTH(Data_Warmte[[#This Row],[Datumtijd]]),DAY(Data_Warmte[[#This Row],[Datumtijd]]))+TIME(HOUR(Data_Warmte[[#This Row],[Datumtijd]]),MINUTE(Data_Warmte[[#This Row],[Datumtijd]]),SECOND(Data_Warmte[[#This Row],[Datumtijd]]))</f>
        <v>1754.0833333333333</v>
      </c>
      <c r="C7005" s="11">
        <v>3.0481690000000003E-5</v>
      </c>
      <c r="D7005" s="7">
        <f>Data_Warmte[[#This Row],[Fractie]]/MAX(Data_Warmte[Fractie])</f>
        <v>7.3797268064269408E-2</v>
      </c>
    </row>
    <row r="7006" spans="1:4" x14ac:dyDescent="0.25">
      <c r="A7006" s="10">
        <v>44123.125</v>
      </c>
      <c r="B7006" s="10">
        <f>DATE(1904,MONTH(Data_Warmte[[#This Row],[Datumtijd]]),DAY(Data_Warmte[[#This Row],[Datumtijd]]))+TIME(HOUR(Data_Warmte[[#This Row],[Datumtijd]]),MINUTE(Data_Warmte[[#This Row],[Datumtijd]]),SECOND(Data_Warmte[[#This Row],[Datumtijd]]))</f>
        <v>1754.125</v>
      </c>
      <c r="C7006" s="11">
        <v>3.0874980000000004E-5</v>
      </c>
      <c r="D7006" s="7">
        <f>Data_Warmte[[#This Row],[Fractie]]/MAX(Data_Warmte[Fractie])</f>
        <v>7.474943730281873E-2</v>
      </c>
    </row>
    <row r="7007" spans="1:4" x14ac:dyDescent="0.25">
      <c r="A7007" s="10">
        <v>44123.166666666664</v>
      </c>
      <c r="B7007" s="10">
        <f>DATE(1904,MONTH(Data_Warmte[[#This Row],[Datumtijd]]),DAY(Data_Warmte[[#This Row],[Datumtijd]]))+TIME(HOUR(Data_Warmte[[#This Row],[Datumtijd]]),MINUTE(Data_Warmte[[#This Row],[Datumtijd]]),SECOND(Data_Warmte[[#This Row],[Datumtijd]]))</f>
        <v>1754.1666666666667</v>
      </c>
      <c r="C7007" s="11">
        <v>3.7658120000000006E-5</v>
      </c>
      <c r="D7007" s="7">
        <f>Data_Warmte[[#This Row],[Fractie]]/MAX(Data_Warmte[Fractie])</f>
        <v>9.117166326527254E-2</v>
      </c>
    </row>
    <row r="7008" spans="1:4" x14ac:dyDescent="0.25">
      <c r="A7008" s="10">
        <v>44123.208333333336</v>
      </c>
      <c r="B7008" s="10">
        <f>DATE(1904,MONTH(Data_Warmte[[#This Row],[Datumtijd]]),DAY(Data_Warmte[[#This Row],[Datumtijd]]))+TIME(HOUR(Data_Warmte[[#This Row],[Datumtijd]]),MINUTE(Data_Warmte[[#This Row],[Datumtijd]]),SECOND(Data_Warmte[[#This Row],[Datumtijd]]))</f>
        <v>1754.2083333333333</v>
      </c>
      <c r="C7008" s="11">
        <v>7.038058E-5</v>
      </c>
      <c r="D7008" s="7">
        <f>Data_Warmte[[#This Row],[Fractie]]/MAX(Data_Warmte[Fractie])</f>
        <v>0.17039391611090979</v>
      </c>
    </row>
    <row r="7009" spans="1:4" x14ac:dyDescent="0.25">
      <c r="A7009" s="10">
        <v>44123.25</v>
      </c>
      <c r="B7009" s="10">
        <f>DATE(1904,MONTH(Data_Warmte[[#This Row],[Datumtijd]]),DAY(Data_Warmte[[#This Row],[Datumtijd]]))+TIME(HOUR(Data_Warmte[[#This Row],[Datumtijd]]),MINUTE(Data_Warmte[[#This Row],[Datumtijd]]),SECOND(Data_Warmte[[#This Row],[Datumtijd]]))</f>
        <v>1754.25</v>
      </c>
      <c r="C7009" s="11">
        <v>1.3695225E-4</v>
      </c>
      <c r="D7009" s="7">
        <f>Data_Warmte[[#This Row],[Fractie]]/MAX(Data_Warmte[Fractie])</f>
        <v>0.33156632408684816</v>
      </c>
    </row>
    <row r="7010" spans="1:4" x14ac:dyDescent="0.25">
      <c r="A7010" s="10">
        <v>44123.291666666664</v>
      </c>
      <c r="B7010" s="10">
        <f>DATE(1904,MONTH(Data_Warmte[[#This Row],[Datumtijd]]),DAY(Data_Warmte[[#This Row],[Datumtijd]]))+TIME(HOUR(Data_Warmte[[#This Row],[Datumtijd]]),MINUTE(Data_Warmte[[#This Row],[Datumtijd]]),SECOND(Data_Warmte[[#This Row],[Datumtijd]]))</f>
        <v>1754.2916666666667</v>
      </c>
      <c r="C7010" s="11">
        <v>1.7589829999999998E-4</v>
      </c>
      <c r="D7010" s="7">
        <f>Data_Warmte[[#This Row],[Fractie]]/MAX(Data_Warmte[Fractie])</f>
        <v>0.42585611221521108</v>
      </c>
    </row>
    <row r="7011" spans="1:4" x14ac:dyDescent="0.25">
      <c r="A7011" s="10">
        <v>44123.333333333336</v>
      </c>
      <c r="B7011" s="10">
        <f>DATE(1904,MONTH(Data_Warmte[[#This Row],[Datumtijd]]),DAY(Data_Warmte[[#This Row],[Datumtijd]]))+TIME(HOUR(Data_Warmte[[#This Row],[Datumtijd]]),MINUTE(Data_Warmte[[#This Row],[Datumtijd]]),SECOND(Data_Warmte[[#This Row],[Datumtijd]]))</f>
        <v>1754.3333333333333</v>
      </c>
      <c r="C7011" s="11">
        <v>1.8490323999999998E-4</v>
      </c>
      <c r="D7011" s="7">
        <f>Data_Warmte[[#This Row],[Fractie]]/MAX(Data_Warmte[Fractie])</f>
        <v>0.44765739590658982</v>
      </c>
    </row>
    <row r="7012" spans="1:4" x14ac:dyDescent="0.25">
      <c r="A7012" s="10">
        <v>44123.375</v>
      </c>
      <c r="B7012" s="10">
        <f>DATE(1904,MONTH(Data_Warmte[[#This Row],[Datumtijd]]),DAY(Data_Warmte[[#This Row],[Datumtijd]]))+TIME(HOUR(Data_Warmte[[#This Row],[Datumtijd]]),MINUTE(Data_Warmte[[#This Row],[Datumtijd]]),SECOND(Data_Warmte[[#This Row],[Datumtijd]]))</f>
        <v>1754.375</v>
      </c>
      <c r="C7012" s="11">
        <v>1.5973608000000001E-4</v>
      </c>
      <c r="D7012" s="7">
        <f>Data_Warmte[[#This Row],[Fractie]]/MAX(Data_Warmte[Fractie])</f>
        <v>0.38672679616174771</v>
      </c>
    </row>
    <row r="7013" spans="1:4" x14ac:dyDescent="0.25">
      <c r="A7013" s="10">
        <v>44123.416666666664</v>
      </c>
      <c r="B7013" s="10">
        <f>DATE(1904,MONTH(Data_Warmte[[#This Row],[Datumtijd]]),DAY(Data_Warmte[[#This Row],[Datumtijd]]))+TIME(HOUR(Data_Warmte[[#This Row],[Datumtijd]]),MINUTE(Data_Warmte[[#This Row],[Datumtijd]]),SECOND(Data_Warmte[[#This Row],[Datumtijd]]))</f>
        <v>1754.4166666666667</v>
      </c>
      <c r="C7013" s="11">
        <v>1.2245681999999998E-4</v>
      </c>
      <c r="D7013" s="7">
        <f>Data_Warmte[[#This Row],[Fractie]]/MAX(Data_Warmte[Fractie])</f>
        <v>0.29647236658590731</v>
      </c>
    </row>
    <row r="7014" spans="1:4" x14ac:dyDescent="0.25">
      <c r="A7014" s="10">
        <v>44123.458333333336</v>
      </c>
      <c r="B7014" s="10">
        <f>DATE(1904,MONTH(Data_Warmte[[#This Row],[Datumtijd]]),DAY(Data_Warmte[[#This Row],[Datumtijd]]))+TIME(HOUR(Data_Warmte[[#This Row],[Datumtijd]]),MINUTE(Data_Warmte[[#This Row],[Datumtijd]]),SECOND(Data_Warmte[[#This Row],[Datumtijd]]))</f>
        <v>1754.4583333333333</v>
      </c>
      <c r="C7014" s="11">
        <v>9.1417850000000001E-5</v>
      </c>
      <c r="D7014" s="7">
        <f>Data_Warmte[[#This Row],[Fractie]]/MAX(Data_Warmte[Fractie])</f>
        <v>0.22132590359357276</v>
      </c>
    </row>
    <row r="7015" spans="1:4" x14ac:dyDescent="0.25">
      <c r="A7015" s="10">
        <v>44123.5</v>
      </c>
      <c r="B7015" s="10">
        <f>DATE(1904,MONTH(Data_Warmte[[#This Row],[Datumtijd]]),DAY(Data_Warmte[[#This Row],[Datumtijd]]))+TIME(HOUR(Data_Warmte[[#This Row],[Datumtijd]]),MINUTE(Data_Warmte[[#This Row],[Datumtijd]]),SECOND(Data_Warmte[[#This Row],[Datumtijd]]))</f>
        <v>1754.5</v>
      </c>
      <c r="C7015" s="11">
        <v>7.4544650000000028E-5</v>
      </c>
      <c r="D7015" s="7">
        <f>Data_Warmte[[#This Row],[Fractie]]/MAX(Data_Warmte[Fractie])</f>
        <v>0.18047527938270949</v>
      </c>
    </row>
    <row r="7016" spans="1:4" x14ac:dyDescent="0.25">
      <c r="A7016" s="10">
        <v>44123.541666666664</v>
      </c>
      <c r="B7016" s="10">
        <f>DATE(1904,MONTH(Data_Warmte[[#This Row],[Datumtijd]]),DAY(Data_Warmte[[#This Row],[Datumtijd]]))+TIME(HOUR(Data_Warmte[[#This Row],[Datumtijd]]),MINUTE(Data_Warmte[[#This Row],[Datumtijd]]),SECOND(Data_Warmte[[#This Row],[Datumtijd]]))</f>
        <v>1754.5416666666667</v>
      </c>
      <c r="C7016" s="11">
        <v>6.2159469999999991E-5</v>
      </c>
      <c r="D7016" s="7">
        <f>Data_Warmte[[#This Row],[Fractie]]/MAX(Data_Warmte[Fractie])</f>
        <v>0.15049031304769883</v>
      </c>
    </row>
    <row r="7017" spans="1:4" x14ac:dyDescent="0.25">
      <c r="A7017" s="10">
        <v>44123.583333333336</v>
      </c>
      <c r="B7017" s="10">
        <f>DATE(1904,MONTH(Data_Warmte[[#This Row],[Datumtijd]]),DAY(Data_Warmte[[#This Row],[Datumtijd]]))+TIME(HOUR(Data_Warmte[[#This Row],[Datumtijd]]),MINUTE(Data_Warmte[[#This Row],[Datumtijd]]),SECOND(Data_Warmte[[#This Row],[Datumtijd]]))</f>
        <v>1754.5833333333333</v>
      </c>
      <c r="C7017" s="11">
        <v>5.9430100000000026E-5</v>
      </c>
      <c r="D7017" s="7">
        <f>Data_Warmte[[#This Row],[Fractie]]/MAX(Data_Warmte[Fractie])</f>
        <v>0.14388241008901864</v>
      </c>
    </row>
    <row r="7018" spans="1:4" x14ac:dyDescent="0.25">
      <c r="A7018" s="10">
        <v>44123.625</v>
      </c>
      <c r="B7018" s="10">
        <f>DATE(1904,MONTH(Data_Warmte[[#This Row],[Datumtijd]]),DAY(Data_Warmte[[#This Row],[Datumtijd]]))+TIME(HOUR(Data_Warmte[[#This Row],[Datumtijd]]),MINUTE(Data_Warmte[[#This Row],[Datumtijd]]),SECOND(Data_Warmte[[#This Row],[Datumtijd]]))</f>
        <v>1754.625</v>
      </c>
      <c r="C7018" s="11">
        <v>7.1517519999999982E-5</v>
      </c>
      <c r="D7018" s="7">
        <f>Data_Warmte[[#This Row],[Fractie]]/MAX(Data_Warmte[Fractie])</f>
        <v>0.17314648875215735</v>
      </c>
    </row>
    <row r="7019" spans="1:4" x14ac:dyDescent="0.25">
      <c r="A7019" s="10">
        <v>44123.666666666664</v>
      </c>
      <c r="B7019" s="10">
        <f>DATE(1904,MONTH(Data_Warmte[[#This Row],[Datumtijd]]),DAY(Data_Warmte[[#This Row],[Datumtijd]]))+TIME(HOUR(Data_Warmte[[#This Row],[Datumtijd]]),MINUTE(Data_Warmte[[#This Row],[Datumtijd]]),SECOND(Data_Warmte[[#This Row],[Datumtijd]]))</f>
        <v>1754.6666666666667</v>
      </c>
      <c r="C7019" s="11">
        <v>1.1298119999999998E-4</v>
      </c>
      <c r="D7019" s="7">
        <f>Data_Warmte[[#This Row],[Fractie]]/MAX(Data_Warmte[Fractie])</f>
        <v>0.27353154968188553</v>
      </c>
    </row>
    <row r="7020" spans="1:4" x14ac:dyDescent="0.25">
      <c r="A7020" s="10">
        <v>44123.708333333336</v>
      </c>
      <c r="B7020" s="10">
        <f>DATE(1904,MONTH(Data_Warmte[[#This Row],[Datumtijd]]),DAY(Data_Warmte[[#This Row],[Datumtijd]]))+TIME(HOUR(Data_Warmte[[#This Row],[Datumtijd]]),MINUTE(Data_Warmte[[#This Row],[Datumtijd]]),SECOND(Data_Warmte[[#This Row],[Datumtijd]]))</f>
        <v>1754.7083333333333</v>
      </c>
      <c r="C7020" s="11">
        <v>1.4700664E-4</v>
      </c>
      <c r="D7020" s="7">
        <f>Data_Warmte[[#This Row],[Fractie]]/MAX(Data_Warmte[Fractie])</f>
        <v>0.35590836398203474</v>
      </c>
    </row>
    <row r="7021" spans="1:4" x14ac:dyDescent="0.25">
      <c r="A7021" s="10">
        <v>44123.75</v>
      </c>
      <c r="B7021" s="10">
        <f>DATE(1904,MONTH(Data_Warmte[[#This Row],[Datumtijd]]),DAY(Data_Warmte[[#This Row],[Datumtijd]]))+TIME(HOUR(Data_Warmte[[#This Row],[Datumtijd]]),MINUTE(Data_Warmte[[#This Row],[Datumtijd]]),SECOND(Data_Warmte[[#This Row],[Datumtijd]]))</f>
        <v>1754.75</v>
      </c>
      <c r="C7021" s="11">
        <v>1.5693336000000002E-4</v>
      </c>
      <c r="D7021" s="7">
        <f>Data_Warmte[[#This Row],[Fractie]]/MAX(Data_Warmte[Fractie])</f>
        <v>0.3799413102143121</v>
      </c>
    </row>
    <row r="7022" spans="1:4" x14ac:dyDescent="0.25">
      <c r="A7022" s="10">
        <v>44123.791666666664</v>
      </c>
      <c r="B7022" s="10">
        <f>DATE(1904,MONTH(Data_Warmte[[#This Row],[Datumtijd]]),DAY(Data_Warmte[[#This Row],[Datumtijd]]))+TIME(HOUR(Data_Warmte[[#This Row],[Datumtijd]]),MINUTE(Data_Warmte[[#This Row],[Datumtijd]]),SECOND(Data_Warmte[[#This Row],[Datumtijd]]))</f>
        <v>1754.7916666666667</v>
      </c>
      <c r="C7022" s="11">
        <v>1.5138866999999997E-4</v>
      </c>
      <c r="D7022" s="7">
        <f>Data_Warmte[[#This Row],[Fractie]]/MAX(Data_Warmte[Fractie])</f>
        <v>0.36651741625491296</v>
      </c>
    </row>
    <row r="7023" spans="1:4" x14ac:dyDescent="0.25">
      <c r="A7023" s="10">
        <v>44123.833333333336</v>
      </c>
      <c r="B7023" s="10">
        <f>DATE(1904,MONTH(Data_Warmte[[#This Row],[Datumtijd]]),DAY(Data_Warmte[[#This Row],[Datumtijd]]))+TIME(HOUR(Data_Warmte[[#This Row],[Datumtijd]]),MINUTE(Data_Warmte[[#This Row],[Datumtijd]]),SECOND(Data_Warmte[[#This Row],[Datumtijd]]))</f>
        <v>1754.8333333333333</v>
      </c>
      <c r="C7023" s="11">
        <v>1.3363975000000002E-4</v>
      </c>
      <c r="D7023" s="7">
        <f>Data_Warmte[[#This Row],[Fractie]]/MAX(Data_Warmte[Fractie])</f>
        <v>0.32354664242015285</v>
      </c>
    </row>
    <row r="7024" spans="1:4" x14ac:dyDescent="0.25">
      <c r="A7024" s="10">
        <v>44123.875</v>
      </c>
      <c r="B7024" s="10">
        <f>DATE(1904,MONTH(Data_Warmte[[#This Row],[Datumtijd]]),DAY(Data_Warmte[[#This Row],[Datumtijd]]))+TIME(HOUR(Data_Warmte[[#This Row],[Datumtijd]]),MINUTE(Data_Warmte[[#This Row],[Datumtijd]]),SECOND(Data_Warmte[[#This Row],[Datumtijd]]))</f>
        <v>1754.875</v>
      </c>
      <c r="C7024" s="11">
        <v>1.1108891999999999E-4</v>
      </c>
      <c r="D7024" s="7">
        <f>Data_Warmte[[#This Row],[Fractie]]/MAX(Data_Warmte[Fractie])</f>
        <v>0.26895027172739366</v>
      </c>
    </row>
    <row r="7025" spans="1:4" x14ac:dyDescent="0.25">
      <c r="A7025" s="10">
        <v>44123.916666666664</v>
      </c>
      <c r="B7025" s="10">
        <f>DATE(1904,MONTH(Data_Warmte[[#This Row],[Datumtijd]]),DAY(Data_Warmte[[#This Row],[Datumtijd]]))+TIME(HOUR(Data_Warmte[[#This Row],[Datumtijd]]),MINUTE(Data_Warmte[[#This Row],[Datumtijd]]),SECOND(Data_Warmte[[#This Row],[Datumtijd]]))</f>
        <v>1754.9166666666667</v>
      </c>
      <c r="C7025" s="11">
        <v>8.0791999999999995E-5</v>
      </c>
      <c r="D7025" s="7">
        <f>Data_Warmte[[#This Row],[Fractie]]/MAX(Data_Warmte[Fractie])</f>
        <v>0.19560033848019756</v>
      </c>
    </row>
    <row r="7026" spans="1:4" x14ac:dyDescent="0.25">
      <c r="A7026" s="10">
        <v>44123.958333333336</v>
      </c>
      <c r="B7026" s="10">
        <f>DATE(1904,MONTH(Data_Warmte[[#This Row],[Datumtijd]]),DAY(Data_Warmte[[#This Row],[Datumtijd]]))+TIME(HOUR(Data_Warmte[[#This Row],[Datumtijd]]),MINUTE(Data_Warmte[[#This Row],[Datumtijd]]),SECOND(Data_Warmte[[#This Row],[Datumtijd]]))</f>
        <v>1754.9583333333333</v>
      </c>
      <c r="C7026" s="11">
        <v>4.8817940000000002E-5</v>
      </c>
      <c r="D7026" s="7">
        <f>Data_Warmte[[#This Row],[Fractie]]/MAX(Data_Warmte[Fractie])</f>
        <v>0.11818998895813913</v>
      </c>
    </row>
    <row r="7027" spans="1:4" x14ac:dyDescent="0.25">
      <c r="A7027" s="10">
        <v>44124</v>
      </c>
      <c r="B7027" s="10">
        <f>DATE(1904,MONTH(Data_Warmte[[#This Row],[Datumtijd]]),DAY(Data_Warmte[[#This Row],[Datumtijd]]))+TIME(HOUR(Data_Warmte[[#This Row],[Datumtijd]]),MINUTE(Data_Warmte[[#This Row],[Datumtijd]]),SECOND(Data_Warmte[[#This Row],[Datumtijd]]))</f>
        <v>1755</v>
      </c>
      <c r="C7027" s="11">
        <v>3.4392960000000005E-5</v>
      </c>
      <c r="D7027" s="7">
        <f>Data_Warmte[[#This Row],[Fractie]]/MAX(Data_Warmte[Fractie])</f>
        <v>8.326659344162661E-2</v>
      </c>
    </row>
    <row r="7028" spans="1:4" x14ac:dyDescent="0.25">
      <c r="A7028" s="10">
        <v>44124.041666666664</v>
      </c>
      <c r="B7028" s="10">
        <f>DATE(1904,MONTH(Data_Warmte[[#This Row],[Datumtijd]]),DAY(Data_Warmte[[#This Row],[Datumtijd]]))+TIME(HOUR(Data_Warmte[[#This Row],[Datumtijd]]),MINUTE(Data_Warmte[[#This Row],[Datumtijd]]),SECOND(Data_Warmte[[#This Row],[Datumtijd]]))</f>
        <v>1755.0416666666667</v>
      </c>
      <c r="C7028" s="11">
        <v>3.12433E-5</v>
      </c>
      <c r="D7028" s="7">
        <f>Data_Warmte[[#This Row],[Fractie]]/MAX(Data_Warmte[Fractie])</f>
        <v>7.5641153273076009E-2</v>
      </c>
    </row>
    <row r="7029" spans="1:4" x14ac:dyDescent="0.25">
      <c r="A7029" s="10">
        <v>44124.083333333336</v>
      </c>
      <c r="B7029" s="10">
        <f>DATE(1904,MONTH(Data_Warmte[[#This Row],[Datumtijd]]),DAY(Data_Warmte[[#This Row],[Datumtijd]]))+TIME(HOUR(Data_Warmte[[#This Row],[Datumtijd]]),MINUTE(Data_Warmte[[#This Row],[Datumtijd]]),SECOND(Data_Warmte[[#This Row],[Datumtijd]]))</f>
        <v>1755.0833333333333</v>
      </c>
      <c r="C7029" s="11">
        <v>2.9484820000000001E-5</v>
      </c>
      <c r="D7029" s="7">
        <f>Data_Warmte[[#This Row],[Fractie]]/MAX(Data_Warmte[Fractie])</f>
        <v>7.1383809932019246E-2</v>
      </c>
    </row>
    <row r="7030" spans="1:4" x14ac:dyDescent="0.25">
      <c r="A7030" s="10">
        <v>44124.125</v>
      </c>
      <c r="B7030" s="10">
        <f>DATE(1904,MONTH(Data_Warmte[[#This Row],[Datumtijd]]),DAY(Data_Warmte[[#This Row],[Datumtijd]]))+TIME(HOUR(Data_Warmte[[#This Row],[Datumtijd]]),MINUTE(Data_Warmte[[#This Row],[Datumtijd]]),SECOND(Data_Warmte[[#This Row],[Datumtijd]]))</f>
        <v>1755.125</v>
      </c>
      <c r="C7030" s="11">
        <v>3.0460619999999999E-5</v>
      </c>
      <c r="D7030" s="7">
        <f>Data_Warmte[[#This Row],[Fractie]]/MAX(Data_Warmte[Fractie])</f>
        <v>7.3746256836279278E-2</v>
      </c>
    </row>
    <row r="7031" spans="1:4" x14ac:dyDescent="0.25">
      <c r="A7031" s="10">
        <v>44124.166666666664</v>
      </c>
      <c r="B7031" s="10">
        <f>DATE(1904,MONTH(Data_Warmte[[#This Row],[Datumtijd]]),DAY(Data_Warmte[[#This Row],[Datumtijd]]))+TIME(HOUR(Data_Warmte[[#This Row],[Datumtijd]]),MINUTE(Data_Warmte[[#This Row],[Datumtijd]]),SECOND(Data_Warmte[[#This Row],[Datumtijd]]))</f>
        <v>1755.1666666666667</v>
      </c>
      <c r="C7031" s="11">
        <v>3.6325200000000009E-5</v>
      </c>
      <c r="D7031" s="7">
        <f>Data_Warmte[[#This Row],[Fractie]]/MAX(Data_Warmte[Fractie])</f>
        <v>8.7944615993673564E-2</v>
      </c>
    </row>
    <row r="7032" spans="1:4" x14ac:dyDescent="0.25">
      <c r="A7032" s="10">
        <v>44124.208333333336</v>
      </c>
      <c r="B7032" s="10">
        <f>DATE(1904,MONTH(Data_Warmte[[#This Row],[Datumtijd]]),DAY(Data_Warmte[[#This Row],[Datumtijd]]))+TIME(HOUR(Data_Warmte[[#This Row],[Datumtijd]]),MINUTE(Data_Warmte[[#This Row],[Datumtijd]]),SECOND(Data_Warmte[[#This Row],[Datumtijd]]))</f>
        <v>1755.2083333333333</v>
      </c>
      <c r="C7032" s="11">
        <v>6.9047099999999998E-5</v>
      </c>
      <c r="D7032" s="7">
        <f>Data_Warmte[[#This Row],[Fractie]]/MAX(Data_Warmte[Fractie])</f>
        <v>0.16716551305916488</v>
      </c>
    </row>
    <row r="7033" spans="1:4" x14ac:dyDescent="0.25">
      <c r="A7033" s="10">
        <v>44124.25</v>
      </c>
      <c r="B7033" s="10">
        <f>DATE(1904,MONTH(Data_Warmte[[#This Row],[Datumtijd]]),DAY(Data_Warmte[[#This Row],[Datumtijd]]))+TIME(HOUR(Data_Warmte[[#This Row],[Datumtijd]]),MINUTE(Data_Warmte[[#This Row],[Datumtijd]]),SECOND(Data_Warmte[[#This Row],[Datumtijd]]))</f>
        <v>1755.25</v>
      </c>
      <c r="C7033" s="11">
        <v>1.3515265000000001E-4</v>
      </c>
      <c r="D7033" s="7">
        <f>Data_Warmte[[#This Row],[Fractie]]/MAX(Data_Warmte[Fractie])</f>
        <v>0.32720942774650558</v>
      </c>
    </row>
    <row r="7034" spans="1:4" x14ac:dyDescent="0.25">
      <c r="A7034" s="10">
        <v>44124.291666666664</v>
      </c>
      <c r="B7034" s="10">
        <f>DATE(1904,MONTH(Data_Warmte[[#This Row],[Datumtijd]]),DAY(Data_Warmte[[#This Row],[Datumtijd]]))+TIME(HOUR(Data_Warmte[[#This Row],[Datumtijd]]),MINUTE(Data_Warmte[[#This Row],[Datumtijd]]),SECOND(Data_Warmte[[#This Row],[Datumtijd]]))</f>
        <v>1755.2916666666667</v>
      </c>
      <c r="C7034" s="11">
        <v>1.7548249999999995E-4</v>
      </c>
      <c r="D7034" s="7">
        <f>Data_Warmte[[#This Row],[Fractie]]/MAX(Data_Warmte[Fractie])</f>
        <v>0.42484944545686776</v>
      </c>
    </row>
    <row r="7035" spans="1:4" x14ac:dyDescent="0.25">
      <c r="A7035" s="10">
        <v>44124.333333333336</v>
      </c>
      <c r="B7035" s="10">
        <f>DATE(1904,MONTH(Data_Warmte[[#This Row],[Datumtijd]]),DAY(Data_Warmte[[#This Row],[Datumtijd]]))+TIME(HOUR(Data_Warmte[[#This Row],[Datumtijd]]),MINUTE(Data_Warmte[[#This Row],[Datumtijd]]),SECOND(Data_Warmte[[#This Row],[Datumtijd]]))</f>
        <v>1755.3333333333333</v>
      </c>
      <c r="C7035" s="11">
        <v>1.8553789999999998E-4</v>
      </c>
      <c r="D7035" s="7">
        <f>Data_Warmte[[#This Row],[Fractie]]/MAX(Data_Warmte[Fractie])</f>
        <v>0.44919393059838902</v>
      </c>
    </row>
    <row r="7036" spans="1:4" x14ac:dyDescent="0.25">
      <c r="A7036" s="10">
        <v>44124.375</v>
      </c>
      <c r="B7036" s="10">
        <f>DATE(1904,MONTH(Data_Warmte[[#This Row],[Datumtijd]]),DAY(Data_Warmte[[#This Row],[Datumtijd]]))+TIME(HOUR(Data_Warmte[[#This Row],[Datumtijd]]),MINUTE(Data_Warmte[[#This Row],[Datumtijd]]),SECOND(Data_Warmte[[#This Row],[Datumtijd]]))</f>
        <v>1755.375</v>
      </c>
      <c r="C7036" s="11">
        <v>1.6567913999999999E-4</v>
      </c>
      <c r="D7036" s="7">
        <f>Data_Warmte[[#This Row],[Fractie]]/MAX(Data_Warmte[Fractie])</f>
        <v>0.40111515822244825</v>
      </c>
    </row>
    <row r="7037" spans="1:4" x14ac:dyDescent="0.25">
      <c r="A7037" s="10">
        <v>44124.416666666664</v>
      </c>
      <c r="B7037" s="10">
        <f>DATE(1904,MONTH(Data_Warmte[[#This Row],[Datumtijd]]),DAY(Data_Warmte[[#This Row],[Datumtijd]]))+TIME(HOUR(Data_Warmte[[#This Row],[Datumtijd]]),MINUTE(Data_Warmte[[#This Row],[Datumtijd]]),SECOND(Data_Warmte[[#This Row],[Datumtijd]]))</f>
        <v>1755.4166666666667</v>
      </c>
      <c r="C7037" s="11">
        <v>1.3011616000000001E-4</v>
      </c>
      <c r="D7037" s="7">
        <f>Data_Warmte[[#This Row],[Fractie]]/MAX(Data_Warmte[Fractie])</f>
        <v>0.31501590426952603</v>
      </c>
    </row>
    <row r="7038" spans="1:4" x14ac:dyDescent="0.25">
      <c r="A7038" s="10">
        <v>44124.458333333336</v>
      </c>
      <c r="B7038" s="10">
        <f>DATE(1904,MONTH(Data_Warmte[[#This Row],[Datumtijd]]),DAY(Data_Warmte[[#This Row],[Datumtijd]]))+TIME(HOUR(Data_Warmte[[#This Row],[Datumtijd]]),MINUTE(Data_Warmte[[#This Row],[Datumtijd]]),SECOND(Data_Warmte[[#This Row],[Datumtijd]]))</f>
        <v>1755.4583333333333</v>
      </c>
      <c r="C7038" s="11">
        <v>1.0443593E-4</v>
      </c>
      <c r="D7038" s="7">
        <f>Data_Warmte[[#This Row],[Fractie]]/MAX(Data_Warmte[Fractie])</f>
        <v>0.25284314359706678</v>
      </c>
    </row>
    <row r="7039" spans="1:4" x14ac:dyDescent="0.25">
      <c r="A7039" s="10">
        <v>44124.5</v>
      </c>
      <c r="B7039" s="10">
        <f>DATE(1904,MONTH(Data_Warmte[[#This Row],[Datumtijd]]),DAY(Data_Warmte[[#This Row],[Datumtijd]]))+TIME(HOUR(Data_Warmte[[#This Row],[Datumtijd]]),MINUTE(Data_Warmte[[#This Row],[Datumtijd]]),SECOND(Data_Warmte[[#This Row],[Datumtijd]]))</f>
        <v>1755.5</v>
      </c>
      <c r="C7039" s="11">
        <v>8.8764350000000017E-5</v>
      </c>
      <c r="D7039" s="7">
        <f>Data_Warmte[[#This Row],[Fractie]]/MAX(Data_Warmte[Fractie])</f>
        <v>0.21490168463430451</v>
      </c>
    </row>
    <row r="7040" spans="1:4" x14ac:dyDescent="0.25">
      <c r="A7040" s="10">
        <v>44124.541666666664</v>
      </c>
      <c r="B7040" s="10">
        <f>DATE(1904,MONTH(Data_Warmte[[#This Row],[Datumtijd]]),DAY(Data_Warmte[[#This Row],[Datumtijd]]))+TIME(HOUR(Data_Warmte[[#This Row],[Datumtijd]]),MINUTE(Data_Warmte[[#This Row],[Datumtijd]]),SECOND(Data_Warmte[[#This Row],[Datumtijd]]))</f>
        <v>1755.5416666666667</v>
      </c>
      <c r="C7040" s="11">
        <v>7.8443149999999978E-5</v>
      </c>
      <c r="D7040" s="7">
        <f>Data_Warmte[[#This Row],[Fractie]]/MAX(Data_Warmte[Fractie])</f>
        <v>0.18991368813066772</v>
      </c>
    </row>
    <row r="7041" spans="1:4" x14ac:dyDescent="0.25">
      <c r="A7041" s="10">
        <v>44124.583333333336</v>
      </c>
      <c r="B7041" s="10">
        <f>DATE(1904,MONTH(Data_Warmte[[#This Row],[Datumtijd]]),DAY(Data_Warmte[[#This Row],[Datumtijd]]))+TIME(HOUR(Data_Warmte[[#This Row],[Datumtijd]]),MINUTE(Data_Warmte[[#This Row],[Datumtijd]]),SECOND(Data_Warmte[[#This Row],[Datumtijd]]))</f>
        <v>1755.5833333333333</v>
      </c>
      <c r="C7041" s="11">
        <v>7.5229920000000018E-5</v>
      </c>
      <c r="D7041" s="7">
        <f>Data_Warmte[[#This Row],[Fractie]]/MAX(Data_Warmte[Fractie])</f>
        <v>0.18213434270519591</v>
      </c>
    </row>
    <row r="7042" spans="1:4" x14ac:dyDescent="0.25">
      <c r="A7042" s="10">
        <v>44124.625</v>
      </c>
      <c r="B7042" s="10">
        <f>DATE(1904,MONTH(Data_Warmte[[#This Row],[Datumtijd]]),DAY(Data_Warmte[[#This Row],[Datumtijd]]))+TIME(HOUR(Data_Warmte[[#This Row],[Datumtijd]]),MINUTE(Data_Warmte[[#This Row],[Datumtijd]]),SECOND(Data_Warmte[[#This Row],[Datumtijd]]))</f>
        <v>1755.625</v>
      </c>
      <c r="C7042" s="11">
        <v>8.6844549999999982E-5</v>
      </c>
      <c r="D7042" s="7">
        <f>Data_Warmte[[#This Row],[Fractie]]/MAX(Data_Warmte[Fractie])</f>
        <v>0.21025377976978463</v>
      </c>
    </row>
    <row r="7043" spans="1:4" x14ac:dyDescent="0.25">
      <c r="A7043" s="10">
        <v>44124.666666666664</v>
      </c>
      <c r="B7043" s="10">
        <f>DATE(1904,MONTH(Data_Warmte[[#This Row],[Datumtijd]]),DAY(Data_Warmte[[#This Row],[Datumtijd]]))+TIME(HOUR(Data_Warmte[[#This Row],[Datumtijd]]),MINUTE(Data_Warmte[[#This Row],[Datumtijd]]),SECOND(Data_Warmte[[#This Row],[Datumtijd]]))</f>
        <v>1755.6666666666667</v>
      </c>
      <c r="C7043" s="11">
        <v>1.2207549999999998E-4</v>
      </c>
      <c r="D7043" s="7">
        <f>Data_Warmte[[#This Row],[Fractie]]/MAX(Data_Warmte[Fractie])</f>
        <v>0.29554917714797696</v>
      </c>
    </row>
    <row r="7044" spans="1:4" x14ac:dyDescent="0.25">
      <c r="A7044" s="10">
        <v>44124.708333333336</v>
      </c>
      <c r="B7044" s="10">
        <f>DATE(1904,MONTH(Data_Warmte[[#This Row],[Datumtijd]]),DAY(Data_Warmte[[#This Row],[Datumtijd]]))+TIME(HOUR(Data_Warmte[[#This Row],[Datumtijd]]),MINUTE(Data_Warmte[[#This Row],[Datumtijd]]),SECOND(Data_Warmte[[#This Row],[Datumtijd]]))</f>
        <v>1755.7083333333333</v>
      </c>
      <c r="C7044" s="11">
        <v>1.5882328000000001E-4</v>
      </c>
      <c r="D7044" s="7">
        <f>Data_Warmte[[#This Row],[Fractie]]/MAX(Data_Warmte[Fractie])</f>
        <v>0.38451687452390332</v>
      </c>
    </row>
    <row r="7045" spans="1:4" x14ac:dyDescent="0.25">
      <c r="A7045" s="10">
        <v>44124.75</v>
      </c>
      <c r="B7045" s="10">
        <f>DATE(1904,MONTH(Data_Warmte[[#This Row],[Datumtijd]]),DAY(Data_Warmte[[#This Row],[Datumtijd]]))+TIME(HOUR(Data_Warmte[[#This Row],[Datumtijd]]),MINUTE(Data_Warmte[[#This Row],[Datumtijd]]),SECOND(Data_Warmte[[#This Row],[Datumtijd]]))</f>
        <v>1755.75</v>
      </c>
      <c r="C7045" s="11">
        <v>1.6431816000000001E-4</v>
      </c>
      <c r="D7045" s="7">
        <f>Data_Warmte[[#This Row],[Fractie]]/MAX(Data_Warmte[Fractie])</f>
        <v>0.39782017668139497</v>
      </c>
    </row>
    <row r="7046" spans="1:4" x14ac:dyDescent="0.25">
      <c r="A7046" s="10">
        <v>44124.791666666664</v>
      </c>
      <c r="B7046" s="10">
        <f>DATE(1904,MONTH(Data_Warmte[[#This Row],[Datumtijd]]),DAY(Data_Warmte[[#This Row],[Datumtijd]]))+TIME(HOUR(Data_Warmte[[#This Row],[Datumtijd]]),MINUTE(Data_Warmte[[#This Row],[Datumtijd]]),SECOND(Data_Warmte[[#This Row],[Datumtijd]]))</f>
        <v>1755.7916666666667</v>
      </c>
      <c r="C7046" s="11">
        <v>1.5641610999999998E-4</v>
      </c>
      <c r="D7046" s="7">
        <f>Data_Warmte[[#This Row],[Fractie]]/MAX(Data_Warmte[Fractie])</f>
        <v>0.37868902935632009</v>
      </c>
    </row>
    <row r="7047" spans="1:4" x14ac:dyDescent="0.25">
      <c r="A7047" s="10">
        <v>44124.833333333336</v>
      </c>
      <c r="B7047" s="10">
        <f>DATE(1904,MONTH(Data_Warmte[[#This Row],[Datumtijd]]),DAY(Data_Warmte[[#This Row],[Datumtijd]]))+TIME(HOUR(Data_Warmte[[#This Row],[Datumtijd]]),MINUTE(Data_Warmte[[#This Row],[Datumtijd]]),SECOND(Data_Warmte[[#This Row],[Datumtijd]]))</f>
        <v>1755.8333333333333</v>
      </c>
      <c r="C7047" s="11">
        <v>1.3771000000000001E-4</v>
      </c>
      <c r="D7047" s="7">
        <f>Data_Warmte[[#This Row],[Fractie]]/MAX(Data_Warmte[Fractie])</f>
        <v>0.33340086409679187</v>
      </c>
    </row>
    <row r="7048" spans="1:4" x14ac:dyDescent="0.25">
      <c r="A7048" s="10">
        <v>44124.875</v>
      </c>
      <c r="B7048" s="10">
        <f>DATE(1904,MONTH(Data_Warmte[[#This Row],[Datumtijd]]),DAY(Data_Warmte[[#This Row],[Datumtijd]]))+TIME(HOUR(Data_Warmte[[#This Row],[Datumtijd]]),MINUTE(Data_Warmte[[#This Row],[Datumtijd]]),SECOND(Data_Warmte[[#This Row],[Datumtijd]]))</f>
        <v>1755.875</v>
      </c>
      <c r="C7048" s="11">
        <v>1.1370153E-4</v>
      </c>
      <c r="D7048" s="7">
        <f>Data_Warmte[[#This Row],[Fractie]]/MAX(Data_Warmte[Fractie])</f>
        <v>0.27527549452565031</v>
      </c>
    </row>
    <row r="7049" spans="1:4" x14ac:dyDescent="0.25">
      <c r="A7049" s="10">
        <v>44124.916666666664</v>
      </c>
      <c r="B7049" s="10">
        <f>DATE(1904,MONTH(Data_Warmte[[#This Row],[Datumtijd]]),DAY(Data_Warmte[[#This Row],[Datumtijd]]))+TIME(HOUR(Data_Warmte[[#This Row],[Datumtijd]]),MINUTE(Data_Warmte[[#This Row],[Datumtijd]]),SECOND(Data_Warmte[[#This Row],[Datumtijd]]))</f>
        <v>1755.9166666666667</v>
      </c>
      <c r="C7049" s="11">
        <v>8.2940339999999985E-5</v>
      </c>
      <c r="D7049" s="7">
        <f>Data_Warmte[[#This Row],[Fractie]]/MAX(Data_Warmte[Fractie])</f>
        <v>0.20080154690640989</v>
      </c>
    </row>
    <row r="7050" spans="1:4" x14ac:dyDescent="0.25">
      <c r="A7050" s="10">
        <v>44124.958333333336</v>
      </c>
      <c r="B7050" s="10">
        <f>DATE(1904,MONTH(Data_Warmte[[#This Row],[Datumtijd]]),DAY(Data_Warmte[[#This Row],[Datumtijd]]))+TIME(HOUR(Data_Warmte[[#This Row],[Datumtijd]]),MINUTE(Data_Warmte[[#This Row],[Datumtijd]]),SECOND(Data_Warmte[[#This Row],[Datumtijd]]))</f>
        <v>1755.9583333333333</v>
      </c>
      <c r="C7050" s="11">
        <v>4.925904E-5</v>
      </c>
      <c r="D7050" s="7">
        <f>Data_Warmte[[#This Row],[Fractie]]/MAX(Data_Warmte[Fractie])</f>
        <v>0.1192579079266461</v>
      </c>
    </row>
    <row r="7051" spans="1:4" x14ac:dyDescent="0.25">
      <c r="A7051" s="10">
        <v>44125</v>
      </c>
      <c r="B7051" s="10">
        <f>DATE(1904,MONTH(Data_Warmte[[#This Row],[Datumtijd]]),DAY(Data_Warmte[[#This Row],[Datumtijd]]))+TIME(HOUR(Data_Warmte[[#This Row],[Datumtijd]]),MINUTE(Data_Warmte[[#This Row],[Datumtijd]]),SECOND(Data_Warmte[[#This Row],[Datumtijd]]))</f>
        <v>1756</v>
      </c>
      <c r="C7051" s="11">
        <v>3.4179359999999997E-5</v>
      </c>
      <c r="D7051" s="7">
        <f>Data_Warmte[[#This Row],[Fractie]]/MAX(Data_Warmte[Fractie])</f>
        <v>8.2749460157398327E-2</v>
      </c>
    </row>
    <row r="7052" spans="1:4" x14ac:dyDescent="0.25">
      <c r="A7052" s="10">
        <v>44125.041666666664</v>
      </c>
      <c r="B7052" s="10">
        <f>DATE(1904,MONTH(Data_Warmte[[#This Row],[Datumtijd]]),DAY(Data_Warmte[[#This Row],[Datumtijd]]))+TIME(HOUR(Data_Warmte[[#This Row],[Datumtijd]]),MINUTE(Data_Warmte[[#This Row],[Datumtijd]]),SECOND(Data_Warmte[[#This Row],[Datumtijd]]))</f>
        <v>1756.0416666666667</v>
      </c>
      <c r="C7052" s="11">
        <v>3.07121E-5</v>
      </c>
      <c r="D7052" s="7">
        <f>Data_Warmte[[#This Row],[Fractie]]/MAX(Data_Warmte[Fractie])</f>
        <v>7.4355098963234917E-2</v>
      </c>
    </row>
    <row r="7053" spans="1:4" x14ac:dyDescent="0.25">
      <c r="A7053" s="10">
        <v>44125.083333333336</v>
      </c>
      <c r="B7053" s="10">
        <f>DATE(1904,MONTH(Data_Warmte[[#This Row],[Datumtijd]]),DAY(Data_Warmte[[#This Row],[Datumtijd]]))+TIME(HOUR(Data_Warmte[[#This Row],[Datumtijd]]),MINUTE(Data_Warmte[[#This Row],[Datumtijd]]),SECOND(Data_Warmte[[#This Row],[Datumtijd]]))</f>
        <v>1756.0833333333333</v>
      </c>
      <c r="C7053" s="11">
        <v>2.9317030000000006E-5</v>
      </c>
      <c r="D7053" s="7">
        <f>Data_Warmte[[#This Row],[Fractie]]/MAX(Data_Warmte[Fractie])</f>
        <v>7.0977584305798938E-2</v>
      </c>
    </row>
    <row r="7054" spans="1:4" x14ac:dyDescent="0.25">
      <c r="A7054" s="10">
        <v>44125.125</v>
      </c>
      <c r="B7054" s="10">
        <f>DATE(1904,MONTH(Data_Warmte[[#This Row],[Datumtijd]]),DAY(Data_Warmte[[#This Row],[Datumtijd]]))+TIME(HOUR(Data_Warmte[[#This Row],[Datumtijd]]),MINUTE(Data_Warmte[[#This Row],[Datumtijd]]),SECOND(Data_Warmte[[#This Row],[Datumtijd]]))</f>
        <v>1756.125</v>
      </c>
      <c r="C7054" s="11">
        <v>3.1208770000000003E-5</v>
      </c>
      <c r="D7054" s="7">
        <f>Data_Warmte[[#This Row],[Fractie]]/MAX(Data_Warmte[Fractie])</f>
        <v>7.5557554900864396E-2</v>
      </c>
    </row>
    <row r="7055" spans="1:4" x14ac:dyDescent="0.25">
      <c r="A7055" s="10">
        <v>44125.166666666664</v>
      </c>
      <c r="B7055" s="10">
        <f>DATE(1904,MONTH(Data_Warmte[[#This Row],[Datumtijd]]),DAY(Data_Warmte[[#This Row],[Datumtijd]]))+TIME(HOUR(Data_Warmte[[#This Row],[Datumtijd]]),MINUTE(Data_Warmte[[#This Row],[Datumtijd]]),SECOND(Data_Warmte[[#This Row],[Datumtijd]]))</f>
        <v>1756.1666666666667</v>
      </c>
      <c r="C7055" s="11">
        <v>3.8097700000000006E-5</v>
      </c>
      <c r="D7055" s="7">
        <f>Data_Warmte[[#This Row],[Fractie]]/MAX(Data_Warmte[Fractie])</f>
        <v>9.2235902259097738E-2</v>
      </c>
    </row>
    <row r="7056" spans="1:4" x14ac:dyDescent="0.25">
      <c r="A7056" s="10">
        <v>44125.208333333336</v>
      </c>
      <c r="B7056" s="10">
        <f>DATE(1904,MONTH(Data_Warmte[[#This Row],[Datumtijd]]),DAY(Data_Warmte[[#This Row],[Datumtijd]]))+TIME(HOUR(Data_Warmte[[#This Row],[Datumtijd]]),MINUTE(Data_Warmte[[#This Row],[Datumtijd]]),SECOND(Data_Warmte[[#This Row],[Datumtijd]]))</f>
        <v>1756.2083333333333</v>
      </c>
      <c r="C7056" s="11">
        <v>7.1948320000000005E-5</v>
      </c>
      <c r="D7056" s="7">
        <f>Data_Warmte[[#This Row],[Fractie]]/MAX(Data_Warmte[Fractie])</f>
        <v>0.17418947105012339</v>
      </c>
    </row>
    <row r="7057" spans="1:4" x14ac:dyDescent="0.25">
      <c r="A7057" s="10">
        <v>44125.25</v>
      </c>
      <c r="B7057" s="10">
        <f>DATE(1904,MONTH(Data_Warmte[[#This Row],[Datumtijd]]),DAY(Data_Warmte[[#This Row],[Datumtijd]]))+TIME(HOUR(Data_Warmte[[#This Row],[Datumtijd]]),MINUTE(Data_Warmte[[#This Row],[Datumtijd]]),SECOND(Data_Warmte[[#This Row],[Datumtijd]]))</f>
        <v>1756.25</v>
      </c>
      <c r="C7057" s="11">
        <v>1.3725900000000001E-4</v>
      </c>
      <c r="D7057" s="7">
        <f>Data_Warmte[[#This Row],[Fractie]]/MAX(Data_Warmte[Fractie])</f>
        <v>0.3323089768721339</v>
      </c>
    </row>
    <row r="7058" spans="1:4" x14ac:dyDescent="0.25">
      <c r="A7058" s="10">
        <v>44125.291666666664</v>
      </c>
      <c r="B7058" s="10">
        <f>DATE(1904,MONTH(Data_Warmte[[#This Row],[Datumtijd]]),DAY(Data_Warmte[[#This Row],[Datumtijd]]))+TIME(HOUR(Data_Warmte[[#This Row],[Datumtijd]]),MINUTE(Data_Warmte[[#This Row],[Datumtijd]]),SECOND(Data_Warmte[[#This Row],[Datumtijd]]))</f>
        <v>1756.2916666666667</v>
      </c>
      <c r="C7058" s="11">
        <v>1.8003319999999998E-4</v>
      </c>
      <c r="D7058" s="7">
        <f>Data_Warmte[[#This Row],[Fractie]]/MAX(Data_Warmte[Fractie])</f>
        <v>0.4358668538676243</v>
      </c>
    </row>
    <row r="7059" spans="1:4" x14ac:dyDescent="0.25">
      <c r="A7059" s="10">
        <v>44125.333333333336</v>
      </c>
      <c r="B7059" s="10">
        <f>DATE(1904,MONTH(Data_Warmte[[#This Row],[Datumtijd]]),DAY(Data_Warmte[[#This Row],[Datumtijd]]))+TIME(HOUR(Data_Warmte[[#This Row],[Datumtijd]]),MINUTE(Data_Warmte[[#This Row],[Datumtijd]]),SECOND(Data_Warmte[[#This Row],[Datumtijd]]))</f>
        <v>1756.3333333333333</v>
      </c>
      <c r="C7059" s="11">
        <v>1.9124983999999998E-4</v>
      </c>
      <c r="D7059" s="7">
        <f>Data_Warmte[[#This Row],[Fractie]]/MAX(Data_Warmte[Fractie])</f>
        <v>0.46302274282458195</v>
      </c>
    </row>
    <row r="7060" spans="1:4" x14ac:dyDescent="0.25">
      <c r="A7060" s="10">
        <v>44125.375</v>
      </c>
      <c r="B7060" s="10">
        <f>DATE(1904,MONTH(Data_Warmte[[#This Row],[Datumtijd]]),DAY(Data_Warmte[[#This Row],[Datumtijd]]))+TIME(HOUR(Data_Warmte[[#This Row],[Datumtijd]]),MINUTE(Data_Warmte[[#This Row],[Datumtijd]]),SECOND(Data_Warmte[[#This Row],[Datumtijd]]))</f>
        <v>1756.375</v>
      </c>
      <c r="C7060" s="11">
        <v>1.7426082000000001E-4</v>
      </c>
      <c r="D7060" s="7">
        <f>Data_Warmte[[#This Row],[Fractie]]/MAX(Data_Warmte[Fractie])</f>
        <v>0.42189171422711141</v>
      </c>
    </row>
    <row r="7061" spans="1:4" x14ac:dyDescent="0.25">
      <c r="A7061" s="10">
        <v>44125.416666666664</v>
      </c>
      <c r="B7061" s="10">
        <f>DATE(1904,MONTH(Data_Warmte[[#This Row],[Datumtijd]]),DAY(Data_Warmte[[#This Row],[Datumtijd]]))+TIME(HOUR(Data_Warmte[[#This Row],[Datumtijd]]),MINUTE(Data_Warmte[[#This Row],[Datumtijd]]),SECOND(Data_Warmte[[#This Row],[Datumtijd]]))</f>
        <v>1756.4166666666667</v>
      </c>
      <c r="C7061" s="11">
        <v>1.4254234E-4</v>
      </c>
      <c r="D7061" s="7">
        <f>Data_Warmte[[#This Row],[Fractie]]/MAX(Data_Warmte[Fractie])</f>
        <v>0.34510013307950549</v>
      </c>
    </row>
    <row r="7062" spans="1:4" x14ac:dyDescent="0.25">
      <c r="A7062" s="10">
        <v>44125.458333333336</v>
      </c>
      <c r="B7062" s="10">
        <f>DATE(1904,MONTH(Data_Warmte[[#This Row],[Datumtijd]]),DAY(Data_Warmte[[#This Row],[Datumtijd]]))+TIME(HOUR(Data_Warmte[[#This Row],[Datumtijd]]),MINUTE(Data_Warmte[[#This Row],[Datumtijd]]),SECOND(Data_Warmte[[#This Row],[Datumtijd]]))</f>
        <v>1756.4583333333333</v>
      </c>
      <c r="C7062" s="11">
        <v>1.183556E-4</v>
      </c>
      <c r="D7062" s="7">
        <f>Data_Warmte[[#This Row],[Fractie]]/MAX(Data_Warmte[Fractie])</f>
        <v>0.28654316542512714</v>
      </c>
    </row>
    <row r="7063" spans="1:4" x14ac:dyDescent="0.25">
      <c r="A7063" s="10">
        <v>44125.5</v>
      </c>
      <c r="B7063" s="10">
        <f>DATE(1904,MONTH(Data_Warmte[[#This Row],[Datumtijd]]),DAY(Data_Warmte[[#This Row],[Datumtijd]]))+TIME(HOUR(Data_Warmte[[#This Row],[Datumtijd]]),MINUTE(Data_Warmte[[#This Row],[Datumtijd]]),SECOND(Data_Warmte[[#This Row],[Datumtijd]]))</f>
        <v>1756.5</v>
      </c>
      <c r="C7063" s="11">
        <v>1.0546520000000002E-4</v>
      </c>
      <c r="D7063" s="7">
        <f>Data_Warmte[[#This Row],[Fractie]]/MAX(Data_Warmte[Fractie])</f>
        <v>0.2553350432949022</v>
      </c>
    </row>
    <row r="7064" spans="1:4" x14ac:dyDescent="0.25">
      <c r="A7064" s="10">
        <v>44125.541666666664</v>
      </c>
      <c r="B7064" s="10">
        <f>DATE(1904,MONTH(Data_Warmte[[#This Row],[Datumtijd]]),DAY(Data_Warmte[[#This Row],[Datumtijd]]))+TIME(HOUR(Data_Warmte[[#This Row],[Datumtijd]]),MINUTE(Data_Warmte[[#This Row],[Datumtijd]]),SECOND(Data_Warmte[[#This Row],[Datumtijd]]))</f>
        <v>1756.5416666666667</v>
      </c>
      <c r="C7064" s="11">
        <v>9.3252159999999978E-5</v>
      </c>
      <c r="D7064" s="7">
        <f>Data_Warmte[[#This Row],[Fractie]]/MAX(Data_Warmte[Fractie])</f>
        <v>0.22576683409260245</v>
      </c>
    </row>
    <row r="7065" spans="1:4" x14ac:dyDescent="0.25">
      <c r="A7065" s="10">
        <v>44125.583333333336</v>
      </c>
      <c r="B7065" s="10">
        <f>DATE(1904,MONTH(Data_Warmte[[#This Row],[Datumtijd]]),DAY(Data_Warmte[[#This Row],[Datumtijd]]))+TIME(HOUR(Data_Warmte[[#This Row],[Datumtijd]]),MINUTE(Data_Warmte[[#This Row],[Datumtijd]]),SECOND(Data_Warmte[[#This Row],[Datumtijd]]))</f>
        <v>1756.5833333333333</v>
      </c>
      <c r="C7065" s="11">
        <v>8.7010300000000016E-5</v>
      </c>
      <c r="D7065" s="7">
        <f>Data_Warmte[[#This Row],[Fractie]]/MAX(Data_Warmte[Fractie])</f>
        <v>0.21065506648261634</v>
      </c>
    </row>
    <row r="7066" spans="1:4" x14ac:dyDescent="0.25">
      <c r="A7066" s="10">
        <v>44125.625</v>
      </c>
      <c r="B7066" s="10">
        <f>DATE(1904,MONTH(Data_Warmte[[#This Row],[Datumtijd]]),DAY(Data_Warmte[[#This Row],[Datumtijd]]))+TIME(HOUR(Data_Warmte[[#This Row],[Datumtijd]]),MINUTE(Data_Warmte[[#This Row],[Datumtijd]]),SECOND(Data_Warmte[[#This Row],[Datumtijd]]))</f>
        <v>1756.625</v>
      </c>
      <c r="C7066" s="11">
        <v>9.7531690000000006E-5</v>
      </c>
      <c r="D7066" s="7">
        <f>Data_Warmte[[#This Row],[Fractie]]/MAX(Data_Warmte[Fractie])</f>
        <v>0.23612773017805849</v>
      </c>
    </row>
    <row r="7067" spans="1:4" x14ac:dyDescent="0.25">
      <c r="A7067" s="10">
        <v>44125.666666666664</v>
      </c>
      <c r="B7067" s="10">
        <f>DATE(1904,MONTH(Data_Warmte[[#This Row],[Datumtijd]]),DAY(Data_Warmte[[#This Row],[Datumtijd]]))+TIME(HOUR(Data_Warmte[[#This Row],[Datumtijd]]),MINUTE(Data_Warmte[[#This Row],[Datumtijd]]),SECOND(Data_Warmte[[#This Row],[Datumtijd]]))</f>
        <v>1756.6666666666667</v>
      </c>
      <c r="C7067" s="11">
        <v>1.2787939999999999E-4</v>
      </c>
      <c r="D7067" s="7">
        <f>Data_Warmte[[#This Row],[Fractie]]/MAX(Data_Warmte[Fractie])</f>
        <v>0.30960062784241726</v>
      </c>
    </row>
    <row r="7068" spans="1:4" x14ac:dyDescent="0.25">
      <c r="A7068" s="10">
        <v>44125.708333333336</v>
      </c>
      <c r="B7068" s="10">
        <f>DATE(1904,MONTH(Data_Warmte[[#This Row],[Datumtijd]]),DAY(Data_Warmte[[#This Row],[Datumtijd]]))+TIME(HOUR(Data_Warmte[[#This Row],[Datumtijd]]),MINUTE(Data_Warmte[[#This Row],[Datumtijd]]),SECOND(Data_Warmte[[#This Row],[Datumtijd]]))</f>
        <v>1756.7083333333333</v>
      </c>
      <c r="C7068" s="11">
        <v>1.6461970000000001E-4</v>
      </c>
      <c r="D7068" s="7">
        <f>Data_Warmte[[#This Row],[Fractie]]/MAX(Data_Warmte[Fractie])</f>
        <v>0.39855021586925171</v>
      </c>
    </row>
    <row r="7069" spans="1:4" x14ac:dyDescent="0.25">
      <c r="A7069" s="10">
        <v>44125.75</v>
      </c>
      <c r="B7069" s="10">
        <f>DATE(1904,MONTH(Data_Warmte[[#This Row],[Datumtijd]]),DAY(Data_Warmte[[#This Row],[Datumtijd]]))+TIME(HOUR(Data_Warmte[[#This Row],[Datumtijd]]),MINUTE(Data_Warmte[[#This Row],[Datumtijd]]),SECOND(Data_Warmte[[#This Row],[Datumtijd]]))</f>
        <v>1756.75</v>
      </c>
      <c r="C7069" s="11">
        <v>1.6633811999999999E-4</v>
      </c>
      <c r="D7069" s="7">
        <f>Data_Warmte[[#This Row],[Fractie]]/MAX(Data_Warmte[Fractie])</f>
        <v>0.40271057250915582</v>
      </c>
    </row>
    <row r="7070" spans="1:4" x14ac:dyDescent="0.25">
      <c r="A7070" s="10">
        <v>44125.791666666664</v>
      </c>
      <c r="B7070" s="10">
        <f>DATE(1904,MONTH(Data_Warmte[[#This Row],[Datumtijd]]),DAY(Data_Warmte[[#This Row],[Datumtijd]]))+TIME(HOUR(Data_Warmte[[#This Row],[Datumtijd]]),MINUTE(Data_Warmte[[#This Row],[Datumtijd]]),SECOND(Data_Warmte[[#This Row],[Datumtijd]]))</f>
        <v>1756.7916666666667</v>
      </c>
      <c r="C7070" s="11">
        <v>1.5970994999999998E-4</v>
      </c>
      <c r="D7070" s="7">
        <f>Data_Warmte[[#This Row],[Fractie]]/MAX(Data_Warmte[Fractie])</f>
        <v>0.38666353449172475</v>
      </c>
    </row>
    <row r="7071" spans="1:4" x14ac:dyDescent="0.25">
      <c r="A7071" s="10">
        <v>44125.833333333336</v>
      </c>
      <c r="B7071" s="10">
        <f>DATE(1904,MONTH(Data_Warmte[[#This Row],[Datumtijd]]),DAY(Data_Warmte[[#This Row],[Datumtijd]]))+TIME(HOUR(Data_Warmte[[#This Row],[Datumtijd]]),MINUTE(Data_Warmte[[#This Row],[Datumtijd]]),SECOND(Data_Warmte[[#This Row],[Datumtijd]]))</f>
        <v>1756.8333333333333</v>
      </c>
      <c r="C7071" s="11">
        <v>1.3967425000000001E-4</v>
      </c>
      <c r="D7071" s="7">
        <f>Data_Warmte[[#This Row],[Fractie]]/MAX(Data_Warmte[Fractie])</f>
        <v>0.33815638401039383</v>
      </c>
    </row>
    <row r="7072" spans="1:4" x14ac:dyDescent="0.25">
      <c r="A7072" s="10">
        <v>44125.875</v>
      </c>
      <c r="B7072" s="10">
        <f>DATE(1904,MONTH(Data_Warmte[[#This Row],[Datumtijd]]),DAY(Data_Warmte[[#This Row],[Datumtijd]]))+TIME(HOUR(Data_Warmte[[#This Row],[Datumtijd]]),MINUTE(Data_Warmte[[#This Row],[Datumtijd]]),SECOND(Data_Warmte[[#This Row],[Datumtijd]]))</f>
        <v>1756.875</v>
      </c>
      <c r="C7072" s="11">
        <v>1.1403038999999999E-4</v>
      </c>
      <c r="D7072" s="7">
        <f>Data_Warmte[[#This Row],[Fractie]]/MAX(Data_Warmte[Fractie])</f>
        <v>0.2760716764163399</v>
      </c>
    </row>
    <row r="7073" spans="1:4" x14ac:dyDescent="0.25">
      <c r="A7073" s="10">
        <v>44125.916666666664</v>
      </c>
      <c r="B7073" s="10">
        <f>DATE(1904,MONTH(Data_Warmte[[#This Row],[Datumtijd]]),DAY(Data_Warmte[[#This Row],[Datumtijd]]))+TIME(HOUR(Data_Warmte[[#This Row],[Datumtijd]]),MINUTE(Data_Warmte[[#This Row],[Datumtijd]]),SECOND(Data_Warmte[[#This Row],[Datumtijd]]))</f>
        <v>1756.9166666666667</v>
      </c>
      <c r="C7073" s="11">
        <v>8.2439499999999996E-5</v>
      </c>
      <c r="D7073" s="7">
        <f>Data_Warmte[[#This Row],[Fractie]]/MAX(Data_Warmte[Fractie])</f>
        <v>0.19958899524876531</v>
      </c>
    </row>
    <row r="7074" spans="1:4" x14ac:dyDescent="0.25">
      <c r="A7074" s="10">
        <v>44125.958333333336</v>
      </c>
      <c r="B7074" s="10">
        <f>DATE(1904,MONTH(Data_Warmte[[#This Row],[Datumtijd]]),DAY(Data_Warmte[[#This Row],[Datumtijd]]))+TIME(HOUR(Data_Warmte[[#This Row],[Datumtijd]]),MINUTE(Data_Warmte[[#This Row],[Datumtijd]]),SECOND(Data_Warmte[[#This Row],[Datumtijd]]))</f>
        <v>1756.9583333333333</v>
      </c>
      <c r="C7074" s="11">
        <v>4.9692120000000006E-5</v>
      </c>
      <c r="D7074" s="7">
        <f>Data_Warmte[[#This Row],[Fractie]]/MAX(Data_Warmte[Fractie])</f>
        <v>0.12030641018663478</v>
      </c>
    </row>
    <row r="7075" spans="1:4" x14ac:dyDescent="0.25">
      <c r="A7075" s="10">
        <v>44126</v>
      </c>
      <c r="B7075" s="10">
        <f>DATE(1904,MONTH(Data_Warmte[[#This Row],[Datumtijd]]),DAY(Data_Warmte[[#This Row],[Datumtijd]]))+TIME(HOUR(Data_Warmte[[#This Row],[Datumtijd]]),MINUTE(Data_Warmte[[#This Row],[Datumtijd]]),SECOND(Data_Warmte[[#This Row],[Datumtijd]]))</f>
        <v>1757</v>
      </c>
      <c r="C7075" s="11">
        <v>3.4955439999999997E-5</v>
      </c>
      <c r="D7075" s="7">
        <f>Data_Warmte[[#This Row],[Fractie]]/MAX(Data_Warmte[Fractie])</f>
        <v>8.462837775676102E-2</v>
      </c>
    </row>
    <row r="7076" spans="1:4" x14ac:dyDescent="0.25">
      <c r="A7076" s="10">
        <v>44126.041666666664</v>
      </c>
      <c r="B7076" s="10">
        <f>DATE(1904,MONTH(Data_Warmte[[#This Row],[Datumtijd]]),DAY(Data_Warmte[[#This Row],[Datumtijd]]))+TIME(HOUR(Data_Warmte[[#This Row],[Datumtijd]]),MINUTE(Data_Warmte[[#This Row],[Datumtijd]]),SECOND(Data_Warmte[[#This Row],[Datumtijd]]))</f>
        <v>1757.0416666666667</v>
      </c>
      <c r="C7076" s="11">
        <v>3.16915E-5</v>
      </c>
      <c r="D7076" s="7">
        <f>Data_Warmte[[#This Row],[Fractie]]/MAX(Data_Warmte[Fractie])</f>
        <v>7.6726261597004422E-2</v>
      </c>
    </row>
    <row r="7077" spans="1:4" x14ac:dyDescent="0.25">
      <c r="A7077" s="10">
        <v>44126.083333333336</v>
      </c>
      <c r="B7077" s="10">
        <f>DATE(1904,MONTH(Data_Warmte[[#This Row],[Datumtijd]]),DAY(Data_Warmte[[#This Row],[Datumtijd]]))+TIME(HOUR(Data_Warmte[[#This Row],[Datumtijd]]),MINUTE(Data_Warmte[[#This Row],[Datumtijd]]),SECOND(Data_Warmte[[#This Row],[Datumtijd]]))</f>
        <v>1757.0833333333333</v>
      </c>
      <c r="C7077" s="11">
        <v>3.0560650000000004E-5</v>
      </c>
      <c r="D7077" s="7">
        <f>Data_Warmte[[#This Row],[Fractie]]/MAX(Data_Warmte[Fractie])</f>
        <v>7.3988433064843678E-2</v>
      </c>
    </row>
    <row r="7078" spans="1:4" x14ac:dyDescent="0.25">
      <c r="A7078" s="10">
        <v>44126.125</v>
      </c>
      <c r="B7078" s="10">
        <f>DATE(1904,MONTH(Data_Warmte[[#This Row],[Datumtijd]]),DAY(Data_Warmte[[#This Row],[Datumtijd]]))+TIME(HOUR(Data_Warmte[[#This Row],[Datumtijd]]),MINUTE(Data_Warmte[[#This Row],[Datumtijd]]),SECOND(Data_Warmte[[#This Row],[Datumtijd]]))</f>
        <v>1757.125</v>
      </c>
      <c r="C7078" s="11">
        <v>3.2751110000000006E-5</v>
      </c>
      <c r="D7078" s="7">
        <f>Data_Warmte[[#This Row],[Fractie]]/MAX(Data_Warmte[Fractie])</f>
        <v>7.9291615526316778E-2</v>
      </c>
    </row>
    <row r="7079" spans="1:4" x14ac:dyDescent="0.25">
      <c r="A7079" s="10">
        <v>44126.166666666664</v>
      </c>
      <c r="B7079" s="10">
        <f>DATE(1904,MONTH(Data_Warmte[[#This Row],[Datumtijd]]),DAY(Data_Warmte[[#This Row],[Datumtijd]]))+TIME(HOUR(Data_Warmte[[#This Row],[Datumtijd]]),MINUTE(Data_Warmte[[#This Row],[Datumtijd]]),SECOND(Data_Warmte[[#This Row],[Datumtijd]]))</f>
        <v>1757.1666666666667</v>
      </c>
      <c r="C7079" s="11">
        <v>4.1387460000000007E-5</v>
      </c>
      <c r="D7079" s="7">
        <f>Data_Warmte[[#This Row],[Fractie]]/MAX(Data_Warmte[Fractie])</f>
        <v>0.10020052956772502</v>
      </c>
    </row>
    <row r="7080" spans="1:4" x14ac:dyDescent="0.25">
      <c r="A7080" s="10">
        <v>44126.208333333336</v>
      </c>
      <c r="B7080" s="10">
        <f>DATE(1904,MONTH(Data_Warmte[[#This Row],[Datumtijd]]),DAY(Data_Warmte[[#This Row],[Datumtijd]]))+TIME(HOUR(Data_Warmte[[#This Row],[Datumtijd]]),MINUTE(Data_Warmte[[#This Row],[Datumtijd]]),SECOND(Data_Warmte[[#This Row],[Datumtijd]]))</f>
        <v>1757.2083333333333</v>
      </c>
      <c r="C7080" s="11">
        <v>7.5083800000000001E-5</v>
      </c>
      <c r="D7080" s="7">
        <f>Data_Warmte[[#This Row],[Fractie]]/MAX(Data_Warmte[Fractie])</f>
        <v>0.18178058092855059</v>
      </c>
    </row>
    <row r="7081" spans="1:4" x14ac:dyDescent="0.25">
      <c r="A7081" s="10">
        <v>44126.25</v>
      </c>
      <c r="B7081" s="10">
        <f>DATE(1904,MONTH(Data_Warmte[[#This Row],[Datumtijd]]),DAY(Data_Warmte[[#This Row],[Datumtijd]]))+TIME(HOUR(Data_Warmte[[#This Row],[Datumtijd]]),MINUTE(Data_Warmte[[#This Row],[Datumtijd]]),SECOND(Data_Warmte[[#This Row],[Datumtijd]]))</f>
        <v>1757.25</v>
      </c>
      <c r="C7081" s="11">
        <v>1.4024469999999998E-4</v>
      </c>
      <c r="D7081" s="7">
        <f>Data_Warmte[[#This Row],[Fractie]]/MAX(Data_Warmte[Fractie])</f>
        <v>0.33953746398224777</v>
      </c>
    </row>
    <row r="7082" spans="1:4" x14ac:dyDescent="0.25">
      <c r="A7082" s="10">
        <v>44126.291666666664</v>
      </c>
      <c r="B7082" s="10">
        <f>DATE(1904,MONTH(Data_Warmte[[#This Row],[Datumtijd]]),DAY(Data_Warmte[[#This Row],[Datumtijd]]))+TIME(HOUR(Data_Warmte[[#This Row],[Datumtijd]]),MINUTE(Data_Warmte[[#This Row],[Datumtijd]]),SECOND(Data_Warmte[[#This Row],[Datumtijd]]))</f>
        <v>1757.2916666666667</v>
      </c>
      <c r="C7082" s="11">
        <v>1.8285139999999999E-4</v>
      </c>
      <c r="D7082" s="7">
        <f>Data_Warmte[[#This Row],[Fractie]]/MAX(Data_Warmte[Fractie])</f>
        <v>0.44268981745195063</v>
      </c>
    </row>
    <row r="7083" spans="1:4" x14ac:dyDescent="0.25">
      <c r="A7083" s="10">
        <v>44126.333333333336</v>
      </c>
      <c r="B7083" s="10">
        <f>DATE(1904,MONTH(Data_Warmte[[#This Row],[Datumtijd]]),DAY(Data_Warmte[[#This Row],[Datumtijd]]))+TIME(HOUR(Data_Warmte[[#This Row],[Datumtijd]]),MINUTE(Data_Warmte[[#This Row],[Datumtijd]]),SECOND(Data_Warmte[[#This Row],[Datumtijd]]))</f>
        <v>1757.3333333333333</v>
      </c>
      <c r="C7083" s="11">
        <v>1.9395934999999999E-4</v>
      </c>
      <c r="D7083" s="7">
        <f>Data_Warmte[[#This Row],[Fractie]]/MAX(Data_Warmte[Fractie])</f>
        <v>0.46958256400880172</v>
      </c>
    </row>
    <row r="7084" spans="1:4" x14ac:dyDescent="0.25">
      <c r="A7084" s="10">
        <v>44126.375</v>
      </c>
      <c r="B7084" s="10">
        <f>DATE(1904,MONTH(Data_Warmte[[#This Row],[Datumtijd]]),DAY(Data_Warmte[[#This Row],[Datumtijd]]))+TIME(HOUR(Data_Warmte[[#This Row],[Datumtijd]]),MINUTE(Data_Warmte[[#This Row],[Datumtijd]]),SECOND(Data_Warmte[[#This Row],[Datumtijd]]))</f>
        <v>1757.375</v>
      </c>
      <c r="C7084" s="11">
        <v>1.7162220000000003E-4</v>
      </c>
      <c r="D7084" s="7">
        <f>Data_Warmte[[#This Row],[Fractie]]/MAX(Data_Warmte[Fractie])</f>
        <v>0.41550352028314896</v>
      </c>
    </row>
    <row r="7085" spans="1:4" x14ac:dyDescent="0.25">
      <c r="A7085" s="10">
        <v>44126.416666666664</v>
      </c>
      <c r="B7085" s="10">
        <f>DATE(1904,MONTH(Data_Warmte[[#This Row],[Datumtijd]]),DAY(Data_Warmte[[#This Row],[Datumtijd]]))+TIME(HOUR(Data_Warmte[[#This Row],[Datumtijd]]),MINUTE(Data_Warmte[[#This Row],[Datumtijd]]),SECOND(Data_Warmte[[#This Row],[Datumtijd]]))</f>
        <v>1757.4166666666667</v>
      </c>
      <c r="C7085" s="11">
        <v>1.3520696000000001E-4</v>
      </c>
      <c r="D7085" s="7">
        <f>Data_Warmte[[#This Row],[Fractie]]/MAX(Data_Warmte[Fractie])</f>
        <v>0.3273409142102997</v>
      </c>
    </row>
    <row r="7086" spans="1:4" x14ac:dyDescent="0.25">
      <c r="A7086" s="10">
        <v>44126.458333333336</v>
      </c>
      <c r="B7086" s="10">
        <f>DATE(1904,MONTH(Data_Warmte[[#This Row],[Datumtijd]]),DAY(Data_Warmte[[#This Row],[Datumtijd]]))+TIME(HOUR(Data_Warmte[[#This Row],[Datumtijd]]),MINUTE(Data_Warmte[[#This Row],[Datumtijd]]),SECOND(Data_Warmte[[#This Row],[Datumtijd]]))</f>
        <v>1757.4583333333333</v>
      </c>
      <c r="C7086" s="11">
        <v>1.0597523E-4</v>
      </c>
      <c r="D7086" s="7">
        <f>Data_Warmte[[#This Row],[Fractie]]/MAX(Data_Warmte[Fractie])</f>
        <v>0.2565698442731556</v>
      </c>
    </row>
    <row r="7087" spans="1:4" x14ac:dyDescent="0.25">
      <c r="A7087" s="10">
        <v>44126.5</v>
      </c>
      <c r="B7087" s="10">
        <f>DATE(1904,MONTH(Data_Warmte[[#This Row],[Datumtijd]]),DAY(Data_Warmte[[#This Row],[Datumtijd]]))+TIME(HOUR(Data_Warmte[[#This Row],[Datumtijd]]),MINUTE(Data_Warmte[[#This Row],[Datumtijd]]),SECOND(Data_Warmte[[#This Row],[Datumtijd]]))</f>
        <v>1757.5</v>
      </c>
      <c r="C7087" s="11">
        <v>9.0849350000000008E-5</v>
      </c>
      <c r="D7087" s="7">
        <f>Data_Warmte[[#This Row],[Fractie]]/MAX(Data_Warmte[Fractie])</f>
        <v>0.21994954464186972</v>
      </c>
    </row>
    <row r="7088" spans="1:4" x14ac:dyDescent="0.25">
      <c r="A7088" s="10">
        <v>44126.541666666664</v>
      </c>
      <c r="B7088" s="10">
        <f>DATE(1904,MONTH(Data_Warmte[[#This Row],[Datumtijd]]),DAY(Data_Warmte[[#This Row],[Datumtijd]]))+TIME(HOUR(Data_Warmte[[#This Row],[Datumtijd]]),MINUTE(Data_Warmte[[#This Row],[Datumtijd]]),SECOND(Data_Warmte[[#This Row],[Datumtijd]]))</f>
        <v>1757.5416666666667</v>
      </c>
      <c r="C7088" s="11">
        <v>7.7176179999999966E-5</v>
      </c>
      <c r="D7088" s="7">
        <f>Data_Warmte[[#This Row],[Fractie]]/MAX(Data_Warmte[Fractie])</f>
        <v>0.18684630818161016</v>
      </c>
    </row>
    <row r="7089" spans="1:4" x14ac:dyDescent="0.25">
      <c r="A7089" s="10">
        <v>44126.583333333336</v>
      </c>
      <c r="B7089" s="10">
        <f>DATE(1904,MONTH(Data_Warmte[[#This Row],[Datumtijd]]),DAY(Data_Warmte[[#This Row],[Datumtijd]]))+TIME(HOUR(Data_Warmte[[#This Row],[Datumtijd]]),MINUTE(Data_Warmte[[#This Row],[Datumtijd]]),SECOND(Data_Warmte[[#This Row],[Datumtijd]]))</f>
        <v>1757.5833333333333</v>
      </c>
      <c r="C7089" s="11">
        <v>7.2087060000000021E-5</v>
      </c>
      <c r="D7089" s="7">
        <f>Data_Warmte[[#This Row],[Fractie]]/MAX(Data_Warmte[Fractie])</f>
        <v>0.17452536558127432</v>
      </c>
    </row>
    <row r="7090" spans="1:4" x14ac:dyDescent="0.25">
      <c r="A7090" s="10">
        <v>44126.625</v>
      </c>
      <c r="B7090" s="10">
        <f>DATE(1904,MONTH(Data_Warmte[[#This Row],[Datumtijd]]),DAY(Data_Warmte[[#This Row],[Datumtijd]]))+TIME(HOUR(Data_Warmte[[#This Row],[Datumtijd]]),MINUTE(Data_Warmte[[#This Row],[Datumtijd]]),SECOND(Data_Warmte[[#This Row],[Datumtijd]]))</f>
        <v>1757.625</v>
      </c>
      <c r="C7090" s="11">
        <v>8.6602660000000001E-5</v>
      </c>
      <c r="D7090" s="7">
        <f>Data_Warmte[[#This Row],[Fractie]]/MAX(Data_Warmte[Fractie])</f>
        <v>0.20966815537782785</v>
      </c>
    </row>
    <row r="7091" spans="1:4" x14ac:dyDescent="0.25">
      <c r="A7091" s="10">
        <v>44126.666666666664</v>
      </c>
      <c r="B7091" s="10">
        <f>DATE(1904,MONTH(Data_Warmte[[#This Row],[Datumtijd]]),DAY(Data_Warmte[[#This Row],[Datumtijd]]))+TIME(HOUR(Data_Warmte[[#This Row],[Datumtijd]]),MINUTE(Data_Warmte[[#This Row],[Datumtijd]]),SECOND(Data_Warmte[[#This Row],[Datumtijd]]))</f>
        <v>1757.6666666666667</v>
      </c>
      <c r="C7091" s="11">
        <v>1.2397204999999999E-4</v>
      </c>
      <c r="D7091" s="7">
        <f>Data_Warmte[[#This Row],[Fractie]]/MAX(Data_Warmte[Fractie])</f>
        <v>0.30014079292608148</v>
      </c>
    </row>
    <row r="7092" spans="1:4" x14ac:dyDescent="0.25">
      <c r="A7092" s="10">
        <v>44126.708333333336</v>
      </c>
      <c r="B7092" s="10">
        <f>DATE(1904,MONTH(Data_Warmte[[#This Row],[Datumtijd]]),DAY(Data_Warmte[[#This Row],[Datumtijd]]))+TIME(HOUR(Data_Warmte[[#This Row],[Datumtijd]]),MINUTE(Data_Warmte[[#This Row],[Datumtijd]]),SECOND(Data_Warmte[[#This Row],[Datumtijd]]))</f>
        <v>1757.7083333333333</v>
      </c>
      <c r="C7092" s="11">
        <v>1.5936040000000002E-4</v>
      </c>
      <c r="D7092" s="7">
        <f>Data_Warmte[[#This Row],[Fractie]]/MAX(Data_Warmte[Fractie])</f>
        <v>0.38581726136671551</v>
      </c>
    </row>
    <row r="7093" spans="1:4" x14ac:dyDescent="0.25">
      <c r="A7093" s="10">
        <v>44126.75</v>
      </c>
      <c r="B7093" s="10">
        <f>DATE(1904,MONTH(Data_Warmte[[#This Row],[Datumtijd]]),DAY(Data_Warmte[[#This Row],[Datumtijd]]))+TIME(HOUR(Data_Warmte[[#This Row],[Datumtijd]]),MINUTE(Data_Warmte[[#This Row],[Datumtijd]]),SECOND(Data_Warmte[[#This Row],[Datumtijd]]))</f>
        <v>1757.75</v>
      </c>
      <c r="C7093" s="11">
        <v>1.6436160000000001E-4</v>
      </c>
      <c r="D7093" s="7">
        <f>Data_Warmte[[#This Row],[Fractie]]/MAX(Data_Warmte[Fractie])</f>
        <v>0.39792534648414252</v>
      </c>
    </row>
    <row r="7094" spans="1:4" x14ac:dyDescent="0.25">
      <c r="A7094" s="10">
        <v>44126.791666666664</v>
      </c>
      <c r="B7094" s="10">
        <f>DATE(1904,MONTH(Data_Warmte[[#This Row],[Datumtijd]]),DAY(Data_Warmte[[#This Row],[Datumtijd]]))+TIME(HOUR(Data_Warmte[[#This Row],[Datumtijd]]),MINUTE(Data_Warmte[[#This Row],[Datumtijd]]),SECOND(Data_Warmte[[#This Row],[Datumtijd]]))</f>
        <v>1757.7916666666667</v>
      </c>
      <c r="C7094" s="11">
        <v>1.5897317E-4</v>
      </c>
      <c r="D7094" s="7">
        <f>Data_Warmte[[#This Row],[Fractie]]/MAX(Data_Warmte[Fractie])</f>
        <v>0.38487976360617376</v>
      </c>
    </row>
    <row r="7095" spans="1:4" x14ac:dyDescent="0.25">
      <c r="A7095" s="10">
        <v>44126.833333333336</v>
      </c>
      <c r="B7095" s="10">
        <f>DATE(1904,MONTH(Data_Warmte[[#This Row],[Datumtijd]]),DAY(Data_Warmte[[#This Row],[Datumtijd]]))+TIME(HOUR(Data_Warmte[[#This Row],[Datumtijd]]),MINUTE(Data_Warmte[[#This Row],[Datumtijd]]),SECOND(Data_Warmte[[#This Row],[Datumtijd]]))</f>
        <v>1757.8333333333333</v>
      </c>
      <c r="C7095" s="11">
        <v>1.3856050000000004E-4</v>
      </c>
      <c r="D7095" s="7">
        <f>Data_Warmte[[#This Row],[Fractie]]/MAX(Data_Warmte[Fractie])</f>
        <v>0.3354599551934031</v>
      </c>
    </row>
    <row r="7096" spans="1:4" x14ac:dyDescent="0.25">
      <c r="A7096" s="10">
        <v>44126.875</v>
      </c>
      <c r="B7096" s="10">
        <f>DATE(1904,MONTH(Data_Warmte[[#This Row],[Datumtijd]]),DAY(Data_Warmte[[#This Row],[Datumtijd]]))+TIME(HOUR(Data_Warmte[[#This Row],[Datumtijd]]),MINUTE(Data_Warmte[[#This Row],[Datumtijd]]),SECOND(Data_Warmte[[#This Row],[Datumtijd]]))</f>
        <v>1757.875</v>
      </c>
      <c r="C7096" s="11">
        <v>1.1377460999999999E-4</v>
      </c>
      <c r="D7096" s="7">
        <f>Data_Warmte[[#This Row],[Fractie]]/MAX(Data_Warmte[Fractie])</f>
        <v>0.27545242383469243</v>
      </c>
    </row>
    <row r="7097" spans="1:4" x14ac:dyDescent="0.25">
      <c r="A7097" s="10">
        <v>44126.916666666664</v>
      </c>
      <c r="B7097" s="10">
        <f>DATE(1904,MONTH(Data_Warmte[[#This Row],[Datumtijd]]),DAY(Data_Warmte[[#This Row],[Datumtijd]]))+TIME(HOUR(Data_Warmte[[#This Row],[Datumtijd]]),MINUTE(Data_Warmte[[#This Row],[Datumtijd]]),SECOND(Data_Warmte[[#This Row],[Datumtijd]]))</f>
        <v>1757.9166666666667</v>
      </c>
      <c r="C7097" s="11">
        <v>8.2109999999999998E-5</v>
      </c>
      <c r="D7097" s="7">
        <f>Data_Warmte[[#This Row],[Fractie]]/MAX(Data_Warmte[Fractie])</f>
        <v>0.19879126389505178</v>
      </c>
    </row>
    <row r="7098" spans="1:4" x14ac:dyDescent="0.25">
      <c r="A7098" s="10">
        <v>44126.958333333336</v>
      </c>
      <c r="B7098" s="10">
        <f>DATE(1904,MONTH(Data_Warmte[[#This Row],[Datumtijd]]),DAY(Data_Warmte[[#This Row],[Datumtijd]]))+TIME(HOUR(Data_Warmte[[#This Row],[Datumtijd]]),MINUTE(Data_Warmte[[#This Row],[Datumtijd]]),SECOND(Data_Warmte[[#This Row],[Datumtijd]]))</f>
        <v>1757.9583333333333</v>
      </c>
      <c r="C7098" s="11">
        <v>4.9652020000000006E-5</v>
      </c>
      <c r="D7098" s="7">
        <f>Data_Warmte[[#This Row],[Fractie]]/MAX(Data_Warmte[Fractie])</f>
        <v>0.12020932664404323</v>
      </c>
    </row>
    <row r="7099" spans="1:4" x14ac:dyDescent="0.25">
      <c r="A7099" s="10">
        <v>44127</v>
      </c>
      <c r="B7099" s="10">
        <f>DATE(1904,MONTH(Data_Warmte[[#This Row],[Datumtijd]]),DAY(Data_Warmte[[#This Row],[Datumtijd]]))+TIME(HOUR(Data_Warmte[[#This Row],[Datumtijd]]),MINUTE(Data_Warmte[[#This Row],[Datumtijd]]),SECOND(Data_Warmte[[#This Row],[Datumtijd]]))</f>
        <v>1758</v>
      </c>
      <c r="C7099" s="11">
        <v>3.4286160000000001E-5</v>
      </c>
      <c r="D7099" s="7">
        <f>Data_Warmte[[#This Row],[Fractie]]/MAX(Data_Warmte[Fractie])</f>
        <v>8.3008026799512469E-2</v>
      </c>
    </row>
    <row r="7100" spans="1:4" x14ac:dyDescent="0.25">
      <c r="A7100" s="10">
        <v>44127.041666666664</v>
      </c>
      <c r="B7100" s="10">
        <f>DATE(1904,MONTH(Data_Warmte[[#This Row],[Datumtijd]]),DAY(Data_Warmte[[#This Row],[Datumtijd]]))+TIME(HOUR(Data_Warmte[[#This Row],[Datumtijd]]),MINUTE(Data_Warmte[[#This Row],[Datumtijd]]),SECOND(Data_Warmte[[#This Row],[Datumtijd]]))</f>
        <v>1758.0416666666667</v>
      </c>
      <c r="C7100" s="11">
        <v>3.0703800000000002E-5</v>
      </c>
      <c r="D7100" s="7">
        <f>Data_Warmte[[#This Row],[Fractie]]/MAX(Data_Warmte[Fractie])</f>
        <v>7.4335004364643659E-2</v>
      </c>
    </row>
    <row r="7101" spans="1:4" x14ac:dyDescent="0.25">
      <c r="A7101" s="10">
        <v>44127.083333333336</v>
      </c>
      <c r="B7101" s="10">
        <f>DATE(1904,MONTH(Data_Warmte[[#This Row],[Datumtijd]]),DAY(Data_Warmte[[#This Row],[Datumtijd]]))+TIME(HOUR(Data_Warmte[[#This Row],[Datumtijd]]),MINUTE(Data_Warmte[[#This Row],[Datumtijd]]),SECOND(Data_Warmte[[#This Row],[Datumtijd]]))</f>
        <v>1758.0833333333333</v>
      </c>
      <c r="C7101" s="11">
        <v>2.9583520000000007E-5</v>
      </c>
      <c r="D7101" s="7">
        <f>Data_Warmte[[#This Row],[Fractie]]/MAX(Data_Warmte[Fractie])</f>
        <v>7.1622766182737108E-2</v>
      </c>
    </row>
    <row r="7102" spans="1:4" x14ac:dyDescent="0.25">
      <c r="A7102" s="10">
        <v>44127.125</v>
      </c>
      <c r="B7102" s="10">
        <f>DATE(1904,MONTH(Data_Warmte[[#This Row],[Datumtijd]]),DAY(Data_Warmte[[#This Row],[Datumtijd]]))+TIME(HOUR(Data_Warmte[[#This Row],[Datumtijd]]),MINUTE(Data_Warmte[[#This Row],[Datumtijd]]),SECOND(Data_Warmte[[#This Row],[Datumtijd]]))</f>
        <v>1758.125</v>
      </c>
      <c r="C7102" s="11">
        <v>3.0736860000000004E-5</v>
      </c>
      <c r="D7102" s="7">
        <f>Data_Warmte[[#This Row],[Fractie]]/MAX(Data_Warmte[Fractie])</f>
        <v>7.4415043813972251E-2</v>
      </c>
    </row>
    <row r="7103" spans="1:4" x14ac:dyDescent="0.25">
      <c r="A7103" s="10">
        <v>44127.166666666664</v>
      </c>
      <c r="B7103" s="10">
        <f>DATE(1904,MONTH(Data_Warmte[[#This Row],[Datumtijd]]),DAY(Data_Warmte[[#This Row],[Datumtijd]]))+TIME(HOUR(Data_Warmte[[#This Row],[Datumtijd]]),MINUTE(Data_Warmte[[#This Row],[Datumtijd]]),SECOND(Data_Warmte[[#This Row],[Datumtijd]]))</f>
        <v>1758.1666666666667</v>
      </c>
      <c r="C7103" s="11">
        <v>3.771484000000001E-5</v>
      </c>
      <c r="D7103" s="7">
        <f>Data_Warmte[[#This Row],[Fractie]]/MAX(Data_Warmte[Fractie])</f>
        <v>9.1308984425766127E-2</v>
      </c>
    </row>
    <row r="7104" spans="1:4" x14ac:dyDescent="0.25">
      <c r="A7104" s="10">
        <v>44127.208333333336</v>
      </c>
      <c r="B7104" s="10">
        <f>DATE(1904,MONTH(Data_Warmte[[#This Row],[Datumtijd]]),DAY(Data_Warmte[[#This Row],[Datumtijd]]))+TIME(HOUR(Data_Warmte[[#This Row],[Datumtijd]]),MINUTE(Data_Warmte[[#This Row],[Datumtijd]]),SECOND(Data_Warmte[[#This Row],[Datumtijd]]))</f>
        <v>1758.2083333333333</v>
      </c>
      <c r="C7104" s="11">
        <v>7.0885140000000006E-5</v>
      </c>
      <c r="D7104" s="7">
        <f>Data_Warmte[[#This Row],[Fractie]]/MAX(Data_Warmte[Fractie])</f>
        <v>0.17161547402238084</v>
      </c>
    </row>
    <row r="7105" spans="1:4" x14ac:dyDescent="0.25">
      <c r="A7105" s="10">
        <v>44127.25</v>
      </c>
      <c r="B7105" s="10">
        <f>DATE(1904,MONTH(Data_Warmte[[#This Row],[Datumtijd]]),DAY(Data_Warmte[[#This Row],[Datumtijd]]))+TIME(HOUR(Data_Warmte[[#This Row],[Datumtijd]]),MINUTE(Data_Warmte[[#This Row],[Datumtijd]]),SECOND(Data_Warmte[[#This Row],[Datumtijd]]))</f>
        <v>1758.25</v>
      </c>
      <c r="C7105" s="11">
        <v>1.3723855E-4</v>
      </c>
      <c r="D7105" s="7">
        <f>Data_Warmte[[#This Row],[Fractie]]/MAX(Data_Warmte[Fractie])</f>
        <v>0.33225946668644812</v>
      </c>
    </row>
    <row r="7106" spans="1:4" x14ac:dyDescent="0.25">
      <c r="A7106" s="10">
        <v>44127.291666666664</v>
      </c>
      <c r="B7106" s="10">
        <f>DATE(1904,MONTH(Data_Warmte[[#This Row],[Datumtijd]]),DAY(Data_Warmte[[#This Row],[Datumtijd]]))+TIME(HOUR(Data_Warmte[[#This Row],[Datumtijd]]),MINUTE(Data_Warmte[[#This Row],[Datumtijd]]),SECOND(Data_Warmte[[#This Row],[Datumtijd]]))</f>
        <v>1758.2916666666667</v>
      </c>
      <c r="C7106" s="11">
        <v>1.7848549999999999E-4</v>
      </c>
      <c r="D7106" s="7">
        <f>Data_Warmte[[#This Row],[Fractie]]/MAX(Data_Warmte[Fractie])</f>
        <v>0.43211981648934672</v>
      </c>
    </row>
    <row r="7107" spans="1:4" x14ac:dyDescent="0.25">
      <c r="A7107" s="10">
        <v>44127.333333333336</v>
      </c>
      <c r="B7107" s="10">
        <f>DATE(1904,MONTH(Data_Warmte[[#This Row],[Datumtijd]]),DAY(Data_Warmte[[#This Row],[Datumtijd]]))+TIME(HOUR(Data_Warmte[[#This Row],[Datumtijd]]),MINUTE(Data_Warmte[[#This Row],[Datumtijd]]),SECOND(Data_Warmte[[#This Row],[Datumtijd]]))</f>
        <v>1758.3333333333333</v>
      </c>
      <c r="C7107" s="11">
        <v>1.8919939999999998E-4</v>
      </c>
      <c r="D7107" s="7">
        <f>Data_Warmte[[#This Row],[Fractie]]/MAX(Data_Warmte[Fractie])</f>
        <v>0.45805855382030758</v>
      </c>
    </row>
    <row r="7108" spans="1:4" x14ac:dyDescent="0.25">
      <c r="A7108" s="10">
        <v>44127.375</v>
      </c>
      <c r="B7108" s="10">
        <f>DATE(1904,MONTH(Data_Warmte[[#This Row],[Datumtijd]]),DAY(Data_Warmte[[#This Row],[Datumtijd]]))+TIME(HOUR(Data_Warmte[[#This Row],[Datumtijd]]),MINUTE(Data_Warmte[[#This Row],[Datumtijd]]),SECOND(Data_Warmte[[#This Row],[Datumtijd]]))</f>
        <v>1758.375</v>
      </c>
      <c r="C7108" s="11">
        <v>1.7130162000000002E-4</v>
      </c>
      <c r="D7108" s="7">
        <f>Data_Warmte[[#This Row],[Fractie]]/MAX(Data_Warmte[Fractie])</f>
        <v>0.41472738457033104</v>
      </c>
    </row>
    <row r="7109" spans="1:4" x14ac:dyDescent="0.25">
      <c r="A7109" s="10">
        <v>44127.416666666664</v>
      </c>
      <c r="B7109" s="10">
        <f>DATE(1904,MONTH(Data_Warmte[[#This Row],[Datumtijd]]),DAY(Data_Warmte[[#This Row],[Datumtijd]]))+TIME(HOUR(Data_Warmte[[#This Row],[Datumtijd]]),MINUTE(Data_Warmte[[#This Row],[Datumtijd]]),SECOND(Data_Warmte[[#This Row],[Datumtijd]]))</f>
        <v>1758.4166666666667</v>
      </c>
      <c r="C7109" s="11">
        <v>1.3807631999999999E-4</v>
      </c>
      <c r="D7109" s="7">
        <f>Data_Warmte[[#This Row],[Fractie]]/MAX(Data_Warmte[Fractie])</f>
        <v>0.33428773799509942</v>
      </c>
    </row>
    <row r="7110" spans="1:4" x14ac:dyDescent="0.25">
      <c r="A7110" s="10">
        <v>44127.458333333336</v>
      </c>
      <c r="B7110" s="10">
        <f>DATE(1904,MONTH(Data_Warmte[[#This Row],[Datumtijd]]),DAY(Data_Warmte[[#This Row],[Datumtijd]]))+TIME(HOUR(Data_Warmte[[#This Row],[Datumtijd]]),MINUTE(Data_Warmte[[#This Row],[Datumtijd]]),SECOND(Data_Warmte[[#This Row],[Datumtijd]]))</f>
        <v>1758.4583333333333</v>
      </c>
      <c r="C7110" s="11">
        <v>1.0997741000000001E-4</v>
      </c>
      <c r="D7110" s="7">
        <f>Data_Warmte[[#This Row],[Fractie]]/MAX(Data_Warmte[Fractie])</f>
        <v>0.2662592660309866</v>
      </c>
    </row>
    <row r="7111" spans="1:4" x14ac:dyDescent="0.25">
      <c r="A7111" s="10">
        <v>44127.5</v>
      </c>
      <c r="B7111" s="10">
        <f>DATE(1904,MONTH(Data_Warmte[[#This Row],[Datumtijd]]),DAY(Data_Warmte[[#This Row],[Datumtijd]]))+TIME(HOUR(Data_Warmte[[#This Row],[Datumtijd]]),MINUTE(Data_Warmte[[#This Row],[Datumtijd]]),SECOND(Data_Warmte[[#This Row],[Datumtijd]]))</f>
        <v>1758.5</v>
      </c>
      <c r="C7111" s="11">
        <v>9.4539800000000013E-5</v>
      </c>
      <c r="D7111" s="7">
        <f>Data_Warmte[[#This Row],[Fractie]]/MAX(Data_Warmte[Fractie])</f>
        <v>0.22888425685526023</v>
      </c>
    </row>
    <row r="7112" spans="1:4" x14ac:dyDescent="0.25">
      <c r="A7112" s="10">
        <v>44127.541666666664</v>
      </c>
      <c r="B7112" s="10">
        <f>DATE(1904,MONTH(Data_Warmte[[#This Row],[Datumtijd]]),DAY(Data_Warmte[[#This Row],[Datumtijd]]))+TIME(HOUR(Data_Warmte[[#This Row],[Datumtijd]]),MINUTE(Data_Warmte[[#This Row],[Datumtijd]]),SECOND(Data_Warmte[[#This Row],[Datumtijd]]))</f>
        <v>1758.5416666666667</v>
      </c>
      <c r="C7112" s="11">
        <v>8.201558999999998E-5</v>
      </c>
      <c r="D7112" s="7">
        <f>Data_Warmte[[#This Row],[Fractie]]/MAX(Data_Warmte[Fractie])</f>
        <v>0.19856269388866599</v>
      </c>
    </row>
    <row r="7113" spans="1:4" x14ac:dyDescent="0.25">
      <c r="A7113" s="10">
        <v>44127.583333333336</v>
      </c>
      <c r="B7113" s="10">
        <f>DATE(1904,MONTH(Data_Warmte[[#This Row],[Datumtijd]]),DAY(Data_Warmte[[#This Row],[Datumtijd]]))+TIME(HOUR(Data_Warmte[[#This Row],[Datumtijd]]),MINUTE(Data_Warmte[[#This Row],[Datumtijd]]),SECOND(Data_Warmte[[#This Row],[Datumtijd]]))</f>
        <v>1758.5833333333333</v>
      </c>
      <c r="C7113" s="11">
        <v>7.7154120000000022E-5</v>
      </c>
      <c r="D7113" s="7">
        <f>Data_Warmte[[#This Row],[Fractie]]/MAX(Data_Warmte[Fractie])</f>
        <v>0.18679290012800506</v>
      </c>
    </row>
    <row r="7114" spans="1:4" x14ac:dyDescent="0.25">
      <c r="A7114" s="10">
        <v>44127.625</v>
      </c>
      <c r="B7114" s="10">
        <f>DATE(1904,MONTH(Data_Warmte[[#This Row],[Datumtijd]]),DAY(Data_Warmte[[#This Row],[Datumtijd]]))+TIME(HOUR(Data_Warmte[[#This Row],[Datumtijd]]),MINUTE(Data_Warmte[[#This Row],[Datumtijd]]),SECOND(Data_Warmte[[#This Row],[Datumtijd]]))</f>
        <v>1758.625</v>
      </c>
      <c r="C7114" s="11">
        <v>8.9351410000000007E-5</v>
      </c>
      <c r="D7114" s="7">
        <f>Data_Warmte[[#This Row],[Fractie]]/MAX(Data_Warmte[Fractie])</f>
        <v>0.21632297801370076</v>
      </c>
    </row>
    <row r="7115" spans="1:4" x14ac:dyDescent="0.25">
      <c r="A7115" s="10">
        <v>44127.666666666664</v>
      </c>
      <c r="B7115" s="10">
        <f>DATE(1904,MONTH(Data_Warmte[[#This Row],[Datumtijd]]),DAY(Data_Warmte[[#This Row],[Datumtijd]]))+TIME(HOUR(Data_Warmte[[#This Row],[Datumtijd]]),MINUTE(Data_Warmte[[#This Row],[Datumtijd]]),SECOND(Data_Warmte[[#This Row],[Datumtijd]]))</f>
        <v>1758.6666666666667</v>
      </c>
      <c r="C7115" s="11">
        <v>1.2287524999999997E-4</v>
      </c>
      <c r="D7115" s="7">
        <f>Data_Warmte[[#This Row],[Fractie]]/MAX(Data_Warmte[Fractie])</f>
        <v>0.29748540066886436</v>
      </c>
    </row>
    <row r="7116" spans="1:4" x14ac:dyDescent="0.25">
      <c r="A7116" s="10">
        <v>44127.708333333336</v>
      </c>
      <c r="B7116" s="10">
        <f>DATE(1904,MONTH(Data_Warmte[[#This Row],[Datumtijd]]),DAY(Data_Warmte[[#This Row],[Datumtijd]]))+TIME(HOUR(Data_Warmte[[#This Row],[Datumtijd]]),MINUTE(Data_Warmte[[#This Row],[Datumtijd]]),SECOND(Data_Warmte[[#This Row],[Datumtijd]]))</f>
        <v>1758.7083333333333</v>
      </c>
      <c r="C7116" s="11">
        <v>1.6141936000000002E-4</v>
      </c>
      <c r="D7116" s="7">
        <f>Data_Warmte[[#This Row],[Fractie]]/MAX(Data_Warmte[Fractie])</f>
        <v>0.39080207759749563</v>
      </c>
    </row>
    <row r="7117" spans="1:4" x14ac:dyDescent="0.25">
      <c r="A7117" s="10">
        <v>44127.75</v>
      </c>
      <c r="B7117" s="10">
        <f>DATE(1904,MONTH(Data_Warmte[[#This Row],[Datumtijd]]),DAY(Data_Warmte[[#This Row],[Datumtijd]]))+TIME(HOUR(Data_Warmte[[#This Row],[Datumtijd]]),MINUTE(Data_Warmte[[#This Row],[Datumtijd]]),SECOND(Data_Warmte[[#This Row],[Datumtijd]]))</f>
        <v>1758.75</v>
      </c>
      <c r="C7117" s="11">
        <v>1.6725036E-4</v>
      </c>
      <c r="D7117" s="7">
        <f>Data_Warmte[[#This Row],[Fractie]]/MAX(Data_Warmte[Fractie])</f>
        <v>0.40491913836685434</v>
      </c>
    </row>
    <row r="7118" spans="1:4" x14ac:dyDescent="0.25">
      <c r="A7118" s="10">
        <v>44127.791666666664</v>
      </c>
      <c r="B7118" s="10">
        <f>DATE(1904,MONTH(Data_Warmte[[#This Row],[Datumtijd]]),DAY(Data_Warmte[[#This Row],[Datumtijd]]))+TIME(HOUR(Data_Warmte[[#This Row],[Datumtijd]]),MINUTE(Data_Warmte[[#This Row],[Datumtijd]]),SECOND(Data_Warmte[[#This Row],[Datumtijd]]))</f>
        <v>1758.7916666666667</v>
      </c>
      <c r="C7118" s="11">
        <v>1.5938489999999997E-4</v>
      </c>
      <c r="D7118" s="7">
        <f>Data_Warmte[[#This Row],[Fractie]]/MAX(Data_Warmte[Fractie])</f>
        <v>0.38587657674809928</v>
      </c>
    </row>
    <row r="7119" spans="1:4" x14ac:dyDescent="0.25">
      <c r="A7119" s="10">
        <v>44127.833333333336</v>
      </c>
      <c r="B7119" s="10">
        <f>DATE(1904,MONTH(Data_Warmte[[#This Row],[Datumtijd]]),DAY(Data_Warmte[[#This Row],[Datumtijd]]))+TIME(HOUR(Data_Warmte[[#This Row],[Datumtijd]]),MINUTE(Data_Warmte[[#This Row],[Datumtijd]]),SECOND(Data_Warmte[[#This Row],[Datumtijd]]))</f>
        <v>1758.8333333333333</v>
      </c>
      <c r="C7119" s="11">
        <v>1.3995775000000003E-4</v>
      </c>
      <c r="D7119" s="7">
        <f>Data_Warmte[[#This Row],[Fractie]]/MAX(Data_Warmte[Fractie])</f>
        <v>0.33884274770926426</v>
      </c>
    </row>
    <row r="7120" spans="1:4" x14ac:dyDescent="0.25">
      <c r="A7120" s="10">
        <v>44127.875</v>
      </c>
      <c r="B7120" s="10">
        <f>DATE(1904,MONTH(Data_Warmte[[#This Row],[Datumtijd]]),DAY(Data_Warmte[[#This Row],[Datumtijd]]))+TIME(HOUR(Data_Warmte[[#This Row],[Datumtijd]]),MINUTE(Data_Warmte[[#This Row],[Datumtijd]]),SECOND(Data_Warmte[[#This Row],[Datumtijd]]))</f>
        <v>1758.875</v>
      </c>
      <c r="C7120" s="11">
        <v>1.1342747999999999E-4</v>
      </c>
      <c r="D7120" s="7">
        <f>Data_Warmte[[#This Row],[Fractie]]/MAX(Data_Warmte[Fractie])</f>
        <v>0.27461200961674226</v>
      </c>
    </row>
    <row r="7121" spans="1:4" x14ac:dyDescent="0.25">
      <c r="A7121" s="10">
        <v>44127.916666666664</v>
      </c>
      <c r="B7121" s="10">
        <f>DATE(1904,MONTH(Data_Warmte[[#This Row],[Datumtijd]]),DAY(Data_Warmte[[#This Row],[Datumtijd]]))+TIME(HOUR(Data_Warmte[[#This Row],[Datumtijd]]),MINUTE(Data_Warmte[[#This Row],[Datumtijd]]),SECOND(Data_Warmte[[#This Row],[Datumtijd]]))</f>
        <v>1758.9166666666667</v>
      </c>
      <c r="C7121" s="11">
        <v>8.176732E-5</v>
      </c>
      <c r="D7121" s="7">
        <f>Data_Warmte[[#This Row],[Fractie]]/MAX(Data_Warmte[Fractie])</f>
        <v>0.19796162328718969</v>
      </c>
    </row>
    <row r="7122" spans="1:4" x14ac:dyDescent="0.25">
      <c r="A7122" s="10">
        <v>44127.958333333336</v>
      </c>
      <c r="B7122" s="10">
        <f>DATE(1904,MONTH(Data_Warmte[[#This Row],[Datumtijd]]),DAY(Data_Warmte[[#This Row],[Datumtijd]]))+TIME(HOUR(Data_Warmte[[#This Row],[Datumtijd]]),MINUTE(Data_Warmte[[#This Row],[Datumtijd]]),SECOND(Data_Warmte[[#This Row],[Datumtijd]]))</f>
        <v>1758.9583333333333</v>
      </c>
      <c r="C7122" s="11">
        <v>4.8994379999999998E-5</v>
      </c>
      <c r="D7122" s="7">
        <f>Data_Warmte[[#This Row],[Fractie]]/MAX(Data_Warmte[Fractie])</f>
        <v>0.1186171565455419</v>
      </c>
    </row>
    <row r="7123" spans="1:4" x14ac:dyDescent="0.25">
      <c r="A7123" s="10">
        <v>44128</v>
      </c>
      <c r="B7123" s="10">
        <f>DATE(1904,MONTH(Data_Warmte[[#This Row],[Datumtijd]]),DAY(Data_Warmte[[#This Row],[Datumtijd]]))+TIME(HOUR(Data_Warmte[[#This Row],[Datumtijd]]),MINUTE(Data_Warmte[[#This Row],[Datumtijd]]),SECOND(Data_Warmte[[#This Row],[Datumtijd]]))</f>
        <v>1759</v>
      </c>
      <c r="C7123" s="11">
        <v>4.2076480000000001E-5</v>
      </c>
      <c r="D7123" s="7">
        <f>Data_Warmte[[#This Row],[Fractie]]/MAX(Data_Warmte[Fractie])</f>
        <v>0.10186867177511714</v>
      </c>
    </row>
    <row r="7124" spans="1:4" x14ac:dyDescent="0.25">
      <c r="A7124" s="10">
        <v>44128.041666666664</v>
      </c>
      <c r="B7124" s="10">
        <f>DATE(1904,MONTH(Data_Warmte[[#This Row],[Datumtijd]]),DAY(Data_Warmte[[#This Row],[Datumtijd]]))+TIME(HOUR(Data_Warmte[[#This Row],[Datumtijd]]),MINUTE(Data_Warmte[[#This Row],[Datumtijd]]),SECOND(Data_Warmte[[#This Row],[Datumtijd]]))</f>
        <v>1759.0416666666667</v>
      </c>
      <c r="C7124" s="11">
        <v>3.6679979999999993E-5</v>
      </c>
      <c r="D7124" s="7">
        <f>Data_Warmte[[#This Row],[Fractie]]/MAX(Data_Warmte[Fractie])</f>
        <v>8.8803551136831319E-2</v>
      </c>
    </row>
    <row r="7125" spans="1:4" x14ac:dyDescent="0.25">
      <c r="A7125" s="10">
        <v>44128.083333333336</v>
      </c>
      <c r="B7125" s="10">
        <f>DATE(1904,MONTH(Data_Warmte[[#This Row],[Datumtijd]]),DAY(Data_Warmte[[#This Row],[Datumtijd]]))+TIME(HOUR(Data_Warmte[[#This Row],[Datumtijd]]),MINUTE(Data_Warmte[[#This Row],[Datumtijd]]),SECOND(Data_Warmte[[#This Row],[Datumtijd]]))</f>
        <v>1759.0833333333333</v>
      </c>
      <c r="C7125" s="11">
        <v>3.7040559999999996E-5</v>
      </c>
      <c r="D7125" s="7">
        <f>Data_Warmte[[#This Row],[Fractie]]/MAX(Data_Warmte[Fractie])</f>
        <v>8.9676528288643254E-2</v>
      </c>
    </row>
    <row r="7126" spans="1:4" x14ac:dyDescent="0.25">
      <c r="A7126" s="10">
        <v>44128.125</v>
      </c>
      <c r="B7126" s="10">
        <f>DATE(1904,MONTH(Data_Warmte[[#This Row],[Datumtijd]]),DAY(Data_Warmte[[#This Row],[Datumtijd]]))+TIME(HOUR(Data_Warmte[[#This Row],[Datumtijd]]),MINUTE(Data_Warmte[[#This Row],[Datumtijd]]),SECOND(Data_Warmte[[#This Row],[Datumtijd]]))</f>
        <v>1759.125</v>
      </c>
      <c r="C7126" s="11">
        <v>3.5293319999999998E-5</v>
      </c>
      <c r="D7126" s="7">
        <f>Data_Warmte[[#This Row],[Fractie]]/MAX(Data_Warmte[Fractie])</f>
        <v>8.5446397391943832E-2</v>
      </c>
    </row>
    <row r="7127" spans="1:4" x14ac:dyDescent="0.25">
      <c r="A7127" s="10">
        <v>44128.166666666664</v>
      </c>
      <c r="B7127" s="10">
        <f>DATE(1904,MONTH(Data_Warmte[[#This Row],[Datumtijd]]),DAY(Data_Warmte[[#This Row],[Datumtijd]]))+TIME(HOUR(Data_Warmte[[#This Row],[Datumtijd]]),MINUTE(Data_Warmte[[#This Row],[Datumtijd]]),SECOND(Data_Warmte[[#This Row],[Datumtijd]]))</f>
        <v>1759.1666666666667</v>
      </c>
      <c r="C7127" s="11">
        <v>3.8050550000000001E-5</v>
      </c>
      <c r="D7127" s="7">
        <f>Data_Warmte[[#This Row],[Fractie]]/MAX(Data_Warmte[Fractie])</f>
        <v>9.212175041288348E-2</v>
      </c>
    </row>
    <row r="7128" spans="1:4" x14ac:dyDescent="0.25">
      <c r="A7128" s="10">
        <v>44128.208333333336</v>
      </c>
      <c r="B7128" s="10">
        <f>DATE(1904,MONTH(Data_Warmte[[#This Row],[Datumtijd]]),DAY(Data_Warmte[[#This Row],[Datumtijd]]))+TIME(HOUR(Data_Warmte[[#This Row],[Datumtijd]]),MINUTE(Data_Warmte[[#This Row],[Datumtijd]]),SECOND(Data_Warmte[[#This Row],[Datumtijd]]))</f>
        <v>1759.2083333333333</v>
      </c>
      <c r="C7128" s="11">
        <v>5.00545E-5</v>
      </c>
      <c r="D7128" s="7">
        <f>Data_Warmte[[#This Row],[Fractie]]/MAX(Data_Warmte[Fractie])</f>
        <v>0.12118374520320142</v>
      </c>
    </row>
    <row r="7129" spans="1:4" x14ac:dyDescent="0.25">
      <c r="A7129" s="10">
        <v>44128.25</v>
      </c>
      <c r="B7129" s="10">
        <f>DATE(1904,MONTH(Data_Warmte[[#This Row],[Datumtijd]]),DAY(Data_Warmte[[#This Row],[Datumtijd]]))+TIME(HOUR(Data_Warmte[[#This Row],[Datumtijd]]),MINUTE(Data_Warmte[[#This Row],[Datumtijd]]),SECOND(Data_Warmte[[#This Row],[Datumtijd]]))</f>
        <v>1759.25</v>
      </c>
      <c r="C7129" s="11">
        <v>9.5276399999999988E-5</v>
      </c>
      <c r="D7129" s="7">
        <f>Data_Warmte[[#This Row],[Fractie]]/MAX(Data_Warmte[Fractie])</f>
        <v>0.23066759195433575</v>
      </c>
    </row>
    <row r="7130" spans="1:4" x14ac:dyDescent="0.25">
      <c r="A7130" s="10">
        <v>44128.291666666664</v>
      </c>
      <c r="B7130" s="10">
        <f>DATE(1904,MONTH(Data_Warmte[[#This Row],[Datumtijd]]),DAY(Data_Warmte[[#This Row],[Datumtijd]]))+TIME(HOUR(Data_Warmte[[#This Row],[Datumtijd]]),MINUTE(Data_Warmte[[#This Row],[Datumtijd]]),SECOND(Data_Warmte[[#This Row],[Datumtijd]]))</f>
        <v>1759.2916666666667</v>
      </c>
      <c r="C7130" s="11">
        <v>1.6639130000000002E-4</v>
      </c>
      <c r="D7130" s="7">
        <f>Data_Warmte[[#This Row],[Fractie]]/MAX(Data_Warmte[Fractie])</f>
        <v>0.40283932320229854</v>
      </c>
    </row>
    <row r="7131" spans="1:4" x14ac:dyDescent="0.25">
      <c r="A7131" s="10">
        <v>44128.333333333336</v>
      </c>
      <c r="B7131" s="10">
        <f>DATE(1904,MONTH(Data_Warmte[[#This Row],[Datumtijd]]),DAY(Data_Warmte[[#This Row],[Datumtijd]]))+TIME(HOUR(Data_Warmte[[#This Row],[Datumtijd]]),MINUTE(Data_Warmte[[#This Row],[Datumtijd]]),SECOND(Data_Warmte[[#This Row],[Datumtijd]]))</f>
        <v>1759.3333333333333</v>
      </c>
      <c r="C7131" s="11">
        <v>2.1573324000000001E-4</v>
      </c>
      <c r="D7131" s="7">
        <f>Data_Warmte[[#This Row],[Fractie]]/MAX(Data_Warmte[Fractie])</f>
        <v>0.52229793501125976</v>
      </c>
    </row>
    <row r="7132" spans="1:4" x14ac:dyDescent="0.25">
      <c r="A7132" s="10">
        <v>44128.375</v>
      </c>
      <c r="B7132" s="10">
        <f>DATE(1904,MONTH(Data_Warmte[[#This Row],[Datumtijd]]),DAY(Data_Warmte[[#This Row],[Datumtijd]]))+TIME(HOUR(Data_Warmte[[#This Row],[Datumtijd]]),MINUTE(Data_Warmte[[#This Row],[Datumtijd]]),SECOND(Data_Warmte[[#This Row],[Datumtijd]]))</f>
        <v>1759.375</v>
      </c>
      <c r="C7132" s="11">
        <v>2.1290990000000004E-4</v>
      </c>
      <c r="D7132" s="7">
        <f>Data_Warmte[[#This Row],[Fractie]]/MAX(Data_Warmte[Fractie])</f>
        <v>0.5154625273020228</v>
      </c>
    </row>
    <row r="7133" spans="1:4" x14ac:dyDescent="0.25">
      <c r="A7133" s="10">
        <v>44128.416666666664</v>
      </c>
      <c r="B7133" s="10">
        <f>DATE(1904,MONTH(Data_Warmte[[#This Row],[Datumtijd]]),DAY(Data_Warmte[[#This Row],[Datumtijd]]))+TIME(HOUR(Data_Warmte[[#This Row],[Datumtijd]]),MINUTE(Data_Warmte[[#This Row],[Datumtijd]]),SECOND(Data_Warmte[[#This Row],[Datumtijd]]))</f>
        <v>1759.4166666666667</v>
      </c>
      <c r="C7133" s="11">
        <v>1.7479482999999997E-4</v>
      </c>
      <c r="D7133" s="7">
        <f>Data_Warmte[[#This Row],[Fractie]]/MAX(Data_Warmte[Fractie])</f>
        <v>0.42318457164804174</v>
      </c>
    </row>
    <row r="7134" spans="1:4" x14ac:dyDescent="0.25">
      <c r="A7134" s="10">
        <v>44128.458333333336</v>
      </c>
      <c r="B7134" s="10">
        <f>DATE(1904,MONTH(Data_Warmte[[#This Row],[Datumtijd]]),DAY(Data_Warmte[[#This Row],[Datumtijd]]))+TIME(HOUR(Data_Warmte[[#This Row],[Datumtijd]]),MINUTE(Data_Warmte[[#This Row],[Datumtijd]]),SECOND(Data_Warmte[[#This Row],[Datumtijd]]))</f>
        <v>1759.4583333333333</v>
      </c>
      <c r="C7134" s="11">
        <v>1.5070672000000001E-4</v>
      </c>
      <c r="D7134" s="7">
        <f>Data_Warmte[[#This Row],[Fractie]]/MAX(Data_Warmte[Fractie])</f>
        <v>0.36486639077186311</v>
      </c>
    </row>
    <row r="7135" spans="1:4" x14ac:dyDescent="0.25">
      <c r="A7135" s="10">
        <v>44128.5</v>
      </c>
      <c r="B7135" s="10">
        <f>DATE(1904,MONTH(Data_Warmte[[#This Row],[Datumtijd]]),DAY(Data_Warmte[[#This Row],[Datumtijd]]))+TIME(HOUR(Data_Warmte[[#This Row],[Datumtijd]]),MINUTE(Data_Warmte[[#This Row],[Datumtijd]]),SECOND(Data_Warmte[[#This Row],[Datumtijd]]))</f>
        <v>1759.5</v>
      </c>
      <c r="C7135" s="11">
        <v>1.327372E-4</v>
      </c>
      <c r="D7135" s="7">
        <f>Data_Warmte[[#This Row],[Fractie]]/MAX(Data_Warmte[Fractie])</f>
        <v>0.32136153640105064</v>
      </c>
    </row>
    <row r="7136" spans="1:4" x14ac:dyDescent="0.25">
      <c r="A7136" s="10">
        <v>44128.541666666664</v>
      </c>
      <c r="B7136" s="10">
        <f>DATE(1904,MONTH(Data_Warmte[[#This Row],[Datumtijd]]),DAY(Data_Warmte[[#This Row],[Datumtijd]]))+TIME(HOUR(Data_Warmte[[#This Row],[Datumtijd]]),MINUTE(Data_Warmte[[#This Row],[Datumtijd]]),SECOND(Data_Warmte[[#This Row],[Datumtijd]]))</f>
        <v>1759.5416666666667</v>
      </c>
      <c r="C7136" s="11">
        <v>1.0931924000000002E-4</v>
      </c>
      <c r="D7136" s="7">
        <f>Data_Warmte[[#This Row],[Fractie]]/MAX(Data_Warmte[Fractie])</f>
        <v>0.26466581278341861</v>
      </c>
    </row>
    <row r="7137" spans="1:4" x14ac:dyDescent="0.25">
      <c r="A7137" s="10">
        <v>44128.583333333336</v>
      </c>
      <c r="B7137" s="10">
        <f>DATE(1904,MONTH(Data_Warmte[[#This Row],[Datumtijd]]),DAY(Data_Warmte[[#This Row],[Datumtijd]]))+TIME(HOUR(Data_Warmte[[#This Row],[Datumtijd]]),MINUTE(Data_Warmte[[#This Row],[Datumtijd]]),SECOND(Data_Warmte[[#This Row],[Datumtijd]]))</f>
        <v>1759.5833333333333</v>
      </c>
      <c r="C7137" s="11">
        <v>1.0128016000000002E-4</v>
      </c>
      <c r="D7137" s="7">
        <f>Data_Warmte[[#This Row],[Fractie]]/MAX(Data_Warmte[Fractie])</f>
        <v>0.24520291089870991</v>
      </c>
    </row>
    <row r="7138" spans="1:4" x14ac:dyDescent="0.25">
      <c r="A7138" s="10">
        <v>44128.625</v>
      </c>
      <c r="B7138" s="10">
        <f>DATE(1904,MONTH(Data_Warmte[[#This Row],[Datumtijd]]),DAY(Data_Warmte[[#This Row],[Datumtijd]]))+TIME(HOUR(Data_Warmte[[#This Row],[Datumtijd]]),MINUTE(Data_Warmte[[#This Row],[Datumtijd]]),SECOND(Data_Warmte[[#This Row],[Datumtijd]]))</f>
        <v>1759.625</v>
      </c>
      <c r="C7138" s="11">
        <v>1.0881452E-4</v>
      </c>
      <c r="D7138" s="7">
        <f>Data_Warmte[[#This Row],[Fractie]]/MAX(Data_Warmte[Fractie])</f>
        <v>0.26344386750619159</v>
      </c>
    </row>
    <row r="7139" spans="1:4" x14ac:dyDescent="0.25">
      <c r="A7139" s="10">
        <v>44128.666666666664</v>
      </c>
      <c r="B7139" s="10">
        <f>DATE(1904,MONTH(Data_Warmte[[#This Row],[Datumtijd]]),DAY(Data_Warmte[[#This Row],[Datumtijd]]))+TIME(HOUR(Data_Warmte[[#This Row],[Datumtijd]]),MINUTE(Data_Warmte[[#This Row],[Datumtijd]]),SECOND(Data_Warmte[[#This Row],[Datumtijd]]))</f>
        <v>1759.6666666666667</v>
      </c>
      <c r="C7139" s="11">
        <v>1.2655526E-4</v>
      </c>
      <c r="D7139" s="7">
        <f>Data_Warmte[[#This Row],[Fractie]]/MAX(Data_Warmte[Fractie])</f>
        <v>0.30639483726667749</v>
      </c>
    </row>
    <row r="7140" spans="1:4" x14ac:dyDescent="0.25">
      <c r="A7140" s="10">
        <v>44128.708333333336</v>
      </c>
      <c r="B7140" s="10">
        <f>DATE(1904,MONTH(Data_Warmte[[#This Row],[Datumtijd]]),DAY(Data_Warmte[[#This Row],[Datumtijd]]))+TIME(HOUR(Data_Warmte[[#This Row],[Datumtijd]]),MINUTE(Data_Warmte[[#This Row],[Datumtijd]]),SECOND(Data_Warmte[[#This Row],[Datumtijd]]))</f>
        <v>1759.7083333333333</v>
      </c>
      <c r="C7140" s="11">
        <v>1.5655243999999999E-4</v>
      </c>
      <c r="D7140" s="7">
        <f>Data_Warmte[[#This Row],[Fractie]]/MAX(Data_Warmte[Fractie])</f>
        <v>0.3790190891907716</v>
      </c>
    </row>
    <row r="7141" spans="1:4" x14ac:dyDescent="0.25">
      <c r="A7141" s="10">
        <v>44128.75</v>
      </c>
      <c r="B7141" s="10">
        <f>DATE(1904,MONTH(Data_Warmte[[#This Row],[Datumtijd]]),DAY(Data_Warmte[[#This Row],[Datumtijd]]))+TIME(HOUR(Data_Warmte[[#This Row],[Datumtijd]]),MINUTE(Data_Warmte[[#This Row],[Datumtijd]]),SECOND(Data_Warmte[[#This Row],[Datumtijd]]))</f>
        <v>1759.75</v>
      </c>
      <c r="C7141" s="11">
        <v>1.6282455999999998E-4</v>
      </c>
      <c r="D7141" s="7">
        <f>Data_Warmte[[#This Row],[Fractie]]/MAX(Data_Warmte[Fractie])</f>
        <v>0.39420411734935679</v>
      </c>
    </row>
    <row r="7142" spans="1:4" x14ac:dyDescent="0.25">
      <c r="A7142" s="10">
        <v>44128.791666666664</v>
      </c>
      <c r="B7142" s="10">
        <f>DATE(1904,MONTH(Data_Warmte[[#This Row],[Datumtijd]]),DAY(Data_Warmte[[#This Row],[Datumtijd]]))+TIME(HOUR(Data_Warmte[[#This Row],[Datumtijd]]),MINUTE(Data_Warmte[[#This Row],[Datumtijd]]),SECOND(Data_Warmte[[#This Row],[Datumtijd]]))</f>
        <v>1759.7916666666667</v>
      </c>
      <c r="C7142" s="11">
        <v>1.550136E-4</v>
      </c>
      <c r="D7142" s="7">
        <f>Data_Warmte[[#This Row],[Fractie]]/MAX(Data_Warmte[Fractie])</f>
        <v>0.37529350219123125</v>
      </c>
    </row>
    <row r="7143" spans="1:4" x14ac:dyDescent="0.25">
      <c r="A7143" s="10">
        <v>44128.833333333336</v>
      </c>
      <c r="B7143" s="10">
        <f>DATE(1904,MONTH(Data_Warmte[[#This Row],[Datumtijd]]),DAY(Data_Warmte[[#This Row],[Datumtijd]]))+TIME(HOUR(Data_Warmte[[#This Row],[Datumtijd]]),MINUTE(Data_Warmte[[#This Row],[Datumtijd]]),SECOND(Data_Warmte[[#This Row],[Datumtijd]]))</f>
        <v>1759.8333333333333</v>
      </c>
      <c r="C7143" s="11">
        <v>1.3524779999999999E-4</v>
      </c>
      <c r="D7143" s="7">
        <f>Data_Warmte[[#This Row],[Fractie]]/MAX(Data_Warmte[Fractie])</f>
        <v>0.32743978931951262</v>
      </c>
    </row>
    <row r="7144" spans="1:4" x14ac:dyDescent="0.25">
      <c r="A7144" s="10">
        <v>44128.875</v>
      </c>
      <c r="B7144" s="10">
        <f>DATE(1904,MONTH(Data_Warmte[[#This Row],[Datumtijd]]),DAY(Data_Warmte[[#This Row],[Datumtijd]]))+TIME(HOUR(Data_Warmte[[#This Row],[Datumtijd]]),MINUTE(Data_Warmte[[#This Row],[Datumtijd]]),SECOND(Data_Warmte[[#This Row],[Datumtijd]]))</f>
        <v>1759.875</v>
      </c>
      <c r="C7144" s="11">
        <v>1.0731049999999998E-4</v>
      </c>
      <c r="D7144" s="7">
        <f>Data_Warmte[[#This Row],[Fractie]]/MAX(Data_Warmte[Fractie])</f>
        <v>0.25980258097929543</v>
      </c>
    </row>
    <row r="7145" spans="1:4" x14ac:dyDescent="0.25">
      <c r="A7145" s="10">
        <v>44128.916666666664</v>
      </c>
      <c r="B7145" s="10">
        <f>DATE(1904,MONTH(Data_Warmte[[#This Row],[Datumtijd]]),DAY(Data_Warmte[[#This Row],[Datumtijd]]))+TIME(HOUR(Data_Warmte[[#This Row],[Datumtijd]]),MINUTE(Data_Warmte[[#This Row],[Datumtijd]]),SECOND(Data_Warmte[[#This Row],[Datumtijd]]))</f>
        <v>1759.9166666666667</v>
      </c>
      <c r="C7145" s="11">
        <v>8.5445570000000005E-5</v>
      </c>
      <c r="D7145" s="7">
        <f>Data_Warmte[[#This Row],[Fractie]]/MAX(Data_Warmte[Fractie])</f>
        <v>0.20686679886168699</v>
      </c>
    </row>
    <row r="7146" spans="1:4" x14ac:dyDescent="0.25">
      <c r="A7146" s="10">
        <v>44128.958333333336</v>
      </c>
      <c r="B7146" s="10">
        <f>DATE(1904,MONTH(Data_Warmte[[#This Row],[Datumtijd]]),DAY(Data_Warmte[[#This Row],[Datumtijd]]))+TIME(HOUR(Data_Warmte[[#This Row],[Datumtijd]]),MINUTE(Data_Warmte[[#This Row],[Datumtijd]]),SECOND(Data_Warmte[[#This Row],[Datumtijd]]))</f>
        <v>1759.9583333333333</v>
      </c>
      <c r="C7146" s="11">
        <v>5.7213720000000006E-5</v>
      </c>
      <c r="D7146" s="7">
        <f>Data_Warmte[[#This Row],[Fractie]]/MAX(Data_Warmte[Fractie])</f>
        <v>0.13851647437507736</v>
      </c>
    </row>
    <row r="7147" spans="1:4" x14ac:dyDescent="0.25">
      <c r="A7147" s="10">
        <v>44129</v>
      </c>
      <c r="B7147" s="10">
        <f>DATE(1904,MONTH(Data_Warmte[[#This Row],[Datumtijd]]),DAY(Data_Warmte[[#This Row],[Datumtijd]]))+TIME(HOUR(Data_Warmte[[#This Row],[Datumtijd]]),MINUTE(Data_Warmte[[#This Row],[Datumtijd]]),SECOND(Data_Warmte[[#This Row],[Datumtijd]]))</f>
        <v>1760</v>
      </c>
      <c r="C7147" s="11">
        <v>4.3142100000000002E-5</v>
      </c>
      <c r="D7147" s="7">
        <f>Data_Warmte[[#This Row],[Fractie]]/MAX(Data_Warmte[Fractie])</f>
        <v>0.10444857613063833</v>
      </c>
    </row>
    <row r="7148" spans="1:4" x14ac:dyDescent="0.25">
      <c r="A7148" s="10">
        <v>44129.041666666664</v>
      </c>
      <c r="B7148" s="10">
        <f>DATE(1904,MONTH(Data_Warmte[[#This Row],[Datumtijd]]),DAY(Data_Warmte[[#This Row],[Datumtijd]]))+TIME(HOUR(Data_Warmte[[#This Row],[Datumtijd]]),MINUTE(Data_Warmte[[#This Row],[Datumtijd]]),SECOND(Data_Warmte[[#This Row],[Datumtijd]]))</f>
        <v>1760.0416666666667</v>
      </c>
      <c r="C7148" s="11">
        <v>3.7293499999999998E-5</v>
      </c>
      <c r="D7148" s="7">
        <f>Data_Warmte[[#This Row],[Fractie]]/MAX(Data_Warmte[Fractie])</f>
        <v>9.0288905128122182E-2</v>
      </c>
    </row>
    <row r="7149" spans="1:4" x14ac:dyDescent="0.25">
      <c r="A7149" s="10">
        <v>44129.083333333336</v>
      </c>
      <c r="B7149" s="10">
        <f>DATE(1904,MONTH(Data_Warmte[[#This Row],[Datumtijd]]),DAY(Data_Warmte[[#This Row],[Datumtijd]]))+TIME(HOUR(Data_Warmte[[#This Row],[Datumtijd]]),MINUTE(Data_Warmte[[#This Row],[Datumtijd]]),SECOND(Data_Warmte[[#This Row],[Datumtijd]]))</f>
        <v>1760.0833333333333</v>
      </c>
      <c r="C7149" s="11">
        <v>2.932E-5</v>
      </c>
      <c r="D7149" s="7">
        <f>Data_Warmte[[#This Row],[Fractie]]/MAX(Data_Warmte[Fractie])</f>
        <v>7.0984774782644228E-2</v>
      </c>
    </row>
    <row r="7150" spans="1:4" x14ac:dyDescent="0.25">
      <c r="A7150" s="10">
        <v>44129.125</v>
      </c>
      <c r="B7150" s="10">
        <f>DATE(1904,MONTH(Data_Warmte[[#This Row],[Datumtijd]]),DAY(Data_Warmte[[#This Row],[Datumtijd]]))+TIME(HOUR(Data_Warmte[[#This Row],[Datumtijd]]),MINUTE(Data_Warmte[[#This Row],[Datumtijd]]),SECOND(Data_Warmte[[#This Row],[Datumtijd]]))</f>
        <v>1760.125</v>
      </c>
      <c r="C7150" s="11">
        <v>2.932E-5</v>
      </c>
      <c r="D7150" s="7">
        <f>Data_Warmte[[#This Row],[Fractie]]/MAX(Data_Warmte[Fractie])</f>
        <v>7.0984774782644228E-2</v>
      </c>
    </row>
    <row r="7151" spans="1:4" x14ac:dyDescent="0.25">
      <c r="A7151" s="10">
        <v>44129.166666666664</v>
      </c>
      <c r="B7151" s="10">
        <f>DATE(1904,MONTH(Data_Warmte[[#This Row],[Datumtijd]]),DAY(Data_Warmte[[#This Row],[Datumtijd]]))+TIME(HOUR(Data_Warmte[[#This Row],[Datumtijd]]),MINUTE(Data_Warmte[[#This Row],[Datumtijd]]),SECOND(Data_Warmte[[#This Row],[Datumtijd]]))</f>
        <v>1760.1666666666667</v>
      </c>
      <c r="C7151" s="11">
        <v>2.864E-5</v>
      </c>
      <c r="D7151" s="7">
        <f>Data_Warmte[[#This Row],[Fractie]]/MAX(Data_Warmte[Fractie])</f>
        <v>6.9338470319745257E-2</v>
      </c>
    </row>
    <row r="7152" spans="1:4" x14ac:dyDescent="0.25">
      <c r="A7152" s="10">
        <v>44129.208333333336</v>
      </c>
      <c r="B7152" s="10">
        <f>DATE(1904,MONTH(Data_Warmte[[#This Row],[Datumtijd]]),DAY(Data_Warmte[[#This Row],[Datumtijd]]))+TIME(HOUR(Data_Warmte[[#This Row],[Datumtijd]]),MINUTE(Data_Warmte[[#This Row],[Datumtijd]]),SECOND(Data_Warmte[[#This Row],[Datumtijd]]))</f>
        <v>1760.2083333333333</v>
      </c>
      <c r="C7152" s="11">
        <v>3.0599999999999998E-5</v>
      </c>
      <c r="D7152" s="7">
        <f>Data_Warmte[[#This Row],[Fractie]]/MAX(Data_Warmte[Fractie])</f>
        <v>7.4083700830454069E-2</v>
      </c>
    </row>
    <row r="7153" spans="1:4" x14ac:dyDescent="0.25">
      <c r="A7153" s="10">
        <v>44129.25</v>
      </c>
      <c r="B7153" s="10">
        <f>DATE(1904,MONTH(Data_Warmte[[#This Row],[Datumtijd]]),DAY(Data_Warmte[[#This Row],[Datumtijd]]))+TIME(HOUR(Data_Warmte[[#This Row],[Datumtijd]]),MINUTE(Data_Warmte[[#This Row],[Datumtijd]]),SECOND(Data_Warmte[[#This Row],[Datumtijd]]))</f>
        <v>1760.25</v>
      </c>
      <c r="C7153" s="11">
        <v>3.5790000000000001E-5</v>
      </c>
      <c r="D7153" s="7">
        <f>Data_Warmte[[#This Row],[Fractie]]/MAX(Data_Warmte[Fractie])</f>
        <v>8.6648877539933056E-2</v>
      </c>
    </row>
    <row r="7154" spans="1:4" x14ac:dyDescent="0.25">
      <c r="A7154" s="10">
        <v>44129.291666666664</v>
      </c>
      <c r="B7154" s="10">
        <f>DATE(1904,MONTH(Data_Warmte[[#This Row],[Datumtijd]]),DAY(Data_Warmte[[#This Row],[Datumtijd]]))+TIME(HOUR(Data_Warmte[[#This Row],[Datumtijd]]),MINUTE(Data_Warmte[[#This Row],[Datumtijd]]),SECOND(Data_Warmte[[#This Row],[Datumtijd]]))</f>
        <v>1760.2916666666667</v>
      </c>
      <c r="C7154" s="11">
        <v>7.5750769999999998E-5</v>
      </c>
      <c r="D7154" s="7">
        <f>Data_Warmte[[#This Row],[Fractie]]/MAX(Data_Warmte[Fractie])</f>
        <v>0.18339533929269725</v>
      </c>
    </row>
    <row r="7155" spans="1:4" x14ac:dyDescent="0.25">
      <c r="A7155" s="10">
        <v>44129.333333333336</v>
      </c>
      <c r="B7155" s="10">
        <f>DATE(1904,MONTH(Data_Warmte[[#This Row],[Datumtijd]]),DAY(Data_Warmte[[#This Row],[Datumtijd]]))+TIME(HOUR(Data_Warmte[[#This Row],[Datumtijd]]),MINUTE(Data_Warmte[[#This Row],[Datumtijd]]),SECOND(Data_Warmte[[#This Row],[Datumtijd]]))</f>
        <v>1760.3333333333333</v>
      </c>
      <c r="C7155" s="11">
        <v>1.3767815999999998E-4</v>
      </c>
      <c r="D7155" s="7">
        <f>Data_Warmte[[#This Row],[Fractie]]/MAX(Data_Warmte[Fractie])</f>
        <v>0.33332377831135251</v>
      </c>
    </row>
    <row r="7156" spans="1:4" x14ac:dyDescent="0.25">
      <c r="A7156" s="10">
        <v>44129.375</v>
      </c>
      <c r="B7156" s="10">
        <f>DATE(1904,MONTH(Data_Warmte[[#This Row],[Datumtijd]]),DAY(Data_Warmte[[#This Row],[Datumtijd]]))+TIME(HOUR(Data_Warmte[[#This Row],[Datumtijd]]),MINUTE(Data_Warmte[[#This Row],[Datumtijd]]),SECOND(Data_Warmte[[#This Row],[Datumtijd]]))</f>
        <v>1760.375</v>
      </c>
      <c r="C7156" s="11">
        <v>1.877584E-4</v>
      </c>
      <c r="D7156" s="7">
        <f>Data_Warmte[[#This Row],[Fractie]]/MAX(Data_Warmte[Fractie])</f>
        <v>0.4545698409805467</v>
      </c>
    </row>
    <row r="7157" spans="1:4" x14ac:dyDescent="0.25">
      <c r="A7157" s="10">
        <v>44129.416666666664</v>
      </c>
      <c r="B7157" s="10">
        <f>DATE(1904,MONTH(Data_Warmte[[#This Row],[Datumtijd]]),DAY(Data_Warmte[[#This Row],[Datumtijd]]))+TIME(HOUR(Data_Warmte[[#This Row],[Datumtijd]]),MINUTE(Data_Warmte[[#This Row],[Datumtijd]]),SECOND(Data_Warmte[[#This Row],[Datumtijd]]))</f>
        <v>1760.4166666666667</v>
      </c>
      <c r="C7157" s="11">
        <v>1.8877784E-4</v>
      </c>
      <c r="D7157" s="7">
        <f>Data_Warmte[[#This Row],[Fractie]]/MAX(Data_Warmte[Fractie])</f>
        <v>0.45703794189474922</v>
      </c>
    </row>
    <row r="7158" spans="1:4" x14ac:dyDescent="0.25">
      <c r="A7158" s="10">
        <v>44129.458333333336</v>
      </c>
      <c r="B7158" s="10">
        <f>DATE(1904,MONTH(Data_Warmte[[#This Row],[Datumtijd]]),DAY(Data_Warmte[[#This Row],[Datumtijd]]))+TIME(HOUR(Data_Warmte[[#This Row],[Datumtijd]]),MINUTE(Data_Warmte[[#This Row],[Datumtijd]]),SECOND(Data_Warmte[[#This Row],[Datumtijd]]))</f>
        <v>1760.4583333333333</v>
      </c>
      <c r="C7158" s="11">
        <v>1.6143906999999997E-4</v>
      </c>
      <c r="D7158" s="7">
        <f>Data_Warmte[[#This Row],[Fractie]]/MAX(Data_Warmte[Fractie])</f>
        <v>0.39084979621655985</v>
      </c>
    </row>
    <row r="7159" spans="1:4" x14ac:dyDescent="0.25">
      <c r="A7159" s="10">
        <v>44129.5</v>
      </c>
      <c r="B7159" s="10">
        <f>DATE(1904,MONTH(Data_Warmte[[#This Row],[Datumtijd]]),DAY(Data_Warmte[[#This Row],[Datumtijd]]))+TIME(HOUR(Data_Warmte[[#This Row],[Datumtijd]]),MINUTE(Data_Warmte[[#This Row],[Datumtijd]]),SECOND(Data_Warmte[[#This Row],[Datumtijd]]))</f>
        <v>1760.5</v>
      </c>
      <c r="C7159" s="11">
        <v>1.4980464000000001E-4</v>
      </c>
      <c r="D7159" s="7">
        <f>Data_Warmte[[#This Row],[Fractie]]/MAX(Data_Warmte[Fractie])</f>
        <v>0.3626824226396691</v>
      </c>
    </row>
    <row r="7160" spans="1:4" x14ac:dyDescent="0.25">
      <c r="A7160" s="10">
        <v>44129.541666666664</v>
      </c>
      <c r="B7160" s="10">
        <f>DATE(1904,MONTH(Data_Warmte[[#This Row],[Datumtijd]]),DAY(Data_Warmte[[#This Row],[Datumtijd]]))+TIME(HOUR(Data_Warmte[[#This Row],[Datumtijd]]),MINUTE(Data_Warmte[[#This Row],[Datumtijd]]),SECOND(Data_Warmte[[#This Row],[Datumtijd]]))</f>
        <v>1760.5416666666667</v>
      </c>
      <c r="C7160" s="11">
        <v>1.3269152E-4</v>
      </c>
      <c r="D7160" s="7">
        <f>Data_Warmte[[#This Row],[Fractie]]/MAX(Data_Warmte[Fractie])</f>
        <v>0.32125094347771943</v>
      </c>
    </row>
    <row r="7161" spans="1:4" x14ac:dyDescent="0.25">
      <c r="A7161" s="10">
        <v>44129.583333333336</v>
      </c>
      <c r="B7161" s="10">
        <f>DATE(1904,MONTH(Data_Warmte[[#This Row],[Datumtijd]]),DAY(Data_Warmte[[#This Row],[Datumtijd]]))+TIME(HOUR(Data_Warmte[[#This Row],[Datumtijd]]),MINUTE(Data_Warmte[[#This Row],[Datumtijd]]),SECOND(Data_Warmte[[#This Row],[Datumtijd]]))</f>
        <v>1760.5833333333333</v>
      </c>
      <c r="C7161" s="11">
        <v>1.1359940000000001E-4</v>
      </c>
      <c r="D7161" s="7">
        <f>Data_Warmte[[#This Row],[Fractie]]/MAX(Data_Warmte[Fractie])</f>
        <v>0.27502823412153876</v>
      </c>
    </row>
    <row r="7162" spans="1:4" x14ac:dyDescent="0.25">
      <c r="A7162" s="10">
        <v>44129.625</v>
      </c>
      <c r="B7162" s="10">
        <f>DATE(1904,MONTH(Data_Warmte[[#This Row],[Datumtijd]]),DAY(Data_Warmte[[#This Row],[Datumtijd]]))+TIME(HOUR(Data_Warmte[[#This Row],[Datumtijd]]),MINUTE(Data_Warmte[[#This Row],[Datumtijd]]),SECOND(Data_Warmte[[#This Row],[Datumtijd]]))</f>
        <v>1760.625</v>
      </c>
      <c r="C7162" s="11">
        <v>1.1422103999999998E-4</v>
      </c>
      <c r="D7162" s="7">
        <f>Data_Warmte[[#This Row],[Fractie]]/MAX(Data_Warmte[Fractie])</f>
        <v>0.2765332469249453</v>
      </c>
    </row>
    <row r="7163" spans="1:4" x14ac:dyDescent="0.25">
      <c r="A7163" s="10">
        <v>44129.666666666664</v>
      </c>
      <c r="B7163" s="10">
        <f>DATE(1904,MONTH(Data_Warmte[[#This Row],[Datumtijd]]),DAY(Data_Warmte[[#This Row],[Datumtijd]]))+TIME(HOUR(Data_Warmte[[#This Row],[Datumtijd]]),MINUTE(Data_Warmte[[#This Row],[Datumtijd]]),SECOND(Data_Warmte[[#This Row],[Datumtijd]]))</f>
        <v>1760.6666666666667</v>
      </c>
      <c r="C7163" s="11">
        <v>1.1719823E-4</v>
      </c>
      <c r="D7163" s="7">
        <f>Data_Warmte[[#This Row],[Fractie]]/MAX(Data_Warmte[Fractie])</f>
        <v>0.28374113101891335</v>
      </c>
    </row>
    <row r="7164" spans="1:4" x14ac:dyDescent="0.25">
      <c r="A7164" s="10">
        <v>44129.708333333336</v>
      </c>
      <c r="B7164" s="10">
        <f>DATE(1904,MONTH(Data_Warmte[[#This Row],[Datumtijd]]),DAY(Data_Warmte[[#This Row],[Datumtijd]]))+TIME(HOUR(Data_Warmte[[#This Row],[Datumtijd]]),MINUTE(Data_Warmte[[#This Row],[Datumtijd]]),SECOND(Data_Warmte[[#This Row],[Datumtijd]]))</f>
        <v>1760.7083333333333</v>
      </c>
      <c r="C7164" s="11">
        <v>1.2903353999999998E-4</v>
      </c>
      <c r="D7164" s="7">
        <f>Data_Warmte[[#This Row],[Fractie]]/MAX(Data_Warmte[Fractie])</f>
        <v>0.31239484230243231</v>
      </c>
    </row>
    <row r="7165" spans="1:4" x14ac:dyDescent="0.25">
      <c r="A7165" s="10">
        <v>44129.75</v>
      </c>
      <c r="B7165" s="10">
        <f>DATE(1904,MONTH(Data_Warmte[[#This Row],[Datumtijd]]),DAY(Data_Warmte[[#This Row],[Datumtijd]]))+TIME(HOUR(Data_Warmte[[#This Row],[Datumtijd]]),MINUTE(Data_Warmte[[#This Row],[Datumtijd]]),SECOND(Data_Warmte[[#This Row],[Datumtijd]]))</f>
        <v>1760.75</v>
      </c>
      <c r="C7165" s="11">
        <v>1.5089602999999999E-4</v>
      </c>
      <c r="D7165" s="7">
        <f>Data_Warmte[[#This Row],[Fractie]]/MAX(Data_Warmte[Fractie])</f>
        <v>0.36532471709226216</v>
      </c>
    </row>
    <row r="7166" spans="1:4" x14ac:dyDescent="0.25">
      <c r="A7166" s="10">
        <v>44129.791666666664</v>
      </c>
      <c r="B7166" s="10">
        <f>DATE(1904,MONTH(Data_Warmte[[#This Row],[Datumtijd]]),DAY(Data_Warmte[[#This Row],[Datumtijd]]))+TIME(HOUR(Data_Warmte[[#This Row],[Datumtijd]]),MINUTE(Data_Warmte[[#This Row],[Datumtijd]]),SECOND(Data_Warmte[[#This Row],[Datumtijd]]))</f>
        <v>1760.7916666666667</v>
      </c>
      <c r="C7166" s="11">
        <v>1.4317687999999999E-4</v>
      </c>
      <c r="D7166" s="7">
        <f>Data_Warmte[[#This Row],[Fractie]]/MAX(Data_Warmte[Fractie])</f>
        <v>0.3466363772469877</v>
      </c>
    </row>
    <row r="7167" spans="1:4" x14ac:dyDescent="0.25">
      <c r="A7167" s="10">
        <v>44129.833333333336</v>
      </c>
      <c r="B7167" s="10">
        <f>DATE(1904,MONTH(Data_Warmte[[#This Row],[Datumtijd]]),DAY(Data_Warmte[[#This Row],[Datumtijd]]))+TIME(HOUR(Data_Warmte[[#This Row],[Datumtijd]]),MINUTE(Data_Warmte[[#This Row],[Datumtijd]]),SECOND(Data_Warmte[[#This Row],[Datumtijd]]))</f>
        <v>1760.8333333333333</v>
      </c>
      <c r="C7167" s="11">
        <v>1.4009913999999998E-4</v>
      </c>
      <c r="D7167" s="7">
        <f>Data_Warmte[[#This Row],[Fractie]]/MAX(Data_Warmte[Fractie])</f>
        <v>0.33918505798574838</v>
      </c>
    </row>
    <row r="7168" spans="1:4" x14ac:dyDescent="0.25">
      <c r="A7168" s="10">
        <v>44129.875</v>
      </c>
      <c r="B7168" s="10">
        <f>DATE(1904,MONTH(Data_Warmte[[#This Row],[Datumtijd]]),DAY(Data_Warmte[[#This Row],[Datumtijd]]))+TIME(HOUR(Data_Warmte[[#This Row],[Datumtijd]]),MINUTE(Data_Warmte[[#This Row],[Datumtijd]]),SECOND(Data_Warmte[[#This Row],[Datumtijd]]))</f>
        <v>1760.875</v>
      </c>
      <c r="C7168" s="11">
        <v>1.2493428000000001E-4</v>
      </c>
      <c r="D7168" s="7">
        <f>Data_Warmte[[#This Row],[Fractie]]/MAX(Data_Warmte[Fractie])</f>
        <v>0.30247038637216284</v>
      </c>
    </row>
    <row r="7169" spans="1:4" x14ac:dyDescent="0.25">
      <c r="A7169" s="10">
        <v>44129.916666666664</v>
      </c>
      <c r="B7169" s="10">
        <f>DATE(1904,MONTH(Data_Warmte[[#This Row],[Datumtijd]]),DAY(Data_Warmte[[#This Row],[Datumtijd]]))+TIME(HOUR(Data_Warmte[[#This Row],[Datumtijd]]),MINUTE(Data_Warmte[[#This Row],[Datumtijd]]),SECOND(Data_Warmte[[#This Row],[Datumtijd]]))</f>
        <v>1760.9166666666667</v>
      </c>
      <c r="C7169" s="11">
        <v>1.0366445000000001E-4</v>
      </c>
      <c r="D7169" s="7">
        <f>Data_Warmte[[#This Row],[Fractie]]/MAX(Data_Warmte[Fractie])</f>
        <v>0.25097536276318844</v>
      </c>
    </row>
    <row r="7170" spans="1:4" x14ac:dyDescent="0.25">
      <c r="A7170" s="10">
        <v>44129.958333333336</v>
      </c>
      <c r="B7170" s="10">
        <f>DATE(1904,MONTH(Data_Warmte[[#This Row],[Datumtijd]]),DAY(Data_Warmte[[#This Row],[Datumtijd]]))+TIME(HOUR(Data_Warmte[[#This Row],[Datumtijd]]),MINUTE(Data_Warmte[[#This Row],[Datumtijd]]),SECOND(Data_Warmte[[#This Row],[Datumtijd]]))</f>
        <v>1760.9583333333333</v>
      </c>
      <c r="C7170" s="11">
        <v>7.5696880000000009E-5</v>
      </c>
      <c r="D7170" s="7">
        <f>Data_Warmte[[#This Row],[Fractie]]/MAX(Data_Warmte[Fractie])</f>
        <v>0.18326486966401254</v>
      </c>
    </row>
    <row r="7171" spans="1:4" x14ac:dyDescent="0.25">
      <c r="A7171" s="10">
        <v>44130</v>
      </c>
      <c r="B7171" s="10">
        <f>DATE(1904,MONTH(Data_Warmte[[#This Row],[Datumtijd]]),DAY(Data_Warmte[[#This Row],[Datumtijd]]))+TIME(HOUR(Data_Warmte[[#This Row],[Datumtijd]]),MINUTE(Data_Warmte[[#This Row],[Datumtijd]]),SECOND(Data_Warmte[[#This Row],[Datumtijd]]))</f>
        <v>1761</v>
      </c>
      <c r="C7171" s="11">
        <v>4.7826800000000001E-5</v>
      </c>
      <c r="D7171" s="7">
        <f>Data_Warmte[[#This Row],[Fractie]]/MAX(Data_Warmte[Fractie])</f>
        <v>0.11579040336202487</v>
      </c>
    </row>
    <row r="7172" spans="1:4" x14ac:dyDescent="0.25">
      <c r="A7172" s="10">
        <v>44130.041666666664</v>
      </c>
      <c r="B7172" s="10">
        <f>DATE(1904,MONTH(Data_Warmte[[#This Row],[Datumtijd]]),DAY(Data_Warmte[[#This Row],[Datumtijd]]))+TIME(HOUR(Data_Warmte[[#This Row],[Datumtijd]]),MINUTE(Data_Warmte[[#This Row],[Datumtijd]]),SECOND(Data_Warmte[[#This Row],[Datumtijd]]))</f>
        <v>1761.0416666666667</v>
      </c>
      <c r="C7172" s="11">
        <v>3.2634320000000002E-5</v>
      </c>
      <c r="D7172" s="7">
        <f>Data_Warmte[[#This Row],[Fractie]]/MAX(Data_Warmte[Fractie])</f>
        <v>7.9008862734813862E-2</v>
      </c>
    </row>
    <row r="7173" spans="1:4" x14ac:dyDescent="0.25">
      <c r="A7173" s="10">
        <v>44130.083333333336</v>
      </c>
      <c r="B7173" s="10">
        <f>DATE(1904,MONTH(Data_Warmte[[#This Row],[Datumtijd]]),DAY(Data_Warmte[[#This Row],[Datumtijd]]))+TIME(HOUR(Data_Warmte[[#This Row],[Datumtijd]]),MINUTE(Data_Warmte[[#This Row],[Datumtijd]]),SECOND(Data_Warmte[[#This Row],[Datumtijd]]))</f>
        <v>1761.0833333333333</v>
      </c>
      <c r="C7173" s="11">
        <v>2.85458E-5</v>
      </c>
      <c r="D7173" s="7">
        <f>Data_Warmte[[#This Row],[Fractie]]/MAX(Data_Warmte[Fractie])</f>
        <v>6.9110408730914244E-2</v>
      </c>
    </row>
    <row r="7174" spans="1:4" x14ac:dyDescent="0.25">
      <c r="A7174" s="10">
        <v>44130.125</v>
      </c>
      <c r="B7174" s="10">
        <f>DATE(1904,MONTH(Data_Warmte[[#This Row],[Datumtijd]]),DAY(Data_Warmte[[#This Row],[Datumtijd]]))+TIME(HOUR(Data_Warmte[[#This Row],[Datumtijd]]),MINUTE(Data_Warmte[[#This Row],[Datumtijd]]),SECOND(Data_Warmte[[#This Row],[Datumtijd]]))</f>
        <v>1761.125</v>
      </c>
      <c r="C7174" s="11">
        <v>2.6977840000000004E-5</v>
      </c>
      <c r="D7174" s="7">
        <f>Data_Warmte[[#This Row],[Fractie]]/MAX(Data_Warmte[Fractie])</f>
        <v>6.5314321163786188E-2</v>
      </c>
    </row>
    <row r="7175" spans="1:4" x14ac:dyDescent="0.25">
      <c r="A7175" s="10">
        <v>44130.166666666664</v>
      </c>
      <c r="B7175" s="10">
        <f>DATE(1904,MONTH(Data_Warmte[[#This Row],[Datumtijd]]),DAY(Data_Warmte[[#This Row],[Datumtijd]]))+TIME(HOUR(Data_Warmte[[#This Row],[Datumtijd]]),MINUTE(Data_Warmte[[#This Row],[Datumtijd]]),SECOND(Data_Warmte[[#This Row],[Datumtijd]]))</f>
        <v>1761.1666666666667</v>
      </c>
      <c r="C7175" s="11">
        <v>2.7882380000000005E-5</v>
      </c>
      <c r="D7175" s="7">
        <f>Data_Warmte[[#This Row],[Fractie]]/MAX(Data_Warmte[Fractie])</f>
        <v>6.7504245044478314E-2</v>
      </c>
    </row>
    <row r="7176" spans="1:4" x14ac:dyDescent="0.25">
      <c r="A7176" s="10">
        <v>44130.208333333336</v>
      </c>
      <c r="B7176" s="10">
        <f>DATE(1904,MONTH(Data_Warmte[[#This Row],[Datumtijd]]),DAY(Data_Warmte[[#This Row],[Datumtijd]]))+TIME(HOUR(Data_Warmte[[#This Row],[Datumtijd]]),MINUTE(Data_Warmte[[#This Row],[Datumtijd]]),SECOND(Data_Warmte[[#This Row],[Datumtijd]]))</f>
        <v>1761.2083333333333</v>
      </c>
      <c r="C7176" s="11">
        <v>3.4524340000000007E-5</v>
      </c>
      <c r="D7176" s="7">
        <f>Data_Warmte[[#This Row],[Fractie]]/MAX(Data_Warmte[Fractie])</f>
        <v>8.3584669148002597E-2</v>
      </c>
    </row>
    <row r="7177" spans="1:4" x14ac:dyDescent="0.25">
      <c r="A7177" s="10">
        <v>44130.25</v>
      </c>
      <c r="B7177" s="10">
        <f>DATE(1904,MONTH(Data_Warmte[[#This Row],[Datumtijd]]),DAY(Data_Warmte[[#This Row],[Datumtijd]]))+TIME(HOUR(Data_Warmte[[#This Row],[Datumtijd]]),MINUTE(Data_Warmte[[#This Row],[Datumtijd]]),SECOND(Data_Warmte[[#This Row],[Datumtijd]]))</f>
        <v>1761.25</v>
      </c>
      <c r="C7177" s="11">
        <v>6.6055780000000004E-5</v>
      </c>
      <c r="D7177" s="7">
        <f>Data_Warmte[[#This Row],[Fractie]]/MAX(Data_Warmte[Fractie])</f>
        <v>0.1599234197268723</v>
      </c>
    </row>
    <row r="7178" spans="1:4" x14ac:dyDescent="0.25">
      <c r="A7178" s="10">
        <v>44130.291666666664</v>
      </c>
      <c r="B7178" s="10">
        <f>DATE(1904,MONTH(Data_Warmte[[#This Row],[Datumtijd]]),DAY(Data_Warmte[[#This Row],[Datumtijd]]))+TIME(HOUR(Data_Warmte[[#This Row],[Datumtijd]]),MINUTE(Data_Warmte[[#This Row],[Datumtijd]]),SECOND(Data_Warmte[[#This Row],[Datumtijd]]))</f>
        <v>1761.2916666666667</v>
      </c>
      <c r="C7178" s="11">
        <v>1.3112399999999999E-4</v>
      </c>
      <c r="D7178" s="7">
        <f>Data_Warmte[[#This Row],[Fractie]]/MAX(Data_Warmte[Fractie])</f>
        <v>0.31745592116642024</v>
      </c>
    </row>
    <row r="7179" spans="1:4" x14ac:dyDescent="0.25">
      <c r="A7179" s="10">
        <v>44130.333333333336</v>
      </c>
      <c r="B7179" s="10">
        <f>DATE(1904,MONTH(Data_Warmte[[#This Row],[Datumtijd]]),DAY(Data_Warmte[[#This Row],[Datumtijd]]))+TIME(HOUR(Data_Warmte[[#This Row],[Datumtijd]]),MINUTE(Data_Warmte[[#This Row],[Datumtijd]]),SECOND(Data_Warmte[[#This Row],[Datumtijd]]))</f>
        <v>1761.3333333333333</v>
      </c>
      <c r="C7179" s="11">
        <v>1.6894519999999998E-4</v>
      </c>
      <c r="D7179" s="7">
        <f>Data_Warmte[[#This Row],[Fractie]]/MAX(Data_Warmte[Fractie])</f>
        <v>0.40902240697847153</v>
      </c>
    </row>
    <row r="7180" spans="1:4" x14ac:dyDescent="0.25">
      <c r="A7180" s="10">
        <v>44130.375</v>
      </c>
      <c r="B7180" s="10">
        <f>DATE(1904,MONTH(Data_Warmte[[#This Row],[Datumtijd]]),DAY(Data_Warmte[[#This Row],[Datumtijd]]))+TIME(HOUR(Data_Warmte[[#This Row],[Datumtijd]]),MINUTE(Data_Warmte[[#This Row],[Datumtijd]]),SECOND(Data_Warmte[[#This Row],[Datumtijd]]))</f>
        <v>1761.375</v>
      </c>
      <c r="C7180" s="11">
        <v>1.6471617E-4</v>
      </c>
      <c r="D7180" s="7">
        <f>Data_Warmte[[#This Row],[Fractie]]/MAX(Data_Warmte[Fractie])</f>
        <v>0.39878377320974556</v>
      </c>
    </row>
    <row r="7181" spans="1:4" x14ac:dyDescent="0.25">
      <c r="A7181" s="10">
        <v>44130.416666666664</v>
      </c>
      <c r="B7181" s="10">
        <f>DATE(1904,MONTH(Data_Warmte[[#This Row],[Datumtijd]]),DAY(Data_Warmte[[#This Row],[Datumtijd]]))+TIME(HOUR(Data_Warmte[[#This Row],[Datumtijd]]),MINUTE(Data_Warmte[[#This Row],[Datumtijd]]),SECOND(Data_Warmte[[#This Row],[Datumtijd]]))</f>
        <v>1761.4166666666667</v>
      </c>
      <c r="C7181" s="11">
        <v>1.4474280000000001E-4</v>
      </c>
      <c r="D7181" s="7">
        <f>Data_Warmte[[#This Row],[Fractie]]/MAX(Data_Warmte[Fractie])</f>
        <v>0.35042752590072707</v>
      </c>
    </row>
    <row r="7182" spans="1:4" x14ac:dyDescent="0.25">
      <c r="A7182" s="10">
        <v>44130.458333333336</v>
      </c>
      <c r="B7182" s="10">
        <f>DATE(1904,MONTH(Data_Warmte[[#This Row],[Datumtijd]]),DAY(Data_Warmte[[#This Row],[Datumtijd]]))+TIME(HOUR(Data_Warmte[[#This Row],[Datumtijd]]),MINUTE(Data_Warmte[[#This Row],[Datumtijd]]),SECOND(Data_Warmte[[#This Row],[Datumtijd]]))</f>
        <v>1761.4583333333333</v>
      </c>
      <c r="C7182" s="11">
        <v>1.1634786E-4</v>
      </c>
      <c r="D7182" s="7">
        <f>Data_Warmte[[#This Row],[Fractie]]/MAX(Data_Warmte[Fractie])</f>
        <v>0.28168235465697888</v>
      </c>
    </row>
    <row r="7183" spans="1:4" x14ac:dyDescent="0.25">
      <c r="A7183" s="10">
        <v>44130.5</v>
      </c>
      <c r="B7183" s="10">
        <f>DATE(1904,MONTH(Data_Warmte[[#This Row],[Datumtijd]]),DAY(Data_Warmte[[#This Row],[Datumtijd]]))+TIME(HOUR(Data_Warmte[[#This Row],[Datumtijd]]),MINUTE(Data_Warmte[[#This Row],[Datumtijd]]),SECOND(Data_Warmte[[#This Row],[Datumtijd]]))</f>
        <v>1761.5</v>
      </c>
      <c r="C7183" s="11">
        <v>1.0030181E-4</v>
      </c>
      <c r="D7183" s="7">
        <f>Data_Warmte[[#This Row],[Fractie]]/MAX(Data_Warmte[Fractie])</f>
        <v>0.24283429035271395</v>
      </c>
    </row>
    <row r="7184" spans="1:4" x14ac:dyDescent="0.25">
      <c r="A7184" s="10">
        <v>44130.541666666664</v>
      </c>
      <c r="B7184" s="10">
        <f>DATE(1904,MONTH(Data_Warmte[[#This Row],[Datumtijd]]),DAY(Data_Warmte[[#This Row],[Datumtijd]]))+TIME(HOUR(Data_Warmte[[#This Row],[Datumtijd]]),MINUTE(Data_Warmte[[#This Row],[Datumtijd]]),SECOND(Data_Warmte[[#This Row],[Datumtijd]]))</f>
        <v>1761.5416666666667</v>
      </c>
      <c r="C7184" s="11">
        <v>9.5769950000000023E-5</v>
      </c>
      <c r="D7184" s="7">
        <f>Data_Warmte[[#This Row],[Fractie]]/MAX(Data_Warmte[Fractie])</f>
        <v>0.23186249425972377</v>
      </c>
    </row>
    <row r="7185" spans="1:4" x14ac:dyDescent="0.25">
      <c r="A7185" s="10">
        <v>44130.583333333336</v>
      </c>
      <c r="B7185" s="10">
        <f>DATE(1904,MONTH(Data_Warmte[[#This Row],[Datumtijd]]),DAY(Data_Warmte[[#This Row],[Datumtijd]]))+TIME(HOUR(Data_Warmte[[#This Row],[Datumtijd]]),MINUTE(Data_Warmte[[#This Row],[Datumtijd]]),SECOND(Data_Warmte[[#This Row],[Datumtijd]]))</f>
        <v>1761.5833333333333</v>
      </c>
      <c r="C7185" s="11">
        <v>9.1964419999999991E-5</v>
      </c>
      <c r="D7185" s="7">
        <f>Data_Warmte[[#This Row],[Fractie]]/MAX(Data_Warmte[Fractie])</f>
        <v>0.22264916922634728</v>
      </c>
    </row>
    <row r="7186" spans="1:4" x14ac:dyDescent="0.25">
      <c r="A7186" s="10">
        <v>44130.625</v>
      </c>
      <c r="B7186" s="10">
        <f>DATE(1904,MONTH(Data_Warmte[[#This Row],[Datumtijd]]),DAY(Data_Warmte[[#This Row],[Datumtijd]]))+TIME(HOUR(Data_Warmte[[#This Row],[Datumtijd]]),MINUTE(Data_Warmte[[#This Row],[Datumtijd]]),SECOND(Data_Warmte[[#This Row],[Datumtijd]]))</f>
        <v>1761.625</v>
      </c>
      <c r="C7186" s="11">
        <v>9.5049180000000017E-5</v>
      </c>
      <c r="D7186" s="7">
        <f>Data_Warmte[[#This Row],[Fractie]]/MAX(Data_Warmte[Fractie])</f>
        <v>0.23011748416013009</v>
      </c>
    </row>
    <row r="7187" spans="1:4" x14ac:dyDescent="0.25">
      <c r="A7187" s="10">
        <v>44130.666666666664</v>
      </c>
      <c r="B7187" s="10">
        <f>DATE(1904,MONTH(Data_Warmte[[#This Row],[Datumtijd]]),DAY(Data_Warmte[[#This Row],[Datumtijd]]))+TIME(HOUR(Data_Warmte[[#This Row],[Datumtijd]]),MINUTE(Data_Warmte[[#This Row],[Datumtijd]]),SECOND(Data_Warmte[[#This Row],[Datumtijd]]))</f>
        <v>1761.6666666666667</v>
      </c>
      <c r="C7187" s="11">
        <v>1.1340846999999999E-4</v>
      </c>
      <c r="D7187" s="7">
        <f>Data_Warmte[[#This Row],[Fractie]]/MAX(Data_Warmte[Fractie])</f>
        <v>0.27456598572286028</v>
      </c>
    </row>
    <row r="7188" spans="1:4" x14ac:dyDescent="0.25">
      <c r="A7188" s="10">
        <v>44130.708333333336</v>
      </c>
      <c r="B7188" s="10">
        <f>DATE(1904,MONTH(Data_Warmte[[#This Row],[Datumtijd]]),DAY(Data_Warmte[[#This Row],[Datumtijd]]))+TIME(HOUR(Data_Warmte[[#This Row],[Datumtijd]]),MINUTE(Data_Warmte[[#This Row],[Datumtijd]]),SECOND(Data_Warmte[[#This Row],[Datumtijd]]))</f>
        <v>1761.7083333333333</v>
      </c>
      <c r="C7188" s="11">
        <v>1.4942695E-4</v>
      </c>
      <c r="D7188" s="7">
        <f>Data_Warmte[[#This Row],[Fractie]]/MAX(Data_Warmte[Fractie])</f>
        <v>0.36176802156232746</v>
      </c>
    </row>
    <row r="7189" spans="1:4" x14ac:dyDescent="0.25">
      <c r="A7189" s="10">
        <v>44130.75</v>
      </c>
      <c r="B7189" s="10">
        <f>DATE(1904,MONTH(Data_Warmte[[#This Row],[Datumtijd]]),DAY(Data_Warmte[[#This Row],[Datumtijd]]))+TIME(HOUR(Data_Warmte[[#This Row],[Datumtijd]]),MINUTE(Data_Warmte[[#This Row],[Datumtijd]]),SECOND(Data_Warmte[[#This Row],[Datumtijd]]))</f>
        <v>1761.75</v>
      </c>
      <c r="C7189" s="11">
        <v>1.8066616000000002E-4</v>
      </c>
      <c r="D7189" s="7">
        <f>Data_Warmte[[#This Row],[Fractie]]/MAX(Data_Warmte[Fractie])</f>
        <v>0.43739927279826635</v>
      </c>
    </row>
    <row r="7190" spans="1:4" x14ac:dyDescent="0.25">
      <c r="A7190" s="10">
        <v>44130.791666666664</v>
      </c>
      <c r="B7190" s="10">
        <f>DATE(1904,MONTH(Data_Warmte[[#This Row],[Datumtijd]]),DAY(Data_Warmte[[#This Row],[Datumtijd]]))+TIME(HOUR(Data_Warmte[[#This Row],[Datumtijd]]),MINUTE(Data_Warmte[[#This Row],[Datumtijd]]),SECOND(Data_Warmte[[#This Row],[Datumtijd]]))</f>
        <v>1761.7916666666667</v>
      </c>
      <c r="C7190" s="11">
        <v>1.7487408E-4</v>
      </c>
      <c r="D7190" s="7">
        <f>Data_Warmte[[#This Row],[Fractie]]/MAX(Data_Warmte[Fractie])</f>
        <v>0.42337643874904879</v>
      </c>
    </row>
    <row r="7191" spans="1:4" x14ac:dyDescent="0.25">
      <c r="A7191" s="10">
        <v>44130.833333333336</v>
      </c>
      <c r="B7191" s="10">
        <f>DATE(1904,MONTH(Data_Warmte[[#This Row],[Datumtijd]]),DAY(Data_Warmte[[#This Row],[Datumtijd]]))+TIME(HOUR(Data_Warmte[[#This Row],[Datumtijd]]),MINUTE(Data_Warmte[[#This Row],[Datumtijd]]),SECOND(Data_Warmte[[#This Row],[Datumtijd]]))</f>
        <v>1761.8333333333333</v>
      </c>
      <c r="C7191" s="11">
        <v>1.6406561999999998E-4</v>
      </c>
      <c r="D7191" s="7">
        <f>Data_Warmte[[#This Row],[Fractie]]/MAX(Data_Warmte[Fractie])</f>
        <v>0.39720876825630597</v>
      </c>
    </row>
    <row r="7192" spans="1:4" x14ac:dyDescent="0.25">
      <c r="A7192" s="10">
        <v>44130.875</v>
      </c>
      <c r="B7192" s="10">
        <f>DATE(1904,MONTH(Data_Warmte[[#This Row],[Datumtijd]]),DAY(Data_Warmte[[#This Row],[Datumtijd]]))+TIME(HOUR(Data_Warmte[[#This Row],[Datumtijd]]),MINUTE(Data_Warmte[[#This Row],[Datumtijd]]),SECOND(Data_Warmte[[#This Row],[Datumtijd]]))</f>
        <v>1761.875</v>
      </c>
      <c r="C7192" s="11">
        <v>1.4344075000000001E-4</v>
      </c>
      <c r="D7192" s="7">
        <f>Data_Warmte[[#This Row],[Fractie]]/MAX(Data_Warmte[Fractie])</f>
        <v>0.34727521600967176</v>
      </c>
    </row>
    <row r="7193" spans="1:4" x14ac:dyDescent="0.25">
      <c r="A7193" s="10">
        <v>44130.916666666664</v>
      </c>
      <c r="B7193" s="10">
        <f>DATE(1904,MONTH(Data_Warmte[[#This Row],[Datumtijd]]),DAY(Data_Warmte[[#This Row],[Datumtijd]]))+TIME(HOUR(Data_Warmte[[#This Row],[Datumtijd]]),MINUTE(Data_Warmte[[#This Row],[Datumtijd]]),SECOND(Data_Warmte[[#This Row],[Datumtijd]]))</f>
        <v>1761.9166666666667</v>
      </c>
      <c r="C7193" s="11">
        <v>1.1583911999999999E-4</v>
      </c>
      <c r="D7193" s="7">
        <f>Data_Warmte[[#This Row],[Fractie]]/MAX(Data_Warmte[Fractie])</f>
        <v>0.28045067681513297</v>
      </c>
    </row>
    <row r="7194" spans="1:4" x14ac:dyDescent="0.25">
      <c r="A7194" s="10">
        <v>44130.958333333336</v>
      </c>
      <c r="B7194" s="10">
        <f>DATE(1904,MONTH(Data_Warmte[[#This Row],[Datumtijd]]),DAY(Data_Warmte[[#This Row],[Datumtijd]]))+TIME(HOUR(Data_Warmte[[#This Row],[Datumtijd]]),MINUTE(Data_Warmte[[#This Row],[Datumtijd]]),SECOND(Data_Warmte[[#This Row],[Datumtijd]]))</f>
        <v>1761.9583333333333</v>
      </c>
      <c r="C7194" s="11">
        <v>8.2795360000000008E-5</v>
      </c>
      <c r="D7194" s="7">
        <f>Data_Warmte[[#This Row],[Fractie]]/MAX(Data_Warmte[Fractie])</f>
        <v>0.20045054511077598</v>
      </c>
    </row>
    <row r="7195" spans="1:4" x14ac:dyDescent="0.25">
      <c r="A7195" s="10">
        <v>44131</v>
      </c>
      <c r="B7195" s="10">
        <f>DATE(1904,MONTH(Data_Warmte[[#This Row],[Datumtijd]]),DAY(Data_Warmte[[#This Row],[Datumtijd]]))+TIME(HOUR(Data_Warmte[[#This Row],[Datumtijd]]),MINUTE(Data_Warmte[[#This Row],[Datumtijd]]),SECOND(Data_Warmte[[#This Row],[Datumtijd]]))</f>
        <v>1762</v>
      </c>
      <c r="C7195" s="11">
        <v>4.9748260000000003E-5</v>
      </c>
      <c r="D7195" s="7">
        <f>Data_Warmte[[#This Row],[Fractie]]/MAX(Data_Warmte[Fractie])</f>
        <v>0.12044232714626292</v>
      </c>
    </row>
    <row r="7196" spans="1:4" x14ac:dyDescent="0.25">
      <c r="A7196" s="10">
        <v>44131.041666666664</v>
      </c>
      <c r="B7196" s="10">
        <f>DATE(1904,MONTH(Data_Warmte[[#This Row],[Datumtijd]]),DAY(Data_Warmte[[#This Row],[Datumtijd]]))+TIME(HOUR(Data_Warmte[[#This Row],[Datumtijd]]),MINUTE(Data_Warmte[[#This Row],[Datumtijd]]),SECOND(Data_Warmte[[#This Row],[Datumtijd]]))</f>
        <v>1762.0416666666667</v>
      </c>
      <c r="C7196" s="11">
        <v>3.4264799999999998E-5</v>
      </c>
      <c r="D7196" s="7">
        <f>Data_Warmte[[#This Row],[Fractie]]/MAX(Data_Warmte[Fractie])</f>
        <v>8.2956313471089629E-2</v>
      </c>
    </row>
    <row r="7197" spans="1:4" x14ac:dyDescent="0.25">
      <c r="A7197" s="10">
        <v>44131.083333333336</v>
      </c>
      <c r="B7197" s="10">
        <f>DATE(1904,MONTH(Data_Warmte[[#This Row],[Datumtijd]]),DAY(Data_Warmte[[#This Row],[Datumtijd]]))+TIME(HOUR(Data_Warmte[[#This Row],[Datumtijd]]),MINUTE(Data_Warmte[[#This Row],[Datumtijd]]),SECOND(Data_Warmte[[#This Row],[Datumtijd]]))</f>
        <v>1762.0833333333333</v>
      </c>
      <c r="C7197" s="11">
        <v>3.1176899999999996E-5</v>
      </c>
      <c r="D7197" s="7">
        <f>Data_Warmte[[#This Row],[Fractie]]/MAX(Data_Warmte[Fractie])</f>
        <v>7.548039648434586E-2</v>
      </c>
    </row>
    <row r="7198" spans="1:4" x14ac:dyDescent="0.25">
      <c r="A7198" s="10">
        <v>44131.125</v>
      </c>
      <c r="B7198" s="10">
        <f>DATE(1904,MONTH(Data_Warmte[[#This Row],[Datumtijd]]),DAY(Data_Warmte[[#This Row],[Datumtijd]]))+TIME(HOUR(Data_Warmte[[#This Row],[Datumtijd]]),MINUTE(Data_Warmte[[#This Row],[Datumtijd]]),SECOND(Data_Warmte[[#This Row],[Datumtijd]]))</f>
        <v>1762.125</v>
      </c>
      <c r="C7198" s="11">
        <v>2.9820400000000003E-5</v>
      </c>
      <c r="D7198" s="7">
        <f>Data_Warmte[[#This Row],[Fractie]]/MAX(Data_Warmte[Fractie])</f>
        <v>7.2196261184459903E-2</v>
      </c>
    </row>
    <row r="7199" spans="1:4" x14ac:dyDescent="0.25">
      <c r="A7199" s="10">
        <v>44131.166666666664</v>
      </c>
      <c r="B7199" s="10">
        <f>DATE(1904,MONTH(Data_Warmte[[#This Row],[Datumtijd]]),DAY(Data_Warmte[[#This Row],[Datumtijd]]))+TIME(HOUR(Data_Warmte[[#This Row],[Datumtijd]]),MINUTE(Data_Warmte[[#This Row],[Datumtijd]]),SECOND(Data_Warmte[[#This Row],[Datumtijd]]))</f>
        <v>1762.1666666666667</v>
      </c>
      <c r="C7199" s="11">
        <v>3.278564000000001E-5</v>
      </c>
      <c r="D7199" s="7">
        <f>Data_Warmte[[#This Row],[Fractie]]/MAX(Data_Warmte[Fractie])</f>
        <v>7.9375213898528404E-2</v>
      </c>
    </row>
    <row r="7200" spans="1:4" x14ac:dyDescent="0.25">
      <c r="A7200" s="10">
        <v>44131.208333333336</v>
      </c>
      <c r="B7200" s="10">
        <f>DATE(1904,MONTH(Data_Warmte[[#This Row],[Datumtijd]]),DAY(Data_Warmte[[#This Row],[Datumtijd]]))+TIME(HOUR(Data_Warmte[[#This Row],[Datumtijd]]),MINUTE(Data_Warmte[[#This Row],[Datumtijd]]),SECOND(Data_Warmte[[#This Row],[Datumtijd]]))</f>
        <v>1762.2083333333333</v>
      </c>
      <c r="C7200" s="11">
        <v>4.0706820000000003E-5</v>
      </c>
      <c r="D7200" s="7">
        <f>Data_Warmte[[#This Row],[Fractie]]/MAX(Data_Warmte[Fractie])</f>
        <v>9.8552675641802118E-2</v>
      </c>
    </row>
    <row r="7201" spans="1:4" x14ac:dyDescent="0.25">
      <c r="A7201" s="10">
        <v>44131.25</v>
      </c>
      <c r="B7201" s="10">
        <f>DATE(1904,MONTH(Data_Warmte[[#This Row],[Datumtijd]]),DAY(Data_Warmte[[#This Row],[Datumtijd]]))+TIME(HOUR(Data_Warmte[[#This Row],[Datumtijd]]),MINUTE(Data_Warmte[[#This Row],[Datumtijd]]),SECOND(Data_Warmte[[#This Row],[Datumtijd]]))</f>
        <v>1762.25</v>
      </c>
      <c r="C7201" s="11">
        <v>7.495766E-5</v>
      </c>
      <c r="D7201" s="7">
        <f>Data_Warmte[[#This Row],[Fractie]]/MAX(Data_Warmte[Fractie])</f>
        <v>0.18147519145068283</v>
      </c>
    </row>
    <row r="7202" spans="1:4" x14ac:dyDescent="0.25">
      <c r="A7202" s="10">
        <v>44131.291666666664</v>
      </c>
      <c r="B7202" s="10">
        <f>DATE(1904,MONTH(Data_Warmte[[#This Row],[Datumtijd]]),DAY(Data_Warmte[[#This Row],[Datumtijd]]))+TIME(HOUR(Data_Warmte[[#This Row],[Datumtijd]]),MINUTE(Data_Warmte[[#This Row],[Datumtijd]]),SECOND(Data_Warmte[[#This Row],[Datumtijd]]))</f>
        <v>1762.2916666666667</v>
      </c>
      <c r="C7202" s="11">
        <v>1.4218744999999999E-4</v>
      </c>
      <c r="D7202" s="7">
        <f>Data_Warmte[[#This Row],[Fractie]]/MAX(Data_Warmte[Fractie])</f>
        <v>0.34424093162239039</v>
      </c>
    </row>
    <row r="7203" spans="1:4" x14ac:dyDescent="0.25">
      <c r="A7203" s="10">
        <v>44131.333333333336</v>
      </c>
      <c r="B7203" s="10">
        <f>DATE(1904,MONTH(Data_Warmte[[#This Row],[Datumtijd]]),DAY(Data_Warmte[[#This Row],[Datumtijd]]))+TIME(HOUR(Data_Warmte[[#This Row],[Datumtijd]]),MINUTE(Data_Warmte[[#This Row],[Datumtijd]]),SECOND(Data_Warmte[[#This Row],[Datumtijd]]))</f>
        <v>1762.3333333333333</v>
      </c>
      <c r="C7203" s="11">
        <v>1.8139609999999996E-4</v>
      </c>
      <c r="D7203" s="7">
        <f>Data_Warmte[[#This Row],[Fractie]]/MAX(Data_Warmte[Fractie])</f>
        <v>0.43916648379774925</v>
      </c>
    </row>
    <row r="7204" spans="1:4" x14ac:dyDescent="0.25">
      <c r="A7204" s="10">
        <v>44131.375</v>
      </c>
      <c r="B7204" s="10">
        <f>DATE(1904,MONTH(Data_Warmte[[#This Row],[Datumtijd]]),DAY(Data_Warmte[[#This Row],[Datumtijd]]))+TIME(HOUR(Data_Warmte[[#This Row],[Datumtijd]]),MINUTE(Data_Warmte[[#This Row],[Datumtijd]]),SECOND(Data_Warmte[[#This Row],[Datumtijd]]))</f>
        <v>1762.375</v>
      </c>
      <c r="C7204" s="11">
        <v>1.7665265999999998E-4</v>
      </c>
      <c r="D7204" s="7">
        <f>Data_Warmte[[#This Row],[Fractie]]/MAX(Data_Warmte[Fractie])</f>
        <v>0.42768244491320001</v>
      </c>
    </row>
    <row r="7205" spans="1:4" x14ac:dyDescent="0.25">
      <c r="A7205" s="10">
        <v>44131.416666666664</v>
      </c>
      <c r="B7205" s="10">
        <f>DATE(1904,MONTH(Data_Warmte[[#This Row],[Datumtijd]]),DAY(Data_Warmte[[#This Row],[Datumtijd]]))+TIME(HOUR(Data_Warmte[[#This Row],[Datumtijd]]),MINUTE(Data_Warmte[[#This Row],[Datumtijd]]),SECOND(Data_Warmte[[#This Row],[Datumtijd]]))</f>
        <v>1762.4166666666667</v>
      </c>
      <c r="C7205" s="11">
        <v>1.5381768000000001E-4</v>
      </c>
      <c r="D7205" s="7">
        <f>Data_Warmte[[#This Row],[Fractie]]/MAX(Data_Warmte[Fractie])</f>
        <v>0.37239813684818696</v>
      </c>
    </row>
    <row r="7206" spans="1:4" x14ac:dyDescent="0.25">
      <c r="A7206" s="10">
        <v>44131.458333333336</v>
      </c>
      <c r="B7206" s="10">
        <f>DATE(1904,MONTH(Data_Warmte[[#This Row],[Datumtijd]]),DAY(Data_Warmte[[#This Row],[Datumtijd]]))+TIME(HOUR(Data_Warmte[[#This Row],[Datumtijd]]),MINUTE(Data_Warmte[[#This Row],[Datumtijd]]),SECOND(Data_Warmte[[#This Row],[Datumtijd]]))</f>
        <v>1762.4583333333333</v>
      </c>
      <c r="C7206" s="11">
        <v>1.2555758E-4</v>
      </c>
      <c r="D7206" s="7">
        <f>Data_Warmte[[#This Row],[Fractie]]/MAX(Data_Warmte[Fractie])</f>
        <v>0.30397941809528772</v>
      </c>
    </row>
    <row r="7207" spans="1:4" x14ac:dyDescent="0.25">
      <c r="A7207" s="10">
        <v>44131.5</v>
      </c>
      <c r="B7207" s="10">
        <f>DATE(1904,MONTH(Data_Warmte[[#This Row],[Datumtijd]]),DAY(Data_Warmte[[#This Row],[Datumtijd]]))+TIME(HOUR(Data_Warmte[[#This Row],[Datumtijd]]),MINUTE(Data_Warmte[[#This Row],[Datumtijd]]),SECOND(Data_Warmte[[#This Row],[Datumtijd]]))</f>
        <v>1762.5</v>
      </c>
      <c r="C7207" s="11">
        <v>1.0775641999999999E-4</v>
      </c>
      <c r="D7207" s="7">
        <f>Data_Warmte[[#This Row],[Fractie]]/MAX(Data_Warmte[Fractie])</f>
        <v>0.26088216934120123</v>
      </c>
    </row>
    <row r="7208" spans="1:4" x14ac:dyDescent="0.25">
      <c r="A7208" s="10">
        <v>44131.541666666664</v>
      </c>
      <c r="B7208" s="10">
        <f>DATE(1904,MONTH(Data_Warmte[[#This Row],[Datumtijd]]),DAY(Data_Warmte[[#This Row],[Datumtijd]]))+TIME(HOUR(Data_Warmte[[#This Row],[Datumtijd]]),MINUTE(Data_Warmte[[#This Row],[Datumtijd]]),SECOND(Data_Warmte[[#This Row],[Datumtijd]]))</f>
        <v>1762.5416666666667</v>
      </c>
      <c r="C7208" s="11">
        <v>1.0419335000000002E-4</v>
      </c>
      <c r="D7208" s="7">
        <f>Data_Warmte[[#This Row],[Fractie]]/MAX(Data_Warmte[Fractie])</f>
        <v>0.25225584869028739</v>
      </c>
    </row>
    <row r="7209" spans="1:4" x14ac:dyDescent="0.25">
      <c r="A7209" s="10">
        <v>44131.583333333336</v>
      </c>
      <c r="B7209" s="10">
        <f>DATE(1904,MONTH(Data_Warmte[[#This Row],[Datumtijd]]),DAY(Data_Warmte[[#This Row],[Datumtijd]]))+TIME(HOUR(Data_Warmte[[#This Row],[Datumtijd]]),MINUTE(Data_Warmte[[#This Row],[Datumtijd]]),SECOND(Data_Warmte[[#This Row],[Datumtijd]]))</f>
        <v>1762.5833333333333</v>
      </c>
      <c r="C7209" s="11">
        <v>1.0116552999999998E-4</v>
      </c>
      <c r="D7209" s="7">
        <f>Data_Warmte[[#This Row],[Fractie]]/MAX(Data_Warmte[Fractie])</f>
        <v>0.24492538754491258</v>
      </c>
    </row>
    <row r="7210" spans="1:4" x14ac:dyDescent="0.25">
      <c r="A7210" s="10">
        <v>44131.625</v>
      </c>
      <c r="B7210" s="10">
        <f>DATE(1904,MONTH(Data_Warmte[[#This Row],[Datumtijd]]),DAY(Data_Warmte[[#This Row],[Datumtijd]]))+TIME(HOUR(Data_Warmte[[#This Row],[Datumtijd]]),MINUTE(Data_Warmte[[#This Row],[Datumtijd]]),SECOND(Data_Warmte[[#This Row],[Datumtijd]]))</f>
        <v>1762.625</v>
      </c>
      <c r="C7210" s="11">
        <v>1.0452052000000002E-4</v>
      </c>
      <c r="D7210" s="7">
        <f>Data_Warmte[[#This Row],[Fractie]]/MAX(Data_Warmte[Fractie])</f>
        <v>0.25304793903017953</v>
      </c>
    </row>
    <row r="7211" spans="1:4" x14ac:dyDescent="0.25">
      <c r="A7211" s="10">
        <v>44131.666666666664</v>
      </c>
      <c r="B7211" s="10">
        <f>DATE(1904,MONTH(Data_Warmte[[#This Row],[Datumtijd]]),DAY(Data_Warmte[[#This Row],[Datumtijd]]))+TIME(HOUR(Data_Warmte[[#This Row],[Datumtijd]]),MINUTE(Data_Warmte[[#This Row],[Datumtijd]]),SECOND(Data_Warmte[[#This Row],[Datumtijd]]))</f>
        <v>1762.6666666666667</v>
      </c>
      <c r="C7211" s="11">
        <v>1.2361183E-4</v>
      </c>
      <c r="D7211" s="7">
        <f>Data_Warmte[[#This Row],[Fractie]]/MAX(Data_Warmte[Fractie])</f>
        <v>0.29926868734722051</v>
      </c>
    </row>
    <row r="7212" spans="1:4" x14ac:dyDescent="0.25">
      <c r="A7212" s="10">
        <v>44131.708333333336</v>
      </c>
      <c r="B7212" s="10">
        <f>DATE(1904,MONTH(Data_Warmte[[#This Row],[Datumtijd]]),DAY(Data_Warmte[[#This Row],[Datumtijd]]))+TIME(HOUR(Data_Warmte[[#This Row],[Datumtijd]]),MINUTE(Data_Warmte[[#This Row],[Datumtijd]]),SECOND(Data_Warmte[[#This Row],[Datumtijd]]))</f>
        <v>1762.7083333333333</v>
      </c>
      <c r="C7212" s="11">
        <v>1.6167454999999997E-4</v>
      </c>
      <c r="D7212" s="7">
        <f>Data_Warmte[[#This Row],[Fractie]]/MAX(Data_Warmte[Fractie])</f>
        <v>0.39141990176791785</v>
      </c>
    </row>
    <row r="7213" spans="1:4" x14ac:dyDescent="0.25">
      <c r="A7213" s="10">
        <v>44131.75</v>
      </c>
      <c r="B7213" s="10">
        <f>DATE(1904,MONTH(Data_Warmte[[#This Row],[Datumtijd]]),DAY(Data_Warmte[[#This Row],[Datumtijd]]))+TIME(HOUR(Data_Warmte[[#This Row],[Datumtijd]]),MINUTE(Data_Warmte[[#This Row],[Datumtijd]]),SECOND(Data_Warmte[[#This Row],[Datumtijd]]))</f>
        <v>1762.75</v>
      </c>
      <c r="C7213" s="11">
        <v>1.9422844000000001E-4</v>
      </c>
      <c r="D7213" s="7">
        <f>Data_Warmte[[#This Row],[Fractie]]/MAX(Data_Warmte[Fractie])</f>
        <v>0.47023404057927454</v>
      </c>
    </row>
    <row r="7214" spans="1:4" x14ac:dyDescent="0.25">
      <c r="A7214" s="10">
        <v>44131.791666666664</v>
      </c>
      <c r="B7214" s="10">
        <f>DATE(1904,MONTH(Data_Warmte[[#This Row],[Datumtijd]]),DAY(Data_Warmte[[#This Row],[Datumtijd]]))+TIME(HOUR(Data_Warmte[[#This Row],[Datumtijd]]),MINUTE(Data_Warmte[[#This Row],[Datumtijd]]),SECOND(Data_Warmte[[#This Row],[Datumtijd]]))</f>
        <v>1762.7916666666667</v>
      </c>
      <c r="C7214" s="11">
        <v>1.8623363999999999E-4</v>
      </c>
      <c r="D7214" s="7">
        <f>Data_Warmte[[#This Row],[Fractie]]/MAX(Data_Warmte[Fractie])</f>
        <v>0.4508783421675322</v>
      </c>
    </row>
    <row r="7215" spans="1:4" x14ac:dyDescent="0.25">
      <c r="A7215" s="10">
        <v>44131.833333333336</v>
      </c>
      <c r="B7215" s="10">
        <f>DATE(1904,MONTH(Data_Warmte[[#This Row],[Datumtijd]]),DAY(Data_Warmte[[#This Row],[Datumtijd]]))+TIME(HOUR(Data_Warmte[[#This Row],[Datumtijd]]),MINUTE(Data_Warmte[[#This Row],[Datumtijd]]),SECOND(Data_Warmte[[#This Row],[Datumtijd]]))</f>
        <v>1762.8333333333333</v>
      </c>
      <c r="C7215" s="11">
        <v>1.7552904999999997E-4</v>
      </c>
      <c r="D7215" s="7">
        <f>Data_Warmte[[#This Row],[Fractie]]/MAX(Data_Warmte[Fractie])</f>
        <v>0.42496214468149712</v>
      </c>
    </row>
    <row r="7216" spans="1:4" x14ac:dyDescent="0.25">
      <c r="A7216" s="10">
        <v>44131.875</v>
      </c>
      <c r="B7216" s="10">
        <f>DATE(1904,MONTH(Data_Warmte[[#This Row],[Datumtijd]]),DAY(Data_Warmte[[#This Row],[Datumtijd]]))+TIME(HOUR(Data_Warmte[[#This Row],[Datumtijd]]),MINUTE(Data_Warmte[[#This Row],[Datumtijd]]),SECOND(Data_Warmte[[#This Row],[Datumtijd]]))</f>
        <v>1762.875</v>
      </c>
      <c r="C7216" s="11">
        <v>1.54234E-4</v>
      </c>
      <c r="D7216" s="7">
        <f>Data_Warmte[[#This Row],[Fractie]]/MAX(Data_Warmte[Fractie])</f>
        <v>0.37340606254523706</v>
      </c>
    </row>
    <row r="7217" spans="1:4" x14ac:dyDescent="0.25">
      <c r="A7217" s="10">
        <v>44131.916666666664</v>
      </c>
      <c r="B7217" s="10">
        <f>DATE(1904,MONTH(Data_Warmte[[#This Row],[Datumtijd]]),DAY(Data_Warmte[[#This Row],[Datumtijd]]))+TIME(HOUR(Data_Warmte[[#This Row],[Datumtijd]]),MINUTE(Data_Warmte[[#This Row],[Datumtijd]]),SECOND(Data_Warmte[[#This Row],[Datumtijd]]))</f>
        <v>1762.9166666666667</v>
      </c>
      <c r="C7217" s="11">
        <v>1.2407888999999998E-4</v>
      </c>
      <c r="D7217" s="7">
        <f>Data_Warmte[[#This Row],[Fractie]]/MAX(Data_Warmte[Fractie])</f>
        <v>0.30039945640963461</v>
      </c>
    </row>
    <row r="7218" spans="1:4" x14ac:dyDescent="0.25">
      <c r="A7218" s="10">
        <v>44131.958333333336</v>
      </c>
      <c r="B7218" s="10">
        <f>DATE(1904,MONTH(Data_Warmte[[#This Row],[Datumtijd]]),DAY(Data_Warmte[[#This Row],[Datumtijd]]))+TIME(HOUR(Data_Warmte[[#This Row],[Datumtijd]]),MINUTE(Data_Warmte[[#This Row],[Datumtijd]]),SECOND(Data_Warmte[[#This Row],[Datumtijd]]))</f>
        <v>1762.9583333333333</v>
      </c>
      <c r="C7218" s="11">
        <v>8.837049999999999E-5</v>
      </c>
      <c r="D7218" s="7">
        <f>Data_Warmte[[#This Row],[Fractie]]/MAX(Data_Warmte[Fractie])</f>
        <v>0.2139481596156092</v>
      </c>
    </row>
    <row r="7219" spans="1:4" x14ac:dyDescent="0.25">
      <c r="A7219" s="10">
        <v>44132</v>
      </c>
      <c r="B7219" s="10">
        <f>DATE(1904,MONTH(Data_Warmte[[#This Row],[Datumtijd]]),DAY(Data_Warmte[[#This Row],[Datumtijd]]))+TIME(HOUR(Data_Warmte[[#This Row],[Datumtijd]]),MINUTE(Data_Warmte[[#This Row],[Datumtijd]]),SECOND(Data_Warmte[[#This Row],[Datumtijd]]))</f>
        <v>1763</v>
      </c>
      <c r="C7219" s="11">
        <v>5.4159259999999999E-5</v>
      </c>
      <c r="D7219" s="7">
        <f>Data_Warmte[[#This Row],[Fractie]]/MAX(Data_Warmte[Fractie])</f>
        <v>0.13112151683133261</v>
      </c>
    </row>
    <row r="7220" spans="1:4" x14ac:dyDescent="0.25">
      <c r="A7220" s="10">
        <v>44132.041666666664</v>
      </c>
      <c r="B7220" s="10">
        <f>DATE(1904,MONTH(Data_Warmte[[#This Row],[Datumtijd]]),DAY(Data_Warmte[[#This Row],[Datumtijd]]))+TIME(HOUR(Data_Warmte[[#This Row],[Datumtijd]]),MINUTE(Data_Warmte[[#This Row],[Datumtijd]]),SECOND(Data_Warmte[[#This Row],[Datumtijd]]))</f>
        <v>1763.0416666666667</v>
      </c>
      <c r="C7220" s="11">
        <v>3.8216400000000002E-5</v>
      </c>
      <c r="D7220" s="7">
        <f>Data_Warmte[[#This Row],[Fractie]]/MAX(Data_Warmte[Fractie])</f>
        <v>9.2523279229312597E-2</v>
      </c>
    </row>
    <row r="7221" spans="1:4" x14ac:dyDescent="0.25">
      <c r="A7221" s="10">
        <v>44132.083333333336</v>
      </c>
      <c r="B7221" s="10">
        <f>DATE(1904,MONTH(Data_Warmte[[#This Row],[Datumtijd]]),DAY(Data_Warmte[[#This Row],[Datumtijd]]))+TIME(HOUR(Data_Warmte[[#This Row],[Datumtijd]]),MINUTE(Data_Warmte[[#This Row],[Datumtijd]]),SECOND(Data_Warmte[[#This Row],[Datumtijd]]))</f>
        <v>1763.0833333333333</v>
      </c>
      <c r="C7221" s="11">
        <v>3.5667199999999996E-5</v>
      </c>
      <c r="D7221" s="7">
        <f>Data_Warmte[[#This Row],[Fractie]]/MAX(Data_Warmte[Fractie])</f>
        <v>8.6351574322221292E-2</v>
      </c>
    </row>
    <row r="7222" spans="1:4" x14ac:dyDescent="0.25">
      <c r="A7222" s="10">
        <v>44132.125</v>
      </c>
      <c r="B7222" s="10">
        <f>DATE(1904,MONTH(Data_Warmte[[#This Row],[Datumtijd]]),DAY(Data_Warmte[[#This Row],[Datumtijd]]))+TIME(HOUR(Data_Warmte[[#This Row],[Datumtijd]]),MINUTE(Data_Warmte[[#This Row],[Datumtijd]]),SECOND(Data_Warmte[[#This Row],[Datumtijd]]))</f>
        <v>1763.125</v>
      </c>
      <c r="C7222" s="11">
        <v>3.5268640000000006E-5</v>
      </c>
      <c r="D7222" s="7">
        <f>Data_Warmte[[#This Row],[Fractie]]/MAX(Data_Warmte[Fractie])</f>
        <v>8.5386646224084525E-2</v>
      </c>
    </row>
    <row r="7223" spans="1:4" x14ac:dyDescent="0.25">
      <c r="A7223" s="10">
        <v>44132.166666666664</v>
      </c>
      <c r="B7223" s="10">
        <f>DATE(1904,MONTH(Data_Warmte[[#This Row],[Datumtijd]]),DAY(Data_Warmte[[#This Row],[Datumtijd]]))+TIME(HOUR(Data_Warmte[[#This Row],[Datumtijd]]),MINUTE(Data_Warmte[[#This Row],[Datumtijd]]),SECOND(Data_Warmte[[#This Row],[Datumtijd]]))</f>
        <v>1763.1666666666667</v>
      </c>
      <c r="C7223" s="11">
        <v>3.8172320000000009E-5</v>
      </c>
      <c r="D7223" s="7">
        <f>Data_Warmte[[#This Row],[Fractie]]/MAX(Data_Warmte[Fractie])</f>
        <v>9.2416559963541159E-2</v>
      </c>
    </row>
    <row r="7224" spans="1:4" x14ac:dyDescent="0.25">
      <c r="A7224" s="10">
        <v>44132.208333333336</v>
      </c>
      <c r="B7224" s="10">
        <f>DATE(1904,MONTH(Data_Warmte[[#This Row],[Datumtijd]]),DAY(Data_Warmte[[#This Row],[Datumtijd]]))+TIME(HOUR(Data_Warmte[[#This Row],[Datumtijd]]),MINUTE(Data_Warmte[[#This Row],[Datumtijd]]),SECOND(Data_Warmte[[#This Row],[Datumtijd]]))</f>
        <v>1763.2083333333333</v>
      </c>
      <c r="C7224" s="11">
        <v>4.6704960000000005E-5</v>
      </c>
      <c r="D7224" s="7">
        <f>Data_Warmte[[#This Row],[Fractie]]/MAX(Data_Warmte[Fractie])</f>
        <v>0.11307438836399754</v>
      </c>
    </row>
    <row r="7225" spans="1:4" x14ac:dyDescent="0.25">
      <c r="A7225" s="10">
        <v>44132.25</v>
      </c>
      <c r="B7225" s="10">
        <f>DATE(1904,MONTH(Data_Warmte[[#This Row],[Datumtijd]]),DAY(Data_Warmte[[#This Row],[Datumtijd]]))+TIME(HOUR(Data_Warmte[[#This Row],[Datumtijd]]),MINUTE(Data_Warmte[[#This Row],[Datumtijd]]),SECOND(Data_Warmte[[#This Row],[Datumtijd]]))</f>
        <v>1763.25</v>
      </c>
      <c r="C7225" s="11">
        <v>8.2760319999999996E-5</v>
      </c>
      <c r="D7225" s="7">
        <f>Data_Warmte[[#This Row],[Fractie]]/MAX(Data_Warmte[Fractie])</f>
        <v>0.20036571201021716</v>
      </c>
    </row>
    <row r="7226" spans="1:4" x14ac:dyDescent="0.25">
      <c r="A7226" s="10">
        <v>44132.291666666664</v>
      </c>
      <c r="B7226" s="10">
        <f>DATE(1904,MONTH(Data_Warmte[[#This Row],[Datumtijd]]),DAY(Data_Warmte[[#This Row],[Datumtijd]]))+TIME(HOUR(Data_Warmte[[#This Row],[Datumtijd]]),MINUTE(Data_Warmte[[#This Row],[Datumtijd]]),SECOND(Data_Warmte[[#This Row],[Datumtijd]]))</f>
        <v>1763.2916666666667</v>
      </c>
      <c r="C7226" s="11">
        <v>1.4944719999999999E-4</v>
      </c>
      <c r="D7226" s="7">
        <f>Data_Warmte[[#This Row],[Fractie]]/MAX(Data_Warmte[Fractie])</f>
        <v>0.36181704754081817</v>
      </c>
    </row>
    <row r="7227" spans="1:4" x14ac:dyDescent="0.25">
      <c r="A7227" s="10">
        <v>44132.333333333336</v>
      </c>
      <c r="B7227" s="10">
        <f>DATE(1904,MONTH(Data_Warmte[[#This Row],[Datumtijd]]),DAY(Data_Warmte[[#This Row],[Datumtijd]]))+TIME(HOUR(Data_Warmte[[#This Row],[Datumtijd]]),MINUTE(Data_Warmte[[#This Row],[Datumtijd]]),SECOND(Data_Warmte[[#This Row],[Datumtijd]]))</f>
        <v>1763.3333333333333</v>
      </c>
      <c r="C7227" s="11">
        <v>1.8978139999999998E-4</v>
      </c>
      <c r="D7227" s="7">
        <f>Data_Warmte[[#This Row],[Fractie]]/MAX(Data_Warmte[Fractie])</f>
        <v>0.45946759675767113</v>
      </c>
    </row>
    <row r="7228" spans="1:4" x14ac:dyDescent="0.25">
      <c r="A7228" s="10">
        <v>44132.375</v>
      </c>
      <c r="B7228" s="10">
        <f>DATE(1904,MONTH(Data_Warmte[[#This Row],[Datumtijd]]),DAY(Data_Warmte[[#This Row],[Datumtijd]]))+TIME(HOUR(Data_Warmte[[#This Row],[Datumtijd]]),MINUTE(Data_Warmte[[#This Row],[Datumtijd]]),SECOND(Data_Warmte[[#This Row],[Datumtijd]]))</f>
        <v>1763.375</v>
      </c>
      <c r="C7228" s="11">
        <v>1.8744187999999998E-4</v>
      </c>
      <c r="D7228" s="7">
        <f>Data_Warmte[[#This Row],[Fractie]]/MAX(Data_Warmte[Fractie])</f>
        <v>0.45380353467378665</v>
      </c>
    </row>
    <row r="7229" spans="1:4" x14ac:dyDescent="0.25">
      <c r="A7229" s="10">
        <v>44132.416666666664</v>
      </c>
      <c r="B7229" s="10">
        <f>DATE(1904,MONTH(Data_Warmte[[#This Row],[Datumtijd]]),DAY(Data_Warmte[[#This Row],[Datumtijd]]))+TIME(HOUR(Data_Warmte[[#This Row],[Datumtijd]]),MINUTE(Data_Warmte[[#This Row],[Datumtijd]]),SECOND(Data_Warmte[[#This Row],[Datumtijd]]))</f>
        <v>1763.4166666666667</v>
      </c>
      <c r="C7229" s="11">
        <v>1.6506264000000004E-4</v>
      </c>
      <c r="D7229" s="7">
        <f>Data_Warmte[[#This Row],[Fractie]]/MAX(Data_Warmte[Fractie])</f>
        <v>0.39962258954395247</v>
      </c>
    </row>
    <row r="7230" spans="1:4" x14ac:dyDescent="0.25">
      <c r="A7230" s="10">
        <v>44132.458333333336</v>
      </c>
      <c r="B7230" s="10">
        <f>DATE(1904,MONTH(Data_Warmte[[#This Row],[Datumtijd]]),DAY(Data_Warmte[[#This Row],[Datumtijd]]))+TIME(HOUR(Data_Warmte[[#This Row],[Datumtijd]]),MINUTE(Data_Warmte[[#This Row],[Datumtijd]]),SECOND(Data_Warmte[[#This Row],[Datumtijd]]))</f>
        <v>1763.4583333333333</v>
      </c>
      <c r="C7230" s="11">
        <v>1.3666477999999999E-4</v>
      </c>
      <c r="D7230" s="7">
        <f>Data_Warmte[[#This Row],[Fractie]]/MAX(Data_Warmte[Fractie])</f>
        <v>0.33087034887515759</v>
      </c>
    </row>
    <row r="7231" spans="1:4" x14ac:dyDescent="0.25">
      <c r="A7231" s="10">
        <v>44132.5</v>
      </c>
      <c r="B7231" s="10">
        <f>DATE(1904,MONTH(Data_Warmte[[#This Row],[Datumtijd]]),DAY(Data_Warmte[[#This Row],[Datumtijd]]))+TIME(HOUR(Data_Warmte[[#This Row],[Datumtijd]]),MINUTE(Data_Warmte[[#This Row],[Datumtijd]]),SECOND(Data_Warmte[[#This Row],[Datumtijd]]))</f>
        <v>1763.5</v>
      </c>
      <c r="C7231" s="11">
        <v>1.1894933E-4</v>
      </c>
      <c r="D7231" s="7">
        <f>Data_Warmte[[#This Row],[Fractie]]/MAX(Data_Warmte[Fractie])</f>
        <v>0.28798060711447571</v>
      </c>
    </row>
    <row r="7232" spans="1:4" x14ac:dyDescent="0.25">
      <c r="A7232" s="10">
        <v>44132.541666666664</v>
      </c>
      <c r="B7232" s="10">
        <f>DATE(1904,MONTH(Data_Warmte[[#This Row],[Datumtijd]]),DAY(Data_Warmte[[#This Row],[Datumtijd]]))+TIME(HOUR(Data_Warmte[[#This Row],[Datumtijd]]),MINUTE(Data_Warmte[[#This Row],[Datumtijd]]),SECOND(Data_Warmte[[#This Row],[Datumtijd]]))</f>
        <v>1763.5416666666667</v>
      </c>
      <c r="C7232" s="11">
        <v>1.1334650000000002E-4</v>
      </c>
      <c r="D7232" s="7">
        <f>Data_Warmte[[#This Row],[Fractie]]/MAX(Data_Warmte[Fractie])</f>
        <v>0.27441595412349884</v>
      </c>
    </row>
    <row r="7233" spans="1:4" x14ac:dyDescent="0.25">
      <c r="A7233" s="10">
        <v>44132.583333333336</v>
      </c>
      <c r="B7233" s="10">
        <f>DATE(1904,MONTH(Data_Warmte[[#This Row],[Datumtijd]]),DAY(Data_Warmte[[#This Row],[Datumtijd]]))+TIME(HOUR(Data_Warmte[[#This Row],[Datumtijd]]),MINUTE(Data_Warmte[[#This Row],[Datumtijd]]),SECOND(Data_Warmte[[#This Row],[Datumtijd]]))</f>
        <v>1763.5833333333333</v>
      </c>
      <c r="C7233" s="11">
        <v>1.0758345999999999E-4</v>
      </c>
      <c r="D7233" s="7">
        <f>Data_Warmte[[#This Row],[Fractie]]/MAX(Data_Warmte[Fractie])</f>
        <v>0.26046342695899094</v>
      </c>
    </row>
    <row r="7234" spans="1:4" x14ac:dyDescent="0.25">
      <c r="A7234" s="10">
        <v>44132.625</v>
      </c>
      <c r="B7234" s="10">
        <f>DATE(1904,MONTH(Data_Warmte[[#This Row],[Datumtijd]]),DAY(Data_Warmte[[#This Row],[Datumtijd]]))+TIME(HOUR(Data_Warmte[[#This Row],[Datumtijd]]),MINUTE(Data_Warmte[[#This Row],[Datumtijd]]),SECOND(Data_Warmte[[#This Row],[Datumtijd]]))</f>
        <v>1763.625</v>
      </c>
      <c r="C7234" s="11">
        <v>1.1093452000000001E-4</v>
      </c>
      <c r="D7234" s="7">
        <f>Data_Warmte[[#This Row],[Fractie]]/MAX(Data_Warmte[Fractie])</f>
        <v>0.26857646377287664</v>
      </c>
    </row>
    <row r="7235" spans="1:4" x14ac:dyDescent="0.25">
      <c r="A7235" s="10">
        <v>44132.666666666664</v>
      </c>
      <c r="B7235" s="10">
        <f>DATE(1904,MONTH(Data_Warmte[[#This Row],[Datumtijd]]),DAY(Data_Warmte[[#This Row],[Datumtijd]]))+TIME(HOUR(Data_Warmte[[#This Row],[Datumtijd]]),MINUTE(Data_Warmte[[#This Row],[Datumtijd]]),SECOND(Data_Warmte[[#This Row],[Datumtijd]]))</f>
        <v>1763.6666666666667</v>
      </c>
      <c r="C7235" s="11">
        <v>1.2741609999999999E-4</v>
      </c>
      <c r="D7235" s="7">
        <f>Data_Warmte[[#This Row],[Fractie]]/MAX(Data_Warmte[Fractie])</f>
        <v>0.30847896187526858</v>
      </c>
    </row>
    <row r="7236" spans="1:4" x14ac:dyDescent="0.25">
      <c r="A7236" s="10">
        <v>44132.708333333336</v>
      </c>
      <c r="B7236" s="10">
        <f>DATE(1904,MONTH(Data_Warmte[[#This Row],[Datumtijd]]),DAY(Data_Warmte[[#This Row],[Datumtijd]]))+TIME(HOUR(Data_Warmte[[#This Row],[Datumtijd]]),MINUTE(Data_Warmte[[#This Row],[Datumtijd]]),SECOND(Data_Warmte[[#This Row],[Datumtijd]]))</f>
        <v>1763.7083333333333</v>
      </c>
      <c r="C7236" s="11">
        <v>1.6661014999999998E-4</v>
      </c>
      <c r="D7236" s="7">
        <f>Data_Warmte[[#This Row],[Fractie]]/MAX(Data_Warmte[Fractie])</f>
        <v>0.40336916692539465</v>
      </c>
    </row>
    <row r="7237" spans="1:4" x14ac:dyDescent="0.25">
      <c r="A7237" s="10">
        <v>44132.75</v>
      </c>
      <c r="B7237" s="10">
        <f>DATE(1904,MONTH(Data_Warmte[[#This Row],[Datumtijd]]),DAY(Data_Warmte[[#This Row],[Datumtijd]]))+TIME(HOUR(Data_Warmte[[#This Row],[Datumtijd]]),MINUTE(Data_Warmte[[#This Row],[Datumtijd]]),SECOND(Data_Warmte[[#This Row],[Datumtijd]]))</f>
        <v>1763.75</v>
      </c>
      <c r="C7237" s="11">
        <v>2.0062912000000003E-4</v>
      </c>
      <c r="D7237" s="7">
        <f>Data_Warmte[[#This Row],[Fractie]]/MAX(Data_Warmte[Fractie])</f>
        <v>0.48573031712278669</v>
      </c>
    </row>
    <row r="7238" spans="1:4" x14ac:dyDescent="0.25">
      <c r="A7238" s="10">
        <v>44132.791666666664</v>
      </c>
      <c r="B7238" s="10">
        <f>DATE(1904,MONTH(Data_Warmte[[#This Row],[Datumtijd]]),DAY(Data_Warmte[[#This Row],[Datumtijd]]))+TIME(HOUR(Data_Warmte[[#This Row],[Datumtijd]]),MINUTE(Data_Warmte[[#This Row],[Datumtijd]]),SECOND(Data_Warmte[[#This Row],[Datumtijd]]))</f>
        <v>1763.7916666666667</v>
      </c>
      <c r="C7238" s="11">
        <v>1.9361844000000001E-4</v>
      </c>
      <c r="D7238" s="7">
        <f>Data_Warmte[[#This Row],[Fractie]]/MAX(Data_Warmte[Fractie])</f>
        <v>0.46875720863461512</v>
      </c>
    </row>
    <row r="7239" spans="1:4" x14ac:dyDescent="0.25">
      <c r="A7239" s="10">
        <v>44132.833333333336</v>
      </c>
      <c r="B7239" s="10">
        <f>DATE(1904,MONTH(Data_Warmte[[#This Row],[Datumtijd]]),DAY(Data_Warmte[[#This Row],[Datumtijd]]))+TIME(HOUR(Data_Warmte[[#This Row],[Datumtijd]]),MINUTE(Data_Warmte[[#This Row],[Datumtijd]]),SECOND(Data_Warmte[[#This Row],[Datumtijd]]))</f>
        <v>1763.8333333333333</v>
      </c>
      <c r="C7239" s="11">
        <v>1.8322189999999999E-4</v>
      </c>
      <c r="D7239" s="7">
        <f>Data_Warmte[[#This Row],[Fractie]]/MAX(Data_Warmte[Fractie])</f>
        <v>0.4435868112806331</v>
      </c>
    </row>
    <row r="7240" spans="1:4" x14ac:dyDescent="0.25">
      <c r="A7240" s="10">
        <v>44132.875</v>
      </c>
      <c r="B7240" s="10">
        <f>DATE(1904,MONTH(Data_Warmte[[#This Row],[Datumtijd]]),DAY(Data_Warmte[[#This Row],[Datumtijd]]))+TIME(HOUR(Data_Warmte[[#This Row],[Datumtijd]]),MINUTE(Data_Warmte[[#This Row],[Datumtijd]]),SECOND(Data_Warmte[[#This Row],[Datumtijd]]))</f>
        <v>1763.875</v>
      </c>
      <c r="C7240" s="11">
        <v>1.6120000000000002E-4</v>
      </c>
      <c r="D7240" s="7">
        <f>Data_Warmte[[#This Row],[Fractie]]/MAX(Data_Warmte[Fractie])</f>
        <v>0.39027099914605223</v>
      </c>
    </row>
    <row r="7241" spans="1:4" x14ac:dyDescent="0.25">
      <c r="A7241" s="10">
        <v>44132.916666666664</v>
      </c>
      <c r="B7241" s="10">
        <f>DATE(1904,MONTH(Data_Warmte[[#This Row],[Datumtijd]]),DAY(Data_Warmte[[#This Row],[Datumtijd]]))+TIME(HOUR(Data_Warmte[[#This Row],[Datumtijd]]),MINUTE(Data_Warmte[[#This Row],[Datumtijd]]),SECOND(Data_Warmte[[#This Row],[Datumtijd]]))</f>
        <v>1763.9166666666667</v>
      </c>
      <c r="C7241" s="11">
        <v>1.3356102000000001E-4</v>
      </c>
      <c r="D7241" s="7">
        <f>Data_Warmte[[#This Row],[Fractie]]/MAX(Data_Warmte[Fractie])</f>
        <v>0.32335603425785275</v>
      </c>
    </row>
    <row r="7242" spans="1:4" x14ac:dyDescent="0.25">
      <c r="A7242" s="10">
        <v>44132.958333333336</v>
      </c>
      <c r="B7242" s="10">
        <f>DATE(1904,MONTH(Data_Warmte[[#This Row],[Datumtijd]]),DAY(Data_Warmte[[#This Row],[Datumtijd]]))+TIME(HOUR(Data_Warmte[[#This Row],[Datumtijd]]),MINUTE(Data_Warmte[[#This Row],[Datumtijd]]),SECOND(Data_Warmte[[#This Row],[Datumtijd]]))</f>
        <v>1763.9583333333333</v>
      </c>
      <c r="C7242" s="11">
        <v>9.5527239999999999E-5</v>
      </c>
      <c r="D7242" s="7">
        <f>Data_Warmte[[#This Row],[Fractie]]/MAX(Data_Warmte[Fractie])</f>
        <v>0.23127488461826751</v>
      </c>
    </row>
    <row r="7243" spans="1:4" x14ac:dyDescent="0.25">
      <c r="A7243" s="10">
        <v>44133</v>
      </c>
      <c r="B7243" s="10">
        <f>DATE(1904,MONTH(Data_Warmte[[#This Row],[Datumtijd]]),DAY(Data_Warmte[[#This Row],[Datumtijd]]))+TIME(HOUR(Data_Warmte[[#This Row],[Datumtijd]]),MINUTE(Data_Warmte[[#This Row],[Datumtijd]]),SECOND(Data_Warmte[[#This Row],[Datumtijd]]))</f>
        <v>1764</v>
      </c>
      <c r="C7243" s="11">
        <v>5.7423399999999996E-5</v>
      </c>
      <c r="D7243" s="7">
        <f>Data_Warmte[[#This Row],[Fractie]]/MAX(Data_Warmte[Fractie])</f>
        <v>0.1390241171982842</v>
      </c>
    </row>
    <row r="7244" spans="1:4" x14ac:dyDescent="0.25">
      <c r="A7244" s="10">
        <v>44133.041666666664</v>
      </c>
      <c r="B7244" s="10">
        <f>DATE(1904,MONTH(Data_Warmte[[#This Row],[Datumtijd]]),DAY(Data_Warmte[[#This Row],[Datumtijd]]))+TIME(HOUR(Data_Warmte[[#This Row],[Datumtijd]]),MINUTE(Data_Warmte[[#This Row],[Datumtijd]]),SECOND(Data_Warmte[[#This Row],[Datumtijd]]))</f>
        <v>1764.0416666666667</v>
      </c>
      <c r="C7244" s="11">
        <v>4.1228160000000003E-5</v>
      </c>
      <c r="D7244" s="7">
        <f>Data_Warmte[[#This Row],[Fractie]]/MAX(Data_Warmte[Fractie])</f>
        <v>9.9814858536931172E-2</v>
      </c>
    </row>
    <row r="7245" spans="1:4" x14ac:dyDescent="0.25">
      <c r="A7245" s="10">
        <v>44133.083333333336</v>
      </c>
      <c r="B7245" s="10">
        <f>DATE(1904,MONTH(Data_Warmte[[#This Row],[Datumtijd]]),DAY(Data_Warmte[[#This Row],[Datumtijd]]))+TIME(HOUR(Data_Warmte[[#This Row],[Datumtijd]]),MINUTE(Data_Warmte[[#This Row],[Datumtijd]]),SECOND(Data_Warmte[[#This Row],[Datumtijd]]))</f>
        <v>1764.0833333333333</v>
      </c>
      <c r="C7245" s="11">
        <v>3.9310899999999997E-5</v>
      </c>
      <c r="D7245" s="7">
        <f>Data_Warmte[[#This Row],[Fractie]]/MAX(Data_Warmte[Fractie])</f>
        <v>9.5173103103787474E-2</v>
      </c>
    </row>
    <row r="7246" spans="1:4" x14ac:dyDescent="0.25">
      <c r="A7246" s="10">
        <v>44133.125</v>
      </c>
      <c r="B7246" s="10">
        <f>DATE(1904,MONTH(Data_Warmte[[#This Row],[Datumtijd]]),DAY(Data_Warmte[[#This Row],[Datumtijd]]))+TIME(HOUR(Data_Warmte[[#This Row],[Datumtijd]]),MINUTE(Data_Warmte[[#This Row],[Datumtijd]]),SECOND(Data_Warmte[[#This Row],[Datumtijd]]))</f>
        <v>1764.125</v>
      </c>
      <c r="C7246" s="11">
        <v>3.9670660000000003E-5</v>
      </c>
      <c r="D7246" s="7">
        <f>Data_Warmte[[#This Row],[Fractie]]/MAX(Data_Warmte[Fractie])</f>
        <v>9.6044095006100047E-2</v>
      </c>
    </row>
    <row r="7247" spans="1:4" x14ac:dyDescent="0.25">
      <c r="A7247" s="10">
        <v>44133.166666666664</v>
      </c>
      <c r="B7247" s="10">
        <f>DATE(1904,MONTH(Data_Warmte[[#This Row],[Datumtijd]]),DAY(Data_Warmte[[#This Row],[Datumtijd]]))+TIME(HOUR(Data_Warmte[[#This Row],[Datumtijd]]),MINUTE(Data_Warmte[[#This Row],[Datumtijd]]),SECOND(Data_Warmte[[#This Row],[Datumtijd]]))</f>
        <v>1764.1666666666667</v>
      </c>
      <c r="C7247" s="11">
        <v>4.3512960000000006E-5</v>
      </c>
      <c r="D7247" s="7">
        <f>Data_Warmte[[#This Row],[Fractie]]/MAX(Data_Warmte[Fractie])</f>
        <v>0.10534644153227174</v>
      </c>
    </row>
    <row r="7248" spans="1:4" x14ac:dyDescent="0.25">
      <c r="A7248" s="10">
        <v>44133.208333333336</v>
      </c>
      <c r="B7248" s="10">
        <f>DATE(1904,MONTH(Data_Warmte[[#This Row],[Datumtijd]]),DAY(Data_Warmte[[#This Row],[Datumtijd]]))+TIME(HOUR(Data_Warmte[[#This Row],[Datumtijd]]),MINUTE(Data_Warmte[[#This Row],[Datumtijd]]),SECOND(Data_Warmte[[#This Row],[Datumtijd]]))</f>
        <v>1764.2083333333333</v>
      </c>
      <c r="C7248" s="11">
        <v>5.348300000000001E-5</v>
      </c>
      <c r="D7248" s="7">
        <f>Data_Warmte[[#This Row],[Fractie]]/MAX(Data_Warmte[Fractie])</f>
        <v>0.12948426704297961</v>
      </c>
    </row>
    <row r="7249" spans="1:4" x14ac:dyDescent="0.25">
      <c r="A7249" s="10">
        <v>44133.25</v>
      </c>
      <c r="B7249" s="10">
        <f>DATE(1904,MONTH(Data_Warmte[[#This Row],[Datumtijd]]),DAY(Data_Warmte[[#This Row],[Datumtijd]]))+TIME(HOUR(Data_Warmte[[#This Row],[Datumtijd]]),MINUTE(Data_Warmte[[#This Row],[Datumtijd]]),SECOND(Data_Warmte[[#This Row],[Datumtijd]]))</f>
        <v>1764.25</v>
      </c>
      <c r="C7249" s="11">
        <v>9.0833280000000009E-5</v>
      </c>
      <c r="D7249" s="7">
        <f>Data_Warmte[[#This Row],[Fractie]]/MAX(Data_Warmte[Fractie])</f>
        <v>0.21991063859375387</v>
      </c>
    </row>
    <row r="7250" spans="1:4" x14ac:dyDescent="0.25">
      <c r="A7250" s="10">
        <v>44133.291666666664</v>
      </c>
      <c r="B7250" s="10">
        <f>DATE(1904,MONTH(Data_Warmte[[#This Row],[Datumtijd]]),DAY(Data_Warmte[[#This Row],[Datumtijd]]))+TIME(HOUR(Data_Warmte[[#This Row],[Datumtijd]]),MINUTE(Data_Warmte[[#This Row],[Datumtijd]]),SECOND(Data_Warmte[[#This Row],[Datumtijd]]))</f>
        <v>1764.2916666666667</v>
      </c>
      <c r="C7250" s="11">
        <v>1.5965175000000001E-4</v>
      </c>
      <c r="D7250" s="7">
        <f>Data_Warmte[[#This Row],[Fractie]]/MAX(Data_Warmte[Fractie])</f>
        <v>0.38652263019798844</v>
      </c>
    </row>
    <row r="7251" spans="1:4" x14ac:dyDescent="0.25">
      <c r="A7251" s="10">
        <v>44133.333333333336</v>
      </c>
      <c r="B7251" s="10">
        <f>DATE(1904,MONTH(Data_Warmte[[#This Row],[Datumtijd]]),DAY(Data_Warmte[[#This Row],[Datumtijd]]))+TIME(HOUR(Data_Warmte[[#This Row],[Datumtijd]]),MINUTE(Data_Warmte[[#This Row],[Datumtijd]]),SECOND(Data_Warmte[[#This Row],[Datumtijd]]))</f>
        <v>1764.3333333333333</v>
      </c>
      <c r="C7251" s="11">
        <v>2.0135449999999998E-4</v>
      </c>
      <c r="D7251" s="7">
        <f>Data_Warmte[[#This Row],[Fractie]]/MAX(Data_Warmte[Fractie])</f>
        <v>0.48748648819822432</v>
      </c>
    </row>
    <row r="7252" spans="1:4" x14ac:dyDescent="0.25">
      <c r="A7252" s="10">
        <v>44133.375</v>
      </c>
      <c r="B7252" s="10">
        <f>DATE(1904,MONTH(Data_Warmte[[#This Row],[Datumtijd]]),DAY(Data_Warmte[[#This Row],[Datumtijd]]))+TIME(HOUR(Data_Warmte[[#This Row],[Datumtijd]]),MINUTE(Data_Warmte[[#This Row],[Datumtijd]]),SECOND(Data_Warmte[[#This Row],[Datumtijd]]))</f>
        <v>1764.375</v>
      </c>
      <c r="C7252" s="11">
        <v>2.0050122999999996E-4</v>
      </c>
      <c r="D7252" s="7">
        <f>Data_Warmte[[#This Row],[Fractie]]/MAX(Data_Warmte[Fractie])</f>
        <v>0.48542069083196276</v>
      </c>
    </row>
    <row r="7253" spans="1:4" x14ac:dyDescent="0.25">
      <c r="A7253" s="10">
        <v>44133.416666666664</v>
      </c>
      <c r="B7253" s="10">
        <f>DATE(1904,MONTH(Data_Warmte[[#This Row],[Datumtijd]]),DAY(Data_Warmte[[#This Row],[Datumtijd]]))+TIME(HOUR(Data_Warmte[[#This Row],[Datumtijd]]),MINUTE(Data_Warmte[[#This Row],[Datumtijd]]),SECOND(Data_Warmte[[#This Row],[Datumtijd]]))</f>
        <v>1764.4166666666667</v>
      </c>
      <c r="C7253" s="11">
        <v>1.7660352000000001E-4</v>
      </c>
      <c r="D7253" s="7">
        <f>Data_Warmte[[#This Row],[Fractie]]/MAX(Data_Warmte[Fractie])</f>
        <v>0.42756347520539589</v>
      </c>
    </row>
    <row r="7254" spans="1:4" x14ac:dyDescent="0.25">
      <c r="A7254" s="10">
        <v>44133.458333333336</v>
      </c>
      <c r="B7254" s="10">
        <f>DATE(1904,MONTH(Data_Warmte[[#This Row],[Datumtijd]]),DAY(Data_Warmte[[#This Row],[Datumtijd]]))+TIME(HOUR(Data_Warmte[[#This Row],[Datumtijd]]),MINUTE(Data_Warmte[[#This Row],[Datumtijd]]),SECOND(Data_Warmte[[#This Row],[Datumtijd]]))</f>
        <v>1764.4583333333333</v>
      </c>
      <c r="C7254" s="11">
        <v>1.4661498E-4</v>
      </c>
      <c r="D7254" s="7">
        <f>Data_Warmte[[#This Row],[Fractie]]/MAX(Data_Warmte[Fractie])</f>
        <v>0.35496014103212442</v>
      </c>
    </row>
    <row r="7255" spans="1:4" x14ac:dyDescent="0.25">
      <c r="A7255" s="10">
        <v>44133.5</v>
      </c>
      <c r="B7255" s="10">
        <f>DATE(1904,MONTH(Data_Warmte[[#This Row],[Datumtijd]]),DAY(Data_Warmte[[#This Row],[Datumtijd]]))+TIME(HOUR(Data_Warmte[[#This Row],[Datumtijd]]),MINUTE(Data_Warmte[[#This Row],[Datumtijd]]),SECOND(Data_Warmte[[#This Row],[Datumtijd]]))</f>
        <v>1764.5</v>
      </c>
      <c r="C7255" s="11">
        <v>1.2666781999999999E-4</v>
      </c>
      <c r="D7255" s="7">
        <f>Data_Warmte[[#This Row],[Fractie]]/MAX(Data_Warmte[Fractie])</f>
        <v>0.30666734907600673</v>
      </c>
    </row>
    <row r="7256" spans="1:4" x14ac:dyDescent="0.25">
      <c r="A7256" s="10">
        <v>44133.541666666664</v>
      </c>
      <c r="B7256" s="10">
        <f>DATE(1904,MONTH(Data_Warmte[[#This Row],[Datumtijd]]),DAY(Data_Warmte[[#This Row],[Datumtijd]]))+TIME(HOUR(Data_Warmte[[#This Row],[Datumtijd]]),MINUTE(Data_Warmte[[#This Row],[Datumtijd]]),SECOND(Data_Warmte[[#This Row],[Datumtijd]]))</f>
        <v>1764.5416666666667</v>
      </c>
      <c r="C7256" s="11">
        <v>1.2020615E-4</v>
      </c>
      <c r="D7256" s="7">
        <f>Data_Warmte[[#This Row],[Fractie]]/MAX(Data_Warmte[Fractie])</f>
        <v>0.29102341354838851</v>
      </c>
    </row>
    <row r="7257" spans="1:4" x14ac:dyDescent="0.25">
      <c r="A7257" s="10">
        <v>44133.583333333336</v>
      </c>
      <c r="B7257" s="10">
        <f>DATE(1904,MONTH(Data_Warmte[[#This Row],[Datumtijd]]),DAY(Data_Warmte[[#This Row],[Datumtijd]]))+TIME(HOUR(Data_Warmte[[#This Row],[Datumtijd]]),MINUTE(Data_Warmte[[#This Row],[Datumtijd]]),SECOND(Data_Warmte[[#This Row],[Datumtijd]]))</f>
        <v>1764.5833333333333</v>
      </c>
      <c r="C7257" s="11">
        <v>1.1479064999999998E-4</v>
      </c>
      <c r="D7257" s="7">
        <f>Data_Warmte[[#This Row],[Fractie]]/MAX(Data_Warmte[Fractie])</f>
        <v>0.27791229322658045</v>
      </c>
    </row>
    <row r="7258" spans="1:4" x14ac:dyDescent="0.25">
      <c r="A7258" s="10">
        <v>44133.625</v>
      </c>
      <c r="B7258" s="10">
        <f>DATE(1904,MONTH(Data_Warmte[[#This Row],[Datumtijd]]),DAY(Data_Warmte[[#This Row],[Datumtijd]]))+TIME(HOUR(Data_Warmte[[#This Row],[Datumtijd]]),MINUTE(Data_Warmte[[#This Row],[Datumtijd]]),SECOND(Data_Warmte[[#This Row],[Datumtijd]]))</f>
        <v>1764.625</v>
      </c>
      <c r="C7258" s="11">
        <v>1.1670712E-4</v>
      </c>
      <c r="D7258" s="7">
        <f>Data_Warmte[[#This Row],[Fractie]]/MAX(Data_Warmte[Fractie])</f>
        <v>0.28255213604130403</v>
      </c>
    </row>
    <row r="7259" spans="1:4" x14ac:dyDescent="0.25">
      <c r="A7259" s="10">
        <v>44133.666666666664</v>
      </c>
      <c r="B7259" s="10">
        <f>DATE(1904,MONTH(Data_Warmte[[#This Row],[Datumtijd]]),DAY(Data_Warmte[[#This Row],[Datumtijd]]))+TIME(HOUR(Data_Warmte[[#This Row],[Datumtijd]]),MINUTE(Data_Warmte[[#This Row],[Datumtijd]]),SECOND(Data_Warmte[[#This Row],[Datumtijd]]))</f>
        <v>1764.6666666666667</v>
      </c>
      <c r="C7259" s="11">
        <v>1.3542045999999998E-4</v>
      </c>
      <c r="D7259" s="7">
        <f>Data_Warmte[[#This Row],[Fractie]]/MAX(Data_Warmte[Fractie])</f>
        <v>0.32785780539093046</v>
      </c>
    </row>
    <row r="7260" spans="1:4" x14ac:dyDescent="0.25">
      <c r="A7260" s="10">
        <v>44133.708333333336</v>
      </c>
      <c r="B7260" s="10">
        <f>DATE(1904,MONTH(Data_Warmte[[#This Row],[Datumtijd]]),DAY(Data_Warmte[[#This Row],[Datumtijd]]))+TIME(HOUR(Data_Warmte[[#This Row],[Datumtijd]]),MINUTE(Data_Warmte[[#This Row],[Datumtijd]]),SECOND(Data_Warmte[[#This Row],[Datumtijd]]))</f>
        <v>1764.7083333333333</v>
      </c>
      <c r="C7260" s="11">
        <v>1.7826364999999996E-4</v>
      </c>
      <c r="D7260" s="7">
        <f>Data_Warmte[[#This Row],[Fractie]]/MAX(Data_Warmte[Fractie])</f>
        <v>0.4315827096583259</v>
      </c>
    </row>
    <row r="7261" spans="1:4" x14ac:dyDescent="0.25">
      <c r="A7261" s="10">
        <v>44133.75</v>
      </c>
      <c r="B7261" s="10">
        <f>DATE(1904,MONTH(Data_Warmte[[#This Row],[Datumtijd]]),DAY(Data_Warmte[[#This Row],[Datumtijd]]))+TIME(HOUR(Data_Warmte[[#This Row],[Datumtijd]]),MINUTE(Data_Warmte[[#This Row],[Datumtijd]]),SECOND(Data_Warmte[[#This Row],[Datumtijd]]))</f>
        <v>1764.75</v>
      </c>
      <c r="C7261" s="11">
        <v>2.1009586000000002E-4</v>
      </c>
      <c r="D7261" s="7">
        <f>Data_Warmte[[#This Row],[Fractie]]/MAX(Data_Warmte[Fractie])</f>
        <v>0.50864963522735174</v>
      </c>
    </row>
    <row r="7262" spans="1:4" x14ac:dyDescent="0.25">
      <c r="A7262" s="10">
        <v>44133.791666666664</v>
      </c>
      <c r="B7262" s="10">
        <f>DATE(1904,MONTH(Data_Warmte[[#This Row],[Datumtijd]]),DAY(Data_Warmte[[#This Row],[Datumtijd]]))+TIME(HOUR(Data_Warmte[[#This Row],[Datumtijd]]),MINUTE(Data_Warmte[[#This Row],[Datumtijd]]),SECOND(Data_Warmte[[#This Row],[Datumtijd]]))</f>
        <v>1764.7916666666667</v>
      </c>
      <c r="C7262" s="11">
        <v>2.0219783999999999E-4</v>
      </c>
      <c r="D7262" s="7">
        <f>Data_Warmte[[#This Row],[Fractie]]/MAX(Data_Warmte[Fractie])</f>
        <v>0.48952824467725553</v>
      </c>
    </row>
    <row r="7263" spans="1:4" x14ac:dyDescent="0.25">
      <c r="A7263" s="10">
        <v>44133.833333333336</v>
      </c>
      <c r="B7263" s="10">
        <f>DATE(1904,MONTH(Data_Warmte[[#This Row],[Datumtijd]]),DAY(Data_Warmte[[#This Row],[Datumtijd]]))+TIME(HOUR(Data_Warmte[[#This Row],[Datumtijd]]),MINUTE(Data_Warmte[[#This Row],[Datumtijd]]),SECOND(Data_Warmte[[#This Row],[Datumtijd]]))</f>
        <v>1764.8333333333333</v>
      </c>
      <c r="C7263" s="11">
        <v>1.9019963999999999E-4</v>
      </c>
      <c r="D7263" s="7">
        <f>Data_Warmte[[#This Row],[Fractie]]/MAX(Data_Warmte[Fractie])</f>
        <v>0.460480170843793</v>
      </c>
    </row>
    <row r="7264" spans="1:4" x14ac:dyDescent="0.25">
      <c r="A7264" s="10">
        <v>44133.875</v>
      </c>
      <c r="B7264" s="10">
        <f>DATE(1904,MONTH(Data_Warmte[[#This Row],[Datumtijd]]),DAY(Data_Warmte[[#This Row],[Datumtijd]]))+TIME(HOUR(Data_Warmte[[#This Row],[Datumtijd]]),MINUTE(Data_Warmte[[#This Row],[Datumtijd]]),SECOND(Data_Warmte[[#This Row],[Datumtijd]]))</f>
        <v>1764.875</v>
      </c>
      <c r="C7264" s="11">
        <v>1.6638400000000003E-4</v>
      </c>
      <c r="D7264" s="7">
        <f>Data_Warmte[[#This Row],[Fractie]]/MAX(Data_Warmte[Fractie])</f>
        <v>0.40282164963968214</v>
      </c>
    </row>
    <row r="7265" spans="1:4" x14ac:dyDescent="0.25">
      <c r="A7265" s="10">
        <v>44133.916666666664</v>
      </c>
      <c r="B7265" s="10">
        <f>DATE(1904,MONTH(Data_Warmte[[#This Row],[Datumtijd]]),DAY(Data_Warmte[[#This Row],[Datumtijd]]))+TIME(HOUR(Data_Warmte[[#This Row],[Datumtijd]]),MINUTE(Data_Warmte[[#This Row],[Datumtijd]]),SECOND(Data_Warmte[[#This Row],[Datumtijd]]))</f>
        <v>1764.9166666666667</v>
      </c>
      <c r="C7265" s="11">
        <v>1.3544282999999999E-4</v>
      </c>
      <c r="D7265" s="7">
        <f>Data_Warmte[[#This Row],[Fractie]]/MAX(Data_Warmte[Fractie])</f>
        <v>0.32791196396568789</v>
      </c>
    </row>
    <row r="7266" spans="1:4" x14ac:dyDescent="0.25">
      <c r="A7266" s="10">
        <v>44133.958333333336</v>
      </c>
      <c r="B7266" s="10">
        <f>DATE(1904,MONTH(Data_Warmte[[#This Row],[Datumtijd]]),DAY(Data_Warmte[[#This Row],[Datumtijd]]))+TIME(HOUR(Data_Warmte[[#This Row],[Datumtijd]]),MINUTE(Data_Warmte[[#This Row],[Datumtijd]]),SECOND(Data_Warmte[[#This Row],[Datumtijd]]))</f>
        <v>1764.9583333333333</v>
      </c>
      <c r="C7266" s="11">
        <v>9.7214279999999987E-5</v>
      </c>
      <c r="D7266" s="7">
        <f>Data_Warmte[[#This Row],[Fractie]]/MAX(Data_Warmte[Fractie])</f>
        <v>0.23535926914928085</v>
      </c>
    </row>
    <row r="7267" spans="1:4" x14ac:dyDescent="0.25">
      <c r="A7267" s="10">
        <v>44134</v>
      </c>
      <c r="B7267" s="10">
        <f>DATE(1904,MONTH(Data_Warmte[[#This Row],[Datumtijd]]),DAY(Data_Warmte[[#This Row],[Datumtijd]]))+TIME(HOUR(Data_Warmte[[#This Row],[Datumtijd]]),MINUTE(Data_Warmte[[#This Row],[Datumtijd]]),SECOND(Data_Warmte[[#This Row],[Datumtijd]]))</f>
        <v>1765</v>
      </c>
      <c r="C7267" s="11">
        <v>5.840183999999999E-5</v>
      </c>
      <c r="D7267" s="7">
        <f>Data_Warmte[[#This Row],[Fractie]]/MAX(Data_Warmte[Fractie])</f>
        <v>0.14139295563751783</v>
      </c>
    </row>
    <row r="7268" spans="1:4" x14ac:dyDescent="0.25">
      <c r="A7268" s="10">
        <v>44134.041666666664</v>
      </c>
      <c r="B7268" s="10">
        <f>DATE(1904,MONTH(Data_Warmte[[#This Row],[Datumtijd]]),DAY(Data_Warmte[[#This Row],[Datumtijd]]))+TIME(HOUR(Data_Warmte[[#This Row],[Datumtijd]]),MINUTE(Data_Warmte[[#This Row],[Datumtijd]]),SECOND(Data_Warmte[[#This Row],[Datumtijd]]))</f>
        <v>1765.0416666666667</v>
      </c>
      <c r="C7268" s="11">
        <v>4.1278E-5</v>
      </c>
      <c r="D7268" s="7">
        <f>Data_Warmte[[#This Row],[Fractie]]/MAX(Data_Warmte[Fractie])</f>
        <v>9.9935522969917756E-2</v>
      </c>
    </row>
    <row r="7269" spans="1:4" x14ac:dyDescent="0.25">
      <c r="A7269" s="10">
        <v>44134.083333333336</v>
      </c>
      <c r="B7269" s="10">
        <f>DATE(1904,MONTH(Data_Warmte[[#This Row],[Datumtijd]]),DAY(Data_Warmte[[#This Row],[Datumtijd]]))+TIME(HOUR(Data_Warmte[[#This Row],[Datumtijd]]),MINUTE(Data_Warmte[[#This Row],[Datumtijd]]),SECOND(Data_Warmte[[#This Row],[Datumtijd]]))</f>
        <v>1765.0833333333333</v>
      </c>
      <c r="C7269" s="11">
        <v>3.8547300000000003E-5</v>
      </c>
      <c r="D7269" s="7">
        <f>Data_Warmte[[#This Row],[Fractie]]/MAX(Data_Warmte[Fractie])</f>
        <v>9.3324400033390931E-2</v>
      </c>
    </row>
    <row r="7270" spans="1:4" x14ac:dyDescent="0.25">
      <c r="A7270" s="10">
        <v>44134.125</v>
      </c>
      <c r="B7270" s="10">
        <f>DATE(1904,MONTH(Data_Warmte[[#This Row],[Datumtijd]]),DAY(Data_Warmte[[#This Row],[Datumtijd]]))+TIME(HOUR(Data_Warmte[[#This Row],[Datumtijd]]),MINUTE(Data_Warmte[[#This Row],[Datumtijd]]),SECOND(Data_Warmte[[#This Row],[Datumtijd]]))</f>
        <v>1765.125</v>
      </c>
      <c r="C7270" s="11">
        <v>3.8555350000000003E-5</v>
      </c>
      <c r="D7270" s="7">
        <f>Data_Warmte[[#This Row],[Fractie]]/MAX(Data_Warmte[Fractie])</f>
        <v>9.3343889372988487E-2</v>
      </c>
    </row>
    <row r="7271" spans="1:4" x14ac:dyDescent="0.25">
      <c r="A7271" s="10">
        <v>44134.166666666664</v>
      </c>
      <c r="B7271" s="10">
        <f>DATE(1904,MONTH(Data_Warmte[[#This Row],[Datumtijd]]),DAY(Data_Warmte[[#This Row],[Datumtijd]]))+TIME(HOUR(Data_Warmte[[#This Row],[Datumtijd]]),MINUTE(Data_Warmte[[#This Row],[Datumtijd]]),SECOND(Data_Warmte[[#This Row],[Datumtijd]]))</f>
        <v>1765.1666666666667</v>
      </c>
      <c r="C7271" s="11">
        <v>4.1360589999999998E-5</v>
      </c>
      <c r="D7271" s="7">
        <f>Data_Warmte[[#This Row],[Fractie]]/MAX(Data_Warmte[Fractie])</f>
        <v>0.10013547633108073</v>
      </c>
    </row>
    <row r="7272" spans="1:4" x14ac:dyDescent="0.25">
      <c r="A7272" s="10">
        <v>44134.208333333336</v>
      </c>
      <c r="B7272" s="10">
        <f>DATE(1904,MONTH(Data_Warmte[[#This Row],[Datumtijd]]),DAY(Data_Warmte[[#This Row],[Datumtijd]]))+TIME(HOUR(Data_Warmte[[#This Row],[Datumtijd]]),MINUTE(Data_Warmte[[#This Row],[Datumtijd]]),SECOND(Data_Warmte[[#This Row],[Datumtijd]]))</f>
        <v>1765.2083333333333</v>
      </c>
      <c r="C7272" s="11">
        <v>5.176722000000001E-5</v>
      </c>
      <c r="D7272" s="7">
        <f>Data_Warmte[[#This Row],[Fractie]]/MAX(Data_Warmte[Fractie])</f>
        <v>0.125330301938049</v>
      </c>
    </row>
    <row r="7273" spans="1:4" x14ac:dyDescent="0.25">
      <c r="A7273" s="10">
        <v>44134.25</v>
      </c>
      <c r="B7273" s="10">
        <f>DATE(1904,MONTH(Data_Warmte[[#This Row],[Datumtijd]]),DAY(Data_Warmte[[#This Row],[Datumtijd]]))+TIME(HOUR(Data_Warmte[[#This Row],[Datumtijd]]),MINUTE(Data_Warmte[[#This Row],[Datumtijd]]),SECOND(Data_Warmte[[#This Row],[Datumtijd]]))</f>
        <v>1765.25</v>
      </c>
      <c r="C7273" s="11">
        <v>8.6995020000000004E-5</v>
      </c>
      <c r="D7273" s="7">
        <f>Data_Warmte[[#This Row],[Fractie]]/MAX(Data_Warmte[Fractie])</f>
        <v>0.21061807305292057</v>
      </c>
    </row>
    <row r="7274" spans="1:4" x14ac:dyDescent="0.25">
      <c r="A7274" s="10">
        <v>44134.291666666664</v>
      </c>
      <c r="B7274" s="10">
        <f>DATE(1904,MONTH(Data_Warmte[[#This Row],[Datumtijd]]),DAY(Data_Warmte[[#This Row],[Datumtijd]]))+TIME(HOUR(Data_Warmte[[#This Row],[Datumtijd]]),MINUTE(Data_Warmte[[#This Row],[Datumtijd]]),SECOND(Data_Warmte[[#This Row],[Datumtijd]]))</f>
        <v>1765.2916666666667</v>
      </c>
      <c r="C7274" s="11">
        <v>1.5543904999999999E-4</v>
      </c>
      <c r="D7274" s="7">
        <f>Data_Warmte[[#This Row],[Fractie]]/MAX(Data_Warmte[Fractie])</f>
        <v>0.37632353194673174</v>
      </c>
    </row>
    <row r="7275" spans="1:4" x14ac:dyDescent="0.25">
      <c r="A7275" s="10">
        <v>44134.333333333336</v>
      </c>
      <c r="B7275" s="10">
        <f>DATE(1904,MONTH(Data_Warmte[[#This Row],[Datumtijd]]),DAY(Data_Warmte[[#This Row],[Datumtijd]]))+TIME(HOUR(Data_Warmte[[#This Row],[Datumtijd]]),MINUTE(Data_Warmte[[#This Row],[Datumtijd]]),SECOND(Data_Warmte[[#This Row],[Datumtijd]]))</f>
        <v>1765.3333333333333</v>
      </c>
      <c r="C7275" s="11">
        <v>1.9648039999999996E-4</v>
      </c>
      <c r="D7275" s="7">
        <f>Data_Warmte[[#This Row],[Fractie]]/MAX(Data_Warmte[Fractie])</f>
        <v>0.47568611675320088</v>
      </c>
    </row>
    <row r="7276" spans="1:4" x14ac:dyDescent="0.25">
      <c r="A7276" s="10">
        <v>44134.375</v>
      </c>
      <c r="B7276" s="10">
        <f>DATE(1904,MONTH(Data_Warmte[[#This Row],[Datumtijd]]),DAY(Data_Warmte[[#This Row],[Datumtijd]]))+TIME(HOUR(Data_Warmte[[#This Row],[Datumtijd]]),MINUTE(Data_Warmte[[#This Row],[Datumtijd]]),SECOND(Data_Warmte[[#This Row],[Datumtijd]]))</f>
        <v>1765.375</v>
      </c>
      <c r="C7276" s="11">
        <v>1.9222623999999998E-4</v>
      </c>
      <c r="D7276" s="7">
        <f>Data_Warmte[[#This Row],[Fractie]]/MAX(Data_Warmte[Fractie])</f>
        <v>0.46538664235042687</v>
      </c>
    </row>
    <row r="7277" spans="1:4" x14ac:dyDescent="0.25">
      <c r="A7277" s="10">
        <v>44134.416666666664</v>
      </c>
      <c r="B7277" s="10">
        <f>DATE(1904,MONTH(Data_Warmte[[#This Row],[Datumtijd]]),DAY(Data_Warmte[[#This Row],[Datumtijd]]))+TIME(HOUR(Data_Warmte[[#This Row],[Datumtijd]]),MINUTE(Data_Warmte[[#This Row],[Datumtijd]]),SECOND(Data_Warmte[[#This Row],[Datumtijd]]))</f>
        <v>1765.4166666666667</v>
      </c>
      <c r="C7277" s="11">
        <v>1.7125230000000001E-4</v>
      </c>
      <c r="D7277" s="7">
        <f>Data_Warmte[[#This Row],[Fractie]]/MAX(Data_Warmte[Fractie])</f>
        <v>0.41460797907605135</v>
      </c>
    </row>
    <row r="7278" spans="1:4" x14ac:dyDescent="0.25">
      <c r="A7278" s="10">
        <v>44134.458333333336</v>
      </c>
      <c r="B7278" s="10">
        <f>DATE(1904,MONTH(Data_Warmte[[#This Row],[Datumtijd]]),DAY(Data_Warmte[[#This Row],[Datumtijd]]))+TIME(HOUR(Data_Warmte[[#This Row],[Datumtijd]]),MINUTE(Data_Warmte[[#This Row],[Datumtijd]]),SECOND(Data_Warmte[[#This Row],[Datumtijd]]))</f>
        <v>1765.4583333333333</v>
      </c>
      <c r="C7278" s="11">
        <v>1.3805318E-4</v>
      </c>
      <c r="D7278" s="7">
        <f>Data_Warmte[[#This Row],[Fractie]]/MAX(Data_Warmte[Fractie])</f>
        <v>0.33423171522264139</v>
      </c>
    </row>
    <row r="7279" spans="1:4" x14ac:dyDescent="0.25">
      <c r="A7279" s="10">
        <v>44134.5</v>
      </c>
      <c r="B7279" s="10">
        <f>DATE(1904,MONTH(Data_Warmte[[#This Row],[Datumtijd]]),DAY(Data_Warmte[[#This Row],[Datumtijd]]))+TIME(HOUR(Data_Warmte[[#This Row],[Datumtijd]]),MINUTE(Data_Warmte[[#This Row],[Datumtijd]]),SECOND(Data_Warmte[[#This Row],[Datumtijd]]))</f>
        <v>1765.5</v>
      </c>
      <c r="C7279" s="11">
        <v>1.2145619E-4</v>
      </c>
      <c r="D7279" s="7">
        <f>Data_Warmte[[#This Row],[Fractie]]/MAX(Data_Warmte[Fractie])</f>
        <v>0.29404980535839176</v>
      </c>
    </row>
    <row r="7280" spans="1:4" x14ac:dyDescent="0.25">
      <c r="A7280" s="10">
        <v>44134.541666666664</v>
      </c>
      <c r="B7280" s="10">
        <f>DATE(1904,MONTH(Data_Warmte[[#This Row],[Datumtijd]]),DAY(Data_Warmte[[#This Row],[Datumtijd]]))+TIME(HOUR(Data_Warmte[[#This Row],[Datumtijd]]),MINUTE(Data_Warmte[[#This Row],[Datumtijd]]),SECOND(Data_Warmte[[#This Row],[Datumtijd]]))</f>
        <v>1765.5416666666667</v>
      </c>
      <c r="C7280" s="11">
        <v>1.1457665000000003E-4</v>
      </c>
      <c r="D7280" s="7">
        <f>Data_Warmte[[#This Row],[Fractie]]/MAX(Data_Warmte[Fractie])</f>
        <v>0.27739419152796235</v>
      </c>
    </row>
    <row r="7281" spans="1:4" x14ac:dyDescent="0.25">
      <c r="A7281" s="10">
        <v>44134.583333333336</v>
      </c>
      <c r="B7281" s="10">
        <f>DATE(1904,MONTH(Data_Warmte[[#This Row],[Datumtijd]]),DAY(Data_Warmte[[#This Row],[Datumtijd]]))+TIME(HOUR(Data_Warmte[[#This Row],[Datumtijd]]),MINUTE(Data_Warmte[[#This Row],[Datumtijd]]),SECOND(Data_Warmte[[#This Row],[Datumtijd]]))</f>
        <v>1765.5833333333333</v>
      </c>
      <c r="C7281" s="11">
        <v>1.0897505E-4</v>
      </c>
      <c r="D7281" s="7">
        <f>Data_Warmte[[#This Row],[Fractie]]/MAX(Data_Warmte[Fractie])</f>
        <v>0.26383251641123445</v>
      </c>
    </row>
    <row r="7282" spans="1:4" x14ac:dyDescent="0.25">
      <c r="A7282" s="10">
        <v>44134.625</v>
      </c>
      <c r="B7282" s="10">
        <f>DATE(1904,MONTH(Data_Warmte[[#This Row],[Datumtijd]]),DAY(Data_Warmte[[#This Row],[Datumtijd]]))+TIME(HOUR(Data_Warmte[[#This Row],[Datumtijd]]),MINUTE(Data_Warmte[[#This Row],[Datumtijd]]),SECOND(Data_Warmte[[#This Row],[Datumtijd]]))</f>
        <v>1765.625</v>
      </c>
      <c r="C7282" s="11">
        <v>1.1226008000000002E-4</v>
      </c>
      <c r="D7282" s="7">
        <f>Data_Warmte[[#This Row],[Fractie]]/MAX(Data_Warmte[Fractie])</f>
        <v>0.27178569221970073</v>
      </c>
    </row>
    <row r="7283" spans="1:4" x14ac:dyDescent="0.25">
      <c r="A7283" s="10">
        <v>44134.666666666664</v>
      </c>
      <c r="B7283" s="10">
        <f>DATE(1904,MONTH(Data_Warmte[[#This Row],[Datumtijd]]),DAY(Data_Warmte[[#This Row],[Datumtijd]]))+TIME(HOUR(Data_Warmte[[#This Row],[Datumtijd]]),MINUTE(Data_Warmte[[#This Row],[Datumtijd]]),SECOND(Data_Warmte[[#This Row],[Datumtijd]]))</f>
        <v>1765.6666666666667</v>
      </c>
      <c r="C7283" s="11">
        <v>1.3144026999999998E-4</v>
      </c>
      <c r="D7283" s="7">
        <f>Data_Warmte[[#This Row],[Fractie]]/MAX(Data_Warmte[Fractie])</f>
        <v>0.31822162221418648</v>
      </c>
    </row>
    <row r="7284" spans="1:4" x14ac:dyDescent="0.25">
      <c r="A7284" s="10">
        <v>44134.708333333336</v>
      </c>
      <c r="B7284" s="10">
        <f>DATE(1904,MONTH(Data_Warmte[[#This Row],[Datumtijd]]),DAY(Data_Warmte[[#This Row],[Datumtijd]]))+TIME(HOUR(Data_Warmte[[#This Row],[Datumtijd]]),MINUTE(Data_Warmte[[#This Row],[Datumtijd]]),SECOND(Data_Warmte[[#This Row],[Datumtijd]]))</f>
        <v>1765.7083333333333</v>
      </c>
      <c r="C7284" s="11">
        <v>1.7437915E-4</v>
      </c>
      <c r="D7284" s="7">
        <f>Data_Warmte[[#This Row],[Fractie]]/MAX(Data_Warmte[Fractie])</f>
        <v>0.42217819541401558</v>
      </c>
    </row>
    <row r="7285" spans="1:4" x14ac:dyDescent="0.25">
      <c r="A7285" s="10">
        <v>44134.75</v>
      </c>
      <c r="B7285" s="10">
        <f>DATE(1904,MONTH(Data_Warmte[[#This Row],[Datumtijd]]),DAY(Data_Warmte[[#This Row],[Datumtijd]]))+TIME(HOUR(Data_Warmte[[#This Row],[Datumtijd]]),MINUTE(Data_Warmte[[#This Row],[Datumtijd]]),SECOND(Data_Warmte[[#This Row],[Datumtijd]]))</f>
        <v>1765.75</v>
      </c>
      <c r="C7285" s="11">
        <v>2.0606746E-4</v>
      </c>
      <c r="D7285" s="7">
        <f>Data_Warmte[[#This Row],[Fractie]]/MAX(Data_Warmte[Fractie])</f>
        <v>0.49889673390626021</v>
      </c>
    </row>
    <row r="7286" spans="1:4" x14ac:dyDescent="0.25">
      <c r="A7286" s="10">
        <v>44134.791666666664</v>
      </c>
      <c r="B7286" s="10">
        <f>DATE(1904,MONTH(Data_Warmte[[#This Row],[Datumtijd]]),DAY(Data_Warmte[[#This Row],[Datumtijd]]))+TIME(HOUR(Data_Warmte[[#This Row],[Datumtijd]]),MINUTE(Data_Warmte[[#This Row],[Datumtijd]]),SECOND(Data_Warmte[[#This Row],[Datumtijd]]))</f>
        <v>1765.7916666666667</v>
      </c>
      <c r="C7286" s="11">
        <v>1.9696332E-4</v>
      </c>
      <c r="D7286" s="7">
        <f>Data_Warmte[[#This Row],[Fractie]]/MAX(Data_Warmte[Fractie])</f>
        <v>0.47685528344617623</v>
      </c>
    </row>
    <row r="7287" spans="1:4" x14ac:dyDescent="0.25">
      <c r="A7287" s="10">
        <v>44134.833333333336</v>
      </c>
      <c r="B7287" s="10">
        <f>DATE(1904,MONTH(Data_Warmte[[#This Row],[Datumtijd]]),DAY(Data_Warmte[[#This Row],[Datumtijd]]))+TIME(HOUR(Data_Warmte[[#This Row],[Datumtijd]]),MINUTE(Data_Warmte[[#This Row],[Datumtijd]]),SECOND(Data_Warmte[[#This Row],[Datumtijd]]))</f>
        <v>1765.8333333333333</v>
      </c>
      <c r="C7287" s="11">
        <v>1.8768592E-4</v>
      </c>
      <c r="D7287" s="7">
        <f>Data_Warmte[[#This Row],[Fractie]]/MAX(Data_Warmte[Fractie])</f>
        <v>0.45439436429308944</v>
      </c>
    </row>
    <row r="7288" spans="1:4" x14ac:dyDescent="0.25">
      <c r="A7288" s="10">
        <v>44134.875</v>
      </c>
      <c r="B7288" s="10">
        <f>DATE(1904,MONTH(Data_Warmte[[#This Row],[Datumtijd]]),DAY(Data_Warmte[[#This Row],[Datumtijd]]))+TIME(HOUR(Data_Warmte[[#This Row],[Datumtijd]]),MINUTE(Data_Warmte[[#This Row],[Datumtijd]]),SECOND(Data_Warmte[[#This Row],[Datumtijd]]))</f>
        <v>1765.875</v>
      </c>
      <c r="C7288" s="11">
        <v>1.6423750000000003E-4</v>
      </c>
      <c r="D7288" s="7">
        <f>Data_Warmte[[#This Row],[Fractie]]/MAX(Data_Warmte[Fractie])</f>
        <v>0.39762489591966349</v>
      </c>
    </row>
    <row r="7289" spans="1:4" x14ac:dyDescent="0.25">
      <c r="A7289" s="10">
        <v>44134.916666666664</v>
      </c>
      <c r="B7289" s="10">
        <f>DATE(1904,MONTH(Data_Warmte[[#This Row],[Datumtijd]]),DAY(Data_Warmte[[#This Row],[Datumtijd]]))+TIME(HOUR(Data_Warmte[[#This Row],[Datumtijd]]),MINUTE(Data_Warmte[[#This Row],[Datumtijd]]),SECOND(Data_Warmte[[#This Row],[Datumtijd]]))</f>
        <v>1765.9166666666667</v>
      </c>
      <c r="C7289" s="11">
        <v>1.3538802000000001E-4</v>
      </c>
      <c r="D7289" s="7">
        <f>Data_Warmte[[#This Row],[Fractie]]/MAX(Data_Warmte[Fractie])</f>
        <v>0.32777926698390636</v>
      </c>
    </row>
    <row r="7290" spans="1:4" x14ac:dyDescent="0.25">
      <c r="A7290" s="10">
        <v>44134.958333333336</v>
      </c>
      <c r="B7290" s="10">
        <f>DATE(1904,MONTH(Data_Warmte[[#This Row],[Datumtijd]]),DAY(Data_Warmte[[#This Row],[Datumtijd]]))+TIME(HOUR(Data_Warmte[[#This Row],[Datumtijd]]),MINUTE(Data_Warmte[[#This Row],[Datumtijd]]),SECOND(Data_Warmte[[#This Row],[Datumtijd]]))</f>
        <v>1765.9583333333333</v>
      </c>
      <c r="C7290" s="11">
        <v>9.7688760000000003E-5</v>
      </c>
      <c r="D7290" s="7">
        <f>Data_Warmte[[#This Row],[Fractie]]/MAX(Data_Warmte[Fractie])</f>
        <v>0.23650800229862839</v>
      </c>
    </row>
    <row r="7291" spans="1:4" x14ac:dyDescent="0.25">
      <c r="A7291" s="10">
        <v>44135</v>
      </c>
      <c r="B7291" s="10">
        <f>DATE(1904,MONTH(Data_Warmte[[#This Row],[Datumtijd]]),DAY(Data_Warmte[[#This Row],[Datumtijd]]))+TIME(HOUR(Data_Warmte[[#This Row],[Datumtijd]]),MINUTE(Data_Warmte[[#This Row],[Datumtijd]]),SECOND(Data_Warmte[[#This Row],[Datumtijd]]))</f>
        <v>1766</v>
      </c>
      <c r="C7291" s="11">
        <v>5.8947200000000004E-5</v>
      </c>
      <c r="D7291" s="7">
        <f>Data_Warmte[[#This Row],[Fractie]]/MAX(Data_Warmte[Fractie])</f>
        <v>0.14271329181676284</v>
      </c>
    </row>
    <row r="7292" spans="1:4" x14ac:dyDescent="0.25">
      <c r="A7292" s="10">
        <v>44135.041666666664</v>
      </c>
      <c r="B7292" s="10">
        <f>DATE(1904,MONTH(Data_Warmte[[#This Row],[Datumtijd]]),DAY(Data_Warmte[[#This Row],[Datumtijd]]))+TIME(HOUR(Data_Warmte[[#This Row],[Datumtijd]]),MINUTE(Data_Warmte[[#This Row],[Datumtijd]]),SECOND(Data_Warmte[[#This Row],[Datumtijd]]))</f>
        <v>1766.0416666666667</v>
      </c>
      <c r="C7292" s="11">
        <v>5.0451419999999997E-5</v>
      </c>
      <c r="D7292" s="7">
        <f>Data_Warmte[[#This Row],[Fractie]]/MAX(Data_Warmte[Fractie])</f>
        <v>0.12214470280233945</v>
      </c>
    </row>
    <row r="7293" spans="1:4" x14ac:dyDescent="0.25">
      <c r="A7293" s="10">
        <v>44135.083333333336</v>
      </c>
      <c r="B7293" s="10">
        <f>DATE(1904,MONTH(Data_Warmte[[#This Row],[Datumtijd]]),DAY(Data_Warmte[[#This Row],[Datumtijd]]))+TIME(HOUR(Data_Warmte[[#This Row],[Datumtijd]]),MINUTE(Data_Warmte[[#This Row],[Datumtijd]]),SECOND(Data_Warmte[[#This Row],[Datumtijd]]))</f>
        <v>1766.0833333333333</v>
      </c>
      <c r="C7293" s="11">
        <v>4.4677019999999994E-5</v>
      </c>
      <c r="D7293" s="7">
        <f>Data_Warmte[[#This Row],[Fractie]]/MAX(Data_Warmte[Fractie])</f>
        <v>0.10816467266915729</v>
      </c>
    </row>
    <row r="7294" spans="1:4" x14ac:dyDescent="0.25">
      <c r="A7294" s="10">
        <v>44135.125</v>
      </c>
      <c r="B7294" s="10">
        <f>DATE(1904,MONTH(Data_Warmte[[#This Row],[Datumtijd]]),DAY(Data_Warmte[[#This Row],[Datumtijd]]))+TIME(HOUR(Data_Warmte[[#This Row],[Datumtijd]]),MINUTE(Data_Warmte[[#This Row],[Datumtijd]]),SECOND(Data_Warmte[[#This Row],[Datumtijd]]))</f>
        <v>1766.125</v>
      </c>
      <c r="C7294" s="11">
        <v>4.6392640000000003E-5</v>
      </c>
      <c r="D7294" s="7">
        <f>Data_Warmte[[#This Row],[Fractie]]/MAX(Data_Warmte[Fractie])</f>
        <v>0.11231825040833193</v>
      </c>
    </row>
    <row r="7295" spans="1:4" x14ac:dyDescent="0.25">
      <c r="A7295" s="10">
        <v>44135.166666666664</v>
      </c>
      <c r="B7295" s="10">
        <f>DATE(1904,MONTH(Data_Warmte[[#This Row],[Datumtijd]]),DAY(Data_Warmte[[#This Row],[Datumtijd]]))+TIME(HOUR(Data_Warmte[[#This Row],[Datumtijd]]),MINUTE(Data_Warmte[[#This Row],[Datumtijd]]),SECOND(Data_Warmte[[#This Row],[Datumtijd]]))</f>
        <v>1766.1666666666667</v>
      </c>
      <c r="C7295" s="11">
        <v>4.7030080000000001E-5</v>
      </c>
      <c r="D7295" s="7">
        <f>Data_Warmte[[#This Row],[Fractie]]/MAX(Data_Warmte[Fractie])</f>
        <v>0.11386151558014124</v>
      </c>
    </row>
    <row r="7296" spans="1:4" x14ac:dyDescent="0.25">
      <c r="A7296" s="10">
        <v>44135.208333333336</v>
      </c>
      <c r="B7296" s="10">
        <f>DATE(1904,MONTH(Data_Warmte[[#This Row],[Datumtijd]]),DAY(Data_Warmte[[#This Row],[Datumtijd]]))+TIME(HOUR(Data_Warmte[[#This Row],[Datumtijd]]),MINUTE(Data_Warmte[[#This Row],[Datumtijd]]),SECOND(Data_Warmte[[#This Row],[Datumtijd]]))</f>
        <v>1766.2083333333333</v>
      </c>
      <c r="C7296" s="11">
        <v>5.1529600000000002E-5</v>
      </c>
      <c r="D7296" s="7">
        <f>Data_Warmte[[#This Row],[Fractie]]/MAX(Data_Warmte[Fractie])</f>
        <v>0.12475501536970479</v>
      </c>
    </row>
    <row r="7297" spans="1:4" x14ac:dyDescent="0.25">
      <c r="A7297" s="10">
        <v>44135.25</v>
      </c>
      <c r="B7297" s="10">
        <f>DATE(1904,MONTH(Data_Warmte[[#This Row],[Datumtijd]]),DAY(Data_Warmte[[#This Row],[Datumtijd]]))+TIME(HOUR(Data_Warmte[[#This Row],[Datumtijd]]),MINUTE(Data_Warmte[[#This Row],[Datumtijd]]),SECOND(Data_Warmte[[#This Row],[Datumtijd]]))</f>
        <v>1766.25</v>
      </c>
      <c r="C7297" s="11">
        <v>6.6252950000000001E-5</v>
      </c>
      <c r="D7297" s="7">
        <f>Data_Warmte[[#This Row],[Fractie]]/MAX(Data_Warmte[Fractie])</f>
        <v>0.16040077539003375</v>
      </c>
    </row>
    <row r="7298" spans="1:4" x14ac:dyDescent="0.25">
      <c r="A7298" s="10">
        <v>44135.291666666664</v>
      </c>
      <c r="B7298" s="10">
        <f>DATE(1904,MONTH(Data_Warmte[[#This Row],[Datumtijd]]),DAY(Data_Warmte[[#This Row],[Datumtijd]]))+TIME(HOUR(Data_Warmte[[#This Row],[Datumtijd]]),MINUTE(Data_Warmte[[#This Row],[Datumtijd]]),SECOND(Data_Warmte[[#This Row],[Datumtijd]]))</f>
        <v>1766.2916666666667</v>
      </c>
      <c r="C7298" s="11">
        <v>1.1538207999999998E-4</v>
      </c>
      <c r="D7298" s="7">
        <f>Data_Warmte[[#This Row],[Fractie]]/MAX(Data_Warmte[Fractie])</f>
        <v>0.27934416653318683</v>
      </c>
    </row>
    <row r="7299" spans="1:4" x14ac:dyDescent="0.25">
      <c r="A7299" s="10">
        <v>44135.333333333336</v>
      </c>
      <c r="B7299" s="10">
        <f>DATE(1904,MONTH(Data_Warmte[[#This Row],[Datumtijd]]),DAY(Data_Warmte[[#This Row],[Datumtijd]]))+TIME(HOUR(Data_Warmte[[#This Row],[Datumtijd]]),MINUTE(Data_Warmte[[#This Row],[Datumtijd]]),SECOND(Data_Warmte[[#This Row],[Datumtijd]]))</f>
        <v>1766.3333333333333</v>
      </c>
      <c r="C7299" s="11">
        <v>1.8757841000000003E-4</v>
      </c>
      <c r="D7299" s="7">
        <f>Data_Warmte[[#This Row],[Fractie]]/MAX(Data_Warmte[Fractie])</f>
        <v>0.45413407871543326</v>
      </c>
    </row>
    <row r="7300" spans="1:4" x14ac:dyDescent="0.25">
      <c r="A7300" s="10">
        <v>44135.375</v>
      </c>
      <c r="B7300" s="10">
        <f>DATE(1904,MONTH(Data_Warmte[[#This Row],[Datumtijd]]),DAY(Data_Warmte[[#This Row],[Datumtijd]]))+TIME(HOUR(Data_Warmte[[#This Row],[Datumtijd]]),MINUTE(Data_Warmte[[#This Row],[Datumtijd]]),SECOND(Data_Warmte[[#This Row],[Datumtijd]]))</f>
        <v>1766.375</v>
      </c>
      <c r="C7300" s="11">
        <v>2.2837782000000002E-4</v>
      </c>
      <c r="D7300" s="7">
        <f>Data_Warmte[[#This Row],[Fractie]]/MAX(Data_Warmte[Fractie])</f>
        <v>0.55291091807814685</v>
      </c>
    </row>
    <row r="7301" spans="1:4" x14ac:dyDescent="0.25">
      <c r="A7301" s="10">
        <v>44135.416666666664</v>
      </c>
      <c r="B7301" s="10">
        <f>DATE(1904,MONTH(Data_Warmte[[#This Row],[Datumtijd]]),DAY(Data_Warmte[[#This Row],[Datumtijd]]))+TIME(HOUR(Data_Warmte[[#This Row],[Datumtijd]]),MINUTE(Data_Warmte[[#This Row],[Datumtijd]]),SECOND(Data_Warmte[[#This Row],[Datumtijd]]))</f>
        <v>1766.4166666666667</v>
      </c>
      <c r="C7301" s="11">
        <v>2.2007055000000002E-4</v>
      </c>
      <c r="D7301" s="7">
        <f>Data_Warmte[[#This Row],[Fractie]]/MAX(Data_Warmte[Fractie])</f>
        <v>0.53279871855534267</v>
      </c>
    </row>
    <row r="7302" spans="1:4" x14ac:dyDescent="0.25">
      <c r="A7302" s="10">
        <v>44135.458333333336</v>
      </c>
      <c r="B7302" s="10">
        <f>DATE(1904,MONTH(Data_Warmte[[#This Row],[Datumtijd]]),DAY(Data_Warmte[[#This Row],[Datumtijd]]))+TIME(HOUR(Data_Warmte[[#This Row],[Datumtijd]]),MINUTE(Data_Warmte[[#This Row],[Datumtijd]]),SECOND(Data_Warmte[[#This Row],[Datumtijd]]))</f>
        <v>1766.4583333333333</v>
      </c>
      <c r="C7302" s="11">
        <v>1.8123708999999997E-4</v>
      </c>
      <c r="D7302" s="7">
        <f>Data_Warmte[[#This Row],[Fractie]]/MAX(Data_Warmte[Fractie])</f>
        <v>0.43878151486738814</v>
      </c>
    </row>
    <row r="7303" spans="1:4" x14ac:dyDescent="0.25">
      <c r="A7303" s="10">
        <v>44135.5</v>
      </c>
      <c r="B7303" s="10">
        <f>DATE(1904,MONTH(Data_Warmte[[#This Row],[Datumtijd]]),DAY(Data_Warmte[[#This Row],[Datumtijd]]))+TIME(HOUR(Data_Warmte[[#This Row],[Datumtijd]]),MINUTE(Data_Warmte[[#This Row],[Datumtijd]]),SECOND(Data_Warmte[[#This Row],[Datumtijd]]))</f>
        <v>1766.5</v>
      </c>
      <c r="C7303" s="11">
        <v>1.5736527999999999E-4</v>
      </c>
      <c r="D7303" s="7">
        <f>Data_Warmte[[#This Row],[Fractie]]/MAX(Data_Warmte[Fractie])</f>
        <v>0.38098700407256986</v>
      </c>
    </row>
    <row r="7304" spans="1:4" x14ac:dyDescent="0.25">
      <c r="A7304" s="10">
        <v>44135.541666666664</v>
      </c>
      <c r="B7304" s="10">
        <f>DATE(1904,MONTH(Data_Warmte[[#This Row],[Datumtijd]]),DAY(Data_Warmte[[#This Row],[Datumtijd]]))+TIME(HOUR(Data_Warmte[[#This Row],[Datumtijd]]),MINUTE(Data_Warmte[[#This Row],[Datumtijd]]),SECOND(Data_Warmte[[#This Row],[Datumtijd]]))</f>
        <v>1766.5416666666667</v>
      </c>
      <c r="C7304" s="11">
        <v>1.4265175E-4</v>
      </c>
      <c r="D7304" s="7">
        <f>Data_Warmte[[#This Row],[Fractie]]/MAX(Data_Warmte[Fractie])</f>
        <v>0.34536501862551394</v>
      </c>
    </row>
    <row r="7305" spans="1:4" x14ac:dyDescent="0.25">
      <c r="A7305" s="10">
        <v>44135.583333333336</v>
      </c>
      <c r="B7305" s="10">
        <f>DATE(1904,MONTH(Data_Warmte[[#This Row],[Datumtijd]]),DAY(Data_Warmte[[#This Row],[Datumtijd]]))+TIME(HOUR(Data_Warmte[[#This Row],[Datumtijd]]),MINUTE(Data_Warmte[[#This Row],[Datumtijd]]),SECOND(Data_Warmte[[#This Row],[Datumtijd]]))</f>
        <v>1766.5833333333333</v>
      </c>
      <c r="C7305" s="11">
        <v>1.2711480000000003E-4</v>
      </c>
      <c r="D7305" s="7">
        <f>Data_Warmte[[#This Row],[Fractie]]/MAX(Data_Warmte[Fractie])</f>
        <v>0.30774950373604593</v>
      </c>
    </row>
    <row r="7306" spans="1:4" x14ac:dyDescent="0.25">
      <c r="A7306" s="10">
        <v>44135.625</v>
      </c>
      <c r="B7306" s="10">
        <f>DATE(1904,MONTH(Data_Warmte[[#This Row],[Datumtijd]]),DAY(Data_Warmte[[#This Row],[Datumtijd]]))+TIME(HOUR(Data_Warmte[[#This Row],[Datumtijd]]),MINUTE(Data_Warmte[[#This Row],[Datumtijd]]),SECOND(Data_Warmte[[#This Row],[Datumtijd]]))</f>
        <v>1766.625</v>
      </c>
      <c r="C7306" s="11">
        <v>1.2423160000000003E-4</v>
      </c>
      <c r="D7306" s="7">
        <f>Data_Warmte[[#This Row],[Fractie]]/MAX(Data_Warmte[Fractie])</f>
        <v>0.30076917281335425</v>
      </c>
    </row>
    <row r="7307" spans="1:4" x14ac:dyDescent="0.25">
      <c r="A7307" s="10">
        <v>44135.666666666664</v>
      </c>
      <c r="B7307" s="10">
        <f>DATE(1904,MONTH(Data_Warmte[[#This Row],[Datumtijd]]),DAY(Data_Warmte[[#This Row],[Datumtijd]]))+TIME(HOUR(Data_Warmte[[#This Row],[Datumtijd]]),MINUTE(Data_Warmte[[#This Row],[Datumtijd]]),SECOND(Data_Warmte[[#This Row],[Datumtijd]]))</f>
        <v>1766.6666666666667</v>
      </c>
      <c r="C7307" s="11">
        <v>1.3608631999999999E-4</v>
      </c>
      <c r="D7307" s="7">
        <f>Data_Warmte[[#This Row],[Fractie]]/MAX(Data_Warmte[Fractie])</f>
        <v>0.32946987640514508</v>
      </c>
    </row>
    <row r="7308" spans="1:4" x14ac:dyDescent="0.25">
      <c r="A7308" s="10">
        <v>44135.708333333336</v>
      </c>
      <c r="B7308" s="10">
        <f>DATE(1904,MONTH(Data_Warmte[[#This Row],[Datumtijd]]),DAY(Data_Warmte[[#This Row],[Datumtijd]]))+TIME(HOUR(Data_Warmte[[#This Row],[Datumtijd]]),MINUTE(Data_Warmte[[#This Row],[Datumtijd]]),SECOND(Data_Warmte[[#This Row],[Datumtijd]]))</f>
        <v>1766.7083333333333</v>
      </c>
      <c r="C7308" s="11">
        <v>1.6284646E-4</v>
      </c>
      <c r="D7308" s="7">
        <f>Data_Warmte[[#This Row],[Fractie]]/MAX(Data_Warmte[Fractie])</f>
        <v>0.39425713803720608</v>
      </c>
    </row>
    <row r="7309" spans="1:4" x14ac:dyDescent="0.25">
      <c r="A7309" s="10">
        <v>44135.75</v>
      </c>
      <c r="B7309" s="10">
        <f>DATE(1904,MONTH(Data_Warmte[[#This Row],[Datumtijd]]),DAY(Data_Warmte[[#This Row],[Datumtijd]]))+TIME(HOUR(Data_Warmte[[#This Row],[Datumtijd]]),MINUTE(Data_Warmte[[#This Row],[Datumtijd]]),SECOND(Data_Warmte[[#This Row],[Datumtijd]]))</f>
        <v>1766.75</v>
      </c>
      <c r="C7309" s="11">
        <v>1.8795739999999999E-4</v>
      </c>
      <c r="D7309" s="7">
        <f>Data_Warmte[[#This Row],[Fractie]]/MAX(Data_Warmte[Fractie])</f>
        <v>0.45505162713954211</v>
      </c>
    </row>
    <row r="7310" spans="1:4" x14ac:dyDescent="0.25">
      <c r="A7310" s="10">
        <v>44135.791666666664</v>
      </c>
      <c r="B7310" s="10">
        <f>DATE(1904,MONTH(Data_Warmte[[#This Row],[Datumtijd]]),DAY(Data_Warmte[[#This Row],[Datumtijd]]))+TIME(HOUR(Data_Warmte[[#This Row],[Datumtijd]]),MINUTE(Data_Warmte[[#This Row],[Datumtijd]]),SECOND(Data_Warmte[[#This Row],[Datumtijd]]))</f>
        <v>1766.7916666666667</v>
      </c>
      <c r="C7310" s="11">
        <v>1.8640984000000002E-4</v>
      </c>
      <c r="D7310" s="7">
        <f>Data_Warmte[[#This Row],[Fractie]]/MAX(Data_Warmte[Fractie])</f>
        <v>0.45130492870630107</v>
      </c>
    </row>
    <row r="7311" spans="1:4" x14ac:dyDescent="0.25">
      <c r="A7311" s="10">
        <v>44135.833333333336</v>
      </c>
      <c r="B7311" s="10">
        <f>DATE(1904,MONTH(Data_Warmte[[#This Row],[Datumtijd]]),DAY(Data_Warmte[[#This Row],[Datumtijd]]))+TIME(HOUR(Data_Warmte[[#This Row],[Datumtijd]]),MINUTE(Data_Warmte[[#This Row],[Datumtijd]]),SECOND(Data_Warmte[[#This Row],[Datumtijd]]))</f>
        <v>1766.8333333333333</v>
      </c>
      <c r="C7311" s="11">
        <v>1.7581039999999999E-4</v>
      </c>
      <c r="D7311" s="7">
        <f>Data_Warmte[[#This Row],[Fractie]]/MAX(Data_Warmte[Fractie])</f>
        <v>0.42564330315302162</v>
      </c>
    </row>
    <row r="7312" spans="1:4" x14ac:dyDescent="0.25">
      <c r="A7312" s="10">
        <v>44135.875</v>
      </c>
      <c r="B7312" s="10">
        <f>DATE(1904,MONTH(Data_Warmte[[#This Row],[Datumtijd]]),DAY(Data_Warmte[[#This Row],[Datumtijd]]))+TIME(HOUR(Data_Warmte[[#This Row],[Datumtijd]]),MINUTE(Data_Warmte[[#This Row],[Datumtijd]]),SECOND(Data_Warmte[[#This Row],[Datumtijd]]))</f>
        <v>1766.875</v>
      </c>
      <c r="C7312" s="11">
        <v>1.5673259999999999E-4</v>
      </c>
      <c r="D7312" s="7">
        <f>Data_Warmte[[#This Row],[Fractie]]/MAX(Data_Warmte[Fractie])</f>
        <v>0.37945526303200083</v>
      </c>
    </row>
    <row r="7313" spans="1:4" x14ac:dyDescent="0.25">
      <c r="A7313" s="10">
        <v>44135.916666666664</v>
      </c>
      <c r="B7313" s="10">
        <f>DATE(1904,MONTH(Data_Warmte[[#This Row],[Datumtijd]]),DAY(Data_Warmte[[#This Row],[Datumtijd]]))+TIME(HOUR(Data_Warmte[[#This Row],[Datumtijd]]),MINUTE(Data_Warmte[[#This Row],[Datumtijd]]),SECOND(Data_Warmte[[#This Row],[Datumtijd]]))</f>
        <v>1766.9166666666667</v>
      </c>
      <c r="C7313" s="11">
        <v>1.2940325999999999E-4</v>
      </c>
      <c r="D7313" s="7">
        <f>Data_Warmte[[#This Row],[Fractie]]/MAX(Data_Warmte[Fractie])</f>
        <v>0.31328994772305435</v>
      </c>
    </row>
    <row r="7314" spans="1:4" x14ac:dyDescent="0.25">
      <c r="A7314" s="10">
        <v>44135.958333333336</v>
      </c>
      <c r="B7314" s="10">
        <f>DATE(1904,MONTH(Data_Warmte[[#This Row],[Datumtijd]]),DAY(Data_Warmte[[#This Row],[Datumtijd]]))+TIME(HOUR(Data_Warmte[[#This Row],[Datumtijd]]),MINUTE(Data_Warmte[[#This Row],[Datumtijd]]),SECOND(Data_Warmte[[#This Row],[Datumtijd]]))</f>
        <v>1766.9583333333333</v>
      </c>
      <c r="C7314" s="11">
        <v>1.0359884E-4</v>
      </c>
      <c r="D7314" s="7">
        <f>Data_Warmte[[#This Row],[Fractie]]/MAX(Data_Warmte[Fractie])</f>
        <v>0.2508165185928784</v>
      </c>
    </row>
    <row r="7315" spans="1:4" x14ac:dyDescent="0.25">
      <c r="A7315" s="10">
        <v>44136</v>
      </c>
      <c r="B7315" s="10">
        <f>DATE(1904,MONTH(Data_Warmte[[#This Row],[Datumtijd]]),DAY(Data_Warmte[[#This Row],[Datumtijd]]))+TIME(HOUR(Data_Warmte[[#This Row],[Datumtijd]]),MINUTE(Data_Warmte[[#This Row],[Datumtijd]]),SECOND(Data_Warmte[[#This Row],[Datumtijd]]))</f>
        <v>1767</v>
      </c>
      <c r="C7315" s="11">
        <v>7.0540199999999999E-5</v>
      </c>
      <c r="D7315" s="7">
        <f>Data_Warmte[[#This Row],[Fractie]]/MAX(Data_Warmte[Fractie])</f>
        <v>0.17078036187321557</v>
      </c>
    </row>
    <row r="7316" spans="1:4" x14ac:dyDescent="0.25">
      <c r="A7316" s="10">
        <v>44136.041666666664</v>
      </c>
      <c r="B7316" s="10">
        <f>DATE(1904,MONTH(Data_Warmte[[#This Row],[Datumtijd]]),DAY(Data_Warmte[[#This Row],[Datumtijd]]))+TIME(HOUR(Data_Warmte[[#This Row],[Datumtijd]]),MINUTE(Data_Warmte[[#This Row],[Datumtijd]]),SECOND(Data_Warmte[[#This Row],[Datumtijd]]))</f>
        <v>1767.0416666666667</v>
      </c>
      <c r="C7316" s="11">
        <v>5.2750500000000003E-5</v>
      </c>
      <c r="D7316" s="7">
        <f>Data_Warmte[[#This Row],[Fractie]]/MAX(Data_Warmte[Fractie])</f>
        <v>0.12771085819140091</v>
      </c>
    </row>
    <row r="7317" spans="1:4" x14ac:dyDescent="0.25">
      <c r="A7317" s="10">
        <v>44136.083333333336</v>
      </c>
      <c r="B7317" s="10">
        <f>DATE(1904,MONTH(Data_Warmte[[#This Row],[Datumtijd]]),DAY(Data_Warmte[[#This Row],[Datumtijd]]))+TIME(HOUR(Data_Warmte[[#This Row],[Datumtijd]]),MINUTE(Data_Warmte[[#This Row],[Datumtijd]]),SECOND(Data_Warmte[[#This Row],[Datumtijd]]))</f>
        <v>1767.0833333333333</v>
      </c>
      <c r="C7317" s="11">
        <v>4.6777850000000001E-5</v>
      </c>
      <c r="D7317" s="7">
        <f>Data_Warmte[[#This Row],[Fractie]]/MAX(Data_Warmte[Fractie])</f>
        <v>0.11325085767620445</v>
      </c>
    </row>
    <row r="7318" spans="1:4" x14ac:dyDescent="0.25">
      <c r="A7318" s="10">
        <v>44136.125</v>
      </c>
      <c r="B7318" s="10">
        <f>DATE(1904,MONTH(Data_Warmte[[#This Row],[Datumtijd]]),DAY(Data_Warmte[[#This Row],[Datumtijd]]))+TIME(HOUR(Data_Warmte[[#This Row],[Datumtijd]]),MINUTE(Data_Warmte[[#This Row],[Datumtijd]]),SECOND(Data_Warmte[[#This Row],[Datumtijd]]))</f>
        <v>1767.125</v>
      </c>
      <c r="C7318" s="11">
        <v>3.6624420000000003E-5</v>
      </c>
      <c r="D7318" s="7">
        <f>Data_Warmte[[#This Row],[Fractie]]/MAX(Data_Warmte[Fractie])</f>
        <v>8.8669038378068596E-2</v>
      </c>
    </row>
    <row r="7319" spans="1:4" x14ac:dyDescent="0.25">
      <c r="A7319" s="10">
        <v>44136.166666666664</v>
      </c>
      <c r="B7319" s="10">
        <f>DATE(1904,MONTH(Data_Warmte[[#This Row],[Datumtijd]]),DAY(Data_Warmte[[#This Row],[Datumtijd]]))+TIME(HOUR(Data_Warmte[[#This Row],[Datumtijd]]),MINUTE(Data_Warmte[[#This Row],[Datumtijd]]),SECOND(Data_Warmte[[#This Row],[Datumtijd]]))</f>
        <v>1767.1666666666667</v>
      </c>
      <c r="C7319" s="11">
        <v>3.9670250000000002E-5</v>
      </c>
      <c r="D7319" s="7">
        <f>Data_Warmte[[#This Row],[Fractie]]/MAX(Data_Warmte[Fractie])</f>
        <v>9.6043102381350359E-2</v>
      </c>
    </row>
    <row r="7320" spans="1:4" x14ac:dyDescent="0.25">
      <c r="A7320" s="10">
        <v>44136.208333333336</v>
      </c>
      <c r="B7320" s="10">
        <f>DATE(1904,MONTH(Data_Warmte[[#This Row],[Datumtijd]]),DAY(Data_Warmte[[#This Row],[Datumtijd]]))+TIME(HOUR(Data_Warmte[[#This Row],[Datumtijd]]),MINUTE(Data_Warmte[[#This Row],[Datumtijd]]),SECOND(Data_Warmte[[#This Row],[Datumtijd]]))</f>
        <v>1767.2083333333333</v>
      </c>
      <c r="C7320" s="11">
        <v>4.2647369999999992E-5</v>
      </c>
      <c r="D7320" s="7">
        <f>Data_Warmte[[#This Row],[Fractie]]/MAX(Data_Warmte[Fractie])</f>
        <v>0.10325081700280006</v>
      </c>
    </row>
    <row r="7321" spans="1:4" x14ac:dyDescent="0.25">
      <c r="A7321" s="10">
        <v>44136.25</v>
      </c>
      <c r="B7321" s="10">
        <f>DATE(1904,MONTH(Data_Warmte[[#This Row],[Datumtijd]]),DAY(Data_Warmte[[#This Row],[Datumtijd]]))+TIME(HOUR(Data_Warmte[[#This Row],[Datumtijd]]),MINUTE(Data_Warmte[[#This Row],[Datumtijd]]),SECOND(Data_Warmte[[#This Row],[Datumtijd]]))</f>
        <v>1767.25</v>
      </c>
      <c r="C7321" s="11">
        <v>5.0062199999999996E-5</v>
      </c>
      <c r="D7321" s="7">
        <f>Data_Warmte[[#This Row],[Fractie]]/MAX(Data_Warmte[Fractie])</f>
        <v>0.12120238718020777</v>
      </c>
    </row>
    <row r="7322" spans="1:4" x14ac:dyDescent="0.25">
      <c r="A7322" s="10">
        <v>44136.291666666664</v>
      </c>
      <c r="B7322" s="10">
        <f>DATE(1904,MONTH(Data_Warmte[[#This Row],[Datumtijd]]),DAY(Data_Warmte[[#This Row],[Datumtijd]]))+TIME(HOUR(Data_Warmte[[#This Row],[Datumtijd]]),MINUTE(Data_Warmte[[#This Row],[Datumtijd]]),SECOND(Data_Warmte[[#This Row],[Datumtijd]]))</f>
        <v>1767.2916666666667</v>
      </c>
      <c r="C7322" s="11">
        <v>9.7396390000000001E-5</v>
      </c>
      <c r="D7322" s="7">
        <f>Data_Warmte[[#This Row],[Fractie]]/MAX(Data_Warmte[Fractie])</f>
        <v>0.23580016401066109</v>
      </c>
    </row>
    <row r="7323" spans="1:4" x14ac:dyDescent="0.25">
      <c r="A7323" s="10">
        <v>44136.333333333336</v>
      </c>
      <c r="B7323" s="10">
        <f>DATE(1904,MONTH(Data_Warmte[[#This Row],[Datumtijd]]),DAY(Data_Warmte[[#This Row],[Datumtijd]]))+TIME(HOUR(Data_Warmte[[#This Row],[Datumtijd]]),MINUTE(Data_Warmte[[#This Row],[Datumtijd]]),SECOND(Data_Warmte[[#This Row],[Datumtijd]]))</f>
        <v>1767.3333333333333</v>
      </c>
      <c r="C7323" s="11">
        <v>1.6282503999999999E-4</v>
      </c>
      <c r="D7323" s="7">
        <f>Data_Warmte[[#This Row],[Fractie]]/MAX(Data_Warmte[Fractie])</f>
        <v>0.39420527944662476</v>
      </c>
    </row>
    <row r="7324" spans="1:4" x14ac:dyDescent="0.25">
      <c r="A7324" s="10">
        <v>44136.375</v>
      </c>
      <c r="B7324" s="10">
        <f>DATE(1904,MONTH(Data_Warmte[[#This Row],[Datumtijd]]),DAY(Data_Warmte[[#This Row],[Datumtijd]]))+TIME(HOUR(Data_Warmte[[#This Row],[Datumtijd]]),MINUTE(Data_Warmte[[#This Row],[Datumtijd]]),SECOND(Data_Warmte[[#This Row],[Datumtijd]]))</f>
        <v>1767.375</v>
      </c>
      <c r="C7324" s="11">
        <v>2.1833080000000001E-4</v>
      </c>
      <c r="D7324" s="7">
        <f>Data_Warmte[[#This Row],[Fractie]]/MAX(Data_Warmte[Fractie])</f>
        <v>0.52858672121809491</v>
      </c>
    </row>
    <row r="7325" spans="1:4" x14ac:dyDescent="0.25">
      <c r="A7325" s="10">
        <v>44136.416666666664</v>
      </c>
      <c r="B7325" s="10">
        <f>DATE(1904,MONTH(Data_Warmte[[#This Row],[Datumtijd]]),DAY(Data_Warmte[[#This Row],[Datumtijd]]))+TIME(HOUR(Data_Warmte[[#This Row],[Datumtijd]]),MINUTE(Data_Warmte[[#This Row],[Datumtijd]]),SECOND(Data_Warmte[[#This Row],[Datumtijd]]))</f>
        <v>1767.4166666666667</v>
      </c>
      <c r="C7325" s="11">
        <v>2.2118672E-4</v>
      </c>
      <c r="D7325" s="7">
        <f>Data_Warmte[[#This Row],[Fractie]]/MAX(Data_Warmte[Fractie])</f>
        <v>0.53550100627939257</v>
      </c>
    </row>
    <row r="7326" spans="1:4" x14ac:dyDescent="0.25">
      <c r="A7326" s="10">
        <v>44136.458333333336</v>
      </c>
      <c r="B7326" s="10">
        <f>DATE(1904,MONTH(Data_Warmte[[#This Row],[Datumtijd]]),DAY(Data_Warmte[[#This Row],[Datumtijd]]))+TIME(HOUR(Data_Warmte[[#This Row],[Datumtijd]]),MINUTE(Data_Warmte[[#This Row],[Datumtijd]]),SECOND(Data_Warmte[[#This Row],[Datumtijd]]))</f>
        <v>1767.4583333333333</v>
      </c>
      <c r="C7326" s="11">
        <v>1.9314102999999996E-4</v>
      </c>
      <c r="D7326" s="7">
        <f>Data_Warmte[[#This Row],[Fractie]]/MAX(Data_Warmte[Fractie])</f>
        <v>0.46760138184986122</v>
      </c>
    </row>
    <row r="7327" spans="1:4" x14ac:dyDescent="0.25">
      <c r="A7327" s="10">
        <v>44136.5</v>
      </c>
      <c r="B7327" s="10">
        <f>DATE(1904,MONTH(Data_Warmte[[#This Row],[Datumtijd]]),DAY(Data_Warmte[[#This Row],[Datumtijd]]))+TIME(HOUR(Data_Warmte[[#This Row],[Datumtijd]]),MINUTE(Data_Warmte[[#This Row],[Datumtijd]]),SECOND(Data_Warmte[[#This Row],[Datumtijd]]))</f>
        <v>1767.5</v>
      </c>
      <c r="C7327" s="11">
        <v>1.720224E-4</v>
      </c>
      <c r="D7327" s="7">
        <f>Data_Warmte[[#This Row],[Fractie]]/MAX(Data_Warmte[Fractie])</f>
        <v>0.41647241888028441</v>
      </c>
    </row>
    <row r="7328" spans="1:4" x14ac:dyDescent="0.25">
      <c r="A7328" s="10">
        <v>44136.541666666664</v>
      </c>
      <c r="B7328" s="10">
        <f>DATE(1904,MONTH(Data_Warmte[[#This Row],[Datumtijd]]),DAY(Data_Warmte[[#This Row],[Datumtijd]]))+TIME(HOUR(Data_Warmte[[#This Row],[Datumtijd]]),MINUTE(Data_Warmte[[#This Row],[Datumtijd]]),SECOND(Data_Warmte[[#This Row],[Datumtijd]]))</f>
        <v>1767.5416666666667</v>
      </c>
      <c r="C7328" s="11">
        <v>1.5377621E-4</v>
      </c>
      <c r="D7328" s="7">
        <f>Data_Warmte[[#This Row],[Fractie]]/MAX(Data_Warmte[Fractie])</f>
        <v>0.37229773648630982</v>
      </c>
    </row>
    <row r="7329" spans="1:4" x14ac:dyDescent="0.25">
      <c r="A7329" s="10">
        <v>44136.583333333336</v>
      </c>
      <c r="B7329" s="10">
        <f>DATE(1904,MONTH(Data_Warmte[[#This Row],[Datumtijd]]),DAY(Data_Warmte[[#This Row],[Datumtijd]]))+TIME(HOUR(Data_Warmte[[#This Row],[Datumtijd]]),MINUTE(Data_Warmte[[#This Row],[Datumtijd]]),SECOND(Data_Warmte[[#This Row],[Datumtijd]]))</f>
        <v>1767.5833333333333</v>
      </c>
      <c r="C7329" s="11">
        <v>1.3608390000000001E-4</v>
      </c>
      <c r="D7329" s="7">
        <f>Data_Warmte[[#This Row],[Fractie]]/MAX(Data_Warmte[Fractie])</f>
        <v>0.32946401749808596</v>
      </c>
    </row>
    <row r="7330" spans="1:4" x14ac:dyDescent="0.25">
      <c r="A7330" s="10">
        <v>44136.625</v>
      </c>
      <c r="B7330" s="10">
        <f>DATE(1904,MONTH(Data_Warmte[[#This Row],[Datumtijd]]),DAY(Data_Warmte[[#This Row],[Datumtijd]]))+TIME(HOUR(Data_Warmte[[#This Row],[Datumtijd]]),MINUTE(Data_Warmte[[#This Row],[Datumtijd]]),SECOND(Data_Warmte[[#This Row],[Datumtijd]]))</f>
        <v>1767.625</v>
      </c>
      <c r="C7330" s="11">
        <v>1.3352759999999997E-4</v>
      </c>
      <c r="D7330" s="7">
        <f>Data_Warmte[[#This Row],[Fractie]]/MAX(Data_Warmte[Fractie])</f>
        <v>0.32327512323557311</v>
      </c>
    </row>
    <row r="7331" spans="1:4" x14ac:dyDescent="0.25">
      <c r="A7331" s="10">
        <v>44136.666666666664</v>
      </c>
      <c r="B7331" s="10">
        <f>DATE(1904,MONTH(Data_Warmte[[#This Row],[Datumtijd]]),DAY(Data_Warmte[[#This Row],[Datumtijd]]))+TIME(HOUR(Data_Warmte[[#This Row],[Datumtijd]]),MINUTE(Data_Warmte[[#This Row],[Datumtijd]]),SECOND(Data_Warmte[[#This Row],[Datumtijd]]))</f>
        <v>1767.6666666666667</v>
      </c>
      <c r="C7331" s="11">
        <v>1.3813144999999999E-4</v>
      </c>
      <c r="D7331" s="7">
        <f>Data_Warmte[[#This Row],[Fractie]]/MAX(Data_Warmte[Fractie])</f>
        <v>0.33442120970839295</v>
      </c>
    </row>
    <row r="7332" spans="1:4" x14ac:dyDescent="0.25">
      <c r="A7332" s="10">
        <v>44136.708333333336</v>
      </c>
      <c r="B7332" s="10">
        <f>DATE(1904,MONTH(Data_Warmte[[#This Row],[Datumtijd]]),DAY(Data_Warmte[[#This Row],[Datumtijd]]))+TIME(HOUR(Data_Warmte[[#This Row],[Datumtijd]]),MINUTE(Data_Warmte[[#This Row],[Datumtijd]]),SECOND(Data_Warmte[[#This Row],[Datumtijd]]))</f>
        <v>1767.7083333333333</v>
      </c>
      <c r="C7332" s="11">
        <v>1.5684099999999998E-4</v>
      </c>
      <c r="D7332" s="7">
        <f>Data_Warmte[[#This Row],[Fractie]]/MAX(Data_Warmte[Fractie])</f>
        <v>0.37971770333167471</v>
      </c>
    </row>
    <row r="7333" spans="1:4" x14ac:dyDescent="0.25">
      <c r="A7333" s="10">
        <v>44136.75</v>
      </c>
      <c r="B7333" s="10">
        <f>DATE(1904,MONTH(Data_Warmte[[#This Row],[Datumtijd]]),DAY(Data_Warmte[[#This Row],[Datumtijd]]))+TIME(HOUR(Data_Warmte[[#This Row],[Datumtijd]]),MINUTE(Data_Warmte[[#This Row],[Datumtijd]]),SECOND(Data_Warmte[[#This Row],[Datumtijd]]))</f>
        <v>1767.75</v>
      </c>
      <c r="C7333" s="11">
        <v>1.7606917999999998E-4</v>
      </c>
      <c r="D7333" s="7">
        <f>Data_Warmte[[#This Row],[Fractie]]/MAX(Data_Warmte[Fractie])</f>
        <v>0.42626981884259368</v>
      </c>
    </row>
    <row r="7334" spans="1:4" x14ac:dyDescent="0.25">
      <c r="A7334" s="10">
        <v>44136.791666666664</v>
      </c>
      <c r="B7334" s="10">
        <f>DATE(1904,MONTH(Data_Warmte[[#This Row],[Datumtijd]]),DAY(Data_Warmte[[#This Row],[Datumtijd]]))+TIME(HOUR(Data_Warmte[[#This Row],[Datumtijd]]),MINUTE(Data_Warmte[[#This Row],[Datumtijd]]),SECOND(Data_Warmte[[#This Row],[Datumtijd]]))</f>
        <v>1767.7916666666667</v>
      </c>
      <c r="C7334" s="11">
        <v>1.6762286000000001E-4</v>
      </c>
      <c r="D7334" s="7">
        <f>Data_Warmte[[#This Row],[Fractie]]/MAX(Data_Warmte[Fractie])</f>
        <v>0.40582097426748653</v>
      </c>
    </row>
    <row r="7335" spans="1:4" x14ac:dyDescent="0.25">
      <c r="A7335" s="10">
        <v>44136.833333333336</v>
      </c>
      <c r="B7335" s="10">
        <f>DATE(1904,MONTH(Data_Warmte[[#This Row],[Datumtijd]]),DAY(Data_Warmte[[#This Row],[Datumtijd]]))+TIME(HOUR(Data_Warmte[[#This Row],[Datumtijd]]),MINUTE(Data_Warmte[[#This Row],[Datumtijd]]),SECOND(Data_Warmte[[#This Row],[Datumtijd]]))</f>
        <v>1767.8333333333333</v>
      </c>
      <c r="C7335" s="11">
        <v>1.6207606000000002E-4</v>
      </c>
      <c r="D7335" s="7">
        <f>Data_Warmte[[#This Row],[Fractie]]/MAX(Data_Warmte[Fractie])</f>
        <v>0.39239197192218056</v>
      </c>
    </row>
    <row r="7336" spans="1:4" x14ac:dyDescent="0.25">
      <c r="A7336" s="10">
        <v>44136.875</v>
      </c>
      <c r="B7336" s="10">
        <f>DATE(1904,MONTH(Data_Warmte[[#This Row],[Datumtijd]]),DAY(Data_Warmte[[#This Row],[Datumtijd]]))+TIME(HOUR(Data_Warmte[[#This Row],[Datumtijd]]),MINUTE(Data_Warmte[[#This Row],[Datumtijd]]),SECOND(Data_Warmte[[#This Row],[Datumtijd]]))</f>
        <v>1767.875</v>
      </c>
      <c r="C7336" s="11">
        <v>1.4733705000000001E-4</v>
      </c>
      <c r="D7336" s="7">
        <f>Data_Warmte[[#This Row],[Fractie]]/MAX(Data_Warmte[Fractie])</f>
        <v>0.35670829847848545</v>
      </c>
    </row>
    <row r="7337" spans="1:4" x14ac:dyDescent="0.25">
      <c r="A7337" s="10">
        <v>44136.916666666664</v>
      </c>
      <c r="B7337" s="10">
        <f>DATE(1904,MONTH(Data_Warmte[[#This Row],[Datumtijd]]),DAY(Data_Warmte[[#This Row],[Datumtijd]]))+TIME(HOUR(Data_Warmte[[#This Row],[Datumtijd]]),MINUTE(Data_Warmte[[#This Row],[Datumtijd]]),SECOND(Data_Warmte[[#This Row],[Datumtijd]]))</f>
        <v>1767.9166666666667</v>
      </c>
      <c r="C7337" s="11">
        <v>1.2108856000000002E-4</v>
      </c>
      <c r="D7337" s="7">
        <f>Data_Warmte[[#This Row],[Fractie]]/MAX(Data_Warmte[Fractie])</f>
        <v>0.29315975990295717</v>
      </c>
    </row>
    <row r="7338" spans="1:4" x14ac:dyDescent="0.25">
      <c r="A7338" s="10">
        <v>44136.958333333336</v>
      </c>
      <c r="B7338" s="10">
        <f>DATE(1904,MONTH(Data_Warmte[[#This Row],[Datumtijd]]),DAY(Data_Warmte[[#This Row],[Datumtijd]]))+TIME(HOUR(Data_Warmte[[#This Row],[Datumtijd]]),MINUTE(Data_Warmte[[#This Row],[Datumtijd]]),SECOND(Data_Warmte[[#This Row],[Datumtijd]]))</f>
        <v>1767.9583333333333</v>
      </c>
      <c r="C7338" s="11">
        <v>8.9135239999999996E-5</v>
      </c>
      <c r="D7338" s="7">
        <f>Data_Warmte[[#This Row],[Fractie]]/MAX(Data_Warmte[Fractie])</f>
        <v>0.2157996226670171</v>
      </c>
    </row>
    <row r="7339" spans="1:4" x14ac:dyDescent="0.25">
      <c r="A7339" s="10">
        <v>44137</v>
      </c>
      <c r="B7339" s="10">
        <f>DATE(1904,MONTH(Data_Warmte[[#This Row],[Datumtijd]]),DAY(Data_Warmte[[#This Row],[Datumtijd]]))+TIME(HOUR(Data_Warmte[[#This Row],[Datumtijd]]),MINUTE(Data_Warmte[[#This Row],[Datumtijd]]),SECOND(Data_Warmte[[#This Row],[Datumtijd]]))</f>
        <v>1768</v>
      </c>
      <c r="C7339" s="11">
        <v>5.5546549999999998E-5</v>
      </c>
      <c r="D7339" s="7">
        <f>Data_Warmte[[#This Row],[Fractie]]/MAX(Data_Warmte[Fractie])</f>
        <v>0.13448019582888426</v>
      </c>
    </row>
    <row r="7340" spans="1:4" x14ac:dyDescent="0.25">
      <c r="A7340" s="10">
        <v>44137.041666666664</v>
      </c>
      <c r="B7340" s="10">
        <f>DATE(1904,MONTH(Data_Warmte[[#This Row],[Datumtijd]]),DAY(Data_Warmte[[#This Row],[Datumtijd]]))+TIME(HOUR(Data_Warmte[[#This Row],[Datumtijd]]),MINUTE(Data_Warmte[[#This Row],[Datumtijd]]),SECOND(Data_Warmte[[#This Row],[Datumtijd]]))</f>
        <v>1768.0416666666667</v>
      </c>
      <c r="C7340" s="11">
        <v>4.0409359999999997E-5</v>
      </c>
      <c r="D7340" s="7">
        <f>Data_Warmte[[#This Row],[Fractie]]/MAX(Data_Warmte[Fractie])</f>
        <v>9.7832514280722788E-2</v>
      </c>
    </row>
    <row r="7341" spans="1:4" x14ac:dyDescent="0.25">
      <c r="A7341" s="10">
        <v>44137.083333333336</v>
      </c>
      <c r="B7341" s="10">
        <f>DATE(1904,MONTH(Data_Warmte[[#This Row],[Datumtijd]]),DAY(Data_Warmte[[#This Row],[Datumtijd]]))+TIME(HOUR(Data_Warmte[[#This Row],[Datumtijd]]),MINUTE(Data_Warmte[[#This Row],[Datumtijd]]),SECOND(Data_Warmte[[#This Row],[Datumtijd]]))</f>
        <v>1768.0833333333333</v>
      </c>
      <c r="C7341" s="11">
        <v>3.8331499999999997E-5</v>
      </c>
      <c r="D7341" s="7">
        <f>Data_Warmte[[#This Row],[Fractie]]/MAX(Data_Warmte[Fractie])</f>
        <v>9.2801940470017982E-2</v>
      </c>
    </row>
    <row r="7342" spans="1:4" x14ac:dyDescent="0.25">
      <c r="A7342" s="10">
        <v>44137.125</v>
      </c>
      <c r="B7342" s="10">
        <f>DATE(1904,MONTH(Data_Warmte[[#This Row],[Datumtijd]]),DAY(Data_Warmte[[#This Row],[Datumtijd]]))+TIME(HOUR(Data_Warmte[[#This Row],[Datumtijd]]),MINUTE(Data_Warmte[[#This Row],[Datumtijd]]),SECOND(Data_Warmte[[#This Row],[Datumtijd]]))</f>
        <v>1768.125</v>
      </c>
      <c r="C7342" s="11">
        <v>3.8733010000000011E-5</v>
      </c>
      <c r="D7342" s="7">
        <f>Data_Warmte[[#This Row],[Fractie]]/MAX(Data_Warmte[Fractie])</f>
        <v>9.3774010624280618E-2</v>
      </c>
    </row>
    <row r="7343" spans="1:4" x14ac:dyDescent="0.25">
      <c r="A7343" s="10">
        <v>44137.166666666664</v>
      </c>
      <c r="B7343" s="10">
        <f>DATE(1904,MONTH(Data_Warmte[[#This Row],[Datumtijd]]),DAY(Data_Warmte[[#This Row],[Datumtijd]]))+TIME(HOUR(Data_Warmte[[#This Row],[Datumtijd]]),MINUTE(Data_Warmte[[#This Row],[Datumtijd]]),SECOND(Data_Warmte[[#This Row],[Datumtijd]]))</f>
        <v>1768.1666666666667</v>
      </c>
      <c r="C7343" s="11">
        <v>4.225837E-5</v>
      </c>
      <c r="D7343" s="7">
        <f>Data_Warmte[[#This Row],[Fractie]]/MAX(Data_Warmte[Fractie])</f>
        <v>0.10230903400858286</v>
      </c>
    </row>
    <row r="7344" spans="1:4" x14ac:dyDescent="0.25">
      <c r="A7344" s="10">
        <v>44137.208333333336</v>
      </c>
      <c r="B7344" s="10">
        <f>DATE(1904,MONTH(Data_Warmte[[#This Row],[Datumtijd]]),DAY(Data_Warmte[[#This Row],[Datumtijd]]))+TIME(HOUR(Data_Warmte[[#This Row],[Datumtijd]]),MINUTE(Data_Warmte[[#This Row],[Datumtijd]]),SECOND(Data_Warmte[[#This Row],[Datumtijd]]))</f>
        <v>1768.2083333333333</v>
      </c>
      <c r="C7344" s="11">
        <v>5.188066000000001E-5</v>
      </c>
      <c r="D7344" s="7">
        <f>Data_Warmte[[#This Row],[Fractie]]/MAX(Data_Warmte[Fractie])</f>
        <v>0.12560494425903615</v>
      </c>
    </row>
    <row r="7345" spans="1:4" x14ac:dyDescent="0.25">
      <c r="A7345" s="10">
        <v>44137.25</v>
      </c>
      <c r="B7345" s="10">
        <f>DATE(1904,MONTH(Data_Warmte[[#This Row],[Datumtijd]]),DAY(Data_Warmte[[#This Row],[Datumtijd]]))+TIME(HOUR(Data_Warmte[[#This Row],[Datumtijd]]),MINUTE(Data_Warmte[[#This Row],[Datumtijd]]),SECOND(Data_Warmte[[#This Row],[Datumtijd]]))</f>
        <v>1768.25</v>
      </c>
      <c r="C7345" s="11">
        <v>8.9103360000000002E-5</v>
      </c>
      <c r="D7345" s="7">
        <f>Data_Warmte[[#This Row],[Fractie]]/MAX(Data_Warmte[Fractie])</f>
        <v>0.21572244004013885</v>
      </c>
    </row>
    <row r="7346" spans="1:4" x14ac:dyDescent="0.25">
      <c r="A7346" s="10">
        <v>44137.291666666664</v>
      </c>
      <c r="B7346" s="10">
        <f>DATE(1904,MONTH(Data_Warmte[[#This Row],[Datumtijd]]),DAY(Data_Warmte[[#This Row],[Datumtijd]]))+TIME(HOUR(Data_Warmte[[#This Row],[Datumtijd]]),MINUTE(Data_Warmte[[#This Row],[Datumtijd]]),SECOND(Data_Warmte[[#This Row],[Datumtijd]]))</f>
        <v>1768.2916666666667</v>
      </c>
      <c r="C7346" s="11">
        <v>1.562775E-4</v>
      </c>
      <c r="D7346" s="7">
        <f>Data_Warmte[[#This Row],[Fractie]]/MAX(Data_Warmte[Fractie])</f>
        <v>0.37835344955984601</v>
      </c>
    </row>
    <row r="7347" spans="1:4" x14ac:dyDescent="0.25">
      <c r="A7347" s="10">
        <v>44137.333333333336</v>
      </c>
      <c r="B7347" s="10">
        <f>DATE(1904,MONTH(Data_Warmte[[#This Row],[Datumtijd]]),DAY(Data_Warmte[[#This Row],[Datumtijd]]))+TIME(HOUR(Data_Warmte[[#This Row],[Datumtijd]]),MINUTE(Data_Warmte[[#This Row],[Datumtijd]]),SECOND(Data_Warmte[[#This Row],[Datumtijd]]))</f>
        <v>1768.3333333333333</v>
      </c>
      <c r="C7347" s="11">
        <v>1.9915999999999996E-4</v>
      </c>
      <c r="D7347" s="7">
        <f>Data_Warmte[[#This Row],[Fractie]]/MAX(Data_Warmte[Fractie])</f>
        <v>0.48217352475141279</v>
      </c>
    </row>
    <row r="7348" spans="1:4" x14ac:dyDescent="0.25">
      <c r="A7348" s="10">
        <v>44137.375</v>
      </c>
      <c r="B7348" s="10">
        <f>DATE(1904,MONTH(Data_Warmte[[#This Row],[Datumtijd]]),DAY(Data_Warmte[[#This Row],[Datumtijd]]))+TIME(HOUR(Data_Warmte[[#This Row],[Datumtijd]]),MINUTE(Data_Warmte[[#This Row],[Datumtijd]]),SECOND(Data_Warmte[[#This Row],[Datumtijd]]))</f>
        <v>1768.375</v>
      </c>
      <c r="C7348" s="11">
        <v>2.0152644999999996E-4</v>
      </c>
      <c r="D7348" s="7">
        <f>Data_Warmte[[#This Row],[Fractie]]/MAX(Data_Warmte[Fractie])</f>
        <v>0.48790278533409998</v>
      </c>
    </row>
    <row r="7349" spans="1:4" x14ac:dyDescent="0.25">
      <c r="A7349" s="10">
        <v>44137.416666666664</v>
      </c>
      <c r="B7349" s="10">
        <f>DATE(1904,MONTH(Data_Warmte[[#This Row],[Datumtijd]]),DAY(Data_Warmte[[#This Row],[Datumtijd]]))+TIME(HOUR(Data_Warmte[[#This Row],[Datumtijd]]),MINUTE(Data_Warmte[[#This Row],[Datumtijd]]),SECOND(Data_Warmte[[#This Row],[Datumtijd]]))</f>
        <v>1768.4166666666667</v>
      </c>
      <c r="C7349" s="11">
        <v>1.8096834000000002E-4</v>
      </c>
      <c r="D7349" s="7">
        <f>Data_Warmte[[#This Row],[Fractie]]/MAX(Data_Warmte[Fractie])</f>
        <v>0.43813086144914698</v>
      </c>
    </row>
    <row r="7350" spans="1:4" x14ac:dyDescent="0.25">
      <c r="A7350" s="10">
        <v>44137.458333333336</v>
      </c>
      <c r="B7350" s="10">
        <f>DATE(1904,MONTH(Data_Warmte[[#This Row],[Datumtijd]]),DAY(Data_Warmte[[#This Row],[Datumtijd]]))+TIME(HOUR(Data_Warmte[[#This Row],[Datumtijd]]),MINUTE(Data_Warmte[[#This Row],[Datumtijd]]),SECOND(Data_Warmte[[#This Row],[Datumtijd]]))</f>
        <v>1768.4583333333333</v>
      </c>
      <c r="C7350" s="11">
        <v>1.5010912E-4</v>
      </c>
      <c r="D7350" s="7">
        <f>Data_Warmte[[#This Row],[Fractie]]/MAX(Data_Warmte[Fractie])</f>
        <v>0.36341957967329186</v>
      </c>
    </row>
    <row r="7351" spans="1:4" x14ac:dyDescent="0.25">
      <c r="A7351" s="10">
        <v>44137.5</v>
      </c>
      <c r="B7351" s="10">
        <f>DATE(1904,MONTH(Data_Warmte[[#This Row],[Datumtijd]]),DAY(Data_Warmte[[#This Row],[Datumtijd]]))+TIME(HOUR(Data_Warmte[[#This Row],[Datumtijd]]),MINUTE(Data_Warmte[[#This Row],[Datumtijd]]),SECOND(Data_Warmte[[#This Row],[Datumtijd]]))</f>
        <v>1768.5</v>
      </c>
      <c r="C7351" s="11">
        <v>1.3258313E-4</v>
      </c>
      <c r="D7351" s="7">
        <f>Data_Warmte[[#This Row],[Fractie]]/MAX(Data_Warmte[Fractie])</f>
        <v>0.32098852738840522</v>
      </c>
    </row>
    <row r="7352" spans="1:4" x14ac:dyDescent="0.25">
      <c r="A7352" s="10">
        <v>44137.541666666664</v>
      </c>
      <c r="B7352" s="10">
        <f>DATE(1904,MONTH(Data_Warmte[[#This Row],[Datumtijd]]),DAY(Data_Warmte[[#This Row],[Datumtijd]]))+TIME(HOUR(Data_Warmte[[#This Row],[Datumtijd]]),MINUTE(Data_Warmte[[#This Row],[Datumtijd]]),SECOND(Data_Warmte[[#This Row],[Datumtijd]]))</f>
        <v>1768.5416666666667</v>
      </c>
      <c r="C7352" s="11">
        <v>1.2656540000000001E-4</v>
      </c>
      <c r="D7352" s="7">
        <f>Data_Warmte[[#This Row],[Fractie]]/MAX(Data_Warmte[Fractie])</f>
        <v>0.3064193865714625</v>
      </c>
    </row>
    <row r="7353" spans="1:4" x14ac:dyDescent="0.25">
      <c r="A7353" s="10">
        <v>44137.583333333336</v>
      </c>
      <c r="B7353" s="10">
        <f>DATE(1904,MONTH(Data_Warmte[[#This Row],[Datumtijd]]),DAY(Data_Warmte[[#This Row],[Datumtijd]]))+TIME(HOUR(Data_Warmte[[#This Row],[Datumtijd]]),MINUTE(Data_Warmte[[#This Row],[Datumtijd]]),SECOND(Data_Warmte[[#This Row],[Datumtijd]]))</f>
        <v>1768.5833333333333</v>
      </c>
      <c r="C7353" s="11">
        <v>1.2374251999999996E-4</v>
      </c>
      <c r="D7353" s="7">
        <f>Data_Warmte[[#This Row],[Fractie]]/MAX(Data_Warmte[Fractie])</f>
        <v>0.2995850925387738</v>
      </c>
    </row>
    <row r="7354" spans="1:4" x14ac:dyDescent="0.25">
      <c r="A7354" s="10">
        <v>44137.625</v>
      </c>
      <c r="B7354" s="10">
        <f>DATE(1904,MONTH(Data_Warmte[[#This Row],[Datumtijd]]),DAY(Data_Warmte[[#This Row],[Datumtijd]]))+TIME(HOUR(Data_Warmte[[#This Row],[Datumtijd]]),MINUTE(Data_Warmte[[#This Row],[Datumtijd]]),SECOND(Data_Warmte[[#This Row],[Datumtijd]]))</f>
        <v>1768.625</v>
      </c>
      <c r="C7354" s="11">
        <v>1.2902200000000001E-4</v>
      </c>
      <c r="D7354" s="7">
        <f>Data_Warmte[[#This Row],[Fractie]]/MAX(Data_Warmte[Fractie])</f>
        <v>0.31236690354728258</v>
      </c>
    </row>
    <row r="7355" spans="1:4" x14ac:dyDescent="0.25">
      <c r="A7355" s="10">
        <v>44137.666666666664</v>
      </c>
      <c r="B7355" s="10">
        <f>DATE(1904,MONTH(Data_Warmte[[#This Row],[Datumtijd]]),DAY(Data_Warmte[[#This Row],[Datumtijd]]))+TIME(HOUR(Data_Warmte[[#This Row],[Datumtijd]]),MINUTE(Data_Warmte[[#This Row],[Datumtijd]]),SECOND(Data_Warmte[[#This Row],[Datumtijd]]))</f>
        <v>1768.6666666666667</v>
      </c>
      <c r="C7355" s="11">
        <v>1.4492013999999997E-4</v>
      </c>
      <c r="D7355" s="7">
        <f>Data_Warmte[[#This Row],[Fractie]]/MAX(Data_Warmte[Fractie])</f>
        <v>0.35085687242050717</v>
      </c>
    </row>
    <row r="7356" spans="1:4" x14ac:dyDescent="0.25">
      <c r="A7356" s="10">
        <v>44137.708333333336</v>
      </c>
      <c r="B7356" s="10">
        <f>DATE(1904,MONTH(Data_Warmte[[#This Row],[Datumtijd]]),DAY(Data_Warmte[[#This Row],[Datumtijd]]))+TIME(HOUR(Data_Warmte[[#This Row],[Datumtijd]]),MINUTE(Data_Warmte[[#This Row],[Datumtijd]]),SECOND(Data_Warmte[[#This Row],[Datumtijd]]))</f>
        <v>1768.7083333333333</v>
      </c>
      <c r="C7356" s="11">
        <v>1.8219385E-4</v>
      </c>
      <c r="D7356" s="7">
        <f>Data_Warmte[[#This Row],[Fractie]]/MAX(Data_Warmte[Fractie])</f>
        <v>0.44109786524668709</v>
      </c>
    </row>
    <row r="7357" spans="1:4" x14ac:dyDescent="0.25">
      <c r="A7357" s="10">
        <v>44137.75</v>
      </c>
      <c r="B7357" s="10">
        <f>DATE(1904,MONTH(Data_Warmte[[#This Row],[Datumtijd]]),DAY(Data_Warmte[[#This Row],[Datumtijd]]))+TIME(HOUR(Data_Warmte[[#This Row],[Datumtijd]]),MINUTE(Data_Warmte[[#This Row],[Datumtijd]]),SECOND(Data_Warmte[[#This Row],[Datumtijd]]))</f>
        <v>1768.75</v>
      </c>
      <c r="C7357" s="11">
        <v>2.1076726000000001E-4</v>
      </c>
      <c r="D7357" s="7">
        <f>Data_Warmte[[#This Row],[Fractie]]/MAX(Data_Warmte[Fractie])</f>
        <v>0.51027511878086707</v>
      </c>
    </row>
    <row r="7358" spans="1:4" x14ac:dyDescent="0.25">
      <c r="A7358" s="10">
        <v>44137.791666666664</v>
      </c>
      <c r="B7358" s="10">
        <f>DATE(1904,MONTH(Data_Warmte[[#This Row],[Datumtijd]]),DAY(Data_Warmte[[#This Row],[Datumtijd]]))+TIME(HOUR(Data_Warmte[[#This Row],[Datumtijd]]),MINUTE(Data_Warmte[[#This Row],[Datumtijd]]),SECOND(Data_Warmte[[#This Row],[Datumtijd]]))</f>
        <v>1768.7916666666667</v>
      </c>
      <c r="C7358" s="11">
        <v>2.0013444000000001E-4</v>
      </c>
      <c r="D7358" s="7">
        <f>Data_Warmte[[#This Row],[Fractie]]/MAX(Data_Warmte[Fractie])</f>
        <v>0.48453267904674713</v>
      </c>
    </row>
    <row r="7359" spans="1:4" x14ac:dyDescent="0.25">
      <c r="A7359" s="10">
        <v>44137.833333333336</v>
      </c>
      <c r="B7359" s="10">
        <f>DATE(1904,MONTH(Data_Warmte[[#This Row],[Datumtijd]]),DAY(Data_Warmte[[#This Row],[Datumtijd]]))+TIME(HOUR(Data_Warmte[[#This Row],[Datumtijd]]),MINUTE(Data_Warmte[[#This Row],[Datumtijd]]),SECOND(Data_Warmte[[#This Row],[Datumtijd]]))</f>
        <v>1768.8333333333333</v>
      </c>
      <c r="C7359" s="11">
        <v>1.8844436999999997E-4</v>
      </c>
      <c r="D7359" s="7">
        <f>Data_Warmte[[#This Row],[Fractie]]/MAX(Data_Warmte[Fractie])</f>
        <v>0.45623059902821544</v>
      </c>
    </row>
    <row r="7360" spans="1:4" x14ac:dyDescent="0.25">
      <c r="A7360" s="10">
        <v>44137.875</v>
      </c>
      <c r="B7360" s="10">
        <f>DATE(1904,MONTH(Data_Warmte[[#This Row],[Datumtijd]]),DAY(Data_Warmte[[#This Row],[Datumtijd]]))+TIME(HOUR(Data_Warmte[[#This Row],[Datumtijd]]),MINUTE(Data_Warmte[[#This Row],[Datumtijd]]),SECOND(Data_Warmte[[#This Row],[Datumtijd]]))</f>
        <v>1768.875</v>
      </c>
      <c r="C7360" s="11">
        <v>1.6575625000000001E-4</v>
      </c>
      <c r="D7360" s="7">
        <f>Data_Warmte[[#This Row],[Fractie]]/MAX(Data_Warmte[Fractie])</f>
        <v>0.40130184430646909</v>
      </c>
    </row>
    <row r="7361" spans="1:4" x14ac:dyDescent="0.25">
      <c r="A7361" s="10">
        <v>44137.916666666664</v>
      </c>
      <c r="B7361" s="10">
        <f>DATE(1904,MONTH(Data_Warmte[[#This Row],[Datumtijd]]),DAY(Data_Warmte[[#This Row],[Datumtijd]]))+TIME(HOUR(Data_Warmte[[#This Row],[Datumtijd]]),MINUTE(Data_Warmte[[#This Row],[Datumtijd]]),SECOND(Data_Warmte[[#This Row],[Datumtijd]]))</f>
        <v>1768.9166666666667</v>
      </c>
      <c r="C7361" s="11">
        <v>1.3553417999999999E-4</v>
      </c>
      <c r="D7361" s="7">
        <f>Data_Warmte[[#This Row],[Fractie]]/MAX(Data_Warmte[Fractie])</f>
        <v>0.32813312560199059</v>
      </c>
    </row>
    <row r="7362" spans="1:4" x14ac:dyDescent="0.25">
      <c r="A7362" s="10">
        <v>44137.958333333336</v>
      </c>
      <c r="B7362" s="10">
        <f>DATE(1904,MONTH(Data_Warmte[[#This Row],[Datumtijd]]),DAY(Data_Warmte[[#This Row],[Datumtijd]]))+TIME(HOUR(Data_Warmte[[#This Row],[Datumtijd]]),MINUTE(Data_Warmte[[#This Row],[Datumtijd]]),SECOND(Data_Warmte[[#This Row],[Datumtijd]]))</f>
        <v>1768.9583333333333</v>
      </c>
      <c r="C7362" s="11">
        <v>9.7240639999999988E-5</v>
      </c>
      <c r="D7362" s="7">
        <f>Data_Warmte[[#This Row],[Fractie]]/MAX(Data_Warmte[Fractie])</f>
        <v>0.23542308765757794</v>
      </c>
    </row>
    <row r="7363" spans="1:4" x14ac:dyDescent="0.25">
      <c r="A7363" s="10">
        <v>44138</v>
      </c>
      <c r="B7363" s="10">
        <f>DATE(1904,MONTH(Data_Warmte[[#This Row],[Datumtijd]]),DAY(Data_Warmte[[#This Row],[Datumtijd]]))+TIME(HOUR(Data_Warmte[[#This Row],[Datumtijd]]),MINUTE(Data_Warmte[[#This Row],[Datumtijd]]),SECOND(Data_Warmte[[#This Row],[Datumtijd]]))</f>
        <v>1769</v>
      </c>
      <c r="C7363" s="11">
        <v>5.8105099999999994E-5</v>
      </c>
      <c r="D7363" s="7">
        <f>Data_Warmte[[#This Row],[Fractie]]/MAX(Data_Warmte[Fractie])</f>
        <v>0.1406745374223404</v>
      </c>
    </row>
    <row r="7364" spans="1:4" x14ac:dyDescent="0.25">
      <c r="A7364" s="10">
        <v>44138.041666666664</v>
      </c>
      <c r="B7364" s="10">
        <f>DATE(1904,MONTH(Data_Warmte[[#This Row],[Datumtijd]]),DAY(Data_Warmte[[#This Row],[Datumtijd]]))+TIME(HOUR(Data_Warmte[[#This Row],[Datumtijd]]),MINUTE(Data_Warmte[[#This Row],[Datumtijd]]),SECOND(Data_Warmte[[#This Row],[Datumtijd]]))</f>
        <v>1769.0416666666667</v>
      </c>
      <c r="C7364" s="11">
        <v>4.1655360000000005E-5</v>
      </c>
      <c r="D7364" s="7">
        <f>Data_Warmte[[#This Row],[Fractie]]/MAX(Data_Warmte[Fractie])</f>
        <v>0.10084912510538771</v>
      </c>
    </row>
    <row r="7365" spans="1:4" x14ac:dyDescent="0.25">
      <c r="A7365" s="10">
        <v>44138.083333333336</v>
      </c>
      <c r="B7365" s="10">
        <f>DATE(1904,MONTH(Data_Warmte[[#This Row],[Datumtijd]]),DAY(Data_Warmte[[#This Row],[Datumtijd]]))+TIME(HOUR(Data_Warmte[[#This Row],[Datumtijd]]),MINUTE(Data_Warmte[[#This Row],[Datumtijd]]),SECOND(Data_Warmte[[#This Row],[Datumtijd]]))</f>
        <v>1769.0833333333333</v>
      </c>
      <c r="C7365" s="11">
        <v>3.8588799999999999E-5</v>
      </c>
      <c r="D7365" s="7">
        <f>Data_Warmte[[#This Row],[Fractie]]/MAX(Data_Warmte[Fractie])</f>
        <v>9.3424873026347263E-2</v>
      </c>
    </row>
    <row r="7366" spans="1:4" x14ac:dyDescent="0.25">
      <c r="A7366" s="10">
        <v>44138.125</v>
      </c>
      <c r="B7366" s="10">
        <f>DATE(1904,MONTH(Data_Warmte[[#This Row],[Datumtijd]]),DAY(Data_Warmte[[#This Row],[Datumtijd]]))+TIME(HOUR(Data_Warmte[[#This Row],[Datumtijd]]),MINUTE(Data_Warmte[[#This Row],[Datumtijd]]),SECOND(Data_Warmte[[#This Row],[Datumtijd]]))</f>
        <v>1769.125</v>
      </c>
      <c r="C7366" s="11">
        <v>3.9206770000000003E-5</v>
      </c>
      <c r="D7366" s="7">
        <f>Data_Warmte[[#This Row],[Fractie]]/MAX(Data_Warmte[Fractie])</f>
        <v>9.492100062772621E-2</v>
      </c>
    </row>
    <row r="7367" spans="1:4" x14ac:dyDescent="0.25">
      <c r="A7367" s="10">
        <v>44138.166666666664</v>
      </c>
      <c r="B7367" s="10">
        <f>DATE(1904,MONTH(Data_Warmte[[#This Row],[Datumtijd]]),DAY(Data_Warmte[[#This Row],[Datumtijd]]))+TIME(HOUR(Data_Warmte[[#This Row],[Datumtijd]]),MINUTE(Data_Warmte[[#This Row],[Datumtijd]]),SECOND(Data_Warmte[[#This Row],[Datumtijd]]))</f>
        <v>1769.1666666666667</v>
      </c>
      <c r="C7367" s="11">
        <v>4.2937460000000004E-5</v>
      </c>
      <c r="D7367" s="7">
        <f>Data_Warmte[[#This Row],[Fractie]]/MAX(Data_Warmte[Fractie])</f>
        <v>0.10395313532874474</v>
      </c>
    </row>
    <row r="7368" spans="1:4" x14ac:dyDescent="0.25">
      <c r="A7368" s="10">
        <v>44138.208333333336</v>
      </c>
      <c r="B7368" s="10">
        <f>DATE(1904,MONTH(Data_Warmte[[#This Row],[Datumtijd]]),DAY(Data_Warmte[[#This Row],[Datumtijd]]))+TIME(HOUR(Data_Warmte[[#This Row],[Datumtijd]]),MINUTE(Data_Warmte[[#This Row],[Datumtijd]]),SECOND(Data_Warmte[[#This Row],[Datumtijd]]))</f>
        <v>1769.2083333333333</v>
      </c>
      <c r="C7368" s="11">
        <v>5.2660560000000006E-5</v>
      </c>
      <c r="D7368" s="7">
        <f>Data_Warmte[[#This Row],[Fractie]]/MAX(Data_Warmte[Fractie])</f>
        <v>0.12749311021582277</v>
      </c>
    </row>
    <row r="7369" spans="1:4" x14ac:dyDescent="0.25">
      <c r="A7369" s="10">
        <v>44138.25</v>
      </c>
      <c r="B7369" s="10">
        <f>DATE(1904,MONTH(Data_Warmte[[#This Row],[Datumtijd]]),DAY(Data_Warmte[[#This Row],[Datumtijd]]))+TIME(HOUR(Data_Warmte[[#This Row],[Datumtijd]]),MINUTE(Data_Warmte[[#This Row],[Datumtijd]]),SECOND(Data_Warmte[[#This Row],[Datumtijd]]))</f>
        <v>1769.25</v>
      </c>
      <c r="C7369" s="11">
        <v>8.9193460000000003E-5</v>
      </c>
      <c r="D7369" s="7">
        <f>Data_Warmte[[#This Row],[Fractie]]/MAX(Data_Warmte[Fractie])</f>
        <v>0.21594057538147296</v>
      </c>
    </row>
    <row r="7370" spans="1:4" x14ac:dyDescent="0.25">
      <c r="A7370" s="10">
        <v>44138.291666666664</v>
      </c>
      <c r="B7370" s="10">
        <f>DATE(1904,MONTH(Data_Warmte[[#This Row],[Datumtijd]]),DAY(Data_Warmte[[#This Row],[Datumtijd]]))+TIME(HOUR(Data_Warmte[[#This Row],[Datumtijd]]),MINUTE(Data_Warmte[[#This Row],[Datumtijd]]),SECOND(Data_Warmte[[#This Row],[Datumtijd]]))</f>
        <v>1769.2916666666667</v>
      </c>
      <c r="C7370" s="11">
        <v>1.5813844999999999E-4</v>
      </c>
      <c r="D7370" s="7">
        <f>Data_Warmte[[#This Row],[Fractie]]/MAX(Data_Warmte[Fractie])</f>
        <v>0.38285887645724576</v>
      </c>
    </row>
    <row r="7371" spans="1:4" x14ac:dyDescent="0.25">
      <c r="A7371" s="10">
        <v>44138.333333333336</v>
      </c>
      <c r="B7371" s="10">
        <f>DATE(1904,MONTH(Data_Warmte[[#This Row],[Datumtijd]]),DAY(Data_Warmte[[#This Row],[Datumtijd]]))+TIME(HOUR(Data_Warmte[[#This Row],[Datumtijd]]),MINUTE(Data_Warmte[[#This Row],[Datumtijd]]),SECOND(Data_Warmte[[#This Row],[Datumtijd]]))</f>
        <v>1769.3333333333333</v>
      </c>
      <c r="C7371" s="11">
        <v>1.9943719999999997E-4</v>
      </c>
      <c r="D7371" s="7">
        <f>Data_Warmte[[#This Row],[Fractie]]/MAX(Data_Warmte[Fractie])</f>
        <v>0.48284463592364163</v>
      </c>
    </row>
    <row r="7372" spans="1:4" x14ac:dyDescent="0.25">
      <c r="A7372" s="10">
        <v>44138.375</v>
      </c>
      <c r="B7372" s="10">
        <f>DATE(1904,MONTH(Data_Warmte[[#This Row],[Datumtijd]]),DAY(Data_Warmte[[#This Row],[Datumtijd]]))+TIME(HOUR(Data_Warmte[[#This Row],[Datumtijd]]),MINUTE(Data_Warmte[[#This Row],[Datumtijd]]),SECOND(Data_Warmte[[#This Row],[Datumtijd]]))</f>
        <v>1769.375</v>
      </c>
      <c r="C7372" s="11">
        <v>2.0345483999999997E-4</v>
      </c>
      <c r="D7372" s="7">
        <f>Data_Warmte[[#This Row],[Fractie]]/MAX(Data_Warmte[Fractie])</f>
        <v>0.49257148689764374</v>
      </c>
    </row>
    <row r="7373" spans="1:4" x14ac:dyDescent="0.25">
      <c r="A7373" s="10">
        <v>44138.416666666664</v>
      </c>
      <c r="B7373" s="10">
        <f>DATE(1904,MONTH(Data_Warmte[[#This Row],[Datumtijd]]),DAY(Data_Warmte[[#This Row],[Datumtijd]]))+TIME(HOUR(Data_Warmte[[#This Row],[Datumtijd]]),MINUTE(Data_Warmte[[#This Row],[Datumtijd]]),SECOND(Data_Warmte[[#This Row],[Datumtijd]]))</f>
        <v>1769.4166666666667</v>
      </c>
      <c r="C7373" s="11">
        <v>1.8303978000000002E-4</v>
      </c>
      <c r="D7373" s="7">
        <f>Data_Warmte[[#This Row],[Fractie]]/MAX(Data_Warmte[Fractie])</f>
        <v>0.44314589220889322</v>
      </c>
    </row>
    <row r="7374" spans="1:4" x14ac:dyDescent="0.25">
      <c r="A7374" s="10">
        <v>44138.458333333336</v>
      </c>
      <c r="B7374" s="10">
        <f>DATE(1904,MONTH(Data_Warmte[[#This Row],[Datumtijd]]),DAY(Data_Warmte[[#This Row],[Datumtijd]]))+TIME(HOUR(Data_Warmte[[#This Row],[Datumtijd]]),MINUTE(Data_Warmte[[#This Row],[Datumtijd]]),SECOND(Data_Warmte[[#This Row],[Datumtijd]]))</f>
        <v>1769.4583333333333</v>
      </c>
      <c r="C7374" s="11">
        <v>1.5219172E-4</v>
      </c>
      <c r="D7374" s="7">
        <f>Data_Warmte[[#This Row],[Fractie]]/MAX(Data_Warmte[Fractie])</f>
        <v>0.36846162919451747</v>
      </c>
    </row>
    <row r="7375" spans="1:4" x14ac:dyDescent="0.25">
      <c r="A7375" s="10">
        <v>44138.5</v>
      </c>
      <c r="B7375" s="10">
        <f>DATE(1904,MONTH(Data_Warmte[[#This Row],[Datumtijd]]),DAY(Data_Warmte[[#This Row],[Datumtijd]]))+TIME(HOUR(Data_Warmte[[#This Row],[Datumtijd]]),MINUTE(Data_Warmte[[#This Row],[Datumtijd]]),SECOND(Data_Warmte[[#This Row],[Datumtijd]]))</f>
        <v>1769.5</v>
      </c>
      <c r="C7375" s="11">
        <v>1.3456222999999999E-4</v>
      </c>
      <c r="D7375" s="7">
        <f>Data_Warmte[[#This Row],[Fractie]]/MAX(Data_Warmte[Fractie])</f>
        <v>0.32577999968623372</v>
      </c>
    </row>
    <row r="7376" spans="1:4" x14ac:dyDescent="0.25">
      <c r="A7376" s="10">
        <v>44138.541666666664</v>
      </c>
      <c r="B7376" s="10">
        <f>DATE(1904,MONTH(Data_Warmte[[#This Row],[Datumtijd]]),DAY(Data_Warmte[[#This Row],[Datumtijd]]))+TIME(HOUR(Data_Warmte[[#This Row],[Datumtijd]]),MINUTE(Data_Warmte[[#This Row],[Datumtijd]]),SECOND(Data_Warmte[[#This Row],[Datumtijd]]))</f>
        <v>1769.5416666666667</v>
      </c>
      <c r="C7376" s="11">
        <v>1.2858785000000001E-4</v>
      </c>
      <c r="D7376" s="7">
        <f>Data_Warmte[[#This Row],[Fractie]]/MAX(Data_Warmte[Fractie])</f>
        <v>0.31131581077880083</v>
      </c>
    </row>
    <row r="7377" spans="1:4" x14ac:dyDescent="0.25">
      <c r="A7377" s="10">
        <v>44138.583333333336</v>
      </c>
      <c r="B7377" s="10">
        <f>DATE(1904,MONTH(Data_Warmte[[#This Row],[Datumtijd]]),DAY(Data_Warmte[[#This Row],[Datumtijd]]))+TIME(HOUR(Data_Warmte[[#This Row],[Datumtijd]]),MINUTE(Data_Warmte[[#This Row],[Datumtijd]]),SECOND(Data_Warmte[[#This Row],[Datumtijd]]))</f>
        <v>1769.5833333333333</v>
      </c>
      <c r="C7377" s="11">
        <v>1.236179E-4</v>
      </c>
      <c r="D7377" s="7">
        <f>Data_Warmte[[#This Row],[Fractie]]/MAX(Data_Warmte[Fractie])</f>
        <v>0.29928338303558788</v>
      </c>
    </row>
    <row r="7378" spans="1:4" x14ac:dyDescent="0.25">
      <c r="A7378" s="10">
        <v>44138.625</v>
      </c>
      <c r="B7378" s="10">
        <f>DATE(1904,MONTH(Data_Warmte[[#This Row],[Datumtijd]]),DAY(Data_Warmte[[#This Row],[Datumtijd]]))+TIME(HOUR(Data_Warmte[[#This Row],[Datumtijd]]),MINUTE(Data_Warmte[[#This Row],[Datumtijd]]),SECOND(Data_Warmte[[#This Row],[Datumtijd]]))</f>
        <v>1769.625</v>
      </c>
      <c r="C7378" s="11">
        <v>1.2929994000000002E-4</v>
      </c>
      <c r="D7378" s="7">
        <f>Data_Warmte[[#This Row],[Fractie]]/MAX(Data_Warmte[Fractie])</f>
        <v>0.31303980628613282</v>
      </c>
    </row>
    <row r="7379" spans="1:4" x14ac:dyDescent="0.25">
      <c r="A7379" s="10">
        <v>44138.666666666664</v>
      </c>
      <c r="B7379" s="10">
        <f>DATE(1904,MONTH(Data_Warmte[[#This Row],[Datumtijd]]),DAY(Data_Warmte[[#This Row],[Datumtijd]]))+TIME(HOUR(Data_Warmte[[#This Row],[Datumtijd]]),MINUTE(Data_Warmte[[#This Row],[Datumtijd]]),SECOND(Data_Warmte[[#This Row],[Datumtijd]]))</f>
        <v>1769.6666666666667</v>
      </c>
      <c r="C7379" s="11">
        <v>1.4623954E-4</v>
      </c>
      <c r="D7379" s="7">
        <f>Data_Warmte[[#This Row],[Fractie]]/MAX(Data_Warmte[Fractie])</f>
        <v>0.35405118728572621</v>
      </c>
    </row>
    <row r="7380" spans="1:4" x14ac:dyDescent="0.25">
      <c r="A7380" s="10">
        <v>44138.708333333336</v>
      </c>
      <c r="B7380" s="10">
        <f>DATE(1904,MONTH(Data_Warmte[[#This Row],[Datumtijd]]),DAY(Data_Warmte[[#This Row],[Datumtijd]]))+TIME(HOUR(Data_Warmte[[#This Row],[Datumtijd]]),MINUTE(Data_Warmte[[#This Row],[Datumtijd]]),SECOND(Data_Warmte[[#This Row],[Datumtijd]]))</f>
        <v>1769.7083333333333</v>
      </c>
      <c r="C7380" s="11">
        <v>1.8374765000000001E-4</v>
      </c>
      <c r="D7380" s="7">
        <f>Data_Warmte[[#This Row],[Fractie]]/MAX(Data_Warmte[Fractie])</f>
        <v>0.44485967094441131</v>
      </c>
    </row>
    <row r="7381" spans="1:4" x14ac:dyDescent="0.25">
      <c r="A7381" s="10">
        <v>44138.75</v>
      </c>
      <c r="B7381" s="10">
        <f>DATE(1904,MONTH(Data_Warmte[[#This Row],[Datumtijd]]),DAY(Data_Warmte[[#This Row],[Datumtijd]]))+TIME(HOUR(Data_Warmte[[#This Row],[Datumtijd]]),MINUTE(Data_Warmte[[#This Row],[Datumtijd]]),SECOND(Data_Warmte[[#This Row],[Datumtijd]]))</f>
        <v>1769.75</v>
      </c>
      <c r="C7381" s="11">
        <v>2.1278146E-4</v>
      </c>
      <c r="D7381" s="7">
        <f>Data_Warmte[[#This Row],[Fractie]]/MAX(Data_Warmte[Fractie])</f>
        <v>0.51515156944141283</v>
      </c>
    </row>
    <row r="7382" spans="1:4" x14ac:dyDescent="0.25">
      <c r="A7382" s="10">
        <v>44138.791666666664</v>
      </c>
      <c r="B7382" s="10">
        <f>DATE(1904,MONTH(Data_Warmte[[#This Row],[Datumtijd]]),DAY(Data_Warmte[[#This Row],[Datumtijd]]))+TIME(HOUR(Data_Warmte[[#This Row],[Datumtijd]]),MINUTE(Data_Warmte[[#This Row],[Datumtijd]]),SECOND(Data_Warmte[[#This Row],[Datumtijd]]))</f>
        <v>1769.7916666666667</v>
      </c>
      <c r="C7382" s="11">
        <v>2.0337072E-4</v>
      </c>
      <c r="D7382" s="7">
        <f>Data_Warmte[[#This Row],[Fractie]]/MAX(Data_Warmte[Fractie])</f>
        <v>0.4923678293514393</v>
      </c>
    </row>
    <row r="7383" spans="1:4" x14ac:dyDescent="0.25">
      <c r="A7383" s="10">
        <v>44138.833333333336</v>
      </c>
      <c r="B7383" s="10">
        <f>DATE(1904,MONTH(Data_Warmte[[#This Row],[Datumtijd]]),DAY(Data_Warmte[[#This Row],[Datumtijd]]))+TIME(HOUR(Data_Warmte[[#This Row],[Datumtijd]]),MINUTE(Data_Warmte[[#This Row],[Datumtijd]]),SECOND(Data_Warmte[[#This Row],[Datumtijd]]))</f>
        <v>1769.8333333333333</v>
      </c>
      <c r="C7383" s="11">
        <v>1.9217160999999996E-4</v>
      </c>
      <c r="D7383" s="7">
        <f>Data_Warmte[[#This Row],[Fractie]]/MAX(Data_Warmte[Fractie])</f>
        <v>0.46525438115512074</v>
      </c>
    </row>
    <row r="7384" spans="1:4" x14ac:dyDescent="0.25">
      <c r="A7384" s="10">
        <v>44138.875</v>
      </c>
      <c r="B7384" s="10">
        <f>DATE(1904,MONTH(Data_Warmte[[#This Row],[Datumtijd]]),DAY(Data_Warmte[[#This Row],[Datumtijd]]))+TIME(HOUR(Data_Warmte[[#This Row],[Datumtijd]]),MINUTE(Data_Warmte[[#This Row],[Datumtijd]]),SECOND(Data_Warmte[[#This Row],[Datumtijd]]))</f>
        <v>1769.875</v>
      </c>
      <c r="C7384" s="11">
        <v>1.68247E-4</v>
      </c>
      <c r="D7384" s="7">
        <f>Data_Warmte[[#This Row],[Fractie]]/MAX(Data_Warmte[Fractie])</f>
        <v>0.40733203966083031</v>
      </c>
    </row>
    <row r="7385" spans="1:4" x14ac:dyDescent="0.25">
      <c r="A7385" s="10">
        <v>44138.916666666664</v>
      </c>
      <c r="B7385" s="10">
        <f>DATE(1904,MONTH(Data_Warmte[[#This Row],[Datumtijd]]),DAY(Data_Warmte[[#This Row],[Datumtijd]]))+TIME(HOUR(Data_Warmte[[#This Row],[Datumtijd]]),MINUTE(Data_Warmte[[#This Row],[Datumtijd]]),SECOND(Data_Warmte[[#This Row],[Datumtijd]]))</f>
        <v>1769.9166666666667</v>
      </c>
      <c r="C7385" s="11">
        <v>1.3679480999999999E-4</v>
      </c>
      <c r="D7385" s="7">
        <f>Data_Warmte[[#This Row],[Fractie]]/MAX(Data_Warmte[Fractie])</f>
        <v>0.33118515618296757</v>
      </c>
    </row>
    <row r="7386" spans="1:4" x14ac:dyDescent="0.25">
      <c r="A7386" s="10">
        <v>44138.958333333336</v>
      </c>
      <c r="B7386" s="10">
        <f>DATE(1904,MONTH(Data_Warmte[[#This Row],[Datumtijd]]),DAY(Data_Warmte[[#This Row],[Datumtijd]]))+TIME(HOUR(Data_Warmte[[#This Row],[Datumtijd]]),MINUTE(Data_Warmte[[#This Row],[Datumtijd]]),SECOND(Data_Warmte[[#This Row],[Datumtijd]]))</f>
        <v>1769.9583333333333</v>
      </c>
      <c r="C7386" s="11">
        <v>9.7939179999999998E-5</v>
      </c>
      <c r="D7386" s="7">
        <f>Data_Warmte[[#This Row],[Fractie]]/MAX(Data_Warmte[Fractie])</f>
        <v>0.2371142781274507</v>
      </c>
    </row>
    <row r="7387" spans="1:4" x14ac:dyDescent="0.25">
      <c r="A7387" s="10">
        <v>44139</v>
      </c>
      <c r="B7387" s="10">
        <f>DATE(1904,MONTH(Data_Warmte[[#This Row],[Datumtijd]]),DAY(Data_Warmte[[#This Row],[Datumtijd]]))+TIME(HOUR(Data_Warmte[[#This Row],[Datumtijd]]),MINUTE(Data_Warmte[[#This Row],[Datumtijd]]),SECOND(Data_Warmte[[#This Row],[Datumtijd]]))</f>
        <v>1770</v>
      </c>
      <c r="C7387" s="11">
        <v>5.836173999999999E-5</v>
      </c>
      <c r="D7387" s="7">
        <f>Data_Warmte[[#This Row],[Fractie]]/MAX(Data_Warmte[Fractie])</f>
        <v>0.14129587209492628</v>
      </c>
    </row>
    <row r="7388" spans="1:4" x14ac:dyDescent="0.25">
      <c r="A7388" s="10">
        <v>44139.041666666664</v>
      </c>
      <c r="B7388" s="10">
        <f>DATE(1904,MONTH(Data_Warmte[[#This Row],[Datumtijd]]),DAY(Data_Warmte[[#This Row],[Datumtijd]]))+TIME(HOUR(Data_Warmte[[#This Row],[Datumtijd]]),MINUTE(Data_Warmte[[#This Row],[Datumtijd]]),SECOND(Data_Warmte[[#This Row],[Datumtijd]]))</f>
        <v>1770.0416666666667</v>
      </c>
      <c r="C7388" s="11">
        <v>4.1491600000000001E-5</v>
      </c>
      <c r="D7388" s="7">
        <f>Data_Warmte[[#This Row],[Fractie]]/MAX(Data_Warmte[Fractie])</f>
        <v>0.10045265625414602</v>
      </c>
    </row>
    <row r="7389" spans="1:4" x14ac:dyDescent="0.25">
      <c r="A7389" s="10">
        <v>44139.083333333336</v>
      </c>
      <c r="B7389" s="10">
        <f>DATE(1904,MONTH(Data_Warmte[[#This Row],[Datumtijd]]),DAY(Data_Warmte[[#This Row],[Datumtijd]]))+TIME(HOUR(Data_Warmte[[#This Row],[Datumtijd]]),MINUTE(Data_Warmte[[#This Row],[Datumtijd]]),SECOND(Data_Warmte[[#This Row],[Datumtijd]]))</f>
        <v>1770.0833333333333</v>
      </c>
      <c r="C7389" s="11">
        <v>3.8613699999999999E-5</v>
      </c>
      <c r="D7389" s="7">
        <f>Data_Warmte[[#This Row],[Fractie]]/MAX(Data_Warmte[Fractie])</f>
        <v>9.3485156822121065E-2</v>
      </c>
    </row>
    <row r="7390" spans="1:4" x14ac:dyDescent="0.25">
      <c r="A7390" s="10">
        <v>44139.125</v>
      </c>
      <c r="B7390" s="10">
        <f>DATE(1904,MONTH(Data_Warmte[[#This Row],[Datumtijd]]),DAY(Data_Warmte[[#This Row],[Datumtijd]]))+TIME(HOUR(Data_Warmte[[#This Row],[Datumtijd]]),MINUTE(Data_Warmte[[#This Row],[Datumtijd]]),SECOND(Data_Warmte[[#This Row],[Datumtijd]]))</f>
        <v>1770.125</v>
      </c>
      <c r="C7390" s="11">
        <v>3.9917410000000006E-5</v>
      </c>
      <c r="D7390" s="7">
        <f>Data_Warmte[[#This Row],[Fractie]]/MAX(Data_Warmte[Fractie])</f>
        <v>9.6641485632894653E-2</v>
      </c>
    </row>
    <row r="7391" spans="1:4" x14ac:dyDescent="0.25">
      <c r="A7391" s="10">
        <v>44139.166666666664</v>
      </c>
      <c r="B7391" s="10">
        <f>DATE(1904,MONTH(Data_Warmte[[#This Row],[Datumtijd]]),DAY(Data_Warmte[[#This Row],[Datumtijd]]))+TIME(HOUR(Data_Warmte[[#This Row],[Datumtijd]]),MINUTE(Data_Warmte[[#This Row],[Datumtijd]]),SECOND(Data_Warmte[[#This Row],[Datumtijd]]))</f>
        <v>1770.1666666666667</v>
      </c>
      <c r="C7391" s="11">
        <v>4.3225210000000008E-5</v>
      </c>
      <c r="D7391" s="7">
        <f>Data_Warmte[[#This Row],[Fractie]]/MAX(Data_Warmte[Fractie])</f>
        <v>0.10464978843050825</v>
      </c>
    </row>
    <row r="7392" spans="1:4" x14ac:dyDescent="0.25">
      <c r="A7392" s="10">
        <v>44139.208333333336</v>
      </c>
      <c r="B7392" s="10">
        <f>DATE(1904,MONTH(Data_Warmte[[#This Row],[Datumtijd]]),DAY(Data_Warmte[[#This Row],[Datumtijd]]))+TIME(HOUR(Data_Warmte[[#This Row],[Datumtijd]]),MINUTE(Data_Warmte[[#This Row],[Datumtijd]]),SECOND(Data_Warmte[[#This Row],[Datumtijd]]))</f>
        <v>1770.2083333333333</v>
      </c>
      <c r="C7392" s="11">
        <v>5.366734000000001E-5</v>
      </c>
      <c r="D7392" s="7">
        <f>Data_Warmte[[#This Row],[Fractie]]/MAX(Data_Warmte[Fractie])</f>
        <v>0.12993056081458373</v>
      </c>
    </row>
    <row r="7393" spans="1:4" x14ac:dyDescent="0.25">
      <c r="A7393" s="10">
        <v>44139.25</v>
      </c>
      <c r="B7393" s="10">
        <f>DATE(1904,MONTH(Data_Warmte[[#This Row],[Datumtijd]]),DAY(Data_Warmte[[#This Row],[Datumtijd]]))+TIME(HOUR(Data_Warmte[[#This Row],[Datumtijd]]),MINUTE(Data_Warmte[[#This Row],[Datumtijd]]),SECOND(Data_Warmte[[#This Row],[Datumtijd]]))</f>
        <v>1770.25</v>
      </c>
      <c r="C7393" s="11">
        <v>9.1049520000000011E-5</v>
      </c>
      <c r="D7393" s="7">
        <f>Data_Warmte[[#This Row],[Fractie]]/MAX(Data_Warmte[Fractie])</f>
        <v>0.22043416341295574</v>
      </c>
    </row>
    <row r="7394" spans="1:4" x14ac:dyDescent="0.25">
      <c r="A7394" s="10">
        <v>44139.291666666664</v>
      </c>
      <c r="B7394" s="10">
        <f>DATE(1904,MONTH(Data_Warmte[[#This Row],[Datumtijd]]),DAY(Data_Warmte[[#This Row],[Datumtijd]]))+TIME(HOUR(Data_Warmte[[#This Row],[Datumtijd]]),MINUTE(Data_Warmte[[#This Row],[Datumtijd]]),SECOND(Data_Warmte[[#This Row],[Datumtijd]]))</f>
        <v>1770.2916666666667</v>
      </c>
      <c r="C7394" s="11">
        <v>1.6026525000000002E-4</v>
      </c>
      <c r="D7394" s="7">
        <f>Data_Warmte[[#This Row],[Fractie]]/MAX(Data_Warmte[Fractie])</f>
        <v>0.38800793576855985</v>
      </c>
    </row>
    <row r="7395" spans="1:4" x14ac:dyDescent="0.25">
      <c r="A7395" s="10">
        <v>44139.333333333336</v>
      </c>
      <c r="B7395" s="10">
        <f>DATE(1904,MONTH(Data_Warmte[[#This Row],[Datumtijd]]),DAY(Data_Warmte[[#This Row],[Datumtijd]]))+TIME(HOUR(Data_Warmte[[#This Row],[Datumtijd]]),MINUTE(Data_Warmte[[#This Row],[Datumtijd]]),SECOND(Data_Warmte[[#This Row],[Datumtijd]]))</f>
        <v>1770.3333333333333</v>
      </c>
      <c r="C7395" s="11">
        <v>2.0368759999999996E-4</v>
      </c>
      <c r="D7395" s="7">
        <f>Data_Warmte[[#This Row],[Fractie]]/MAX(Data_Warmte[Fractie])</f>
        <v>0.49313500723115017</v>
      </c>
    </row>
    <row r="7396" spans="1:4" x14ac:dyDescent="0.25">
      <c r="A7396" s="10">
        <v>44139.375</v>
      </c>
      <c r="B7396" s="10">
        <f>DATE(1904,MONTH(Data_Warmte[[#This Row],[Datumtijd]]),DAY(Data_Warmte[[#This Row],[Datumtijd]]))+TIME(HOUR(Data_Warmte[[#This Row],[Datumtijd]]),MINUTE(Data_Warmte[[#This Row],[Datumtijd]]),SECOND(Data_Warmte[[#This Row],[Datumtijd]]))</f>
        <v>1770.375</v>
      </c>
      <c r="C7396" s="11">
        <v>2.0460210999999998E-4</v>
      </c>
      <c r="D7396" s="7">
        <f>Data_Warmte[[#This Row],[Fractie]]/MAX(Data_Warmte[Fractie])</f>
        <v>0.49534906884051161</v>
      </c>
    </row>
    <row r="7397" spans="1:4" x14ac:dyDescent="0.25">
      <c r="A7397" s="10">
        <v>44139.416666666664</v>
      </c>
      <c r="B7397" s="10">
        <f>DATE(1904,MONTH(Data_Warmte[[#This Row],[Datumtijd]]),DAY(Data_Warmte[[#This Row],[Datumtijd]]))+TIME(HOUR(Data_Warmte[[#This Row],[Datumtijd]]),MINUTE(Data_Warmte[[#This Row],[Datumtijd]]),SECOND(Data_Warmte[[#This Row],[Datumtijd]]))</f>
        <v>1770.4166666666667</v>
      </c>
      <c r="C7397" s="11">
        <v>1.8466734000000004E-4</v>
      </c>
      <c r="D7397" s="7">
        <f>Data_Warmte[[#This Row],[Fractie]]/MAX(Data_Warmte[Fractie])</f>
        <v>0.44708627352012248</v>
      </c>
    </row>
    <row r="7398" spans="1:4" x14ac:dyDescent="0.25">
      <c r="A7398" s="10">
        <v>44139.458333333336</v>
      </c>
      <c r="B7398" s="10">
        <f>DATE(1904,MONTH(Data_Warmte[[#This Row],[Datumtijd]]),DAY(Data_Warmte[[#This Row],[Datumtijd]]))+TIME(HOUR(Data_Warmte[[#This Row],[Datumtijd]]),MINUTE(Data_Warmte[[#This Row],[Datumtijd]]),SECOND(Data_Warmte[[#This Row],[Datumtijd]]))</f>
        <v>1770.4583333333333</v>
      </c>
      <c r="C7398" s="11">
        <v>1.5200659999999998E-4</v>
      </c>
      <c r="D7398" s="7">
        <f>Data_Warmte[[#This Row],[Fractie]]/MAX(Data_Warmte[Fractie])</f>
        <v>0.36801344701485289</v>
      </c>
    </row>
    <row r="7399" spans="1:4" x14ac:dyDescent="0.25">
      <c r="A7399" s="10">
        <v>44139.5</v>
      </c>
      <c r="B7399" s="10">
        <f>DATE(1904,MONTH(Data_Warmte[[#This Row],[Datumtijd]]),DAY(Data_Warmte[[#This Row],[Datumtijd]]))+TIME(HOUR(Data_Warmte[[#This Row],[Datumtijd]]),MINUTE(Data_Warmte[[#This Row],[Datumtijd]]),SECOND(Data_Warmte[[#This Row],[Datumtijd]]))</f>
        <v>1770.5</v>
      </c>
      <c r="C7399" s="11">
        <v>1.3278104E-4</v>
      </c>
      <c r="D7399" s="7">
        <f>Data_Warmte[[#This Row],[Fractie]]/MAX(Data_Warmte[Fractie])</f>
        <v>0.32146767461818809</v>
      </c>
    </row>
    <row r="7400" spans="1:4" x14ac:dyDescent="0.25">
      <c r="A7400" s="10">
        <v>44139.541666666664</v>
      </c>
      <c r="B7400" s="10">
        <f>DATE(1904,MONTH(Data_Warmte[[#This Row],[Datumtijd]]),DAY(Data_Warmte[[#This Row],[Datumtijd]]))+TIME(HOUR(Data_Warmte[[#This Row],[Datumtijd]]),MINUTE(Data_Warmte[[#This Row],[Datumtijd]]),SECOND(Data_Warmte[[#This Row],[Datumtijd]]))</f>
        <v>1770.5416666666667</v>
      </c>
      <c r="C7400" s="11">
        <v>1.2691985000000001E-4</v>
      </c>
      <c r="D7400" s="7">
        <f>Data_Warmte[[#This Row],[Fractie]]/MAX(Data_Warmte[Fractie])</f>
        <v>0.30727752277274861</v>
      </c>
    </row>
    <row r="7401" spans="1:4" x14ac:dyDescent="0.25">
      <c r="A7401" s="10">
        <v>44139.583333333336</v>
      </c>
      <c r="B7401" s="10">
        <f>DATE(1904,MONTH(Data_Warmte[[#This Row],[Datumtijd]]),DAY(Data_Warmte[[#This Row],[Datumtijd]]))+TIME(HOUR(Data_Warmte[[#This Row],[Datumtijd]]),MINUTE(Data_Warmte[[#This Row],[Datumtijd]]),SECOND(Data_Warmte[[#This Row],[Datumtijd]]))</f>
        <v>1770.5833333333333</v>
      </c>
      <c r="C7401" s="11">
        <v>1.2336865999999997E-4</v>
      </c>
      <c r="D7401" s="7">
        <f>Data_Warmte[[#This Row],[Fractie]]/MAX(Data_Warmte[Fractie])</f>
        <v>0.29867996402921582</v>
      </c>
    </row>
    <row r="7402" spans="1:4" x14ac:dyDescent="0.25">
      <c r="A7402" s="10">
        <v>44139.625</v>
      </c>
      <c r="B7402" s="10">
        <f>DATE(1904,MONTH(Data_Warmte[[#This Row],[Datumtijd]]),DAY(Data_Warmte[[#This Row],[Datumtijd]]))+TIME(HOUR(Data_Warmte[[#This Row],[Datumtijd]]),MINUTE(Data_Warmte[[#This Row],[Datumtijd]]),SECOND(Data_Warmte[[#This Row],[Datumtijd]]))</f>
        <v>1770.625</v>
      </c>
      <c r="C7402" s="11">
        <v>1.2882958000000002E-4</v>
      </c>
      <c r="D7402" s="7">
        <f>Data_Warmte[[#This Row],[Fractie]]/MAX(Data_Warmte[Fractie])</f>
        <v>0.31190104780500166</v>
      </c>
    </row>
    <row r="7403" spans="1:4" x14ac:dyDescent="0.25">
      <c r="A7403" s="10">
        <v>44139.666666666664</v>
      </c>
      <c r="B7403" s="10">
        <f>DATE(1904,MONTH(Data_Warmte[[#This Row],[Datumtijd]]),DAY(Data_Warmte[[#This Row],[Datumtijd]]))+TIME(HOUR(Data_Warmte[[#This Row],[Datumtijd]]),MINUTE(Data_Warmte[[#This Row],[Datumtijd]]),SECOND(Data_Warmte[[#This Row],[Datumtijd]]))</f>
        <v>1770.6666666666667</v>
      </c>
      <c r="C7403" s="11">
        <v>1.4681127999999999E-4</v>
      </c>
      <c r="D7403" s="7">
        <f>Data_Warmte[[#This Row],[Fractie]]/MAX(Data_Warmte[Fractie])</f>
        <v>0.35543539039398775</v>
      </c>
    </row>
    <row r="7404" spans="1:4" x14ac:dyDescent="0.25">
      <c r="A7404" s="10">
        <v>44139.708333333336</v>
      </c>
      <c r="B7404" s="10">
        <f>DATE(1904,MONTH(Data_Warmte[[#This Row],[Datumtijd]]),DAY(Data_Warmte[[#This Row],[Datumtijd]]))+TIME(HOUR(Data_Warmte[[#This Row],[Datumtijd]]),MINUTE(Data_Warmte[[#This Row],[Datumtijd]]),SECOND(Data_Warmte[[#This Row],[Datumtijd]]))</f>
        <v>1770.7083333333333</v>
      </c>
      <c r="C7404" s="11">
        <v>1.8703804999999996E-4</v>
      </c>
      <c r="D7404" s="7">
        <f>Data_Warmte[[#This Row],[Fractie]]/MAX(Data_Warmte[Fractie])</f>
        <v>0.45282584771606232</v>
      </c>
    </row>
    <row r="7405" spans="1:4" x14ac:dyDescent="0.25">
      <c r="A7405" s="10">
        <v>44139.75</v>
      </c>
      <c r="B7405" s="10">
        <f>DATE(1904,MONTH(Data_Warmte[[#This Row],[Datumtijd]]),DAY(Data_Warmte[[#This Row],[Datumtijd]]))+TIME(HOUR(Data_Warmte[[#This Row],[Datumtijd]]),MINUTE(Data_Warmte[[#This Row],[Datumtijd]]),SECOND(Data_Warmte[[#This Row],[Datumtijd]]))</f>
        <v>1770.75</v>
      </c>
      <c r="C7405" s="11">
        <v>2.1609369999999999E-4</v>
      </c>
      <c r="D7405" s="7">
        <f>Data_Warmte[[#This Row],[Fractie]]/MAX(Data_Warmte[Fractie])</f>
        <v>0.52317062163875472</v>
      </c>
    </row>
    <row r="7406" spans="1:4" x14ac:dyDescent="0.25">
      <c r="A7406" s="10">
        <v>44139.791666666664</v>
      </c>
      <c r="B7406" s="10">
        <f>DATE(1904,MONTH(Data_Warmte[[#This Row],[Datumtijd]]),DAY(Data_Warmte[[#This Row],[Datumtijd]]))+TIME(HOUR(Data_Warmte[[#This Row],[Datumtijd]]),MINUTE(Data_Warmte[[#This Row],[Datumtijd]]),SECOND(Data_Warmte[[#This Row],[Datumtijd]]))</f>
        <v>1770.7916666666667</v>
      </c>
      <c r="C7406" s="11">
        <v>2.0584680000000001E-4</v>
      </c>
      <c r="D7406" s="7">
        <f>Data_Warmte[[#This Row],[Fractie]]/MAX(Data_Warmte[Fractie])</f>
        <v>0.4983625081080495</v>
      </c>
    </row>
    <row r="7407" spans="1:4" x14ac:dyDescent="0.25">
      <c r="A7407" s="10">
        <v>44139.833333333336</v>
      </c>
      <c r="B7407" s="10">
        <f>DATE(1904,MONTH(Data_Warmte[[#This Row],[Datumtijd]]),DAY(Data_Warmte[[#This Row],[Datumtijd]]))+TIME(HOUR(Data_Warmte[[#This Row],[Datumtijd]]),MINUTE(Data_Warmte[[#This Row],[Datumtijd]]),SECOND(Data_Warmte[[#This Row],[Datumtijd]]))</f>
        <v>1770.8333333333333</v>
      </c>
      <c r="C7407" s="11">
        <v>1.9706902999999998E-4</v>
      </c>
      <c r="D7407" s="7">
        <f>Data_Warmte[[#This Row],[Fractie]]/MAX(Data_Warmte[Fractie])</f>
        <v>0.47711121115907773</v>
      </c>
    </row>
    <row r="7408" spans="1:4" x14ac:dyDescent="0.25">
      <c r="A7408" s="10">
        <v>44139.875</v>
      </c>
      <c r="B7408" s="10">
        <f>DATE(1904,MONTH(Data_Warmte[[#This Row],[Datumtijd]]),DAY(Data_Warmte[[#This Row],[Datumtijd]]))+TIME(HOUR(Data_Warmte[[#This Row],[Datumtijd]]),MINUTE(Data_Warmte[[#This Row],[Datumtijd]]),SECOND(Data_Warmte[[#This Row],[Datumtijd]]))</f>
        <v>1770.875</v>
      </c>
      <c r="C7408" s="11">
        <v>1.7237800000000002E-4</v>
      </c>
      <c r="D7408" s="7">
        <f>Data_Warmte[[#This Row],[Fractie]]/MAX(Data_Warmte[Fractie])</f>
        <v>0.41733333927294164</v>
      </c>
    </row>
    <row r="7409" spans="1:4" x14ac:dyDescent="0.25">
      <c r="A7409" s="10">
        <v>44139.916666666664</v>
      </c>
      <c r="B7409" s="10">
        <f>DATE(1904,MONTH(Data_Warmte[[#This Row],[Datumtijd]]),DAY(Data_Warmte[[#This Row],[Datumtijd]]))+TIME(HOUR(Data_Warmte[[#This Row],[Datumtijd]]),MINUTE(Data_Warmte[[#This Row],[Datumtijd]]),SECOND(Data_Warmte[[#This Row],[Datumtijd]]))</f>
        <v>1770.9166666666667</v>
      </c>
      <c r="C7409" s="11">
        <v>1.4154500999999999E-4</v>
      </c>
      <c r="D7409" s="7">
        <f>Data_Warmte[[#This Row],[Fractie]]/MAX(Data_Warmte[Fractie])</f>
        <v>0.34268556127070687</v>
      </c>
    </row>
    <row r="7410" spans="1:4" x14ac:dyDescent="0.25">
      <c r="A7410" s="10">
        <v>44139.958333333336</v>
      </c>
      <c r="B7410" s="10">
        <f>DATE(1904,MONTH(Data_Warmte[[#This Row],[Datumtijd]]),DAY(Data_Warmte[[#This Row],[Datumtijd]]))+TIME(HOUR(Data_Warmte[[#This Row],[Datumtijd]]),MINUTE(Data_Warmte[[#This Row],[Datumtijd]]),SECOND(Data_Warmte[[#This Row],[Datumtijd]]))</f>
        <v>1770.9583333333333</v>
      </c>
      <c r="C7410" s="11">
        <v>1.0077288E-4</v>
      </c>
      <c r="D7410" s="7">
        <f>Data_Warmte[[#This Row],[Fractie]]/MAX(Data_Warmte[Fractie])</f>
        <v>0.2439747677693872</v>
      </c>
    </row>
    <row r="7411" spans="1:4" x14ac:dyDescent="0.25">
      <c r="A7411" s="10">
        <v>44140</v>
      </c>
      <c r="B7411" s="10">
        <f>DATE(1904,MONTH(Data_Warmte[[#This Row],[Datumtijd]]),DAY(Data_Warmte[[#This Row],[Datumtijd]]))+TIME(HOUR(Data_Warmte[[#This Row],[Datumtijd]]),MINUTE(Data_Warmte[[#This Row],[Datumtijd]]),SECOND(Data_Warmte[[#This Row],[Datumtijd]]))</f>
        <v>1771</v>
      </c>
      <c r="C7411" s="11">
        <v>6.0294560000000001E-5</v>
      </c>
      <c r="D7411" s="7">
        <f>Data_Warmte[[#This Row],[Fractie]]/MAX(Data_Warmte[Fractie])</f>
        <v>0.14597529884783866</v>
      </c>
    </row>
    <row r="7412" spans="1:4" x14ac:dyDescent="0.25">
      <c r="A7412" s="10">
        <v>44140.041666666664</v>
      </c>
      <c r="B7412" s="10">
        <f>DATE(1904,MONTH(Data_Warmte[[#This Row],[Datumtijd]]),DAY(Data_Warmte[[#This Row],[Datumtijd]]))+TIME(HOUR(Data_Warmte[[#This Row],[Datumtijd]]),MINUTE(Data_Warmte[[#This Row],[Datumtijd]]),SECOND(Data_Warmte[[#This Row],[Datumtijd]]))</f>
        <v>1771.0416666666667</v>
      </c>
      <c r="C7412" s="11">
        <v>4.2837280000000003E-5</v>
      </c>
      <c r="D7412" s="7">
        <f>Data_Warmte[[#This Row],[Fractie]]/MAX(Data_Warmte[Fractie])</f>
        <v>0.10371059594478411</v>
      </c>
    </row>
    <row r="7413" spans="1:4" x14ac:dyDescent="0.25">
      <c r="A7413" s="10">
        <v>44140.083333333336</v>
      </c>
      <c r="B7413" s="10">
        <f>DATE(1904,MONTH(Data_Warmte[[#This Row],[Datumtijd]]),DAY(Data_Warmte[[#This Row],[Datumtijd]]))+TIME(HOUR(Data_Warmte[[#This Row],[Datumtijd]]),MINUTE(Data_Warmte[[#This Row],[Datumtijd]]),SECOND(Data_Warmte[[#This Row],[Datumtijd]]))</f>
        <v>1771.0833333333333</v>
      </c>
      <c r="C7413" s="11">
        <v>4.0555900000000002E-5</v>
      </c>
      <c r="D7413" s="7">
        <f>Data_Warmte[[#This Row],[Fractie]]/MAX(Data_Warmte[Fractie])</f>
        <v>9.8187292892477532E-2</v>
      </c>
    </row>
    <row r="7414" spans="1:4" x14ac:dyDescent="0.25">
      <c r="A7414" s="10">
        <v>44140.125</v>
      </c>
      <c r="B7414" s="10">
        <f>DATE(1904,MONTH(Data_Warmte[[#This Row],[Datumtijd]]),DAY(Data_Warmte[[#This Row],[Datumtijd]]))+TIME(HOUR(Data_Warmte[[#This Row],[Datumtijd]]),MINUTE(Data_Warmte[[#This Row],[Datumtijd]]),SECOND(Data_Warmte[[#This Row],[Datumtijd]]))</f>
        <v>1771.125</v>
      </c>
      <c r="C7414" s="11">
        <v>4.1733490000000009E-5</v>
      </c>
      <c r="D7414" s="7">
        <f>Data_Warmte[[#This Row],[Fractie]]/MAX(Data_Warmte[Fractie])</f>
        <v>0.10103828064610286</v>
      </c>
    </row>
    <row r="7415" spans="1:4" x14ac:dyDescent="0.25">
      <c r="A7415" s="10">
        <v>44140.166666666664</v>
      </c>
      <c r="B7415" s="10">
        <f>DATE(1904,MONTH(Data_Warmte[[#This Row],[Datumtijd]]),DAY(Data_Warmte[[#This Row],[Datumtijd]]))+TIME(HOUR(Data_Warmte[[#This Row],[Datumtijd]]),MINUTE(Data_Warmte[[#This Row],[Datumtijd]]),SECOND(Data_Warmte[[#This Row],[Datumtijd]]))</f>
        <v>1771.1666666666667</v>
      </c>
      <c r="C7415" s="11">
        <v>4.5573250000000003E-5</v>
      </c>
      <c r="D7415" s="7">
        <f>Data_Warmte[[#This Row],[Fractie]]/MAX(Data_Warmte[Fractie])</f>
        <v>0.11033447774089841</v>
      </c>
    </row>
    <row r="7416" spans="1:4" x14ac:dyDescent="0.25">
      <c r="A7416" s="10">
        <v>44140.208333333336</v>
      </c>
      <c r="B7416" s="10">
        <f>DATE(1904,MONTH(Data_Warmte[[#This Row],[Datumtijd]]),DAY(Data_Warmte[[#This Row],[Datumtijd]]))+TIME(HOUR(Data_Warmte[[#This Row],[Datumtijd]]),MINUTE(Data_Warmte[[#This Row],[Datumtijd]]),SECOND(Data_Warmte[[#This Row],[Datumtijd]]))</f>
        <v>1771.2083333333333</v>
      </c>
      <c r="C7416" s="11">
        <v>5.6007040000000011E-5</v>
      </c>
      <c r="D7416" s="7">
        <f>Data_Warmte[[#This Row],[Fractie]]/MAX(Data_Warmte[Fractie])</f>
        <v>0.13559505868494365</v>
      </c>
    </row>
    <row r="7417" spans="1:4" x14ac:dyDescent="0.25">
      <c r="A7417" s="10">
        <v>44140.25</v>
      </c>
      <c r="B7417" s="10">
        <f>DATE(1904,MONTH(Data_Warmte[[#This Row],[Datumtijd]]),DAY(Data_Warmte[[#This Row],[Datumtijd]]))+TIME(HOUR(Data_Warmte[[#This Row],[Datumtijd]]),MINUTE(Data_Warmte[[#This Row],[Datumtijd]]),SECOND(Data_Warmte[[#This Row],[Datumtijd]]))</f>
        <v>1771.25</v>
      </c>
      <c r="C7417" s="11">
        <v>9.5446400000000008E-5</v>
      </c>
      <c r="D7417" s="7">
        <f>Data_Warmte[[#This Row],[Fractie]]/MAX(Data_Warmte[Fractie])</f>
        <v>0.23107916807006054</v>
      </c>
    </row>
    <row r="7418" spans="1:4" x14ac:dyDescent="0.25">
      <c r="A7418" s="10">
        <v>44140.291666666664</v>
      </c>
      <c r="B7418" s="10">
        <f>DATE(1904,MONTH(Data_Warmte[[#This Row],[Datumtijd]]),DAY(Data_Warmte[[#This Row],[Datumtijd]]))+TIME(HOUR(Data_Warmte[[#This Row],[Datumtijd]]),MINUTE(Data_Warmte[[#This Row],[Datumtijd]]),SECOND(Data_Warmte[[#This Row],[Datumtijd]]))</f>
        <v>1771.2916666666667</v>
      </c>
      <c r="C7418" s="11">
        <v>1.6408939999999999E-4</v>
      </c>
      <c r="D7418" s="7">
        <f>Data_Warmte[[#This Row],[Fractie]]/MAX(Data_Warmte[Fractie])</f>
        <v>0.39726634049178794</v>
      </c>
    </row>
    <row r="7419" spans="1:4" x14ac:dyDescent="0.25">
      <c r="A7419" s="10">
        <v>44140.333333333336</v>
      </c>
      <c r="B7419" s="10">
        <f>DATE(1904,MONTH(Data_Warmte[[#This Row],[Datumtijd]]),DAY(Data_Warmte[[#This Row],[Datumtijd]]))+TIME(HOUR(Data_Warmte[[#This Row],[Datumtijd]]),MINUTE(Data_Warmte[[#This Row],[Datumtijd]]),SECOND(Data_Warmte[[#This Row],[Datumtijd]]))</f>
        <v>1771.3333333333333</v>
      </c>
      <c r="C7419" s="11">
        <v>2.0712949999999997E-4</v>
      </c>
      <c r="D7419" s="7">
        <f>Data_Warmte[[#This Row],[Fractie]]/MAX(Data_Warmte[Fractie])</f>
        <v>0.50146797095299134</v>
      </c>
    </row>
    <row r="7420" spans="1:4" x14ac:dyDescent="0.25">
      <c r="A7420" s="10">
        <v>44140.375</v>
      </c>
      <c r="B7420" s="10">
        <f>DATE(1904,MONTH(Data_Warmte[[#This Row],[Datumtijd]]),DAY(Data_Warmte[[#This Row],[Datumtijd]]))+TIME(HOUR(Data_Warmte[[#This Row],[Datumtijd]]),MINUTE(Data_Warmte[[#This Row],[Datumtijd]]),SECOND(Data_Warmte[[#This Row],[Datumtijd]]))</f>
        <v>1771.375</v>
      </c>
      <c r="C7420" s="11">
        <v>2.1202274999999998E-4</v>
      </c>
      <c r="D7420" s="7">
        <f>Data_Warmte[[#This Row],[Fractie]]/MAX(Data_Warmte[Fractie])</f>
        <v>0.51331470523693323</v>
      </c>
    </row>
    <row r="7421" spans="1:4" x14ac:dyDescent="0.25">
      <c r="A7421" s="10">
        <v>44140.416666666664</v>
      </c>
      <c r="B7421" s="10">
        <f>DATE(1904,MONTH(Data_Warmte[[#This Row],[Datumtijd]]),DAY(Data_Warmte[[#This Row],[Datumtijd]]))+TIME(HOUR(Data_Warmte[[#This Row],[Datumtijd]]),MINUTE(Data_Warmte[[#This Row],[Datumtijd]]),SECOND(Data_Warmte[[#This Row],[Datumtijd]]))</f>
        <v>1771.4166666666667</v>
      </c>
      <c r="C7421" s="11">
        <v>1.9090632000000001E-4</v>
      </c>
      <c r="D7421" s="7">
        <f>Data_Warmte[[#This Row],[Fractie]]/MAX(Data_Warmte[Fractie])</f>
        <v>0.46219106854650105</v>
      </c>
    </row>
    <row r="7422" spans="1:4" x14ac:dyDescent="0.25">
      <c r="A7422" s="10">
        <v>44140.458333333336</v>
      </c>
      <c r="B7422" s="10">
        <f>DATE(1904,MONTH(Data_Warmte[[#This Row],[Datumtijd]]),DAY(Data_Warmte[[#This Row],[Datumtijd]]))+TIME(HOUR(Data_Warmte[[#This Row],[Datumtijd]]),MINUTE(Data_Warmte[[#This Row],[Datumtijd]]),SECOND(Data_Warmte[[#This Row],[Datumtijd]]))</f>
        <v>1771.4583333333333</v>
      </c>
      <c r="C7422" s="11">
        <v>1.6142458E-4</v>
      </c>
      <c r="D7422" s="7">
        <f>Data_Warmte[[#This Row],[Fractie]]/MAX(Data_Warmte[Fractie])</f>
        <v>0.39081471540528434</v>
      </c>
    </row>
    <row r="7423" spans="1:4" x14ac:dyDescent="0.25">
      <c r="A7423" s="10">
        <v>44140.5</v>
      </c>
      <c r="B7423" s="10">
        <f>DATE(1904,MONTH(Data_Warmte[[#This Row],[Datumtijd]]),DAY(Data_Warmte[[#This Row],[Datumtijd]]))+TIME(HOUR(Data_Warmte[[#This Row],[Datumtijd]]),MINUTE(Data_Warmte[[#This Row],[Datumtijd]]),SECOND(Data_Warmte[[#This Row],[Datumtijd]]))</f>
        <v>1771.5</v>
      </c>
      <c r="C7423" s="11">
        <v>1.4155505000000001E-4</v>
      </c>
      <c r="D7423" s="7">
        <f>Data_Warmte[[#This Row],[Fractie]]/MAX(Data_Warmte[Fractie])</f>
        <v>0.34270986847189444</v>
      </c>
    </row>
    <row r="7424" spans="1:4" x14ac:dyDescent="0.25">
      <c r="A7424" s="10">
        <v>44140.541666666664</v>
      </c>
      <c r="B7424" s="10">
        <f>DATE(1904,MONTH(Data_Warmte[[#This Row],[Datumtijd]]),DAY(Data_Warmte[[#This Row],[Datumtijd]]))+TIME(HOUR(Data_Warmte[[#This Row],[Datumtijd]]),MINUTE(Data_Warmte[[#This Row],[Datumtijd]]),SECOND(Data_Warmte[[#This Row],[Datumtijd]]))</f>
        <v>1771.5416666666667</v>
      </c>
      <c r="C7424" s="11">
        <v>1.3838735E-4</v>
      </c>
      <c r="D7424" s="7">
        <f>Data_Warmte[[#This Row],[Fractie]]/MAX(Data_Warmte[Fractie])</f>
        <v>0.33504075281435747</v>
      </c>
    </row>
    <row r="7425" spans="1:4" x14ac:dyDescent="0.25">
      <c r="A7425" s="10">
        <v>44140.583333333336</v>
      </c>
      <c r="B7425" s="10">
        <f>DATE(1904,MONTH(Data_Warmte[[#This Row],[Datumtijd]]),DAY(Data_Warmte[[#This Row],[Datumtijd]]))+TIME(HOUR(Data_Warmte[[#This Row],[Datumtijd]]),MINUTE(Data_Warmte[[#This Row],[Datumtijd]]),SECOND(Data_Warmte[[#This Row],[Datumtijd]]))</f>
        <v>1771.5833333333333</v>
      </c>
      <c r="C7425" s="11">
        <v>1.3211282999999997E-4</v>
      </c>
      <c r="D7425" s="7">
        <f>Data_Warmte[[#This Row],[Fractie]]/MAX(Data_Warmte[Fractie])</f>
        <v>0.31984991416943254</v>
      </c>
    </row>
    <row r="7426" spans="1:4" x14ac:dyDescent="0.25">
      <c r="A7426" s="10">
        <v>44140.625</v>
      </c>
      <c r="B7426" s="10">
        <f>DATE(1904,MONTH(Data_Warmte[[#This Row],[Datumtijd]]),DAY(Data_Warmte[[#This Row],[Datumtijd]]))+TIME(HOUR(Data_Warmte[[#This Row],[Datumtijd]]),MINUTE(Data_Warmte[[#This Row],[Datumtijd]]),SECOND(Data_Warmte[[#This Row],[Datumtijd]]))</f>
        <v>1771.625</v>
      </c>
      <c r="C7426" s="11">
        <v>1.3736020000000001E-4</v>
      </c>
      <c r="D7426" s="7">
        <f>Data_Warmte[[#This Row],[Fractie]]/MAX(Data_Warmte[Fractie])</f>
        <v>0.33255398571278888</v>
      </c>
    </row>
    <row r="7427" spans="1:4" x14ac:dyDescent="0.25">
      <c r="A7427" s="10">
        <v>44140.666666666664</v>
      </c>
      <c r="B7427" s="10">
        <f>DATE(1904,MONTH(Data_Warmte[[#This Row],[Datumtijd]]),DAY(Data_Warmte[[#This Row],[Datumtijd]]))+TIME(HOUR(Data_Warmte[[#This Row],[Datumtijd]]),MINUTE(Data_Warmte[[#This Row],[Datumtijd]]),SECOND(Data_Warmte[[#This Row],[Datumtijd]]))</f>
        <v>1771.6666666666667</v>
      </c>
      <c r="C7427" s="11">
        <v>1.5474966999999998E-4</v>
      </c>
      <c r="D7427" s="7">
        <f>Data_Warmte[[#This Row],[Fractie]]/MAX(Data_Warmte[Fractie])</f>
        <v>0.37465451816638867</v>
      </c>
    </row>
    <row r="7428" spans="1:4" x14ac:dyDescent="0.25">
      <c r="A7428" s="10">
        <v>44140.708333333336</v>
      </c>
      <c r="B7428" s="10">
        <f>DATE(1904,MONTH(Data_Warmte[[#This Row],[Datumtijd]]),DAY(Data_Warmte[[#This Row],[Datumtijd]]))+TIME(HOUR(Data_Warmte[[#This Row],[Datumtijd]]),MINUTE(Data_Warmte[[#This Row],[Datumtijd]]),SECOND(Data_Warmte[[#This Row],[Datumtijd]]))</f>
        <v>1771.7083333333333</v>
      </c>
      <c r="C7428" s="11">
        <v>1.9371025000000002E-4</v>
      </c>
      <c r="D7428" s="7">
        <f>Data_Warmte[[#This Row],[Fractie]]/MAX(Data_Warmte[Fractie])</f>
        <v>0.4689794839474663</v>
      </c>
    </row>
    <row r="7429" spans="1:4" x14ac:dyDescent="0.25">
      <c r="A7429" s="10">
        <v>44140.75</v>
      </c>
      <c r="B7429" s="10">
        <f>DATE(1904,MONTH(Data_Warmte[[#This Row],[Datumtijd]]),DAY(Data_Warmte[[#This Row],[Datumtijd]]))+TIME(HOUR(Data_Warmte[[#This Row],[Datumtijd]]),MINUTE(Data_Warmte[[#This Row],[Datumtijd]]),SECOND(Data_Warmte[[#This Row],[Datumtijd]]))</f>
        <v>1771.75</v>
      </c>
      <c r="C7429" s="11">
        <v>2.2432954000000001E-4</v>
      </c>
      <c r="D7429" s="7">
        <f>Data_Warmte[[#This Row],[Fractie]]/MAX(Data_Warmte[Fractie])</f>
        <v>0.5431098865618752</v>
      </c>
    </row>
    <row r="7430" spans="1:4" x14ac:dyDescent="0.25">
      <c r="A7430" s="10">
        <v>44140.791666666664</v>
      </c>
      <c r="B7430" s="10">
        <f>DATE(1904,MONTH(Data_Warmte[[#This Row],[Datumtijd]]),DAY(Data_Warmte[[#This Row],[Datumtijd]]))+TIME(HOUR(Data_Warmte[[#This Row],[Datumtijd]]),MINUTE(Data_Warmte[[#This Row],[Datumtijd]]),SECOND(Data_Warmte[[#This Row],[Datumtijd]]))</f>
        <v>1771.7916666666667</v>
      </c>
      <c r="C7430" s="11">
        <v>2.13666E-4</v>
      </c>
      <c r="D7430" s="7">
        <f>Data_Warmte[[#This Row],[Fractie]]/MAX(Data_Warmte[Fractie])</f>
        <v>0.51729307260260782</v>
      </c>
    </row>
    <row r="7431" spans="1:4" x14ac:dyDescent="0.25">
      <c r="A7431" s="10">
        <v>44140.833333333336</v>
      </c>
      <c r="B7431" s="10">
        <f>DATE(1904,MONTH(Data_Warmte[[#This Row],[Datumtijd]]),DAY(Data_Warmte[[#This Row],[Datumtijd]]))+TIME(HOUR(Data_Warmte[[#This Row],[Datumtijd]]),MINUTE(Data_Warmte[[#This Row],[Datumtijd]]),SECOND(Data_Warmte[[#This Row],[Datumtijd]]))</f>
        <v>1771.8333333333333</v>
      </c>
      <c r="C7431" s="11">
        <v>2.0398175999999997E-4</v>
      </c>
      <c r="D7431" s="7">
        <f>Data_Warmte[[#This Row],[Fractie]]/MAX(Data_Warmte[Fractie])</f>
        <v>0.49384717917351245</v>
      </c>
    </row>
    <row r="7432" spans="1:4" x14ac:dyDescent="0.25">
      <c r="A7432" s="10">
        <v>44140.875</v>
      </c>
      <c r="B7432" s="10">
        <f>DATE(1904,MONTH(Data_Warmte[[#This Row],[Datumtijd]]),DAY(Data_Warmte[[#This Row],[Datumtijd]]))+TIME(HOUR(Data_Warmte[[#This Row],[Datumtijd]]),MINUTE(Data_Warmte[[#This Row],[Datumtijd]]),SECOND(Data_Warmte[[#This Row],[Datumtijd]]))</f>
        <v>1771.875</v>
      </c>
      <c r="C7432" s="11">
        <v>1.8029575000000003E-4</v>
      </c>
      <c r="D7432" s="7">
        <f>Data_Warmte[[#This Row],[Fractie]]/MAX(Data_Warmte[Fractie])</f>
        <v>0.43650249686282167</v>
      </c>
    </row>
    <row r="7433" spans="1:4" x14ac:dyDescent="0.25">
      <c r="A7433" s="10">
        <v>44140.916666666664</v>
      </c>
      <c r="B7433" s="10">
        <f>DATE(1904,MONTH(Data_Warmte[[#This Row],[Datumtijd]]),DAY(Data_Warmte[[#This Row],[Datumtijd]]))+TIME(HOUR(Data_Warmte[[#This Row],[Datumtijd]]),MINUTE(Data_Warmte[[#This Row],[Datumtijd]]),SECOND(Data_Warmte[[#This Row],[Datumtijd]]))</f>
        <v>1771.9166666666667</v>
      </c>
      <c r="C7433" s="11">
        <v>1.4927321999999999E-4</v>
      </c>
      <c r="D7433" s="7">
        <f>Data_Warmte[[#This Row],[Fractie]]/MAX(Data_Warmte[Fractie])</f>
        <v>0.36139583570191353</v>
      </c>
    </row>
    <row r="7434" spans="1:4" x14ac:dyDescent="0.25">
      <c r="A7434" s="10">
        <v>44140.958333333336</v>
      </c>
      <c r="B7434" s="10">
        <f>DATE(1904,MONTH(Data_Warmte[[#This Row],[Datumtijd]]),DAY(Data_Warmte[[#This Row],[Datumtijd]]))+TIME(HOUR(Data_Warmte[[#This Row],[Datumtijd]]),MINUTE(Data_Warmte[[#This Row],[Datumtijd]]),SECOND(Data_Warmte[[#This Row],[Datumtijd]]))</f>
        <v>1771.9583333333333</v>
      </c>
      <c r="C7434" s="11">
        <v>1.0671705999999999E-4</v>
      </c>
      <c r="D7434" s="7">
        <f>Data_Warmte[[#This Row],[Fractie]]/MAX(Data_Warmte[Fractie])</f>
        <v>0.25836584139037966</v>
      </c>
    </row>
    <row r="7435" spans="1:4" x14ac:dyDescent="0.25">
      <c r="A7435" s="10">
        <v>44141</v>
      </c>
      <c r="B7435" s="10">
        <f>DATE(1904,MONTH(Data_Warmte[[#This Row],[Datumtijd]]),DAY(Data_Warmte[[#This Row],[Datumtijd]]))+TIME(HOUR(Data_Warmte[[#This Row],[Datumtijd]]),MINUTE(Data_Warmte[[#This Row],[Datumtijd]]),SECOND(Data_Warmte[[#This Row],[Datumtijd]]))</f>
        <v>1772</v>
      </c>
      <c r="C7435" s="11">
        <v>6.3253939999999997E-5</v>
      </c>
      <c r="D7435" s="7">
        <f>Data_Warmte[[#This Row],[Fractie]]/MAX(Data_Warmte[Fractie])</f>
        <v>0.1531400642910945</v>
      </c>
    </row>
    <row r="7436" spans="1:4" x14ac:dyDescent="0.25">
      <c r="A7436" s="10">
        <v>44141.041666666664</v>
      </c>
      <c r="B7436" s="10">
        <f>DATE(1904,MONTH(Data_Warmte[[#This Row],[Datumtijd]]),DAY(Data_Warmte[[#This Row],[Datumtijd]]))+TIME(HOUR(Data_Warmte[[#This Row],[Datumtijd]]),MINUTE(Data_Warmte[[#This Row],[Datumtijd]]),SECOND(Data_Warmte[[#This Row],[Datumtijd]]))</f>
        <v>1772.0416666666667</v>
      </c>
      <c r="C7436" s="11">
        <v>4.6354559999999996E-5</v>
      </c>
      <c r="D7436" s="7">
        <f>Data_Warmte[[#This Row],[Fractie]]/MAX(Data_Warmte[Fractie])</f>
        <v>0.11222605735840957</v>
      </c>
    </row>
    <row r="7437" spans="1:4" x14ac:dyDescent="0.25">
      <c r="A7437" s="10">
        <v>44141.083333333336</v>
      </c>
      <c r="B7437" s="10">
        <f>DATE(1904,MONTH(Data_Warmte[[#This Row],[Datumtijd]]),DAY(Data_Warmte[[#This Row],[Datumtijd]]))+TIME(HOUR(Data_Warmte[[#This Row],[Datumtijd]]),MINUTE(Data_Warmte[[#This Row],[Datumtijd]]),SECOND(Data_Warmte[[#This Row],[Datumtijd]]))</f>
        <v>1772.0833333333333</v>
      </c>
      <c r="C7437" s="11">
        <v>4.3792899999999999E-5</v>
      </c>
      <c r="D7437" s="7">
        <f>Data_Warmte[[#This Row],[Fractie]]/MAX(Data_Warmte[Fractie])</f>
        <v>0.10602418634307165</v>
      </c>
    </row>
    <row r="7438" spans="1:4" x14ac:dyDescent="0.25">
      <c r="A7438" s="10">
        <v>44141.125</v>
      </c>
      <c r="B7438" s="10">
        <f>DATE(1904,MONTH(Data_Warmte[[#This Row],[Datumtijd]]),DAY(Data_Warmte[[#This Row],[Datumtijd]]))+TIME(HOUR(Data_Warmte[[#This Row],[Datumtijd]]),MINUTE(Data_Warmte[[#This Row],[Datumtijd]]),SECOND(Data_Warmte[[#This Row],[Datumtijd]]))</f>
        <v>1772.125</v>
      </c>
      <c r="C7438" s="11">
        <v>4.4970850000000003E-5</v>
      </c>
      <c r="D7438" s="7">
        <f>Data_Warmte[[#This Row],[Fractie]]/MAX(Data_Warmte[Fractie])</f>
        <v>0.10887604566964791</v>
      </c>
    </row>
    <row r="7439" spans="1:4" x14ac:dyDescent="0.25">
      <c r="A7439" s="10">
        <v>44141.166666666664</v>
      </c>
      <c r="B7439" s="10">
        <f>DATE(1904,MONTH(Data_Warmte[[#This Row],[Datumtijd]]),DAY(Data_Warmte[[#This Row],[Datumtijd]]))+TIME(HOUR(Data_Warmte[[#This Row],[Datumtijd]]),MINUTE(Data_Warmte[[#This Row],[Datumtijd]]),SECOND(Data_Warmte[[#This Row],[Datumtijd]]))</f>
        <v>1772.1666666666667</v>
      </c>
      <c r="C7439" s="11">
        <v>4.9854970000000001E-5</v>
      </c>
      <c r="D7439" s="7">
        <f>Data_Warmte[[#This Row],[Fractie]]/MAX(Data_Warmte[Fractie])</f>
        <v>0.12070067589513932</v>
      </c>
    </row>
    <row r="7440" spans="1:4" x14ac:dyDescent="0.25">
      <c r="A7440" s="10">
        <v>44141.208333333336</v>
      </c>
      <c r="B7440" s="10">
        <f>DATE(1904,MONTH(Data_Warmte[[#This Row],[Datumtijd]]),DAY(Data_Warmte[[#This Row],[Datumtijd]]))+TIME(HOUR(Data_Warmte[[#This Row],[Datumtijd]]),MINUTE(Data_Warmte[[#This Row],[Datumtijd]]),SECOND(Data_Warmte[[#This Row],[Datumtijd]]))</f>
        <v>1772.2083333333333</v>
      </c>
      <c r="C7440" s="11">
        <v>6.1296180000000003E-5</v>
      </c>
      <c r="D7440" s="7">
        <f>Data_Warmte[[#This Row],[Fractie]]/MAX(Data_Warmte[Fractie])</f>
        <v>0.14840025690096936</v>
      </c>
    </row>
    <row r="7441" spans="1:4" x14ac:dyDescent="0.25">
      <c r="A7441" s="10">
        <v>44141.25</v>
      </c>
      <c r="B7441" s="10">
        <f>DATE(1904,MONTH(Data_Warmte[[#This Row],[Datumtijd]]),DAY(Data_Warmte[[#This Row],[Datumtijd]]))+TIME(HOUR(Data_Warmte[[#This Row],[Datumtijd]]),MINUTE(Data_Warmte[[#This Row],[Datumtijd]]),SECOND(Data_Warmte[[#This Row],[Datumtijd]]))</f>
        <v>1772.25</v>
      </c>
      <c r="C7441" s="11">
        <v>1.0119478000000001E-4</v>
      </c>
      <c r="D7441" s="7">
        <f>Data_Warmte[[#This Row],[Fractie]]/MAX(Data_Warmte[Fractie])</f>
        <v>0.24499620284717707</v>
      </c>
    </row>
    <row r="7442" spans="1:4" x14ac:dyDescent="0.25">
      <c r="A7442" s="10">
        <v>44141.291666666664</v>
      </c>
      <c r="B7442" s="10">
        <f>DATE(1904,MONTH(Data_Warmte[[#This Row],[Datumtijd]]),DAY(Data_Warmte[[#This Row],[Datumtijd]]))+TIME(HOUR(Data_Warmte[[#This Row],[Datumtijd]]),MINUTE(Data_Warmte[[#This Row],[Datumtijd]]),SECOND(Data_Warmte[[#This Row],[Datumtijd]]))</f>
        <v>1772.2916666666667</v>
      </c>
      <c r="C7442" s="11">
        <v>1.6864975E-4</v>
      </c>
      <c r="D7442" s="7">
        <f>Data_Warmte[[#This Row],[Fractie]]/MAX(Data_Warmte[Fractie])</f>
        <v>0.4083071118997017</v>
      </c>
    </row>
    <row r="7443" spans="1:4" x14ac:dyDescent="0.25">
      <c r="A7443" s="10">
        <v>44141.333333333336</v>
      </c>
      <c r="B7443" s="10">
        <f>DATE(1904,MONTH(Data_Warmte[[#This Row],[Datumtijd]]),DAY(Data_Warmte[[#This Row],[Datumtijd]]))+TIME(HOUR(Data_Warmte[[#This Row],[Datumtijd]]),MINUTE(Data_Warmte[[#This Row],[Datumtijd]]),SECOND(Data_Warmte[[#This Row],[Datumtijd]]))</f>
        <v>1772.3333333333333</v>
      </c>
      <c r="C7443" s="11">
        <v>2.1468319999999998E-4</v>
      </c>
      <c r="D7443" s="7">
        <f>Data_Warmte[[#This Row],[Fractie]]/MAX(Data_Warmte[Fractie])</f>
        <v>0.51975575039622668</v>
      </c>
    </row>
    <row r="7444" spans="1:4" x14ac:dyDescent="0.25">
      <c r="A7444" s="10">
        <v>44141.375</v>
      </c>
      <c r="B7444" s="10">
        <f>DATE(1904,MONTH(Data_Warmte[[#This Row],[Datumtijd]]),DAY(Data_Warmte[[#This Row],[Datumtijd]]))+TIME(HOUR(Data_Warmte[[#This Row],[Datumtijd]]),MINUTE(Data_Warmte[[#This Row],[Datumtijd]]),SECOND(Data_Warmte[[#This Row],[Datumtijd]]))</f>
        <v>1772.375</v>
      </c>
      <c r="C7444" s="11">
        <v>2.1656300999999998E-4</v>
      </c>
      <c r="D7444" s="7">
        <f>Data_Warmte[[#This Row],[Fractie]]/MAX(Data_Warmte[Fractie])</f>
        <v>0.5243068380321122</v>
      </c>
    </row>
    <row r="7445" spans="1:4" x14ac:dyDescent="0.25">
      <c r="A7445" s="10">
        <v>44141.416666666664</v>
      </c>
      <c r="B7445" s="10">
        <f>DATE(1904,MONTH(Data_Warmte[[#This Row],[Datumtijd]]),DAY(Data_Warmte[[#This Row],[Datumtijd]]))+TIME(HOUR(Data_Warmte[[#This Row],[Datumtijd]]),MINUTE(Data_Warmte[[#This Row],[Datumtijd]]),SECOND(Data_Warmte[[#This Row],[Datumtijd]]))</f>
        <v>1772.4166666666667</v>
      </c>
      <c r="C7445" s="11">
        <v>1.9583832000000004E-4</v>
      </c>
      <c r="D7445" s="7">
        <f>Data_Warmte[[#This Row],[Fractie]]/MAX(Data_Warmte[Fractie])</f>
        <v>0.47413161797446846</v>
      </c>
    </row>
    <row r="7446" spans="1:4" x14ac:dyDescent="0.25">
      <c r="A7446" s="10">
        <v>44141.458333333336</v>
      </c>
      <c r="B7446" s="10">
        <f>DATE(1904,MONTH(Data_Warmte[[#This Row],[Datumtijd]]),DAY(Data_Warmte[[#This Row],[Datumtijd]]))+TIME(HOUR(Data_Warmte[[#This Row],[Datumtijd]]),MINUTE(Data_Warmte[[#This Row],[Datumtijd]]),SECOND(Data_Warmte[[#This Row],[Datumtijd]]))</f>
        <v>1772.4583333333333</v>
      </c>
      <c r="C7446" s="11">
        <v>1.6628398000000002E-4</v>
      </c>
      <c r="D7446" s="7">
        <f>Data_Warmte[[#This Row],[Fractie]]/MAX(Data_Warmte[Fractie])</f>
        <v>0.40257949762147749</v>
      </c>
    </row>
    <row r="7447" spans="1:4" x14ac:dyDescent="0.25">
      <c r="A7447" s="10">
        <v>44141.5</v>
      </c>
      <c r="B7447" s="10">
        <f>DATE(1904,MONTH(Data_Warmte[[#This Row],[Datumtijd]]),DAY(Data_Warmte[[#This Row],[Datumtijd]]))+TIME(HOUR(Data_Warmte[[#This Row],[Datumtijd]]),MINUTE(Data_Warmte[[#This Row],[Datumtijd]]),SECOND(Data_Warmte[[#This Row],[Datumtijd]]))</f>
        <v>1772.5</v>
      </c>
      <c r="C7447" s="11">
        <v>1.4698658000000001E-4</v>
      </c>
      <c r="D7447" s="7">
        <f>Data_Warmte[[#This Row],[Fractie]]/MAX(Data_Warmte[Fractie])</f>
        <v>0.35585979800037926</v>
      </c>
    </row>
    <row r="7448" spans="1:4" x14ac:dyDescent="0.25">
      <c r="A7448" s="10">
        <v>44141.541666666664</v>
      </c>
      <c r="B7448" s="10">
        <f>DATE(1904,MONTH(Data_Warmte[[#This Row],[Datumtijd]]),DAY(Data_Warmte[[#This Row],[Datumtijd]]))+TIME(HOUR(Data_Warmte[[#This Row],[Datumtijd]]),MINUTE(Data_Warmte[[#This Row],[Datumtijd]]),SECOND(Data_Warmte[[#This Row],[Datumtijd]]))</f>
        <v>1772.5416666666667</v>
      </c>
      <c r="C7448" s="11">
        <v>1.3726145E-4</v>
      </c>
      <c r="D7448" s="7">
        <f>Data_Warmte[[#This Row],[Fractie]]/MAX(Data_Warmte[Fractie])</f>
        <v>0.33231490841027228</v>
      </c>
    </row>
    <row r="7449" spans="1:4" x14ac:dyDescent="0.25">
      <c r="A7449" s="10">
        <v>44141.583333333336</v>
      </c>
      <c r="B7449" s="10">
        <f>DATE(1904,MONTH(Data_Warmte[[#This Row],[Datumtijd]]),DAY(Data_Warmte[[#This Row],[Datumtijd]]))+TIME(HOUR(Data_Warmte[[#This Row],[Datumtijd]]),MINUTE(Data_Warmte[[#This Row],[Datumtijd]]),SECOND(Data_Warmte[[#This Row],[Datumtijd]]))</f>
        <v>1772.5833333333333</v>
      </c>
      <c r="C7449" s="11">
        <v>1.3323440999999999E-4</v>
      </c>
      <c r="D7449" s="7">
        <f>Data_Warmte[[#This Row],[Fractie]]/MAX(Data_Warmte[Fractie])</f>
        <v>0.32256529969810649</v>
      </c>
    </row>
    <row r="7450" spans="1:4" x14ac:dyDescent="0.25">
      <c r="A7450" s="10">
        <v>44141.625</v>
      </c>
      <c r="B7450" s="10">
        <f>DATE(1904,MONTH(Data_Warmte[[#This Row],[Datumtijd]]),DAY(Data_Warmte[[#This Row],[Datumtijd]]))+TIME(HOUR(Data_Warmte[[#This Row],[Datumtijd]]),MINUTE(Data_Warmte[[#This Row],[Datumtijd]]),SECOND(Data_Warmte[[#This Row],[Datumtijd]]))</f>
        <v>1772.625</v>
      </c>
      <c r="C7450" s="11">
        <v>1.3926302000000001E-4</v>
      </c>
      <c r="D7450" s="7">
        <f>Data_Warmte[[#This Row],[Fractie]]/MAX(Data_Warmte[Fractie])</f>
        <v>0.33716078138645567</v>
      </c>
    </row>
    <row r="7451" spans="1:4" x14ac:dyDescent="0.25">
      <c r="A7451" s="10">
        <v>44141.666666666664</v>
      </c>
      <c r="B7451" s="10">
        <f>DATE(1904,MONTH(Data_Warmte[[#This Row],[Datumtijd]]),DAY(Data_Warmte[[#This Row],[Datumtijd]]))+TIME(HOUR(Data_Warmte[[#This Row],[Datumtijd]]),MINUTE(Data_Warmte[[#This Row],[Datumtijd]]),SECOND(Data_Warmte[[#This Row],[Datumtijd]]))</f>
        <v>1772.6666666666667</v>
      </c>
      <c r="C7451" s="11">
        <v>1.5809215E-4</v>
      </c>
      <c r="D7451" s="7">
        <f>Data_Warmte[[#This Row],[Fractie]]/MAX(Data_Warmte[Fractie])</f>
        <v>0.38274678249161015</v>
      </c>
    </row>
    <row r="7452" spans="1:4" x14ac:dyDescent="0.25">
      <c r="A7452" s="10">
        <v>44141.708333333336</v>
      </c>
      <c r="B7452" s="10">
        <f>DATE(1904,MONTH(Data_Warmte[[#This Row],[Datumtijd]]),DAY(Data_Warmte[[#This Row],[Datumtijd]]))+TIME(HOUR(Data_Warmte[[#This Row],[Datumtijd]]),MINUTE(Data_Warmte[[#This Row],[Datumtijd]]),SECOND(Data_Warmte[[#This Row],[Datumtijd]]))</f>
        <v>1772.7083333333333</v>
      </c>
      <c r="C7452" s="11">
        <v>1.9663504999999998E-4</v>
      </c>
      <c r="D7452" s="7">
        <f>Data_Warmte[[#This Row],[Fractie]]/MAX(Data_Warmte[Fractie])</f>
        <v>0.47606052996671167</v>
      </c>
    </row>
    <row r="7453" spans="1:4" x14ac:dyDescent="0.25">
      <c r="A7453" s="10">
        <v>44141.75</v>
      </c>
      <c r="B7453" s="10">
        <f>DATE(1904,MONTH(Data_Warmte[[#This Row],[Datumtijd]]),DAY(Data_Warmte[[#This Row],[Datumtijd]]))+TIME(HOUR(Data_Warmte[[#This Row],[Datumtijd]]),MINUTE(Data_Warmte[[#This Row],[Datumtijd]]),SECOND(Data_Warmte[[#This Row],[Datumtijd]]))</f>
        <v>1772.75</v>
      </c>
      <c r="C7453" s="11">
        <v>2.2459810000000001E-4</v>
      </c>
      <c r="D7453" s="7">
        <f>Data_Warmte[[#This Row],[Fractie]]/MAX(Data_Warmte[Fractie])</f>
        <v>0.54376007998328135</v>
      </c>
    </row>
    <row r="7454" spans="1:4" x14ac:dyDescent="0.25">
      <c r="A7454" s="10">
        <v>44141.791666666664</v>
      </c>
      <c r="B7454" s="10">
        <f>DATE(1904,MONTH(Data_Warmte[[#This Row],[Datumtijd]]),DAY(Data_Warmte[[#This Row],[Datumtijd]]))+TIME(HOUR(Data_Warmte[[#This Row],[Datumtijd]]),MINUTE(Data_Warmte[[#This Row],[Datumtijd]]),SECOND(Data_Warmte[[#This Row],[Datumtijd]]))</f>
        <v>1772.7916666666667</v>
      </c>
      <c r="C7454" s="11">
        <v>2.1373116E-4</v>
      </c>
      <c r="D7454" s="7">
        <f>Data_Warmte[[#This Row],[Fractie]]/MAX(Data_Warmte[Fractie])</f>
        <v>0.5174508273067292</v>
      </c>
    </row>
    <row r="7455" spans="1:4" x14ac:dyDescent="0.25">
      <c r="A7455" s="10">
        <v>44141.833333333336</v>
      </c>
      <c r="B7455" s="10">
        <f>DATE(1904,MONTH(Data_Warmte[[#This Row],[Datumtijd]]),DAY(Data_Warmte[[#This Row],[Datumtijd]]))+TIME(HOUR(Data_Warmte[[#This Row],[Datumtijd]]),MINUTE(Data_Warmte[[#This Row],[Datumtijd]]),SECOND(Data_Warmte[[#This Row],[Datumtijd]]))</f>
        <v>1772.8333333333333</v>
      </c>
      <c r="C7455" s="11">
        <v>2.0246485999999997E-4</v>
      </c>
      <c r="D7455" s="7">
        <f>Data_Warmte[[#This Row],[Fractie]]/MAX(Data_Warmte[Fractie])</f>
        <v>0.49017470970326033</v>
      </c>
    </row>
    <row r="7456" spans="1:4" x14ac:dyDescent="0.25">
      <c r="A7456" s="10">
        <v>44141.875</v>
      </c>
      <c r="B7456" s="10">
        <f>DATE(1904,MONTH(Data_Warmte[[#This Row],[Datumtijd]]),DAY(Data_Warmte[[#This Row],[Datumtijd]]))+TIME(HOUR(Data_Warmte[[#This Row],[Datumtijd]]),MINUTE(Data_Warmte[[#This Row],[Datumtijd]]),SECOND(Data_Warmte[[#This Row],[Datumtijd]]))</f>
        <v>1772.875</v>
      </c>
      <c r="C7456" s="11">
        <v>1.7699500000000002E-4</v>
      </c>
      <c r="D7456" s="7">
        <f>Data_Warmte[[#This Row],[Fractie]]/MAX(Data_Warmte[Fractie])</f>
        <v>0.42851126236883075</v>
      </c>
    </row>
    <row r="7457" spans="1:4" x14ac:dyDescent="0.25">
      <c r="A7457" s="10">
        <v>44141.916666666664</v>
      </c>
      <c r="B7457" s="10">
        <f>DATE(1904,MONTH(Data_Warmte[[#This Row],[Datumtijd]]),DAY(Data_Warmte[[#This Row],[Datumtijd]]))+TIME(HOUR(Data_Warmte[[#This Row],[Datumtijd]]),MINUTE(Data_Warmte[[#This Row],[Datumtijd]]),SECOND(Data_Warmte[[#This Row],[Datumtijd]]))</f>
        <v>1772.9166666666667</v>
      </c>
      <c r="C7457" s="11">
        <v>1.4565575999999999E-4</v>
      </c>
      <c r="D7457" s="7">
        <f>Data_Warmte[[#This Row],[Fractie]]/MAX(Data_Warmte[Fractie])</f>
        <v>0.35263783490432743</v>
      </c>
    </row>
    <row r="7458" spans="1:4" x14ac:dyDescent="0.25">
      <c r="A7458" s="10">
        <v>44141.958333333336</v>
      </c>
      <c r="B7458" s="10">
        <f>DATE(1904,MONTH(Data_Warmte[[#This Row],[Datumtijd]]),DAY(Data_Warmte[[#This Row],[Datumtijd]]))+TIME(HOUR(Data_Warmte[[#This Row],[Datumtijd]]),MINUTE(Data_Warmte[[#This Row],[Datumtijd]]),SECOND(Data_Warmte[[#This Row],[Datumtijd]]))</f>
        <v>1772.9583333333333</v>
      </c>
      <c r="C7458" s="11">
        <v>1.0363294E-4</v>
      </c>
      <c r="D7458" s="7">
        <f>Data_Warmte[[#This Row],[Fractie]]/MAX(Data_Warmte[Fractie])</f>
        <v>0.25089907591962085</v>
      </c>
    </row>
    <row r="7459" spans="1:4" x14ac:dyDescent="0.25">
      <c r="A7459" s="10">
        <v>44142</v>
      </c>
      <c r="B7459" s="10">
        <f>DATE(1904,MONTH(Data_Warmte[[#This Row],[Datumtijd]]),DAY(Data_Warmte[[#This Row],[Datumtijd]]))+TIME(HOUR(Data_Warmte[[#This Row],[Datumtijd]]),MINUTE(Data_Warmte[[#This Row],[Datumtijd]]),SECOND(Data_Warmte[[#This Row],[Datumtijd]]))</f>
        <v>1773</v>
      </c>
      <c r="C7459" s="11">
        <v>6.2443919999999995E-5</v>
      </c>
      <c r="D7459" s="7">
        <f>Data_Warmte[[#This Row],[Fractie]]/MAX(Data_Warmte[Fractie])</f>
        <v>0.15117897673074535</v>
      </c>
    </row>
    <row r="7460" spans="1:4" x14ac:dyDescent="0.25">
      <c r="A7460" s="10">
        <v>44142.041666666664</v>
      </c>
      <c r="B7460" s="10">
        <f>DATE(1904,MONTH(Data_Warmte[[#This Row],[Datumtijd]]),DAY(Data_Warmte[[#This Row],[Datumtijd]]))+TIME(HOUR(Data_Warmte[[#This Row],[Datumtijd]]),MINUTE(Data_Warmte[[#This Row],[Datumtijd]]),SECOND(Data_Warmte[[#This Row],[Datumtijd]]))</f>
        <v>1773.0416666666667</v>
      </c>
      <c r="C7460" s="11">
        <v>5.3813140000000004E-5</v>
      </c>
      <c r="D7460" s="7">
        <f>Data_Warmte[[#This Row],[Fractie]]/MAX(Data_Warmte[Fractie])</f>
        <v>0.13028354785971705</v>
      </c>
    </row>
    <row r="7461" spans="1:4" x14ac:dyDescent="0.25">
      <c r="A7461" s="10">
        <v>44142.083333333336</v>
      </c>
      <c r="B7461" s="10">
        <f>DATE(1904,MONTH(Data_Warmte[[#This Row],[Datumtijd]]),DAY(Data_Warmte[[#This Row],[Datumtijd]]))+TIME(HOUR(Data_Warmte[[#This Row],[Datumtijd]]),MINUTE(Data_Warmte[[#This Row],[Datumtijd]]),SECOND(Data_Warmte[[#This Row],[Datumtijd]]))</f>
        <v>1773.0833333333333</v>
      </c>
      <c r="C7461" s="11">
        <v>4.8422759999999997E-5</v>
      </c>
      <c r="D7461" s="7">
        <f>Data_Warmte[[#This Row],[Fractie]]/MAX(Data_Warmte[Fractie])</f>
        <v>0.11723324396159733</v>
      </c>
    </row>
    <row r="7462" spans="1:4" x14ac:dyDescent="0.25">
      <c r="A7462" s="10">
        <v>44142.125</v>
      </c>
      <c r="B7462" s="10">
        <f>DATE(1904,MONTH(Data_Warmte[[#This Row],[Datumtijd]]),DAY(Data_Warmte[[#This Row],[Datumtijd]]))+TIME(HOUR(Data_Warmte[[#This Row],[Datumtijd]]),MINUTE(Data_Warmte[[#This Row],[Datumtijd]]),SECOND(Data_Warmte[[#This Row],[Datumtijd]]))</f>
        <v>1773.125</v>
      </c>
      <c r="C7462" s="11">
        <v>5.0389899999999997E-5</v>
      </c>
      <c r="D7462" s="7">
        <f>Data_Warmte[[#This Row],[Fractie]]/MAX(Data_Warmte[Fractie])</f>
        <v>0.12199576066916659</v>
      </c>
    </row>
    <row r="7463" spans="1:4" x14ac:dyDescent="0.25">
      <c r="A7463" s="10">
        <v>44142.166666666664</v>
      </c>
      <c r="B7463" s="10">
        <f>DATE(1904,MONTH(Data_Warmte[[#This Row],[Datumtijd]]),DAY(Data_Warmte[[#This Row],[Datumtijd]]))+TIME(HOUR(Data_Warmte[[#This Row],[Datumtijd]]),MINUTE(Data_Warmte[[#This Row],[Datumtijd]]),SECOND(Data_Warmte[[#This Row],[Datumtijd]]))</f>
        <v>1773.1666666666667</v>
      </c>
      <c r="C7463" s="11">
        <v>5.100592E-5</v>
      </c>
      <c r="D7463" s="7">
        <f>Data_Warmte[[#This Row],[Fractie]]/MAX(Data_Warmte[Fractie])</f>
        <v>0.12348716725039459</v>
      </c>
    </row>
    <row r="7464" spans="1:4" x14ac:dyDescent="0.25">
      <c r="A7464" s="10">
        <v>44142.208333333336</v>
      </c>
      <c r="B7464" s="10">
        <f>DATE(1904,MONTH(Data_Warmte[[#This Row],[Datumtijd]]),DAY(Data_Warmte[[#This Row],[Datumtijd]]))+TIME(HOUR(Data_Warmte[[#This Row],[Datumtijd]]),MINUTE(Data_Warmte[[#This Row],[Datumtijd]]),SECOND(Data_Warmte[[#This Row],[Datumtijd]]))</f>
        <v>1773.2083333333333</v>
      </c>
      <c r="C7464" s="11">
        <v>5.531585E-5</v>
      </c>
      <c r="D7464" s="7">
        <f>Data_Warmte[[#This Row],[Fractie]]/MAX(Data_Warmte[Fractie])</f>
        <v>0.13392166282948606</v>
      </c>
    </row>
    <row r="7465" spans="1:4" x14ac:dyDescent="0.25">
      <c r="A7465" s="10">
        <v>44142.25</v>
      </c>
      <c r="B7465" s="10">
        <f>DATE(1904,MONTH(Data_Warmte[[#This Row],[Datumtijd]]),DAY(Data_Warmte[[#This Row],[Datumtijd]]))+TIME(HOUR(Data_Warmte[[#This Row],[Datumtijd]]),MINUTE(Data_Warmte[[#This Row],[Datumtijd]]),SECOND(Data_Warmte[[#This Row],[Datumtijd]]))</f>
        <v>1773.25</v>
      </c>
      <c r="C7465" s="11">
        <v>7.1035900000000009E-5</v>
      </c>
      <c r="D7465" s="7">
        <f>Data_Warmte[[#This Row],[Fractie]]/MAX(Data_Warmte[Fractie])</f>
        <v>0.17198046940594947</v>
      </c>
    </row>
    <row r="7466" spans="1:4" x14ac:dyDescent="0.25">
      <c r="A7466" s="10">
        <v>44142.291666666664</v>
      </c>
      <c r="B7466" s="10">
        <f>DATE(1904,MONTH(Data_Warmte[[#This Row],[Datumtijd]]),DAY(Data_Warmte[[#This Row],[Datumtijd]]))+TIME(HOUR(Data_Warmte[[#This Row],[Datumtijd]]),MINUTE(Data_Warmte[[#This Row],[Datumtijd]]),SECOND(Data_Warmte[[#This Row],[Datumtijd]]))</f>
        <v>1773.2916666666667</v>
      </c>
      <c r="C7466" s="11">
        <v>1.2139415999999999E-4</v>
      </c>
      <c r="D7466" s="7">
        <f>Data_Warmte[[#This Row],[Fractie]]/MAX(Data_Warmte[Fractie])</f>
        <v>0.29389962849687173</v>
      </c>
    </row>
    <row r="7467" spans="1:4" x14ac:dyDescent="0.25">
      <c r="A7467" s="10">
        <v>44142.333333333336</v>
      </c>
      <c r="B7467" s="10">
        <f>DATE(1904,MONTH(Data_Warmte[[#This Row],[Datumtijd]]),DAY(Data_Warmte[[#This Row],[Datumtijd]]))+TIME(HOUR(Data_Warmte[[#This Row],[Datumtijd]]),MINUTE(Data_Warmte[[#This Row],[Datumtijd]]),SECOND(Data_Warmte[[#This Row],[Datumtijd]]))</f>
        <v>1773.3333333333333</v>
      </c>
      <c r="C7467" s="11">
        <v>1.9492904000000002E-4</v>
      </c>
      <c r="D7467" s="7">
        <f>Data_Warmte[[#This Row],[Fractie]]/MAX(Data_Warmte[Fractie])</f>
        <v>0.4719302183832555</v>
      </c>
    </row>
    <row r="7468" spans="1:4" x14ac:dyDescent="0.25">
      <c r="A7468" s="10">
        <v>44142.375</v>
      </c>
      <c r="B7468" s="10">
        <f>DATE(1904,MONTH(Data_Warmte[[#This Row],[Datumtijd]]),DAY(Data_Warmte[[#This Row],[Datumtijd]]))+TIME(HOUR(Data_Warmte[[#This Row],[Datumtijd]]),MINUTE(Data_Warmte[[#This Row],[Datumtijd]]),SECOND(Data_Warmte[[#This Row],[Datumtijd]]))</f>
        <v>1773.375</v>
      </c>
      <c r="C7468" s="11">
        <v>2.4342012000000001E-4</v>
      </c>
      <c r="D7468" s="7">
        <f>Data_Warmte[[#This Row],[Fractie]]/MAX(Data_Warmte[Fractie])</f>
        <v>0.58932886752265456</v>
      </c>
    </row>
    <row r="7469" spans="1:4" x14ac:dyDescent="0.25">
      <c r="A7469" s="10">
        <v>44142.416666666664</v>
      </c>
      <c r="B7469" s="10">
        <f>DATE(1904,MONTH(Data_Warmte[[#This Row],[Datumtijd]]),DAY(Data_Warmte[[#This Row],[Datumtijd]]))+TIME(HOUR(Data_Warmte[[#This Row],[Datumtijd]]),MINUTE(Data_Warmte[[#This Row],[Datumtijd]]),SECOND(Data_Warmte[[#This Row],[Datumtijd]]))</f>
        <v>1773.4166666666667</v>
      </c>
      <c r="C7469" s="11">
        <v>2.4522014999999998E-4</v>
      </c>
      <c r="D7469" s="7">
        <f>Data_Warmte[[#This Row],[Fractie]]/MAX(Data_Warmte[Fractie])</f>
        <v>0.59368680490846637</v>
      </c>
    </row>
    <row r="7470" spans="1:4" x14ac:dyDescent="0.25">
      <c r="A7470" s="10">
        <v>44142.458333333336</v>
      </c>
      <c r="B7470" s="10">
        <f>DATE(1904,MONTH(Data_Warmte[[#This Row],[Datumtijd]]),DAY(Data_Warmte[[#This Row],[Datumtijd]]))+TIME(HOUR(Data_Warmte[[#This Row],[Datumtijd]]),MINUTE(Data_Warmte[[#This Row],[Datumtijd]]),SECOND(Data_Warmte[[#This Row],[Datumtijd]]))</f>
        <v>1773.4583333333333</v>
      </c>
      <c r="C7470" s="11">
        <v>2.1641982000000001E-4</v>
      </c>
      <c r="D7470" s="7">
        <f>Data_Warmte[[#This Row],[Fractie]]/MAX(Data_Warmte[Fractie])</f>
        <v>0.52396016989087324</v>
      </c>
    </row>
    <row r="7471" spans="1:4" x14ac:dyDescent="0.25">
      <c r="A7471" s="10">
        <v>44142.5</v>
      </c>
      <c r="B7471" s="10">
        <f>DATE(1904,MONTH(Data_Warmte[[#This Row],[Datumtijd]]),DAY(Data_Warmte[[#This Row],[Datumtijd]]))+TIME(HOUR(Data_Warmte[[#This Row],[Datumtijd]]),MINUTE(Data_Warmte[[#This Row],[Datumtijd]]),SECOND(Data_Warmte[[#This Row],[Datumtijd]]))</f>
        <v>1773.5</v>
      </c>
      <c r="C7471" s="11">
        <v>1.9717839999999998E-4</v>
      </c>
      <c r="D7471" s="7">
        <f>Data_Warmte[[#This Row],[Fractie]]/MAX(Data_Warmte[Fractie])</f>
        <v>0.4773759998636472</v>
      </c>
    </row>
    <row r="7472" spans="1:4" x14ac:dyDescent="0.25">
      <c r="A7472" s="10">
        <v>44142.541666666664</v>
      </c>
      <c r="B7472" s="10">
        <f>DATE(1904,MONTH(Data_Warmte[[#This Row],[Datumtijd]]),DAY(Data_Warmte[[#This Row],[Datumtijd]]))+TIME(HOUR(Data_Warmte[[#This Row],[Datumtijd]]),MINUTE(Data_Warmte[[#This Row],[Datumtijd]]),SECOND(Data_Warmte[[#This Row],[Datumtijd]]))</f>
        <v>1773.5416666666667</v>
      </c>
      <c r="C7472" s="11">
        <v>1.8285725000000001E-4</v>
      </c>
      <c r="D7472" s="7">
        <f>Data_Warmte[[#This Row],[Fractie]]/MAX(Data_Warmte[Fractie])</f>
        <v>0.44270398051240356</v>
      </c>
    </row>
    <row r="7473" spans="1:4" x14ac:dyDescent="0.25">
      <c r="A7473" s="10">
        <v>44142.583333333336</v>
      </c>
      <c r="B7473" s="10">
        <f>DATE(1904,MONTH(Data_Warmte[[#This Row],[Datumtijd]]),DAY(Data_Warmte[[#This Row],[Datumtijd]]))+TIME(HOUR(Data_Warmte[[#This Row],[Datumtijd]]),MINUTE(Data_Warmte[[#This Row],[Datumtijd]]),SECOND(Data_Warmte[[#This Row],[Datumtijd]]))</f>
        <v>1773.5833333333333</v>
      </c>
      <c r="C7473" s="11">
        <v>1.6386972000000002E-4</v>
      </c>
      <c r="D7473" s="7">
        <f>Data_Warmte[[#This Row],[Fractie]]/MAX(Data_Warmte[Fractie])</f>
        <v>0.39673448730883265</v>
      </c>
    </row>
    <row r="7474" spans="1:4" x14ac:dyDescent="0.25">
      <c r="A7474" s="10">
        <v>44142.625</v>
      </c>
      <c r="B7474" s="10">
        <f>DATE(1904,MONTH(Data_Warmte[[#This Row],[Datumtijd]]),DAY(Data_Warmte[[#This Row],[Datumtijd]]))+TIME(HOUR(Data_Warmte[[#This Row],[Datumtijd]]),MINUTE(Data_Warmte[[#This Row],[Datumtijd]]),SECOND(Data_Warmte[[#This Row],[Datumtijd]]))</f>
        <v>1773.625</v>
      </c>
      <c r="C7474" s="11">
        <v>1.5842784E-4</v>
      </c>
      <c r="D7474" s="7">
        <f>Data_Warmte[[#This Row],[Fractie]]/MAX(Data_Warmte[Fractie])</f>
        <v>0.38355950005800804</v>
      </c>
    </row>
    <row r="7475" spans="1:4" x14ac:dyDescent="0.25">
      <c r="A7475" s="10">
        <v>44142.666666666664</v>
      </c>
      <c r="B7475" s="10">
        <f>DATE(1904,MONTH(Data_Warmte[[#This Row],[Datumtijd]]),DAY(Data_Warmte[[#This Row],[Datumtijd]]))+TIME(HOUR(Data_Warmte[[#This Row],[Datumtijd]]),MINUTE(Data_Warmte[[#This Row],[Datumtijd]]),SECOND(Data_Warmte[[#This Row],[Datumtijd]]))</f>
        <v>1773.6666666666667</v>
      </c>
      <c r="C7475" s="11">
        <v>1.6616378000000002E-4</v>
      </c>
      <c r="D7475" s="7">
        <f>Data_Warmte[[#This Row],[Fractie]]/MAX(Data_Warmte[Fractie])</f>
        <v>0.40228848909730031</v>
      </c>
    </row>
    <row r="7476" spans="1:4" x14ac:dyDescent="0.25">
      <c r="A7476" s="10">
        <v>44142.708333333336</v>
      </c>
      <c r="B7476" s="10">
        <f>DATE(1904,MONTH(Data_Warmte[[#This Row],[Datumtijd]]),DAY(Data_Warmte[[#This Row],[Datumtijd]]))+TIME(HOUR(Data_Warmte[[#This Row],[Datumtijd]]),MINUTE(Data_Warmte[[#This Row],[Datumtijd]]),SECOND(Data_Warmte[[#This Row],[Datumtijd]]))</f>
        <v>1773.7083333333333</v>
      </c>
      <c r="C7476" s="11">
        <v>1.8693061999999996E-4</v>
      </c>
      <c r="D7476" s="7">
        <f>Data_Warmte[[#This Row],[Fractie]]/MAX(Data_Warmte[Fractie])</f>
        <v>0.45256575582128405</v>
      </c>
    </row>
    <row r="7477" spans="1:4" x14ac:dyDescent="0.25">
      <c r="A7477" s="10">
        <v>44142.75</v>
      </c>
      <c r="B7477" s="10">
        <f>DATE(1904,MONTH(Data_Warmte[[#This Row],[Datumtijd]]),DAY(Data_Warmte[[#This Row],[Datumtijd]]))+TIME(HOUR(Data_Warmte[[#This Row],[Datumtijd]]),MINUTE(Data_Warmte[[#This Row],[Datumtijd]]),SECOND(Data_Warmte[[#This Row],[Datumtijd]]))</f>
        <v>1773.75</v>
      </c>
      <c r="C7477" s="11">
        <v>2.0817535999999998E-4</v>
      </c>
      <c r="D7477" s="7">
        <f>Data_Warmte[[#This Row],[Fractie]]/MAX(Data_Warmte[Fractie])</f>
        <v>0.5040000356376495</v>
      </c>
    </row>
    <row r="7478" spans="1:4" x14ac:dyDescent="0.25">
      <c r="A7478" s="10">
        <v>44142.791666666664</v>
      </c>
      <c r="B7478" s="10">
        <f>DATE(1904,MONTH(Data_Warmte[[#This Row],[Datumtijd]]),DAY(Data_Warmte[[#This Row],[Datumtijd]]))+TIME(HOUR(Data_Warmte[[#This Row],[Datumtijd]]),MINUTE(Data_Warmte[[#This Row],[Datumtijd]]),SECOND(Data_Warmte[[#This Row],[Datumtijd]]))</f>
        <v>1773.7916666666667</v>
      </c>
      <c r="C7478" s="11">
        <v>2.0366056E-4</v>
      </c>
      <c r="D7478" s="7">
        <f>Data_Warmte[[#This Row],[Fractie]]/MAX(Data_Warmte[Fractie])</f>
        <v>0.49306954241839024</v>
      </c>
    </row>
    <row r="7479" spans="1:4" x14ac:dyDescent="0.25">
      <c r="A7479" s="10">
        <v>44142.833333333336</v>
      </c>
      <c r="B7479" s="10">
        <f>DATE(1904,MONTH(Data_Warmte[[#This Row],[Datumtijd]]),DAY(Data_Warmte[[#This Row],[Datumtijd]]))+TIME(HOUR(Data_Warmte[[#This Row],[Datumtijd]]),MINUTE(Data_Warmte[[#This Row],[Datumtijd]]),SECOND(Data_Warmte[[#This Row],[Datumtijd]]))</f>
        <v>1773.8333333333333</v>
      </c>
      <c r="C7479" s="11">
        <v>1.9336740000000001E-4</v>
      </c>
      <c r="D7479" s="7">
        <f>Data_Warmte[[#This Row],[Fractie]]/MAX(Data_Warmte[Fractie])</f>
        <v>0.46814943176348844</v>
      </c>
    </row>
    <row r="7480" spans="1:4" x14ac:dyDescent="0.25">
      <c r="A7480" s="10">
        <v>44142.875</v>
      </c>
      <c r="B7480" s="10">
        <f>DATE(1904,MONTH(Data_Warmte[[#This Row],[Datumtijd]]),DAY(Data_Warmte[[#This Row],[Datumtijd]]))+TIME(HOUR(Data_Warmte[[#This Row],[Datumtijd]]),MINUTE(Data_Warmte[[#This Row],[Datumtijd]]),SECOND(Data_Warmte[[#This Row],[Datumtijd]]))</f>
        <v>1773.875</v>
      </c>
      <c r="C7480" s="11">
        <v>1.7060819999999998E-4</v>
      </c>
      <c r="D7480" s="7">
        <f>Data_Warmte[[#This Row],[Fractie]]/MAX(Data_Warmte[Fractie])</f>
        <v>0.41304858980464948</v>
      </c>
    </row>
    <row r="7481" spans="1:4" x14ac:dyDescent="0.25">
      <c r="A7481" s="10">
        <v>44142.916666666664</v>
      </c>
      <c r="B7481" s="10">
        <f>DATE(1904,MONTH(Data_Warmte[[#This Row],[Datumtijd]]),DAY(Data_Warmte[[#This Row],[Datumtijd]]))+TIME(HOUR(Data_Warmte[[#This Row],[Datumtijd]]),MINUTE(Data_Warmte[[#This Row],[Datumtijd]]),SECOND(Data_Warmte[[#This Row],[Datumtijd]]))</f>
        <v>1773.9166666666667</v>
      </c>
      <c r="C7481" s="11">
        <v>1.4397859999999997E-4</v>
      </c>
      <c r="D7481" s="7">
        <f>Data_Warmte[[#This Row],[Fractie]]/MAX(Data_Warmte[Fractie])</f>
        <v>0.34857737020874552</v>
      </c>
    </row>
    <row r="7482" spans="1:4" x14ac:dyDescent="0.25">
      <c r="A7482" s="10">
        <v>44142.958333333336</v>
      </c>
      <c r="B7482" s="10">
        <f>DATE(1904,MONTH(Data_Warmte[[#This Row],[Datumtijd]]),DAY(Data_Warmte[[#This Row],[Datumtijd]]))+TIME(HOUR(Data_Warmte[[#This Row],[Datumtijd]]),MINUTE(Data_Warmte[[#This Row],[Datumtijd]]),SECOND(Data_Warmte[[#This Row],[Datumtijd]]))</f>
        <v>1773.9583333333333</v>
      </c>
      <c r="C7482" s="11">
        <v>1.1530868000000001E-4</v>
      </c>
      <c r="D7482" s="7">
        <f>Data_Warmte[[#This Row],[Fractie]]/MAX(Data_Warmte[Fractie])</f>
        <v>0.27916646249263283</v>
      </c>
    </row>
    <row r="7483" spans="1:4" x14ac:dyDescent="0.25">
      <c r="A7483" s="10">
        <v>44143</v>
      </c>
      <c r="B7483" s="10">
        <f>DATE(1904,MONTH(Data_Warmte[[#This Row],[Datumtijd]]),DAY(Data_Warmte[[#This Row],[Datumtijd]]))+TIME(HOUR(Data_Warmte[[#This Row],[Datumtijd]]),MINUTE(Data_Warmte[[#This Row],[Datumtijd]]),SECOND(Data_Warmte[[#This Row],[Datumtijd]]))</f>
        <v>1774</v>
      </c>
      <c r="C7483" s="11">
        <v>7.7940480000000009E-5</v>
      </c>
      <c r="D7483" s="7">
        <f>Data_Warmte[[#This Row],[Fractie]]/MAX(Data_Warmte[Fractie])</f>
        <v>0.18869670597718921</v>
      </c>
    </row>
    <row r="7484" spans="1:4" x14ac:dyDescent="0.25">
      <c r="A7484" s="10">
        <v>44143.041666666664</v>
      </c>
      <c r="B7484" s="10">
        <f>DATE(1904,MONTH(Data_Warmte[[#This Row],[Datumtijd]]),DAY(Data_Warmte[[#This Row],[Datumtijd]]))+TIME(HOUR(Data_Warmte[[#This Row],[Datumtijd]]),MINUTE(Data_Warmte[[#This Row],[Datumtijd]]),SECOND(Data_Warmte[[#This Row],[Datumtijd]]))</f>
        <v>1774.0416666666667</v>
      </c>
      <c r="C7484" s="11">
        <v>5.9006950000000003E-5</v>
      </c>
      <c r="D7484" s="7">
        <f>Data_Warmte[[#This Row],[Fractie]]/MAX(Data_Warmte[Fractie])</f>
        <v>0.1428579487162602</v>
      </c>
    </row>
    <row r="7485" spans="1:4" x14ac:dyDescent="0.25">
      <c r="A7485" s="10">
        <v>44143.083333333336</v>
      </c>
      <c r="B7485" s="10">
        <f>DATE(1904,MONTH(Data_Warmte[[#This Row],[Datumtijd]]),DAY(Data_Warmte[[#This Row],[Datumtijd]]))+TIME(HOUR(Data_Warmte[[#This Row],[Datumtijd]]),MINUTE(Data_Warmte[[#This Row],[Datumtijd]]),SECOND(Data_Warmte[[#This Row],[Datumtijd]]))</f>
        <v>1774.0833333333333</v>
      </c>
      <c r="C7485" s="11">
        <v>5.3050399999999996E-5</v>
      </c>
      <c r="D7485" s="7">
        <f>Data_Warmte[[#This Row],[Fractie]]/MAX(Data_Warmte[Fractie])</f>
        <v>0.12843692688025884</v>
      </c>
    </row>
    <row r="7486" spans="1:4" x14ac:dyDescent="0.25">
      <c r="A7486" s="10">
        <v>44143.125</v>
      </c>
      <c r="B7486" s="10">
        <f>DATE(1904,MONTH(Data_Warmte[[#This Row],[Datumtijd]]),DAY(Data_Warmte[[#This Row],[Datumtijd]]))+TIME(HOUR(Data_Warmte[[#This Row],[Datumtijd]]),MINUTE(Data_Warmte[[#This Row],[Datumtijd]]),SECOND(Data_Warmte[[#This Row],[Datumtijd]]))</f>
        <v>1774.125</v>
      </c>
      <c r="C7486" s="11">
        <v>4.5460580000000002E-5</v>
      </c>
      <c r="D7486" s="7">
        <f>Data_Warmte[[#This Row],[Fractie]]/MAX(Data_Warmte[Fractie])</f>
        <v>0.11006169961761191</v>
      </c>
    </row>
    <row r="7487" spans="1:4" x14ac:dyDescent="0.25">
      <c r="A7487" s="10">
        <v>44143.166666666664</v>
      </c>
      <c r="B7487" s="10">
        <f>DATE(1904,MONTH(Data_Warmte[[#This Row],[Datumtijd]]),DAY(Data_Warmte[[#This Row],[Datumtijd]]))+TIME(HOUR(Data_Warmte[[#This Row],[Datumtijd]]),MINUTE(Data_Warmte[[#This Row],[Datumtijd]]),SECOND(Data_Warmte[[#This Row],[Datumtijd]]))</f>
        <v>1774.1666666666667</v>
      </c>
      <c r="C7487" s="11">
        <v>4.8887150000000005E-5</v>
      </c>
      <c r="D7487" s="7">
        <f>Data_Warmte[[#This Row],[Fractie]]/MAX(Data_Warmte[Fractie])</f>
        <v>0.11835754885795861</v>
      </c>
    </row>
    <row r="7488" spans="1:4" x14ac:dyDescent="0.25">
      <c r="A7488" s="10">
        <v>44143.208333333336</v>
      </c>
      <c r="B7488" s="10">
        <f>DATE(1904,MONTH(Data_Warmte[[#This Row],[Datumtijd]]),DAY(Data_Warmte[[#This Row],[Datumtijd]]))+TIME(HOUR(Data_Warmte[[#This Row],[Datumtijd]]),MINUTE(Data_Warmte[[#This Row],[Datumtijd]]),SECOND(Data_Warmte[[#This Row],[Datumtijd]]))</f>
        <v>1774.2083333333333</v>
      </c>
      <c r="C7488" s="11">
        <v>5.282156E-5</v>
      </c>
      <c r="D7488" s="7">
        <f>Data_Warmte[[#This Row],[Fractie]]/MAX(Data_Warmte[Fractie])</f>
        <v>0.12788289700777386</v>
      </c>
    </row>
    <row r="7489" spans="1:4" x14ac:dyDescent="0.25">
      <c r="A7489" s="10">
        <v>44143.25</v>
      </c>
      <c r="B7489" s="10">
        <f>DATE(1904,MONTH(Data_Warmte[[#This Row],[Datumtijd]]),DAY(Data_Warmte[[#This Row],[Datumtijd]]))+TIME(HOUR(Data_Warmte[[#This Row],[Datumtijd]]),MINUTE(Data_Warmte[[#This Row],[Datumtijd]]),SECOND(Data_Warmte[[#This Row],[Datumtijd]]))</f>
        <v>1774.25</v>
      </c>
      <c r="C7489" s="11">
        <v>6.3686400000000001E-5</v>
      </c>
      <c r="D7489" s="7">
        <f>Data_Warmte[[#This Row],[Fractie]]/MAX(Data_Warmte[Fractie])</f>
        <v>0.15418706550877878</v>
      </c>
    </row>
    <row r="7490" spans="1:4" x14ac:dyDescent="0.25">
      <c r="A7490" s="10">
        <v>44143.291666666664</v>
      </c>
      <c r="B7490" s="10">
        <f>DATE(1904,MONTH(Data_Warmte[[#This Row],[Datumtijd]]),DAY(Data_Warmte[[#This Row],[Datumtijd]]))+TIME(HOUR(Data_Warmte[[#This Row],[Datumtijd]]),MINUTE(Data_Warmte[[#This Row],[Datumtijd]]),SECOND(Data_Warmte[[#This Row],[Datumtijd]]))</f>
        <v>1774.2916666666667</v>
      </c>
      <c r="C7490" s="11">
        <v>1.1310462000000001E-4</v>
      </c>
      <c r="D7490" s="7">
        <f>Data_Warmte[[#This Row],[Fractie]]/MAX(Data_Warmte[Fractie])</f>
        <v>0.27383035394190175</v>
      </c>
    </row>
    <row r="7491" spans="1:4" x14ac:dyDescent="0.25">
      <c r="A7491" s="10">
        <v>44143.333333333336</v>
      </c>
      <c r="B7491" s="10">
        <f>DATE(1904,MONTH(Data_Warmte[[#This Row],[Datumtijd]]),DAY(Data_Warmte[[#This Row],[Datumtijd]]))+TIME(HOUR(Data_Warmte[[#This Row],[Datumtijd]]),MINUTE(Data_Warmte[[#This Row],[Datumtijd]]),SECOND(Data_Warmte[[#This Row],[Datumtijd]]))</f>
        <v>1774.3333333333333</v>
      </c>
      <c r="C7491" s="11">
        <v>1.8305007999999998E-4</v>
      </c>
      <c r="D7491" s="7">
        <f>Data_Warmte[[#This Row],[Fractie]]/MAX(Data_Warmte[Fractie])</f>
        <v>0.4431708288794341</v>
      </c>
    </row>
    <row r="7492" spans="1:4" x14ac:dyDescent="0.25">
      <c r="A7492" s="10">
        <v>44143.375</v>
      </c>
      <c r="B7492" s="10">
        <f>DATE(1904,MONTH(Data_Warmte[[#This Row],[Datumtijd]]),DAY(Data_Warmte[[#This Row],[Datumtijd]]))+TIME(HOUR(Data_Warmte[[#This Row],[Datumtijd]]),MINUTE(Data_Warmte[[#This Row],[Datumtijd]]),SECOND(Data_Warmte[[#This Row],[Datumtijd]]))</f>
        <v>1774.375</v>
      </c>
      <c r="C7492" s="11">
        <v>2.4060310000000002E-4</v>
      </c>
      <c r="D7492" s="7">
        <f>Data_Warmte[[#This Row],[Fractie]]/MAX(Data_Warmte[Fractie])</f>
        <v>0.58250876076077862</v>
      </c>
    </row>
    <row r="7493" spans="1:4" x14ac:dyDescent="0.25">
      <c r="A7493" s="10">
        <v>44143.416666666664</v>
      </c>
      <c r="B7493" s="10">
        <f>DATE(1904,MONTH(Data_Warmte[[#This Row],[Datumtijd]]),DAY(Data_Warmte[[#This Row],[Datumtijd]]))+TIME(HOUR(Data_Warmte[[#This Row],[Datumtijd]]),MINUTE(Data_Warmte[[#This Row],[Datumtijd]]),SECOND(Data_Warmte[[#This Row],[Datumtijd]]))</f>
        <v>1774.4166666666667</v>
      </c>
      <c r="C7493" s="11">
        <v>2.4760831999999999E-4</v>
      </c>
      <c r="D7493" s="7">
        <f>Data_Warmte[[#This Row],[Fractie]]/MAX(Data_Warmte[Fractie])</f>
        <v>0.59946865039252739</v>
      </c>
    </row>
    <row r="7494" spans="1:4" x14ac:dyDescent="0.25">
      <c r="A7494" s="10">
        <v>44143.458333333336</v>
      </c>
      <c r="B7494" s="10">
        <f>DATE(1904,MONTH(Data_Warmte[[#This Row],[Datumtijd]]),DAY(Data_Warmte[[#This Row],[Datumtijd]]))+TIME(HOUR(Data_Warmte[[#This Row],[Datumtijd]]),MINUTE(Data_Warmte[[#This Row],[Datumtijd]]),SECOND(Data_Warmte[[#This Row],[Datumtijd]]))</f>
        <v>1774.4583333333333</v>
      </c>
      <c r="C7494" s="11">
        <v>2.2323813999999999E-4</v>
      </c>
      <c r="D7494" s="7">
        <f>Data_Warmte[[#This Row],[Fractie]]/MAX(Data_Warmte[Fractie])</f>
        <v>0.54046756789892225</v>
      </c>
    </row>
    <row r="7495" spans="1:4" x14ac:dyDescent="0.25">
      <c r="A7495" s="10">
        <v>44143.5</v>
      </c>
      <c r="B7495" s="10">
        <f>DATE(1904,MONTH(Data_Warmte[[#This Row],[Datumtijd]]),DAY(Data_Warmte[[#This Row],[Datumtijd]]))+TIME(HOUR(Data_Warmte[[#This Row],[Datumtijd]]),MINUTE(Data_Warmte[[#This Row],[Datumtijd]]),SECOND(Data_Warmte[[#This Row],[Datumtijd]]))</f>
        <v>1774.5</v>
      </c>
      <c r="C7495" s="11">
        <v>2.0109008000000002E-4</v>
      </c>
      <c r="D7495" s="7">
        <f>Data_Warmte[[#This Row],[Fractie]]/MAX(Data_Warmte[Fractie])</f>
        <v>0.48684631786575416</v>
      </c>
    </row>
    <row r="7496" spans="1:4" x14ac:dyDescent="0.25">
      <c r="A7496" s="10">
        <v>44143.541666666664</v>
      </c>
      <c r="B7496" s="10">
        <f>DATE(1904,MONTH(Data_Warmte[[#This Row],[Datumtijd]]),DAY(Data_Warmte[[#This Row],[Datumtijd]]))+TIME(HOUR(Data_Warmte[[#This Row],[Datumtijd]]),MINUTE(Data_Warmte[[#This Row],[Datumtijd]]),SECOND(Data_Warmte[[#This Row],[Datumtijd]]))</f>
        <v>1774.5416666666667</v>
      </c>
      <c r="C7496" s="11">
        <v>1.7822568999999999E-4</v>
      </c>
      <c r="D7496" s="7">
        <f>Data_Warmte[[#This Row],[Fractie]]/MAX(Data_Warmte[Fractie])</f>
        <v>0.43149080713272059</v>
      </c>
    </row>
    <row r="7497" spans="1:4" x14ac:dyDescent="0.25">
      <c r="A7497" s="10">
        <v>44143.583333333336</v>
      </c>
      <c r="B7497" s="10">
        <f>DATE(1904,MONTH(Data_Warmte[[#This Row],[Datumtijd]]),DAY(Data_Warmte[[#This Row],[Datumtijd]]))+TIME(HOUR(Data_Warmte[[#This Row],[Datumtijd]]),MINUTE(Data_Warmte[[#This Row],[Datumtijd]]),SECOND(Data_Warmte[[#This Row],[Datumtijd]]))</f>
        <v>1774.5833333333333</v>
      </c>
      <c r="C7497" s="11">
        <v>1.6057560000000003E-4</v>
      </c>
      <c r="D7497" s="7">
        <f>Data_Warmte[[#This Row],[Fractie]]/MAX(Data_Warmte[Fractie])</f>
        <v>0.38875930428335503</v>
      </c>
    </row>
    <row r="7498" spans="1:4" x14ac:dyDescent="0.25">
      <c r="A7498" s="10">
        <v>44143.625</v>
      </c>
      <c r="B7498" s="10">
        <f>DATE(1904,MONTH(Data_Warmte[[#This Row],[Datumtijd]]),DAY(Data_Warmte[[#This Row],[Datumtijd]]))+TIME(HOUR(Data_Warmte[[#This Row],[Datumtijd]]),MINUTE(Data_Warmte[[#This Row],[Datumtijd]]),SECOND(Data_Warmte[[#This Row],[Datumtijd]]))</f>
        <v>1774.625</v>
      </c>
      <c r="C7498" s="11">
        <v>1.5592815999999996E-4</v>
      </c>
      <c r="D7498" s="7">
        <f>Data_Warmte[[#This Row],[Fractie]]/MAX(Data_Warmte[Fractie])</f>
        <v>0.37750768485239128</v>
      </c>
    </row>
    <row r="7499" spans="1:4" x14ac:dyDescent="0.25">
      <c r="A7499" s="10">
        <v>44143.666666666664</v>
      </c>
      <c r="B7499" s="10">
        <f>DATE(1904,MONTH(Data_Warmte[[#This Row],[Datumtijd]]),DAY(Data_Warmte[[#This Row],[Datumtijd]]))+TIME(HOUR(Data_Warmte[[#This Row],[Datumtijd]]),MINUTE(Data_Warmte[[#This Row],[Datumtijd]]),SECOND(Data_Warmte[[#This Row],[Datumtijd]]))</f>
        <v>1774.6666666666667</v>
      </c>
      <c r="C7499" s="11">
        <v>1.6019811000000001E-4</v>
      </c>
      <c r="D7499" s="7">
        <f>Data_Warmte[[#This Row],[Fractie]]/MAX(Data_Warmte[Fractie])</f>
        <v>0.38784538741320829</v>
      </c>
    </row>
    <row r="7500" spans="1:4" x14ac:dyDescent="0.25">
      <c r="A7500" s="10">
        <v>44143.708333333336</v>
      </c>
      <c r="B7500" s="10">
        <f>DATE(1904,MONTH(Data_Warmte[[#This Row],[Datumtijd]]),DAY(Data_Warmte[[#This Row],[Datumtijd]]))+TIME(HOUR(Data_Warmte[[#This Row],[Datumtijd]]),MINUTE(Data_Warmte[[#This Row],[Datumtijd]]),SECOND(Data_Warmte[[#This Row],[Datumtijd]]))</f>
        <v>1774.7083333333333</v>
      </c>
      <c r="C7500" s="11">
        <v>1.8074391999999998E-4</v>
      </c>
      <c r="D7500" s="7">
        <f>Data_Warmte[[#This Row],[Fractie]]/MAX(Data_Warmte[Fractie])</f>
        <v>0.43758753255567073</v>
      </c>
    </row>
    <row r="7501" spans="1:4" x14ac:dyDescent="0.25">
      <c r="A7501" s="10">
        <v>44143.75</v>
      </c>
      <c r="B7501" s="10">
        <f>DATE(1904,MONTH(Data_Warmte[[#This Row],[Datumtijd]]),DAY(Data_Warmte[[#This Row],[Datumtijd]]))+TIME(HOUR(Data_Warmte[[#This Row],[Datumtijd]]),MINUTE(Data_Warmte[[#This Row],[Datumtijd]]),SECOND(Data_Warmte[[#This Row],[Datumtijd]]))</f>
        <v>1774.75</v>
      </c>
      <c r="C7501" s="11">
        <v>1.9773572000000001E-4</v>
      </c>
      <c r="D7501" s="7">
        <f>Data_Warmte[[#This Row],[Fractie]]/MAX(Data_Warmte[Fractie])</f>
        <v>0.47872529163315147</v>
      </c>
    </row>
    <row r="7502" spans="1:4" x14ac:dyDescent="0.25">
      <c r="A7502" s="10">
        <v>44143.791666666664</v>
      </c>
      <c r="B7502" s="10">
        <f>DATE(1904,MONTH(Data_Warmte[[#This Row],[Datumtijd]]),DAY(Data_Warmte[[#This Row],[Datumtijd]]))+TIME(HOUR(Data_Warmte[[#This Row],[Datumtijd]]),MINUTE(Data_Warmte[[#This Row],[Datumtijd]]),SECOND(Data_Warmte[[#This Row],[Datumtijd]]))</f>
        <v>1774.7916666666667</v>
      </c>
      <c r="C7502" s="11">
        <v>1.9186664E-4</v>
      </c>
      <c r="D7502" s="7">
        <f>Data_Warmte[[#This Row],[Fractie]]/MAX(Data_Warmte[Fractie])</f>
        <v>0.46451603781387035</v>
      </c>
    </row>
    <row r="7503" spans="1:4" x14ac:dyDescent="0.25">
      <c r="A7503" s="10">
        <v>44143.833333333336</v>
      </c>
      <c r="B7503" s="10">
        <f>DATE(1904,MONTH(Data_Warmte[[#This Row],[Datumtijd]]),DAY(Data_Warmte[[#This Row],[Datumtijd]]))+TIME(HOUR(Data_Warmte[[#This Row],[Datumtijd]]),MINUTE(Data_Warmte[[#This Row],[Datumtijd]]),SECOND(Data_Warmte[[#This Row],[Datumtijd]]))</f>
        <v>1774.8333333333333</v>
      </c>
      <c r="C7503" s="11">
        <v>1.8347158000000001E-4</v>
      </c>
      <c r="D7503" s="7">
        <f>Data_Warmte[[#This Row],[Fractie]]/MAX(Data_Warmte[Fractie])</f>
        <v>0.44419129554283404</v>
      </c>
    </row>
    <row r="7504" spans="1:4" x14ac:dyDescent="0.25">
      <c r="A7504" s="10">
        <v>44143.875</v>
      </c>
      <c r="B7504" s="10">
        <f>DATE(1904,MONTH(Data_Warmte[[#This Row],[Datumtijd]]),DAY(Data_Warmte[[#This Row],[Datumtijd]]))+TIME(HOUR(Data_Warmte[[#This Row],[Datumtijd]]),MINUTE(Data_Warmte[[#This Row],[Datumtijd]]),SECOND(Data_Warmte[[#This Row],[Datumtijd]]))</f>
        <v>1774.875</v>
      </c>
      <c r="C7504" s="11">
        <v>1.6571881000000002E-4</v>
      </c>
      <c r="D7504" s="7">
        <f>Data_Warmte[[#This Row],[Fractie]]/MAX(Data_Warmte[Fractie])</f>
        <v>0.40121120071957067</v>
      </c>
    </row>
    <row r="7505" spans="1:4" x14ac:dyDescent="0.25">
      <c r="A7505" s="10">
        <v>44143.916666666664</v>
      </c>
      <c r="B7505" s="10">
        <f>DATE(1904,MONTH(Data_Warmte[[#This Row],[Datumtijd]]),DAY(Data_Warmte[[#This Row],[Datumtijd]]))+TIME(HOUR(Data_Warmte[[#This Row],[Datumtijd]]),MINUTE(Data_Warmte[[#This Row],[Datumtijd]]),SECOND(Data_Warmte[[#This Row],[Datumtijd]]))</f>
        <v>1774.9166666666667</v>
      </c>
      <c r="C7505" s="11">
        <v>1.3723893000000003E-4</v>
      </c>
      <c r="D7505" s="7">
        <f>Data_Warmte[[#This Row],[Fractie]]/MAX(Data_Warmte[Fractie])</f>
        <v>0.33226038668011865</v>
      </c>
    </row>
    <row r="7506" spans="1:4" x14ac:dyDescent="0.25">
      <c r="A7506" s="10">
        <v>44143.958333333336</v>
      </c>
      <c r="B7506" s="10">
        <f>DATE(1904,MONTH(Data_Warmte[[#This Row],[Datumtijd]]),DAY(Data_Warmte[[#This Row],[Datumtijd]]))+TIME(HOUR(Data_Warmte[[#This Row],[Datumtijd]]),MINUTE(Data_Warmte[[#This Row],[Datumtijd]]),SECOND(Data_Warmte[[#This Row],[Datumtijd]]))</f>
        <v>1774.9583333333333</v>
      </c>
      <c r="C7506" s="11">
        <v>1.0068646000000001E-4</v>
      </c>
      <c r="D7506" s="7">
        <f>Data_Warmte[[#This Row],[Fractie]]/MAX(Data_Warmte[Fractie])</f>
        <v>0.24376554184044058</v>
      </c>
    </row>
    <row r="7507" spans="1:4" x14ac:dyDescent="0.25">
      <c r="A7507" s="10">
        <v>44144</v>
      </c>
      <c r="B7507" s="10">
        <f>DATE(1904,MONTH(Data_Warmte[[#This Row],[Datumtijd]]),DAY(Data_Warmte[[#This Row],[Datumtijd]]))+TIME(HOUR(Data_Warmte[[#This Row],[Datumtijd]]),MINUTE(Data_Warmte[[#This Row],[Datumtijd]]),SECOND(Data_Warmte[[#This Row],[Datumtijd]]))</f>
        <v>1775</v>
      </c>
      <c r="C7507" s="11">
        <v>6.2589499999999987E-5</v>
      </c>
      <c r="D7507" s="7">
        <f>Data_Warmte[[#This Row],[Fractie]]/MAX(Data_Warmte[Fractie])</f>
        <v>0.15153143114796419</v>
      </c>
    </row>
    <row r="7508" spans="1:4" x14ac:dyDescent="0.25">
      <c r="A7508" s="10">
        <v>44144.041666666664</v>
      </c>
      <c r="B7508" s="10">
        <f>DATE(1904,MONTH(Data_Warmte[[#This Row],[Datumtijd]]),DAY(Data_Warmte[[#This Row],[Datumtijd]]))+TIME(HOUR(Data_Warmte[[#This Row],[Datumtijd]]),MINUTE(Data_Warmte[[#This Row],[Datumtijd]]),SECOND(Data_Warmte[[#This Row],[Datumtijd]]))</f>
        <v>1775.0416666666667</v>
      </c>
      <c r="C7508" s="11">
        <v>4.8063360000000002E-5</v>
      </c>
      <c r="D7508" s="7">
        <f>Data_Warmte[[#This Row],[Fractie]]/MAX(Data_Warmte[Fractie])</f>
        <v>0.11636312363223573</v>
      </c>
    </row>
    <row r="7509" spans="1:4" x14ac:dyDescent="0.25">
      <c r="A7509" s="10">
        <v>44144.083333333336</v>
      </c>
      <c r="B7509" s="10">
        <f>DATE(1904,MONTH(Data_Warmte[[#This Row],[Datumtijd]]),DAY(Data_Warmte[[#This Row],[Datumtijd]]))+TIME(HOUR(Data_Warmte[[#This Row],[Datumtijd]]),MINUTE(Data_Warmte[[#This Row],[Datumtijd]]),SECOND(Data_Warmte[[#This Row],[Datumtijd]]))</f>
        <v>1775.0833333333333</v>
      </c>
      <c r="C7509" s="11">
        <v>4.66149E-5</v>
      </c>
      <c r="D7509" s="7">
        <f>Data_Warmte[[#This Row],[Fractie]]/MAX(Data_Warmte[Fractie])</f>
        <v>0.11285634986410241</v>
      </c>
    </row>
    <row r="7510" spans="1:4" x14ac:dyDescent="0.25">
      <c r="A7510" s="10">
        <v>44144.125</v>
      </c>
      <c r="B7510" s="10">
        <f>DATE(1904,MONTH(Data_Warmte[[#This Row],[Datumtijd]]),DAY(Data_Warmte[[#This Row],[Datumtijd]]))+TIME(HOUR(Data_Warmte[[#This Row],[Datumtijd]]),MINUTE(Data_Warmte[[#This Row],[Datumtijd]]),SECOND(Data_Warmte[[#This Row],[Datumtijd]]))</f>
        <v>1775.125</v>
      </c>
      <c r="C7510" s="11">
        <v>4.9353130000000002E-5</v>
      </c>
      <c r="D7510" s="7">
        <f>Data_Warmte[[#This Row],[Fractie]]/MAX(Data_Warmte[Fractie])</f>
        <v>0.11948570320151987</v>
      </c>
    </row>
    <row r="7511" spans="1:4" x14ac:dyDescent="0.25">
      <c r="A7511" s="10">
        <v>44144.166666666664</v>
      </c>
      <c r="B7511" s="10">
        <f>DATE(1904,MONTH(Data_Warmte[[#This Row],[Datumtijd]]),DAY(Data_Warmte[[#This Row],[Datumtijd]]))+TIME(HOUR(Data_Warmte[[#This Row],[Datumtijd]]),MINUTE(Data_Warmte[[#This Row],[Datumtijd]]),SECOND(Data_Warmte[[#This Row],[Datumtijd]]))</f>
        <v>1775.1666666666667</v>
      </c>
      <c r="C7511" s="11">
        <v>5.4343869999999998E-5</v>
      </c>
      <c r="D7511" s="7">
        <f>Data_Warmte[[#This Row],[Fractie]]/MAX(Data_Warmte[Fractie])</f>
        <v>0.13156846428264996</v>
      </c>
    </row>
    <row r="7512" spans="1:4" x14ac:dyDescent="0.25">
      <c r="A7512" s="10">
        <v>44144.208333333336</v>
      </c>
      <c r="B7512" s="10">
        <f>DATE(1904,MONTH(Data_Warmte[[#This Row],[Datumtijd]]),DAY(Data_Warmte[[#This Row],[Datumtijd]]))+TIME(HOUR(Data_Warmte[[#This Row],[Datumtijd]]),MINUTE(Data_Warmte[[#This Row],[Datumtijd]]),SECOND(Data_Warmte[[#This Row],[Datumtijd]]))</f>
        <v>1775.2083333333333</v>
      </c>
      <c r="C7512" s="11">
        <v>6.7421940000000002E-5</v>
      </c>
      <c r="D7512" s="7">
        <f>Data_Warmte[[#This Row],[Fractie]]/MAX(Data_Warmte[Fractie])</f>
        <v>0.16323094223427534</v>
      </c>
    </row>
    <row r="7513" spans="1:4" x14ac:dyDescent="0.25">
      <c r="A7513" s="10">
        <v>44144.25</v>
      </c>
      <c r="B7513" s="10">
        <f>DATE(1904,MONTH(Data_Warmte[[#This Row],[Datumtijd]]),DAY(Data_Warmte[[#This Row],[Datumtijd]]))+TIME(HOUR(Data_Warmte[[#This Row],[Datumtijd]]),MINUTE(Data_Warmte[[#This Row],[Datumtijd]]),SECOND(Data_Warmte[[#This Row],[Datumtijd]]))</f>
        <v>1775.25</v>
      </c>
      <c r="C7513" s="11">
        <v>1.0944794000000001E-4</v>
      </c>
      <c r="D7513" s="7">
        <f>Data_Warmte[[#This Row],[Fractie]]/MAX(Data_Warmte[Fractie])</f>
        <v>0.264977400113382</v>
      </c>
    </row>
    <row r="7514" spans="1:4" x14ac:dyDescent="0.25">
      <c r="A7514" s="10">
        <v>44144.291666666664</v>
      </c>
      <c r="B7514" s="10">
        <f>DATE(1904,MONTH(Data_Warmte[[#This Row],[Datumtijd]]),DAY(Data_Warmte[[#This Row],[Datumtijd]]))+TIME(HOUR(Data_Warmte[[#This Row],[Datumtijd]]),MINUTE(Data_Warmte[[#This Row],[Datumtijd]]),SECOND(Data_Warmte[[#This Row],[Datumtijd]]))</f>
        <v>1775.2916666666667</v>
      </c>
      <c r="C7514" s="11">
        <v>1.7973365000000001E-4</v>
      </c>
      <c r="D7514" s="7">
        <f>Data_Warmte[[#This Row],[Fractie]]/MAX(Data_Warmte[Fractie])</f>
        <v>0.43514163254135763</v>
      </c>
    </row>
    <row r="7515" spans="1:4" x14ac:dyDescent="0.25">
      <c r="A7515" s="10">
        <v>44144.333333333336</v>
      </c>
      <c r="B7515" s="10">
        <f>DATE(1904,MONTH(Data_Warmte[[#This Row],[Datumtijd]]),DAY(Data_Warmte[[#This Row],[Datumtijd]]))+TIME(HOUR(Data_Warmte[[#This Row],[Datumtijd]]),MINUTE(Data_Warmte[[#This Row],[Datumtijd]]),SECOND(Data_Warmte[[#This Row],[Datumtijd]]))</f>
        <v>1775.3333333333333</v>
      </c>
      <c r="C7515" s="11">
        <v>2.2507819999999996E-4</v>
      </c>
      <c r="D7515" s="7">
        <f>Data_Warmte[[#This Row],[Fractie]]/MAX(Data_Warmte[Fractie])</f>
        <v>0.54492241935480734</v>
      </c>
    </row>
    <row r="7516" spans="1:4" x14ac:dyDescent="0.25">
      <c r="A7516" s="10">
        <v>44144.375</v>
      </c>
      <c r="B7516" s="10">
        <f>DATE(1904,MONTH(Data_Warmte[[#This Row],[Datumtijd]]),DAY(Data_Warmte[[#This Row],[Datumtijd]]))+TIME(HOUR(Data_Warmte[[#This Row],[Datumtijd]]),MINUTE(Data_Warmte[[#This Row],[Datumtijd]]),SECOND(Data_Warmte[[#This Row],[Datumtijd]]))</f>
        <v>1775.375</v>
      </c>
      <c r="C7516" s="11">
        <v>2.3333267999999999E-4</v>
      </c>
      <c r="D7516" s="7">
        <f>Data_Warmte[[#This Row],[Fractie]]/MAX(Data_Warmte[Fractie])</f>
        <v>0.56490681238849916</v>
      </c>
    </row>
    <row r="7517" spans="1:4" x14ac:dyDescent="0.25">
      <c r="A7517" s="10">
        <v>44144.416666666664</v>
      </c>
      <c r="B7517" s="10">
        <f>DATE(1904,MONTH(Data_Warmte[[#This Row],[Datumtijd]]),DAY(Data_Warmte[[#This Row],[Datumtijd]]))+TIME(HOUR(Data_Warmte[[#This Row],[Datumtijd]]),MINUTE(Data_Warmte[[#This Row],[Datumtijd]]),SECOND(Data_Warmte[[#This Row],[Datumtijd]]))</f>
        <v>1775.4166666666667</v>
      </c>
      <c r="C7517" s="11">
        <v>2.1652806000000002E-4</v>
      </c>
      <c r="D7517" s="7">
        <f>Data_Warmte[[#This Row],[Fractie]]/MAX(Data_Warmte[Fractie])</f>
        <v>0.52422222282479125</v>
      </c>
    </row>
    <row r="7518" spans="1:4" x14ac:dyDescent="0.25">
      <c r="A7518" s="10">
        <v>44144.458333333336</v>
      </c>
      <c r="B7518" s="10">
        <f>DATE(1904,MONTH(Data_Warmte[[#This Row],[Datumtijd]]),DAY(Data_Warmte[[#This Row],[Datumtijd]]))+TIME(HOUR(Data_Warmte[[#This Row],[Datumtijd]]),MINUTE(Data_Warmte[[#This Row],[Datumtijd]]),SECOND(Data_Warmte[[#This Row],[Datumtijd]]))</f>
        <v>1775.4583333333333</v>
      </c>
      <c r="C7518" s="11">
        <v>1.8435632000000002E-4</v>
      </c>
      <c r="D7518" s="7">
        <f>Data_Warmte[[#This Row],[Fractie]]/MAX(Data_Warmte[Fractie])</f>
        <v>0.44633328291122415</v>
      </c>
    </row>
    <row r="7519" spans="1:4" x14ac:dyDescent="0.25">
      <c r="A7519" s="10">
        <v>44144.5</v>
      </c>
      <c r="B7519" s="10">
        <f>DATE(1904,MONTH(Data_Warmte[[#This Row],[Datumtijd]]),DAY(Data_Warmte[[#This Row],[Datumtijd]]))+TIME(HOUR(Data_Warmte[[#This Row],[Datumtijd]]),MINUTE(Data_Warmte[[#This Row],[Datumtijd]]),SECOND(Data_Warmte[[#This Row],[Datumtijd]]))</f>
        <v>1775.5</v>
      </c>
      <c r="C7519" s="11">
        <v>1.6591996999999999E-4</v>
      </c>
      <c r="D7519" s="7">
        <f>Data_Warmte[[#This Row],[Fractie]]/MAX(Data_Warmte[Fractie])</f>
        <v>0.40169821631627173</v>
      </c>
    </row>
    <row r="7520" spans="1:4" x14ac:dyDescent="0.25">
      <c r="A7520" s="10">
        <v>44144.541666666664</v>
      </c>
      <c r="B7520" s="10">
        <f>DATE(1904,MONTH(Data_Warmte[[#This Row],[Datumtijd]]),DAY(Data_Warmte[[#This Row],[Datumtijd]]))+TIME(HOUR(Data_Warmte[[#This Row],[Datumtijd]]),MINUTE(Data_Warmte[[#This Row],[Datumtijd]]),SECOND(Data_Warmte[[#This Row],[Datumtijd]]))</f>
        <v>1775.5416666666667</v>
      </c>
      <c r="C7520" s="11">
        <v>1.5811145E-4</v>
      </c>
      <c r="D7520" s="7">
        <f>Data_Warmte[[#This Row],[Fractie]]/MAX(Data_Warmte[Fractie])</f>
        <v>0.38279350848592475</v>
      </c>
    </row>
    <row r="7521" spans="1:4" x14ac:dyDescent="0.25">
      <c r="A7521" s="10">
        <v>44144.583333333336</v>
      </c>
      <c r="B7521" s="10">
        <f>DATE(1904,MONTH(Data_Warmte[[#This Row],[Datumtijd]]),DAY(Data_Warmte[[#This Row],[Datumtijd]]))+TIME(HOUR(Data_Warmte[[#This Row],[Datumtijd]]),MINUTE(Data_Warmte[[#This Row],[Datumtijd]]),SECOND(Data_Warmte[[#This Row],[Datumtijd]]))</f>
        <v>1775.5833333333333</v>
      </c>
      <c r="C7521" s="11">
        <v>1.5489751999999996E-4</v>
      </c>
      <c r="D7521" s="7">
        <f>Data_Warmte[[#This Row],[Fractie]]/MAX(Data_Warmte[Fractie])</f>
        <v>0.37501246833527041</v>
      </c>
    </row>
    <row r="7522" spans="1:4" x14ac:dyDescent="0.25">
      <c r="A7522" s="10">
        <v>44144.625</v>
      </c>
      <c r="B7522" s="10">
        <f>DATE(1904,MONTH(Data_Warmte[[#This Row],[Datumtijd]]),DAY(Data_Warmte[[#This Row],[Datumtijd]]))+TIME(HOUR(Data_Warmte[[#This Row],[Datumtijd]]),MINUTE(Data_Warmte[[#This Row],[Datumtijd]]),SECOND(Data_Warmte[[#This Row],[Datumtijd]]))</f>
        <v>1775.625</v>
      </c>
      <c r="C7522" s="11">
        <v>1.6027956000000003E-4</v>
      </c>
      <c r="D7522" s="7">
        <f>Data_Warmte[[#This Row],[Fractie]]/MAX(Data_Warmte[Fractie])</f>
        <v>0.38804258079336001</v>
      </c>
    </row>
    <row r="7523" spans="1:4" x14ac:dyDescent="0.25">
      <c r="A7523" s="10">
        <v>44144.666666666664</v>
      </c>
      <c r="B7523" s="10">
        <f>DATE(1904,MONTH(Data_Warmte[[#This Row],[Datumtijd]]),DAY(Data_Warmte[[#This Row],[Datumtijd]]))+TIME(HOUR(Data_Warmte[[#This Row],[Datumtijd]]),MINUTE(Data_Warmte[[#This Row],[Datumtijd]]),SECOND(Data_Warmte[[#This Row],[Datumtijd]]))</f>
        <v>1775.6666666666667</v>
      </c>
      <c r="C7523" s="11">
        <v>1.7779518999999999E-4</v>
      </c>
      <c r="D7523" s="7">
        <f>Data_Warmte[[#This Row],[Fractie]]/MAX(Data_Warmte[Fractie])</f>
        <v>0.43044855114554703</v>
      </c>
    </row>
    <row r="7524" spans="1:4" x14ac:dyDescent="0.25">
      <c r="A7524" s="10">
        <v>44144.708333333336</v>
      </c>
      <c r="B7524" s="10">
        <f>DATE(1904,MONTH(Data_Warmte[[#This Row],[Datumtijd]]),DAY(Data_Warmte[[#This Row],[Datumtijd]]))+TIME(HOUR(Data_Warmte[[#This Row],[Datumtijd]]),MINUTE(Data_Warmte[[#This Row],[Datumtijd]]),SECOND(Data_Warmte[[#This Row],[Datumtijd]]))</f>
        <v>1775.7083333333333</v>
      </c>
      <c r="C7524" s="11">
        <v>2.1548630000000002E-4</v>
      </c>
      <c r="D7524" s="7">
        <f>Data_Warmte[[#This Row],[Fractie]]/MAX(Data_Warmte[Fractie])</f>
        <v>0.52170008438763005</v>
      </c>
    </row>
    <row r="7525" spans="1:4" x14ac:dyDescent="0.25">
      <c r="A7525" s="10">
        <v>44144.75</v>
      </c>
      <c r="B7525" s="10">
        <f>DATE(1904,MONTH(Data_Warmte[[#This Row],[Datumtijd]]),DAY(Data_Warmte[[#This Row],[Datumtijd]]))+TIME(HOUR(Data_Warmte[[#This Row],[Datumtijd]]),MINUTE(Data_Warmte[[#This Row],[Datumtijd]]),SECOND(Data_Warmte[[#This Row],[Datumtijd]]))</f>
        <v>1775.75</v>
      </c>
      <c r="C7525" s="11">
        <v>2.4236782000000001E-4</v>
      </c>
      <c r="D7525" s="7">
        <f>Data_Warmte[[#This Row],[Fractie]]/MAX(Data_Warmte[Fractie])</f>
        <v>0.58678121136631844</v>
      </c>
    </row>
    <row r="7526" spans="1:4" x14ac:dyDescent="0.25">
      <c r="A7526" s="10">
        <v>44144.791666666664</v>
      </c>
      <c r="B7526" s="10">
        <f>DATE(1904,MONTH(Data_Warmte[[#This Row],[Datumtijd]]),DAY(Data_Warmte[[#This Row],[Datumtijd]]))+TIME(HOUR(Data_Warmte[[#This Row],[Datumtijd]]),MINUTE(Data_Warmte[[#This Row],[Datumtijd]]),SECOND(Data_Warmte[[#This Row],[Datumtijd]]))</f>
        <v>1775.7916666666667</v>
      </c>
      <c r="C7526" s="11">
        <v>2.3199768E-4</v>
      </c>
      <c r="D7526" s="7">
        <f>Data_Warmte[[#This Row],[Fractie]]/MAX(Data_Warmte[Fractie])</f>
        <v>0.56167472936207252</v>
      </c>
    </row>
    <row r="7527" spans="1:4" x14ac:dyDescent="0.25">
      <c r="A7527" s="10">
        <v>44144.833333333336</v>
      </c>
      <c r="B7527" s="10">
        <f>DATE(1904,MONTH(Data_Warmte[[#This Row],[Datumtijd]]),DAY(Data_Warmte[[#This Row],[Datumtijd]]))+TIME(HOUR(Data_Warmte[[#This Row],[Datumtijd]]),MINUTE(Data_Warmte[[#This Row],[Datumtijd]]),SECOND(Data_Warmte[[#This Row],[Datumtijd]]))</f>
        <v>1775.8333333333333</v>
      </c>
      <c r="C7527" s="11">
        <v>2.2021258999999999E-4</v>
      </c>
      <c r="D7527" s="7">
        <f>Data_Warmte[[#This Row],[Fractie]]/MAX(Data_Warmte[Fractie])</f>
        <v>0.53314260250521051</v>
      </c>
    </row>
    <row r="7528" spans="1:4" x14ac:dyDescent="0.25">
      <c r="A7528" s="10">
        <v>44144.875</v>
      </c>
      <c r="B7528" s="10">
        <f>DATE(1904,MONTH(Data_Warmte[[#This Row],[Datumtijd]]),DAY(Data_Warmte[[#This Row],[Datumtijd]]))+TIME(HOUR(Data_Warmte[[#This Row],[Datumtijd]]),MINUTE(Data_Warmte[[#This Row],[Datumtijd]]),SECOND(Data_Warmte[[#This Row],[Datumtijd]]))</f>
        <v>1775.875</v>
      </c>
      <c r="C7528" s="11">
        <v>1.935595E-4</v>
      </c>
      <c r="D7528" s="7">
        <f>Data_Warmte[[#This Row],[Fractie]]/MAX(Data_Warmte[Fractie])</f>
        <v>0.46861451277425736</v>
      </c>
    </row>
    <row r="7529" spans="1:4" x14ac:dyDescent="0.25">
      <c r="A7529" s="10">
        <v>44144.916666666664</v>
      </c>
      <c r="B7529" s="10">
        <f>DATE(1904,MONTH(Data_Warmte[[#This Row],[Datumtijd]]),DAY(Data_Warmte[[#This Row],[Datumtijd]]))+TIME(HOUR(Data_Warmte[[#This Row],[Datumtijd]]),MINUTE(Data_Warmte[[#This Row],[Datumtijd]]),SECOND(Data_Warmte[[#This Row],[Datumtijd]]))</f>
        <v>1775.9166666666667</v>
      </c>
      <c r="C7529" s="11">
        <v>1.6080158999999999E-4</v>
      </c>
      <c r="D7529" s="7">
        <f>Data_Warmte[[#This Row],[Fractie]]/MAX(Data_Warmte[Fractie])</f>
        <v>0.38930643420331162</v>
      </c>
    </row>
    <row r="7530" spans="1:4" x14ac:dyDescent="0.25">
      <c r="A7530" s="10">
        <v>44144.958333333336</v>
      </c>
      <c r="B7530" s="10">
        <f>DATE(1904,MONTH(Data_Warmte[[#This Row],[Datumtijd]]),DAY(Data_Warmte[[#This Row],[Datumtijd]]))+TIME(HOUR(Data_Warmte[[#This Row],[Datumtijd]]),MINUTE(Data_Warmte[[#This Row],[Datumtijd]]),SECOND(Data_Warmte[[#This Row],[Datumtijd]]))</f>
        <v>1775.9583333333333</v>
      </c>
      <c r="C7530" s="11">
        <v>1.1444053999999999E-4</v>
      </c>
      <c r="D7530" s="7">
        <f>Data_Warmte[[#This Row],[Fractie]]/MAX(Data_Warmte[Fractie])</f>
        <v>0.27706466432142524</v>
      </c>
    </row>
    <row r="7531" spans="1:4" x14ac:dyDescent="0.25">
      <c r="A7531" s="10">
        <v>44145</v>
      </c>
      <c r="B7531" s="10">
        <f>DATE(1904,MONTH(Data_Warmte[[#This Row],[Datumtijd]]),DAY(Data_Warmte[[#This Row],[Datumtijd]]))+TIME(HOUR(Data_Warmte[[#This Row],[Datumtijd]]),MINUTE(Data_Warmte[[#This Row],[Datumtijd]]),SECOND(Data_Warmte[[#This Row],[Datumtijd]]))</f>
        <v>1776</v>
      </c>
      <c r="C7531" s="11">
        <v>6.8723579999999999E-5</v>
      </c>
      <c r="D7531" s="7">
        <f>Data_Warmte[[#This Row],[Fractie]]/MAX(Data_Warmte[Fractie])</f>
        <v>0.16638225950058094</v>
      </c>
    </row>
    <row r="7532" spans="1:4" x14ac:dyDescent="0.25">
      <c r="A7532" s="10">
        <v>44145.041666666664</v>
      </c>
      <c r="B7532" s="10">
        <f>DATE(1904,MONTH(Data_Warmte[[#This Row],[Datumtijd]]),DAY(Data_Warmte[[#This Row],[Datumtijd]]))+TIME(HOUR(Data_Warmte[[#This Row],[Datumtijd]]),MINUTE(Data_Warmte[[#This Row],[Datumtijd]]),SECOND(Data_Warmte[[#This Row],[Datumtijd]]))</f>
        <v>1776.0416666666667</v>
      </c>
      <c r="C7532" s="11">
        <v>5.0676400000000002E-5</v>
      </c>
      <c r="D7532" s="7">
        <f>Data_Warmte[[#This Row],[Fractie]]/MAX(Data_Warmte[Fractie])</f>
        <v>0.12268938747596154</v>
      </c>
    </row>
    <row r="7533" spans="1:4" x14ac:dyDescent="0.25">
      <c r="A7533" s="10">
        <v>44145.083333333336</v>
      </c>
      <c r="B7533" s="10">
        <f>DATE(1904,MONTH(Data_Warmte[[#This Row],[Datumtijd]]),DAY(Data_Warmte[[#This Row],[Datumtijd]]))+TIME(HOUR(Data_Warmte[[#This Row],[Datumtijd]]),MINUTE(Data_Warmte[[#This Row],[Datumtijd]]),SECOND(Data_Warmte[[#This Row],[Datumtijd]]))</f>
        <v>1776.0833333333333</v>
      </c>
      <c r="C7533" s="11">
        <v>4.9295799999999997E-5</v>
      </c>
      <c r="D7533" s="7">
        <f>Data_Warmte[[#This Row],[Fractie]]/MAX(Data_Warmte[Fractie])</f>
        <v>0.11934690520908163</v>
      </c>
    </row>
    <row r="7534" spans="1:4" x14ac:dyDescent="0.25">
      <c r="A7534" s="10">
        <v>44145.125</v>
      </c>
      <c r="B7534" s="10">
        <f>DATE(1904,MONTH(Data_Warmte[[#This Row],[Datumtijd]]),DAY(Data_Warmte[[#This Row],[Datumtijd]]))+TIME(HOUR(Data_Warmte[[#This Row],[Datumtijd]]),MINUTE(Data_Warmte[[#This Row],[Datumtijd]]),SECOND(Data_Warmte[[#This Row],[Datumtijd]]))</f>
        <v>1776.125</v>
      </c>
      <c r="C7534" s="11">
        <v>5.1919330000000005E-5</v>
      </c>
      <c r="D7534" s="7">
        <f>Data_Warmte[[#This Row],[Fractie]]/MAX(Data_Warmte[Fractie])</f>
        <v>0.12569856572018365</v>
      </c>
    </row>
    <row r="7535" spans="1:4" x14ac:dyDescent="0.25">
      <c r="A7535" s="10">
        <v>44145.166666666664</v>
      </c>
      <c r="B7535" s="10">
        <f>DATE(1904,MONTH(Data_Warmte[[#This Row],[Datumtijd]]),DAY(Data_Warmte[[#This Row],[Datumtijd]]))+TIME(HOUR(Data_Warmte[[#This Row],[Datumtijd]]),MINUTE(Data_Warmte[[#This Row],[Datumtijd]]),SECOND(Data_Warmte[[#This Row],[Datumtijd]]))</f>
        <v>1776.1666666666667</v>
      </c>
      <c r="C7535" s="11">
        <v>5.6991170000000009E-5</v>
      </c>
      <c r="D7535" s="7">
        <f>Data_Warmte[[#This Row],[Fractie]]/MAX(Data_Warmte[Fractie])</f>
        <v>0.13797767281887419</v>
      </c>
    </row>
    <row r="7536" spans="1:4" x14ac:dyDescent="0.25">
      <c r="A7536" s="10">
        <v>44145.208333333336</v>
      </c>
      <c r="B7536" s="10">
        <f>DATE(1904,MONTH(Data_Warmte[[#This Row],[Datumtijd]]),DAY(Data_Warmte[[#This Row],[Datumtijd]]))+TIME(HOUR(Data_Warmte[[#This Row],[Datumtijd]]),MINUTE(Data_Warmte[[#This Row],[Datumtijd]]),SECOND(Data_Warmte[[#This Row],[Datumtijd]]))</f>
        <v>1776.2083333333333</v>
      </c>
      <c r="C7536" s="11">
        <v>6.9038460000000004E-5</v>
      </c>
      <c r="D7536" s="7">
        <f>Data_Warmte[[#This Row],[Fractie]]/MAX(Data_Warmte[Fractie])</f>
        <v>0.16714459530834219</v>
      </c>
    </row>
    <row r="7537" spans="1:4" x14ac:dyDescent="0.25">
      <c r="A7537" s="10">
        <v>44145.25</v>
      </c>
      <c r="B7537" s="10">
        <f>DATE(1904,MONTH(Data_Warmte[[#This Row],[Datumtijd]]),DAY(Data_Warmte[[#This Row],[Datumtijd]]))+TIME(HOUR(Data_Warmte[[#This Row],[Datumtijd]]),MINUTE(Data_Warmte[[#This Row],[Datumtijd]]),SECOND(Data_Warmte[[#This Row],[Datumtijd]]))</f>
        <v>1776.25</v>
      </c>
      <c r="C7537" s="11">
        <v>1.1087152E-4</v>
      </c>
      <c r="D7537" s="7">
        <f>Data_Warmte[[#This Row],[Fractie]]/MAX(Data_Warmte[Fractie])</f>
        <v>0.26842393850646096</v>
      </c>
    </row>
    <row r="7538" spans="1:4" x14ac:dyDescent="0.25">
      <c r="A7538" s="10">
        <v>44145.291666666664</v>
      </c>
      <c r="B7538" s="10">
        <f>DATE(1904,MONTH(Data_Warmte[[#This Row],[Datumtijd]]),DAY(Data_Warmte[[#This Row],[Datumtijd]]))+TIME(HOUR(Data_Warmte[[#This Row],[Datumtijd]]),MINUTE(Data_Warmte[[#This Row],[Datumtijd]]),SECOND(Data_Warmte[[#This Row],[Datumtijd]]))</f>
        <v>1776.2916666666667</v>
      </c>
      <c r="C7538" s="11">
        <v>1.8059255000000001E-4</v>
      </c>
      <c r="D7538" s="7">
        <f>Data_Warmte[[#This Row],[Fractie]]/MAX(Data_Warmte[Fractie])</f>
        <v>0.43722106034015751</v>
      </c>
    </row>
    <row r="7539" spans="1:4" x14ac:dyDescent="0.25">
      <c r="A7539" s="10">
        <v>44145.333333333336</v>
      </c>
      <c r="B7539" s="10">
        <f>DATE(1904,MONTH(Data_Warmte[[#This Row],[Datumtijd]]),DAY(Data_Warmte[[#This Row],[Datumtijd]]))+TIME(HOUR(Data_Warmte[[#This Row],[Datumtijd]]),MINUTE(Data_Warmte[[#This Row],[Datumtijd]]),SECOND(Data_Warmte[[#This Row],[Datumtijd]]))</f>
        <v>1776.3333333333333</v>
      </c>
      <c r="C7539" s="11">
        <v>2.2634869999999996E-4</v>
      </c>
      <c r="D7539" s="7">
        <f>Data_Warmte[[#This Row],[Fractie]]/MAX(Data_Warmte[Fractie])</f>
        <v>0.54799834556085614</v>
      </c>
    </row>
    <row r="7540" spans="1:4" x14ac:dyDescent="0.25">
      <c r="A7540" s="10">
        <v>44145.375</v>
      </c>
      <c r="B7540" s="10">
        <f>DATE(1904,MONTH(Data_Warmte[[#This Row],[Datumtijd]]),DAY(Data_Warmte[[#This Row],[Datumtijd]]))+TIME(HOUR(Data_Warmte[[#This Row],[Datumtijd]]),MINUTE(Data_Warmte[[#This Row],[Datumtijd]]),SECOND(Data_Warmte[[#This Row],[Datumtijd]]))</f>
        <v>1776.375</v>
      </c>
      <c r="C7540" s="11">
        <v>2.3755560999999997E-4</v>
      </c>
      <c r="D7540" s="7">
        <f>Data_Warmte[[#This Row],[Fractie]]/MAX(Data_Warmte[Fractie])</f>
        <v>0.57513067783777849</v>
      </c>
    </row>
    <row r="7541" spans="1:4" x14ac:dyDescent="0.25">
      <c r="A7541" s="10">
        <v>44145.416666666664</v>
      </c>
      <c r="B7541" s="10">
        <f>DATE(1904,MONTH(Data_Warmte[[#This Row],[Datumtijd]]),DAY(Data_Warmte[[#This Row],[Datumtijd]]))+TIME(HOUR(Data_Warmte[[#This Row],[Datumtijd]]),MINUTE(Data_Warmte[[#This Row],[Datumtijd]]),SECOND(Data_Warmte[[#This Row],[Datumtijd]]))</f>
        <v>1776.4166666666667</v>
      </c>
      <c r="C7541" s="11">
        <v>2.2160802000000004E-4</v>
      </c>
      <c r="D7541" s="7">
        <f>Data_Warmte[[#This Row],[Fractie]]/MAX(Data_Warmte[Fractie])</f>
        <v>0.53652098873559761</v>
      </c>
    </row>
    <row r="7542" spans="1:4" x14ac:dyDescent="0.25">
      <c r="A7542" s="10">
        <v>44145.458333333336</v>
      </c>
      <c r="B7542" s="10">
        <f>DATE(1904,MONTH(Data_Warmte[[#This Row],[Datumtijd]]),DAY(Data_Warmte[[#This Row],[Datumtijd]]))+TIME(HOUR(Data_Warmte[[#This Row],[Datumtijd]]),MINUTE(Data_Warmte[[#This Row],[Datumtijd]]),SECOND(Data_Warmte[[#This Row],[Datumtijd]]))</f>
        <v>1776.4583333333333</v>
      </c>
      <c r="C7542" s="11">
        <v>1.9525526000000002E-4</v>
      </c>
      <c r="D7542" s="7">
        <f>Data_Warmte[[#This Row],[Fractie]]/MAX(Data_Warmte[Fractie])</f>
        <v>0.47272000873897152</v>
      </c>
    </row>
    <row r="7543" spans="1:4" x14ac:dyDescent="0.25">
      <c r="A7543" s="10">
        <v>44145.5</v>
      </c>
      <c r="B7543" s="10">
        <f>DATE(1904,MONTH(Data_Warmte[[#This Row],[Datumtijd]]),DAY(Data_Warmte[[#This Row],[Datumtijd]]))+TIME(HOUR(Data_Warmte[[#This Row],[Datumtijd]]),MINUTE(Data_Warmte[[#This Row],[Datumtijd]]),SECOND(Data_Warmte[[#This Row],[Datumtijd]]))</f>
        <v>1776.5</v>
      </c>
      <c r="C7543" s="11">
        <v>1.7737676E-4</v>
      </c>
      <c r="D7543" s="7">
        <f>Data_Warmte[[#This Row],[Fractie]]/MAX(Data_Warmte[Fractie])</f>
        <v>0.42943551706258998</v>
      </c>
    </row>
    <row r="7544" spans="1:4" x14ac:dyDescent="0.25">
      <c r="A7544" s="10">
        <v>44145.541666666664</v>
      </c>
      <c r="B7544" s="10">
        <f>DATE(1904,MONTH(Data_Warmte[[#This Row],[Datumtijd]]),DAY(Data_Warmte[[#This Row],[Datumtijd]]))+TIME(HOUR(Data_Warmte[[#This Row],[Datumtijd]]),MINUTE(Data_Warmte[[#This Row],[Datumtijd]]),SECOND(Data_Warmte[[#This Row],[Datumtijd]]))</f>
        <v>1776.5416666666667</v>
      </c>
      <c r="C7544" s="11">
        <v>1.7099675000000001E-4</v>
      </c>
      <c r="D7544" s="7">
        <f>Data_Warmte[[#This Row],[Fractie]]/MAX(Data_Warmte[Fractie])</f>
        <v>0.41398928333267809</v>
      </c>
    </row>
    <row r="7545" spans="1:4" x14ac:dyDescent="0.25">
      <c r="A7545" s="10">
        <v>44145.583333333336</v>
      </c>
      <c r="B7545" s="10">
        <f>DATE(1904,MONTH(Data_Warmte[[#This Row],[Datumtijd]]),DAY(Data_Warmte[[#This Row],[Datumtijd]]))+TIME(HOUR(Data_Warmte[[#This Row],[Datumtijd]]),MINUTE(Data_Warmte[[#This Row],[Datumtijd]]),SECOND(Data_Warmte[[#This Row],[Datumtijd]]))</f>
        <v>1776.5833333333333</v>
      </c>
      <c r="C7545" s="11">
        <v>1.6729720999999998E-4</v>
      </c>
      <c r="D7545" s="7">
        <f>Data_Warmte[[#This Row],[Fractie]]/MAX(Data_Warmte[Fractie])</f>
        <v>0.4050325639022761</v>
      </c>
    </row>
    <row r="7546" spans="1:4" x14ac:dyDescent="0.25">
      <c r="A7546" s="10">
        <v>44145.625</v>
      </c>
      <c r="B7546" s="10">
        <f>DATE(1904,MONTH(Data_Warmte[[#This Row],[Datumtijd]]),DAY(Data_Warmte[[#This Row],[Datumtijd]]))+TIME(HOUR(Data_Warmte[[#This Row],[Datumtijd]]),MINUTE(Data_Warmte[[#This Row],[Datumtijd]]),SECOND(Data_Warmte[[#This Row],[Datumtijd]]))</f>
        <v>1776.625</v>
      </c>
      <c r="C7546" s="11">
        <v>1.7214546000000002E-4</v>
      </c>
      <c r="D7546" s="7">
        <f>Data_Warmte[[#This Row],[Fractie]]/MAX(Data_Warmte[Fractie])</f>
        <v>0.41677035156734971</v>
      </c>
    </row>
    <row r="7547" spans="1:4" x14ac:dyDescent="0.25">
      <c r="A7547" s="10">
        <v>44145.666666666664</v>
      </c>
      <c r="B7547" s="10">
        <f>DATE(1904,MONTH(Data_Warmte[[#This Row],[Datumtijd]]),DAY(Data_Warmte[[#This Row],[Datumtijd]]))+TIME(HOUR(Data_Warmte[[#This Row],[Datumtijd]]),MINUTE(Data_Warmte[[#This Row],[Datumtijd]]),SECOND(Data_Warmte[[#This Row],[Datumtijd]]))</f>
        <v>1776.6666666666667</v>
      </c>
      <c r="C7547" s="11">
        <v>1.8771268E-4</v>
      </c>
      <c r="D7547" s="7">
        <f>Data_Warmte[[#This Row],[Fractie]]/MAX(Data_Warmte[Fractie])</f>
        <v>0.45445915121577646</v>
      </c>
    </row>
    <row r="7548" spans="1:4" x14ac:dyDescent="0.25">
      <c r="A7548" s="10">
        <v>44145.708333333336</v>
      </c>
      <c r="B7548" s="10">
        <f>DATE(1904,MONTH(Data_Warmte[[#This Row],[Datumtijd]]),DAY(Data_Warmte[[#This Row],[Datumtijd]]))+TIME(HOUR(Data_Warmte[[#This Row],[Datumtijd]]),MINUTE(Data_Warmte[[#This Row],[Datumtijd]]),SECOND(Data_Warmte[[#This Row],[Datumtijd]]))</f>
        <v>1776.7083333333333</v>
      </c>
      <c r="C7548" s="11">
        <v>2.2145014999999999E-4</v>
      </c>
      <c r="D7548" s="7">
        <f>Data_Warmte[[#This Row],[Fractie]]/MAX(Data_Warmte[Fractie])</f>
        <v>0.53613877978624769</v>
      </c>
    </row>
    <row r="7549" spans="1:4" x14ac:dyDescent="0.25">
      <c r="A7549" s="10">
        <v>44145.75</v>
      </c>
      <c r="B7549" s="10">
        <f>DATE(1904,MONTH(Data_Warmte[[#This Row],[Datumtijd]]),DAY(Data_Warmte[[#This Row],[Datumtijd]]))+TIME(HOUR(Data_Warmte[[#This Row],[Datumtijd]]),MINUTE(Data_Warmte[[#This Row],[Datumtijd]]),SECOND(Data_Warmte[[#This Row],[Datumtijd]]))</f>
        <v>1776.75</v>
      </c>
      <c r="C7549" s="11">
        <v>2.4646336000000001E-4</v>
      </c>
      <c r="D7549" s="7">
        <f>Data_Warmte[[#This Row],[Fractie]]/MAX(Data_Warmte[Fractie])</f>
        <v>0.59669666104276153</v>
      </c>
    </row>
    <row r="7550" spans="1:4" x14ac:dyDescent="0.25">
      <c r="A7550" s="10">
        <v>44145.791666666664</v>
      </c>
      <c r="B7550" s="10">
        <f>DATE(1904,MONTH(Data_Warmte[[#This Row],[Datumtijd]]),DAY(Data_Warmte[[#This Row],[Datumtijd]]))+TIME(HOUR(Data_Warmte[[#This Row],[Datumtijd]]),MINUTE(Data_Warmte[[#This Row],[Datumtijd]]),SECOND(Data_Warmte[[#This Row],[Datumtijd]]))</f>
        <v>1776.7916666666667</v>
      </c>
      <c r="C7550" s="11">
        <v>2.3319227999999998E-4</v>
      </c>
      <c r="D7550" s="7">
        <f>Data_Warmte[[#This Row],[Fractie]]/MAX(Data_Warmte[Fractie])</f>
        <v>0.56456689893763001</v>
      </c>
    </row>
    <row r="7551" spans="1:4" x14ac:dyDescent="0.25">
      <c r="A7551" s="10">
        <v>44145.833333333336</v>
      </c>
      <c r="B7551" s="10">
        <f>DATE(1904,MONTH(Data_Warmte[[#This Row],[Datumtijd]]),DAY(Data_Warmte[[#This Row],[Datumtijd]]))+TIME(HOUR(Data_Warmte[[#This Row],[Datumtijd]]),MINUTE(Data_Warmte[[#This Row],[Datumtijd]]),SECOND(Data_Warmte[[#This Row],[Datumtijd]]))</f>
        <v>1776.8333333333333</v>
      </c>
      <c r="C7551" s="11">
        <v>2.2123107999999999E-4</v>
      </c>
      <c r="D7551" s="7">
        <f>Data_Warmte[[#This Row],[Fractie]]/MAX(Data_Warmte[Fractie])</f>
        <v>0.53560840343523697</v>
      </c>
    </row>
    <row r="7552" spans="1:4" x14ac:dyDescent="0.25">
      <c r="A7552" s="10">
        <v>44145.875</v>
      </c>
      <c r="B7552" s="10">
        <f>DATE(1904,MONTH(Data_Warmte[[#This Row],[Datumtijd]]),DAY(Data_Warmte[[#This Row],[Datumtijd]]))+TIME(HOUR(Data_Warmte[[#This Row],[Datumtijd]]),MINUTE(Data_Warmte[[#This Row],[Datumtijd]]),SECOND(Data_Warmte[[#This Row],[Datumtijd]]))</f>
        <v>1776.875</v>
      </c>
      <c r="C7552" s="11">
        <v>1.9574650000000001E-4</v>
      </c>
      <c r="D7552" s="7">
        <f>Data_Warmte[[#This Row],[Fractie]]/MAX(Data_Warmte[Fractie])</f>
        <v>0.4739093184512575</v>
      </c>
    </row>
    <row r="7553" spans="1:4" x14ac:dyDescent="0.25">
      <c r="A7553" s="10">
        <v>44145.916666666664</v>
      </c>
      <c r="B7553" s="10">
        <f>DATE(1904,MONTH(Data_Warmte[[#This Row],[Datumtijd]]),DAY(Data_Warmte[[#This Row],[Datumtijd]]))+TIME(HOUR(Data_Warmte[[#This Row],[Datumtijd]]),MINUTE(Data_Warmte[[#This Row],[Datumtijd]]),SECOND(Data_Warmte[[#This Row],[Datumtijd]]))</f>
        <v>1776.9166666666667</v>
      </c>
      <c r="C7553" s="11">
        <v>1.6206221999999997E-4</v>
      </c>
      <c r="D7553" s="7">
        <f>Data_Warmte[[#This Row],[Fractie]]/MAX(Data_Warmte[Fractie])</f>
        <v>0.39235846478428854</v>
      </c>
    </row>
    <row r="7554" spans="1:4" x14ac:dyDescent="0.25">
      <c r="A7554" s="10">
        <v>44145.958333333336</v>
      </c>
      <c r="B7554" s="10">
        <f>DATE(1904,MONTH(Data_Warmte[[#This Row],[Datumtijd]]),DAY(Data_Warmte[[#This Row],[Datumtijd]]))+TIME(HOUR(Data_Warmte[[#This Row],[Datumtijd]]),MINUTE(Data_Warmte[[#This Row],[Datumtijd]]),SECOND(Data_Warmte[[#This Row],[Datumtijd]]))</f>
        <v>1776.9583333333333</v>
      </c>
      <c r="C7554" s="11">
        <v>1.1561355999999999E-4</v>
      </c>
      <c r="D7554" s="7">
        <f>Data_Warmte[[#This Row],[Fractie]]/MAX(Data_Warmte[Fractie])</f>
        <v>0.27990458794064549</v>
      </c>
    </row>
    <row r="7555" spans="1:4" x14ac:dyDescent="0.25">
      <c r="A7555" s="10">
        <v>44146</v>
      </c>
      <c r="B7555" s="10">
        <f>DATE(1904,MONTH(Data_Warmte[[#This Row],[Datumtijd]]),DAY(Data_Warmte[[#This Row],[Datumtijd]]))+TIME(HOUR(Data_Warmte[[#This Row],[Datumtijd]]),MINUTE(Data_Warmte[[#This Row],[Datumtijd]]),SECOND(Data_Warmte[[#This Row],[Datumtijd]]))</f>
        <v>1777</v>
      </c>
      <c r="C7555" s="11">
        <v>6.9581719999999993E-5</v>
      </c>
      <c r="D7555" s="7">
        <f>Data_Warmte[[#This Row],[Fractie]]/MAX(Data_Warmte[Fractie])</f>
        <v>0.16845984731203995</v>
      </c>
    </row>
    <row r="7556" spans="1:4" x14ac:dyDescent="0.25">
      <c r="A7556" s="10">
        <v>44146.041666666664</v>
      </c>
      <c r="B7556" s="10">
        <f>DATE(1904,MONTH(Data_Warmte[[#This Row],[Datumtijd]]),DAY(Data_Warmte[[#This Row],[Datumtijd]]))+TIME(HOUR(Data_Warmte[[#This Row],[Datumtijd]]),MINUTE(Data_Warmte[[#This Row],[Datumtijd]]),SECOND(Data_Warmte[[#This Row],[Datumtijd]]))</f>
        <v>1777.0416666666667</v>
      </c>
      <c r="C7556" s="11">
        <v>5.0484159999999997E-5</v>
      </c>
      <c r="D7556" s="7">
        <f>Data_Warmte[[#This Row],[Fractie]]/MAX(Data_Warmte[Fractie])</f>
        <v>0.12222396752015609</v>
      </c>
    </row>
    <row r="7557" spans="1:4" x14ac:dyDescent="0.25">
      <c r="A7557" s="10">
        <v>44146.083333333336</v>
      </c>
      <c r="B7557" s="10">
        <f>DATE(1904,MONTH(Data_Warmte[[#This Row],[Datumtijd]]),DAY(Data_Warmte[[#This Row],[Datumtijd]]))+TIME(HOUR(Data_Warmte[[#This Row],[Datumtijd]]),MINUTE(Data_Warmte[[#This Row],[Datumtijd]]),SECOND(Data_Warmte[[#This Row],[Datumtijd]]))</f>
        <v>1777.0833333333333</v>
      </c>
      <c r="C7557" s="11">
        <v>4.9279200000000001E-5</v>
      </c>
      <c r="D7557" s="7">
        <f>Data_Warmte[[#This Row],[Fractie]]/MAX(Data_Warmte[Fractie])</f>
        <v>0.1193067160118991</v>
      </c>
    </row>
    <row r="7558" spans="1:4" x14ac:dyDescent="0.25">
      <c r="A7558" s="10">
        <v>44146.125</v>
      </c>
      <c r="B7558" s="10">
        <f>DATE(1904,MONTH(Data_Warmte[[#This Row],[Datumtijd]]),DAY(Data_Warmte[[#This Row],[Datumtijd]]))+TIME(HOUR(Data_Warmte[[#This Row],[Datumtijd]]),MINUTE(Data_Warmte[[#This Row],[Datumtijd]]),SECOND(Data_Warmte[[#This Row],[Datumtijd]]))</f>
        <v>1777.125</v>
      </c>
      <c r="C7558" s="11">
        <v>5.189959E-5</v>
      </c>
      <c r="D7558" s="7">
        <f>Data_Warmte[[#This Row],[Fractie]]/MAX(Data_Warmte[Fractie])</f>
        <v>0.12565077447004006</v>
      </c>
    </row>
    <row r="7559" spans="1:4" x14ac:dyDescent="0.25">
      <c r="A7559" s="10">
        <v>44146.166666666664</v>
      </c>
      <c r="B7559" s="10">
        <f>DATE(1904,MONTH(Data_Warmte[[#This Row],[Datumtijd]]),DAY(Data_Warmte[[#This Row],[Datumtijd]]))+TIME(HOUR(Data_Warmte[[#This Row],[Datumtijd]]),MINUTE(Data_Warmte[[#This Row],[Datumtijd]]),SECOND(Data_Warmte[[#This Row],[Datumtijd]]))</f>
        <v>1777.1666666666667</v>
      </c>
      <c r="C7559" s="11">
        <v>5.8314820000000001E-5</v>
      </c>
      <c r="D7559" s="7">
        <f>Data_Warmte[[#This Row],[Fractie]]/MAX(Data_Warmte[Fractie])</f>
        <v>0.14118227708698627</v>
      </c>
    </row>
    <row r="7560" spans="1:4" x14ac:dyDescent="0.25">
      <c r="A7560" s="10">
        <v>44146.208333333336</v>
      </c>
      <c r="B7560" s="10">
        <f>DATE(1904,MONTH(Data_Warmte[[#This Row],[Datumtijd]]),DAY(Data_Warmte[[#This Row],[Datumtijd]]))+TIME(HOUR(Data_Warmte[[#This Row],[Datumtijd]]),MINUTE(Data_Warmte[[#This Row],[Datumtijd]]),SECOND(Data_Warmte[[#This Row],[Datumtijd]]))</f>
        <v>1777.2083333333333</v>
      </c>
      <c r="C7560" s="11">
        <v>7.133562000000001E-5</v>
      </c>
      <c r="D7560" s="7">
        <f>Data_Warmte[[#This Row],[Fractie]]/MAX(Data_Warmte[Fractie])</f>
        <v>0.17270610230833194</v>
      </c>
    </row>
    <row r="7561" spans="1:4" x14ac:dyDescent="0.25">
      <c r="A7561" s="10">
        <v>44146.25</v>
      </c>
      <c r="B7561" s="10">
        <f>DATE(1904,MONTH(Data_Warmte[[#This Row],[Datumtijd]]),DAY(Data_Warmte[[#This Row],[Datumtijd]]))+TIME(HOUR(Data_Warmte[[#This Row],[Datumtijd]]),MINUTE(Data_Warmte[[#This Row],[Datumtijd]]),SECOND(Data_Warmte[[#This Row],[Datumtijd]]))</f>
        <v>1777.25</v>
      </c>
      <c r="C7561" s="11">
        <v>1.1402502000000001E-4</v>
      </c>
      <c r="D7561" s="7">
        <f>Data_Warmte[[#This Row],[Fractie]]/MAX(Data_Warmte[Fractie])</f>
        <v>0.27605867545315499</v>
      </c>
    </row>
    <row r="7562" spans="1:4" x14ac:dyDescent="0.25">
      <c r="A7562" s="10">
        <v>44146.291666666664</v>
      </c>
      <c r="B7562" s="10">
        <f>DATE(1904,MONTH(Data_Warmte[[#This Row],[Datumtijd]]),DAY(Data_Warmte[[#This Row],[Datumtijd]]))+TIME(HOUR(Data_Warmte[[#This Row],[Datumtijd]]),MINUTE(Data_Warmte[[#This Row],[Datumtijd]]),SECOND(Data_Warmte[[#This Row],[Datumtijd]]))</f>
        <v>1777.2916666666667</v>
      </c>
      <c r="C7562" s="11">
        <v>1.8558235000000001E-4</v>
      </c>
      <c r="D7562" s="7">
        <f>Data_Warmte[[#This Row],[Fractie]]/MAX(Data_Warmte[Fractie])</f>
        <v>0.44930154564747121</v>
      </c>
    </row>
    <row r="7563" spans="1:4" x14ac:dyDescent="0.25">
      <c r="A7563" s="10">
        <v>44146.333333333336</v>
      </c>
      <c r="B7563" s="10">
        <f>DATE(1904,MONTH(Data_Warmte[[#This Row],[Datumtijd]]),DAY(Data_Warmte[[#This Row],[Datumtijd]]))+TIME(HOUR(Data_Warmte[[#This Row],[Datumtijd]]),MINUTE(Data_Warmte[[#This Row],[Datumtijd]]),SECOND(Data_Warmte[[#This Row],[Datumtijd]]))</f>
        <v>1777.3333333333333</v>
      </c>
      <c r="C7563" s="11">
        <v>2.3311699999999997E-4</v>
      </c>
      <c r="D7563" s="7">
        <f>Data_Warmte[[#This Row],[Fractie]]/MAX(Data_Warmte[Fractie])</f>
        <v>0.56438464334944316</v>
      </c>
    </row>
    <row r="7564" spans="1:4" x14ac:dyDescent="0.25">
      <c r="A7564" s="10">
        <v>44146.375</v>
      </c>
      <c r="B7564" s="10">
        <f>DATE(1904,MONTH(Data_Warmte[[#This Row],[Datumtijd]]),DAY(Data_Warmte[[#This Row],[Datumtijd]]))+TIME(HOUR(Data_Warmte[[#This Row],[Datumtijd]]),MINUTE(Data_Warmte[[#This Row],[Datumtijd]]),SECOND(Data_Warmte[[#This Row],[Datumtijd]]))</f>
        <v>1777.375</v>
      </c>
      <c r="C7564" s="11">
        <v>2.4375574999999997E-4</v>
      </c>
      <c r="D7564" s="7">
        <f>Data_Warmte[[#This Row],[Fractie]]/MAX(Data_Warmte[Fractie])</f>
        <v>0.59014143982689393</v>
      </c>
    </row>
    <row r="7565" spans="1:4" x14ac:dyDescent="0.25">
      <c r="A7565" s="10">
        <v>44146.416666666664</v>
      </c>
      <c r="B7565" s="10">
        <f>DATE(1904,MONTH(Data_Warmte[[#This Row],[Datumtijd]]),DAY(Data_Warmte[[#This Row],[Datumtijd]]))+TIME(HOUR(Data_Warmte[[#This Row],[Datumtijd]]),MINUTE(Data_Warmte[[#This Row],[Datumtijd]]),SECOND(Data_Warmte[[#This Row],[Datumtijd]]))</f>
        <v>1777.4166666666667</v>
      </c>
      <c r="C7565" s="11">
        <v>2.2806894000000001E-4</v>
      </c>
      <c r="D7565" s="7">
        <f>Data_Warmte[[#This Row],[Fractie]]/MAX(Data_Warmte[Fractie])</f>
        <v>0.55216310848623473</v>
      </c>
    </row>
    <row r="7566" spans="1:4" x14ac:dyDescent="0.25">
      <c r="A7566" s="10">
        <v>44146.458333333336</v>
      </c>
      <c r="B7566" s="10">
        <f>DATE(1904,MONTH(Data_Warmte[[#This Row],[Datumtijd]]),DAY(Data_Warmte[[#This Row],[Datumtijd]]))+TIME(HOUR(Data_Warmte[[#This Row],[Datumtijd]]),MINUTE(Data_Warmte[[#This Row],[Datumtijd]]),SECOND(Data_Warmte[[#This Row],[Datumtijd]]))</f>
        <v>1777.4583333333333</v>
      </c>
      <c r="C7566" s="11">
        <v>1.9678250000000001E-4</v>
      </c>
      <c r="D7566" s="7">
        <f>Data_Warmte[[#This Row],[Fractie]]/MAX(Data_Warmte[Fractie])</f>
        <v>0.47641751172120361</v>
      </c>
    </row>
    <row r="7567" spans="1:4" x14ac:dyDescent="0.25">
      <c r="A7567" s="10">
        <v>44146.5</v>
      </c>
      <c r="B7567" s="10">
        <f>DATE(1904,MONTH(Data_Warmte[[#This Row],[Datumtijd]]),DAY(Data_Warmte[[#This Row],[Datumtijd]]))+TIME(HOUR(Data_Warmte[[#This Row],[Datumtijd]]),MINUTE(Data_Warmte[[#This Row],[Datumtijd]]),SECOND(Data_Warmte[[#This Row],[Datumtijd]]))</f>
        <v>1777.5</v>
      </c>
      <c r="C7567" s="11">
        <v>1.7742073999999999E-4</v>
      </c>
      <c r="D7567" s="7">
        <f>Data_Warmte[[#This Row],[Fractie]]/MAX(Data_Warmte[Fractie])</f>
        <v>0.42954199422476391</v>
      </c>
    </row>
    <row r="7568" spans="1:4" x14ac:dyDescent="0.25">
      <c r="A7568" s="10">
        <v>44146.541666666664</v>
      </c>
      <c r="B7568" s="10">
        <f>DATE(1904,MONTH(Data_Warmte[[#This Row],[Datumtijd]]),DAY(Data_Warmte[[#This Row],[Datumtijd]]))+TIME(HOUR(Data_Warmte[[#This Row],[Datumtijd]]),MINUTE(Data_Warmte[[#This Row],[Datumtijd]]),SECOND(Data_Warmte[[#This Row],[Datumtijd]]))</f>
        <v>1777.5416666666667</v>
      </c>
      <c r="C7568" s="11">
        <v>1.7183075E-4</v>
      </c>
      <c r="D7568" s="7">
        <f>Data_Warmte[[#This Row],[Fractie]]/MAX(Data_Warmte[Fractie])</f>
        <v>0.41600842733570415</v>
      </c>
    </row>
    <row r="7569" spans="1:4" x14ac:dyDescent="0.25">
      <c r="A7569" s="10">
        <v>44146.583333333336</v>
      </c>
      <c r="B7569" s="10">
        <f>DATE(1904,MONTH(Data_Warmte[[#This Row],[Datumtijd]]),DAY(Data_Warmte[[#This Row],[Datumtijd]]))+TIME(HOUR(Data_Warmte[[#This Row],[Datumtijd]]),MINUTE(Data_Warmte[[#This Row],[Datumtijd]]),SECOND(Data_Warmte[[#This Row],[Datumtijd]]))</f>
        <v>1777.5833333333333</v>
      </c>
      <c r="C7569" s="11">
        <v>1.6686103999999998E-4</v>
      </c>
      <c r="D7569" s="7">
        <f>Data_Warmte[[#This Row],[Fractie]]/MAX(Data_Warmte[Fractie])</f>
        <v>0.40397658064112513</v>
      </c>
    </row>
    <row r="7570" spans="1:4" x14ac:dyDescent="0.25">
      <c r="A7570" s="10">
        <v>44146.625</v>
      </c>
      <c r="B7570" s="10">
        <f>DATE(1904,MONTH(Data_Warmte[[#This Row],[Datumtijd]]),DAY(Data_Warmte[[#This Row],[Datumtijd]]))+TIME(HOUR(Data_Warmte[[#This Row],[Datumtijd]]),MINUTE(Data_Warmte[[#This Row],[Datumtijd]]),SECOND(Data_Warmte[[#This Row],[Datumtijd]]))</f>
        <v>1777.625</v>
      </c>
      <c r="C7570" s="11">
        <v>1.7186752000000001E-4</v>
      </c>
      <c r="D7570" s="7">
        <f>Data_Warmte[[#This Row],[Fractie]]/MAX(Data_Warmte[Fractie])</f>
        <v>0.41609744882849947</v>
      </c>
    </row>
    <row r="7571" spans="1:4" x14ac:dyDescent="0.25">
      <c r="A7571" s="10">
        <v>44146.666666666664</v>
      </c>
      <c r="B7571" s="10">
        <f>DATE(1904,MONTH(Data_Warmte[[#This Row],[Datumtijd]]),DAY(Data_Warmte[[#This Row],[Datumtijd]]))+TIME(HOUR(Data_Warmte[[#This Row],[Datumtijd]]),MINUTE(Data_Warmte[[#This Row],[Datumtijd]]),SECOND(Data_Warmte[[#This Row],[Datumtijd]]))</f>
        <v>1777.6666666666667</v>
      </c>
      <c r="C7571" s="11">
        <v>1.8896611000000001E-4</v>
      </c>
      <c r="D7571" s="7">
        <f>Data_Warmte[[#This Row],[Fractie]]/MAX(Data_Warmte[Fractie])</f>
        <v>0.45749375033773454</v>
      </c>
    </row>
    <row r="7572" spans="1:4" x14ac:dyDescent="0.25">
      <c r="A7572" s="10">
        <v>44146.708333333336</v>
      </c>
      <c r="B7572" s="10">
        <f>DATE(1904,MONTH(Data_Warmte[[#This Row],[Datumtijd]]),DAY(Data_Warmte[[#This Row],[Datumtijd]]))+TIME(HOUR(Data_Warmte[[#This Row],[Datumtijd]]),MINUTE(Data_Warmte[[#This Row],[Datumtijd]]),SECOND(Data_Warmte[[#This Row],[Datumtijd]]))</f>
        <v>1777.7083333333333</v>
      </c>
      <c r="C7572" s="11">
        <v>2.2613439999999999E-4</v>
      </c>
      <c r="D7572" s="7">
        <f>Data_Warmte[[#This Row],[Fractie]]/MAX(Data_Warmte[Fractie])</f>
        <v>0.54747951755144553</v>
      </c>
    </row>
    <row r="7573" spans="1:4" x14ac:dyDescent="0.25">
      <c r="A7573" s="10">
        <v>44146.75</v>
      </c>
      <c r="B7573" s="10">
        <f>DATE(1904,MONTH(Data_Warmte[[#This Row],[Datumtijd]]),DAY(Data_Warmte[[#This Row],[Datumtijd]]))+TIME(HOUR(Data_Warmte[[#This Row],[Datumtijd]]),MINUTE(Data_Warmte[[#This Row],[Datumtijd]]),SECOND(Data_Warmte[[#This Row],[Datumtijd]]))</f>
        <v>1777.75</v>
      </c>
      <c r="C7573" s="11">
        <v>2.5013368000000003E-4</v>
      </c>
      <c r="D7573" s="7">
        <f>Data_Warmte[[#This Row],[Fractie]]/MAX(Data_Warmte[Fractie])</f>
        <v>0.6055826378019783</v>
      </c>
    </row>
    <row r="7574" spans="1:4" x14ac:dyDescent="0.25">
      <c r="A7574" s="10">
        <v>44146.791666666664</v>
      </c>
      <c r="B7574" s="10">
        <f>DATE(1904,MONTH(Data_Warmte[[#This Row],[Datumtijd]]),DAY(Data_Warmte[[#This Row],[Datumtijd]]))+TIME(HOUR(Data_Warmte[[#This Row],[Datumtijd]]),MINUTE(Data_Warmte[[#This Row],[Datumtijd]]),SECOND(Data_Warmte[[#This Row],[Datumtijd]]))</f>
        <v>1777.7916666666667</v>
      </c>
      <c r="C7574" s="11">
        <v>2.3701499999999998E-4</v>
      </c>
      <c r="D7574" s="7">
        <f>Data_Warmte[[#This Row],[Fractie]]/MAX(Data_Warmte[Fractie])</f>
        <v>0.57382184157941407</v>
      </c>
    </row>
    <row r="7575" spans="1:4" x14ac:dyDescent="0.25">
      <c r="A7575" s="10">
        <v>44146.833333333336</v>
      </c>
      <c r="B7575" s="10">
        <f>DATE(1904,MONTH(Data_Warmte[[#This Row],[Datumtijd]]),DAY(Data_Warmte[[#This Row],[Datumtijd]]))+TIME(HOUR(Data_Warmte[[#This Row],[Datumtijd]]),MINUTE(Data_Warmte[[#This Row],[Datumtijd]]),SECOND(Data_Warmte[[#This Row],[Datumtijd]]))</f>
        <v>1777.8333333333333</v>
      </c>
      <c r="C7575" s="11">
        <v>2.2558674999999996E-4</v>
      </c>
      <c r="D7575" s="7">
        <f>Data_Warmte[[#This Row],[Fractie]]/MAX(Data_Warmte[Fractie])</f>
        <v>0.54615363719981813</v>
      </c>
    </row>
    <row r="7576" spans="1:4" x14ac:dyDescent="0.25">
      <c r="A7576" s="10">
        <v>44146.875</v>
      </c>
      <c r="B7576" s="10">
        <f>DATE(1904,MONTH(Data_Warmte[[#This Row],[Datumtijd]]),DAY(Data_Warmte[[#This Row],[Datumtijd]]))+TIME(HOUR(Data_Warmte[[#This Row],[Datumtijd]]),MINUTE(Data_Warmte[[#This Row],[Datumtijd]]),SECOND(Data_Warmte[[#This Row],[Datumtijd]]))</f>
        <v>1777.875</v>
      </c>
      <c r="C7576" s="11">
        <v>2.0014075000000003E-4</v>
      </c>
      <c r="D7576" s="7">
        <f>Data_Warmte[[#This Row],[Fractie]]/MAX(Data_Warmte[Fractie])</f>
        <v>0.48454795578374849</v>
      </c>
    </row>
    <row r="7577" spans="1:4" x14ac:dyDescent="0.25">
      <c r="A7577" s="10">
        <v>44146.916666666664</v>
      </c>
      <c r="B7577" s="10">
        <f>DATE(1904,MONTH(Data_Warmte[[#This Row],[Datumtijd]]),DAY(Data_Warmte[[#This Row],[Datumtijd]]))+TIME(HOUR(Data_Warmte[[#This Row],[Datumtijd]]),MINUTE(Data_Warmte[[#This Row],[Datumtijd]]),SECOND(Data_Warmte[[#This Row],[Datumtijd]]))</f>
        <v>1777.9166666666667</v>
      </c>
      <c r="C7577" s="11">
        <v>1.6599026999999998E-4</v>
      </c>
      <c r="D7577" s="7">
        <f>Data_Warmte[[#This Row],[Fractie]]/MAX(Data_Warmte[Fractie])</f>
        <v>0.40186841514530375</v>
      </c>
    </row>
    <row r="7578" spans="1:4" x14ac:dyDescent="0.25">
      <c r="A7578" s="10">
        <v>44146.958333333336</v>
      </c>
      <c r="B7578" s="10">
        <f>DATE(1904,MONTH(Data_Warmte[[#This Row],[Datumtijd]]),DAY(Data_Warmte[[#This Row],[Datumtijd]]))+TIME(HOUR(Data_Warmte[[#This Row],[Datumtijd]]),MINUTE(Data_Warmte[[#This Row],[Datumtijd]]),SECOND(Data_Warmte[[#This Row],[Datumtijd]]))</f>
        <v>1777.9583333333333</v>
      </c>
      <c r="C7578" s="11">
        <v>1.1963346E-4</v>
      </c>
      <c r="D7578" s="7">
        <f>Data_Warmte[[#This Row],[Fractie]]/MAX(Data_Warmte[Fractie])</f>
        <v>0.2896369104559508</v>
      </c>
    </row>
    <row r="7579" spans="1:4" x14ac:dyDescent="0.25">
      <c r="A7579" s="10">
        <v>44147</v>
      </c>
      <c r="B7579" s="10">
        <f>DATE(1904,MONTH(Data_Warmte[[#This Row],[Datumtijd]]),DAY(Data_Warmte[[#This Row],[Datumtijd]]))+TIME(HOUR(Data_Warmte[[#This Row],[Datumtijd]]),MINUTE(Data_Warmte[[#This Row],[Datumtijd]]),SECOND(Data_Warmte[[#This Row],[Datumtijd]]))</f>
        <v>1778</v>
      </c>
      <c r="C7579" s="11">
        <v>7.173108E-5</v>
      </c>
      <c r="D7579" s="7">
        <f>Data_Warmte[[#This Row],[Fractie]]/MAX(Data_Warmte[Fractie])</f>
        <v>0.17366352519494666</v>
      </c>
    </row>
    <row r="7580" spans="1:4" x14ac:dyDescent="0.25">
      <c r="A7580" s="10">
        <v>44147.041666666664</v>
      </c>
      <c r="B7580" s="10">
        <f>DATE(1904,MONTH(Data_Warmte[[#This Row],[Datumtijd]]),DAY(Data_Warmte[[#This Row],[Datumtijd]]))+TIME(HOUR(Data_Warmte[[#This Row],[Datumtijd]]),MINUTE(Data_Warmte[[#This Row],[Datumtijd]]),SECOND(Data_Warmte[[#This Row],[Datumtijd]]))</f>
        <v>1778.0416666666667</v>
      </c>
      <c r="C7580" s="11">
        <v>5.3196880000000004E-5</v>
      </c>
      <c r="D7580" s="7">
        <f>Data_Warmte[[#This Row],[Fractie]]/MAX(Data_Warmte[Fractie])</f>
        <v>0.12879156022985511</v>
      </c>
    </row>
    <row r="7581" spans="1:4" x14ac:dyDescent="0.25">
      <c r="A7581" s="10">
        <v>44147.083333333336</v>
      </c>
      <c r="B7581" s="10">
        <f>DATE(1904,MONTH(Data_Warmte[[#This Row],[Datumtijd]]),DAY(Data_Warmte[[#This Row],[Datumtijd]]))+TIME(HOUR(Data_Warmte[[#This Row],[Datumtijd]]),MINUTE(Data_Warmte[[#This Row],[Datumtijd]]),SECOND(Data_Warmte[[#This Row],[Datumtijd]]))</f>
        <v>1778.0833333333333</v>
      </c>
      <c r="C7581" s="11">
        <v>5.2665599999999999E-5</v>
      </c>
      <c r="D7581" s="7">
        <f>Data_Warmte[[#This Row],[Fractie]]/MAX(Data_Warmte[Fractie])</f>
        <v>0.12750531223713601</v>
      </c>
    </row>
    <row r="7582" spans="1:4" x14ac:dyDescent="0.25">
      <c r="A7582" s="10">
        <v>44147.125</v>
      </c>
      <c r="B7582" s="10">
        <f>DATE(1904,MONTH(Data_Warmte[[#This Row],[Datumtijd]]),DAY(Data_Warmte[[#This Row],[Datumtijd]]))+TIME(HOUR(Data_Warmte[[#This Row],[Datumtijd]]),MINUTE(Data_Warmte[[#This Row],[Datumtijd]]),SECOND(Data_Warmte[[#This Row],[Datumtijd]]))</f>
        <v>1778.125</v>
      </c>
      <c r="C7582" s="11">
        <v>5.5817980000000005E-5</v>
      </c>
      <c r="D7582" s="7">
        <f>Data_Warmte[[#This Row],[Fractie]]/MAX(Data_Warmte[Fractie])</f>
        <v>0.13513733762353822</v>
      </c>
    </row>
    <row r="7583" spans="1:4" x14ac:dyDescent="0.25">
      <c r="A7583" s="10">
        <v>44147.166666666664</v>
      </c>
      <c r="B7583" s="10">
        <f>DATE(1904,MONTH(Data_Warmte[[#This Row],[Datumtijd]]),DAY(Data_Warmte[[#This Row],[Datumtijd]]))+TIME(HOUR(Data_Warmte[[#This Row],[Datumtijd]]),MINUTE(Data_Warmte[[#This Row],[Datumtijd]]),SECOND(Data_Warmte[[#This Row],[Datumtijd]]))</f>
        <v>1778.1666666666667</v>
      </c>
      <c r="C7583" s="11">
        <v>6.2113120000000001E-5</v>
      </c>
      <c r="D7583" s="7">
        <f>Data_Warmte[[#This Row],[Fractie]]/MAX(Data_Warmte[Fractie])</f>
        <v>0.1503780980302645</v>
      </c>
    </row>
    <row r="7584" spans="1:4" x14ac:dyDescent="0.25">
      <c r="A7584" s="10">
        <v>44147.208333333336</v>
      </c>
      <c r="B7584" s="10">
        <f>DATE(1904,MONTH(Data_Warmte[[#This Row],[Datumtijd]]),DAY(Data_Warmte[[#This Row],[Datumtijd]]))+TIME(HOUR(Data_Warmte[[#This Row],[Datumtijd]]),MINUTE(Data_Warmte[[#This Row],[Datumtijd]]),SECOND(Data_Warmte[[#This Row],[Datumtijd]]))</f>
        <v>1778.2083333333333</v>
      </c>
      <c r="C7584" s="11">
        <v>7.7106880000000011E-5</v>
      </c>
      <c r="D7584" s="7">
        <f>Data_Warmte[[#This Row],[Fractie]]/MAX(Data_Warmte[Fractie])</f>
        <v>0.18667853038855306</v>
      </c>
    </row>
    <row r="7585" spans="1:4" x14ac:dyDescent="0.25">
      <c r="A7585" s="10">
        <v>44147.25</v>
      </c>
      <c r="B7585" s="10">
        <f>DATE(1904,MONTH(Data_Warmte[[#This Row],[Datumtijd]]),DAY(Data_Warmte[[#This Row],[Datumtijd]]))+TIME(HOUR(Data_Warmte[[#This Row],[Datumtijd]]),MINUTE(Data_Warmte[[#This Row],[Datumtijd]]),SECOND(Data_Warmte[[#This Row],[Datumtijd]]))</f>
        <v>1778.25</v>
      </c>
      <c r="C7585" s="11">
        <v>1.2182768E-4</v>
      </c>
      <c r="D7585" s="7">
        <f>Data_Warmte[[#This Row],[Fractie]]/MAX(Data_Warmte[Fractie])</f>
        <v>0.29494919601268932</v>
      </c>
    </row>
    <row r="7586" spans="1:4" x14ac:dyDescent="0.25">
      <c r="A7586" s="10">
        <v>44147.291666666664</v>
      </c>
      <c r="B7586" s="10">
        <f>DATE(1904,MONTH(Data_Warmte[[#This Row],[Datumtijd]]),DAY(Data_Warmte[[#This Row],[Datumtijd]]))+TIME(HOUR(Data_Warmte[[#This Row],[Datumtijd]]),MINUTE(Data_Warmte[[#This Row],[Datumtijd]]),SECOND(Data_Warmte[[#This Row],[Datumtijd]]))</f>
        <v>1778.2916666666667</v>
      </c>
      <c r="C7586" s="11">
        <v>1.9349650000000001E-4</v>
      </c>
      <c r="D7586" s="7">
        <f>Data_Warmte[[#This Row],[Fractie]]/MAX(Data_Warmte[Fractie])</f>
        <v>0.46846198750784179</v>
      </c>
    </row>
    <row r="7587" spans="1:4" x14ac:dyDescent="0.25">
      <c r="A7587" s="10">
        <v>44147.333333333336</v>
      </c>
      <c r="B7587" s="10">
        <f>DATE(1904,MONTH(Data_Warmte[[#This Row],[Datumtijd]]),DAY(Data_Warmte[[#This Row],[Datumtijd]]))+TIME(HOUR(Data_Warmte[[#This Row],[Datumtijd]]),MINUTE(Data_Warmte[[#This Row],[Datumtijd]]),SECOND(Data_Warmte[[#This Row],[Datumtijd]]))</f>
        <v>1778.3333333333333</v>
      </c>
      <c r="C7587" s="11">
        <v>2.4120199999999999E-4</v>
      </c>
      <c r="D7587" s="7">
        <f>Data_Warmte[[#This Row],[Fractie]]/MAX(Data_Warmte[Fractie])</f>
        <v>0.58395871920611708</v>
      </c>
    </row>
    <row r="7588" spans="1:4" x14ac:dyDescent="0.25">
      <c r="A7588" s="10">
        <v>44147.375</v>
      </c>
      <c r="B7588" s="10">
        <f>DATE(1904,MONTH(Data_Warmte[[#This Row],[Datumtijd]]),DAY(Data_Warmte[[#This Row],[Datumtijd]]))+TIME(HOUR(Data_Warmte[[#This Row],[Datumtijd]]),MINUTE(Data_Warmte[[#This Row],[Datumtijd]]),SECOND(Data_Warmte[[#This Row],[Datumtijd]]))</f>
        <v>1778.375</v>
      </c>
      <c r="C7588" s="11">
        <v>2.5166459E-4</v>
      </c>
      <c r="D7588" s="7">
        <f>Data_Warmte[[#This Row],[Fractie]]/MAX(Data_Warmte[Fractie])</f>
        <v>0.60928902598623802</v>
      </c>
    </row>
    <row r="7589" spans="1:4" x14ac:dyDescent="0.25">
      <c r="A7589" s="10">
        <v>44147.416666666664</v>
      </c>
      <c r="B7589" s="10">
        <f>DATE(1904,MONTH(Data_Warmte[[#This Row],[Datumtijd]]),DAY(Data_Warmte[[#This Row],[Datumtijd]]))+TIME(HOUR(Data_Warmte[[#This Row],[Datumtijd]]),MINUTE(Data_Warmte[[#This Row],[Datumtijd]]),SECOND(Data_Warmte[[#This Row],[Datumtijd]]))</f>
        <v>1778.4166666666667</v>
      </c>
      <c r="C7589" s="11">
        <v>2.3339550000000002E-4</v>
      </c>
      <c r="D7589" s="7">
        <f>Data_Warmte[[#This Row],[Fractie]]/MAX(Data_Warmte[Fractie])</f>
        <v>0.56505890186843943</v>
      </c>
    </row>
    <row r="7590" spans="1:4" x14ac:dyDescent="0.25">
      <c r="A7590" s="10">
        <v>44147.458333333336</v>
      </c>
      <c r="B7590" s="10">
        <f>DATE(1904,MONTH(Data_Warmte[[#This Row],[Datumtijd]]),DAY(Data_Warmte[[#This Row],[Datumtijd]]))+TIME(HOUR(Data_Warmte[[#This Row],[Datumtijd]]),MINUTE(Data_Warmte[[#This Row],[Datumtijd]]),SECOND(Data_Warmte[[#This Row],[Datumtijd]]))</f>
        <v>1778.4583333333333</v>
      </c>
      <c r="C7590" s="11">
        <v>2.0036920000000001E-4</v>
      </c>
      <c r="D7590" s="7">
        <f>Data_Warmte[[#This Row],[Fractie]]/MAX(Data_Warmte[Fractie])</f>
        <v>0.48510104145220323</v>
      </c>
    </row>
    <row r="7591" spans="1:4" x14ac:dyDescent="0.25">
      <c r="A7591" s="10">
        <v>44147.5</v>
      </c>
      <c r="B7591" s="10">
        <f>DATE(1904,MONTH(Data_Warmte[[#This Row],[Datumtijd]]),DAY(Data_Warmte[[#This Row],[Datumtijd]]))+TIME(HOUR(Data_Warmte[[#This Row],[Datumtijd]]),MINUTE(Data_Warmte[[#This Row],[Datumtijd]]),SECOND(Data_Warmte[[#This Row],[Datumtijd]]))</f>
        <v>1778.5</v>
      </c>
      <c r="C7591" s="11">
        <v>1.7654114000000001E-4</v>
      </c>
      <c r="D7591" s="7">
        <f>Data_Warmte[[#This Row],[Fractie]]/MAX(Data_Warmte[Fractie])</f>
        <v>0.42741245098128466</v>
      </c>
    </row>
    <row r="7592" spans="1:4" x14ac:dyDescent="0.25">
      <c r="A7592" s="10">
        <v>44147.541666666664</v>
      </c>
      <c r="B7592" s="10">
        <f>DATE(1904,MONTH(Data_Warmte[[#This Row],[Datumtijd]]),DAY(Data_Warmte[[#This Row],[Datumtijd]]))+TIME(HOUR(Data_Warmte[[#This Row],[Datumtijd]]),MINUTE(Data_Warmte[[#This Row],[Datumtijd]]),SECOND(Data_Warmte[[#This Row],[Datumtijd]]))</f>
        <v>1778.5416666666667</v>
      </c>
      <c r="C7592" s="11">
        <v>1.7032955000000001E-4</v>
      </c>
      <c r="D7592" s="7">
        <f>Data_Warmte[[#This Row],[Fractie]]/MAX(Data_Warmte[Fractie])</f>
        <v>0.41237396813025717</v>
      </c>
    </row>
    <row r="7593" spans="1:4" x14ac:dyDescent="0.25">
      <c r="A7593" s="10">
        <v>44147.583333333336</v>
      </c>
      <c r="B7593" s="10">
        <f>DATE(1904,MONTH(Data_Warmte[[#This Row],[Datumtijd]]),DAY(Data_Warmte[[#This Row],[Datumtijd]]))+TIME(HOUR(Data_Warmte[[#This Row],[Datumtijd]]),MINUTE(Data_Warmte[[#This Row],[Datumtijd]]),SECOND(Data_Warmte[[#This Row],[Datumtijd]]))</f>
        <v>1778.5833333333333</v>
      </c>
      <c r="C7593" s="11">
        <v>1.6351706999999998E-4</v>
      </c>
      <c r="D7593" s="7">
        <f>Data_Warmte[[#This Row],[Fractie]]/MAX(Data_Warmte[Fractie])</f>
        <v>0.39588070897230115</v>
      </c>
    </row>
    <row r="7594" spans="1:4" x14ac:dyDescent="0.25">
      <c r="A7594" s="10">
        <v>44147.625</v>
      </c>
      <c r="B7594" s="10">
        <f>DATE(1904,MONTH(Data_Warmte[[#This Row],[Datumtijd]]),DAY(Data_Warmte[[#This Row],[Datumtijd]]))+TIME(HOUR(Data_Warmte[[#This Row],[Datumtijd]]),MINUTE(Data_Warmte[[#This Row],[Datumtijd]]),SECOND(Data_Warmte[[#This Row],[Datumtijd]]))</f>
        <v>1778.625</v>
      </c>
      <c r="C7594" s="11">
        <v>1.6735634000000004E-4</v>
      </c>
      <c r="D7594" s="7">
        <f>Data_Warmte[[#This Row],[Fractie]]/MAX(Data_Warmte[Fractie])</f>
        <v>0.4051757197594692</v>
      </c>
    </row>
    <row r="7595" spans="1:4" x14ac:dyDescent="0.25">
      <c r="A7595" s="10">
        <v>44147.666666666664</v>
      </c>
      <c r="B7595" s="10">
        <f>DATE(1904,MONTH(Data_Warmte[[#This Row],[Datumtijd]]),DAY(Data_Warmte[[#This Row],[Datumtijd]]))+TIME(HOUR(Data_Warmte[[#This Row],[Datumtijd]]),MINUTE(Data_Warmte[[#This Row],[Datumtijd]]),SECOND(Data_Warmte[[#This Row],[Datumtijd]]))</f>
        <v>1778.6666666666667</v>
      </c>
      <c r="C7595" s="11">
        <v>1.8722889999999999E-4</v>
      </c>
      <c r="D7595" s="7">
        <f>Data_Warmte[[#This Row],[Fractie]]/MAX(Data_Warmte[Fractie])</f>
        <v>0.45328790243186279</v>
      </c>
    </row>
    <row r="7596" spans="1:4" x14ac:dyDescent="0.25">
      <c r="A7596" s="10">
        <v>44147.708333333336</v>
      </c>
      <c r="B7596" s="10">
        <f>DATE(1904,MONTH(Data_Warmte[[#This Row],[Datumtijd]]),DAY(Data_Warmte[[#This Row],[Datumtijd]]))+TIME(HOUR(Data_Warmte[[#This Row],[Datumtijd]]),MINUTE(Data_Warmte[[#This Row],[Datumtijd]]),SECOND(Data_Warmte[[#This Row],[Datumtijd]]))</f>
        <v>1778.7083333333333</v>
      </c>
      <c r="C7596" s="11">
        <v>2.2224989999999997E-4</v>
      </c>
      <c r="D7596" s="7">
        <f>Data_Warmte[[#This Row],[Fractie]]/MAX(Data_Warmte[Fractie])</f>
        <v>0.53807500330713509</v>
      </c>
    </row>
    <row r="7597" spans="1:4" x14ac:dyDescent="0.25">
      <c r="A7597" s="10">
        <v>44147.75</v>
      </c>
      <c r="B7597" s="10">
        <f>DATE(1904,MONTH(Data_Warmte[[#This Row],[Datumtijd]]),DAY(Data_Warmte[[#This Row],[Datumtijd]]))+TIME(HOUR(Data_Warmte[[#This Row],[Datumtijd]]),MINUTE(Data_Warmte[[#This Row],[Datumtijd]]),SECOND(Data_Warmte[[#This Row],[Datumtijd]]))</f>
        <v>1778.75</v>
      </c>
      <c r="C7597" s="11">
        <v>2.4646336000000001E-4</v>
      </c>
      <c r="D7597" s="7">
        <f>Data_Warmte[[#This Row],[Fractie]]/MAX(Data_Warmte[Fractie])</f>
        <v>0.59669666104276153</v>
      </c>
    </row>
    <row r="7598" spans="1:4" x14ac:dyDescent="0.25">
      <c r="A7598" s="10">
        <v>44147.791666666664</v>
      </c>
      <c r="B7598" s="10">
        <f>DATE(1904,MONTH(Data_Warmte[[#This Row],[Datumtijd]]),DAY(Data_Warmte[[#This Row],[Datumtijd]]))+TIME(HOUR(Data_Warmte[[#This Row],[Datumtijd]]),MINUTE(Data_Warmte[[#This Row],[Datumtijd]]),SECOND(Data_Warmte[[#This Row],[Datumtijd]]))</f>
        <v>1778.7916666666667</v>
      </c>
      <c r="C7598" s="11">
        <v>2.3694983999999997E-4</v>
      </c>
      <c r="D7598" s="7">
        <f>Data_Warmte[[#This Row],[Fractie]]/MAX(Data_Warmte[Fractie])</f>
        <v>0.5736640868752928</v>
      </c>
    </row>
    <row r="7599" spans="1:4" x14ac:dyDescent="0.25">
      <c r="A7599" s="10">
        <v>44147.833333333336</v>
      </c>
      <c r="B7599" s="10">
        <f>DATE(1904,MONTH(Data_Warmte[[#This Row],[Datumtijd]]),DAY(Data_Warmte[[#This Row],[Datumtijd]]))+TIME(HOUR(Data_Warmte[[#This Row],[Datumtijd]]),MINUTE(Data_Warmte[[#This Row],[Datumtijd]]),SECOND(Data_Warmte[[#This Row],[Datumtijd]]))</f>
        <v>1778.8333333333333</v>
      </c>
      <c r="C7599" s="11">
        <v>2.2326805999999999E-4</v>
      </c>
      <c r="D7599" s="7">
        <f>Data_Warmte[[#This Row],[Fractie]]/MAX(Data_Warmte[Fractie])</f>
        <v>0.54054000529528989</v>
      </c>
    </row>
    <row r="7600" spans="1:4" x14ac:dyDescent="0.25">
      <c r="A7600" s="10">
        <v>44147.875</v>
      </c>
      <c r="B7600" s="10">
        <f>DATE(1904,MONTH(Data_Warmte[[#This Row],[Datumtijd]]),DAY(Data_Warmte[[#This Row],[Datumtijd]]))+TIME(HOUR(Data_Warmte[[#This Row],[Datumtijd]]),MINUTE(Data_Warmte[[#This Row],[Datumtijd]]),SECOND(Data_Warmte[[#This Row],[Datumtijd]]))</f>
        <v>1778.875</v>
      </c>
      <c r="C7600" s="11">
        <v>1.9756900000000001E-4</v>
      </c>
      <c r="D7600" s="7">
        <f>Data_Warmte[[#This Row],[Fractie]]/MAX(Data_Warmte[Fractie])</f>
        <v>0.47832165651542424</v>
      </c>
    </row>
    <row r="7601" spans="1:4" x14ac:dyDescent="0.25">
      <c r="A7601" s="10">
        <v>44147.916666666664</v>
      </c>
      <c r="B7601" s="10">
        <f>DATE(1904,MONTH(Data_Warmte[[#This Row],[Datumtijd]]),DAY(Data_Warmte[[#This Row],[Datumtijd]]))+TIME(HOUR(Data_Warmte[[#This Row],[Datumtijd]]),MINUTE(Data_Warmte[[#This Row],[Datumtijd]]),SECOND(Data_Warmte[[#This Row],[Datumtijd]]))</f>
        <v>1778.9166666666667</v>
      </c>
      <c r="C7601" s="11">
        <v>1.6314014999999998E-4</v>
      </c>
      <c r="D7601" s="7">
        <f>Data_Warmte[[#This Row],[Fractie]]/MAX(Data_Warmte[Fractie])</f>
        <v>0.39496817209266016</v>
      </c>
    </row>
    <row r="7602" spans="1:4" x14ac:dyDescent="0.25">
      <c r="A7602" s="10">
        <v>44147.958333333336</v>
      </c>
      <c r="B7602" s="10">
        <f>DATE(1904,MONTH(Data_Warmte[[#This Row],[Datumtijd]]),DAY(Data_Warmte[[#This Row],[Datumtijd]]))+TIME(HOUR(Data_Warmte[[#This Row],[Datumtijd]]),MINUTE(Data_Warmte[[#This Row],[Datumtijd]]),SECOND(Data_Warmte[[#This Row],[Datumtijd]]))</f>
        <v>1778.9583333333333</v>
      </c>
      <c r="C7602" s="11">
        <v>1.1706336E-4</v>
      </c>
      <c r="D7602" s="7">
        <f>Data_Warmte[[#This Row],[Fractie]]/MAX(Data_Warmte[Fractie])</f>
        <v>0.28341460589698508</v>
      </c>
    </row>
    <row r="7603" spans="1:4" x14ac:dyDescent="0.25">
      <c r="A7603" s="10">
        <v>44148</v>
      </c>
      <c r="B7603" s="10">
        <f>DATE(1904,MONTH(Data_Warmte[[#This Row],[Datumtijd]]),DAY(Data_Warmte[[#This Row],[Datumtijd]]))+TIME(HOUR(Data_Warmte[[#This Row],[Datumtijd]]),MINUTE(Data_Warmte[[#This Row],[Datumtijd]]),SECOND(Data_Warmte[[#This Row],[Datumtijd]]))</f>
        <v>1779</v>
      </c>
      <c r="C7603" s="11">
        <v>7.0447880000000006E-5</v>
      </c>
      <c r="D7603" s="7">
        <f>Data_Warmte[[#This Row],[Fractie]]/MAX(Data_Warmte[Fractie])</f>
        <v>0.1705568518320173</v>
      </c>
    </row>
    <row r="7604" spans="1:4" x14ac:dyDescent="0.25">
      <c r="A7604" s="10">
        <v>44148.041666666664</v>
      </c>
      <c r="B7604" s="10">
        <f>DATE(1904,MONTH(Data_Warmte[[#This Row],[Datumtijd]]),DAY(Data_Warmte[[#This Row],[Datumtijd]]))+TIME(HOUR(Data_Warmte[[#This Row],[Datumtijd]]),MINUTE(Data_Warmte[[#This Row],[Datumtijd]]),SECOND(Data_Warmte[[#This Row],[Datumtijd]]))</f>
        <v>1779.0416666666667</v>
      </c>
      <c r="C7604" s="11">
        <v>5.214312E-5</v>
      </c>
      <c r="D7604" s="7">
        <f>Data_Warmte[[#This Row],[Fractie]]/MAX(Data_Warmte[Fractie])</f>
        <v>0.12624036936099564</v>
      </c>
    </row>
    <row r="7605" spans="1:4" x14ac:dyDescent="0.25">
      <c r="A7605" s="10">
        <v>44148.083333333336</v>
      </c>
      <c r="B7605" s="10">
        <f>DATE(1904,MONTH(Data_Warmte[[#This Row],[Datumtijd]]),DAY(Data_Warmte[[#This Row],[Datumtijd]]))+TIME(HOUR(Data_Warmte[[#This Row],[Datumtijd]]),MINUTE(Data_Warmte[[#This Row],[Datumtijd]]),SECOND(Data_Warmte[[#This Row],[Datumtijd]]))</f>
        <v>1779.0833333333333</v>
      </c>
      <c r="C7605" s="11">
        <v>5.1196499999999997E-5</v>
      </c>
      <c r="D7605" s="7">
        <f>Data_Warmte[[#This Row],[Fractie]]/MAX(Data_Warmte[Fractie])</f>
        <v>0.12394856828648176</v>
      </c>
    </row>
    <row r="7606" spans="1:4" x14ac:dyDescent="0.25">
      <c r="A7606" s="10">
        <v>44148.125</v>
      </c>
      <c r="B7606" s="10">
        <f>DATE(1904,MONTH(Data_Warmte[[#This Row],[Datumtijd]]),DAY(Data_Warmte[[#This Row],[Datumtijd]]))+TIME(HOUR(Data_Warmte[[#This Row],[Datumtijd]]),MINUTE(Data_Warmte[[#This Row],[Datumtijd]]),SECOND(Data_Warmte[[#This Row],[Datumtijd]]))</f>
        <v>1779.125</v>
      </c>
      <c r="C7606" s="11">
        <v>5.4298000000000008E-5</v>
      </c>
      <c r="D7606" s="7">
        <f>Data_Warmte[[#This Row],[Fractie]]/MAX(Data_Warmte[Fractie])</f>
        <v>0.13145741136248354</v>
      </c>
    </row>
    <row r="7607" spans="1:4" x14ac:dyDescent="0.25">
      <c r="A7607" s="10">
        <v>44148.166666666664</v>
      </c>
      <c r="B7607" s="10">
        <f>DATE(1904,MONTH(Data_Warmte[[#This Row],[Datumtijd]]),DAY(Data_Warmte[[#This Row],[Datumtijd]]))+TIME(HOUR(Data_Warmte[[#This Row],[Datumtijd]]),MINUTE(Data_Warmte[[#This Row],[Datumtijd]]),SECOND(Data_Warmte[[#This Row],[Datumtijd]]))</f>
        <v>1779.1666666666667</v>
      </c>
      <c r="C7607" s="11">
        <v>6.0329070000000003E-5</v>
      </c>
      <c r="D7607" s="7">
        <f>Data_Warmte[[#This Row],[Fractie]]/MAX(Data_Warmte[Fractie])</f>
        <v>0.14605884879933079</v>
      </c>
    </row>
    <row r="7608" spans="1:4" x14ac:dyDescent="0.25">
      <c r="A7608" s="10">
        <v>44148.208333333336</v>
      </c>
      <c r="B7608" s="10">
        <f>DATE(1904,MONTH(Data_Warmte[[#This Row],[Datumtijd]]),DAY(Data_Warmte[[#This Row],[Datumtijd]]))+TIME(HOUR(Data_Warmte[[#This Row],[Datumtijd]]),MINUTE(Data_Warmte[[#This Row],[Datumtijd]]),SECOND(Data_Warmte[[#This Row],[Datumtijd]]))</f>
        <v>1779.2083333333333</v>
      </c>
      <c r="C7608" s="11">
        <v>7.4526120000000006E-5</v>
      </c>
      <c r="D7608" s="7">
        <f>Data_Warmte[[#This Row],[Fractie]]/MAX(Data_Warmte[Fractie])</f>
        <v>0.18043041758609543</v>
      </c>
    </row>
    <row r="7609" spans="1:4" x14ac:dyDescent="0.25">
      <c r="A7609" s="10">
        <v>44148.25</v>
      </c>
      <c r="B7609" s="10">
        <f>DATE(1904,MONTH(Data_Warmte[[#This Row],[Datumtijd]]),DAY(Data_Warmte[[#This Row],[Datumtijd]]))+TIME(HOUR(Data_Warmte[[#This Row],[Datumtijd]]),MINUTE(Data_Warmte[[#This Row],[Datumtijd]]),SECOND(Data_Warmte[[#This Row],[Datumtijd]]))</f>
        <v>1779.25</v>
      </c>
      <c r="C7609" s="11">
        <v>1.1681812E-4</v>
      </c>
      <c r="D7609" s="7">
        <f>Data_Warmte[[#This Row],[Fractie]]/MAX(Data_Warmte[Fractie])</f>
        <v>0.28282087103451253</v>
      </c>
    </row>
    <row r="7610" spans="1:4" x14ac:dyDescent="0.25">
      <c r="A7610" s="10">
        <v>44148.291666666664</v>
      </c>
      <c r="B7610" s="10">
        <f>DATE(1904,MONTH(Data_Warmte[[#This Row],[Datumtijd]]),DAY(Data_Warmte[[#This Row],[Datumtijd]]))+TIME(HOUR(Data_Warmte[[#This Row],[Datumtijd]]),MINUTE(Data_Warmte[[#This Row],[Datumtijd]]),SECOND(Data_Warmte[[#This Row],[Datumtijd]]))</f>
        <v>1779.2916666666667</v>
      </c>
      <c r="C7610" s="11">
        <v>1.8967235000000001E-4</v>
      </c>
      <c r="D7610" s="7">
        <f>Data_Warmte[[#This Row],[Fractie]]/MAX(Data_Warmte[Fractie])</f>
        <v>0.4592035827846136</v>
      </c>
    </row>
    <row r="7611" spans="1:4" x14ac:dyDescent="0.25">
      <c r="A7611" s="10">
        <v>44148.333333333336</v>
      </c>
      <c r="B7611" s="10">
        <f>DATE(1904,MONTH(Data_Warmte[[#This Row],[Datumtijd]]),DAY(Data_Warmte[[#This Row],[Datumtijd]]))+TIME(HOUR(Data_Warmte[[#This Row],[Datumtijd]]),MINUTE(Data_Warmte[[#This Row],[Datumtijd]]),SECOND(Data_Warmte[[#This Row],[Datumtijd]]))</f>
        <v>1779.3333333333333</v>
      </c>
      <c r="C7611" s="11">
        <v>2.3785249999999999E-4</v>
      </c>
      <c r="D7611" s="7">
        <f>Data_Warmte[[#This Row],[Fractie]]/MAX(Data_Warmte[Fractie])</f>
        <v>0.57584945920835218</v>
      </c>
    </row>
    <row r="7612" spans="1:4" x14ac:dyDescent="0.25">
      <c r="A7612" s="10">
        <v>44148.375</v>
      </c>
      <c r="B7612" s="10">
        <f>DATE(1904,MONTH(Data_Warmte[[#This Row],[Datumtijd]]),DAY(Data_Warmte[[#This Row],[Datumtijd]]))+TIME(HOUR(Data_Warmte[[#This Row],[Datumtijd]]),MINUTE(Data_Warmte[[#This Row],[Datumtijd]]),SECOND(Data_Warmte[[#This Row],[Datumtijd]]))</f>
        <v>1779.375</v>
      </c>
      <c r="C7612" s="11">
        <v>2.4802750000000001E-4</v>
      </c>
      <c r="D7612" s="7">
        <f>Data_Warmte[[#This Row],[Fractie]]/MAX(Data_Warmte[Fractie])</f>
        <v>0.60048350025246566</v>
      </c>
    </row>
    <row r="7613" spans="1:4" x14ac:dyDescent="0.25">
      <c r="A7613" s="10">
        <v>44148.416666666664</v>
      </c>
      <c r="B7613" s="10">
        <f>DATE(1904,MONTH(Data_Warmte[[#This Row],[Datumtijd]]),DAY(Data_Warmte[[#This Row],[Datumtijd]]))+TIME(HOUR(Data_Warmte[[#This Row],[Datumtijd]]),MINUTE(Data_Warmte[[#This Row],[Datumtijd]]),SECOND(Data_Warmte[[#This Row],[Datumtijd]]))</f>
        <v>1779.4166666666667</v>
      </c>
      <c r="C7613" s="11">
        <v>2.2843884E-4</v>
      </c>
      <c r="D7613" s="7">
        <f>Data_Warmte[[#This Row],[Fractie]]/MAX(Data_Warmte[Fractie])</f>
        <v>0.55305864969333218</v>
      </c>
    </row>
    <row r="7614" spans="1:4" x14ac:dyDescent="0.25">
      <c r="A7614" s="10">
        <v>44148.458333333336</v>
      </c>
      <c r="B7614" s="10">
        <f>DATE(1904,MONTH(Data_Warmte[[#This Row],[Datumtijd]]),DAY(Data_Warmte[[#This Row],[Datumtijd]]))+TIME(HOUR(Data_Warmte[[#This Row],[Datumtijd]]),MINUTE(Data_Warmte[[#This Row],[Datumtijd]]),SECOND(Data_Warmte[[#This Row],[Datumtijd]]))</f>
        <v>1779.4583333333333</v>
      </c>
      <c r="C7614" s="11">
        <v>1.9486188000000001E-4</v>
      </c>
      <c r="D7614" s="7">
        <f>Data_Warmte[[#This Row],[Fractie]]/MAX(Data_Warmte[Fractie])</f>
        <v>0.47176762160718444</v>
      </c>
    </row>
    <row r="7615" spans="1:4" x14ac:dyDescent="0.25">
      <c r="A7615" s="10">
        <v>44148.5</v>
      </c>
      <c r="B7615" s="10">
        <f>DATE(1904,MONTH(Data_Warmte[[#This Row],[Datumtijd]]),DAY(Data_Warmte[[#This Row],[Datumtijd]]))+TIME(HOUR(Data_Warmte[[#This Row],[Datumtijd]]),MINUTE(Data_Warmte[[#This Row],[Datumtijd]]),SECOND(Data_Warmte[[#This Row],[Datumtijd]]))</f>
        <v>1779.5</v>
      </c>
      <c r="C7615" s="11">
        <v>1.7132951000000001E-4</v>
      </c>
      <c r="D7615" s="7">
        <f>Data_Warmte[[#This Row],[Fractie]]/MAX(Data_Warmte[Fractie])</f>
        <v>0.41479490726366963</v>
      </c>
    </row>
    <row r="7616" spans="1:4" x14ac:dyDescent="0.25">
      <c r="A7616" s="10">
        <v>44148.541666666664</v>
      </c>
      <c r="B7616" s="10">
        <f>DATE(1904,MONTH(Data_Warmte[[#This Row],[Datumtijd]]),DAY(Data_Warmte[[#This Row],[Datumtijd]]))+TIME(HOUR(Data_Warmte[[#This Row],[Datumtijd]]),MINUTE(Data_Warmte[[#This Row],[Datumtijd]]),SECOND(Data_Warmte[[#This Row],[Datumtijd]]))</f>
        <v>1779.5416666666667</v>
      </c>
      <c r="C7616" s="11">
        <v>1.6730630000000001E-4</v>
      </c>
      <c r="D7616" s="7">
        <f>Data_Warmte[[#This Row],[Fractie]]/MAX(Data_Warmte[Fractie])</f>
        <v>0.40505457111928755</v>
      </c>
    </row>
    <row r="7617" spans="1:4" x14ac:dyDescent="0.25">
      <c r="A7617" s="10">
        <v>44148.583333333336</v>
      </c>
      <c r="B7617" s="10">
        <f>DATE(1904,MONTH(Data_Warmte[[#This Row],[Datumtijd]]),DAY(Data_Warmte[[#This Row],[Datumtijd]]))+TIME(HOUR(Data_Warmte[[#This Row],[Datumtijd]]),MINUTE(Data_Warmte[[#This Row],[Datumtijd]]),SECOND(Data_Warmte[[#This Row],[Datumtijd]]))</f>
        <v>1779.5833333333333</v>
      </c>
      <c r="C7617" s="11">
        <v>1.6173084999999995E-4</v>
      </c>
      <c r="D7617" s="7">
        <f>Data_Warmte[[#This Row],[Fractie]]/MAX(Data_Warmte[Fractie])</f>
        <v>0.39155620609330194</v>
      </c>
    </row>
    <row r="7618" spans="1:4" x14ac:dyDescent="0.25">
      <c r="A7618" s="10">
        <v>44148.625</v>
      </c>
      <c r="B7618" s="10">
        <f>DATE(1904,MONTH(Data_Warmte[[#This Row],[Datumtijd]]),DAY(Data_Warmte[[#This Row],[Datumtijd]]))+TIME(HOUR(Data_Warmte[[#This Row],[Datumtijd]]),MINUTE(Data_Warmte[[#This Row],[Datumtijd]]),SECOND(Data_Warmte[[#This Row],[Datumtijd]]))</f>
        <v>1779.625</v>
      </c>
      <c r="C7618" s="11">
        <v>1.6797636000000002E-4</v>
      </c>
      <c r="D7618" s="7">
        <f>Data_Warmte[[#This Row],[Fractie]]/MAX(Data_Warmte[Fractie])</f>
        <v>0.40667681048459653</v>
      </c>
    </row>
    <row r="7619" spans="1:4" x14ac:dyDescent="0.25">
      <c r="A7619" s="10">
        <v>44148.666666666664</v>
      </c>
      <c r="B7619" s="10">
        <f>DATE(1904,MONTH(Data_Warmte[[#This Row],[Datumtijd]]),DAY(Data_Warmte[[#This Row],[Datumtijd]]))+TIME(HOUR(Data_Warmte[[#This Row],[Datumtijd]]),MINUTE(Data_Warmte[[#This Row],[Datumtijd]]),SECOND(Data_Warmte[[#This Row],[Datumtijd]]))</f>
        <v>1779.6666666666667</v>
      </c>
      <c r="C7619" s="11">
        <v>1.8894411999999998E-4</v>
      </c>
      <c r="D7619" s="7">
        <f>Data_Warmte[[#This Row],[Fractie]]/MAX(Data_Warmte[Fractie])</f>
        <v>0.45744051175664752</v>
      </c>
    </row>
    <row r="7620" spans="1:4" x14ac:dyDescent="0.25">
      <c r="A7620" s="10">
        <v>44148.708333333336</v>
      </c>
      <c r="B7620" s="10">
        <f>DATE(1904,MONTH(Data_Warmte[[#This Row],[Datumtijd]]),DAY(Data_Warmte[[#This Row],[Datumtijd]]))+TIME(HOUR(Data_Warmte[[#This Row],[Datumtijd]]),MINUTE(Data_Warmte[[#This Row],[Datumtijd]]),SECOND(Data_Warmte[[#This Row],[Datumtijd]]))</f>
        <v>1779.7083333333333</v>
      </c>
      <c r="C7620" s="11">
        <v>2.2679704999999995E-4</v>
      </c>
      <c r="D7620" s="7">
        <f>Data_Warmte[[#This Row],[Fractie]]/MAX(Data_Warmte[Fractie])</f>
        <v>0.54908381704018072</v>
      </c>
    </row>
    <row r="7621" spans="1:4" x14ac:dyDescent="0.25">
      <c r="A7621" s="10">
        <v>44148.75</v>
      </c>
      <c r="B7621" s="10">
        <f>DATE(1904,MONTH(Data_Warmte[[#This Row],[Datumtijd]]),DAY(Data_Warmte[[#This Row],[Datumtijd]]))+TIME(HOUR(Data_Warmte[[#This Row],[Datumtijd]]),MINUTE(Data_Warmte[[#This Row],[Datumtijd]]),SECOND(Data_Warmte[[#This Row],[Datumtijd]]))</f>
        <v>1779.75</v>
      </c>
      <c r="C7621" s="11">
        <v>2.514541E-4</v>
      </c>
      <c r="D7621" s="7">
        <f>Data_Warmte[[#This Row],[Fractie]]/MAX(Data_Warmte[Fractie])</f>
        <v>0.60877942212389158</v>
      </c>
    </row>
    <row r="7622" spans="1:4" x14ac:dyDescent="0.25">
      <c r="A7622" s="10">
        <v>44148.791666666664</v>
      </c>
      <c r="B7622" s="10">
        <f>DATE(1904,MONTH(Data_Warmte[[#This Row],[Datumtijd]]),DAY(Data_Warmte[[#This Row],[Datumtijd]]))+TIME(HOUR(Data_Warmte[[#This Row],[Datumtijd]]),MINUTE(Data_Warmte[[#This Row],[Datumtijd]]),SECOND(Data_Warmte[[#This Row],[Datumtijd]]))</f>
        <v>1779.7916666666667</v>
      </c>
      <c r="C7622" s="11">
        <v>2.4081600000000001E-4</v>
      </c>
      <c r="D7622" s="7">
        <f>Data_Warmte[[#This Row],[Fractie]]/MAX(Data_Warmte[Fractie])</f>
        <v>0.58302419931982452</v>
      </c>
    </row>
    <row r="7623" spans="1:4" x14ac:dyDescent="0.25">
      <c r="A7623" s="10">
        <v>44148.833333333336</v>
      </c>
      <c r="B7623" s="10">
        <f>DATE(1904,MONTH(Data_Warmte[[#This Row],[Datumtijd]]),DAY(Data_Warmte[[#This Row],[Datumtijd]]))+TIME(HOUR(Data_Warmte[[#This Row],[Datumtijd]]),MINUTE(Data_Warmte[[#This Row],[Datumtijd]]),SECOND(Data_Warmte[[#This Row],[Datumtijd]]))</f>
        <v>1779.8333333333333</v>
      </c>
      <c r="C7623" s="11">
        <v>2.2660523999999999E-4</v>
      </c>
      <c r="D7623" s="7">
        <f>Data_Warmte[[#This Row],[Fractie]]/MAX(Data_Warmte[Fractie])</f>
        <v>0.54861943812984459</v>
      </c>
    </row>
    <row r="7624" spans="1:4" x14ac:dyDescent="0.25">
      <c r="A7624" s="10">
        <v>44148.875</v>
      </c>
      <c r="B7624" s="10">
        <f>DATE(1904,MONTH(Data_Warmte[[#This Row],[Datumtijd]]),DAY(Data_Warmte[[#This Row],[Datumtijd]]))+TIME(HOUR(Data_Warmte[[#This Row],[Datumtijd]]),MINUTE(Data_Warmte[[#This Row],[Datumtijd]]),SECOND(Data_Warmte[[#This Row],[Datumtijd]]))</f>
        <v>1779.875</v>
      </c>
      <c r="C7624" s="11">
        <v>2.0285425000000001E-4</v>
      </c>
      <c r="D7624" s="7">
        <f>Data_Warmte[[#This Row],[Fractie]]/MAX(Data_Warmte[Fractie])</f>
        <v>0.49111743690150783</v>
      </c>
    </row>
    <row r="7625" spans="1:4" x14ac:dyDescent="0.25">
      <c r="A7625" s="10">
        <v>44148.916666666664</v>
      </c>
      <c r="B7625" s="10">
        <f>DATE(1904,MONTH(Data_Warmte[[#This Row],[Datumtijd]]),DAY(Data_Warmte[[#This Row],[Datumtijd]]))+TIME(HOUR(Data_Warmte[[#This Row],[Datumtijd]]),MINUTE(Data_Warmte[[#This Row],[Datumtijd]]),SECOND(Data_Warmte[[#This Row],[Datumtijd]]))</f>
        <v>1779.9166666666667</v>
      </c>
      <c r="C7625" s="11">
        <v>1.6940675999999998E-4</v>
      </c>
      <c r="D7625" s="7">
        <f>Data_Warmte[[#This Row],[Fractie]]/MAX(Data_Warmte[Fractie])</f>
        <v>0.41013986034302397</v>
      </c>
    </row>
    <row r="7626" spans="1:4" x14ac:dyDescent="0.25">
      <c r="A7626" s="10">
        <v>44148.958333333336</v>
      </c>
      <c r="B7626" s="10">
        <f>DATE(1904,MONTH(Data_Warmte[[#This Row],[Datumtijd]]),DAY(Data_Warmte[[#This Row],[Datumtijd]]))+TIME(HOUR(Data_Warmte[[#This Row],[Datumtijd]]),MINUTE(Data_Warmte[[#This Row],[Datumtijd]]),SECOND(Data_Warmte[[#This Row],[Datumtijd]]))</f>
        <v>1779.9583333333333</v>
      </c>
      <c r="C7626" s="11">
        <v>1.2083284E-4</v>
      </c>
      <c r="D7626" s="7">
        <f>Data_Warmte[[#This Row],[Fractie]]/MAX(Data_Warmte[Fractie])</f>
        <v>0.29254065258346812</v>
      </c>
    </row>
    <row r="7627" spans="1:4" x14ac:dyDescent="0.25">
      <c r="A7627" s="10">
        <v>44149</v>
      </c>
      <c r="B7627" s="10">
        <f>DATE(1904,MONTH(Data_Warmte[[#This Row],[Datumtijd]]),DAY(Data_Warmte[[#This Row],[Datumtijd]]))+TIME(HOUR(Data_Warmte[[#This Row],[Datumtijd]]),MINUTE(Data_Warmte[[#This Row],[Datumtijd]]),SECOND(Data_Warmte[[#This Row],[Datumtijd]]))</f>
        <v>1780</v>
      </c>
      <c r="C7627" s="11">
        <v>7.2372679999999998E-5</v>
      </c>
      <c r="D7627" s="7">
        <f>Data_Warmte[[#This Row],[Fractie]]/MAX(Data_Warmte[Fractie])</f>
        <v>0.17521686187641133</v>
      </c>
    </row>
    <row r="7628" spans="1:4" x14ac:dyDescent="0.25">
      <c r="A7628" s="10">
        <v>44149.041666666664</v>
      </c>
      <c r="B7628" s="10">
        <f>DATE(1904,MONTH(Data_Warmte[[#This Row],[Datumtijd]]),DAY(Data_Warmte[[#This Row],[Datumtijd]]))+TIME(HOUR(Data_Warmte[[#This Row],[Datumtijd]]),MINUTE(Data_Warmte[[#This Row],[Datumtijd]]),SECOND(Data_Warmte[[#This Row],[Datumtijd]]))</f>
        <v>1780.0416666666667</v>
      </c>
      <c r="C7628" s="11">
        <v>6.3083560000000004E-5</v>
      </c>
      <c r="D7628" s="7">
        <f>Data_Warmte[[#This Row],[Fractie]]/MAX(Data_Warmte[Fractie])</f>
        <v>0.15272756818169933</v>
      </c>
    </row>
    <row r="7629" spans="1:4" x14ac:dyDescent="0.25">
      <c r="A7629" s="10">
        <v>44149.083333333336</v>
      </c>
      <c r="B7629" s="10">
        <f>DATE(1904,MONTH(Data_Warmte[[#This Row],[Datumtijd]]),DAY(Data_Warmte[[#This Row],[Datumtijd]]))+TIME(HOUR(Data_Warmte[[#This Row],[Datumtijd]]),MINUTE(Data_Warmte[[#This Row],[Datumtijd]]),SECOND(Data_Warmte[[#This Row],[Datumtijd]]))</f>
        <v>1780.0833333333333</v>
      </c>
      <c r="C7629" s="11">
        <v>5.7086219999999997E-5</v>
      </c>
      <c r="D7629" s="7">
        <f>Data_Warmte[[#This Row],[Fractie]]/MAX(Data_Warmte[Fractie])</f>
        <v>0.13820779228828378</v>
      </c>
    </row>
    <row r="7630" spans="1:4" x14ac:dyDescent="0.25">
      <c r="A7630" s="10">
        <v>44149.125</v>
      </c>
      <c r="B7630" s="10">
        <f>DATE(1904,MONTH(Data_Warmte[[#This Row],[Datumtijd]]),DAY(Data_Warmte[[#This Row],[Datumtijd]]))+TIME(HOUR(Data_Warmte[[#This Row],[Datumtijd]]),MINUTE(Data_Warmte[[#This Row],[Datumtijd]]),SECOND(Data_Warmte[[#This Row],[Datumtijd]]))</f>
        <v>1780.125</v>
      </c>
      <c r="C7630" s="11">
        <v>6.0362099999999996E-5</v>
      </c>
      <c r="D7630" s="7">
        <f>Data_Warmte[[#This Row],[Fractie]]/MAX(Data_Warmte[Fractie])</f>
        <v>0.14613881561758013</v>
      </c>
    </row>
    <row r="7631" spans="1:4" x14ac:dyDescent="0.25">
      <c r="A7631" s="10">
        <v>44149.166666666664</v>
      </c>
      <c r="B7631" s="10">
        <f>DATE(1904,MONTH(Data_Warmte[[#This Row],[Datumtijd]]),DAY(Data_Warmte[[#This Row],[Datumtijd]]))+TIME(HOUR(Data_Warmte[[#This Row],[Datumtijd]]),MINUTE(Data_Warmte[[#This Row],[Datumtijd]]),SECOND(Data_Warmte[[#This Row],[Datumtijd]]))</f>
        <v>1780.1666666666667</v>
      </c>
      <c r="C7631" s="11">
        <v>6.3786839999999993E-5</v>
      </c>
      <c r="D7631" s="7">
        <f>Data_Warmte[[#This Row],[Fractie]]/MAX(Data_Warmte[Fractie])</f>
        <v>0.15443023436209283</v>
      </c>
    </row>
    <row r="7632" spans="1:4" x14ac:dyDescent="0.25">
      <c r="A7632" s="10">
        <v>44149.208333333336</v>
      </c>
      <c r="B7632" s="10">
        <f>DATE(1904,MONTH(Data_Warmte[[#This Row],[Datumtijd]]),DAY(Data_Warmte[[#This Row],[Datumtijd]]))+TIME(HOUR(Data_Warmte[[#This Row],[Datumtijd]]),MINUTE(Data_Warmte[[#This Row],[Datumtijd]]),SECOND(Data_Warmte[[#This Row],[Datumtijd]]))</f>
        <v>1780.2083333333333</v>
      </c>
      <c r="C7632" s="11">
        <v>7.0565699999999994E-5</v>
      </c>
      <c r="D7632" s="7">
        <f>Data_Warmte[[#This Row],[Fractie]]/MAX(Data_Warmte[Fractie])</f>
        <v>0.17084209829057428</v>
      </c>
    </row>
    <row r="7633" spans="1:4" x14ac:dyDescent="0.25">
      <c r="A7633" s="10">
        <v>44149.25</v>
      </c>
      <c r="B7633" s="10">
        <f>DATE(1904,MONTH(Data_Warmte[[#This Row],[Datumtijd]]),DAY(Data_Warmte[[#This Row],[Datumtijd]]))+TIME(HOUR(Data_Warmte[[#This Row],[Datumtijd]]),MINUTE(Data_Warmte[[#This Row],[Datumtijd]]),SECOND(Data_Warmte[[#This Row],[Datumtijd]]))</f>
        <v>1780.25</v>
      </c>
      <c r="C7633" s="11">
        <v>9.122255E-5</v>
      </c>
      <c r="D7633" s="7">
        <f>Data_Warmte[[#This Row],[Fractie]]/MAX(Data_Warmte[Fractie])</f>
        <v>0.22085307526768427</v>
      </c>
    </row>
    <row r="7634" spans="1:4" x14ac:dyDescent="0.25">
      <c r="A7634" s="10">
        <v>44149.291666666664</v>
      </c>
      <c r="B7634" s="10">
        <f>DATE(1904,MONTH(Data_Warmte[[#This Row],[Datumtijd]]),DAY(Data_Warmte[[#This Row],[Datumtijd]]))+TIME(HOUR(Data_Warmte[[#This Row],[Datumtijd]]),MINUTE(Data_Warmte[[#This Row],[Datumtijd]]),SECOND(Data_Warmte[[#This Row],[Datumtijd]]))</f>
        <v>1780.2916666666667</v>
      </c>
      <c r="C7634" s="11">
        <v>1.4276647999999999E-4</v>
      </c>
      <c r="D7634" s="7">
        <f>Data_Warmte[[#This Row],[Fractie]]/MAX(Data_Warmte[Fractie])</f>
        <v>0.34564278408290866</v>
      </c>
    </row>
    <row r="7635" spans="1:4" x14ac:dyDescent="0.25">
      <c r="A7635" s="10">
        <v>44149.333333333336</v>
      </c>
      <c r="B7635" s="10">
        <f>DATE(1904,MONTH(Data_Warmte[[#This Row],[Datumtijd]]),DAY(Data_Warmte[[#This Row],[Datumtijd]]))+TIME(HOUR(Data_Warmte[[#This Row],[Datumtijd]]),MINUTE(Data_Warmte[[#This Row],[Datumtijd]]),SECOND(Data_Warmte[[#This Row],[Datumtijd]]))</f>
        <v>1780.3333333333333</v>
      </c>
      <c r="C7635" s="11">
        <v>2.2021356000000001E-4</v>
      </c>
      <c r="D7635" s="7">
        <f>Data_Warmte[[#This Row],[Fractie]]/MAX(Data_Warmte[Fractie])</f>
        <v>0.53314495091010616</v>
      </c>
    </row>
    <row r="7636" spans="1:4" x14ac:dyDescent="0.25">
      <c r="A7636" s="10">
        <v>44149.375</v>
      </c>
      <c r="B7636" s="10">
        <f>DATE(1904,MONTH(Data_Warmte[[#This Row],[Datumtijd]]),DAY(Data_Warmte[[#This Row],[Datumtijd]]))+TIME(HOUR(Data_Warmte[[#This Row],[Datumtijd]]),MINUTE(Data_Warmte[[#This Row],[Datumtijd]]),SECOND(Data_Warmte[[#This Row],[Datumtijd]]))</f>
        <v>1780.375</v>
      </c>
      <c r="C7636" s="11">
        <v>2.7097127999999997E-4</v>
      </c>
      <c r="D7636" s="7">
        <f>Data_Warmte[[#This Row],[Fractie]]/MAX(Data_Warmte[Fractie])</f>
        <v>0.65603121703154255</v>
      </c>
    </row>
    <row r="7637" spans="1:4" x14ac:dyDescent="0.25">
      <c r="A7637" s="10">
        <v>44149.416666666664</v>
      </c>
      <c r="B7637" s="10">
        <f>DATE(1904,MONTH(Data_Warmte[[#This Row],[Datumtijd]]),DAY(Data_Warmte[[#This Row],[Datumtijd]]))+TIME(HOUR(Data_Warmte[[#This Row],[Datumtijd]]),MINUTE(Data_Warmte[[#This Row],[Datumtijd]]),SECOND(Data_Warmte[[#This Row],[Datumtijd]]))</f>
        <v>1780.4166666666667</v>
      </c>
      <c r="C7637" s="11">
        <v>2.7089369999999999E-4</v>
      </c>
      <c r="D7637" s="7">
        <f>Data_Warmte[[#This Row],[Fractie]]/MAX(Data_Warmte[Fractie])</f>
        <v>0.65584339306061357</v>
      </c>
    </row>
    <row r="7638" spans="1:4" x14ac:dyDescent="0.25">
      <c r="A7638" s="10">
        <v>44149.458333333336</v>
      </c>
      <c r="B7638" s="10">
        <f>DATE(1904,MONTH(Data_Warmte[[#This Row],[Datumtijd]]),DAY(Data_Warmte[[#This Row],[Datumtijd]]))+TIME(HOUR(Data_Warmte[[#This Row],[Datumtijd]]),MINUTE(Data_Warmte[[#This Row],[Datumtijd]]),SECOND(Data_Warmte[[#This Row],[Datumtijd]]))</f>
        <v>1780.4583333333333</v>
      </c>
      <c r="C7638" s="11">
        <v>2.3724480000000001E-4</v>
      </c>
      <c r="D7638" s="7">
        <f>Data_Warmte[[#This Row],[Fractie]]/MAX(Data_Warmte[Fractie])</f>
        <v>0.574378195646435</v>
      </c>
    </row>
    <row r="7639" spans="1:4" x14ac:dyDescent="0.25">
      <c r="A7639" s="10">
        <v>44149.5</v>
      </c>
      <c r="B7639" s="10">
        <f>DATE(1904,MONTH(Data_Warmte[[#This Row],[Datumtijd]]),DAY(Data_Warmte[[#This Row],[Datumtijd]]))+TIME(HOUR(Data_Warmte[[#This Row],[Datumtijd]]),MINUTE(Data_Warmte[[#This Row],[Datumtijd]]),SECOND(Data_Warmte[[#This Row],[Datumtijd]]))</f>
        <v>1780.5</v>
      </c>
      <c r="C7639" s="11">
        <v>2.1508047999999999E-4</v>
      </c>
      <c r="D7639" s="7">
        <f>Data_Warmte[[#This Row],[Fractie]]/MAX(Data_Warmte[Fractie])</f>
        <v>0.52071757956831566</v>
      </c>
    </row>
    <row r="7640" spans="1:4" x14ac:dyDescent="0.25">
      <c r="A7640" s="10">
        <v>44149.541666666664</v>
      </c>
      <c r="B7640" s="10">
        <f>DATE(1904,MONTH(Data_Warmte[[#This Row],[Datumtijd]]),DAY(Data_Warmte[[#This Row],[Datumtijd]]))+TIME(HOUR(Data_Warmte[[#This Row],[Datumtijd]]),MINUTE(Data_Warmte[[#This Row],[Datumtijd]]),SECOND(Data_Warmte[[#This Row],[Datumtijd]]))</f>
        <v>1780.5416666666667</v>
      </c>
      <c r="C7640" s="11">
        <v>1.9885524999999998E-4</v>
      </c>
      <c r="D7640" s="7">
        <f>Data_Warmte[[#This Row],[Fractie]]/MAX(Data_Warmte[Fractie])</f>
        <v>0.48143571403807683</v>
      </c>
    </row>
    <row r="7641" spans="1:4" x14ac:dyDescent="0.25">
      <c r="A7641" s="10">
        <v>44149.583333333336</v>
      </c>
      <c r="B7641" s="10">
        <f>DATE(1904,MONTH(Data_Warmte[[#This Row],[Datumtijd]]),DAY(Data_Warmte[[#This Row],[Datumtijd]]))+TIME(HOUR(Data_Warmte[[#This Row],[Datumtijd]]),MINUTE(Data_Warmte[[#This Row],[Datumtijd]]),SECOND(Data_Warmte[[#This Row],[Datumtijd]]))</f>
        <v>1780.5833333333333</v>
      </c>
      <c r="C7641" s="11">
        <v>1.8126324000000002E-4</v>
      </c>
      <c r="D7641" s="7">
        <f>Data_Warmte[[#This Row],[Fractie]]/MAX(Data_Warmte[Fractie])</f>
        <v>0.43884482495813065</v>
      </c>
    </row>
    <row r="7642" spans="1:4" x14ac:dyDescent="0.25">
      <c r="A7642" s="10">
        <v>44149.625</v>
      </c>
      <c r="B7642" s="10">
        <f>DATE(1904,MONTH(Data_Warmte[[#This Row],[Datumtijd]]),DAY(Data_Warmte[[#This Row],[Datumtijd]]))+TIME(HOUR(Data_Warmte[[#This Row],[Datumtijd]]),MINUTE(Data_Warmte[[#This Row],[Datumtijd]]),SECOND(Data_Warmte[[#This Row],[Datumtijd]]))</f>
        <v>1780.625</v>
      </c>
      <c r="C7642" s="11">
        <v>1.7479304000000002E-4</v>
      </c>
      <c r="D7642" s="7">
        <f>Data_Warmte[[#This Row],[Fractie]]/MAX(Data_Warmte[Fractie])</f>
        <v>0.42318023799364685</v>
      </c>
    </row>
    <row r="7643" spans="1:4" x14ac:dyDescent="0.25">
      <c r="A7643" s="10">
        <v>44149.666666666664</v>
      </c>
      <c r="B7643" s="10">
        <f>DATE(1904,MONTH(Data_Warmte[[#This Row],[Datumtijd]]),DAY(Data_Warmte[[#This Row],[Datumtijd]]))+TIME(HOUR(Data_Warmte[[#This Row],[Datumtijd]]),MINUTE(Data_Warmte[[#This Row],[Datumtijd]]),SECOND(Data_Warmte[[#This Row],[Datumtijd]]))</f>
        <v>1780.6666666666667</v>
      </c>
      <c r="C7643" s="11">
        <v>1.8494011999999998E-4</v>
      </c>
      <c r="D7643" s="7">
        <f>Data_Warmte[[#This Row],[Fractie]]/MAX(Data_Warmte[Fractie])</f>
        <v>0.44774668371334231</v>
      </c>
    </row>
    <row r="7644" spans="1:4" x14ac:dyDescent="0.25">
      <c r="A7644" s="10">
        <v>44149.708333333336</v>
      </c>
      <c r="B7644" s="10">
        <f>DATE(1904,MONTH(Data_Warmte[[#This Row],[Datumtijd]]),DAY(Data_Warmte[[#This Row],[Datumtijd]]))+TIME(HOUR(Data_Warmte[[#This Row],[Datumtijd]]),MINUTE(Data_Warmte[[#This Row],[Datumtijd]]),SECOND(Data_Warmte[[#This Row],[Datumtijd]]))</f>
        <v>1780.7083333333333</v>
      </c>
      <c r="C7644" s="11">
        <v>2.0950951999999998E-4</v>
      </c>
      <c r="D7644" s="7">
        <f>Data_Warmte[[#This Row],[Fractie]]/MAX(Data_Warmte[Fractie])</f>
        <v>0.50723008499385736</v>
      </c>
    </row>
    <row r="7645" spans="1:4" x14ac:dyDescent="0.25">
      <c r="A7645" s="10">
        <v>44149.75</v>
      </c>
      <c r="B7645" s="10">
        <f>DATE(1904,MONTH(Data_Warmte[[#This Row],[Datumtijd]]),DAY(Data_Warmte[[#This Row],[Datumtijd]]))+TIME(HOUR(Data_Warmte[[#This Row],[Datumtijd]]),MINUTE(Data_Warmte[[#This Row],[Datumtijd]]),SECOND(Data_Warmte[[#This Row],[Datumtijd]]))</f>
        <v>1780.75</v>
      </c>
      <c r="C7645" s="11">
        <v>2.3197315999999999E-4</v>
      </c>
      <c r="D7645" s="7">
        <f>Data_Warmte[[#This Row],[Fractie]]/MAX(Data_Warmte[Fractie])</f>
        <v>0.56161536555996916</v>
      </c>
    </row>
    <row r="7646" spans="1:4" x14ac:dyDescent="0.25">
      <c r="A7646" s="10">
        <v>44149.791666666664</v>
      </c>
      <c r="B7646" s="10">
        <f>DATE(1904,MONTH(Data_Warmte[[#This Row],[Datumtijd]]),DAY(Data_Warmte[[#This Row],[Datumtijd]]))+TIME(HOUR(Data_Warmte[[#This Row],[Datumtijd]]),MINUTE(Data_Warmte[[#This Row],[Datumtijd]]),SECOND(Data_Warmte[[#This Row],[Datumtijd]]))</f>
        <v>1780.7916666666667</v>
      </c>
      <c r="C7646" s="11">
        <v>2.2802271999999998E-4</v>
      </c>
      <c r="D7646" s="7">
        <f>Data_Warmte[[#This Row],[Fractie]]/MAX(Data_Warmte[Fractie])</f>
        <v>0.55205120820347697</v>
      </c>
    </row>
    <row r="7647" spans="1:4" x14ac:dyDescent="0.25">
      <c r="A7647" s="10">
        <v>44149.833333333336</v>
      </c>
      <c r="B7647" s="10">
        <f>DATE(1904,MONTH(Data_Warmte[[#This Row],[Datumtijd]]),DAY(Data_Warmte[[#This Row],[Datumtijd]]))+TIME(HOUR(Data_Warmte[[#This Row],[Datumtijd]]),MINUTE(Data_Warmte[[#This Row],[Datumtijd]]),SECOND(Data_Warmte[[#This Row],[Datumtijd]]))</f>
        <v>1780.8333333333333</v>
      </c>
      <c r="C7647" s="11">
        <v>2.1600720000000001E-4</v>
      </c>
      <c r="D7647" s="7">
        <f>Data_Warmte[[#This Row],[Fractie]]/MAX(Data_Warmte[Fractie])</f>
        <v>0.52296120202693008</v>
      </c>
    </row>
    <row r="7648" spans="1:4" x14ac:dyDescent="0.25">
      <c r="A7648" s="10">
        <v>44149.875</v>
      </c>
      <c r="B7648" s="10">
        <f>DATE(1904,MONTH(Data_Warmte[[#This Row],[Datumtijd]]),DAY(Data_Warmte[[#This Row],[Datumtijd]]))+TIME(HOUR(Data_Warmte[[#This Row],[Datumtijd]]),MINUTE(Data_Warmte[[#This Row],[Datumtijd]]),SECOND(Data_Warmte[[#This Row],[Datumtijd]]))</f>
        <v>1780.875</v>
      </c>
      <c r="C7648" s="11">
        <v>1.9541269999999997E-4</v>
      </c>
      <c r="D7648" s="7">
        <f>Data_Warmte[[#This Row],[Fractie]]/MAX(Data_Warmte[Fractie])</f>
        <v>0.47310117664285201</v>
      </c>
    </row>
    <row r="7649" spans="1:4" x14ac:dyDescent="0.25">
      <c r="A7649" s="10">
        <v>44149.916666666664</v>
      </c>
      <c r="B7649" s="10">
        <f>DATE(1904,MONTH(Data_Warmte[[#This Row],[Datumtijd]]),DAY(Data_Warmte[[#This Row],[Datumtijd]]))+TIME(HOUR(Data_Warmte[[#This Row],[Datumtijd]]),MINUTE(Data_Warmte[[#This Row],[Datumtijd]]),SECOND(Data_Warmte[[#This Row],[Datumtijd]]))</f>
        <v>1780.9166666666667</v>
      </c>
      <c r="C7649" s="11">
        <v>1.6869969999999999E-4</v>
      </c>
      <c r="D7649" s="7">
        <f>Data_Warmte[[#This Row],[Fractie]]/MAX(Data_Warmte[Fractie])</f>
        <v>0.40842804264664551</v>
      </c>
    </row>
    <row r="7650" spans="1:4" x14ac:dyDescent="0.25">
      <c r="A7650" s="10">
        <v>44149.958333333336</v>
      </c>
      <c r="B7650" s="10">
        <f>DATE(1904,MONTH(Data_Warmte[[#This Row],[Datumtijd]]),DAY(Data_Warmte[[#This Row],[Datumtijd]]))+TIME(HOUR(Data_Warmte[[#This Row],[Datumtijd]]),MINUTE(Data_Warmte[[#This Row],[Datumtijd]]),SECOND(Data_Warmte[[#This Row],[Datumtijd]]))</f>
        <v>1780.9583333333333</v>
      </c>
      <c r="C7650" s="11">
        <v>1.3568018000000001E-4</v>
      </c>
      <c r="D7650" s="7">
        <f>Data_Warmte[[#This Row],[Fractie]]/MAX(Data_Warmte[Fractie])</f>
        <v>0.32848659685431897</v>
      </c>
    </row>
    <row r="7651" spans="1:4" x14ac:dyDescent="0.25">
      <c r="A7651" s="10">
        <v>44150</v>
      </c>
      <c r="B7651" s="10">
        <f>DATE(1904,MONTH(Data_Warmte[[#This Row],[Datumtijd]]),DAY(Data_Warmte[[#This Row],[Datumtijd]]))+TIME(HOUR(Data_Warmte[[#This Row],[Datumtijd]]),MINUTE(Data_Warmte[[#This Row],[Datumtijd]]),SECOND(Data_Warmte[[#This Row],[Datumtijd]]))</f>
        <v>1781</v>
      </c>
      <c r="C7651" s="11">
        <v>9.0818760000000009E-5</v>
      </c>
      <c r="D7651" s="7">
        <f>Data_Warmte[[#This Row],[Fractie]]/MAX(Data_Warmte[Fractie])</f>
        <v>0.21987548515139901</v>
      </c>
    </row>
    <row r="7652" spans="1:4" x14ac:dyDescent="0.25">
      <c r="A7652" s="10">
        <v>44150.041666666664</v>
      </c>
      <c r="B7652" s="10">
        <f>DATE(1904,MONTH(Data_Warmte[[#This Row],[Datumtijd]]),DAY(Data_Warmte[[#This Row],[Datumtijd]]))+TIME(HOUR(Data_Warmte[[#This Row],[Datumtijd]]),MINUTE(Data_Warmte[[#This Row],[Datumtijd]]),SECOND(Data_Warmte[[#This Row],[Datumtijd]]))</f>
        <v>1781.0416666666667</v>
      </c>
      <c r="C7652" s="11">
        <v>7.005975E-5</v>
      </c>
      <c r="D7652" s="7">
        <f>Data_Warmte[[#This Row],[Fractie]]/MAX(Data_Warmte[Fractie])</f>
        <v>0.16961717513909821</v>
      </c>
    </row>
    <row r="7653" spans="1:4" x14ac:dyDescent="0.25">
      <c r="A7653" s="10">
        <v>44150.083333333336</v>
      </c>
      <c r="B7653" s="10">
        <f>DATE(1904,MONTH(Data_Warmte[[#This Row],[Datumtijd]]),DAY(Data_Warmte[[#This Row],[Datumtijd]]))+TIME(HOUR(Data_Warmte[[#This Row],[Datumtijd]]),MINUTE(Data_Warmte[[#This Row],[Datumtijd]]),SECOND(Data_Warmte[[#This Row],[Datumtijd]]))</f>
        <v>1781.0833333333333</v>
      </c>
      <c r="C7653" s="11">
        <v>6.396575E-5</v>
      </c>
      <c r="D7653" s="7">
        <f>Data_Warmte[[#This Row],[Fractie]]/MAX(Data_Warmte[Fractie])</f>
        <v>0.15486338190835353</v>
      </c>
    </row>
    <row r="7654" spans="1:4" x14ac:dyDescent="0.25">
      <c r="A7654" s="10">
        <v>44150.125</v>
      </c>
      <c r="B7654" s="10">
        <f>DATE(1904,MONTH(Data_Warmte[[#This Row],[Datumtijd]]),DAY(Data_Warmte[[#This Row],[Datumtijd]]))+TIME(HOUR(Data_Warmte[[#This Row],[Datumtijd]]),MINUTE(Data_Warmte[[#This Row],[Datumtijd]]),SECOND(Data_Warmte[[#This Row],[Datumtijd]]))</f>
        <v>1781.125</v>
      </c>
      <c r="C7654" s="11">
        <v>5.9267079999999999E-5</v>
      </c>
      <c r="D7654" s="7">
        <f>Data_Warmte[[#This Row],[Fractie]]/MAX(Data_Warmte[Fractie])</f>
        <v>0.1434877328043983</v>
      </c>
    </row>
    <row r="7655" spans="1:4" x14ac:dyDescent="0.25">
      <c r="A7655" s="10">
        <v>44150.166666666664</v>
      </c>
      <c r="B7655" s="10">
        <f>DATE(1904,MONTH(Data_Warmte[[#This Row],[Datumtijd]]),DAY(Data_Warmte[[#This Row],[Datumtijd]]))+TIME(HOUR(Data_Warmte[[#This Row],[Datumtijd]]),MINUTE(Data_Warmte[[#This Row],[Datumtijd]]),SECOND(Data_Warmte[[#This Row],[Datumtijd]]))</f>
        <v>1781.1666666666667</v>
      </c>
      <c r="C7655" s="11">
        <v>6.3451699999999994E-5</v>
      </c>
      <c r="D7655" s="7">
        <f>Data_Warmte[[#This Row],[Fractie]]/MAX(Data_Warmte[Fractie])</f>
        <v>0.15361884836548112</v>
      </c>
    </row>
    <row r="7656" spans="1:4" x14ac:dyDescent="0.25">
      <c r="A7656" s="10">
        <v>44150.208333333336</v>
      </c>
      <c r="B7656" s="10">
        <f>DATE(1904,MONTH(Data_Warmte[[#This Row],[Datumtijd]]),DAY(Data_Warmte[[#This Row],[Datumtijd]]))+TIME(HOUR(Data_Warmte[[#This Row],[Datumtijd]]),MINUTE(Data_Warmte[[#This Row],[Datumtijd]]),SECOND(Data_Warmte[[#This Row],[Datumtijd]]))</f>
        <v>1781.2083333333333</v>
      </c>
      <c r="C7656" s="11">
        <v>6.8692270000000004E-5</v>
      </c>
      <c r="D7656" s="7">
        <f>Data_Warmte[[#This Row],[Fractie]]/MAX(Data_Warmte[Fractie])</f>
        <v>0.16630645686420836</v>
      </c>
    </row>
    <row r="7657" spans="1:4" x14ac:dyDescent="0.25">
      <c r="A7657" s="10">
        <v>44150.25</v>
      </c>
      <c r="B7657" s="10">
        <f>DATE(1904,MONTH(Data_Warmte[[#This Row],[Datumtijd]]),DAY(Data_Warmte[[#This Row],[Datumtijd]]))+TIME(HOUR(Data_Warmte[[#This Row],[Datumtijd]]),MINUTE(Data_Warmte[[#This Row],[Datumtijd]]),SECOND(Data_Warmte[[#This Row],[Datumtijd]]))</f>
        <v>1781.25</v>
      </c>
      <c r="C7657" s="11">
        <v>8.3029199999999994E-5</v>
      </c>
      <c r="D7657" s="7">
        <f>Data_Warmte[[#This Row],[Fractie]]/MAX(Data_Warmte[Fractie])</f>
        <v>0.2010166801631352</v>
      </c>
    </row>
    <row r="7658" spans="1:4" x14ac:dyDescent="0.25">
      <c r="A7658" s="10">
        <v>44150.291666666664</v>
      </c>
      <c r="B7658" s="10">
        <f>DATE(1904,MONTH(Data_Warmte[[#This Row],[Datumtijd]]),DAY(Data_Warmte[[#This Row],[Datumtijd]]))+TIME(HOUR(Data_Warmte[[#This Row],[Datumtijd]]),MINUTE(Data_Warmte[[#This Row],[Datumtijd]]),SECOND(Data_Warmte[[#This Row],[Datumtijd]]))</f>
        <v>1781.2916666666667</v>
      </c>
      <c r="C7658" s="11">
        <v>1.3310988000000002E-4</v>
      </c>
      <c r="D7658" s="7">
        <f>Data_Warmte[[#This Row],[Fractie]]/MAX(Data_Warmte[Fractie])</f>
        <v>0.3222638080881583</v>
      </c>
    </row>
    <row r="7659" spans="1:4" x14ac:dyDescent="0.25">
      <c r="A7659" s="10">
        <v>44150.333333333336</v>
      </c>
      <c r="B7659" s="10">
        <f>DATE(1904,MONTH(Data_Warmte[[#This Row],[Datumtijd]]),DAY(Data_Warmte[[#This Row],[Datumtijd]]))+TIME(HOUR(Data_Warmte[[#This Row],[Datumtijd]]),MINUTE(Data_Warmte[[#This Row],[Datumtijd]]),SECOND(Data_Warmte[[#This Row],[Datumtijd]]))</f>
        <v>1781.3333333333333</v>
      </c>
      <c r="C7659" s="11">
        <v>2.0544651999999998E-4</v>
      </c>
      <c r="D7659" s="7">
        <f>Data_Warmte[[#This Row],[Fractie]]/MAX(Data_Warmte[Fractie])</f>
        <v>0.49739341582803592</v>
      </c>
    </row>
    <row r="7660" spans="1:4" x14ac:dyDescent="0.25">
      <c r="A7660" s="10">
        <v>44150.375</v>
      </c>
      <c r="B7660" s="10">
        <f>DATE(1904,MONTH(Data_Warmte[[#This Row],[Datumtijd]]),DAY(Data_Warmte[[#This Row],[Datumtijd]]))+TIME(HOUR(Data_Warmte[[#This Row],[Datumtijd]]),MINUTE(Data_Warmte[[#This Row],[Datumtijd]]),SECOND(Data_Warmte[[#This Row],[Datumtijd]]))</f>
        <v>1781.375</v>
      </c>
      <c r="C7660" s="11">
        <v>2.662699E-4</v>
      </c>
      <c r="D7660" s="7">
        <f>Data_Warmte[[#This Row],[Fractie]]/MAX(Data_Warmte[Fractie])</f>
        <v>0.64464900692009552</v>
      </c>
    </row>
    <row r="7661" spans="1:4" x14ac:dyDescent="0.25">
      <c r="A7661" s="10">
        <v>44150.416666666664</v>
      </c>
      <c r="B7661" s="10">
        <f>DATE(1904,MONTH(Data_Warmte[[#This Row],[Datumtijd]]),DAY(Data_Warmte[[#This Row],[Datumtijd]]))+TIME(HOUR(Data_Warmte[[#This Row],[Datumtijd]]),MINUTE(Data_Warmte[[#This Row],[Datumtijd]]),SECOND(Data_Warmte[[#This Row],[Datumtijd]]))</f>
        <v>1781.4166666666667</v>
      </c>
      <c r="C7661" s="11">
        <v>2.7366632000000001E-4</v>
      </c>
      <c r="D7661" s="7">
        <f>Data_Warmte[[#This Row],[Fractie]]/MAX(Data_Warmte[Fractie])</f>
        <v>0.66255600582520624</v>
      </c>
    </row>
    <row r="7662" spans="1:4" x14ac:dyDescent="0.25">
      <c r="A7662" s="10">
        <v>44150.458333333336</v>
      </c>
      <c r="B7662" s="10">
        <f>DATE(1904,MONTH(Data_Warmte[[#This Row],[Datumtijd]]),DAY(Data_Warmte[[#This Row],[Datumtijd]]))+TIME(HOUR(Data_Warmte[[#This Row],[Datumtijd]]),MINUTE(Data_Warmte[[#This Row],[Datumtijd]]),SECOND(Data_Warmte[[#This Row],[Datumtijd]]))</f>
        <v>1781.4583333333333</v>
      </c>
      <c r="C7662" s="11">
        <v>2.4903918999999994E-4</v>
      </c>
      <c r="D7662" s="7">
        <f>Data_Warmte[[#This Row],[Fractie]]/MAX(Data_Warmte[Fractie])</f>
        <v>0.60293283813786291</v>
      </c>
    </row>
    <row r="7663" spans="1:4" x14ac:dyDescent="0.25">
      <c r="A7663" s="10">
        <v>44150.5</v>
      </c>
      <c r="B7663" s="10">
        <f>DATE(1904,MONTH(Data_Warmte[[#This Row],[Datumtijd]]),DAY(Data_Warmte[[#This Row],[Datumtijd]]))+TIME(HOUR(Data_Warmte[[#This Row],[Datumtijd]]),MINUTE(Data_Warmte[[#This Row],[Datumtijd]]),SECOND(Data_Warmte[[#This Row],[Datumtijd]]))</f>
        <v>1781.5</v>
      </c>
      <c r="C7663" s="11">
        <v>2.226184E-4</v>
      </c>
      <c r="D7663" s="7">
        <f>Data_Warmte[[#This Row],[Fractie]]/MAX(Data_Warmte[Fractie])</f>
        <v>0.53896715506386794</v>
      </c>
    </row>
    <row r="7664" spans="1:4" x14ac:dyDescent="0.25">
      <c r="A7664" s="10">
        <v>44150.541666666664</v>
      </c>
      <c r="B7664" s="10">
        <f>DATE(1904,MONTH(Data_Warmte[[#This Row],[Datumtijd]]),DAY(Data_Warmte[[#This Row],[Datumtijd]]))+TIME(HOUR(Data_Warmte[[#This Row],[Datumtijd]]),MINUTE(Data_Warmte[[#This Row],[Datumtijd]]),SECOND(Data_Warmte[[#This Row],[Datumtijd]]))</f>
        <v>1781.5416666666667</v>
      </c>
      <c r="C7664" s="11">
        <v>1.9869317E-4</v>
      </c>
      <c r="D7664" s="7">
        <f>Data_Warmte[[#This Row],[Fractie]]/MAX(Data_Warmte[Fractie])</f>
        <v>0.481043312527273</v>
      </c>
    </row>
    <row r="7665" spans="1:4" x14ac:dyDescent="0.25">
      <c r="A7665" s="10">
        <v>44150.583333333336</v>
      </c>
      <c r="B7665" s="10">
        <f>DATE(1904,MONTH(Data_Warmte[[#This Row],[Datumtijd]]),DAY(Data_Warmte[[#This Row],[Datumtijd]]))+TIME(HOUR(Data_Warmte[[#This Row],[Datumtijd]]),MINUTE(Data_Warmte[[#This Row],[Datumtijd]]),SECOND(Data_Warmte[[#This Row],[Datumtijd]]))</f>
        <v>1781.5833333333333</v>
      </c>
      <c r="C7665" s="11">
        <v>1.7719290000000002E-4</v>
      </c>
      <c r="D7665" s="7">
        <f>Data_Warmte[[#This Row],[Fractie]]/MAX(Data_Warmte[Fractie])</f>
        <v>0.42899038538825385</v>
      </c>
    </row>
    <row r="7666" spans="1:4" x14ac:dyDescent="0.25">
      <c r="A7666" s="10">
        <v>44150.625</v>
      </c>
      <c r="B7666" s="10">
        <f>DATE(1904,MONTH(Data_Warmte[[#This Row],[Datumtijd]]),DAY(Data_Warmte[[#This Row],[Datumtijd]]))+TIME(HOUR(Data_Warmte[[#This Row],[Datumtijd]]),MINUTE(Data_Warmte[[#This Row],[Datumtijd]]),SECOND(Data_Warmte[[#This Row],[Datumtijd]]))</f>
        <v>1781.625</v>
      </c>
      <c r="C7666" s="11">
        <v>1.7042575999999998E-4</v>
      </c>
      <c r="D7666" s="7">
        <f>Data_Warmte[[#This Row],[Fractie]]/MAX(Data_Warmte[Fractie])</f>
        <v>0.41260689600139755</v>
      </c>
    </row>
    <row r="7667" spans="1:4" x14ac:dyDescent="0.25">
      <c r="A7667" s="10">
        <v>44150.666666666664</v>
      </c>
      <c r="B7667" s="10">
        <f>DATE(1904,MONTH(Data_Warmte[[#This Row],[Datumtijd]]),DAY(Data_Warmte[[#This Row],[Datumtijd]]))+TIME(HOUR(Data_Warmte[[#This Row],[Datumtijd]]),MINUTE(Data_Warmte[[#This Row],[Datumtijd]]),SECOND(Data_Warmte[[#This Row],[Datumtijd]]))</f>
        <v>1781.6666666666667</v>
      </c>
      <c r="C7667" s="11">
        <v>1.7376396999999998E-4</v>
      </c>
      <c r="D7667" s="7">
        <f>Data_Warmte[[#This Row],[Fractie]]/MAX(Data_Warmte[Fractie])</f>
        <v>0.42068882250300638</v>
      </c>
    </row>
    <row r="7668" spans="1:4" x14ac:dyDescent="0.25">
      <c r="A7668" s="10">
        <v>44150.708333333336</v>
      </c>
      <c r="B7668" s="10">
        <f>DATE(1904,MONTH(Data_Warmte[[#This Row],[Datumtijd]]),DAY(Data_Warmte[[#This Row],[Datumtijd]]))+TIME(HOUR(Data_Warmte[[#This Row],[Datumtijd]]),MINUTE(Data_Warmte[[#This Row],[Datumtijd]]),SECOND(Data_Warmte[[#This Row],[Datumtijd]]))</f>
        <v>1781.7083333333333</v>
      </c>
      <c r="C7668" s="11">
        <v>1.9483593999999996E-4</v>
      </c>
      <c r="D7668" s="7">
        <f>Data_Warmte[[#This Row],[Fractie]]/MAX(Data_Warmte[Fractie])</f>
        <v>0.47170481993399666</v>
      </c>
    </row>
    <row r="7669" spans="1:4" x14ac:dyDescent="0.25">
      <c r="A7669" s="10">
        <v>44150.75</v>
      </c>
      <c r="B7669" s="10">
        <f>DATE(1904,MONTH(Data_Warmte[[#This Row],[Datumtijd]]),DAY(Data_Warmte[[#This Row],[Datumtijd]]))+TIME(HOUR(Data_Warmte[[#This Row],[Datumtijd]]),MINUTE(Data_Warmte[[#This Row],[Datumtijd]]),SECOND(Data_Warmte[[#This Row],[Datumtijd]]))</f>
        <v>1781.75</v>
      </c>
      <c r="C7669" s="11">
        <v>2.1117446000000001E-4</v>
      </c>
      <c r="D7669" s="7">
        <f>Data_Warmte[[#This Row],[Fractie]]/MAX(Data_Warmte[Fractie])</f>
        <v>0.51126096462982651</v>
      </c>
    </row>
    <row r="7670" spans="1:4" x14ac:dyDescent="0.25">
      <c r="A7670" s="10">
        <v>44150.791666666664</v>
      </c>
      <c r="B7670" s="10">
        <f>DATE(1904,MONTH(Data_Warmte[[#This Row],[Datumtijd]]),DAY(Data_Warmte[[#This Row],[Datumtijd]]))+TIME(HOUR(Data_Warmte[[#This Row],[Datumtijd]]),MINUTE(Data_Warmte[[#This Row],[Datumtijd]]),SECOND(Data_Warmte[[#This Row],[Datumtijd]]))</f>
        <v>1781.7916666666667</v>
      </c>
      <c r="C7670" s="11">
        <v>2.0434237999999999E-4</v>
      </c>
      <c r="D7670" s="7">
        <f>Data_Warmte[[#This Row],[Fractie]]/MAX(Data_Warmte[Fractie])</f>
        <v>0.49472025316676344</v>
      </c>
    </row>
    <row r="7671" spans="1:4" x14ac:dyDescent="0.25">
      <c r="A7671" s="10">
        <v>44150.833333333336</v>
      </c>
      <c r="B7671" s="10">
        <f>DATE(1904,MONTH(Data_Warmte[[#This Row],[Datumtijd]]),DAY(Data_Warmte[[#This Row],[Datumtijd]]))+TIME(HOUR(Data_Warmte[[#This Row],[Datumtijd]]),MINUTE(Data_Warmte[[#This Row],[Datumtijd]]),SECOND(Data_Warmte[[#This Row],[Datumtijd]]))</f>
        <v>1781.8333333333333</v>
      </c>
      <c r="C7671" s="11">
        <v>1.985686E-4</v>
      </c>
      <c r="D7671" s="7">
        <f>Data_Warmte[[#This Row],[Fractie]]/MAX(Data_Warmte[Fractie])</f>
        <v>0.48074172407588572</v>
      </c>
    </row>
    <row r="7672" spans="1:4" x14ac:dyDescent="0.25">
      <c r="A7672" s="10">
        <v>44150.875</v>
      </c>
      <c r="B7672" s="10">
        <f>DATE(1904,MONTH(Data_Warmte[[#This Row],[Datumtijd]]),DAY(Data_Warmte[[#This Row],[Datumtijd]]))+TIME(HOUR(Data_Warmte[[#This Row],[Datumtijd]]),MINUTE(Data_Warmte[[#This Row],[Datumtijd]]),SECOND(Data_Warmte[[#This Row],[Datumtijd]]))</f>
        <v>1781.875</v>
      </c>
      <c r="C7672" s="11">
        <v>1.8024632999999999E-4</v>
      </c>
      <c r="D7672" s="7">
        <f>Data_Warmte[[#This Row],[Fractie]]/MAX(Data_Warmte[Fractie])</f>
        <v>0.43638284926494442</v>
      </c>
    </row>
    <row r="7673" spans="1:4" x14ac:dyDescent="0.25">
      <c r="A7673" s="10">
        <v>44150.916666666664</v>
      </c>
      <c r="B7673" s="10">
        <f>DATE(1904,MONTH(Data_Warmte[[#This Row],[Datumtijd]]),DAY(Data_Warmte[[#This Row],[Datumtijd]]))+TIME(HOUR(Data_Warmte[[#This Row],[Datumtijd]]),MINUTE(Data_Warmte[[#This Row],[Datumtijd]]),SECOND(Data_Warmte[[#This Row],[Datumtijd]]))</f>
        <v>1781.9166666666667</v>
      </c>
      <c r="C7673" s="11">
        <v>1.5178896000000002E-4</v>
      </c>
      <c r="D7673" s="7">
        <f>Data_Warmte[[#This Row],[Fractie]]/MAX(Data_Warmte[Fractie])</f>
        <v>0.36748653274528631</v>
      </c>
    </row>
    <row r="7674" spans="1:4" x14ac:dyDescent="0.25">
      <c r="A7674" s="10">
        <v>44150.958333333336</v>
      </c>
      <c r="B7674" s="10">
        <f>DATE(1904,MONTH(Data_Warmte[[#This Row],[Datumtijd]]),DAY(Data_Warmte[[#This Row],[Datumtijd]]))+TIME(HOUR(Data_Warmte[[#This Row],[Datumtijd]]),MINUTE(Data_Warmte[[#This Row],[Datumtijd]]),SECOND(Data_Warmte[[#This Row],[Datumtijd]]))</f>
        <v>1781.9583333333333</v>
      </c>
      <c r="C7674" s="11">
        <v>1.1063902E-4</v>
      </c>
      <c r="D7674" s="7">
        <f>Data_Warmte[[#This Row],[Fractie]]/MAX(Data_Warmte[Fractie])</f>
        <v>0.267861047642308</v>
      </c>
    </row>
    <row r="7675" spans="1:4" x14ac:dyDescent="0.25">
      <c r="A7675" s="10">
        <v>44151</v>
      </c>
      <c r="B7675" s="10">
        <f>DATE(1904,MONTH(Data_Warmte[[#This Row],[Datumtijd]]),DAY(Data_Warmte[[#This Row],[Datumtijd]]))+TIME(HOUR(Data_Warmte[[#This Row],[Datumtijd]]),MINUTE(Data_Warmte[[#This Row],[Datumtijd]]),SECOND(Data_Warmte[[#This Row],[Datumtijd]]))</f>
        <v>1782</v>
      </c>
      <c r="C7675" s="11">
        <v>6.876529999999999E-5</v>
      </c>
      <c r="D7675" s="7">
        <f>Data_Warmte[[#This Row],[Fractie]]/MAX(Data_Warmte[Fractie])</f>
        <v>0.16648326512145173</v>
      </c>
    </row>
    <row r="7676" spans="1:4" x14ac:dyDescent="0.25">
      <c r="A7676" s="10">
        <v>44151.041666666664</v>
      </c>
      <c r="B7676" s="10">
        <f>DATE(1904,MONTH(Data_Warmte[[#This Row],[Datumtijd]]),DAY(Data_Warmte[[#This Row],[Datumtijd]]))+TIME(HOUR(Data_Warmte[[#This Row],[Datumtijd]]),MINUTE(Data_Warmte[[#This Row],[Datumtijd]]),SECOND(Data_Warmte[[#This Row],[Datumtijd]]))</f>
        <v>1782.0416666666667</v>
      </c>
      <c r="C7676" s="11">
        <v>5.2655760000000002E-5</v>
      </c>
      <c r="D7676" s="7">
        <f>Data_Warmte[[#This Row],[Fractie]]/MAX(Data_Warmte[Fractie])</f>
        <v>0.12748148924314348</v>
      </c>
    </row>
    <row r="7677" spans="1:4" x14ac:dyDescent="0.25">
      <c r="A7677" s="10">
        <v>44151.083333333336</v>
      </c>
      <c r="B7677" s="10">
        <f>DATE(1904,MONTH(Data_Warmte[[#This Row],[Datumtijd]]),DAY(Data_Warmte[[#This Row],[Datumtijd]]))+TIME(HOUR(Data_Warmte[[#This Row],[Datumtijd]]),MINUTE(Data_Warmte[[#This Row],[Datumtijd]]),SECOND(Data_Warmte[[#This Row],[Datumtijd]]))</f>
        <v>1782.0833333333333</v>
      </c>
      <c r="C7677" s="11">
        <v>5.19767E-5</v>
      </c>
      <c r="D7677" s="7">
        <f>Data_Warmte[[#This Row],[Fractie]]/MAX(Data_Warmte[Fractie])</f>
        <v>0.12583746055406086</v>
      </c>
    </row>
    <row r="7678" spans="1:4" x14ac:dyDescent="0.25">
      <c r="A7678" s="10">
        <v>44151.125</v>
      </c>
      <c r="B7678" s="10">
        <f>DATE(1904,MONTH(Data_Warmte[[#This Row],[Datumtijd]]),DAY(Data_Warmte[[#This Row],[Datumtijd]]))+TIME(HOUR(Data_Warmte[[#This Row],[Datumtijd]]),MINUTE(Data_Warmte[[#This Row],[Datumtijd]]),SECOND(Data_Warmte[[#This Row],[Datumtijd]]))</f>
        <v>1782.125</v>
      </c>
      <c r="C7678" s="11">
        <v>5.5275130000000004E-5</v>
      </c>
      <c r="D7678" s="7">
        <f>Data_Warmte[[#This Row],[Fractie]]/MAX(Data_Warmte[Fractie])</f>
        <v>0.13382307824459011</v>
      </c>
    </row>
    <row r="7679" spans="1:4" x14ac:dyDescent="0.25">
      <c r="A7679" s="10">
        <v>44151.166666666664</v>
      </c>
      <c r="B7679" s="10">
        <f>DATE(1904,MONTH(Data_Warmte[[#This Row],[Datumtijd]]),DAY(Data_Warmte[[#This Row],[Datumtijd]]))+TIME(HOUR(Data_Warmte[[#This Row],[Datumtijd]]),MINUTE(Data_Warmte[[#This Row],[Datumtijd]]),SECOND(Data_Warmte[[#This Row],[Datumtijd]]))</f>
        <v>1782.1666666666667</v>
      </c>
      <c r="C7679" s="11">
        <v>6.0973630000000004E-5</v>
      </c>
      <c r="D7679" s="7">
        <f>Data_Warmte[[#This Row],[Fractie]]/MAX(Data_Warmte[Fractie])</f>
        <v>0.14761935174728105</v>
      </c>
    </row>
    <row r="7680" spans="1:4" x14ac:dyDescent="0.25">
      <c r="A7680" s="10">
        <v>44151.208333333336</v>
      </c>
      <c r="B7680" s="10">
        <f>DATE(1904,MONTH(Data_Warmte[[#This Row],[Datumtijd]]),DAY(Data_Warmte[[#This Row],[Datumtijd]]))+TIME(HOUR(Data_Warmte[[#This Row],[Datumtijd]]),MINUTE(Data_Warmte[[#This Row],[Datumtijd]]),SECOND(Data_Warmte[[#This Row],[Datumtijd]]))</f>
        <v>1782.2083333333333</v>
      </c>
      <c r="C7680" s="11">
        <v>7.5093320000000003E-5</v>
      </c>
      <c r="D7680" s="7">
        <f>Data_Warmte[[#This Row],[Fractie]]/MAX(Data_Warmte[Fractie])</f>
        <v>0.18180362919103119</v>
      </c>
    </row>
    <row r="7681" spans="1:4" x14ac:dyDescent="0.25">
      <c r="A7681" s="10">
        <v>44151.25</v>
      </c>
      <c r="B7681" s="10">
        <f>DATE(1904,MONTH(Data_Warmte[[#This Row],[Datumtijd]]),DAY(Data_Warmte[[#This Row],[Datumtijd]]))+TIME(HOUR(Data_Warmte[[#This Row],[Datumtijd]]),MINUTE(Data_Warmte[[#This Row],[Datumtijd]]),SECOND(Data_Warmte[[#This Row],[Datumtijd]]))</f>
        <v>1782.25</v>
      </c>
      <c r="C7681" s="11">
        <v>1.1881834E-4</v>
      </c>
      <c r="D7681" s="7">
        <f>Data_Warmte[[#This Row],[Fractie]]/MAX(Data_Warmte[Fractie])</f>
        <v>0.2876634756121299</v>
      </c>
    </row>
    <row r="7682" spans="1:4" x14ac:dyDescent="0.25">
      <c r="A7682" s="10">
        <v>44151.291666666664</v>
      </c>
      <c r="B7682" s="10">
        <f>DATE(1904,MONTH(Data_Warmte[[#This Row],[Datumtijd]]),DAY(Data_Warmte[[#This Row],[Datumtijd]]))+TIME(HOUR(Data_Warmte[[#This Row],[Datumtijd]]),MINUTE(Data_Warmte[[#This Row],[Datumtijd]]),SECOND(Data_Warmte[[#This Row],[Datumtijd]]))</f>
        <v>1782.2916666666667</v>
      </c>
      <c r="C7682" s="11">
        <v>1.9139014999999999E-4</v>
      </c>
      <c r="D7682" s="7">
        <f>Data_Warmte[[#This Row],[Fractie]]/MAX(Data_Warmte[Fractie])</f>
        <v>0.46336243838221342</v>
      </c>
    </row>
    <row r="7683" spans="1:4" x14ac:dyDescent="0.25">
      <c r="A7683" s="10">
        <v>44151.333333333336</v>
      </c>
      <c r="B7683" s="10">
        <f>DATE(1904,MONTH(Data_Warmte[[#This Row],[Datumtijd]]),DAY(Data_Warmte[[#This Row],[Datumtijd]]))+TIME(HOUR(Data_Warmte[[#This Row],[Datumtijd]]),MINUTE(Data_Warmte[[#This Row],[Datumtijd]]),SECOND(Data_Warmte[[#This Row],[Datumtijd]]))</f>
        <v>1782.3333333333333</v>
      </c>
      <c r="C7683" s="11">
        <v>2.3983909999999994E-4</v>
      </c>
      <c r="D7683" s="7">
        <f>Data_Warmte[[#This Row],[Fractie]]/MAX(Data_Warmte[Fractie])</f>
        <v>0.58065908927599197</v>
      </c>
    </row>
    <row r="7684" spans="1:4" x14ac:dyDescent="0.25">
      <c r="A7684" s="10">
        <v>44151.375</v>
      </c>
      <c r="B7684" s="10">
        <f>DATE(1904,MONTH(Data_Warmte[[#This Row],[Datumtijd]]),DAY(Data_Warmte[[#This Row],[Datumtijd]]))+TIME(HOUR(Data_Warmte[[#This Row],[Datumtijd]]),MINUTE(Data_Warmte[[#This Row],[Datumtijd]]),SECOND(Data_Warmte[[#This Row],[Datumtijd]]))</f>
        <v>1782.375</v>
      </c>
      <c r="C7684" s="11">
        <v>2.5124961999999995E-4</v>
      </c>
      <c r="D7684" s="7">
        <f>Data_Warmte[[#This Row],[Fractie]]/MAX(Data_Warmte[Fractie])</f>
        <v>0.60828436868775382</v>
      </c>
    </row>
    <row r="7685" spans="1:4" x14ac:dyDescent="0.25">
      <c r="A7685" s="10">
        <v>44151.416666666664</v>
      </c>
      <c r="B7685" s="10">
        <f>DATE(1904,MONTH(Data_Warmte[[#This Row],[Datumtijd]]),DAY(Data_Warmte[[#This Row],[Datumtijd]]))+TIME(HOUR(Data_Warmte[[#This Row],[Datumtijd]]),MINUTE(Data_Warmte[[#This Row],[Datumtijd]]),SECOND(Data_Warmte[[#This Row],[Datumtijd]]))</f>
        <v>1782.4166666666667</v>
      </c>
      <c r="C7685" s="11">
        <v>2.3850012000000003E-4</v>
      </c>
      <c r="D7685" s="7">
        <f>Data_Warmte[[#This Row],[Fractie]]/MAX(Data_Warmte[Fractie])</f>
        <v>0.57741737052638564</v>
      </c>
    </row>
    <row r="7686" spans="1:4" x14ac:dyDescent="0.25">
      <c r="A7686" s="10">
        <v>44151.458333333336</v>
      </c>
      <c r="B7686" s="10">
        <f>DATE(1904,MONTH(Data_Warmte[[#This Row],[Datumtijd]]),DAY(Data_Warmte[[#This Row],[Datumtijd]]))+TIME(HOUR(Data_Warmte[[#This Row],[Datumtijd]]),MINUTE(Data_Warmte[[#This Row],[Datumtijd]]),SECOND(Data_Warmte[[#This Row],[Datumtijd]]))</f>
        <v>1782.4583333333333</v>
      </c>
      <c r="C7686" s="11">
        <v>2.1089790000000002E-4</v>
      </c>
      <c r="D7686" s="7">
        <f>Data_Warmte[[#This Row],[Fractie]]/MAX(Data_Warmte[Fractie])</f>
        <v>0.51059140292062166</v>
      </c>
    </row>
    <row r="7687" spans="1:4" x14ac:dyDescent="0.25">
      <c r="A7687" s="10">
        <v>44151.5</v>
      </c>
      <c r="B7687" s="10">
        <f>DATE(1904,MONTH(Data_Warmte[[#This Row],[Datumtijd]]),DAY(Data_Warmte[[#This Row],[Datumtijd]]))+TIME(HOUR(Data_Warmte[[#This Row],[Datumtijd]]),MINUTE(Data_Warmte[[#This Row],[Datumtijd]]),SECOND(Data_Warmte[[#This Row],[Datumtijd]]))</f>
        <v>1782.5</v>
      </c>
      <c r="C7687" s="11">
        <v>1.9147235E-4</v>
      </c>
      <c r="D7687" s="7">
        <f>Data_Warmte[[#This Row],[Fractie]]/MAX(Data_Warmte[Fractie])</f>
        <v>0.46356144753934619</v>
      </c>
    </row>
    <row r="7688" spans="1:4" x14ac:dyDescent="0.25">
      <c r="A7688" s="10">
        <v>44151.541666666664</v>
      </c>
      <c r="B7688" s="10">
        <f>DATE(1904,MONTH(Data_Warmte[[#This Row],[Datumtijd]]),DAY(Data_Warmte[[#This Row],[Datumtijd]]))+TIME(HOUR(Data_Warmte[[#This Row],[Datumtijd]]),MINUTE(Data_Warmte[[#This Row],[Datumtijd]]),SECOND(Data_Warmte[[#This Row],[Datumtijd]]))</f>
        <v>1782.5416666666667</v>
      </c>
      <c r="C7688" s="11">
        <v>1.8488285E-4</v>
      </c>
      <c r="D7688" s="7">
        <f>Data_Warmte[[#This Row],[Fractie]]/MAX(Data_Warmte[Fractie])</f>
        <v>0.44760803098306262</v>
      </c>
    </row>
    <row r="7689" spans="1:4" x14ac:dyDescent="0.25">
      <c r="A7689" s="10">
        <v>44151.583333333336</v>
      </c>
      <c r="B7689" s="10">
        <f>DATE(1904,MONTH(Data_Warmte[[#This Row],[Datumtijd]]),DAY(Data_Warmte[[#This Row],[Datumtijd]]))+TIME(HOUR(Data_Warmte[[#This Row],[Datumtijd]]),MINUTE(Data_Warmte[[#This Row],[Datumtijd]]),SECOND(Data_Warmte[[#This Row],[Datumtijd]]))</f>
        <v>1782.5833333333333</v>
      </c>
      <c r="C7689" s="11">
        <v>1.7905302999999997E-4</v>
      </c>
      <c r="D7689" s="7">
        <f>Data_Warmte[[#This Row],[Fractie]]/MAX(Data_Warmte[Fractie])</f>
        <v>0.43349382703615413</v>
      </c>
    </row>
    <row r="7690" spans="1:4" x14ac:dyDescent="0.25">
      <c r="A7690" s="10">
        <v>44151.625</v>
      </c>
      <c r="B7690" s="10">
        <f>DATE(1904,MONTH(Data_Warmte[[#This Row],[Datumtijd]]),DAY(Data_Warmte[[#This Row],[Datumtijd]]))+TIME(HOUR(Data_Warmte[[#This Row],[Datumtijd]]),MINUTE(Data_Warmte[[#This Row],[Datumtijd]]),SECOND(Data_Warmte[[#This Row],[Datumtijd]]))</f>
        <v>1782.625</v>
      </c>
      <c r="C7690" s="11">
        <v>1.8315616E-4</v>
      </c>
      <c r="D7690" s="7">
        <f>Data_Warmte[[#This Row],[Fractie]]/MAX(Data_Warmte[Fractie])</f>
        <v>0.44342765237564641</v>
      </c>
    </row>
    <row r="7691" spans="1:4" x14ac:dyDescent="0.25">
      <c r="A7691" s="10">
        <v>44151.666666666664</v>
      </c>
      <c r="B7691" s="10">
        <f>DATE(1904,MONTH(Data_Warmte[[#This Row],[Datumtijd]]),DAY(Data_Warmte[[#This Row],[Datumtijd]]))+TIME(HOUR(Data_Warmte[[#This Row],[Datumtijd]]),MINUTE(Data_Warmte[[#This Row],[Datumtijd]]),SECOND(Data_Warmte[[#This Row],[Datumtijd]]))</f>
        <v>1782.6666666666667</v>
      </c>
      <c r="C7691" s="11">
        <v>2.021821E-4</v>
      </c>
      <c r="D7691" s="7">
        <f>Data_Warmte[[#This Row],[Fractie]]/MAX(Data_Warmte[Fractie])</f>
        <v>0.4894901375710114</v>
      </c>
    </row>
    <row r="7692" spans="1:4" x14ac:dyDescent="0.25">
      <c r="A7692" s="10">
        <v>44151.708333333336</v>
      </c>
      <c r="B7692" s="10">
        <f>DATE(1904,MONTH(Data_Warmte[[#This Row],[Datumtijd]]),DAY(Data_Warmte[[#This Row],[Datumtijd]]))+TIME(HOUR(Data_Warmte[[#This Row],[Datumtijd]]),MINUTE(Data_Warmte[[#This Row],[Datumtijd]]),SECOND(Data_Warmte[[#This Row],[Datumtijd]]))</f>
        <v>1782.7083333333333</v>
      </c>
      <c r="C7692" s="11">
        <v>2.3566285E-4</v>
      </c>
      <c r="D7692" s="7">
        <f>Data_Warmte[[#This Row],[Fractie]]/MAX(Data_Warmte[Fractie])</f>
        <v>0.57054823778601882</v>
      </c>
    </row>
    <row r="7693" spans="1:4" x14ac:dyDescent="0.25">
      <c r="A7693" s="10">
        <v>44151.75</v>
      </c>
      <c r="B7693" s="10">
        <f>DATE(1904,MONTH(Data_Warmte[[#This Row],[Datumtijd]]),DAY(Data_Warmte[[#This Row],[Datumtijd]]))+TIME(HOUR(Data_Warmte[[#This Row],[Datumtijd]]),MINUTE(Data_Warmte[[#This Row],[Datumtijd]]),SECOND(Data_Warmte[[#This Row],[Datumtijd]]))</f>
        <v>1782.75</v>
      </c>
      <c r="C7693" s="11">
        <v>2.6020467999999998E-4</v>
      </c>
      <c r="D7693" s="7">
        <f>Data_Warmte[[#This Row],[Fractie]]/MAX(Data_Warmte[Fractie])</f>
        <v>0.6299648911047071</v>
      </c>
    </row>
    <row r="7694" spans="1:4" x14ac:dyDescent="0.25">
      <c r="A7694" s="10">
        <v>44151.791666666664</v>
      </c>
      <c r="B7694" s="10">
        <f>DATE(1904,MONTH(Data_Warmte[[#This Row],[Datumtijd]]),DAY(Data_Warmte[[#This Row],[Datumtijd]]))+TIME(HOUR(Data_Warmte[[#This Row],[Datumtijd]]),MINUTE(Data_Warmte[[#This Row],[Datumtijd]]),SECOND(Data_Warmte[[#This Row],[Datumtijd]]))</f>
        <v>1782.7916666666667</v>
      </c>
      <c r="C7694" s="11">
        <v>2.4674555999999997E-4</v>
      </c>
      <c r="D7694" s="7">
        <f>Data_Warmte[[#This Row],[Fractie]]/MAX(Data_Warmte[Fractie])</f>
        <v>0.59737987739486453</v>
      </c>
    </row>
    <row r="7695" spans="1:4" x14ac:dyDescent="0.25">
      <c r="A7695" s="10">
        <v>44151.833333333336</v>
      </c>
      <c r="B7695" s="10">
        <f>DATE(1904,MONTH(Data_Warmte[[#This Row],[Datumtijd]]),DAY(Data_Warmte[[#This Row],[Datumtijd]]))+TIME(HOUR(Data_Warmte[[#This Row],[Datumtijd]]),MINUTE(Data_Warmte[[#This Row],[Datumtijd]]),SECOND(Data_Warmte[[#This Row],[Datumtijd]]))</f>
        <v>1782.8333333333333</v>
      </c>
      <c r="C7695" s="11">
        <v>2.3551160999999996E-4</v>
      </c>
      <c r="D7695" s="7">
        <f>Data_Warmte[[#This Row],[Fractie]]/MAX(Data_Warmte[Fractie])</f>
        <v>0.57018208030518214</v>
      </c>
    </row>
    <row r="7696" spans="1:4" x14ac:dyDescent="0.25">
      <c r="A7696" s="10">
        <v>44151.875</v>
      </c>
      <c r="B7696" s="10">
        <f>DATE(1904,MONTH(Data_Warmte[[#This Row],[Datumtijd]]),DAY(Data_Warmte[[#This Row],[Datumtijd]]))+TIME(HOUR(Data_Warmte[[#This Row],[Datumtijd]]),MINUTE(Data_Warmte[[#This Row],[Datumtijd]]),SECOND(Data_Warmte[[#This Row],[Datumtijd]]))</f>
        <v>1782.875</v>
      </c>
      <c r="C7696" s="11">
        <v>2.09395E-4</v>
      </c>
      <c r="D7696" s="7">
        <f>Data_Warmte[[#This Row],[Fractie]]/MAX(Data_Warmte[Fractie])</f>
        <v>0.5069528279540173</v>
      </c>
    </row>
    <row r="7697" spans="1:4" x14ac:dyDescent="0.25">
      <c r="A7697" s="10">
        <v>44151.916666666664</v>
      </c>
      <c r="B7697" s="10">
        <f>DATE(1904,MONTH(Data_Warmte[[#This Row],[Datumtijd]]),DAY(Data_Warmte[[#This Row],[Datumtijd]]))+TIME(HOUR(Data_Warmte[[#This Row],[Datumtijd]]),MINUTE(Data_Warmte[[#This Row],[Datumtijd]]),SECOND(Data_Warmte[[#This Row],[Datumtijd]]))</f>
        <v>1782.9166666666667</v>
      </c>
      <c r="C7697" s="11">
        <v>1.7521662E-4</v>
      </c>
      <c r="D7697" s="7">
        <f>Data_Warmte[[#This Row],[Fractie]]/MAX(Data_Warmte[Fractie])</f>
        <v>0.42420574041187437</v>
      </c>
    </row>
    <row r="7698" spans="1:4" x14ac:dyDescent="0.25">
      <c r="A7698" s="10">
        <v>44151.958333333336</v>
      </c>
      <c r="B7698" s="10">
        <f>DATE(1904,MONTH(Data_Warmte[[#This Row],[Datumtijd]]),DAY(Data_Warmte[[#This Row],[Datumtijd]]))+TIME(HOUR(Data_Warmte[[#This Row],[Datumtijd]]),MINUTE(Data_Warmte[[#This Row],[Datumtijd]]),SECOND(Data_Warmte[[#This Row],[Datumtijd]]))</f>
        <v>1782.9583333333333</v>
      </c>
      <c r="C7698" s="11">
        <v>1.24945E-4</v>
      </c>
      <c r="D7698" s="7">
        <f>Data_Warmte[[#This Row],[Fractie]]/MAX(Data_Warmte[Fractie])</f>
        <v>0.30249633987781321</v>
      </c>
    </row>
    <row r="7699" spans="1:4" x14ac:dyDescent="0.25">
      <c r="A7699" s="10">
        <v>44152</v>
      </c>
      <c r="B7699" s="10">
        <f>DATE(1904,MONTH(Data_Warmte[[#This Row],[Datumtijd]]),DAY(Data_Warmte[[#This Row],[Datumtijd]]))+TIME(HOUR(Data_Warmte[[#This Row],[Datumtijd]]),MINUTE(Data_Warmte[[#This Row],[Datumtijd]]),SECOND(Data_Warmte[[#This Row],[Datumtijd]]))</f>
        <v>1783</v>
      </c>
      <c r="C7699" s="11">
        <v>7.505938E-5</v>
      </c>
      <c r="D7699" s="7">
        <f>Data_Warmte[[#This Row],[Fractie]]/MAX(Data_Warmte[Fractie])</f>
        <v>0.18172145923004471</v>
      </c>
    </row>
    <row r="7700" spans="1:4" x14ac:dyDescent="0.25">
      <c r="A7700" s="10">
        <v>44152.041666666664</v>
      </c>
      <c r="B7700" s="10">
        <f>DATE(1904,MONTH(Data_Warmte[[#This Row],[Datumtijd]]),DAY(Data_Warmte[[#This Row],[Datumtijd]]))+TIME(HOUR(Data_Warmte[[#This Row],[Datumtijd]]),MINUTE(Data_Warmte[[#This Row],[Datumtijd]]),SECOND(Data_Warmte[[#This Row],[Datumtijd]]))</f>
        <v>1783.0416666666667</v>
      </c>
      <c r="C7700" s="11">
        <v>5.6101840000000002E-5</v>
      </c>
      <c r="D7700" s="7">
        <f>Data_Warmte[[#This Row],[Fractie]]/MAX(Data_Warmte[Fractie])</f>
        <v>0.13582457289535954</v>
      </c>
    </row>
    <row r="7701" spans="1:4" x14ac:dyDescent="0.25">
      <c r="A7701" s="10">
        <v>44152.083333333336</v>
      </c>
      <c r="B7701" s="10">
        <f>DATE(1904,MONTH(Data_Warmte[[#This Row],[Datumtijd]]),DAY(Data_Warmte[[#This Row],[Datumtijd]]))+TIME(HOUR(Data_Warmte[[#This Row],[Datumtijd]]),MINUTE(Data_Warmte[[#This Row],[Datumtijd]]),SECOND(Data_Warmte[[#This Row],[Datumtijd]]))</f>
        <v>1783.0833333333333</v>
      </c>
      <c r="C7701" s="11">
        <v>5.6342499999999998E-5</v>
      </c>
      <c r="D7701" s="7">
        <f>Data_Warmte[[#This Row],[Fractie]]/MAX(Data_Warmte[Fractie])</f>
        <v>0.13640721941306727</v>
      </c>
    </row>
    <row r="7702" spans="1:4" x14ac:dyDescent="0.25">
      <c r="A7702" s="10">
        <v>44152.125</v>
      </c>
      <c r="B7702" s="10">
        <f>DATE(1904,MONTH(Data_Warmte[[#This Row],[Datumtijd]]),DAY(Data_Warmte[[#This Row],[Datumtijd]]))+TIME(HOUR(Data_Warmte[[#This Row],[Datumtijd]]),MINUTE(Data_Warmte[[#This Row],[Datumtijd]]),SECOND(Data_Warmte[[#This Row],[Datumtijd]]))</f>
        <v>1783.125</v>
      </c>
      <c r="C7702" s="11">
        <v>6.0308830000000003E-5</v>
      </c>
      <c r="D7702" s="7">
        <f>Data_Warmte[[#This Row],[Fractie]]/MAX(Data_Warmte[Fractie])</f>
        <v>0.14600984703119979</v>
      </c>
    </row>
    <row r="7703" spans="1:4" x14ac:dyDescent="0.25">
      <c r="A7703" s="10">
        <v>44152.166666666664</v>
      </c>
      <c r="B7703" s="10">
        <f>DATE(1904,MONTH(Data_Warmte[[#This Row],[Datumtijd]]),DAY(Data_Warmte[[#This Row],[Datumtijd]]))+TIME(HOUR(Data_Warmte[[#This Row],[Datumtijd]]),MINUTE(Data_Warmte[[#This Row],[Datumtijd]]),SECOND(Data_Warmte[[#This Row],[Datumtijd]]))</f>
        <v>1783.1666666666667</v>
      </c>
      <c r="C7703" s="11">
        <v>6.8075300000000009E-5</v>
      </c>
      <c r="D7703" s="7">
        <f>Data_Warmte[[#This Row],[Fractie]]/MAX(Data_Warmte[Fractie])</f>
        <v>0.16481275029880429</v>
      </c>
    </row>
    <row r="7704" spans="1:4" x14ac:dyDescent="0.25">
      <c r="A7704" s="10">
        <v>44152.208333333336</v>
      </c>
      <c r="B7704" s="10">
        <f>DATE(1904,MONTH(Data_Warmte[[#This Row],[Datumtijd]]),DAY(Data_Warmte[[#This Row],[Datumtijd]]))+TIME(HOUR(Data_Warmte[[#This Row],[Datumtijd]]),MINUTE(Data_Warmte[[#This Row],[Datumtijd]]),SECOND(Data_Warmte[[#This Row],[Datumtijd]]))</f>
        <v>1783.2083333333333</v>
      </c>
      <c r="C7704" s="11">
        <v>8.2594540000000013E-5</v>
      </c>
      <c r="D7704" s="7">
        <f>Data_Warmte[[#This Row],[Fractie]]/MAX(Data_Warmte[Fractie])</f>
        <v>0.19996435266630633</v>
      </c>
    </row>
    <row r="7705" spans="1:4" x14ac:dyDescent="0.25">
      <c r="A7705" s="10">
        <v>44152.25</v>
      </c>
      <c r="B7705" s="10">
        <f>DATE(1904,MONTH(Data_Warmte[[#This Row],[Datumtijd]]),DAY(Data_Warmte[[#This Row],[Datumtijd]]))+TIME(HOUR(Data_Warmte[[#This Row],[Datumtijd]]),MINUTE(Data_Warmte[[#This Row],[Datumtijd]]),SECOND(Data_Warmte[[#This Row],[Datumtijd]]))</f>
        <v>1783.25</v>
      </c>
      <c r="C7705" s="11">
        <v>1.2808062E-4</v>
      </c>
      <c r="D7705" s="7">
        <f>Data_Warmte[[#This Row],[Fractie]]/MAX(Data_Warmte[Fractie])</f>
        <v>0.3100877887012769</v>
      </c>
    </row>
    <row r="7706" spans="1:4" x14ac:dyDescent="0.25">
      <c r="A7706" s="10">
        <v>44152.291666666664</v>
      </c>
      <c r="B7706" s="10">
        <f>DATE(1904,MONTH(Data_Warmte[[#This Row],[Datumtijd]]),DAY(Data_Warmte[[#This Row],[Datumtijd]]))+TIME(HOUR(Data_Warmte[[#This Row],[Datumtijd]]),MINUTE(Data_Warmte[[#This Row],[Datumtijd]]),SECOND(Data_Warmte[[#This Row],[Datumtijd]]))</f>
        <v>1783.2916666666667</v>
      </c>
      <c r="C7706" s="11">
        <v>2.0181965E-4</v>
      </c>
      <c r="D7706" s="7">
        <f>Data_Warmte[[#This Row],[Fractie]]/MAX(Data_Warmte[Fractie])</f>
        <v>0.48861263308192654</v>
      </c>
    </row>
    <row r="7707" spans="1:4" x14ac:dyDescent="0.25">
      <c r="A7707" s="10">
        <v>44152.333333333336</v>
      </c>
      <c r="B7707" s="10">
        <f>DATE(1904,MONTH(Data_Warmte[[#This Row],[Datumtijd]]),DAY(Data_Warmte[[#This Row],[Datumtijd]]))+TIME(HOUR(Data_Warmte[[#This Row],[Datumtijd]]),MINUTE(Data_Warmte[[#This Row],[Datumtijd]]),SECOND(Data_Warmte[[#This Row],[Datumtijd]]))</f>
        <v>1783.3333333333333</v>
      </c>
      <c r="C7707" s="11">
        <v>2.5148149999999997E-4</v>
      </c>
      <c r="D7707" s="7">
        <f>Data_Warmte[[#This Row],[Fractie]]/MAX(Data_Warmte[Fractie])</f>
        <v>0.60884575850960243</v>
      </c>
    </row>
    <row r="7708" spans="1:4" x14ac:dyDescent="0.25">
      <c r="A7708" s="10">
        <v>44152.375</v>
      </c>
      <c r="B7708" s="10">
        <f>DATE(1904,MONTH(Data_Warmte[[#This Row],[Datumtijd]]),DAY(Data_Warmte[[#This Row],[Datumtijd]]))+TIME(HOUR(Data_Warmte[[#This Row],[Datumtijd]]),MINUTE(Data_Warmte[[#This Row],[Datumtijd]]),SECOND(Data_Warmte[[#This Row],[Datumtijd]]))</f>
        <v>1783.375</v>
      </c>
      <c r="C7708" s="11">
        <v>2.6457747999999992E-4</v>
      </c>
      <c r="D7708" s="7">
        <f>Data_Warmte[[#This Row],[Fractie]]/MAX(Data_Warmte[Fractie])</f>
        <v>0.64055159721553734</v>
      </c>
    </row>
    <row r="7709" spans="1:4" x14ac:dyDescent="0.25">
      <c r="A7709" s="10">
        <v>44152.416666666664</v>
      </c>
      <c r="B7709" s="10">
        <f>DATE(1904,MONTH(Data_Warmte[[#This Row],[Datumtijd]]),DAY(Data_Warmte[[#This Row],[Datumtijd]]))+TIME(HOUR(Data_Warmte[[#This Row],[Datumtijd]]),MINUTE(Data_Warmte[[#This Row],[Datumtijd]]),SECOND(Data_Warmte[[#This Row],[Datumtijd]]))</f>
        <v>1783.4166666666667</v>
      </c>
      <c r="C7709" s="11">
        <v>2.4811752000000005E-4</v>
      </c>
      <c r="D7709" s="7">
        <f>Data_Warmte[[#This Row],[Fractie]]/MAX(Data_Warmte[Fractie])</f>
        <v>0.6007014419109219</v>
      </c>
    </row>
    <row r="7710" spans="1:4" x14ac:dyDescent="0.25">
      <c r="A7710" s="10">
        <v>44152.458333333336</v>
      </c>
      <c r="B7710" s="10">
        <f>DATE(1904,MONTH(Data_Warmte[[#This Row],[Datumtijd]]),DAY(Data_Warmte[[#This Row],[Datumtijd]]))+TIME(HOUR(Data_Warmte[[#This Row],[Datumtijd]]),MINUTE(Data_Warmte[[#This Row],[Datumtijd]]),SECOND(Data_Warmte[[#This Row],[Datumtijd]]))</f>
        <v>1783.4583333333333</v>
      </c>
      <c r="C7710" s="11">
        <v>2.1411435999999997E-4</v>
      </c>
      <c r="D7710" s="7">
        <f>Data_Warmte[[#This Row],[Fractie]]/MAX(Data_Warmte[Fractie])</f>
        <v>0.51837856829229223</v>
      </c>
    </row>
    <row r="7711" spans="1:4" x14ac:dyDescent="0.25">
      <c r="A7711" s="10">
        <v>44152.5</v>
      </c>
      <c r="B7711" s="10">
        <f>DATE(1904,MONTH(Data_Warmte[[#This Row],[Datumtijd]]),DAY(Data_Warmte[[#This Row],[Datumtijd]]))+TIME(HOUR(Data_Warmte[[#This Row],[Datumtijd]]),MINUTE(Data_Warmte[[#This Row],[Datumtijd]]),SECOND(Data_Warmte[[#This Row],[Datumtijd]]))</f>
        <v>1783.5</v>
      </c>
      <c r="C7711" s="11">
        <v>1.9549652000000001E-4</v>
      </c>
      <c r="D7711" s="7">
        <f>Data_Warmte[[#This Row],[Fractie]]/MAX(Data_Warmte[Fractie])</f>
        <v>0.47330410787826416</v>
      </c>
    </row>
    <row r="7712" spans="1:4" x14ac:dyDescent="0.25">
      <c r="A7712" s="10">
        <v>44152.541666666664</v>
      </c>
      <c r="B7712" s="10">
        <f>DATE(1904,MONTH(Data_Warmte[[#This Row],[Datumtijd]]),DAY(Data_Warmte[[#This Row],[Datumtijd]]))+TIME(HOUR(Data_Warmte[[#This Row],[Datumtijd]]),MINUTE(Data_Warmte[[#This Row],[Datumtijd]]),SECOND(Data_Warmte[[#This Row],[Datumtijd]]))</f>
        <v>1783.5416666666667</v>
      </c>
      <c r="C7712" s="11">
        <v>1.8871924999999998E-4</v>
      </c>
      <c r="D7712" s="7">
        <f>Data_Warmte[[#This Row],[Fractie]]/MAX(Data_Warmte[Fractie])</f>
        <v>0.45689609339698267</v>
      </c>
    </row>
    <row r="7713" spans="1:4" x14ac:dyDescent="0.25">
      <c r="A7713" s="10">
        <v>44152.583333333336</v>
      </c>
      <c r="B7713" s="10">
        <f>DATE(1904,MONTH(Data_Warmte[[#This Row],[Datumtijd]]),DAY(Data_Warmte[[#This Row],[Datumtijd]]))+TIME(HOUR(Data_Warmte[[#This Row],[Datumtijd]]),MINUTE(Data_Warmte[[#This Row],[Datumtijd]]),SECOND(Data_Warmte[[#This Row],[Datumtijd]]))</f>
        <v>1783.5833333333333</v>
      </c>
      <c r="C7713" s="11">
        <v>1.8480631999999997E-4</v>
      </c>
      <c r="D7713" s="7">
        <f>Data_Warmte[[#This Row],[Fractie]]/MAX(Data_Warmte[Fractie])</f>
        <v>0.4474227490999072</v>
      </c>
    </row>
    <row r="7714" spans="1:4" x14ac:dyDescent="0.25">
      <c r="A7714" s="10">
        <v>44152.625</v>
      </c>
      <c r="B7714" s="10">
        <f>DATE(1904,MONTH(Data_Warmte[[#This Row],[Datumtijd]]),DAY(Data_Warmte[[#This Row],[Datumtijd]]))+TIME(HOUR(Data_Warmte[[#This Row],[Datumtijd]]),MINUTE(Data_Warmte[[#This Row],[Datumtijd]]),SECOND(Data_Warmte[[#This Row],[Datumtijd]]))</f>
        <v>1783.625</v>
      </c>
      <c r="C7714" s="11">
        <v>1.9029708000000003E-4</v>
      </c>
      <c r="D7714" s="7">
        <f>Data_Warmte[[#This Row],[Fractie]]/MAX(Data_Warmte[Fractie])</f>
        <v>0.46071607658918262</v>
      </c>
    </row>
    <row r="7715" spans="1:4" x14ac:dyDescent="0.25">
      <c r="A7715" s="10">
        <v>44152.666666666664</v>
      </c>
      <c r="B7715" s="10">
        <f>DATE(1904,MONTH(Data_Warmte[[#This Row],[Datumtijd]]),DAY(Data_Warmte[[#This Row],[Datumtijd]]))+TIME(HOUR(Data_Warmte[[#This Row],[Datumtijd]]),MINUTE(Data_Warmte[[#This Row],[Datumtijd]]),SECOND(Data_Warmte[[#This Row],[Datumtijd]]))</f>
        <v>1783.6666666666667</v>
      </c>
      <c r="C7715" s="11">
        <v>2.1286924000000001E-4</v>
      </c>
      <c r="D7715" s="7">
        <f>Data_Warmte[[#This Row],[Fractie]]/MAX(Data_Warmte[Fractie])</f>
        <v>0.51536408797928523</v>
      </c>
    </row>
    <row r="7716" spans="1:4" x14ac:dyDescent="0.25">
      <c r="A7716" s="10">
        <v>44152.708333333336</v>
      </c>
      <c r="B7716" s="10">
        <f>DATE(1904,MONTH(Data_Warmte[[#This Row],[Datumtijd]]),DAY(Data_Warmte[[#This Row],[Datumtijd]]))+TIME(HOUR(Data_Warmte[[#This Row],[Datumtijd]]),MINUTE(Data_Warmte[[#This Row],[Datumtijd]]),SECOND(Data_Warmte[[#This Row],[Datumtijd]]))</f>
        <v>1783.7083333333333</v>
      </c>
      <c r="C7716" s="11">
        <v>2.5065245000000002E-4</v>
      </c>
      <c r="D7716" s="7">
        <f>Data_Warmte[[#This Row],[Fractie]]/MAX(Data_Warmte[Fractie])</f>
        <v>0.60683859863465195</v>
      </c>
    </row>
    <row r="7717" spans="1:4" x14ac:dyDescent="0.25">
      <c r="A7717" s="10">
        <v>44152.75</v>
      </c>
      <c r="B7717" s="10">
        <f>DATE(1904,MONTH(Data_Warmte[[#This Row],[Datumtijd]]),DAY(Data_Warmte[[#This Row],[Datumtijd]]))+TIME(HOUR(Data_Warmte[[#This Row],[Datumtijd]]),MINUTE(Data_Warmte[[#This Row],[Datumtijd]]),SECOND(Data_Warmte[[#This Row],[Datumtijd]]))</f>
        <v>1783.75</v>
      </c>
      <c r="C7717" s="11">
        <v>2.7519928000000003E-4</v>
      </c>
      <c r="D7717" s="7">
        <f>Data_Warmte[[#This Row],[Fractie]]/MAX(Data_Warmte[Fractie])</f>
        <v>0.66626735713321461</v>
      </c>
    </row>
    <row r="7718" spans="1:4" x14ac:dyDescent="0.25">
      <c r="A7718" s="10">
        <v>44152.791666666664</v>
      </c>
      <c r="B7718" s="10">
        <f>DATE(1904,MONTH(Data_Warmte[[#This Row],[Datumtijd]]),DAY(Data_Warmte[[#This Row],[Datumtijd]]))+TIME(HOUR(Data_Warmte[[#This Row],[Datumtijd]]),MINUTE(Data_Warmte[[#This Row],[Datumtijd]]),SECOND(Data_Warmte[[#This Row],[Datumtijd]]))</f>
        <v>1783.7916666666667</v>
      </c>
      <c r="C7718" s="11">
        <v>2.6097215999999995E-4</v>
      </c>
      <c r="D7718" s="7">
        <f>Data_Warmte[[#This Row],[Fractie]]/MAX(Data_Warmte[Fractie])</f>
        <v>0.63182298779468593</v>
      </c>
    </row>
    <row r="7719" spans="1:4" x14ac:dyDescent="0.25">
      <c r="A7719" s="10">
        <v>44152.833333333336</v>
      </c>
      <c r="B7719" s="10">
        <f>DATE(1904,MONTH(Data_Warmte[[#This Row],[Datumtijd]]),DAY(Data_Warmte[[#This Row],[Datumtijd]]))+TIME(HOUR(Data_Warmte[[#This Row],[Datumtijd]]),MINUTE(Data_Warmte[[#This Row],[Datumtijd]]),SECOND(Data_Warmte[[#This Row],[Datumtijd]]))</f>
        <v>1783.8333333333333</v>
      </c>
      <c r="C7719" s="11">
        <v>2.4983547999999999E-4</v>
      </c>
      <c r="D7719" s="7">
        <f>Data_Warmte[[#This Row],[Fractie]]/MAX(Data_Warmte[Fractie])</f>
        <v>0.60486068487427747</v>
      </c>
    </row>
    <row r="7720" spans="1:4" x14ac:dyDescent="0.25">
      <c r="A7720" s="10">
        <v>44152.875</v>
      </c>
      <c r="B7720" s="10">
        <f>DATE(1904,MONTH(Data_Warmte[[#This Row],[Datumtijd]]),DAY(Data_Warmte[[#This Row],[Datumtijd]]))+TIME(HOUR(Data_Warmte[[#This Row],[Datumtijd]]),MINUTE(Data_Warmte[[#This Row],[Datumtijd]]),SECOND(Data_Warmte[[#This Row],[Datumtijd]]))</f>
        <v>1783.875</v>
      </c>
      <c r="C7720" s="11">
        <v>2.2156525000000001E-4</v>
      </c>
      <c r="D7720" s="7">
        <f>Data_Warmte[[#This Row],[Fractie]]/MAX(Data_Warmte[Fractie])</f>
        <v>0.5364174410269531</v>
      </c>
    </row>
    <row r="7721" spans="1:4" x14ac:dyDescent="0.25">
      <c r="A7721" s="10">
        <v>44152.916666666664</v>
      </c>
      <c r="B7721" s="10">
        <f>DATE(1904,MONTH(Data_Warmte[[#This Row],[Datumtijd]]),DAY(Data_Warmte[[#This Row],[Datumtijd]]))+TIME(HOUR(Data_Warmte[[#This Row],[Datumtijd]]),MINUTE(Data_Warmte[[#This Row],[Datumtijd]]),SECOND(Data_Warmte[[#This Row],[Datumtijd]]))</f>
        <v>1783.9166666666667</v>
      </c>
      <c r="C7721" s="11">
        <v>1.8665363999999999E-4</v>
      </c>
      <c r="D7721" s="7">
        <f>Data_Warmte[[#This Row],[Fractie]]/MAX(Data_Warmte[Fractie])</f>
        <v>0.45189517727696982</v>
      </c>
    </row>
    <row r="7722" spans="1:4" x14ac:dyDescent="0.25">
      <c r="A7722" s="10">
        <v>44152.958333333336</v>
      </c>
      <c r="B7722" s="10">
        <f>DATE(1904,MONTH(Data_Warmte[[#This Row],[Datumtijd]]),DAY(Data_Warmte[[#This Row],[Datumtijd]]))+TIME(HOUR(Data_Warmte[[#This Row],[Datumtijd]]),MINUTE(Data_Warmte[[#This Row],[Datumtijd]]),SECOND(Data_Warmte[[#This Row],[Datumtijd]]))</f>
        <v>1783.9583333333333</v>
      </c>
      <c r="C7722" s="11">
        <v>1.3269483999999999E-4</v>
      </c>
      <c r="D7722" s="7">
        <f>Data_Warmte[[#This Row],[Fractie]]/MAX(Data_Warmte[Fractie])</f>
        <v>0.32125898131715591</v>
      </c>
    </row>
    <row r="7723" spans="1:4" x14ac:dyDescent="0.25">
      <c r="A7723" s="10">
        <v>44153</v>
      </c>
      <c r="B7723" s="10">
        <f>DATE(1904,MONTH(Data_Warmte[[#This Row],[Datumtijd]]),DAY(Data_Warmte[[#This Row],[Datumtijd]]))+TIME(HOUR(Data_Warmte[[#This Row],[Datumtijd]]),MINUTE(Data_Warmte[[#This Row],[Datumtijd]]),SECOND(Data_Warmte[[#This Row],[Datumtijd]]))</f>
        <v>1784</v>
      </c>
      <c r="C7723" s="11">
        <v>7.9694939999999998E-5</v>
      </c>
      <c r="D7723" s="7">
        <f>Data_Warmte[[#This Row],[Fractie]]/MAX(Data_Warmte[Fractie])</f>
        <v>0.19294431675362705</v>
      </c>
    </row>
    <row r="7724" spans="1:4" x14ac:dyDescent="0.25">
      <c r="A7724" s="10">
        <v>44153.041666666664</v>
      </c>
      <c r="B7724" s="10">
        <f>DATE(1904,MONTH(Data_Warmte[[#This Row],[Datumtijd]]),DAY(Data_Warmte[[#This Row],[Datumtijd]]))+TIME(HOUR(Data_Warmte[[#This Row],[Datumtijd]]),MINUTE(Data_Warmte[[#This Row],[Datumtijd]]),SECOND(Data_Warmte[[#This Row],[Datumtijd]]))</f>
        <v>1784.0416666666667</v>
      </c>
      <c r="C7724" s="11">
        <v>6.0957679999999999E-5</v>
      </c>
      <c r="D7724" s="7">
        <f>Data_Warmte[[#This Row],[Fractie]]/MAX(Data_Warmte[Fractie])</f>
        <v>0.14758073622348214</v>
      </c>
    </row>
    <row r="7725" spans="1:4" x14ac:dyDescent="0.25">
      <c r="A7725" s="10">
        <v>44153.083333333336</v>
      </c>
      <c r="B7725" s="10">
        <f>DATE(1904,MONTH(Data_Warmte[[#This Row],[Datumtijd]]),DAY(Data_Warmte[[#This Row],[Datumtijd]]))+TIME(HOUR(Data_Warmte[[#This Row],[Datumtijd]]),MINUTE(Data_Warmte[[#This Row],[Datumtijd]]),SECOND(Data_Warmte[[#This Row],[Datumtijd]]))</f>
        <v>1784.0833333333333</v>
      </c>
      <c r="C7725" s="11">
        <v>6.1878599999999994E-5</v>
      </c>
      <c r="D7725" s="7">
        <f>Data_Warmte[[#This Row],[Fractie]]/MAX(Data_Warmte[Fractie])</f>
        <v>0.14981031667344233</v>
      </c>
    </row>
    <row r="7726" spans="1:4" x14ac:dyDescent="0.25">
      <c r="A7726" s="10">
        <v>44153.125</v>
      </c>
      <c r="B7726" s="10">
        <f>DATE(1904,MONTH(Data_Warmte[[#This Row],[Datumtijd]]),DAY(Data_Warmte[[#This Row],[Datumtijd]]))+TIME(HOUR(Data_Warmte[[#This Row],[Datumtijd]]),MINUTE(Data_Warmte[[#This Row],[Datumtijd]]),SECOND(Data_Warmte[[#This Row],[Datumtijd]]))</f>
        <v>1784.125</v>
      </c>
      <c r="C7726" s="11">
        <v>6.6832899999999995E-5</v>
      </c>
      <c r="D7726" s="7">
        <f>Data_Warmte[[#This Row],[Fractie]]/MAX(Data_Warmte[Fractie])</f>
        <v>0.16180485520364882</v>
      </c>
    </row>
    <row r="7727" spans="1:4" x14ac:dyDescent="0.25">
      <c r="A7727" s="10">
        <v>44153.166666666664</v>
      </c>
      <c r="B7727" s="10">
        <f>DATE(1904,MONTH(Data_Warmte[[#This Row],[Datumtijd]]),DAY(Data_Warmte[[#This Row],[Datumtijd]]))+TIME(HOUR(Data_Warmte[[#This Row],[Datumtijd]]),MINUTE(Data_Warmte[[#This Row],[Datumtijd]]),SECOND(Data_Warmte[[#This Row],[Datumtijd]]))</f>
        <v>1784.1666666666667</v>
      </c>
      <c r="C7727" s="11">
        <v>7.478563E-5</v>
      </c>
      <c r="D7727" s="7">
        <f>Data_Warmte[[#This Row],[Fractie]]/MAX(Data_Warmte[Fractie])</f>
        <v>0.18105870063192914</v>
      </c>
    </row>
    <row r="7728" spans="1:4" x14ac:dyDescent="0.25">
      <c r="A7728" s="10">
        <v>44153.208333333336</v>
      </c>
      <c r="B7728" s="10">
        <f>DATE(1904,MONTH(Data_Warmte[[#This Row],[Datumtijd]]),DAY(Data_Warmte[[#This Row],[Datumtijd]]))+TIME(HOUR(Data_Warmte[[#This Row],[Datumtijd]]),MINUTE(Data_Warmte[[#This Row],[Datumtijd]]),SECOND(Data_Warmte[[#This Row],[Datumtijd]]))</f>
        <v>1784.2083333333333</v>
      </c>
      <c r="C7728" s="11">
        <v>9.2265299999999992E-5</v>
      </c>
      <c r="D7728" s="7">
        <f>Data_Warmte[[#This Row],[Fractie]]/MAX(Data_Warmte[Fractie])</f>
        <v>0.2233776105304606</v>
      </c>
    </row>
    <row r="7729" spans="1:4" x14ac:dyDescent="0.25">
      <c r="A7729" s="10">
        <v>44153.25</v>
      </c>
      <c r="B7729" s="10">
        <f>DATE(1904,MONTH(Data_Warmte[[#This Row],[Datumtijd]]),DAY(Data_Warmte[[#This Row],[Datumtijd]]))+TIME(HOUR(Data_Warmte[[#This Row],[Datumtijd]]),MINUTE(Data_Warmte[[#This Row],[Datumtijd]]),SECOND(Data_Warmte[[#This Row],[Datumtijd]]))</f>
        <v>1784.25</v>
      </c>
      <c r="C7729" s="11">
        <v>1.4006392000000001E-4</v>
      </c>
      <c r="D7729" s="7">
        <f>Data_Warmte[[#This Row],[Fractie]]/MAX(Data_Warmte[Fractie])</f>
        <v>0.33909978909871419</v>
      </c>
    </row>
    <row r="7730" spans="1:4" x14ac:dyDescent="0.25">
      <c r="A7730" s="10">
        <v>44153.291666666664</v>
      </c>
      <c r="B7730" s="10">
        <f>DATE(1904,MONTH(Data_Warmte[[#This Row],[Datumtijd]]),DAY(Data_Warmte[[#This Row],[Datumtijd]]))+TIME(HOUR(Data_Warmte[[#This Row],[Datumtijd]]),MINUTE(Data_Warmte[[#This Row],[Datumtijd]]),SECOND(Data_Warmte[[#This Row],[Datumtijd]]))</f>
        <v>1784.2916666666667</v>
      </c>
      <c r="C7730" s="11">
        <v>2.1351705E-4</v>
      </c>
      <c r="D7730" s="7">
        <f>Data_Warmte[[#This Row],[Fractie]]/MAX(Data_Warmte[Fractie])</f>
        <v>0.51693245929415377</v>
      </c>
    </row>
    <row r="7731" spans="1:4" x14ac:dyDescent="0.25">
      <c r="A7731" s="10">
        <v>44153.333333333336</v>
      </c>
      <c r="B7731" s="10">
        <f>DATE(1904,MONTH(Data_Warmte[[#This Row],[Datumtijd]]),DAY(Data_Warmte[[#This Row],[Datumtijd]]))+TIME(HOUR(Data_Warmte[[#This Row],[Datumtijd]]),MINUTE(Data_Warmte[[#This Row],[Datumtijd]]),SECOND(Data_Warmte[[#This Row],[Datumtijd]]))</f>
        <v>1784.3333333333333</v>
      </c>
      <c r="C7731" s="11">
        <v>2.6520289999999995E-4</v>
      </c>
      <c r="D7731" s="7">
        <f>Data_Warmte[[#This Row],[Fractie]]/MAX(Data_Warmte[Fractie])</f>
        <v>0.642065761534929</v>
      </c>
    </row>
    <row r="7732" spans="1:4" x14ac:dyDescent="0.25">
      <c r="A7732" s="10">
        <v>44153.375</v>
      </c>
      <c r="B7732" s="10">
        <f>DATE(1904,MONTH(Data_Warmte[[#This Row],[Datumtijd]]),DAY(Data_Warmte[[#This Row],[Datumtijd]]))+TIME(HOUR(Data_Warmte[[#This Row],[Datumtijd]]),MINUTE(Data_Warmte[[#This Row],[Datumtijd]]),SECOND(Data_Warmte[[#This Row],[Datumtijd]]))</f>
        <v>1784.375</v>
      </c>
      <c r="C7732" s="11">
        <v>2.7968726999999993E-4</v>
      </c>
      <c r="D7732" s="7">
        <f>Data_Warmte[[#This Row],[Fractie]]/MAX(Data_Warmte[Fractie])</f>
        <v>0.67713294237798782</v>
      </c>
    </row>
    <row r="7733" spans="1:4" x14ac:dyDescent="0.25">
      <c r="A7733" s="10">
        <v>44153.416666666664</v>
      </c>
      <c r="B7733" s="10">
        <f>DATE(1904,MONTH(Data_Warmte[[#This Row],[Datumtijd]]),DAY(Data_Warmte[[#This Row],[Datumtijd]]))+TIME(HOUR(Data_Warmte[[#This Row],[Datumtijd]]),MINUTE(Data_Warmte[[#This Row],[Datumtijd]]),SECOND(Data_Warmte[[#This Row],[Datumtijd]]))</f>
        <v>1784.4166666666667</v>
      </c>
      <c r="C7733" s="11">
        <v>2.6451642000000007E-4</v>
      </c>
      <c r="D7733" s="7">
        <f>Data_Warmte[[#This Row],[Fractie]]/MAX(Data_Warmte[Fractie])</f>
        <v>0.64040376875891325</v>
      </c>
    </row>
    <row r="7734" spans="1:4" x14ac:dyDescent="0.25">
      <c r="A7734" s="10">
        <v>44153.458333333336</v>
      </c>
      <c r="B7734" s="10">
        <f>DATE(1904,MONTH(Data_Warmte[[#This Row],[Datumtijd]]),DAY(Data_Warmte[[#This Row],[Datumtijd]]))+TIME(HOUR(Data_Warmte[[#This Row],[Datumtijd]]),MINUTE(Data_Warmte[[#This Row],[Datumtijd]]),SECOND(Data_Warmte[[#This Row],[Datumtijd]]))</f>
        <v>1784.4583333333333</v>
      </c>
      <c r="C7734" s="11">
        <v>2.3251065999999997E-4</v>
      </c>
      <c r="D7734" s="7">
        <f>Data_Warmte[[#This Row],[Fractie]]/MAX(Data_Warmte[Fractie])</f>
        <v>0.56291667239645171</v>
      </c>
    </row>
    <row r="7735" spans="1:4" x14ac:dyDescent="0.25">
      <c r="A7735" s="10">
        <v>44153.5</v>
      </c>
      <c r="B7735" s="10">
        <f>DATE(1904,MONTH(Data_Warmte[[#This Row],[Datumtijd]]),DAY(Data_Warmte[[#This Row],[Datumtijd]]))+TIME(HOUR(Data_Warmte[[#This Row],[Datumtijd]]),MINUTE(Data_Warmte[[#This Row],[Datumtijd]]),SECOND(Data_Warmte[[#This Row],[Datumtijd]]))</f>
        <v>1784.5</v>
      </c>
      <c r="C7735" s="11">
        <v>2.1370424000000002E-4</v>
      </c>
      <c r="D7735" s="7">
        <f>Data_Warmte[[#This Row],[Fractie]]/MAX(Data_Warmte[Fractie])</f>
        <v>0.51738565301828621</v>
      </c>
    </row>
    <row r="7736" spans="1:4" x14ac:dyDescent="0.25">
      <c r="A7736" s="10">
        <v>44153.541666666664</v>
      </c>
      <c r="B7736" s="10">
        <f>DATE(1904,MONTH(Data_Warmte[[#This Row],[Datumtijd]]),DAY(Data_Warmte[[#This Row],[Datumtijd]]))+TIME(HOUR(Data_Warmte[[#This Row],[Datumtijd]]),MINUTE(Data_Warmte[[#This Row],[Datumtijd]]),SECOND(Data_Warmte[[#This Row],[Datumtijd]]))</f>
        <v>1784.5416666666667</v>
      </c>
      <c r="C7736" s="11">
        <v>2.0314745E-4</v>
      </c>
      <c r="D7736" s="7">
        <f>Data_Warmte[[#This Row],[Fractie]]/MAX(Data_Warmte[Fractie])</f>
        <v>0.49182728464933423</v>
      </c>
    </row>
    <row r="7737" spans="1:4" x14ac:dyDescent="0.25">
      <c r="A7737" s="10">
        <v>44153.583333333336</v>
      </c>
      <c r="B7737" s="10">
        <f>DATE(1904,MONTH(Data_Warmte[[#This Row],[Datumtijd]]),DAY(Data_Warmte[[#This Row],[Datumtijd]]))+TIME(HOUR(Data_Warmte[[#This Row],[Datumtijd]]),MINUTE(Data_Warmte[[#This Row],[Datumtijd]]),SECOND(Data_Warmte[[#This Row],[Datumtijd]]))</f>
        <v>1784.5833333333333</v>
      </c>
      <c r="C7737" s="11">
        <v>2.0063305999999998E-4</v>
      </c>
      <c r="D7737" s="7">
        <f>Data_Warmte[[#This Row],[Fractie]]/MAX(Data_Warmte[Fractie])</f>
        <v>0.48573985600452746</v>
      </c>
    </row>
    <row r="7738" spans="1:4" x14ac:dyDescent="0.25">
      <c r="A7738" s="10">
        <v>44153.625</v>
      </c>
      <c r="B7738" s="10">
        <f>DATE(1904,MONTH(Data_Warmte[[#This Row],[Datumtijd]]),DAY(Data_Warmte[[#This Row],[Datumtijd]]))+TIME(HOUR(Data_Warmte[[#This Row],[Datumtijd]]),MINUTE(Data_Warmte[[#This Row],[Datumtijd]]),SECOND(Data_Warmte[[#This Row],[Datumtijd]]))</f>
        <v>1784.625</v>
      </c>
      <c r="C7738" s="11">
        <v>2.0547688000000002E-4</v>
      </c>
      <c r="D7738" s="7">
        <f>Data_Warmte[[#This Row],[Fractie]]/MAX(Data_Warmte[Fractie])</f>
        <v>0.4974669184802325</v>
      </c>
    </row>
    <row r="7739" spans="1:4" x14ac:dyDescent="0.25">
      <c r="A7739" s="10">
        <v>44153.666666666664</v>
      </c>
      <c r="B7739" s="10">
        <f>DATE(1904,MONTH(Data_Warmte[[#This Row],[Datumtijd]]),DAY(Data_Warmte[[#This Row],[Datumtijd]]))+TIME(HOUR(Data_Warmte[[#This Row],[Datumtijd]]),MINUTE(Data_Warmte[[#This Row],[Datumtijd]]),SECOND(Data_Warmte[[#This Row],[Datumtijd]]))</f>
        <v>1784.6666666666667</v>
      </c>
      <c r="C7739" s="11">
        <v>2.2491976000000002E-4</v>
      </c>
      <c r="D7739" s="7">
        <f>Data_Warmte[[#This Row],[Fractie]]/MAX(Data_Warmte[Fractie])</f>
        <v>0.5445388304149521</v>
      </c>
    </row>
    <row r="7740" spans="1:4" x14ac:dyDescent="0.25">
      <c r="A7740" s="10">
        <v>44153.708333333336</v>
      </c>
      <c r="B7740" s="10">
        <f>DATE(1904,MONTH(Data_Warmte[[#This Row],[Datumtijd]]),DAY(Data_Warmte[[#This Row],[Datumtijd]]))+TIME(HOUR(Data_Warmte[[#This Row],[Datumtijd]]),MINUTE(Data_Warmte[[#This Row],[Datumtijd]]),SECOND(Data_Warmte[[#This Row],[Datumtijd]]))</f>
        <v>1784.7083333333333</v>
      </c>
      <c r="C7740" s="11">
        <v>2.6191749999999997E-4</v>
      </c>
      <c r="D7740" s="7">
        <f>Data_Warmte[[#This Row],[Fractie]]/MAX(Data_Warmte[Fractie])</f>
        <v>0.63411168994315203</v>
      </c>
    </row>
    <row r="7741" spans="1:4" x14ac:dyDescent="0.25">
      <c r="A7741" s="10">
        <v>44153.75</v>
      </c>
      <c r="B7741" s="10">
        <f>DATE(1904,MONTH(Data_Warmte[[#This Row],[Datumtijd]]),DAY(Data_Warmte[[#This Row],[Datumtijd]]))+TIME(HOUR(Data_Warmte[[#This Row],[Datumtijd]]),MINUTE(Data_Warmte[[#This Row],[Datumtijd]]),SECOND(Data_Warmte[[#This Row],[Datumtijd]]))</f>
        <v>1784.75</v>
      </c>
      <c r="C7741" s="11">
        <v>2.8394986000000001E-4</v>
      </c>
      <c r="D7741" s="7">
        <f>Data_Warmte[[#This Row],[Fractie]]/MAX(Data_Warmte[Fractie])</f>
        <v>0.68745282611403002</v>
      </c>
    </row>
    <row r="7742" spans="1:4" x14ac:dyDescent="0.25">
      <c r="A7742" s="10">
        <v>44153.791666666664</v>
      </c>
      <c r="B7742" s="10">
        <f>DATE(1904,MONTH(Data_Warmte[[#This Row],[Datumtijd]]),DAY(Data_Warmte[[#This Row],[Datumtijd]]))+TIME(HOUR(Data_Warmte[[#This Row],[Datumtijd]]),MINUTE(Data_Warmte[[#This Row],[Datumtijd]]),SECOND(Data_Warmte[[#This Row],[Datumtijd]]))</f>
        <v>1784.7916666666667</v>
      </c>
      <c r="C7742" s="11">
        <v>2.7087648000000001E-4</v>
      </c>
      <c r="D7742" s="7">
        <f>Data_Warmte[[#This Row],[Fractie]]/MAX(Data_Warmte[Fractie])</f>
        <v>0.65580170282112671</v>
      </c>
    </row>
    <row r="7743" spans="1:4" x14ac:dyDescent="0.25">
      <c r="A7743" s="10">
        <v>44153.833333333336</v>
      </c>
      <c r="B7743" s="10">
        <f>DATE(1904,MONTH(Data_Warmte[[#This Row],[Datumtijd]]),DAY(Data_Warmte[[#This Row],[Datumtijd]]))+TIME(HOUR(Data_Warmte[[#This Row],[Datumtijd]]),MINUTE(Data_Warmte[[#This Row],[Datumtijd]]),SECOND(Data_Warmte[[#This Row],[Datumtijd]]))</f>
        <v>1784.8333333333333</v>
      </c>
      <c r="C7743" s="11">
        <v>2.5800507E-4</v>
      </c>
      <c r="D7743" s="7">
        <f>Data_Warmte[[#This Row],[Fractie]]/MAX(Data_Warmte[Fractie])</f>
        <v>0.62463955616406408</v>
      </c>
    </row>
    <row r="7744" spans="1:4" x14ac:dyDescent="0.25">
      <c r="A7744" s="10">
        <v>44153.875</v>
      </c>
      <c r="B7744" s="10">
        <f>DATE(1904,MONTH(Data_Warmte[[#This Row],[Datumtijd]]),DAY(Data_Warmte[[#This Row],[Datumtijd]]))+TIME(HOUR(Data_Warmte[[#This Row],[Datumtijd]]),MINUTE(Data_Warmte[[#This Row],[Datumtijd]]),SECOND(Data_Warmte[[#This Row],[Datumtijd]]))</f>
        <v>1784.875</v>
      </c>
      <c r="C7744" s="11">
        <v>2.285515E-4</v>
      </c>
      <c r="D7744" s="7">
        <f>Data_Warmte[[#This Row],[Fractie]]/MAX(Data_Warmte[Fractie])</f>
        <v>0.55333140360625899</v>
      </c>
    </row>
    <row r="7745" spans="1:4" x14ac:dyDescent="0.25">
      <c r="A7745" s="10">
        <v>44153.916666666664</v>
      </c>
      <c r="B7745" s="10">
        <f>DATE(1904,MONTH(Data_Warmte[[#This Row],[Datumtijd]]),DAY(Data_Warmte[[#This Row],[Datumtijd]]))+TIME(HOUR(Data_Warmte[[#This Row],[Datumtijd]]),MINUTE(Data_Warmte[[#This Row],[Datumtijd]]),SECOND(Data_Warmte[[#This Row],[Datumtijd]]))</f>
        <v>1784.9166666666667</v>
      </c>
      <c r="C7745" s="11">
        <v>1.9160480999999999E-4</v>
      </c>
      <c r="D7745" s="7">
        <f>Data_Warmte[[#This Row],[Fractie]]/MAX(Data_Warmte[Fractie])</f>
        <v>0.463882137964575</v>
      </c>
    </row>
    <row r="7746" spans="1:4" x14ac:dyDescent="0.25">
      <c r="A7746" s="10">
        <v>44153.958333333336</v>
      </c>
      <c r="B7746" s="10">
        <f>DATE(1904,MONTH(Data_Warmte[[#This Row],[Datumtijd]]),DAY(Data_Warmte[[#This Row],[Datumtijd]]))+TIME(HOUR(Data_Warmte[[#This Row],[Datumtijd]]),MINUTE(Data_Warmte[[#This Row],[Datumtijd]]),SECOND(Data_Warmte[[#This Row],[Datumtijd]]))</f>
        <v>1784.9583333333333</v>
      </c>
      <c r="C7746" s="11">
        <v>1.371365E-4</v>
      </c>
      <c r="D7746" s="7">
        <f>Data_Warmte[[#This Row],[Fractie]]/MAX(Data_Warmte[Fractie])</f>
        <v>0.33201239996521459</v>
      </c>
    </row>
    <row r="7747" spans="1:4" x14ac:dyDescent="0.25">
      <c r="A7747" s="10">
        <v>44154</v>
      </c>
      <c r="B7747" s="10">
        <f>DATE(1904,MONTH(Data_Warmte[[#This Row],[Datumtijd]]),DAY(Data_Warmte[[#This Row],[Datumtijd]]))+TIME(HOUR(Data_Warmte[[#This Row],[Datumtijd]]),MINUTE(Data_Warmte[[#This Row],[Datumtijd]]),SECOND(Data_Warmte[[#This Row],[Datumtijd]]))</f>
        <v>1785</v>
      </c>
      <c r="C7747" s="11">
        <v>8.1571620000000012E-5</v>
      </c>
      <c r="D7747" s="7">
        <f>Data_Warmte[[#This Row],[Fractie]]/MAX(Data_Warmte[Fractie])</f>
        <v>0.19748782654691127</v>
      </c>
    </row>
    <row r="7748" spans="1:4" x14ac:dyDescent="0.25">
      <c r="A7748" s="10">
        <v>44154.041666666664</v>
      </c>
      <c r="B7748" s="10">
        <f>DATE(1904,MONTH(Data_Warmte[[#This Row],[Datumtijd]]),DAY(Data_Warmte[[#This Row],[Datumtijd]]))+TIME(HOUR(Data_Warmte[[#This Row],[Datumtijd]]),MINUTE(Data_Warmte[[#This Row],[Datumtijd]]),SECOND(Data_Warmte[[#This Row],[Datumtijd]]))</f>
        <v>1785.0416666666667</v>
      </c>
      <c r="C7748" s="11">
        <v>6.3734480000000003E-5</v>
      </c>
      <c r="D7748" s="7">
        <f>Data_Warmte[[#This Row],[Fractie]]/MAX(Data_Warmte[Fractie])</f>
        <v>0.15430346891844965</v>
      </c>
    </row>
    <row r="7749" spans="1:4" x14ac:dyDescent="0.25">
      <c r="A7749" s="10">
        <v>44154.083333333336</v>
      </c>
      <c r="B7749" s="10">
        <f>DATE(1904,MONTH(Data_Warmte[[#This Row],[Datumtijd]]),DAY(Data_Warmte[[#This Row],[Datumtijd]]))+TIME(HOUR(Data_Warmte[[#This Row],[Datumtijd]]),MINUTE(Data_Warmte[[#This Row],[Datumtijd]]),SECOND(Data_Warmte[[#This Row],[Datumtijd]]))</f>
        <v>1785.0833333333333</v>
      </c>
      <c r="C7749" s="11">
        <v>6.4908100000000003E-5</v>
      </c>
      <c r="D7749" s="7">
        <f>Data_Warmte[[#This Row],[Fractie]]/MAX(Data_Warmte[Fractie])</f>
        <v>0.15714484515925478</v>
      </c>
    </row>
    <row r="7750" spans="1:4" x14ac:dyDescent="0.25">
      <c r="A7750" s="10">
        <v>44154.125</v>
      </c>
      <c r="B7750" s="10">
        <f>DATE(1904,MONTH(Data_Warmte[[#This Row],[Datumtijd]]),DAY(Data_Warmte[[#This Row],[Datumtijd]]))+TIME(HOUR(Data_Warmte[[#This Row],[Datumtijd]]),MINUTE(Data_Warmte[[#This Row],[Datumtijd]]),SECOND(Data_Warmte[[#This Row],[Datumtijd]]))</f>
        <v>1785.125</v>
      </c>
      <c r="C7750" s="11">
        <v>7.0376230000000008E-5</v>
      </c>
      <c r="D7750" s="7">
        <f>Data_Warmte[[#This Row],[Fractie]]/MAX(Data_Warmte[Fractie])</f>
        <v>0.17038338460441921</v>
      </c>
    </row>
    <row r="7751" spans="1:4" x14ac:dyDescent="0.25">
      <c r="A7751" s="10">
        <v>44154.166666666664</v>
      </c>
      <c r="B7751" s="10">
        <f>DATE(1904,MONTH(Data_Warmte[[#This Row],[Datumtijd]]),DAY(Data_Warmte[[#This Row],[Datumtijd]]))+TIME(HOUR(Data_Warmte[[#This Row],[Datumtijd]]),MINUTE(Data_Warmte[[#This Row],[Datumtijd]]),SECOND(Data_Warmte[[#This Row],[Datumtijd]]))</f>
        <v>1785.1666666666667</v>
      </c>
      <c r="C7751" s="11">
        <v>7.8422790000000003E-5</v>
      </c>
      <c r="D7751" s="7">
        <f>Data_Warmte[[#This Row],[Fractie]]/MAX(Data_Warmte[Fractie])</f>
        <v>0.18986439583821979</v>
      </c>
    </row>
    <row r="7752" spans="1:4" x14ac:dyDescent="0.25">
      <c r="A7752" s="10">
        <v>44154.208333333336</v>
      </c>
      <c r="B7752" s="10">
        <f>DATE(1904,MONTH(Data_Warmte[[#This Row],[Datumtijd]]),DAY(Data_Warmte[[#This Row],[Datumtijd]]))+TIME(HOUR(Data_Warmte[[#This Row],[Datumtijd]]),MINUTE(Data_Warmte[[#This Row],[Datumtijd]]),SECOND(Data_Warmte[[#This Row],[Datumtijd]]))</f>
        <v>1785.2083333333333</v>
      </c>
      <c r="C7752" s="11">
        <v>9.6505120000000007E-5</v>
      </c>
      <c r="D7752" s="7">
        <f>Data_Warmte[[#This Row],[Fractie]]/MAX(Data_Warmte[Fractie])</f>
        <v>0.23364236727735527</v>
      </c>
    </row>
    <row r="7753" spans="1:4" x14ac:dyDescent="0.25">
      <c r="A7753" s="10">
        <v>44154.25</v>
      </c>
      <c r="B7753" s="10">
        <f>DATE(1904,MONTH(Data_Warmte[[#This Row],[Datumtijd]]),DAY(Data_Warmte[[#This Row],[Datumtijd]]))+TIME(HOUR(Data_Warmte[[#This Row],[Datumtijd]]),MINUTE(Data_Warmte[[#This Row],[Datumtijd]]),SECOND(Data_Warmte[[#This Row],[Datumtijd]]))</f>
        <v>1785.25</v>
      </c>
      <c r="C7753" s="11">
        <v>1.4604656E-4</v>
      </c>
      <c r="D7753" s="7">
        <f>Data_Warmte[[#This Row],[Fractie]]/MAX(Data_Warmte[Fractie])</f>
        <v>0.35358397576329936</v>
      </c>
    </row>
    <row r="7754" spans="1:4" x14ac:dyDescent="0.25">
      <c r="A7754" s="10">
        <v>44154.291666666664</v>
      </c>
      <c r="B7754" s="10">
        <f>DATE(1904,MONTH(Data_Warmte[[#This Row],[Datumtijd]]),DAY(Data_Warmte[[#This Row],[Datumtijd]]))+TIME(HOUR(Data_Warmte[[#This Row],[Datumtijd]]),MINUTE(Data_Warmte[[#This Row],[Datumtijd]]),SECOND(Data_Warmte[[#This Row],[Datumtijd]]))</f>
        <v>1785.2916666666667</v>
      </c>
      <c r="C7754" s="11">
        <v>2.2136985000000001E-4</v>
      </c>
      <c r="D7754" s="7">
        <f>Data_Warmte[[#This Row],[Fractie]]/MAX(Data_Warmte[Fractie])</f>
        <v>0.53594437059746713</v>
      </c>
    </row>
    <row r="7755" spans="1:4" x14ac:dyDescent="0.25">
      <c r="A7755" s="10">
        <v>44154.333333333336</v>
      </c>
      <c r="B7755" s="10">
        <f>DATE(1904,MONTH(Data_Warmte[[#This Row],[Datumtijd]]),DAY(Data_Warmte[[#This Row],[Datumtijd]]))+TIME(HOUR(Data_Warmte[[#This Row],[Datumtijd]]),MINUTE(Data_Warmte[[#This Row],[Datumtijd]]),SECOND(Data_Warmte[[#This Row],[Datumtijd]]))</f>
        <v>1785.3333333333333</v>
      </c>
      <c r="C7755" s="11">
        <v>2.7261799999999997E-4</v>
      </c>
      <c r="D7755" s="7">
        <f>Data_Warmte[[#This Row],[Fractie]]/MAX(Data_Warmte[Fractie])</f>
        <v>0.66001798539204992</v>
      </c>
    </row>
    <row r="7756" spans="1:4" x14ac:dyDescent="0.25">
      <c r="A7756" s="10">
        <v>44154.375</v>
      </c>
      <c r="B7756" s="10">
        <f>DATE(1904,MONTH(Data_Warmte[[#This Row],[Datumtijd]]),DAY(Data_Warmte[[#This Row],[Datumtijd]]))+TIME(HOUR(Data_Warmte[[#This Row],[Datumtijd]]),MINUTE(Data_Warmte[[#This Row],[Datumtijd]]),SECOND(Data_Warmte[[#This Row],[Datumtijd]]))</f>
        <v>1785.375</v>
      </c>
      <c r="C7756" s="11">
        <v>2.8867014999999998E-4</v>
      </c>
      <c r="D7756" s="7">
        <f>Data_Warmte[[#This Row],[Fractie]]/MAX(Data_Warmte[Fractie])</f>
        <v>0.69888081801576152</v>
      </c>
    </row>
    <row r="7757" spans="1:4" x14ac:dyDescent="0.25">
      <c r="A7757" s="10">
        <v>44154.416666666664</v>
      </c>
      <c r="B7757" s="10">
        <f>DATE(1904,MONTH(Data_Warmte[[#This Row],[Datumtijd]]),DAY(Data_Warmte[[#This Row],[Datumtijd]]))+TIME(HOUR(Data_Warmte[[#This Row],[Datumtijd]]),MINUTE(Data_Warmte[[#This Row],[Datumtijd]]),SECOND(Data_Warmte[[#This Row],[Datumtijd]]))</f>
        <v>1785.4166666666667</v>
      </c>
      <c r="C7757" s="11">
        <v>2.7403517999999999E-4</v>
      </c>
      <c r="D7757" s="7">
        <f>Data_Warmte[[#This Row],[Fractie]]/MAX(Data_Warmte[Fractie])</f>
        <v>0.6634490291548899</v>
      </c>
    </row>
    <row r="7758" spans="1:4" x14ac:dyDescent="0.25">
      <c r="A7758" s="10">
        <v>44154.458333333336</v>
      </c>
      <c r="B7758" s="10">
        <f>DATE(1904,MONTH(Data_Warmte[[#This Row],[Datumtijd]]),DAY(Data_Warmte[[#This Row],[Datumtijd]]))+TIME(HOUR(Data_Warmte[[#This Row],[Datumtijd]]),MINUTE(Data_Warmte[[#This Row],[Datumtijd]]),SECOND(Data_Warmte[[#This Row],[Datumtijd]]))</f>
        <v>1785.4583333333333</v>
      </c>
      <c r="C7758" s="11">
        <v>2.4155839999999998E-4</v>
      </c>
      <c r="D7758" s="7">
        <f>Data_Warmte[[#This Row],[Fractie]]/MAX(Data_Warmte[Fractie])</f>
        <v>0.58482157642755417</v>
      </c>
    </row>
    <row r="7759" spans="1:4" x14ac:dyDescent="0.25">
      <c r="A7759" s="10">
        <v>44154.5</v>
      </c>
      <c r="B7759" s="10">
        <f>DATE(1904,MONTH(Data_Warmte[[#This Row],[Datumtijd]]),DAY(Data_Warmte[[#This Row],[Datumtijd]]))+TIME(HOUR(Data_Warmte[[#This Row],[Datumtijd]]),MINUTE(Data_Warmte[[#This Row],[Datumtijd]]),SECOND(Data_Warmte[[#This Row],[Datumtijd]]))</f>
        <v>1785.5</v>
      </c>
      <c r="C7759" s="11">
        <v>2.1878393000000001E-4</v>
      </c>
      <c r="D7759" s="7">
        <f>Data_Warmte[[#This Row],[Fractie]]/MAX(Data_Warmte[Fractie])</f>
        <v>0.52968376524937932</v>
      </c>
    </row>
    <row r="7760" spans="1:4" x14ac:dyDescent="0.25">
      <c r="A7760" s="10">
        <v>44154.541666666664</v>
      </c>
      <c r="B7760" s="10">
        <f>DATE(1904,MONTH(Data_Warmte[[#This Row],[Datumtijd]]),DAY(Data_Warmte[[#This Row],[Datumtijd]]))+TIME(HOUR(Data_Warmte[[#This Row],[Datumtijd]]),MINUTE(Data_Warmte[[#This Row],[Datumtijd]]),SECOND(Data_Warmte[[#This Row],[Datumtijd]]))</f>
        <v>1785.5416666666667</v>
      </c>
      <c r="C7760" s="11">
        <v>2.0838080000000001E-4</v>
      </c>
      <c r="D7760" s="7">
        <f>Data_Warmte[[#This Row],[Fractie]]/MAX(Data_Warmte[Fractie])</f>
        <v>0.50449741326832309</v>
      </c>
    </row>
    <row r="7761" spans="1:4" x14ac:dyDescent="0.25">
      <c r="A7761" s="10">
        <v>44154.583333333336</v>
      </c>
      <c r="B7761" s="10">
        <f>DATE(1904,MONTH(Data_Warmte[[#This Row],[Datumtijd]]),DAY(Data_Warmte[[#This Row],[Datumtijd]]))+TIME(HOUR(Data_Warmte[[#This Row],[Datumtijd]]),MINUTE(Data_Warmte[[#This Row],[Datumtijd]]),SECOND(Data_Warmte[[#This Row],[Datumtijd]]))</f>
        <v>1785.5833333333333</v>
      </c>
      <c r="C7761" s="11">
        <v>2.0437165999999998E-4</v>
      </c>
      <c r="D7761" s="7">
        <f>Data_Warmte[[#This Row],[Fractie]]/MAX(Data_Warmte[Fractie])</f>
        <v>0.49479114110010708</v>
      </c>
    </row>
    <row r="7762" spans="1:4" x14ac:dyDescent="0.25">
      <c r="A7762" s="10">
        <v>44154.625</v>
      </c>
      <c r="B7762" s="10">
        <f>DATE(1904,MONTH(Data_Warmte[[#This Row],[Datumtijd]]),DAY(Data_Warmte[[#This Row],[Datumtijd]]))+TIME(HOUR(Data_Warmte[[#This Row],[Datumtijd]]),MINUTE(Data_Warmte[[#This Row],[Datumtijd]]),SECOND(Data_Warmte[[#This Row],[Datumtijd]]))</f>
        <v>1785.625</v>
      </c>
      <c r="C7762" s="11">
        <v>2.0947494000000001E-4</v>
      </c>
      <c r="D7762" s="7">
        <f>Data_Warmte[[#This Row],[Fractie]]/MAX(Data_Warmte[Fractie])</f>
        <v>0.50714636556984705</v>
      </c>
    </row>
    <row r="7763" spans="1:4" x14ac:dyDescent="0.25">
      <c r="A7763" s="10">
        <v>44154.666666666664</v>
      </c>
      <c r="B7763" s="10">
        <f>DATE(1904,MONTH(Data_Warmte[[#This Row],[Datumtijd]]),DAY(Data_Warmte[[#This Row],[Datumtijd]]))+TIME(HOUR(Data_Warmte[[#This Row],[Datumtijd]]),MINUTE(Data_Warmte[[#This Row],[Datumtijd]]),SECOND(Data_Warmte[[#This Row],[Datumtijd]]))</f>
        <v>1785.6666666666667</v>
      </c>
      <c r="C7763" s="11">
        <v>2.3043925000000001E-4</v>
      </c>
      <c r="D7763" s="7">
        <f>Data_Warmte[[#This Row],[Fractie]]/MAX(Data_Warmte[Fractie])</f>
        <v>0.55790171426778479</v>
      </c>
    </row>
    <row r="7764" spans="1:4" x14ac:dyDescent="0.25">
      <c r="A7764" s="10">
        <v>44154.708333333336</v>
      </c>
      <c r="B7764" s="10">
        <f>DATE(1904,MONTH(Data_Warmte[[#This Row],[Datumtijd]]),DAY(Data_Warmte[[#This Row],[Datumtijd]]))+TIME(HOUR(Data_Warmte[[#This Row],[Datumtijd]]),MINUTE(Data_Warmte[[#This Row],[Datumtijd]]),SECOND(Data_Warmte[[#This Row],[Datumtijd]]))</f>
        <v>1785.7083333333333</v>
      </c>
      <c r="C7764" s="11">
        <v>2.6801844999999996E-4</v>
      </c>
      <c r="D7764" s="7">
        <f>Data_Warmte[[#This Row],[Fractie]]/MAX(Data_Warmte[Fractie])</f>
        <v>0.64888230937392188</v>
      </c>
    </row>
    <row r="7765" spans="1:4" x14ac:dyDescent="0.25">
      <c r="A7765" s="10">
        <v>44154.75</v>
      </c>
      <c r="B7765" s="10">
        <f>DATE(1904,MONTH(Data_Warmte[[#This Row],[Datumtijd]]),DAY(Data_Warmte[[#This Row],[Datumtijd]]))+TIME(HOUR(Data_Warmte[[#This Row],[Datumtijd]]),MINUTE(Data_Warmte[[#This Row],[Datumtijd]]),SECOND(Data_Warmte[[#This Row],[Datumtijd]]))</f>
        <v>1785.75</v>
      </c>
      <c r="C7765" s="11">
        <v>2.8938820000000003E-4</v>
      </c>
      <c r="D7765" s="7">
        <f>Data_Warmte[[#This Row],[Fractie]]/MAX(Data_Warmte[Fractie])</f>
        <v>0.70061924289750366</v>
      </c>
    </row>
    <row r="7766" spans="1:4" x14ac:dyDescent="0.25">
      <c r="A7766" s="10">
        <v>44154.791666666664</v>
      </c>
      <c r="B7766" s="10">
        <f>DATE(1904,MONTH(Data_Warmte[[#This Row],[Datumtijd]]),DAY(Data_Warmte[[#This Row],[Datumtijd]]))+TIME(HOUR(Data_Warmte[[#This Row],[Datumtijd]]),MINUTE(Data_Warmte[[#This Row],[Datumtijd]]),SECOND(Data_Warmte[[#This Row],[Datumtijd]]))</f>
        <v>1785.7916666666667</v>
      </c>
      <c r="C7766" s="11">
        <v>2.7656711999999998E-4</v>
      </c>
      <c r="D7766" s="7">
        <f>Data_Warmte[[#This Row],[Fractie]]/MAX(Data_Warmte[Fractie])</f>
        <v>0.66957894698105525</v>
      </c>
    </row>
    <row r="7767" spans="1:4" x14ac:dyDescent="0.25">
      <c r="A7767" s="10">
        <v>44154.833333333336</v>
      </c>
      <c r="B7767" s="10">
        <f>DATE(1904,MONTH(Data_Warmte[[#This Row],[Datumtijd]]),DAY(Data_Warmte[[#This Row],[Datumtijd]]))+TIME(HOUR(Data_Warmte[[#This Row],[Datumtijd]]),MINUTE(Data_Warmte[[#This Row],[Datumtijd]]),SECOND(Data_Warmte[[#This Row],[Datumtijd]]))</f>
        <v>1785.8333333333333</v>
      </c>
      <c r="C7767" s="11">
        <v>2.6409433999999998E-4</v>
      </c>
      <c r="D7767" s="7">
        <f>Data_Warmte[[#This Row],[Fractie]]/MAX(Data_Warmte[Fractie])</f>
        <v>0.63938189789464772</v>
      </c>
    </row>
    <row r="7768" spans="1:4" x14ac:dyDescent="0.25">
      <c r="A7768" s="10">
        <v>44154.875</v>
      </c>
      <c r="B7768" s="10">
        <f>DATE(1904,MONTH(Data_Warmte[[#This Row],[Datumtijd]]),DAY(Data_Warmte[[#This Row],[Datumtijd]]))+TIME(HOUR(Data_Warmte[[#This Row],[Datumtijd]]),MINUTE(Data_Warmte[[#This Row],[Datumtijd]]),SECOND(Data_Warmte[[#This Row],[Datumtijd]]))</f>
        <v>1785.875</v>
      </c>
      <c r="C7768" s="11">
        <v>2.3584150000000004E-4</v>
      </c>
      <c r="D7768" s="7">
        <f>Data_Warmte[[#This Row],[Fractie]]/MAX(Data_Warmte[Fractie])</f>
        <v>0.57098075586292607</v>
      </c>
    </row>
    <row r="7769" spans="1:4" x14ac:dyDescent="0.25">
      <c r="A7769" s="10">
        <v>44154.916666666664</v>
      </c>
      <c r="B7769" s="10">
        <f>DATE(1904,MONTH(Data_Warmte[[#This Row],[Datumtijd]]),DAY(Data_Warmte[[#This Row],[Datumtijd]]))+TIME(HOUR(Data_Warmte[[#This Row],[Datumtijd]]),MINUTE(Data_Warmte[[#This Row],[Datumtijd]]),SECOND(Data_Warmte[[#This Row],[Datumtijd]]))</f>
        <v>1785.9166666666667</v>
      </c>
      <c r="C7769" s="11">
        <v>1.9783487999999998E-4</v>
      </c>
      <c r="D7769" s="7">
        <f>Data_Warmte[[#This Row],[Fractie]]/MAX(Data_Warmte[Fractie])</f>
        <v>0.47896536156041769</v>
      </c>
    </row>
    <row r="7770" spans="1:4" x14ac:dyDescent="0.25">
      <c r="A7770" s="10">
        <v>44154.958333333336</v>
      </c>
      <c r="B7770" s="10">
        <f>DATE(1904,MONTH(Data_Warmte[[#This Row],[Datumtijd]]),DAY(Data_Warmte[[#This Row],[Datumtijd]]))+TIME(HOUR(Data_Warmte[[#This Row],[Datumtijd]]),MINUTE(Data_Warmte[[#This Row],[Datumtijd]]),SECOND(Data_Warmte[[#This Row],[Datumtijd]]))</f>
        <v>1785.9583333333333</v>
      </c>
      <c r="C7770" s="11">
        <v>1.4105096E-4</v>
      </c>
      <c r="D7770" s="7">
        <f>Data_Warmte[[#This Row],[Fractie]]/MAX(Data_Warmte[Fractie])</f>
        <v>0.34148944844733153</v>
      </c>
    </row>
    <row r="7771" spans="1:4" x14ac:dyDescent="0.25">
      <c r="A7771" s="10">
        <v>44155</v>
      </c>
      <c r="B7771" s="10">
        <f>DATE(1904,MONTH(Data_Warmte[[#This Row],[Datumtijd]]),DAY(Data_Warmte[[#This Row],[Datumtijd]]))+TIME(HOUR(Data_Warmte[[#This Row],[Datumtijd]]),MINUTE(Data_Warmte[[#This Row],[Datumtijd]]),SECOND(Data_Warmte[[#This Row],[Datumtijd]]))</f>
        <v>1786</v>
      </c>
      <c r="C7771" s="11">
        <v>8.4138019999999988E-5</v>
      </c>
      <c r="D7771" s="7">
        <f>Data_Warmte[[#This Row],[Fractie]]/MAX(Data_Warmte[Fractie])</f>
        <v>0.20370117327276996</v>
      </c>
    </row>
    <row r="7772" spans="1:4" x14ac:dyDescent="0.25">
      <c r="A7772" s="10">
        <v>44155.041666666664</v>
      </c>
      <c r="B7772" s="10">
        <f>DATE(1904,MONTH(Data_Warmte[[#This Row],[Datumtijd]]),DAY(Data_Warmte[[#This Row],[Datumtijd]]))+TIME(HOUR(Data_Warmte[[#This Row],[Datumtijd]]),MINUTE(Data_Warmte[[#This Row],[Datumtijd]]),SECOND(Data_Warmte[[#This Row],[Datumtijd]]))</f>
        <v>1786.0416666666667</v>
      </c>
      <c r="C7772" s="11">
        <v>6.4944880000000001E-5</v>
      </c>
      <c r="D7772" s="7">
        <f>Data_Warmte[[#This Row],[Fractie]]/MAX(Data_Warmte[Fractie])</f>
        <v>0.15723389086240983</v>
      </c>
    </row>
    <row r="7773" spans="1:4" x14ac:dyDescent="0.25">
      <c r="A7773" s="10">
        <v>44155.083333333336</v>
      </c>
      <c r="B7773" s="10">
        <f>DATE(1904,MONTH(Data_Warmte[[#This Row],[Datumtijd]]),DAY(Data_Warmte[[#This Row],[Datumtijd]]))+TIME(HOUR(Data_Warmte[[#This Row],[Datumtijd]]),MINUTE(Data_Warmte[[#This Row],[Datumtijd]]),SECOND(Data_Warmte[[#This Row],[Datumtijd]]))</f>
        <v>1786.0833333333333</v>
      </c>
      <c r="C7773" s="11">
        <v>6.5696600000000004E-5</v>
      </c>
      <c r="D7773" s="7">
        <f>Data_Warmte[[#This Row],[Fractie]]/MAX(Data_Warmte[Fractie])</f>
        <v>0.15905383202542514</v>
      </c>
    </row>
    <row r="7774" spans="1:4" x14ac:dyDescent="0.25">
      <c r="A7774" s="10">
        <v>44155.125</v>
      </c>
      <c r="B7774" s="10">
        <f>DATE(1904,MONTH(Data_Warmte[[#This Row],[Datumtijd]]),DAY(Data_Warmte[[#This Row],[Datumtijd]]))+TIME(HOUR(Data_Warmte[[#This Row],[Datumtijd]]),MINUTE(Data_Warmte[[#This Row],[Datumtijd]]),SECOND(Data_Warmte[[#This Row],[Datumtijd]]))</f>
        <v>1786.125</v>
      </c>
      <c r="C7774" s="11">
        <v>7.1669199999999995E-5</v>
      </c>
      <c r="D7774" s="7">
        <f>Data_Warmte[[#This Row],[Fractie]]/MAX(Data_Warmte[Fractie])</f>
        <v>0.17351371148882283</v>
      </c>
    </row>
    <row r="7775" spans="1:4" x14ac:dyDescent="0.25">
      <c r="A7775" s="10">
        <v>44155.166666666664</v>
      </c>
      <c r="B7775" s="10">
        <f>DATE(1904,MONTH(Data_Warmte[[#This Row],[Datumtijd]]),DAY(Data_Warmte[[#This Row],[Datumtijd]]))+TIME(HOUR(Data_Warmte[[#This Row],[Datumtijd]]),MINUTE(Data_Warmte[[#This Row],[Datumtijd]]),SECOND(Data_Warmte[[#This Row],[Datumtijd]]))</f>
        <v>1786.1666666666667</v>
      </c>
      <c r="C7775" s="11">
        <v>8.0667240000000009E-5</v>
      </c>
      <c r="D7775" s="7">
        <f>Data_Warmte[[#This Row],[Fractie]]/MAX(Data_Warmte[Fractie])</f>
        <v>0.19529829003197513</v>
      </c>
    </row>
    <row r="7776" spans="1:4" x14ac:dyDescent="0.25">
      <c r="A7776" s="10">
        <v>44155.208333333336</v>
      </c>
      <c r="B7776" s="10">
        <f>DATE(1904,MONTH(Data_Warmte[[#This Row],[Datumtijd]]),DAY(Data_Warmte[[#This Row],[Datumtijd]]))+TIME(HOUR(Data_Warmte[[#This Row],[Datumtijd]]),MINUTE(Data_Warmte[[#This Row],[Datumtijd]]),SECOND(Data_Warmte[[#This Row],[Datumtijd]]))</f>
        <v>1786.2083333333333</v>
      </c>
      <c r="C7776" s="11">
        <v>9.8617940000000006E-5</v>
      </c>
      <c r="D7776" s="7">
        <f>Data_Warmte[[#This Row],[Fractie]]/MAX(Data_Warmte[Fractie])</f>
        <v>0.23875758050574086</v>
      </c>
    </row>
    <row r="7777" spans="1:4" x14ac:dyDescent="0.25">
      <c r="A7777" s="10">
        <v>44155.25</v>
      </c>
      <c r="B7777" s="10">
        <f>DATE(1904,MONTH(Data_Warmte[[#This Row],[Datumtijd]]),DAY(Data_Warmte[[#This Row],[Datumtijd]]))+TIME(HOUR(Data_Warmte[[#This Row],[Datumtijd]]),MINUTE(Data_Warmte[[#This Row],[Datumtijd]]),SECOND(Data_Warmte[[#This Row],[Datumtijd]]))</f>
        <v>1786.25</v>
      </c>
      <c r="C7777" s="11">
        <v>1.490559E-4</v>
      </c>
      <c r="D7777" s="7">
        <f>Data_Warmte[[#This Row],[Fractie]]/MAX(Data_Warmte[Fractie])</f>
        <v>0.36086969616385883</v>
      </c>
    </row>
    <row r="7778" spans="1:4" x14ac:dyDescent="0.25">
      <c r="A7778" s="10">
        <v>44155.291666666664</v>
      </c>
      <c r="B7778" s="10">
        <f>DATE(1904,MONTH(Data_Warmte[[#This Row],[Datumtijd]]),DAY(Data_Warmte[[#This Row],[Datumtijd]]))+TIME(HOUR(Data_Warmte[[#This Row],[Datumtijd]]),MINUTE(Data_Warmte[[#This Row],[Datumtijd]]),SECOND(Data_Warmte[[#This Row],[Datumtijd]]))</f>
        <v>1786.2916666666667</v>
      </c>
      <c r="C7778" s="11">
        <v>2.2480545000000003E-4</v>
      </c>
      <c r="D7778" s="7">
        <f>Data_Warmte[[#This Row],[Fractie]]/MAX(Data_Warmte[Fractie])</f>
        <v>0.54426208179266677</v>
      </c>
    </row>
    <row r="7779" spans="1:4" x14ac:dyDescent="0.25">
      <c r="A7779" s="10">
        <v>44155.333333333336</v>
      </c>
      <c r="B7779" s="10">
        <f>DATE(1904,MONTH(Data_Warmte[[#This Row],[Datumtijd]]),DAY(Data_Warmte[[#This Row],[Datumtijd]]))+TIME(HOUR(Data_Warmte[[#This Row],[Datumtijd]]),MINUTE(Data_Warmte[[#This Row],[Datumtijd]]),SECOND(Data_Warmte[[#This Row],[Datumtijd]]))</f>
        <v>1786.3333333333333</v>
      </c>
      <c r="C7779" s="11">
        <v>2.7712249999999999E-4</v>
      </c>
      <c r="D7779" s="7">
        <f>Data_Warmte[[#This Row],[Fractie]]/MAX(Data_Warmte[Fractie])</f>
        <v>0.67092354194076831</v>
      </c>
    </row>
    <row r="7780" spans="1:4" x14ac:dyDescent="0.25">
      <c r="A7780" s="10">
        <v>44155.375</v>
      </c>
      <c r="B7780" s="10">
        <f>DATE(1904,MONTH(Data_Warmte[[#This Row],[Datumtijd]]),DAY(Data_Warmte[[#This Row],[Datumtijd]]))+TIME(HOUR(Data_Warmte[[#This Row],[Datumtijd]]),MINUTE(Data_Warmte[[#This Row],[Datumtijd]]),SECOND(Data_Warmte[[#This Row],[Datumtijd]]))</f>
        <v>1786.375</v>
      </c>
      <c r="C7780" s="11">
        <v>2.9323481999999999E-4</v>
      </c>
      <c r="D7780" s="7">
        <f>Data_Warmte[[#This Row],[Fractie]]/MAX(Data_Warmte[Fractie])</f>
        <v>0.70993204829908663</v>
      </c>
    </row>
    <row r="7781" spans="1:4" x14ac:dyDescent="0.25">
      <c r="A7781" s="10">
        <v>44155.416666666664</v>
      </c>
      <c r="B7781" s="10">
        <f>DATE(1904,MONTH(Data_Warmte[[#This Row],[Datumtijd]]),DAY(Data_Warmte[[#This Row],[Datumtijd]]))+TIME(HOUR(Data_Warmte[[#This Row],[Datumtijd]]),MINUTE(Data_Warmte[[#This Row],[Datumtijd]]),SECOND(Data_Warmte[[#This Row],[Datumtijd]]))</f>
        <v>1786.4166666666667</v>
      </c>
      <c r="C7781" s="11">
        <v>2.7997823999999997E-4</v>
      </c>
      <c r="D7781" s="7">
        <f>Data_Warmte[[#This Row],[Fractie]]/MAX(Data_Warmte[Fractie])</f>
        <v>0.6778373912155905</v>
      </c>
    </row>
    <row r="7782" spans="1:4" x14ac:dyDescent="0.25">
      <c r="A7782" s="10">
        <v>44155.458333333336</v>
      </c>
      <c r="B7782" s="10">
        <f>DATE(1904,MONTH(Data_Warmte[[#This Row],[Datumtijd]]),DAY(Data_Warmte[[#This Row],[Datumtijd]]))+TIME(HOUR(Data_Warmte[[#This Row],[Datumtijd]]),MINUTE(Data_Warmte[[#This Row],[Datumtijd]]),SECOND(Data_Warmte[[#This Row],[Datumtijd]]))</f>
        <v>1786.4583333333333</v>
      </c>
      <c r="C7782" s="11">
        <v>2.4799132E-4</v>
      </c>
      <c r="D7782" s="7">
        <f>Data_Warmte[[#This Row],[Fractie]]/MAX(Data_Warmte[Fractie])</f>
        <v>0.60039590717089553</v>
      </c>
    </row>
    <row r="7783" spans="1:4" x14ac:dyDescent="0.25">
      <c r="A7783" s="10">
        <v>44155.5</v>
      </c>
      <c r="B7783" s="10">
        <f>DATE(1904,MONTH(Data_Warmte[[#This Row],[Datumtijd]]),DAY(Data_Warmte[[#This Row],[Datumtijd]]))+TIME(HOUR(Data_Warmte[[#This Row],[Datumtijd]]),MINUTE(Data_Warmte[[#This Row],[Datumtijd]]),SECOND(Data_Warmte[[#This Row],[Datumtijd]]))</f>
        <v>1786.5</v>
      </c>
      <c r="C7783" s="11">
        <v>2.2597466000000001E-4</v>
      </c>
      <c r="D7783" s="7">
        <f>Data_Warmte[[#This Row],[Fractie]]/MAX(Data_Warmte[Fractie])</f>
        <v>0.54709278126482286</v>
      </c>
    </row>
    <row r="7784" spans="1:4" x14ac:dyDescent="0.25">
      <c r="A7784" s="10">
        <v>44155.541666666664</v>
      </c>
      <c r="B7784" s="10">
        <f>DATE(1904,MONTH(Data_Warmte[[#This Row],[Datumtijd]]),DAY(Data_Warmte[[#This Row],[Datumtijd]]))+TIME(HOUR(Data_Warmte[[#This Row],[Datumtijd]]),MINUTE(Data_Warmte[[#This Row],[Datumtijd]]),SECOND(Data_Warmte[[#This Row],[Datumtijd]]))</f>
        <v>1786.5416666666667</v>
      </c>
      <c r="C7784" s="11">
        <v>2.1828455000000001E-4</v>
      </c>
      <c r="D7784" s="7">
        <f>Data_Warmte[[#This Row],[Fractie]]/MAX(Data_Warmte[Fractie])</f>
        <v>0.528474748304258</v>
      </c>
    </row>
    <row r="7785" spans="1:4" x14ac:dyDescent="0.25">
      <c r="A7785" s="10">
        <v>44155.583333333336</v>
      </c>
      <c r="B7785" s="10">
        <f>DATE(1904,MONTH(Data_Warmte[[#This Row],[Datumtijd]]),DAY(Data_Warmte[[#This Row],[Datumtijd]]))+TIME(HOUR(Data_Warmte[[#This Row],[Datumtijd]]),MINUTE(Data_Warmte[[#This Row],[Datumtijd]]),SECOND(Data_Warmte[[#This Row],[Datumtijd]]))</f>
        <v>1786.5833333333333</v>
      </c>
      <c r="C7785" s="11">
        <v>2.1228502999999998E-4</v>
      </c>
      <c r="D7785" s="7">
        <f>Data_Warmte[[#This Row],[Fractie]]/MAX(Data_Warmte[Fractie])</f>
        <v>0.51394969455241724</v>
      </c>
    </row>
    <row r="7786" spans="1:4" x14ac:dyDescent="0.25">
      <c r="A7786" s="10">
        <v>44155.625</v>
      </c>
      <c r="B7786" s="10">
        <f>DATE(1904,MONTH(Data_Warmte[[#This Row],[Datumtijd]]),DAY(Data_Warmte[[#This Row],[Datumtijd]]))+TIME(HOUR(Data_Warmte[[#This Row],[Datumtijd]]),MINUTE(Data_Warmte[[#This Row],[Datumtijd]]),SECOND(Data_Warmte[[#This Row],[Datumtijd]]))</f>
        <v>1786.625</v>
      </c>
      <c r="C7786" s="11">
        <v>2.1770624000000004E-4</v>
      </c>
      <c r="D7786" s="7">
        <f>Data_Warmte[[#This Row],[Fractie]]/MAX(Data_Warmte[Fractie])</f>
        <v>0.52707463898964169</v>
      </c>
    </row>
    <row r="7787" spans="1:4" x14ac:dyDescent="0.25">
      <c r="A7787" s="10">
        <v>44155.666666666664</v>
      </c>
      <c r="B7787" s="10">
        <f>DATE(1904,MONTH(Data_Warmte[[#This Row],[Datumtijd]]),DAY(Data_Warmte[[#This Row],[Datumtijd]]))+TIME(HOUR(Data_Warmte[[#This Row],[Datumtijd]]),MINUTE(Data_Warmte[[#This Row],[Datumtijd]]),SECOND(Data_Warmte[[#This Row],[Datumtijd]]))</f>
        <v>1786.6666666666667</v>
      </c>
      <c r="C7787" s="11">
        <v>2.3875147000000001E-4</v>
      </c>
      <c r="D7787" s="7">
        <f>Data_Warmte[[#This Row],[Fractie]]/MAX(Data_Warmte[Fractie])</f>
        <v>0.57802589791866443</v>
      </c>
    </row>
    <row r="7788" spans="1:4" x14ac:dyDescent="0.25">
      <c r="A7788" s="10">
        <v>44155.708333333336</v>
      </c>
      <c r="B7788" s="10">
        <f>DATE(1904,MONTH(Data_Warmte[[#This Row],[Datumtijd]]),DAY(Data_Warmte[[#This Row],[Datumtijd]]))+TIME(HOUR(Data_Warmte[[#This Row],[Datumtijd]]),MINUTE(Data_Warmte[[#This Row],[Datumtijd]]),SECOND(Data_Warmte[[#This Row],[Datumtijd]]))</f>
        <v>1786.7083333333333</v>
      </c>
      <c r="C7788" s="11">
        <v>2.7430219999999999E-4</v>
      </c>
      <c r="D7788" s="7">
        <f>Data_Warmte[[#This Row],[Fractie]]/MAX(Data_Warmte[Fractie])</f>
        <v>0.66409549418089475</v>
      </c>
    </row>
    <row r="7789" spans="1:4" x14ac:dyDescent="0.25">
      <c r="A7789" s="10">
        <v>44155.75</v>
      </c>
      <c r="B7789" s="10">
        <f>DATE(1904,MONTH(Data_Warmte[[#This Row],[Datumtijd]]),DAY(Data_Warmte[[#This Row],[Datumtijd]]))+TIME(HOUR(Data_Warmte[[#This Row],[Datumtijd]]),MINUTE(Data_Warmte[[#This Row],[Datumtijd]]),SECOND(Data_Warmte[[#This Row],[Datumtijd]]))</f>
        <v>1786.75</v>
      </c>
      <c r="C7789" s="11">
        <v>2.9742262E-4</v>
      </c>
      <c r="D7789" s="7">
        <f>Data_Warmte[[#This Row],[Fractie]]/MAX(Data_Warmte[Fractie])</f>
        <v>0.72007086275456955</v>
      </c>
    </row>
    <row r="7790" spans="1:4" x14ac:dyDescent="0.25">
      <c r="A7790" s="10">
        <v>44155.791666666664</v>
      </c>
      <c r="B7790" s="10">
        <f>DATE(1904,MONTH(Data_Warmte[[#This Row],[Datumtijd]]),DAY(Data_Warmte[[#This Row],[Datumtijd]]))+TIME(HOUR(Data_Warmte[[#This Row],[Datumtijd]]),MINUTE(Data_Warmte[[#This Row],[Datumtijd]]),SECOND(Data_Warmte[[#This Row],[Datumtijd]]))</f>
        <v>1786.7916666666667</v>
      </c>
      <c r="C7790" s="11">
        <v>2.8245324000000002E-4</v>
      </c>
      <c r="D7790" s="7">
        <f>Data_Warmte[[#This Row],[Fractie]]/MAX(Data_Warmte[Fractie])</f>
        <v>0.68382945525334793</v>
      </c>
    </row>
    <row r="7791" spans="1:4" x14ac:dyDescent="0.25">
      <c r="A7791" s="10">
        <v>44155.833333333336</v>
      </c>
      <c r="B7791" s="10">
        <f>DATE(1904,MONTH(Data_Warmte[[#This Row],[Datumtijd]]),DAY(Data_Warmte[[#This Row],[Datumtijd]]))+TIME(HOUR(Data_Warmte[[#This Row],[Datumtijd]]),MINUTE(Data_Warmte[[#This Row],[Datumtijd]]),SECOND(Data_Warmte[[#This Row],[Datumtijd]]))</f>
        <v>1786.8333333333333</v>
      </c>
      <c r="C7791" s="11">
        <v>2.7050866E-4</v>
      </c>
      <c r="D7791" s="7">
        <f>Data_Warmte[[#This Row],[Fractie]]/MAX(Data_Warmte[Fractie])</f>
        <v>0.65491119736885683</v>
      </c>
    </row>
    <row r="7792" spans="1:4" x14ac:dyDescent="0.25">
      <c r="A7792" s="10">
        <v>44155.875</v>
      </c>
      <c r="B7792" s="10">
        <f>DATE(1904,MONTH(Data_Warmte[[#This Row],[Datumtijd]]),DAY(Data_Warmte[[#This Row],[Datumtijd]]))+TIME(HOUR(Data_Warmte[[#This Row],[Datumtijd]]),MINUTE(Data_Warmte[[#This Row],[Datumtijd]]),SECOND(Data_Warmte[[#This Row],[Datumtijd]]))</f>
        <v>1786.875</v>
      </c>
      <c r="C7792" s="11">
        <v>2.3942575000000002E-4</v>
      </c>
      <c r="D7792" s="7">
        <f>Data_Warmte[[#This Row],[Fractie]]/MAX(Data_Warmte[Fractie])</f>
        <v>0.57965835405578725</v>
      </c>
    </row>
    <row r="7793" spans="1:4" x14ac:dyDescent="0.25">
      <c r="A7793" s="10">
        <v>44155.916666666664</v>
      </c>
      <c r="B7793" s="10">
        <f>DATE(1904,MONTH(Data_Warmte[[#This Row],[Datumtijd]]),DAY(Data_Warmte[[#This Row],[Datumtijd]]))+TIME(HOUR(Data_Warmte[[#This Row],[Datumtijd]]),MINUTE(Data_Warmte[[#This Row],[Datumtijd]]),SECOND(Data_Warmte[[#This Row],[Datumtijd]]))</f>
        <v>1786.9166666666667</v>
      </c>
      <c r="C7793" s="11">
        <v>2.0209178999999999E-4</v>
      </c>
      <c r="D7793" s="7">
        <f>Data_Warmte[[#This Row],[Fractie]]/MAX(Data_Warmte[Fractie])</f>
        <v>0.48927149381212254</v>
      </c>
    </row>
    <row r="7794" spans="1:4" x14ac:dyDescent="0.25">
      <c r="A7794" s="10">
        <v>44155.958333333336</v>
      </c>
      <c r="B7794" s="10">
        <f>DATE(1904,MONTH(Data_Warmte[[#This Row],[Datumtijd]]),DAY(Data_Warmte[[#This Row],[Datumtijd]]))+TIME(HOUR(Data_Warmte[[#This Row],[Datumtijd]]),MINUTE(Data_Warmte[[#This Row],[Datumtijd]]),SECOND(Data_Warmte[[#This Row],[Datumtijd]]))</f>
        <v>1786.9583333333333</v>
      </c>
      <c r="C7794" s="11">
        <v>1.4379239999999998E-4</v>
      </c>
      <c r="D7794" s="7">
        <f>Data_Warmte[[#This Row],[Fractie]]/MAX(Data_Warmte[Fractie])</f>
        <v>0.34812657331022823</v>
      </c>
    </row>
    <row r="7795" spans="1:4" x14ac:dyDescent="0.25">
      <c r="A7795" s="10">
        <v>44156</v>
      </c>
      <c r="B7795" s="10">
        <f>DATE(1904,MONTH(Data_Warmte[[#This Row],[Datumtijd]]),DAY(Data_Warmte[[#This Row],[Datumtijd]]))+TIME(HOUR(Data_Warmte[[#This Row],[Datumtijd]]),MINUTE(Data_Warmte[[#This Row],[Datumtijd]]),SECOND(Data_Warmte[[#This Row],[Datumtijd]]))</f>
        <v>1787</v>
      </c>
      <c r="C7795" s="11">
        <v>8.6375599999999987E-5</v>
      </c>
      <c r="D7795" s="7">
        <f>Data_Warmte[[#This Row],[Fractie]]/MAX(Data_Warmte[Fractie])</f>
        <v>0.20911843494937804</v>
      </c>
    </row>
    <row r="7796" spans="1:4" x14ac:dyDescent="0.25">
      <c r="A7796" s="10">
        <v>44156.041666666664</v>
      </c>
      <c r="B7796" s="10">
        <f>DATE(1904,MONTH(Data_Warmte[[#This Row],[Datumtijd]]),DAY(Data_Warmte[[#This Row],[Datumtijd]]))+TIME(HOUR(Data_Warmte[[#This Row],[Datumtijd]]),MINUTE(Data_Warmte[[#This Row],[Datumtijd]]),SECOND(Data_Warmte[[#This Row],[Datumtijd]]))</f>
        <v>1787.0416666666667</v>
      </c>
      <c r="C7796" s="11">
        <v>7.6178119999999996E-5</v>
      </c>
      <c r="D7796" s="7">
        <f>Data_Warmte[[#This Row],[Fractie]]/MAX(Data_Warmte[Fractie])</f>
        <v>0.18442996901655001</v>
      </c>
    </row>
    <row r="7797" spans="1:4" x14ac:dyDescent="0.25">
      <c r="A7797" s="10">
        <v>44156.083333333336</v>
      </c>
      <c r="B7797" s="10">
        <f>DATE(1904,MONTH(Data_Warmte[[#This Row],[Datumtijd]]),DAY(Data_Warmte[[#This Row],[Datumtijd]]))+TIME(HOUR(Data_Warmte[[#This Row],[Datumtijd]]),MINUTE(Data_Warmte[[#This Row],[Datumtijd]]),SECOND(Data_Warmte[[#This Row],[Datumtijd]]))</f>
        <v>1787.0833333333333</v>
      </c>
      <c r="C7797" s="11">
        <v>7.1517659999999992E-5</v>
      </c>
      <c r="D7797" s="7">
        <f>Data_Warmte[[#This Row],[Fractie]]/MAX(Data_Warmte[Fractie])</f>
        <v>0.17314682769719383</v>
      </c>
    </row>
    <row r="7798" spans="1:4" x14ac:dyDescent="0.25">
      <c r="A7798" s="10">
        <v>44156.125</v>
      </c>
      <c r="B7798" s="10">
        <f>DATE(1904,MONTH(Data_Warmte[[#This Row],[Datumtijd]]),DAY(Data_Warmte[[#This Row],[Datumtijd]]))+TIME(HOUR(Data_Warmte[[#This Row],[Datumtijd]]),MINUTE(Data_Warmte[[#This Row],[Datumtijd]]),SECOND(Data_Warmte[[#This Row],[Datumtijd]]))</f>
        <v>1787.125</v>
      </c>
      <c r="C7798" s="11">
        <v>7.5471239999999999E-5</v>
      </c>
      <c r="D7798" s="7">
        <f>Data_Warmte[[#This Row],[Fractie]]/MAX(Data_Warmte[Fractie])</f>
        <v>0.18271858710664701</v>
      </c>
    </row>
    <row r="7799" spans="1:4" x14ac:dyDescent="0.25">
      <c r="A7799" s="10">
        <v>44156.166666666664</v>
      </c>
      <c r="B7799" s="10">
        <f>DATE(1904,MONTH(Data_Warmte[[#This Row],[Datumtijd]]),DAY(Data_Warmte[[#This Row],[Datumtijd]]))+TIME(HOUR(Data_Warmte[[#This Row],[Datumtijd]]),MINUTE(Data_Warmte[[#This Row],[Datumtijd]]),SECOND(Data_Warmte[[#This Row],[Datumtijd]]))</f>
        <v>1787.1666666666667</v>
      </c>
      <c r="C7799" s="11">
        <v>8.1206239999999998E-5</v>
      </c>
      <c r="D7799" s="7">
        <f>Data_Warmte[[#This Row],[Fractie]]/MAX(Data_Warmte[Fractie])</f>
        <v>0.19660322842242003</v>
      </c>
    </row>
    <row r="7800" spans="1:4" x14ac:dyDescent="0.25">
      <c r="A7800" s="10">
        <v>44156.208333333336</v>
      </c>
      <c r="B7800" s="10">
        <f>DATE(1904,MONTH(Data_Warmte[[#This Row],[Datumtijd]]),DAY(Data_Warmte[[#This Row],[Datumtijd]]))+TIME(HOUR(Data_Warmte[[#This Row],[Datumtijd]]),MINUTE(Data_Warmte[[#This Row],[Datumtijd]]),SECOND(Data_Warmte[[#This Row],[Datumtijd]]))</f>
        <v>1787.2083333333333</v>
      </c>
      <c r="C7800" s="11">
        <v>9.063865E-5</v>
      </c>
      <c r="D7800" s="7">
        <f>Data_Warmte[[#This Row],[Fractie]]/MAX(Data_Warmte[Fractie])</f>
        <v>0.2194394323619685</v>
      </c>
    </row>
    <row r="7801" spans="1:4" x14ac:dyDescent="0.25">
      <c r="A7801" s="10">
        <v>44156.25</v>
      </c>
      <c r="B7801" s="10">
        <f>DATE(1904,MONTH(Data_Warmte[[#This Row],[Datumtijd]]),DAY(Data_Warmte[[#This Row],[Datumtijd]]))+TIME(HOUR(Data_Warmte[[#This Row],[Datumtijd]]),MINUTE(Data_Warmte[[#This Row],[Datumtijd]]),SECOND(Data_Warmte[[#This Row],[Datumtijd]]))</f>
        <v>1787.25</v>
      </c>
      <c r="C7801" s="11">
        <v>1.1619215000000001E-4</v>
      </c>
      <c r="D7801" s="7">
        <f>Data_Warmte[[#This Row],[Fractie]]/MAX(Data_Warmte[Fractie])</f>
        <v>0.28130537514533482</v>
      </c>
    </row>
    <row r="7802" spans="1:4" x14ac:dyDescent="0.25">
      <c r="A7802" s="10">
        <v>44156.291666666664</v>
      </c>
      <c r="B7802" s="10">
        <f>DATE(1904,MONTH(Data_Warmte[[#This Row],[Datumtijd]]),DAY(Data_Warmte[[#This Row],[Datumtijd]]))+TIME(HOUR(Data_Warmte[[#This Row],[Datumtijd]]),MINUTE(Data_Warmte[[#This Row],[Datumtijd]]),SECOND(Data_Warmte[[#This Row],[Datumtijd]]))</f>
        <v>1787.2916666666667</v>
      </c>
      <c r="C7802" s="11">
        <v>1.7470008E-4</v>
      </c>
      <c r="D7802" s="7">
        <f>Data_Warmte[[#This Row],[Fractie]]/MAX(Data_Warmte[Fractie])</f>
        <v>0.4229551784894246</v>
      </c>
    </row>
    <row r="7803" spans="1:4" x14ac:dyDescent="0.25">
      <c r="A7803" s="10">
        <v>44156.333333333336</v>
      </c>
      <c r="B7803" s="10">
        <f>DATE(1904,MONTH(Data_Warmte[[#This Row],[Datumtijd]]),DAY(Data_Warmte[[#This Row],[Datumtijd]]))+TIME(HOUR(Data_Warmte[[#This Row],[Datumtijd]]),MINUTE(Data_Warmte[[#This Row],[Datumtijd]]),SECOND(Data_Warmte[[#This Row],[Datumtijd]]))</f>
        <v>1787.3333333333333</v>
      </c>
      <c r="C7803" s="11">
        <v>2.5929338000000001E-4</v>
      </c>
      <c r="D7803" s="7">
        <f>Data_Warmte[[#This Row],[Fractie]]/MAX(Data_Warmte[Fractie])</f>
        <v>0.62775860102082504</v>
      </c>
    </row>
    <row r="7804" spans="1:4" x14ac:dyDescent="0.25">
      <c r="A7804" s="10">
        <v>44156.375</v>
      </c>
      <c r="B7804" s="10">
        <f>DATE(1904,MONTH(Data_Warmte[[#This Row],[Datumtijd]]),DAY(Data_Warmte[[#This Row],[Datumtijd]]))+TIME(HOUR(Data_Warmte[[#This Row],[Datumtijd]]),MINUTE(Data_Warmte[[#This Row],[Datumtijd]]),SECOND(Data_Warmte[[#This Row],[Datumtijd]]))</f>
        <v>1787.375</v>
      </c>
      <c r="C7804" s="11">
        <v>3.1899353999999996E-4</v>
      </c>
      <c r="D7804" s="7">
        <f>Data_Warmte[[#This Row],[Fractie]]/MAX(Data_Warmte[Fractie])</f>
        <v>0.77229483608521188</v>
      </c>
    </row>
    <row r="7805" spans="1:4" x14ac:dyDescent="0.25">
      <c r="A7805" s="10">
        <v>44156.416666666664</v>
      </c>
      <c r="B7805" s="10">
        <f>DATE(1904,MONTH(Data_Warmte[[#This Row],[Datumtijd]]),DAY(Data_Warmte[[#This Row],[Datumtijd]]))+TIME(HOUR(Data_Warmte[[#This Row],[Datumtijd]]),MINUTE(Data_Warmte[[#This Row],[Datumtijd]]),SECOND(Data_Warmte[[#This Row],[Datumtijd]]))</f>
        <v>1787.4166666666667</v>
      </c>
      <c r="C7805" s="11">
        <v>3.2550925000000001E-4</v>
      </c>
      <c r="D7805" s="7">
        <f>Data_Warmte[[#This Row],[Fractie]]/MAX(Data_Warmte[Fractie])</f>
        <v>0.78806960439691121</v>
      </c>
    </row>
    <row r="7806" spans="1:4" x14ac:dyDescent="0.25">
      <c r="A7806" s="10">
        <v>44156.458333333336</v>
      </c>
      <c r="B7806" s="10">
        <f>DATE(1904,MONTH(Data_Warmte[[#This Row],[Datumtijd]]),DAY(Data_Warmte[[#This Row],[Datumtijd]]))+TIME(HOUR(Data_Warmte[[#This Row],[Datumtijd]]),MINUTE(Data_Warmte[[#This Row],[Datumtijd]]),SECOND(Data_Warmte[[#This Row],[Datumtijd]]))</f>
        <v>1787.4583333333333</v>
      </c>
      <c r="C7806" s="11">
        <v>2.9197903999999999E-4</v>
      </c>
      <c r="D7806" s="7">
        <f>Data_Warmte[[#This Row],[Fractie]]/MAX(Data_Warmte[Fractie])</f>
        <v>0.70689175974258767</v>
      </c>
    </row>
    <row r="7807" spans="1:4" x14ac:dyDescent="0.25">
      <c r="A7807" s="10">
        <v>44156.5</v>
      </c>
      <c r="B7807" s="10">
        <f>DATE(1904,MONTH(Data_Warmte[[#This Row],[Datumtijd]]),DAY(Data_Warmte[[#This Row],[Datumtijd]]))+TIME(HOUR(Data_Warmte[[#This Row],[Datumtijd]]),MINUTE(Data_Warmte[[#This Row],[Datumtijd]]),SECOND(Data_Warmte[[#This Row],[Datumtijd]]))</f>
        <v>1787.5</v>
      </c>
      <c r="C7807" s="11">
        <v>2.6185168E-4</v>
      </c>
      <c r="D7807" s="7">
        <f>Data_Warmte[[#This Row],[Fractie]]/MAX(Data_Warmte[Fractie])</f>
        <v>0.63395233735528744</v>
      </c>
    </row>
    <row r="7808" spans="1:4" x14ac:dyDescent="0.25">
      <c r="A7808" s="10">
        <v>44156.541666666664</v>
      </c>
      <c r="B7808" s="10">
        <f>DATE(1904,MONTH(Data_Warmte[[#This Row],[Datumtijd]]),DAY(Data_Warmte[[#This Row],[Datumtijd]]))+TIME(HOUR(Data_Warmte[[#This Row],[Datumtijd]]),MINUTE(Data_Warmte[[#This Row],[Datumtijd]]),SECOND(Data_Warmte[[#This Row],[Datumtijd]]))</f>
        <v>1787.5416666666667</v>
      </c>
      <c r="C7808" s="11">
        <v>2.4017640000000001E-4</v>
      </c>
      <c r="D7808" s="7">
        <f>Data_Warmte[[#This Row],[Fractie]]/MAX(Data_Warmte[Fractie])</f>
        <v>0.58147570471030952</v>
      </c>
    </row>
    <row r="7809" spans="1:4" x14ac:dyDescent="0.25">
      <c r="A7809" s="10">
        <v>44156.583333333336</v>
      </c>
      <c r="B7809" s="10">
        <f>DATE(1904,MONTH(Data_Warmte[[#This Row],[Datumtijd]]),DAY(Data_Warmte[[#This Row],[Datumtijd]]))+TIME(HOUR(Data_Warmte[[#This Row],[Datumtijd]]),MINUTE(Data_Warmte[[#This Row],[Datumtijd]]),SECOND(Data_Warmte[[#This Row],[Datumtijd]]))</f>
        <v>1787.5833333333333</v>
      </c>
      <c r="C7809" s="11">
        <v>2.2428151999999999E-4</v>
      </c>
      <c r="D7809" s="7">
        <f>Data_Warmte[[#This Row],[Fractie]]/MAX(Data_Warmte[Fractie])</f>
        <v>0.54299362841436283</v>
      </c>
    </row>
    <row r="7810" spans="1:4" x14ac:dyDescent="0.25">
      <c r="A7810" s="10">
        <v>44156.625</v>
      </c>
      <c r="B7810" s="10">
        <f>DATE(1904,MONTH(Data_Warmte[[#This Row],[Datumtijd]]),DAY(Data_Warmte[[#This Row],[Datumtijd]]))+TIME(HOUR(Data_Warmte[[#This Row],[Datumtijd]]),MINUTE(Data_Warmte[[#This Row],[Datumtijd]]),SECOND(Data_Warmte[[#This Row],[Datumtijd]]))</f>
        <v>1787.625</v>
      </c>
      <c r="C7810" s="11">
        <v>2.1836663999999999E-4</v>
      </c>
      <c r="D7810" s="7">
        <f>Data_Warmte[[#This Row],[Fractie]]/MAX(Data_Warmte[Fractie])</f>
        <v>0.52867349114743356</v>
      </c>
    </row>
    <row r="7811" spans="1:4" x14ac:dyDescent="0.25">
      <c r="A7811" s="10">
        <v>44156.666666666664</v>
      </c>
      <c r="B7811" s="10">
        <f>DATE(1904,MONTH(Data_Warmte[[#This Row],[Datumtijd]]),DAY(Data_Warmte[[#This Row],[Datumtijd]]))+TIME(HOUR(Data_Warmte[[#This Row],[Datumtijd]]),MINUTE(Data_Warmte[[#This Row],[Datumtijd]]),SECOND(Data_Warmte[[#This Row],[Datumtijd]]))</f>
        <v>1787.6666666666667</v>
      </c>
      <c r="C7811" s="11">
        <v>2.2790792000000002E-4</v>
      </c>
      <c r="D7811" s="7">
        <f>Data_Warmte[[#This Row],[Fractie]]/MAX(Data_Warmte[Fractie])</f>
        <v>0.55177327327356418</v>
      </c>
    </row>
    <row r="7812" spans="1:4" x14ac:dyDescent="0.25">
      <c r="A7812" s="10">
        <v>44156.708333333336</v>
      </c>
      <c r="B7812" s="10">
        <f>DATE(1904,MONTH(Data_Warmte[[#This Row],[Datumtijd]]),DAY(Data_Warmte[[#This Row],[Datumtijd]]))+TIME(HOUR(Data_Warmte[[#This Row],[Datumtijd]]),MINUTE(Data_Warmte[[#This Row],[Datumtijd]]),SECOND(Data_Warmte[[#This Row],[Datumtijd]]))</f>
        <v>1787.7083333333333</v>
      </c>
      <c r="C7812" s="11">
        <v>2.5402810000000004E-4</v>
      </c>
      <c r="D7812" s="7">
        <f>Data_Warmte[[#This Row],[Fractie]]/MAX(Data_Warmte[Fractie])</f>
        <v>0.61501116872315931</v>
      </c>
    </row>
    <row r="7813" spans="1:4" x14ac:dyDescent="0.25">
      <c r="A7813" s="10">
        <v>44156.75</v>
      </c>
      <c r="B7813" s="10">
        <f>DATE(1904,MONTH(Data_Warmte[[#This Row],[Datumtijd]]),DAY(Data_Warmte[[#This Row],[Datumtijd]]))+TIME(HOUR(Data_Warmte[[#This Row],[Datumtijd]]),MINUTE(Data_Warmte[[#This Row],[Datumtijd]]),SECOND(Data_Warmte[[#This Row],[Datumtijd]]))</f>
        <v>1787.75</v>
      </c>
      <c r="C7813" s="11">
        <v>2.7236839999999997E-4</v>
      </c>
      <c r="D7813" s="7">
        <f>Data_Warmte[[#This Row],[Fractie]]/MAX(Data_Warmte[Fractie])</f>
        <v>0.65941369481272694</v>
      </c>
    </row>
    <row r="7814" spans="1:4" x14ac:dyDescent="0.25">
      <c r="A7814" s="10">
        <v>44156.791666666664</v>
      </c>
      <c r="B7814" s="10">
        <f>DATE(1904,MONTH(Data_Warmte[[#This Row],[Datumtijd]]),DAY(Data_Warmte[[#This Row],[Datumtijd]]))+TIME(HOUR(Data_Warmte[[#This Row],[Datumtijd]]),MINUTE(Data_Warmte[[#This Row],[Datumtijd]]),SECOND(Data_Warmte[[#This Row],[Datumtijd]]))</f>
        <v>1787.7916666666667</v>
      </c>
      <c r="C7814" s="11">
        <v>2.6766352E-4</v>
      </c>
      <c r="D7814" s="7">
        <f>Data_Warmte[[#This Row],[Fractie]]/MAX(Data_Warmte[Fractie])</f>
        <v>0.64802301107536797</v>
      </c>
    </row>
    <row r="7815" spans="1:4" x14ac:dyDescent="0.25">
      <c r="A7815" s="10">
        <v>44156.833333333336</v>
      </c>
      <c r="B7815" s="10">
        <f>DATE(1904,MONTH(Data_Warmte[[#This Row],[Datumtijd]]),DAY(Data_Warmte[[#This Row],[Datumtijd]]))+TIME(HOUR(Data_Warmte[[#This Row],[Datumtijd]]),MINUTE(Data_Warmte[[#This Row],[Datumtijd]]),SECOND(Data_Warmte[[#This Row],[Datumtijd]]))</f>
        <v>1787.8333333333333</v>
      </c>
      <c r="C7815" s="11">
        <v>2.5441919999999999E-4</v>
      </c>
      <c r="D7815" s="7">
        <f>Data_Warmte[[#This Row],[Fractie]]/MAX(Data_Warmte[Fractie])</f>
        <v>0.61595803589292353</v>
      </c>
    </row>
    <row r="7816" spans="1:4" x14ac:dyDescent="0.25">
      <c r="A7816" s="10">
        <v>44156.875</v>
      </c>
      <c r="B7816" s="10">
        <f>DATE(1904,MONTH(Data_Warmte[[#This Row],[Datumtijd]]),DAY(Data_Warmte[[#This Row],[Datumtijd]]))+TIME(HOUR(Data_Warmte[[#This Row],[Datumtijd]]),MINUTE(Data_Warmte[[#This Row],[Datumtijd]]),SECOND(Data_Warmte[[#This Row],[Datumtijd]]))</f>
        <v>1787.875</v>
      </c>
      <c r="C7816" s="11">
        <v>2.3056794999999996E-4</v>
      </c>
      <c r="D7816" s="7">
        <f>Data_Warmte[[#This Row],[Fractie]]/MAX(Data_Warmte[Fractie])</f>
        <v>0.55821330159774807</v>
      </c>
    </row>
    <row r="7817" spans="1:4" x14ac:dyDescent="0.25">
      <c r="A7817" s="10">
        <v>44156.916666666664</v>
      </c>
      <c r="B7817" s="10">
        <f>DATE(1904,MONTH(Data_Warmte[[#This Row],[Datumtijd]]),DAY(Data_Warmte[[#This Row],[Datumtijd]]))+TIME(HOUR(Data_Warmte[[#This Row],[Datumtijd]]),MINUTE(Data_Warmte[[#This Row],[Datumtijd]]),SECOND(Data_Warmte[[#This Row],[Datumtijd]]))</f>
        <v>1787.9166666666667</v>
      </c>
      <c r="C7817" s="11">
        <v>2.0161828E-4</v>
      </c>
      <c r="D7817" s="7">
        <f>Data_Warmte[[#This Row],[Fractie]]/MAX(Data_Warmte[Fractie])</f>
        <v>0.48812510906767065</v>
      </c>
    </row>
    <row r="7818" spans="1:4" x14ac:dyDescent="0.25">
      <c r="A7818" s="10">
        <v>44156.958333333336</v>
      </c>
      <c r="B7818" s="10">
        <f>DATE(1904,MONTH(Data_Warmte[[#This Row],[Datumtijd]]),DAY(Data_Warmte[[#This Row],[Datumtijd]]))+TIME(HOUR(Data_Warmte[[#This Row],[Datumtijd]]),MINUTE(Data_Warmte[[#This Row],[Datumtijd]]),SECOND(Data_Warmte[[#This Row],[Datumtijd]]))</f>
        <v>1787.9583333333333</v>
      </c>
      <c r="C7818" s="11">
        <v>1.6261583E-4</v>
      </c>
      <c r="D7818" s="7">
        <f>Data_Warmte[[#This Row],[Fractie]]/MAX(Data_Warmte[Fractie])</f>
        <v>0.39369877451032614</v>
      </c>
    </row>
    <row r="7819" spans="1:4" x14ac:dyDescent="0.25">
      <c r="A7819" s="10">
        <v>44157</v>
      </c>
      <c r="B7819" s="10">
        <f>DATE(1904,MONTH(Data_Warmte[[#This Row],[Datumtijd]]),DAY(Data_Warmte[[#This Row],[Datumtijd]]))+TIME(HOUR(Data_Warmte[[#This Row],[Datumtijd]]),MINUTE(Data_Warmte[[#This Row],[Datumtijd]]),SECOND(Data_Warmte[[#This Row],[Datumtijd]]))</f>
        <v>1788</v>
      </c>
      <c r="C7819" s="11">
        <v>1.0842804000000002E-4</v>
      </c>
      <c r="D7819" s="7">
        <f>Data_Warmte[[#This Row],[Fractie]]/MAX(Data_Warmte[Fractie])</f>
        <v>0.262508185522631</v>
      </c>
    </row>
    <row r="7820" spans="1:4" x14ac:dyDescent="0.25">
      <c r="A7820" s="10">
        <v>44157.041666666664</v>
      </c>
      <c r="B7820" s="10">
        <f>DATE(1904,MONTH(Data_Warmte[[#This Row],[Datumtijd]]),DAY(Data_Warmte[[#This Row],[Datumtijd]]))+TIME(HOUR(Data_Warmte[[#This Row],[Datumtijd]]),MINUTE(Data_Warmte[[#This Row],[Datumtijd]]),SECOND(Data_Warmte[[#This Row],[Datumtijd]]))</f>
        <v>1788.0416666666667</v>
      </c>
      <c r="C7820" s="11">
        <v>8.2918049999999998E-5</v>
      </c>
      <c r="D7820" s="7">
        <f>Data_Warmte[[#This Row],[Fractie]]/MAX(Data_Warmte[Fractie])</f>
        <v>0.20074758201453047</v>
      </c>
    </row>
    <row r="7821" spans="1:4" x14ac:dyDescent="0.25">
      <c r="A7821" s="10">
        <v>44157.083333333336</v>
      </c>
      <c r="B7821" s="10">
        <f>DATE(1904,MONTH(Data_Warmte[[#This Row],[Datumtijd]]),DAY(Data_Warmte[[#This Row],[Datumtijd]]))+TIME(HOUR(Data_Warmte[[#This Row],[Datumtijd]]),MINUTE(Data_Warmte[[#This Row],[Datumtijd]]),SECOND(Data_Warmte[[#This Row],[Datumtijd]]))</f>
        <v>1788.0833333333333</v>
      </c>
      <c r="C7821" s="11">
        <v>7.6327999999999992E-5</v>
      </c>
      <c r="D7821" s="7">
        <f>Data_Warmte[[#This Row],[Fractie]]/MAX(Data_Warmte[Fractie])</f>
        <v>0.18479283388846071</v>
      </c>
    </row>
    <row r="7822" spans="1:4" x14ac:dyDescent="0.25">
      <c r="A7822" s="10">
        <v>44157.125</v>
      </c>
      <c r="B7822" s="10">
        <f>DATE(1904,MONTH(Data_Warmte[[#This Row],[Datumtijd]]),DAY(Data_Warmte[[#This Row],[Datumtijd]]))+TIME(HOUR(Data_Warmte[[#This Row],[Datumtijd]]),MINUTE(Data_Warmte[[#This Row],[Datumtijd]]),SECOND(Data_Warmte[[#This Row],[Datumtijd]]))</f>
        <v>1788.125</v>
      </c>
      <c r="C7822" s="11">
        <v>7.5459759999999996E-5</v>
      </c>
      <c r="D7822" s="7">
        <f>Data_Warmte[[#This Row],[Fractie]]/MAX(Data_Warmte[Fractie])</f>
        <v>0.18269079361365573</v>
      </c>
    </row>
    <row r="7823" spans="1:4" x14ac:dyDescent="0.25">
      <c r="A7823" s="10">
        <v>44157.166666666664</v>
      </c>
      <c r="B7823" s="10">
        <f>DATE(1904,MONTH(Data_Warmte[[#This Row],[Datumtijd]]),DAY(Data_Warmte[[#This Row],[Datumtijd]]))+TIME(HOUR(Data_Warmte[[#This Row],[Datumtijd]]),MINUTE(Data_Warmte[[#This Row],[Datumtijd]]),SECOND(Data_Warmte[[#This Row],[Datumtijd]]))</f>
        <v>1788.1666666666667</v>
      </c>
      <c r="C7823" s="11">
        <v>8.1908600000000004E-5</v>
      </c>
      <c r="D7823" s="7">
        <f>Data_Warmte[[#This Row],[Fractie]]/MAX(Data_Warmte[Fractie])</f>
        <v>0.19830366724971671</v>
      </c>
    </row>
    <row r="7824" spans="1:4" x14ac:dyDescent="0.25">
      <c r="A7824" s="10">
        <v>44157.208333333336</v>
      </c>
      <c r="B7824" s="10">
        <f>DATE(1904,MONTH(Data_Warmte[[#This Row],[Datumtijd]]),DAY(Data_Warmte[[#This Row],[Datumtijd]]))+TIME(HOUR(Data_Warmte[[#This Row],[Datumtijd]]),MINUTE(Data_Warmte[[#This Row],[Datumtijd]]),SECOND(Data_Warmte[[#This Row],[Datumtijd]]))</f>
        <v>1788.2083333333333</v>
      </c>
      <c r="C7824" s="11">
        <v>8.9143290000000003E-5</v>
      </c>
      <c r="D7824" s="7">
        <f>Data_Warmte[[#This Row],[Fractie]]/MAX(Data_Warmte[Fractie])</f>
        <v>0.21581911200661466</v>
      </c>
    </row>
    <row r="7825" spans="1:4" x14ac:dyDescent="0.25">
      <c r="A7825" s="10">
        <v>44157.25</v>
      </c>
      <c r="B7825" s="10">
        <f>DATE(1904,MONTH(Data_Warmte[[#This Row],[Datumtijd]]),DAY(Data_Warmte[[#This Row],[Datumtijd]]))+TIME(HOUR(Data_Warmte[[#This Row],[Datumtijd]]),MINUTE(Data_Warmte[[#This Row],[Datumtijd]]),SECOND(Data_Warmte[[#This Row],[Datumtijd]]))</f>
        <v>1788.25</v>
      </c>
      <c r="C7825" s="11">
        <v>1.0932180000000001E-4</v>
      </c>
      <c r="D7825" s="7">
        <f>Data_Warmte[[#This Row],[Fractie]]/MAX(Data_Warmte[Fractie])</f>
        <v>0.26467201063551421</v>
      </c>
    </row>
    <row r="7826" spans="1:4" x14ac:dyDescent="0.25">
      <c r="A7826" s="10">
        <v>44157.291666666664</v>
      </c>
      <c r="B7826" s="10">
        <f>DATE(1904,MONTH(Data_Warmte[[#This Row],[Datumtijd]]),DAY(Data_Warmte[[#This Row],[Datumtijd]]))+TIME(HOUR(Data_Warmte[[#This Row],[Datumtijd]]),MINUTE(Data_Warmte[[#This Row],[Datumtijd]]),SECOND(Data_Warmte[[#This Row],[Datumtijd]]))</f>
        <v>1788.2916666666667</v>
      </c>
      <c r="C7826" s="11">
        <v>1.6181618000000002E-4</v>
      </c>
      <c r="D7826" s="7">
        <f>Data_Warmte[[#This Row],[Fractie]]/MAX(Data_Warmte[Fractie])</f>
        <v>0.39176279309303619</v>
      </c>
    </row>
    <row r="7827" spans="1:4" x14ac:dyDescent="0.25">
      <c r="A7827" s="10">
        <v>44157.333333333336</v>
      </c>
      <c r="B7827" s="10">
        <f>DATE(1904,MONTH(Data_Warmte[[#This Row],[Datumtijd]]),DAY(Data_Warmte[[#This Row],[Datumtijd]]))+TIME(HOUR(Data_Warmte[[#This Row],[Datumtijd]]),MINUTE(Data_Warmte[[#This Row],[Datumtijd]]),SECOND(Data_Warmte[[#This Row],[Datumtijd]]))</f>
        <v>1788.3333333333333</v>
      </c>
      <c r="C7827" s="11">
        <v>2.4029231999999999E-4</v>
      </c>
      <c r="D7827" s="7">
        <f>Data_Warmte[[#This Row],[Fractie]]/MAX(Data_Warmte[Fractie])</f>
        <v>0.58175635120051428</v>
      </c>
    </row>
    <row r="7828" spans="1:4" x14ac:dyDescent="0.25">
      <c r="A7828" s="10">
        <v>44157.375</v>
      </c>
      <c r="B7828" s="10">
        <f>DATE(1904,MONTH(Data_Warmte[[#This Row],[Datumtijd]]),DAY(Data_Warmte[[#This Row],[Datumtijd]]))+TIME(HOUR(Data_Warmte[[#This Row],[Datumtijd]]),MINUTE(Data_Warmte[[#This Row],[Datumtijd]]),SECOND(Data_Warmte[[#This Row],[Datumtijd]]))</f>
        <v>1788.375</v>
      </c>
      <c r="C7828" s="11">
        <v>3.0621550000000004E-4</v>
      </c>
      <c r="D7828" s="7">
        <f>Data_Warmte[[#This Row],[Fractie]]/MAX(Data_Warmte[Fractie])</f>
        <v>0.74135874155712134</v>
      </c>
    </row>
    <row r="7829" spans="1:4" x14ac:dyDescent="0.25">
      <c r="A7829" s="10">
        <v>44157.416666666664</v>
      </c>
      <c r="B7829" s="10">
        <f>DATE(1904,MONTH(Data_Warmte[[#This Row],[Datumtijd]]),DAY(Data_Warmte[[#This Row],[Datumtijd]]))+TIME(HOUR(Data_Warmte[[#This Row],[Datumtijd]]),MINUTE(Data_Warmte[[#This Row],[Datumtijd]]),SECOND(Data_Warmte[[#This Row],[Datumtijd]]))</f>
        <v>1788.4166666666667</v>
      </c>
      <c r="C7829" s="11">
        <v>3.2301895999999996E-4</v>
      </c>
      <c r="D7829" s="7">
        <f>Data_Warmte[[#This Row],[Fractie]]/MAX(Data_Warmte[Fractie])</f>
        <v>0.7820405227190983</v>
      </c>
    </row>
    <row r="7830" spans="1:4" x14ac:dyDescent="0.25">
      <c r="A7830" s="10">
        <v>44157.458333333336</v>
      </c>
      <c r="B7830" s="10">
        <f>DATE(1904,MONTH(Data_Warmte[[#This Row],[Datumtijd]]),DAY(Data_Warmte[[#This Row],[Datumtijd]]))+TIME(HOUR(Data_Warmte[[#This Row],[Datumtijd]]),MINUTE(Data_Warmte[[#This Row],[Datumtijd]]),SECOND(Data_Warmte[[#This Row],[Datumtijd]]))</f>
        <v>1788.4583333333333</v>
      </c>
      <c r="C7830" s="11">
        <v>2.9757972999999997E-4</v>
      </c>
      <c r="D7830" s="7">
        <f>Data_Warmte[[#This Row],[Fractie]]/MAX(Data_Warmte[Fractie])</f>
        <v>0.72045123171657832</v>
      </c>
    </row>
    <row r="7831" spans="1:4" x14ac:dyDescent="0.25">
      <c r="A7831" s="10">
        <v>44157.5</v>
      </c>
      <c r="B7831" s="10">
        <f>DATE(1904,MONTH(Data_Warmte[[#This Row],[Datumtijd]]),DAY(Data_Warmte[[#This Row],[Datumtijd]]))+TIME(HOUR(Data_Warmte[[#This Row],[Datumtijd]]),MINUTE(Data_Warmte[[#This Row],[Datumtijd]]),SECOND(Data_Warmte[[#This Row],[Datumtijd]]))</f>
        <v>1788.5</v>
      </c>
      <c r="C7831" s="11">
        <v>2.6611984E-4</v>
      </c>
      <c r="D7831" s="7">
        <f>Data_Warmte[[#This Row],[Fractie]]/MAX(Data_Warmte[Fractie])</f>
        <v>0.64428570626170933</v>
      </c>
    </row>
    <row r="7832" spans="1:4" x14ac:dyDescent="0.25">
      <c r="A7832" s="10">
        <v>44157.541666666664</v>
      </c>
      <c r="B7832" s="10">
        <f>DATE(1904,MONTH(Data_Warmte[[#This Row],[Datumtijd]]),DAY(Data_Warmte[[#This Row],[Datumtijd]]))+TIME(HOUR(Data_Warmte[[#This Row],[Datumtijd]]),MINUTE(Data_Warmte[[#This Row],[Datumtijd]]),SECOND(Data_Warmte[[#This Row],[Datumtijd]]))</f>
        <v>1788.5416666666667</v>
      </c>
      <c r="C7832" s="11">
        <v>2.3578550000000003E-4</v>
      </c>
      <c r="D7832" s="7">
        <f>Data_Warmte[[#This Row],[Fractie]]/MAX(Data_Warmte[Fractie])</f>
        <v>0.57084517784833433</v>
      </c>
    </row>
    <row r="7833" spans="1:4" x14ac:dyDescent="0.25">
      <c r="A7833" s="10">
        <v>44157.583333333336</v>
      </c>
      <c r="B7833" s="10">
        <f>DATE(1904,MONTH(Data_Warmte[[#This Row],[Datumtijd]]),DAY(Data_Warmte[[#This Row],[Datumtijd]]))+TIME(HOUR(Data_Warmte[[#This Row],[Datumtijd]]),MINUTE(Data_Warmte[[#This Row],[Datumtijd]]),SECOND(Data_Warmte[[#This Row],[Datumtijd]]))</f>
        <v>1788.5833333333333</v>
      </c>
      <c r="C7833" s="11">
        <v>2.1324530000000003E-4</v>
      </c>
      <c r="D7833" s="7">
        <f>Data_Warmte[[#This Row],[Fractie]]/MAX(Data_Warmte[Fractie])</f>
        <v>0.5162745427679879</v>
      </c>
    </row>
    <row r="7834" spans="1:4" x14ac:dyDescent="0.25">
      <c r="A7834" s="10">
        <v>44157.625</v>
      </c>
      <c r="B7834" s="10">
        <f>DATE(1904,MONTH(Data_Warmte[[#This Row],[Datumtijd]]),DAY(Data_Warmte[[#This Row],[Datumtijd]]))+TIME(HOUR(Data_Warmte[[#This Row],[Datumtijd]]),MINUTE(Data_Warmte[[#This Row],[Datumtijd]]),SECOND(Data_Warmte[[#This Row],[Datumtijd]]))</f>
        <v>1788.625</v>
      </c>
      <c r="C7834" s="11">
        <v>2.0491944E-4</v>
      </c>
      <c r="D7834" s="7">
        <f>Data_Warmte[[#This Row],[Fractie]]/MAX(Data_Warmte[Fractie])</f>
        <v>0.49611733618641124</v>
      </c>
    </row>
    <row r="7835" spans="1:4" x14ac:dyDescent="0.25">
      <c r="A7835" s="10">
        <v>44157.666666666664</v>
      </c>
      <c r="B7835" s="10">
        <f>DATE(1904,MONTH(Data_Warmte[[#This Row],[Datumtijd]]),DAY(Data_Warmte[[#This Row],[Datumtijd]]))+TIME(HOUR(Data_Warmte[[#This Row],[Datumtijd]]),MINUTE(Data_Warmte[[#This Row],[Datumtijd]]),SECOND(Data_Warmte[[#This Row],[Datumtijd]]))</f>
        <v>1788.6666666666667</v>
      </c>
      <c r="C7835" s="11">
        <v>2.1107894E-4</v>
      </c>
      <c r="D7835" s="7">
        <f>Data_Warmte[[#This Row],[Fractie]]/MAX(Data_Warmte[Fractie])</f>
        <v>0.51102970727350872</v>
      </c>
    </row>
    <row r="7836" spans="1:4" x14ac:dyDescent="0.25">
      <c r="A7836" s="10">
        <v>44157.708333333336</v>
      </c>
      <c r="B7836" s="10">
        <f>DATE(1904,MONTH(Data_Warmte[[#This Row],[Datumtijd]]),DAY(Data_Warmte[[#This Row],[Datumtijd]]))+TIME(HOUR(Data_Warmte[[#This Row],[Datumtijd]]),MINUTE(Data_Warmte[[#This Row],[Datumtijd]]),SECOND(Data_Warmte[[#This Row],[Datumtijd]]))</f>
        <v>1788.7083333333333</v>
      </c>
      <c r="C7836" s="11">
        <v>2.343372E-4</v>
      </c>
      <c r="D7836" s="7">
        <f>Data_Warmte[[#This Row],[Fractie]]/MAX(Data_Warmte[Fractie])</f>
        <v>0.567338791445957</v>
      </c>
    </row>
    <row r="7837" spans="1:4" x14ac:dyDescent="0.25">
      <c r="A7837" s="10">
        <v>44157.75</v>
      </c>
      <c r="B7837" s="10">
        <f>DATE(1904,MONTH(Data_Warmte[[#This Row],[Datumtijd]]),DAY(Data_Warmte[[#This Row],[Datumtijd]]))+TIME(HOUR(Data_Warmte[[#This Row],[Datumtijd]]),MINUTE(Data_Warmte[[#This Row],[Datumtijd]]),SECOND(Data_Warmte[[#This Row],[Datumtijd]]))</f>
        <v>1788.75</v>
      </c>
      <c r="C7837" s="11">
        <v>2.4927700999999997E-4</v>
      </c>
      <c r="D7837" s="7">
        <f>Data_Warmte[[#This Row],[Fractie]]/MAX(Data_Warmte[Fractie])</f>
        <v>0.60350860891340219</v>
      </c>
    </row>
    <row r="7838" spans="1:4" x14ac:dyDescent="0.25">
      <c r="A7838" s="10">
        <v>44157.791666666664</v>
      </c>
      <c r="B7838" s="10">
        <f>DATE(1904,MONTH(Data_Warmte[[#This Row],[Datumtijd]]),DAY(Data_Warmte[[#This Row],[Datumtijd]]))+TIME(HOUR(Data_Warmte[[#This Row],[Datumtijd]]),MINUTE(Data_Warmte[[#This Row],[Datumtijd]]),SECOND(Data_Warmte[[#This Row],[Datumtijd]]))</f>
        <v>1788.7916666666667</v>
      </c>
      <c r="C7838" s="11">
        <v>2.4300301999999999E-4</v>
      </c>
      <c r="D7838" s="7">
        <f>Data_Warmte[[#This Row],[Fractie]]/MAX(Data_Warmte[Fractie])</f>
        <v>0.58831905341754409</v>
      </c>
    </row>
    <row r="7839" spans="1:4" x14ac:dyDescent="0.25">
      <c r="A7839" s="10">
        <v>44157.833333333336</v>
      </c>
      <c r="B7839" s="10">
        <f>DATE(1904,MONTH(Data_Warmte[[#This Row],[Datumtijd]]),DAY(Data_Warmte[[#This Row],[Datumtijd]]))+TIME(HOUR(Data_Warmte[[#This Row],[Datumtijd]]),MINUTE(Data_Warmte[[#This Row],[Datumtijd]]),SECOND(Data_Warmte[[#This Row],[Datumtijd]]))</f>
        <v>1788.8333333333333</v>
      </c>
      <c r="C7839" s="11">
        <v>2.3405338000000002E-4</v>
      </c>
      <c r="D7839" s="7">
        <f>Data_Warmte[[#This Row],[Fractie]]/MAX(Data_Warmte[Fractie])</f>
        <v>0.56665165301557463</v>
      </c>
    </row>
    <row r="7840" spans="1:4" x14ac:dyDescent="0.25">
      <c r="A7840" s="10">
        <v>44157.875</v>
      </c>
      <c r="B7840" s="10">
        <f>DATE(1904,MONTH(Data_Warmte[[#This Row],[Datumtijd]]),DAY(Data_Warmte[[#This Row],[Datumtijd]]))+TIME(HOUR(Data_Warmte[[#This Row],[Datumtijd]]),MINUTE(Data_Warmte[[#This Row],[Datumtijd]]),SECOND(Data_Warmte[[#This Row],[Datumtijd]]))</f>
        <v>1788.875</v>
      </c>
      <c r="C7840" s="11">
        <v>2.1400799E-4</v>
      </c>
      <c r="D7840" s="7">
        <f>Data_Warmte[[#This Row],[Fractie]]/MAX(Data_Warmte[Fractie])</f>
        <v>0.51812104269564729</v>
      </c>
    </row>
    <row r="7841" spans="1:4" x14ac:dyDescent="0.25">
      <c r="A7841" s="10">
        <v>44157.916666666664</v>
      </c>
      <c r="B7841" s="10">
        <f>DATE(1904,MONTH(Data_Warmte[[#This Row],[Datumtijd]]),DAY(Data_Warmte[[#This Row],[Datumtijd]]))+TIME(HOUR(Data_Warmte[[#This Row],[Datumtijd]]),MINUTE(Data_Warmte[[#This Row],[Datumtijd]]),SECOND(Data_Warmte[[#This Row],[Datumtijd]]))</f>
        <v>1788.9166666666667</v>
      </c>
      <c r="C7841" s="11">
        <v>1.803338E-4</v>
      </c>
      <c r="D7841" s="7">
        <f>Data_Warmte[[#This Row],[Fractie]]/MAX(Data_Warmte[Fractie])</f>
        <v>0.43659461728166465</v>
      </c>
    </row>
    <row r="7842" spans="1:4" x14ac:dyDescent="0.25">
      <c r="A7842" s="10">
        <v>44157.958333333336</v>
      </c>
      <c r="B7842" s="10">
        <f>DATE(1904,MONTH(Data_Warmte[[#This Row],[Datumtijd]]),DAY(Data_Warmte[[#This Row],[Datumtijd]]))+TIME(HOUR(Data_Warmte[[#This Row],[Datumtijd]]),MINUTE(Data_Warmte[[#This Row],[Datumtijd]]),SECOND(Data_Warmte[[#This Row],[Datumtijd]]))</f>
        <v>1788.9583333333333</v>
      </c>
      <c r="C7842" s="11">
        <v>1.3121726000000001E-4</v>
      </c>
      <c r="D7842" s="7">
        <f>Data_Warmte[[#This Row],[Fractie]]/MAX(Data_Warmte[Fractie])</f>
        <v>0.31768170698143494</v>
      </c>
    </row>
    <row r="7843" spans="1:4" x14ac:dyDescent="0.25">
      <c r="A7843" s="10">
        <v>44158</v>
      </c>
      <c r="B7843" s="10">
        <f>DATE(1904,MONTH(Data_Warmte[[#This Row],[Datumtijd]]),DAY(Data_Warmte[[#This Row],[Datumtijd]]))+TIME(HOUR(Data_Warmte[[#This Row],[Datumtijd]]),MINUTE(Data_Warmte[[#This Row],[Datumtijd]]),SECOND(Data_Warmte[[#This Row],[Datumtijd]]))</f>
        <v>1789</v>
      </c>
      <c r="C7843" s="11">
        <v>8.0651599999999999E-5</v>
      </c>
      <c r="D7843" s="7">
        <f>Data_Warmte[[#This Row],[Fractie]]/MAX(Data_Warmte[Fractie])</f>
        <v>0.19526042502932842</v>
      </c>
    </row>
    <row r="7844" spans="1:4" x14ac:dyDescent="0.25">
      <c r="A7844" s="10">
        <v>44158.041666666664</v>
      </c>
      <c r="B7844" s="10">
        <f>DATE(1904,MONTH(Data_Warmte[[#This Row],[Datumtijd]]),DAY(Data_Warmte[[#This Row],[Datumtijd]]))+TIME(HOUR(Data_Warmte[[#This Row],[Datumtijd]]),MINUTE(Data_Warmte[[#This Row],[Datumtijd]]),SECOND(Data_Warmte[[#This Row],[Datumtijd]]))</f>
        <v>1789.0416666666667</v>
      </c>
      <c r="C7844" s="11">
        <v>6.4282720000000002E-5</v>
      </c>
      <c r="D7844" s="7">
        <f>Data_Warmte[[#This Row],[Fractie]]/MAX(Data_Warmte[Fractie])</f>
        <v>0.15563077768130218</v>
      </c>
    </row>
    <row r="7845" spans="1:4" x14ac:dyDescent="0.25">
      <c r="A7845" s="10">
        <v>44158.083333333336</v>
      </c>
      <c r="B7845" s="10">
        <f>DATE(1904,MONTH(Data_Warmte[[#This Row],[Datumtijd]]),DAY(Data_Warmte[[#This Row],[Datumtijd]]))+TIME(HOUR(Data_Warmte[[#This Row],[Datumtijd]]),MINUTE(Data_Warmte[[#This Row],[Datumtijd]]),SECOND(Data_Warmte[[#This Row],[Datumtijd]]))</f>
        <v>1789.0833333333333</v>
      </c>
      <c r="C7845" s="11">
        <v>6.4766999999999998E-5</v>
      </c>
      <c r="D7845" s="7">
        <f>Data_Warmte[[#This Row],[Fractie]]/MAX(Data_Warmte[Fractie])</f>
        <v>0.15680323698320323</v>
      </c>
    </row>
    <row r="7846" spans="1:4" x14ac:dyDescent="0.25">
      <c r="A7846" s="10">
        <v>44158.125</v>
      </c>
      <c r="B7846" s="10">
        <f>DATE(1904,MONTH(Data_Warmte[[#This Row],[Datumtijd]]),DAY(Data_Warmte[[#This Row],[Datumtijd]]))+TIME(HOUR(Data_Warmte[[#This Row],[Datumtijd]]),MINUTE(Data_Warmte[[#This Row],[Datumtijd]]),SECOND(Data_Warmte[[#This Row],[Datumtijd]]))</f>
        <v>1789.125</v>
      </c>
      <c r="C7846" s="11">
        <v>6.9359620000000001E-5</v>
      </c>
      <c r="D7846" s="7">
        <f>Data_Warmte[[#This Row],[Fractie]]/MAX(Data_Warmte[Fractie])</f>
        <v>0.16792213522202545</v>
      </c>
    </row>
    <row r="7847" spans="1:4" x14ac:dyDescent="0.25">
      <c r="A7847" s="10">
        <v>44158.166666666664</v>
      </c>
      <c r="B7847" s="10">
        <f>DATE(1904,MONTH(Data_Warmte[[#This Row],[Datumtijd]]),DAY(Data_Warmte[[#This Row],[Datumtijd]]))+TIME(HOUR(Data_Warmte[[#This Row],[Datumtijd]]),MINUTE(Data_Warmte[[#This Row],[Datumtijd]]),SECOND(Data_Warmte[[#This Row],[Datumtijd]]))</f>
        <v>1789.1666666666667</v>
      </c>
      <c r="C7847" s="11">
        <v>7.7398399999999994E-5</v>
      </c>
      <c r="D7847" s="7">
        <f>Data_Warmte[[#This Row],[Fractie]]/MAX(Data_Warmte[Fractie])</f>
        <v>0.1873843107959417</v>
      </c>
    </row>
    <row r="7848" spans="1:4" x14ac:dyDescent="0.25">
      <c r="A7848" s="10">
        <v>44158.208333333336</v>
      </c>
      <c r="B7848" s="10">
        <f>DATE(1904,MONTH(Data_Warmte[[#This Row],[Datumtijd]]),DAY(Data_Warmte[[#This Row],[Datumtijd]]))+TIME(HOUR(Data_Warmte[[#This Row],[Datumtijd]]),MINUTE(Data_Warmte[[#This Row],[Datumtijd]]),SECOND(Data_Warmte[[#This Row],[Datumtijd]]))</f>
        <v>1789.2083333333333</v>
      </c>
      <c r="C7848" s="11">
        <v>9.5384900000000002E-5</v>
      </c>
      <c r="D7848" s="7">
        <f>Data_Warmte[[#This Row],[Fractie]]/MAX(Data_Warmte[Fractie])</f>
        <v>0.23093027435760716</v>
      </c>
    </row>
    <row r="7849" spans="1:4" x14ac:dyDescent="0.25">
      <c r="A7849" s="10">
        <v>44158.25</v>
      </c>
      <c r="B7849" s="10">
        <f>DATE(1904,MONTH(Data_Warmte[[#This Row],[Datumtijd]]),DAY(Data_Warmte[[#This Row],[Datumtijd]]))+TIME(HOUR(Data_Warmte[[#This Row],[Datumtijd]]),MINUTE(Data_Warmte[[#This Row],[Datumtijd]]),SECOND(Data_Warmte[[#This Row],[Datumtijd]]))</f>
        <v>1789.25</v>
      </c>
      <c r="C7849" s="11">
        <v>1.4375801999999999E-4</v>
      </c>
      <c r="D7849" s="7">
        <f>Data_Warmte[[#This Row],[Fractie]]/MAX(Data_Warmte[Fractie])</f>
        <v>0.34804333809341287</v>
      </c>
    </row>
    <row r="7850" spans="1:4" x14ac:dyDescent="0.25">
      <c r="A7850" s="10">
        <v>44158.291666666664</v>
      </c>
      <c r="B7850" s="10">
        <f>DATE(1904,MONTH(Data_Warmte[[#This Row],[Datumtijd]]),DAY(Data_Warmte[[#This Row],[Datumtijd]]))+TIME(HOUR(Data_Warmte[[#This Row],[Datumtijd]]),MINUTE(Data_Warmte[[#This Row],[Datumtijd]]),SECOND(Data_Warmte[[#This Row],[Datumtijd]]))</f>
        <v>1789.2916666666667</v>
      </c>
      <c r="C7850" s="11">
        <v>2.1805695000000003E-4</v>
      </c>
      <c r="D7850" s="7">
        <f>Data_Warmte[[#This Row],[Fractie]]/MAX(Data_Warmte[Fractie])</f>
        <v>0.52792372051638181</v>
      </c>
    </row>
    <row r="7851" spans="1:4" x14ac:dyDescent="0.25">
      <c r="A7851" s="10">
        <v>44158.333333333336</v>
      </c>
      <c r="B7851" s="10">
        <f>DATE(1904,MONTH(Data_Warmte[[#This Row],[Datumtijd]]),DAY(Data_Warmte[[#This Row],[Datumtijd]]))+TIME(HOUR(Data_Warmte[[#This Row],[Datumtijd]]),MINUTE(Data_Warmte[[#This Row],[Datumtijd]]),SECOND(Data_Warmte[[#This Row],[Datumtijd]]))</f>
        <v>1789.3333333333333</v>
      </c>
      <c r="C7851" s="11">
        <v>2.6806729999999997E-4</v>
      </c>
      <c r="D7851" s="7">
        <f>Data_Warmte[[#This Row],[Fractie]]/MAX(Data_Warmte[Fractie])</f>
        <v>0.64900057698129343</v>
      </c>
    </row>
    <row r="7852" spans="1:4" x14ac:dyDescent="0.25">
      <c r="A7852" s="10">
        <v>44158.375</v>
      </c>
      <c r="B7852" s="10">
        <f>DATE(1904,MONTH(Data_Warmte[[#This Row],[Datumtijd]]),DAY(Data_Warmte[[#This Row],[Datumtijd]]))+TIME(HOUR(Data_Warmte[[#This Row],[Datumtijd]]),MINUTE(Data_Warmte[[#This Row],[Datumtijd]]),SECOND(Data_Warmte[[#This Row],[Datumtijd]]))</f>
        <v>1789.375</v>
      </c>
      <c r="C7852" s="11">
        <v>2.8361727999999997E-4</v>
      </c>
      <c r="D7852" s="7">
        <f>Data_Warmte[[#This Row],[Fractie]]/MAX(Data_Warmte[Fractie])</f>
        <v>0.68664763796951389</v>
      </c>
    </row>
    <row r="7853" spans="1:4" x14ac:dyDescent="0.25">
      <c r="A7853" s="10">
        <v>44158.416666666664</v>
      </c>
      <c r="B7853" s="10">
        <f>DATE(1904,MONTH(Data_Warmte[[#This Row],[Datumtijd]]),DAY(Data_Warmte[[#This Row],[Datumtijd]]))+TIME(HOUR(Data_Warmte[[#This Row],[Datumtijd]]),MINUTE(Data_Warmte[[#This Row],[Datumtijd]]),SECOND(Data_Warmte[[#This Row],[Datumtijd]]))</f>
        <v>1789.4166666666667</v>
      </c>
      <c r="C7853" s="11">
        <v>2.7243228000000004E-4</v>
      </c>
      <c r="D7853" s="7">
        <f>Data_Warmte[[#This Row],[Fractie]]/MAX(Data_Warmte[Fractie])</f>
        <v>0.65956835059080066</v>
      </c>
    </row>
    <row r="7854" spans="1:4" x14ac:dyDescent="0.25">
      <c r="A7854" s="10">
        <v>44158.458333333336</v>
      </c>
      <c r="B7854" s="10">
        <f>DATE(1904,MONTH(Data_Warmte[[#This Row],[Datumtijd]]),DAY(Data_Warmte[[#This Row],[Datumtijd]]))+TIME(HOUR(Data_Warmte[[#This Row],[Datumtijd]]),MINUTE(Data_Warmte[[#This Row],[Datumtijd]]),SECOND(Data_Warmte[[#This Row],[Datumtijd]]))</f>
        <v>1789.4583333333333</v>
      </c>
      <c r="C7854" s="11">
        <v>2.4116502000000003E-4</v>
      </c>
      <c r="D7854" s="7">
        <f>Data_Warmte[[#This Row],[Fractie]]/MAX(Data_Warmte[Fractie])</f>
        <v>0.58386918929576714</v>
      </c>
    </row>
    <row r="7855" spans="1:4" x14ac:dyDescent="0.25">
      <c r="A7855" s="10">
        <v>44158.5</v>
      </c>
      <c r="B7855" s="10">
        <f>DATE(1904,MONTH(Data_Warmte[[#This Row],[Datumtijd]]),DAY(Data_Warmte[[#This Row],[Datumtijd]]))+TIME(HOUR(Data_Warmte[[#This Row],[Datumtijd]]),MINUTE(Data_Warmte[[#This Row],[Datumtijd]]),SECOND(Data_Warmte[[#This Row],[Datumtijd]]))</f>
        <v>1789.5</v>
      </c>
      <c r="C7855" s="11">
        <v>2.1994940000000002E-4</v>
      </c>
      <c r="D7855" s="7">
        <f>Data_Warmte[[#This Row],[Fractie]]/MAX(Data_Warmte[Fractie])</f>
        <v>0.53250541004698948</v>
      </c>
    </row>
    <row r="7856" spans="1:4" x14ac:dyDescent="0.25">
      <c r="A7856" s="10">
        <v>44158.541666666664</v>
      </c>
      <c r="B7856" s="10">
        <f>DATE(1904,MONTH(Data_Warmte[[#This Row],[Datumtijd]]),DAY(Data_Warmte[[#This Row],[Datumtijd]]))+TIME(HOUR(Data_Warmte[[#This Row],[Datumtijd]]),MINUTE(Data_Warmte[[#This Row],[Datumtijd]]),SECOND(Data_Warmte[[#This Row],[Datumtijd]]))</f>
        <v>1789.5416666666667</v>
      </c>
      <c r="C7856" s="11">
        <v>2.1015305E-4</v>
      </c>
      <c r="D7856" s="7">
        <f>Data_Warmte[[#This Row],[Fractie]]/MAX(Data_Warmte[Fractie])</f>
        <v>0.50878809427475347</v>
      </c>
    </row>
    <row r="7857" spans="1:4" x14ac:dyDescent="0.25">
      <c r="A7857" s="10">
        <v>44158.583333333336</v>
      </c>
      <c r="B7857" s="10">
        <f>DATE(1904,MONTH(Data_Warmte[[#This Row],[Datumtijd]]),DAY(Data_Warmte[[#This Row],[Datumtijd]]))+TIME(HOUR(Data_Warmte[[#This Row],[Datumtijd]]),MINUTE(Data_Warmte[[#This Row],[Datumtijd]]),SECOND(Data_Warmte[[#This Row],[Datumtijd]]))</f>
        <v>1789.5833333333333</v>
      </c>
      <c r="C7857" s="11">
        <v>2.0410164999999997E-4</v>
      </c>
      <c r="D7857" s="7">
        <f>Data_Warmte[[#This Row],[Fractie]]/MAX(Data_Warmte[Fractie])</f>
        <v>0.49413743717653741</v>
      </c>
    </row>
    <row r="7858" spans="1:4" x14ac:dyDescent="0.25">
      <c r="A7858" s="10">
        <v>44158.625</v>
      </c>
      <c r="B7858" s="10">
        <f>DATE(1904,MONTH(Data_Warmte[[#This Row],[Datumtijd]]),DAY(Data_Warmte[[#This Row],[Datumtijd]]))+TIME(HOUR(Data_Warmte[[#This Row],[Datumtijd]]),MINUTE(Data_Warmte[[#This Row],[Datumtijd]]),SECOND(Data_Warmte[[#This Row],[Datumtijd]]))</f>
        <v>1789.625</v>
      </c>
      <c r="C7858" s="11">
        <v>2.0956046000000002E-4</v>
      </c>
      <c r="D7858" s="7">
        <f>Data_Warmte[[#This Row],[Fractie]]/MAX(Data_Warmte[Fractie])</f>
        <v>0.50735341256641631</v>
      </c>
    </row>
    <row r="7859" spans="1:4" x14ac:dyDescent="0.25">
      <c r="A7859" s="10">
        <v>44158.666666666664</v>
      </c>
      <c r="B7859" s="10">
        <f>DATE(1904,MONTH(Data_Warmte[[#This Row],[Datumtijd]]),DAY(Data_Warmte[[#This Row],[Datumtijd]]))+TIME(HOUR(Data_Warmte[[#This Row],[Datumtijd]]),MINUTE(Data_Warmte[[#This Row],[Datumtijd]]),SECOND(Data_Warmte[[#This Row],[Datumtijd]]))</f>
        <v>1789.6666666666667</v>
      </c>
      <c r="C7859" s="11">
        <v>2.2782244000000001E-4</v>
      </c>
      <c r="D7859" s="7">
        <f>Data_Warmte[[#This Row],[Fractie]]/MAX(Data_Warmte[Fractie])</f>
        <v>0.55156632311843379</v>
      </c>
    </row>
    <row r="7860" spans="1:4" x14ac:dyDescent="0.25">
      <c r="A7860" s="10">
        <v>44158.708333333336</v>
      </c>
      <c r="B7860" s="10">
        <f>DATE(1904,MONTH(Data_Warmte[[#This Row],[Datumtijd]]),DAY(Data_Warmte[[#This Row],[Datumtijd]]))+TIME(HOUR(Data_Warmte[[#This Row],[Datumtijd]]),MINUTE(Data_Warmte[[#This Row],[Datumtijd]]),SECOND(Data_Warmte[[#This Row],[Datumtijd]]))</f>
        <v>1789.7083333333333</v>
      </c>
      <c r="C7860" s="11">
        <v>2.6555064999999998E-4</v>
      </c>
      <c r="D7860" s="7">
        <f>Data_Warmte[[#This Row],[Fractie]]/MAX(Data_Warmte[Fractie])</f>
        <v>0.64290767679518357</v>
      </c>
    </row>
    <row r="7861" spans="1:4" x14ac:dyDescent="0.25">
      <c r="A7861" s="10">
        <v>44158.75</v>
      </c>
      <c r="B7861" s="10">
        <f>DATE(1904,MONTH(Data_Warmte[[#This Row],[Datumtijd]]),DAY(Data_Warmte[[#This Row],[Datumtijd]]))+TIME(HOUR(Data_Warmte[[#This Row],[Datumtijd]]),MINUTE(Data_Warmte[[#This Row],[Datumtijd]]),SECOND(Data_Warmte[[#This Row],[Datumtijd]]))</f>
        <v>1789.75</v>
      </c>
      <c r="C7861" s="11">
        <v>2.8591930000000003E-4</v>
      </c>
      <c r="D7861" s="7">
        <f>Data_Warmte[[#This Row],[Fractie]]/MAX(Data_Warmte[Fractie])</f>
        <v>0.69222091120434148</v>
      </c>
    </row>
    <row r="7862" spans="1:4" x14ac:dyDescent="0.25">
      <c r="A7862" s="10">
        <v>44158.791666666664</v>
      </c>
      <c r="B7862" s="10">
        <f>DATE(1904,MONTH(Data_Warmte[[#This Row],[Datumtijd]]),DAY(Data_Warmte[[#This Row],[Datumtijd]]))+TIME(HOUR(Data_Warmte[[#This Row],[Datumtijd]]),MINUTE(Data_Warmte[[#This Row],[Datumtijd]]),SECOND(Data_Warmte[[#This Row],[Datumtijd]]))</f>
        <v>1789.7916666666667</v>
      </c>
      <c r="C7862" s="11">
        <v>2.7406931999999996E-4</v>
      </c>
      <c r="D7862" s="7">
        <f>Data_Warmte[[#This Row],[Fractie]]/MAX(Data_Warmte[Fractie])</f>
        <v>0.66353168332307133</v>
      </c>
    </row>
    <row r="7863" spans="1:4" x14ac:dyDescent="0.25">
      <c r="A7863" s="10">
        <v>44158.833333333336</v>
      </c>
      <c r="B7863" s="10">
        <f>DATE(1904,MONTH(Data_Warmte[[#This Row],[Datumtijd]]),DAY(Data_Warmte[[#This Row],[Datumtijd]]))+TIME(HOUR(Data_Warmte[[#This Row],[Datumtijd]]),MINUTE(Data_Warmte[[#This Row],[Datumtijd]]),SECOND(Data_Warmte[[#This Row],[Datumtijd]]))</f>
        <v>1789.8333333333333</v>
      </c>
      <c r="C7863" s="11">
        <v>2.6259910999999996E-4</v>
      </c>
      <c r="D7863" s="7">
        <f>Data_Warmte[[#This Row],[Fractie]]/MAX(Data_Warmte[Fractie])</f>
        <v>0.63576189227397051</v>
      </c>
    </row>
    <row r="7864" spans="1:4" x14ac:dyDescent="0.25">
      <c r="A7864" s="10">
        <v>44158.875</v>
      </c>
      <c r="B7864" s="10">
        <f>DATE(1904,MONTH(Data_Warmte[[#This Row],[Datumtijd]]),DAY(Data_Warmte[[#This Row],[Datumtijd]]))+TIME(HOUR(Data_Warmte[[#This Row],[Datumtijd]]),MINUTE(Data_Warmte[[#This Row],[Datumtijd]]),SECOND(Data_Warmte[[#This Row],[Datumtijd]]))</f>
        <v>1789.875</v>
      </c>
      <c r="C7864" s="11">
        <v>2.3335075000000002E-4</v>
      </c>
      <c r="D7864" s="7">
        <f>Data_Warmte[[#This Row],[Fractie]]/MAX(Data_Warmte[Fractie])</f>
        <v>0.56495056050856485</v>
      </c>
    </row>
    <row r="7865" spans="1:4" x14ac:dyDescent="0.25">
      <c r="A7865" s="10">
        <v>44158.916666666664</v>
      </c>
      <c r="B7865" s="10">
        <f>DATE(1904,MONTH(Data_Warmte[[#This Row],[Datumtijd]]),DAY(Data_Warmte[[#This Row],[Datumtijd]]))+TIME(HOUR(Data_Warmte[[#This Row],[Datumtijd]]),MINUTE(Data_Warmte[[#This Row],[Datumtijd]]),SECOND(Data_Warmte[[#This Row],[Datumtijd]]))</f>
        <v>1789.9166666666667</v>
      </c>
      <c r="C7865" s="11">
        <v>1.9482032999999999E-4</v>
      </c>
      <c r="D7865" s="7">
        <f>Data_Warmte[[#This Row],[Fractie]]/MAX(Data_Warmte[Fractie])</f>
        <v>0.47166702756242929</v>
      </c>
    </row>
    <row r="7866" spans="1:4" x14ac:dyDescent="0.25">
      <c r="A7866" s="10">
        <v>44158.958333333336</v>
      </c>
      <c r="B7866" s="10">
        <f>DATE(1904,MONTH(Data_Warmte[[#This Row],[Datumtijd]]),DAY(Data_Warmte[[#This Row],[Datumtijd]]))+TIME(HOUR(Data_Warmte[[#This Row],[Datumtijd]]),MINUTE(Data_Warmte[[#This Row],[Datumtijd]]),SECOND(Data_Warmte[[#This Row],[Datumtijd]]))</f>
        <v>1789.9583333333333</v>
      </c>
      <c r="C7866" s="11">
        <v>1.3940345999999997E-4</v>
      </c>
      <c r="D7866" s="7">
        <f>Data_Warmte[[#This Row],[Fractie]]/MAX(Data_Warmte[Fractie])</f>
        <v>0.33750079167876373</v>
      </c>
    </row>
    <row r="7867" spans="1:4" x14ac:dyDescent="0.25">
      <c r="A7867" s="10">
        <v>44159</v>
      </c>
      <c r="B7867" s="10">
        <f>DATE(1904,MONTH(Data_Warmte[[#This Row],[Datumtijd]]),DAY(Data_Warmte[[#This Row],[Datumtijd]]))+TIME(HOUR(Data_Warmte[[#This Row],[Datumtijd]]),MINUTE(Data_Warmte[[#This Row],[Datumtijd]]),SECOND(Data_Warmte[[#This Row],[Datumtijd]]))</f>
        <v>1790</v>
      </c>
      <c r="C7867" s="11">
        <v>8.3448300000000012E-5</v>
      </c>
      <c r="D7867" s="7">
        <f>Data_Warmte[[#This Row],[Fractie]]/MAX(Data_Warmte[Fractie])</f>
        <v>0.20203133634019549</v>
      </c>
    </row>
    <row r="7868" spans="1:4" x14ac:dyDescent="0.25">
      <c r="A7868" s="10">
        <v>44159.041666666664</v>
      </c>
      <c r="B7868" s="10">
        <f>DATE(1904,MONTH(Data_Warmte[[#This Row],[Datumtijd]]),DAY(Data_Warmte[[#This Row],[Datumtijd]]))+TIME(HOUR(Data_Warmte[[#This Row],[Datumtijd]]),MINUTE(Data_Warmte[[#This Row],[Datumtijd]]),SECOND(Data_Warmte[[#This Row],[Datumtijd]]))</f>
        <v>1790.0416666666667</v>
      </c>
      <c r="C7868" s="11">
        <v>6.2395919999999998E-5</v>
      </c>
      <c r="D7868" s="7">
        <f>Data_Warmte[[#This Row],[Fractie]]/MAX(Data_Warmte[Fractie])</f>
        <v>0.15106276700395249</v>
      </c>
    </row>
    <row r="7869" spans="1:4" x14ac:dyDescent="0.25">
      <c r="A7869" s="10">
        <v>44159.083333333336</v>
      </c>
      <c r="B7869" s="10">
        <f>DATE(1904,MONTH(Data_Warmte[[#This Row],[Datumtijd]]),DAY(Data_Warmte[[#This Row],[Datumtijd]]))+TIME(HOUR(Data_Warmte[[#This Row],[Datumtijd]]),MINUTE(Data_Warmte[[#This Row],[Datumtijd]]),SECOND(Data_Warmte[[#This Row],[Datumtijd]]))</f>
        <v>1790.0833333333333</v>
      </c>
      <c r="C7869" s="11">
        <v>6.3414100000000007E-5</v>
      </c>
      <c r="D7869" s="7">
        <f>Data_Warmte[[#This Row],[Fractie]]/MAX(Data_Warmte[Fractie])</f>
        <v>0.15352781741282676</v>
      </c>
    </row>
    <row r="7870" spans="1:4" x14ac:dyDescent="0.25">
      <c r="A7870" s="10">
        <v>44159.125</v>
      </c>
      <c r="B7870" s="10">
        <f>DATE(1904,MONTH(Data_Warmte[[#This Row],[Datumtijd]]),DAY(Data_Warmte[[#This Row],[Datumtijd]]))+TIME(HOUR(Data_Warmte[[#This Row],[Datumtijd]]),MINUTE(Data_Warmte[[#This Row],[Datumtijd]]),SECOND(Data_Warmte[[#This Row],[Datumtijd]]))</f>
        <v>1790.125</v>
      </c>
      <c r="C7870" s="11">
        <v>6.8362750000000005E-5</v>
      </c>
      <c r="D7870" s="7">
        <f>Data_Warmte[[#This Row],[Fractie]]/MAX(Data_Warmte[Fractie])</f>
        <v>0.16550867708977532</v>
      </c>
    </row>
    <row r="7871" spans="1:4" x14ac:dyDescent="0.25">
      <c r="A7871" s="10">
        <v>44159.166666666664</v>
      </c>
      <c r="B7871" s="10">
        <f>DATE(1904,MONTH(Data_Warmte[[#This Row],[Datumtijd]]),DAY(Data_Warmte[[#This Row],[Datumtijd]]))+TIME(HOUR(Data_Warmte[[#This Row],[Datumtijd]]),MINUTE(Data_Warmte[[#This Row],[Datumtijd]]),SECOND(Data_Warmte[[#This Row],[Datumtijd]]))</f>
        <v>1790.1666666666667</v>
      </c>
      <c r="C7871" s="11">
        <v>7.7041589999999997E-5</v>
      </c>
      <c r="D7871" s="7">
        <f>Data_Warmte[[#This Row],[Fractie]]/MAX(Data_Warmte[Fractie])</f>
        <v>0.18652046094975497</v>
      </c>
    </row>
    <row r="7872" spans="1:4" x14ac:dyDescent="0.25">
      <c r="A7872" s="10">
        <v>44159.208333333336</v>
      </c>
      <c r="B7872" s="10">
        <f>DATE(1904,MONTH(Data_Warmte[[#This Row],[Datumtijd]]),DAY(Data_Warmte[[#This Row],[Datumtijd]]))+TIME(HOUR(Data_Warmte[[#This Row],[Datumtijd]]),MINUTE(Data_Warmte[[#This Row],[Datumtijd]]),SECOND(Data_Warmte[[#This Row],[Datumtijd]]))</f>
        <v>1790.2083333333333</v>
      </c>
      <c r="C7872" s="11">
        <v>9.4108700000000009E-5</v>
      </c>
      <c r="D7872" s="7">
        <f>Data_Warmte[[#This Row],[Fractie]]/MAX(Data_Warmte[Fractie])</f>
        <v>0.22784054824650177</v>
      </c>
    </row>
    <row r="7873" spans="1:4" x14ac:dyDescent="0.25">
      <c r="A7873" s="10">
        <v>44159.25</v>
      </c>
      <c r="B7873" s="10">
        <f>DATE(1904,MONTH(Data_Warmte[[#This Row],[Datumtijd]]),DAY(Data_Warmte[[#This Row],[Datumtijd]]))+TIME(HOUR(Data_Warmte[[#This Row],[Datumtijd]]),MINUTE(Data_Warmte[[#This Row],[Datumtijd]]),SECOND(Data_Warmte[[#This Row],[Datumtijd]]))</f>
        <v>1790.25</v>
      </c>
      <c r="C7873" s="11">
        <v>1.4469506E-4</v>
      </c>
      <c r="D7873" s="7">
        <f>Data_Warmte[[#This Row],[Fractie]]/MAX(Data_Warmte[Fractie])</f>
        <v>0.35031194564328766</v>
      </c>
    </row>
    <row r="7874" spans="1:4" x14ac:dyDescent="0.25">
      <c r="A7874" s="10">
        <v>44159.291666666664</v>
      </c>
      <c r="B7874" s="10">
        <f>DATE(1904,MONTH(Data_Warmte[[#This Row],[Datumtijd]]),DAY(Data_Warmte[[#This Row],[Datumtijd]]))+TIME(HOUR(Data_Warmte[[#This Row],[Datumtijd]]),MINUTE(Data_Warmte[[#This Row],[Datumtijd]]),SECOND(Data_Warmte[[#This Row],[Datumtijd]]))</f>
        <v>1790.2916666666667</v>
      </c>
      <c r="C7874" s="11">
        <v>2.2038825E-4</v>
      </c>
      <c r="D7874" s="7">
        <f>Data_Warmte[[#This Row],[Fractie]]/MAX(Data_Warmte[Fractie])</f>
        <v>0.53356788168455294</v>
      </c>
    </row>
    <row r="7875" spans="1:4" x14ac:dyDescent="0.25">
      <c r="A7875" s="10">
        <v>44159.333333333336</v>
      </c>
      <c r="B7875" s="10">
        <f>DATE(1904,MONTH(Data_Warmte[[#This Row],[Datumtijd]]),DAY(Data_Warmte[[#This Row],[Datumtijd]]))+TIME(HOUR(Data_Warmte[[#This Row],[Datumtijd]]),MINUTE(Data_Warmte[[#This Row],[Datumtijd]]),SECOND(Data_Warmte[[#This Row],[Datumtijd]]))</f>
        <v>1790.3333333333333</v>
      </c>
      <c r="C7875" s="11">
        <v>2.7190189999999999E-4</v>
      </c>
      <c r="D7875" s="7">
        <f>Data_Warmte[[#This Row],[Fractie]]/MAX(Data_Warmte[Fractie])</f>
        <v>0.65828428153045881</v>
      </c>
    </row>
    <row r="7876" spans="1:4" x14ac:dyDescent="0.25">
      <c r="A7876" s="10">
        <v>44159.375</v>
      </c>
      <c r="B7876" s="10">
        <f>DATE(1904,MONTH(Data_Warmte[[#This Row],[Datumtijd]]),DAY(Data_Warmte[[#This Row],[Datumtijd]]))+TIME(HOUR(Data_Warmte[[#This Row],[Datumtijd]]),MINUTE(Data_Warmte[[#This Row],[Datumtijd]]),SECOND(Data_Warmte[[#This Row],[Datumtijd]]))</f>
        <v>1790.375</v>
      </c>
      <c r="C7876" s="11">
        <v>2.8979301000000001E-4</v>
      </c>
      <c r="D7876" s="7">
        <f>Data_Warmte[[#This Row],[Fractie]]/MAX(Data_Warmte[Fractie])</f>
        <v>0.70159930247048319</v>
      </c>
    </row>
    <row r="7877" spans="1:4" x14ac:dyDescent="0.25">
      <c r="A7877" s="10">
        <v>44159.416666666664</v>
      </c>
      <c r="B7877" s="10">
        <f>DATE(1904,MONTH(Data_Warmte[[#This Row],[Datumtijd]]),DAY(Data_Warmte[[#This Row],[Datumtijd]]))+TIME(HOUR(Data_Warmte[[#This Row],[Datumtijd]]),MINUTE(Data_Warmte[[#This Row],[Datumtijd]]),SECOND(Data_Warmte[[#This Row],[Datumtijd]]))</f>
        <v>1790.4166666666667</v>
      </c>
      <c r="C7877" s="11">
        <v>2.7950970000000002E-4</v>
      </c>
      <c r="D7877" s="7">
        <f>Data_Warmte[[#This Row],[Fractie]]/MAX(Data_Warmte[Fractie])</f>
        <v>0.67670303901993367</v>
      </c>
    </row>
    <row r="7878" spans="1:4" x14ac:dyDescent="0.25">
      <c r="A7878" s="10">
        <v>44159.458333333336</v>
      </c>
      <c r="B7878" s="10">
        <f>DATE(1904,MONTH(Data_Warmte[[#This Row],[Datumtijd]]),DAY(Data_Warmte[[#This Row],[Datumtijd]]))+TIME(HOUR(Data_Warmte[[#This Row],[Datumtijd]]),MINUTE(Data_Warmte[[#This Row],[Datumtijd]]),SECOND(Data_Warmte[[#This Row],[Datumtijd]]))</f>
        <v>1790.4583333333333</v>
      </c>
      <c r="C7878" s="11">
        <v>2.4831528E-4</v>
      </c>
      <c r="D7878" s="7">
        <f>Data_Warmte[[#This Row],[Fractie]]/MAX(Data_Warmte[Fractie])</f>
        <v>0.6011802259853084</v>
      </c>
    </row>
    <row r="7879" spans="1:4" x14ac:dyDescent="0.25">
      <c r="A7879" s="10">
        <v>44159.5</v>
      </c>
      <c r="B7879" s="10">
        <f>DATE(1904,MONTH(Data_Warmte[[#This Row],[Datumtijd]]),DAY(Data_Warmte[[#This Row],[Datumtijd]]))+TIME(HOUR(Data_Warmte[[#This Row],[Datumtijd]]),MINUTE(Data_Warmte[[#This Row],[Datumtijd]]),SECOND(Data_Warmte[[#This Row],[Datumtijd]]))</f>
        <v>1790.5</v>
      </c>
      <c r="C7879" s="11">
        <v>2.2676629999999998E-4</v>
      </c>
      <c r="D7879" s="7">
        <f>Data_Warmte[[#This Row],[Fractie]]/MAX(Data_Warmte[Fractie])</f>
        <v>0.54900937018395413</v>
      </c>
    </row>
    <row r="7880" spans="1:4" x14ac:dyDescent="0.25">
      <c r="A7880" s="10">
        <v>44159.541666666664</v>
      </c>
      <c r="B7880" s="10">
        <f>DATE(1904,MONTH(Data_Warmte[[#This Row],[Datumtijd]]),DAY(Data_Warmte[[#This Row],[Datumtijd]]))+TIME(HOUR(Data_Warmte[[#This Row],[Datumtijd]]),MINUTE(Data_Warmte[[#This Row],[Datumtijd]]),SECOND(Data_Warmte[[#This Row],[Datumtijd]]))</f>
        <v>1790.5416666666667</v>
      </c>
      <c r="C7880" s="11">
        <v>2.1701270000000001E-4</v>
      </c>
      <c r="D7880" s="7">
        <f>Data_Warmte[[#This Row],[Fractie]]/MAX(Data_Warmte[Fractie])</f>
        <v>0.52539555369964319</v>
      </c>
    </row>
    <row r="7881" spans="1:4" x14ac:dyDescent="0.25">
      <c r="A7881" s="10">
        <v>44159.583333333336</v>
      </c>
      <c r="B7881" s="10">
        <f>DATE(1904,MONTH(Data_Warmte[[#This Row],[Datumtijd]]),DAY(Data_Warmte[[#This Row],[Datumtijd]]))+TIME(HOUR(Data_Warmte[[#This Row],[Datumtijd]]),MINUTE(Data_Warmte[[#This Row],[Datumtijd]]),SECOND(Data_Warmte[[#This Row],[Datumtijd]]))</f>
        <v>1790.5833333333333</v>
      </c>
      <c r="C7881" s="11">
        <v>2.1207732999999998E-4</v>
      </c>
      <c r="D7881" s="7">
        <f>Data_Warmte[[#This Row],[Fractie]]/MAX(Data_Warmte[Fractie])</f>
        <v>0.51344684538044061</v>
      </c>
    </row>
    <row r="7882" spans="1:4" x14ac:dyDescent="0.25">
      <c r="A7882" s="10">
        <v>44159.625</v>
      </c>
      <c r="B7882" s="10">
        <f>DATE(1904,MONTH(Data_Warmte[[#This Row],[Datumtijd]]),DAY(Data_Warmte[[#This Row],[Datumtijd]]))+TIME(HOUR(Data_Warmte[[#This Row],[Datumtijd]]),MINUTE(Data_Warmte[[#This Row],[Datumtijd]]),SECOND(Data_Warmte[[#This Row],[Datumtijd]]))</f>
        <v>1790.625</v>
      </c>
      <c r="C7882" s="11">
        <v>2.1556824000000001E-4</v>
      </c>
      <c r="D7882" s="7">
        <f>Data_Warmte[[#This Row],[Fractie]]/MAX(Data_Warmte[Fractie])</f>
        <v>0.5218984640754093</v>
      </c>
    </row>
    <row r="7883" spans="1:4" x14ac:dyDescent="0.25">
      <c r="A7883" s="10">
        <v>44159.666666666664</v>
      </c>
      <c r="B7883" s="10">
        <f>DATE(1904,MONTH(Data_Warmte[[#This Row],[Datumtijd]]),DAY(Data_Warmte[[#This Row],[Datumtijd]]))+TIME(HOUR(Data_Warmte[[#This Row],[Datumtijd]]),MINUTE(Data_Warmte[[#This Row],[Datumtijd]]),SECOND(Data_Warmte[[#This Row],[Datumtijd]]))</f>
        <v>1790.6666666666667</v>
      </c>
      <c r="C7883" s="11">
        <v>2.3626660000000002E-4</v>
      </c>
      <c r="D7883" s="7">
        <f>Data_Warmte[[#This Row],[Fractie]]/MAX(Data_Warmte[Fractie])</f>
        <v>0.57200993825583535</v>
      </c>
    </row>
    <row r="7884" spans="1:4" x14ac:dyDescent="0.25">
      <c r="A7884" s="10">
        <v>44159.708333333336</v>
      </c>
      <c r="B7884" s="10">
        <f>DATE(1904,MONTH(Data_Warmte[[#This Row],[Datumtijd]]),DAY(Data_Warmte[[#This Row],[Datumtijd]]))+TIME(HOUR(Data_Warmte[[#This Row],[Datumtijd]]),MINUTE(Data_Warmte[[#This Row],[Datumtijd]]),SECOND(Data_Warmte[[#This Row],[Datumtijd]]))</f>
        <v>1790.7083333333333</v>
      </c>
      <c r="C7884" s="11">
        <v>2.7473634999999999E-4</v>
      </c>
      <c r="D7884" s="7">
        <f>Data_Warmte[[#This Row],[Fractie]]/MAX(Data_Warmte[Fractie])</f>
        <v>0.66514658694937656</v>
      </c>
    </row>
    <row r="7885" spans="1:4" x14ac:dyDescent="0.25">
      <c r="A7885" s="10">
        <v>44159.75</v>
      </c>
      <c r="B7885" s="10">
        <f>DATE(1904,MONTH(Data_Warmte[[#This Row],[Datumtijd]]),DAY(Data_Warmte[[#This Row],[Datumtijd]]))+TIME(HOUR(Data_Warmte[[#This Row],[Datumtijd]]),MINUTE(Data_Warmte[[#This Row],[Datumtijd]]),SECOND(Data_Warmte[[#This Row],[Datumtijd]]))</f>
        <v>1790.75</v>
      </c>
      <c r="C7885" s="11">
        <v>2.9643790000000002E-4</v>
      </c>
      <c r="D7885" s="7">
        <f>Data_Warmte[[#This Row],[Fractie]]/MAX(Data_Warmte[Fractie])</f>
        <v>0.71768682020941388</v>
      </c>
    </row>
    <row r="7886" spans="1:4" x14ac:dyDescent="0.25">
      <c r="A7886" s="10">
        <v>44159.791666666664</v>
      </c>
      <c r="B7886" s="10">
        <f>DATE(1904,MONTH(Data_Warmte[[#This Row],[Datumtijd]]),DAY(Data_Warmte[[#This Row],[Datumtijd]]))+TIME(HOUR(Data_Warmte[[#This Row],[Datumtijd]]),MINUTE(Data_Warmte[[#This Row],[Datumtijd]]),SECOND(Data_Warmte[[#This Row],[Datumtijd]]))</f>
        <v>1790.7916666666667</v>
      </c>
      <c r="C7886" s="11">
        <v>2.8314827999999996E-4</v>
      </c>
      <c r="D7886" s="7">
        <f>Data_Warmte[[#This Row],[Fractie]]/MAX(Data_Warmte[Fractie])</f>
        <v>0.68551217209730853</v>
      </c>
    </row>
    <row r="7887" spans="1:4" x14ac:dyDescent="0.25">
      <c r="A7887" s="10">
        <v>44159.833333333336</v>
      </c>
      <c r="B7887" s="10">
        <f>DATE(1904,MONTH(Data_Warmte[[#This Row],[Datumtijd]]),DAY(Data_Warmte[[#This Row],[Datumtijd]]))+TIME(HOUR(Data_Warmte[[#This Row],[Datumtijd]]),MINUTE(Data_Warmte[[#This Row],[Datumtijd]]),SECOND(Data_Warmte[[#This Row],[Datumtijd]]))</f>
        <v>1790.8333333333333</v>
      </c>
      <c r="C7887" s="11">
        <v>2.7001024999999998E-4</v>
      </c>
      <c r="D7887" s="7">
        <f>Data_Warmte[[#This Row],[Fractie]]/MAX(Data_Warmte[Fractie])</f>
        <v>0.65370452882863106</v>
      </c>
    </row>
    <row r="7888" spans="1:4" x14ac:dyDescent="0.25">
      <c r="A7888" s="10">
        <v>44159.875</v>
      </c>
      <c r="B7888" s="10">
        <f>DATE(1904,MONTH(Data_Warmte[[#This Row],[Datumtijd]]),DAY(Data_Warmte[[#This Row],[Datumtijd]]))+TIME(HOUR(Data_Warmte[[#This Row],[Datumtijd]]),MINUTE(Data_Warmte[[#This Row],[Datumtijd]]),SECOND(Data_Warmte[[#This Row],[Datumtijd]]))</f>
        <v>1790.875</v>
      </c>
      <c r="C7888" s="11">
        <v>2.4055975000000001E-4</v>
      </c>
      <c r="D7888" s="7">
        <f>Data_Warmte[[#This Row],[Fractie]]/MAX(Data_Warmte[Fractie])</f>
        <v>0.58240380885126886</v>
      </c>
    </row>
    <row r="7889" spans="1:4" x14ac:dyDescent="0.25">
      <c r="A7889" s="10">
        <v>44159.916666666664</v>
      </c>
      <c r="B7889" s="10">
        <f>DATE(1904,MONTH(Data_Warmte[[#This Row],[Datumtijd]]),DAY(Data_Warmte[[#This Row],[Datumtijd]]))+TIME(HOUR(Data_Warmte[[#This Row],[Datumtijd]]),MINUTE(Data_Warmte[[#This Row],[Datumtijd]]),SECOND(Data_Warmte[[#This Row],[Datumtijd]]))</f>
        <v>1790.9166666666667</v>
      </c>
      <c r="C7889" s="11">
        <v>2.0260335E-4</v>
      </c>
      <c r="D7889" s="7">
        <f>Data_Warmte[[#This Row],[Fractie]]/MAX(Data_Warmte[Fractie])</f>
        <v>0.49050999897541758</v>
      </c>
    </row>
    <row r="7890" spans="1:4" x14ac:dyDescent="0.25">
      <c r="A7890" s="10">
        <v>44159.958333333336</v>
      </c>
      <c r="B7890" s="10">
        <f>DATE(1904,MONTH(Data_Warmte[[#This Row],[Datumtijd]]),DAY(Data_Warmte[[#This Row],[Datumtijd]]))+TIME(HOUR(Data_Warmte[[#This Row],[Datumtijd]]),MINUTE(Data_Warmte[[#This Row],[Datumtijd]]),SECOND(Data_Warmte[[#This Row],[Datumtijd]]))</f>
        <v>1790.9583333333333</v>
      </c>
      <c r="C7890" s="11">
        <v>1.4475453999999999E-4</v>
      </c>
      <c r="D7890" s="7">
        <f>Data_Warmte[[#This Row],[Fractie]]/MAX(Data_Warmte[Fractie])</f>
        <v>0.3504559488630718</v>
      </c>
    </row>
    <row r="7891" spans="1:4" x14ac:dyDescent="0.25">
      <c r="A7891" s="10">
        <v>44160</v>
      </c>
      <c r="B7891" s="10">
        <f>DATE(1904,MONTH(Data_Warmte[[#This Row],[Datumtijd]]),DAY(Data_Warmte[[#This Row],[Datumtijd]]))+TIME(HOUR(Data_Warmte[[#This Row],[Datumtijd]]),MINUTE(Data_Warmte[[#This Row],[Datumtijd]]),SECOND(Data_Warmte[[#This Row],[Datumtijd]]))</f>
        <v>1791</v>
      </c>
      <c r="C7891" s="11">
        <v>8.6888879999999993E-5</v>
      </c>
      <c r="D7891" s="7">
        <f>Data_Warmte[[#This Row],[Fractie]]/MAX(Data_Warmte[Fractie])</f>
        <v>0.21036110429454979</v>
      </c>
    </row>
    <row r="7892" spans="1:4" x14ac:dyDescent="0.25">
      <c r="A7892" s="10">
        <v>44160.041666666664</v>
      </c>
      <c r="B7892" s="10">
        <f>DATE(1904,MONTH(Data_Warmte[[#This Row],[Datumtijd]]),DAY(Data_Warmte[[#This Row],[Datumtijd]]))+TIME(HOUR(Data_Warmte[[#This Row],[Datumtijd]]),MINUTE(Data_Warmte[[#This Row],[Datumtijd]]),SECOND(Data_Warmte[[#This Row],[Datumtijd]]))</f>
        <v>1791.0416666666667</v>
      </c>
      <c r="C7892" s="11">
        <v>6.733008E-5</v>
      </c>
      <c r="D7892" s="7">
        <f>Data_Warmte[[#This Row],[Fractie]]/MAX(Data_Warmte[Fractie])</f>
        <v>0.16300854586962546</v>
      </c>
    </row>
    <row r="7893" spans="1:4" x14ac:dyDescent="0.25">
      <c r="A7893" s="10">
        <v>44160.083333333336</v>
      </c>
      <c r="B7893" s="10">
        <f>DATE(1904,MONTH(Data_Warmte[[#This Row],[Datumtijd]]),DAY(Data_Warmte[[#This Row],[Datumtijd]]))+TIME(HOUR(Data_Warmte[[#This Row],[Datumtijd]]),MINUTE(Data_Warmte[[#This Row],[Datumtijd]]),SECOND(Data_Warmte[[#This Row],[Datumtijd]]))</f>
        <v>1791.0833333333333</v>
      </c>
      <c r="C7893" s="11">
        <v>6.8668000000000001E-5</v>
      </c>
      <c r="D7893" s="7">
        <f>Data_Warmte[[#This Row],[Fractie]]/MAX(Data_Warmte[Fractie])</f>
        <v>0.1662476983210987</v>
      </c>
    </row>
    <row r="7894" spans="1:4" x14ac:dyDescent="0.25">
      <c r="A7894" s="10">
        <v>44160.125</v>
      </c>
      <c r="B7894" s="10">
        <f>DATE(1904,MONTH(Data_Warmte[[#This Row],[Datumtijd]]),DAY(Data_Warmte[[#This Row],[Datumtijd]]))+TIME(HOUR(Data_Warmte[[#This Row],[Datumtijd]]),MINUTE(Data_Warmte[[#This Row],[Datumtijd]]),SECOND(Data_Warmte[[#This Row],[Datumtijd]]))</f>
        <v>1791.125</v>
      </c>
      <c r="C7894" s="11">
        <v>7.4630199999999996E-5</v>
      </c>
      <c r="D7894" s="7">
        <f>Data_Warmte[[#This Row],[Fractie]]/MAX(Data_Warmte[Fractie])</f>
        <v>0.18068239901035796</v>
      </c>
    </row>
    <row r="7895" spans="1:4" x14ac:dyDescent="0.25">
      <c r="A7895" s="10">
        <v>44160.166666666664</v>
      </c>
      <c r="B7895" s="10">
        <f>DATE(1904,MONTH(Data_Warmte[[#This Row],[Datumtijd]]),DAY(Data_Warmte[[#This Row],[Datumtijd]]))+TIME(HOUR(Data_Warmte[[#This Row],[Datumtijd]]),MINUTE(Data_Warmte[[#This Row],[Datumtijd]]),SECOND(Data_Warmte[[#This Row],[Datumtijd]]))</f>
        <v>1791.1666666666667</v>
      </c>
      <c r="C7895" s="11">
        <v>8.4431010000000006E-5</v>
      </c>
      <c r="D7895" s="7">
        <f>Data_Warmte[[#This Row],[Fractie]]/MAX(Data_Warmte[Fractie])</f>
        <v>0.20441051260304172</v>
      </c>
    </row>
    <row r="7896" spans="1:4" x14ac:dyDescent="0.25">
      <c r="A7896" s="10">
        <v>44160.208333333336</v>
      </c>
      <c r="B7896" s="10">
        <f>DATE(1904,MONTH(Data_Warmte[[#This Row],[Datumtijd]]),DAY(Data_Warmte[[#This Row],[Datumtijd]]))+TIME(HOUR(Data_Warmte[[#This Row],[Datumtijd]]),MINUTE(Data_Warmte[[#This Row],[Datumtijd]]),SECOND(Data_Warmte[[#This Row],[Datumtijd]]))</f>
        <v>1791.2083333333333</v>
      </c>
      <c r="C7896" s="11">
        <v>1.033966E-4</v>
      </c>
      <c r="D7896" s="7">
        <f>Data_Warmte[[#This Row],[Fractie]]/MAX(Data_Warmte[Fractie])</f>
        <v>0.25032688827732447</v>
      </c>
    </row>
    <row r="7897" spans="1:4" x14ac:dyDescent="0.25">
      <c r="A7897" s="10">
        <v>44160.25</v>
      </c>
      <c r="B7897" s="10">
        <f>DATE(1904,MONTH(Data_Warmte[[#This Row],[Datumtijd]]),DAY(Data_Warmte[[#This Row],[Datumtijd]]))+TIME(HOUR(Data_Warmte[[#This Row],[Datumtijd]]),MINUTE(Data_Warmte[[#This Row],[Datumtijd]]),SECOND(Data_Warmte[[#This Row],[Datumtijd]]))</f>
        <v>1791.25</v>
      </c>
      <c r="C7897" s="11">
        <v>1.5375912000000001E-4</v>
      </c>
      <c r="D7897" s="7">
        <f>Data_Warmte[[#This Row],[Fractie]]/MAX(Data_Warmte[Fractie])</f>
        <v>0.37225636098149961</v>
      </c>
    </row>
    <row r="7898" spans="1:4" x14ac:dyDescent="0.25">
      <c r="A7898" s="10">
        <v>44160.291666666664</v>
      </c>
      <c r="B7898" s="10">
        <f>DATE(1904,MONTH(Data_Warmte[[#This Row],[Datumtijd]]),DAY(Data_Warmte[[#This Row],[Datumtijd]]))+TIME(HOUR(Data_Warmte[[#This Row],[Datumtijd]]),MINUTE(Data_Warmte[[#This Row],[Datumtijd]]),SECOND(Data_Warmte[[#This Row],[Datumtijd]]))</f>
        <v>1791.2916666666667</v>
      </c>
      <c r="C7898" s="11">
        <v>2.3010199999999999E-4</v>
      </c>
      <c r="D7898" s="7">
        <f>Data_Warmte[[#This Row],[Fractie]]/MAX(Data_Warmte[Fractie])</f>
        <v>0.55708521988526616</v>
      </c>
    </row>
    <row r="7899" spans="1:4" x14ac:dyDescent="0.25">
      <c r="A7899" s="10">
        <v>44160.333333333336</v>
      </c>
      <c r="B7899" s="10">
        <f>DATE(1904,MONTH(Data_Warmte[[#This Row],[Datumtijd]]),DAY(Data_Warmte[[#This Row],[Datumtijd]]))+TIME(HOUR(Data_Warmte[[#This Row],[Datumtijd]]),MINUTE(Data_Warmte[[#This Row],[Datumtijd]]),SECOND(Data_Warmte[[#This Row],[Datumtijd]]))</f>
        <v>1791.3333333333333</v>
      </c>
      <c r="C7899" s="11">
        <v>2.8352120000000003E-4</v>
      </c>
      <c r="D7899" s="7">
        <f>Data_Warmte[[#This Row],[Fractie]]/MAX(Data_Warmte[Fractie])</f>
        <v>0.68641502483305028</v>
      </c>
    </row>
    <row r="7900" spans="1:4" x14ac:dyDescent="0.25">
      <c r="A7900" s="10">
        <v>44160.375</v>
      </c>
      <c r="B7900" s="10">
        <f>DATE(1904,MONTH(Data_Warmte[[#This Row],[Datumtijd]]),DAY(Data_Warmte[[#This Row],[Datumtijd]]))+TIME(HOUR(Data_Warmte[[#This Row],[Datumtijd]]),MINUTE(Data_Warmte[[#This Row],[Datumtijd]]),SECOND(Data_Warmte[[#This Row],[Datumtijd]]))</f>
        <v>1791.375</v>
      </c>
      <c r="C7900" s="11">
        <v>3.0048458999999998E-4</v>
      </c>
      <c r="D7900" s="7">
        <f>Data_Warmte[[#This Row],[Fractie]]/MAX(Data_Warmte[Fractie])</f>
        <v>0.72748400227848531</v>
      </c>
    </row>
    <row r="7901" spans="1:4" x14ac:dyDescent="0.25">
      <c r="A7901" s="10">
        <v>44160.416666666664</v>
      </c>
      <c r="B7901" s="10">
        <f>DATE(1904,MONTH(Data_Warmte[[#This Row],[Datumtijd]]),DAY(Data_Warmte[[#This Row],[Datumtijd]]))+TIME(HOUR(Data_Warmte[[#This Row],[Datumtijd]]),MINUTE(Data_Warmte[[#This Row],[Datumtijd]]),SECOND(Data_Warmte[[#This Row],[Datumtijd]]))</f>
        <v>1791.4166666666667</v>
      </c>
      <c r="C7901" s="11">
        <v>2.8777080000000002E-4</v>
      </c>
      <c r="D7901" s="7">
        <f>Data_Warmte[[#This Row],[Fractie]]/MAX(Data_Warmte[Fractie])</f>
        <v>0.69670345931177891</v>
      </c>
    </row>
    <row r="7902" spans="1:4" x14ac:dyDescent="0.25">
      <c r="A7902" s="10">
        <v>44160.458333333336</v>
      </c>
      <c r="B7902" s="10">
        <f>DATE(1904,MONTH(Data_Warmte[[#This Row],[Datumtijd]]),DAY(Data_Warmte[[#This Row],[Datumtijd]]))+TIME(HOUR(Data_Warmte[[#This Row],[Datumtijd]]),MINUTE(Data_Warmte[[#This Row],[Datumtijd]]),SECOND(Data_Warmte[[#This Row],[Datumtijd]]))</f>
        <v>1791.4583333333333</v>
      </c>
      <c r="C7902" s="11">
        <v>2.5275816000000002E-4</v>
      </c>
      <c r="D7902" s="7">
        <f>Data_Warmte[[#This Row],[Fractie]]/MAX(Data_Warmte[Fractie])</f>
        <v>0.61193659829725644</v>
      </c>
    </row>
    <row r="7903" spans="1:4" x14ac:dyDescent="0.25">
      <c r="A7903" s="10">
        <v>44160.5</v>
      </c>
      <c r="B7903" s="10">
        <f>DATE(1904,MONTH(Data_Warmte[[#This Row],[Datumtijd]]),DAY(Data_Warmte[[#This Row],[Datumtijd]]))+TIME(HOUR(Data_Warmte[[#This Row],[Datumtijd]]),MINUTE(Data_Warmte[[#This Row],[Datumtijd]]),SECOND(Data_Warmte[[#This Row],[Datumtijd]]))</f>
        <v>1791.5</v>
      </c>
      <c r="C7903" s="11">
        <v>2.3215385000000002E-4</v>
      </c>
      <c r="D7903" s="7">
        <f>Data_Warmte[[#This Row],[Fractie]]/MAX(Data_Warmte[Fractie])</f>
        <v>0.56205282255026512</v>
      </c>
    </row>
    <row r="7904" spans="1:4" x14ac:dyDescent="0.25">
      <c r="A7904" s="10">
        <v>44160.541666666664</v>
      </c>
      <c r="B7904" s="10">
        <f>DATE(1904,MONTH(Data_Warmte[[#This Row],[Datumtijd]]),DAY(Data_Warmte[[#This Row],[Datumtijd]]))+TIME(HOUR(Data_Warmte[[#This Row],[Datumtijd]]),MINUTE(Data_Warmte[[#This Row],[Datumtijd]]),SECOND(Data_Warmte[[#This Row],[Datumtijd]]))</f>
        <v>1791.5416666666667</v>
      </c>
      <c r="C7904" s="11">
        <v>2.2130780000000002E-4</v>
      </c>
      <c r="D7904" s="7">
        <f>Data_Warmte[[#This Row],[Fractie]]/MAX(Data_Warmte[Fractie])</f>
        <v>0.53579414531522762</v>
      </c>
    </row>
    <row r="7905" spans="1:4" x14ac:dyDescent="0.25">
      <c r="A7905" s="10">
        <v>44160.583333333336</v>
      </c>
      <c r="B7905" s="10">
        <f>DATE(1904,MONTH(Data_Warmte[[#This Row],[Datumtijd]]),DAY(Data_Warmte[[#This Row],[Datumtijd]]))+TIME(HOUR(Data_Warmte[[#This Row],[Datumtijd]]),MINUTE(Data_Warmte[[#This Row],[Datumtijd]]),SECOND(Data_Warmte[[#This Row],[Datumtijd]]))</f>
        <v>1791.5833333333333</v>
      </c>
      <c r="C7905" s="11">
        <v>2.1729059999999996E-4</v>
      </c>
      <c r="D7905" s="7">
        <f>Data_Warmte[[#This Row],[Fractie]]/MAX(Data_Warmte[Fractie])</f>
        <v>0.52606835959705434</v>
      </c>
    </row>
    <row r="7906" spans="1:4" x14ac:dyDescent="0.25">
      <c r="A7906" s="10">
        <v>44160.625</v>
      </c>
      <c r="B7906" s="10">
        <f>DATE(1904,MONTH(Data_Warmte[[#This Row],[Datumtijd]]),DAY(Data_Warmte[[#This Row],[Datumtijd]]))+TIME(HOUR(Data_Warmte[[#This Row],[Datumtijd]]),MINUTE(Data_Warmte[[#This Row],[Datumtijd]]),SECOND(Data_Warmte[[#This Row],[Datumtijd]]))</f>
        <v>1791.625</v>
      </c>
      <c r="C7906" s="11">
        <v>2.2206776E-4</v>
      </c>
      <c r="D7906" s="7">
        <f>Data_Warmte[[#This Row],[Fractie]]/MAX(Data_Warmte[Fractie])</f>
        <v>0.53763403581467573</v>
      </c>
    </row>
    <row r="7907" spans="1:4" x14ac:dyDescent="0.25">
      <c r="A7907" s="10">
        <v>44160.666666666664</v>
      </c>
      <c r="B7907" s="10">
        <f>DATE(1904,MONTH(Data_Warmte[[#This Row],[Datumtijd]]),DAY(Data_Warmte[[#This Row],[Datumtijd]]))+TIME(HOUR(Data_Warmte[[#This Row],[Datumtijd]]),MINUTE(Data_Warmte[[#This Row],[Datumtijd]]),SECOND(Data_Warmte[[#This Row],[Datumtijd]]))</f>
        <v>1791.6666666666667</v>
      </c>
      <c r="C7907" s="11">
        <v>2.4218191000000003E-4</v>
      </c>
      <c r="D7907" s="7">
        <f>Data_Warmte[[#This Row],[Fractie]]/MAX(Data_Warmte[Fractie])</f>
        <v>0.58633111656823389</v>
      </c>
    </row>
    <row r="7908" spans="1:4" x14ac:dyDescent="0.25">
      <c r="A7908" s="10">
        <v>44160.708333333336</v>
      </c>
      <c r="B7908" s="10">
        <f>DATE(1904,MONTH(Data_Warmte[[#This Row],[Datumtijd]]),DAY(Data_Warmte[[#This Row],[Datumtijd]]))+TIME(HOUR(Data_Warmte[[#This Row],[Datumtijd]]),MINUTE(Data_Warmte[[#This Row],[Datumtijd]]),SECOND(Data_Warmte[[#This Row],[Datumtijd]]))</f>
        <v>1791.7083333333333</v>
      </c>
      <c r="C7908" s="11">
        <v>2.8124859999999999E-4</v>
      </c>
      <c r="D7908" s="7">
        <f>Data_Warmte[[#This Row],[Fractie]]/MAX(Data_Warmte[Fractie])</f>
        <v>0.68091297847660281</v>
      </c>
    </row>
    <row r="7909" spans="1:4" x14ac:dyDescent="0.25">
      <c r="A7909" s="10">
        <v>44160.75</v>
      </c>
      <c r="B7909" s="10">
        <f>DATE(1904,MONTH(Data_Warmte[[#This Row],[Datumtijd]]),DAY(Data_Warmte[[#This Row],[Datumtijd]]))+TIME(HOUR(Data_Warmte[[#This Row],[Datumtijd]]),MINUTE(Data_Warmte[[#This Row],[Datumtijd]]),SECOND(Data_Warmte[[#This Row],[Datumtijd]]))</f>
        <v>1791.75</v>
      </c>
      <c r="C7909" s="11">
        <v>3.0030964E-4</v>
      </c>
      <c r="D7909" s="7">
        <f>Data_Warmte[[#This Row],[Fractie]]/MAX(Data_Warmte[Fractie])</f>
        <v>0.72706044203468512</v>
      </c>
    </row>
    <row r="7910" spans="1:4" x14ac:dyDescent="0.25">
      <c r="A7910" s="10">
        <v>44160.791666666664</v>
      </c>
      <c r="B7910" s="10">
        <f>DATE(1904,MONTH(Data_Warmte[[#This Row],[Datumtijd]]),DAY(Data_Warmte[[#This Row],[Datumtijd]]))+TIME(HOUR(Data_Warmte[[#This Row],[Datumtijd]]),MINUTE(Data_Warmte[[#This Row],[Datumtijd]]),SECOND(Data_Warmte[[#This Row],[Datumtijd]]))</f>
        <v>1791.7916666666667</v>
      </c>
      <c r="C7910" s="11">
        <v>2.8629768000000002E-4</v>
      </c>
      <c r="D7910" s="7">
        <f>Data_Warmte[[#This Row],[Fractie]]/MAX(Data_Warmte[Fractie])</f>
        <v>0.69313698279650582</v>
      </c>
    </row>
    <row r="7911" spans="1:4" x14ac:dyDescent="0.25">
      <c r="A7911" s="10">
        <v>44160.833333333336</v>
      </c>
      <c r="B7911" s="10">
        <f>DATE(1904,MONTH(Data_Warmte[[#This Row],[Datumtijd]]),DAY(Data_Warmte[[#This Row],[Datumtijd]]))+TIME(HOUR(Data_Warmte[[#This Row],[Datumtijd]]),MINUTE(Data_Warmte[[#This Row],[Datumtijd]]),SECOND(Data_Warmte[[#This Row],[Datumtijd]]))</f>
        <v>1791.8333333333333</v>
      </c>
      <c r="C7911" s="11">
        <v>2.7492933999999998E-4</v>
      </c>
      <c r="D7911" s="7">
        <f>Data_Warmte[[#This Row],[Fractie]]/MAX(Data_Warmte[Fractie])</f>
        <v>0.66561382268216307</v>
      </c>
    </row>
    <row r="7912" spans="1:4" x14ac:dyDescent="0.25">
      <c r="A7912" s="10">
        <v>44160.875</v>
      </c>
      <c r="B7912" s="10">
        <f>DATE(1904,MONTH(Data_Warmte[[#This Row],[Datumtijd]]),DAY(Data_Warmte[[#This Row],[Datumtijd]]))+TIME(HOUR(Data_Warmte[[#This Row],[Datumtijd]]),MINUTE(Data_Warmte[[#This Row],[Datumtijd]]),SECOND(Data_Warmte[[#This Row],[Datumtijd]]))</f>
        <v>1791.875</v>
      </c>
      <c r="C7912" s="11">
        <v>2.4357700000000003E-4</v>
      </c>
      <c r="D7912" s="7">
        <f>Data_Warmte[[#This Row],[Fractie]]/MAX(Data_Warmte[Fractie])</f>
        <v>0.5897086796463894</v>
      </c>
    </row>
    <row r="7913" spans="1:4" x14ac:dyDescent="0.25">
      <c r="A7913" s="10">
        <v>44160.916666666664</v>
      </c>
      <c r="B7913" s="10">
        <f>DATE(1904,MONTH(Data_Warmte[[#This Row],[Datumtijd]]),DAY(Data_Warmte[[#This Row],[Datumtijd]]))+TIME(HOUR(Data_Warmte[[#This Row],[Datumtijd]]),MINUTE(Data_Warmte[[#This Row],[Datumtijd]]),SECOND(Data_Warmte[[#This Row],[Datumtijd]]))</f>
        <v>1791.9166666666667</v>
      </c>
      <c r="C7913" s="11">
        <v>2.0616599999999998E-4</v>
      </c>
      <c r="D7913" s="7">
        <f>Data_Warmte[[#This Row],[Fractie]]/MAX(Data_Warmte[Fractie])</f>
        <v>0.49913530279122198</v>
      </c>
    </row>
    <row r="7914" spans="1:4" x14ac:dyDescent="0.25">
      <c r="A7914" s="10">
        <v>44160.958333333336</v>
      </c>
      <c r="B7914" s="10">
        <f>DATE(1904,MONTH(Data_Warmte[[#This Row],[Datumtijd]]),DAY(Data_Warmte[[#This Row],[Datumtijd]]))+TIME(HOUR(Data_Warmte[[#This Row],[Datumtijd]]),MINUTE(Data_Warmte[[#This Row],[Datumtijd]]),SECOND(Data_Warmte[[#This Row],[Datumtijd]]))</f>
        <v>1791.9583333333333</v>
      </c>
      <c r="C7914" s="11">
        <v>1.4715330000000001E-4</v>
      </c>
      <c r="D7914" s="7">
        <f>Data_Warmte[[#This Row],[Fractie]]/MAX(Data_Warmte[Fractie])</f>
        <v>0.35626343311810649</v>
      </c>
    </row>
    <row r="7915" spans="1:4" x14ac:dyDescent="0.25">
      <c r="A7915" s="10">
        <v>44161</v>
      </c>
      <c r="B7915" s="10">
        <f>DATE(1904,MONTH(Data_Warmte[[#This Row],[Datumtijd]]),DAY(Data_Warmte[[#This Row],[Datumtijd]]))+TIME(HOUR(Data_Warmte[[#This Row],[Datumtijd]]),MINUTE(Data_Warmte[[#This Row],[Datumtijd]]),SECOND(Data_Warmte[[#This Row],[Datumtijd]]))</f>
        <v>1792</v>
      </c>
      <c r="C7915" s="11">
        <v>8.8164059999999996E-5</v>
      </c>
      <c r="D7915" s="7">
        <f>Data_Warmte[[#This Row],[Fractie]]/MAX(Data_Warmte[Fractie])</f>
        <v>0.21344836094896089</v>
      </c>
    </row>
    <row r="7916" spans="1:4" x14ac:dyDescent="0.25">
      <c r="A7916" s="10">
        <v>44161.041666666664</v>
      </c>
      <c r="B7916" s="10">
        <f>DATE(1904,MONTH(Data_Warmte[[#This Row],[Datumtijd]]),DAY(Data_Warmte[[#This Row],[Datumtijd]]))+TIME(HOUR(Data_Warmte[[#This Row],[Datumtijd]]),MINUTE(Data_Warmte[[#This Row],[Datumtijd]]),SECOND(Data_Warmte[[#This Row],[Datumtijd]]))</f>
        <v>1792.0416666666667</v>
      </c>
      <c r="C7916" s="11">
        <v>6.844792E-5</v>
      </c>
      <c r="D7916" s="7">
        <f>Data_Warmte[[#This Row],[Fractie]]/MAX(Data_Warmte[Fractie])</f>
        <v>0.1657148767237534</v>
      </c>
    </row>
    <row r="7917" spans="1:4" x14ac:dyDescent="0.25">
      <c r="A7917" s="10">
        <v>44161.083333333336</v>
      </c>
      <c r="B7917" s="10">
        <f>DATE(1904,MONTH(Data_Warmte[[#This Row],[Datumtijd]]),DAY(Data_Warmte[[#This Row],[Datumtijd]]))+TIME(HOUR(Data_Warmte[[#This Row],[Datumtijd]]),MINUTE(Data_Warmte[[#This Row],[Datumtijd]]),SECOND(Data_Warmte[[#This Row],[Datumtijd]]))</f>
        <v>1792.0833333333333</v>
      </c>
      <c r="C7917" s="11">
        <v>6.9572699999999999E-5</v>
      </c>
      <c r="D7917" s="7">
        <f>Data_Warmte[[#This Row],[Fractie]]/MAX(Data_Warmte[Fractie])</f>
        <v>0.16843800956754681</v>
      </c>
    </row>
    <row r="7918" spans="1:4" x14ac:dyDescent="0.25">
      <c r="A7918" s="10">
        <v>44161.125</v>
      </c>
      <c r="B7918" s="10">
        <f>DATE(1904,MONTH(Data_Warmte[[#This Row],[Datumtijd]]),DAY(Data_Warmte[[#This Row],[Datumtijd]]))+TIME(HOUR(Data_Warmte[[#This Row],[Datumtijd]]),MINUTE(Data_Warmte[[#This Row],[Datumtijd]]),SECOND(Data_Warmte[[#This Row],[Datumtijd]]))</f>
        <v>1792.125</v>
      </c>
      <c r="C7918" s="11">
        <v>7.6041610000000001E-5</v>
      </c>
      <c r="D7918" s="7">
        <f>Data_Warmte[[#This Row],[Fractie]]/MAX(Data_Warmte[Fractie])</f>
        <v>0.18409947339562305</v>
      </c>
    </row>
    <row r="7919" spans="1:4" x14ac:dyDescent="0.25">
      <c r="A7919" s="10">
        <v>44161.166666666664</v>
      </c>
      <c r="B7919" s="10">
        <f>DATE(1904,MONTH(Data_Warmte[[#This Row],[Datumtijd]]),DAY(Data_Warmte[[#This Row],[Datumtijd]]))+TIME(HOUR(Data_Warmte[[#This Row],[Datumtijd]]),MINUTE(Data_Warmte[[#This Row],[Datumtijd]]),SECOND(Data_Warmte[[#This Row],[Datumtijd]]))</f>
        <v>1792.1666666666667</v>
      </c>
      <c r="C7919" s="11">
        <v>8.5823720000000004E-5</v>
      </c>
      <c r="D7919" s="7">
        <f>Data_Warmte[[#This Row],[Fractie]]/MAX(Data_Warmte[Fractie])</f>
        <v>0.20778231361557709</v>
      </c>
    </row>
    <row r="7920" spans="1:4" x14ac:dyDescent="0.25">
      <c r="A7920" s="10">
        <v>44161.208333333336</v>
      </c>
      <c r="B7920" s="10">
        <f>DATE(1904,MONTH(Data_Warmte[[#This Row],[Datumtijd]]),DAY(Data_Warmte[[#This Row],[Datumtijd]]))+TIME(HOUR(Data_Warmte[[#This Row],[Datumtijd]]),MINUTE(Data_Warmte[[#This Row],[Datumtijd]]),SECOND(Data_Warmte[[#This Row],[Datumtijd]]))</f>
        <v>1792.2083333333333</v>
      </c>
      <c r="C7920" s="11">
        <v>1.0505565999999999E-4</v>
      </c>
      <c r="D7920" s="7">
        <f>Data_Warmte[[#This Row],[Fractie]]/MAX(Data_Warmte[Fractie])</f>
        <v>0.25434353222176148</v>
      </c>
    </row>
    <row r="7921" spans="1:4" x14ac:dyDescent="0.25">
      <c r="A7921" s="10">
        <v>44161.25</v>
      </c>
      <c r="B7921" s="10">
        <f>DATE(1904,MONTH(Data_Warmte[[#This Row],[Datumtijd]]),DAY(Data_Warmte[[#This Row],[Datumtijd]]))+TIME(HOUR(Data_Warmte[[#This Row],[Datumtijd]]),MINUTE(Data_Warmte[[#This Row],[Datumtijd]]),SECOND(Data_Warmte[[#This Row],[Datumtijd]]))</f>
        <v>1792.25</v>
      </c>
      <c r="C7921" s="11">
        <v>1.5512864E-4</v>
      </c>
      <c r="D7921" s="7">
        <f>Data_Warmte[[#This Row],[Fractie]]/MAX(Data_Warmte[Fractie])</f>
        <v>0.37557201816977814</v>
      </c>
    </row>
    <row r="7922" spans="1:4" x14ac:dyDescent="0.25">
      <c r="A7922" s="10">
        <v>44161.291666666664</v>
      </c>
      <c r="B7922" s="10">
        <f>DATE(1904,MONTH(Data_Warmte[[#This Row],[Datumtijd]]),DAY(Data_Warmte[[#This Row],[Datumtijd]]))+TIME(HOUR(Data_Warmte[[#This Row],[Datumtijd]]),MINUTE(Data_Warmte[[#This Row],[Datumtijd]]),SECOND(Data_Warmte[[#This Row],[Datumtijd]]))</f>
        <v>1792.2916666666667</v>
      </c>
      <c r="C7922" s="11">
        <v>2.3261735000000002E-4</v>
      </c>
      <c r="D7922" s="7">
        <f>Data_Warmte[[#This Row],[Fractie]]/MAX(Data_Warmte[Fractie])</f>
        <v>0.56317497272460881</v>
      </c>
    </row>
    <row r="7923" spans="1:4" x14ac:dyDescent="0.25">
      <c r="A7923" s="10">
        <v>44161.333333333336</v>
      </c>
      <c r="B7923" s="10">
        <f>DATE(1904,MONTH(Data_Warmte[[#This Row],[Datumtijd]]),DAY(Data_Warmte[[#This Row],[Datumtijd]]))+TIME(HOUR(Data_Warmte[[#This Row],[Datumtijd]]),MINUTE(Data_Warmte[[#This Row],[Datumtijd]]),SECOND(Data_Warmte[[#This Row],[Datumtijd]]))</f>
        <v>1792.3333333333333</v>
      </c>
      <c r="C7923" s="11">
        <v>2.8352120000000003E-4</v>
      </c>
      <c r="D7923" s="7">
        <f>Data_Warmte[[#This Row],[Fractie]]/MAX(Data_Warmte[Fractie])</f>
        <v>0.68641502483305028</v>
      </c>
    </row>
    <row r="7924" spans="1:4" x14ac:dyDescent="0.25">
      <c r="A7924" s="10">
        <v>44161.375</v>
      </c>
      <c r="B7924" s="10">
        <f>DATE(1904,MONTH(Data_Warmte[[#This Row],[Datumtijd]]),DAY(Data_Warmte[[#This Row],[Datumtijd]]))+TIME(HOUR(Data_Warmte[[#This Row],[Datumtijd]]),MINUTE(Data_Warmte[[#This Row],[Datumtijd]]),SECOND(Data_Warmte[[#This Row],[Datumtijd]]))</f>
        <v>1792.375</v>
      </c>
      <c r="C7924" s="11">
        <v>3.0097278999999998E-4</v>
      </c>
      <c r="D7924" s="7">
        <f>Data_Warmte[[#This Row],[Fractie]]/MAX(Data_Warmte[Fractie])</f>
        <v>0.72866595204140783</v>
      </c>
    </row>
    <row r="7925" spans="1:4" x14ac:dyDescent="0.25">
      <c r="A7925" s="10">
        <v>44161.416666666664</v>
      </c>
      <c r="B7925" s="10">
        <f>DATE(1904,MONTH(Data_Warmte[[#This Row],[Datumtijd]]),DAY(Data_Warmte[[#This Row],[Datumtijd]]))+TIME(HOUR(Data_Warmte[[#This Row],[Datumtijd]]),MINUTE(Data_Warmte[[#This Row],[Datumtijd]]),SECOND(Data_Warmte[[#This Row],[Datumtijd]]))</f>
        <v>1792.4166666666667</v>
      </c>
      <c r="C7925" s="11">
        <v>2.8922574000000002E-4</v>
      </c>
      <c r="D7925" s="7">
        <f>Data_Warmte[[#This Row],[Fractie]]/MAX(Data_Warmte[Fractie])</f>
        <v>0.7002259213930293</v>
      </c>
    </row>
    <row r="7926" spans="1:4" x14ac:dyDescent="0.25">
      <c r="A7926" s="10">
        <v>44161.458333333336</v>
      </c>
      <c r="B7926" s="10">
        <f>DATE(1904,MONTH(Data_Warmte[[#This Row],[Datumtijd]]),DAY(Data_Warmte[[#This Row],[Datumtijd]]))+TIME(HOUR(Data_Warmte[[#This Row],[Datumtijd]]),MINUTE(Data_Warmte[[#This Row],[Datumtijd]]),SECOND(Data_Warmte[[#This Row],[Datumtijd]]))</f>
        <v>1792.4583333333333</v>
      </c>
      <c r="C7926" s="11">
        <v>2.5724731999999997E-4</v>
      </c>
      <c r="D7926" s="7">
        <f>Data_Warmte[[#This Row],[Fractie]]/MAX(Data_Warmte[Fractie])</f>
        <v>0.62280501615412032</v>
      </c>
    </row>
    <row r="7927" spans="1:4" x14ac:dyDescent="0.25">
      <c r="A7927" s="10">
        <v>44161.5</v>
      </c>
      <c r="B7927" s="10">
        <f>DATE(1904,MONTH(Data_Warmte[[#This Row],[Datumtijd]]),DAY(Data_Warmte[[#This Row],[Datumtijd]]))+TIME(HOUR(Data_Warmte[[#This Row],[Datumtijd]]),MINUTE(Data_Warmte[[#This Row],[Datumtijd]]),SECOND(Data_Warmte[[#This Row],[Datumtijd]]))</f>
        <v>1792.5</v>
      </c>
      <c r="C7927" s="11">
        <v>2.3554031000000002E-4</v>
      </c>
      <c r="D7927" s="7">
        <f>Data_Warmte[[#This Row],[Fractie]]/MAX(Data_Warmte[Fractie])</f>
        <v>0.57025156403766053</v>
      </c>
    </row>
    <row r="7928" spans="1:4" x14ac:dyDescent="0.25">
      <c r="A7928" s="10">
        <v>44161.541666666664</v>
      </c>
      <c r="B7928" s="10">
        <f>DATE(1904,MONTH(Data_Warmte[[#This Row],[Datumtijd]]),DAY(Data_Warmte[[#This Row],[Datumtijd]]))+TIME(HOUR(Data_Warmte[[#This Row],[Datumtijd]]),MINUTE(Data_Warmte[[#This Row],[Datumtijd]]),SECOND(Data_Warmte[[#This Row],[Datumtijd]]))</f>
        <v>1792.5416666666667</v>
      </c>
      <c r="C7928" s="11">
        <v>2.2491485000000001E-4</v>
      </c>
      <c r="D7928" s="7">
        <f>Data_Warmte[[#This Row],[Fractie]]/MAX(Data_Warmte[Fractie])</f>
        <v>0.54452694312831551</v>
      </c>
    </row>
    <row r="7929" spans="1:4" x14ac:dyDescent="0.25">
      <c r="A7929" s="10">
        <v>44161.583333333336</v>
      </c>
      <c r="B7929" s="10">
        <f>DATE(1904,MONTH(Data_Warmte[[#This Row],[Datumtijd]]),DAY(Data_Warmte[[#This Row],[Datumtijd]]))+TIME(HOUR(Data_Warmte[[#This Row],[Datumtijd]]),MINUTE(Data_Warmte[[#This Row],[Datumtijd]]),SECOND(Data_Warmte[[#This Row],[Datumtijd]]))</f>
        <v>1792.5833333333333</v>
      </c>
      <c r="C7929" s="11">
        <v>2.1990761999999997E-4</v>
      </c>
      <c r="D7929" s="7">
        <f>Data_Warmte[[#This Row],[Fractie]]/MAX(Data_Warmte[Fractie])</f>
        <v>0.53240425916396006</v>
      </c>
    </row>
    <row r="7930" spans="1:4" x14ac:dyDescent="0.25">
      <c r="A7930" s="10">
        <v>44161.625</v>
      </c>
      <c r="B7930" s="10">
        <f>DATE(1904,MONTH(Data_Warmte[[#This Row],[Datumtijd]]),DAY(Data_Warmte[[#This Row],[Datumtijd]]))+TIME(HOUR(Data_Warmte[[#This Row],[Datumtijd]]),MINUTE(Data_Warmte[[#This Row],[Datumtijd]]),SECOND(Data_Warmte[[#This Row],[Datumtijd]]))</f>
        <v>1792.625</v>
      </c>
      <c r="C7930" s="11">
        <v>2.2285882000000002E-4</v>
      </c>
      <c r="D7930" s="7">
        <f>Data_Warmte[[#This Row],[Fractie]]/MAX(Data_Warmte[Fractie])</f>
        <v>0.53954922053294174</v>
      </c>
    </row>
    <row r="7931" spans="1:4" x14ac:dyDescent="0.25">
      <c r="A7931" s="10">
        <v>44161.666666666664</v>
      </c>
      <c r="B7931" s="10">
        <f>DATE(1904,MONTH(Data_Warmte[[#This Row],[Datumtijd]]),DAY(Data_Warmte[[#This Row],[Datumtijd]]))+TIME(HOUR(Data_Warmte[[#This Row],[Datumtijd]]),MINUTE(Data_Warmte[[#This Row],[Datumtijd]]),SECOND(Data_Warmte[[#This Row],[Datumtijd]]))</f>
        <v>1792.6666666666667</v>
      </c>
      <c r="C7931" s="11">
        <v>2.4215991999999999E-4</v>
      </c>
      <c r="D7931" s="7">
        <f>Data_Warmte[[#This Row],[Fractie]]/MAX(Data_Warmte[Fractie])</f>
        <v>0.58627787798714681</v>
      </c>
    </row>
    <row r="7932" spans="1:4" x14ac:dyDescent="0.25">
      <c r="A7932" s="10">
        <v>44161.708333333336</v>
      </c>
      <c r="B7932" s="10">
        <f>DATE(1904,MONTH(Data_Warmte[[#This Row],[Datumtijd]]),DAY(Data_Warmte[[#This Row],[Datumtijd]]))+TIME(HOUR(Data_Warmte[[#This Row],[Datumtijd]]),MINUTE(Data_Warmte[[#This Row],[Datumtijd]]),SECOND(Data_Warmte[[#This Row],[Datumtijd]]))</f>
        <v>1792.7083333333333</v>
      </c>
      <c r="C7932" s="11">
        <v>2.7859800000000002E-4</v>
      </c>
      <c r="D7932" s="7">
        <f>Data_Warmte[[#This Row],[Fractie]]/MAX(Data_Warmte[Fractie])</f>
        <v>0.67449578052166159</v>
      </c>
    </row>
    <row r="7933" spans="1:4" x14ac:dyDescent="0.25">
      <c r="A7933" s="10">
        <v>44161.75</v>
      </c>
      <c r="B7933" s="10">
        <f>DATE(1904,MONTH(Data_Warmte[[#This Row],[Datumtijd]]),DAY(Data_Warmte[[#This Row],[Datumtijd]]))+TIME(HOUR(Data_Warmte[[#This Row],[Datumtijd]]),MINUTE(Data_Warmte[[#This Row],[Datumtijd]]),SECOND(Data_Warmte[[#This Row],[Datumtijd]]))</f>
        <v>1792.75</v>
      </c>
      <c r="C7933" s="11">
        <v>2.9919064E-4</v>
      </c>
      <c r="D7933" s="7">
        <f>Data_Warmte[[#This Row],[Fractie]]/MAX(Data_Warmte[Fractie])</f>
        <v>0.72435130277882642</v>
      </c>
    </row>
    <row r="7934" spans="1:4" x14ac:dyDescent="0.25">
      <c r="A7934" s="10">
        <v>44161.791666666664</v>
      </c>
      <c r="B7934" s="10">
        <f>DATE(1904,MONTH(Data_Warmte[[#This Row],[Datumtijd]]),DAY(Data_Warmte[[#This Row],[Datumtijd]]))+TIME(HOUR(Data_Warmte[[#This Row],[Datumtijd]]),MINUTE(Data_Warmte[[#This Row],[Datumtijd]]),SECOND(Data_Warmte[[#This Row],[Datumtijd]]))</f>
        <v>1792.7916666666667</v>
      </c>
      <c r="C7934" s="11">
        <v>2.8436459999999999E-4</v>
      </c>
      <c r="D7934" s="7">
        <f>Data_Warmte[[#This Row],[Fractie]]/MAX(Data_Warmte[Fractie])</f>
        <v>0.68845692657423985</v>
      </c>
    </row>
    <row r="7935" spans="1:4" x14ac:dyDescent="0.25">
      <c r="A7935" s="10">
        <v>44161.833333333336</v>
      </c>
      <c r="B7935" s="10">
        <f>DATE(1904,MONTH(Data_Warmte[[#This Row],[Datumtijd]]),DAY(Data_Warmte[[#This Row],[Datumtijd]]))+TIME(HOUR(Data_Warmte[[#This Row],[Datumtijd]]),MINUTE(Data_Warmte[[#This Row],[Datumtijd]]),SECOND(Data_Warmte[[#This Row],[Datumtijd]]))</f>
        <v>1792.8333333333333</v>
      </c>
      <c r="C7935" s="11">
        <v>2.7061701000000003E-4</v>
      </c>
      <c r="D7935" s="7">
        <f>Data_Warmte[[#This Row],[Fractie]]/MAX(Data_Warmte[Fractie])</f>
        <v>0.65517351661673207</v>
      </c>
    </row>
    <row r="7936" spans="1:4" x14ac:dyDescent="0.25">
      <c r="A7936" s="10">
        <v>44161.875</v>
      </c>
      <c r="B7936" s="10">
        <f>DATE(1904,MONTH(Data_Warmte[[#This Row],[Datumtijd]]),DAY(Data_Warmte[[#This Row],[Datumtijd]]))+TIME(HOUR(Data_Warmte[[#This Row],[Datumtijd]]),MINUTE(Data_Warmte[[#This Row],[Datumtijd]]),SECOND(Data_Warmte[[#This Row],[Datumtijd]]))</f>
        <v>1792.875</v>
      </c>
      <c r="C7936" s="11">
        <v>2.4021550000000001E-4</v>
      </c>
      <c r="D7936" s="7">
        <f>Data_Warmte[[#This Row],[Fractie]]/MAX(Data_Warmte[Fractie])</f>
        <v>0.58157036721692623</v>
      </c>
    </row>
    <row r="7937" spans="1:4" x14ac:dyDescent="0.25">
      <c r="A7937" s="10">
        <v>44161.916666666664</v>
      </c>
      <c r="B7937" s="10">
        <f>DATE(1904,MONTH(Data_Warmte[[#This Row],[Datumtijd]]),DAY(Data_Warmte[[#This Row],[Datumtijd]]))+TIME(HOUR(Data_Warmte[[#This Row],[Datumtijd]]),MINUTE(Data_Warmte[[#This Row],[Datumtijd]]),SECOND(Data_Warmte[[#This Row],[Datumtijd]]))</f>
        <v>1792.9166666666667</v>
      </c>
      <c r="C7937" s="11">
        <v>2.019639E-4</v>
      </c>
      <c r="D7937" s="7">
        <f>Data_Warmte[[#This Row],[Fractie]]/MAX(Data_Warmte[Fractie])</f>
        <v>0.48896186752129883</v>
      </c>
    </row>
    <row r="7938" spans="1:4" x14ac:dyDescent="0.25">
      <c r="A7938" s="10">
        <v>44161.958333333336</v>
      </c>
      <c r="B7938" s="10">
        <f>DATE(1904,MONTH(Data_Warmte[[#This Row],[Datumtijd]]),DAY(Data_Warmte[[#This Row],[Datumtijd]]))+TIME(HOUR(Data_Warmte[[#This Row],[Datumtijd]]),MINUTE(Data_Warmte[[#This Row],[Datumtijd]]),SECOND(Data_Warmte[[#This Row],[Datumtijd]]))</f>
        <v>1792.9583333333333</v>
      </c>
      <c r="C7938" s="11">
        <v>1.4405599999999999E-4</v>
      </c>
      <c r="D7938" s="7">
        <f>Data_Warmte[[#This Row],[Fractie]]/MAX(Data_Warmte[Fractie])</f>
        <v>0.34876475839319909</v>
      </c>
    </row>
    <row r="7939" spans="1:4" x14ac:dyDescent="0.25">
      <c r="A7939" s="10">
        <v>44162</v>
      </c>
      <c r="B7939" s="10">
        <f>DATE(1904,MONTH(Data_Warmte[[#This Row],[Datumtijd]]),DAY(Data_Warmte[[#This Row],[Datumtijd]]))+TIME(HOUR(Data_Warmte[[#This Row],[Datumtijd]]),MINUTE(Data_Warmte[[#This Row],[Datumtijd]]),SECOND(Data_Warmte[[#This Row],[Datumtijd]]))</f>
        <v>1793</v>
      </c>
      <c r="C7939" s="11">
        <v>8.6038759999999991E-5</v>
      </c>
      <c r="D7939" s="7">
        <f>Data_Warmte[[#This Row],[Fractie]]/MAX(Data_Warmte[Fractie])</f>
        <v>0.20830293319160909</v>
      </c>
    </row>
    <row r="7940" spans="1:4" x14ac:dyDescent="0.25">
      <c r="A7940" s="10">
        <v>44162.041666666664</v>
      </c>
      <c r="B7940" s="10">
        <f>DATE(1904,MONTH(Data_Warmte[[#This Row],[Datumtijd]]),DAY(Data_Warmte[[#This Row],[Datumtijd]]))+TIME(HOUR(Data_Warmte[[#This Row],[Datumtijd]]),MINUTE(Data_Warmte[[#This Row],[Datumtijd]]),SECOND(Data_Warmte[[#This Row],[Datumtijd]]))</f>
        <v>1793.0416666666667</v>
      </c>
      <c r="C7940" s="11">
        <v>6.5023200000000005E-5</v>
      </c>
      <c r="D7940" s="7">
        <f>Data_Warmte[[#This Row],[Fractie]]/MAX(Data_Warmte[Fractie])</f>
        <v>0.15742350639996019</v>
      </c>
    </row>
    <row r="7941" spans="1:4" x14ac:dyDescent="0.25">
      <c r="A7941" s="10">
        <v>44162.083333333336</v>
      </c>
      <c r="B7941" s="10">
        <f>DATE(1904,MONTH(Data_Warmte[[#This Row],[Datumtijd]]),DAY(Data_Warmte[[#This Row],[Datumtijd]]))+TIME(HOUR(Data_Warmte[[#This Row],[Datumtijd]]),MINUTE(Data_Warmte[[#This Row],[Datumtijd]]),SECOND(Data_Warmte[[#This Row],[Datumtijd]]))</f>
        <v>1793.0833333333333</v>
      </c>
      <c r="C7941" s="11">
        <v>6.5995400000000009E-5</v>
      </c>
      <c r="D7941" s="7">
        <f>Data_Warmte[[#This Row],[Fractie]]/MAX(Data_Warmte[Fractie])</f>
        <v>0.15977723757471077</v>
      </c>
    </row>
    <row r="7942" spans="1:4" x14ac:dyDescent="0.25">
      <c r="A7942" s="10">
        <v>44162.125</v>
      </c>
      <c r="B7942" s="10">
        <f>DATE(1904,MONTH(Data_Warmte[[#This Row],[Datumtijd]]),DAY(Data_Warmte[[#This Row],[Datumtijd]]))+TIME(HOUR(Data_Warmte[[#This Row],[Datumtijd]]),MINUTE(Data_Warmte[[#This Row],[Datumtijd]]),SECOND(Data_Warmte[[#This Row],[Datumtijd]]))</f>
        <v>1793.125</v>
      </c>
      <c r="C7942" s="11">
        <v>7.2044260000000008E-5</v>
      </c>
      <c r="D7942" s="7">
        <f>Data_Warmte[[#This Row],[Fractie]]/MAX(Data_Warmte[Fractie])</f>
        <v>0.17442174524155066</v>
      </c>
    </row>
    <row r="7943" spans="1:4" x14ac:dyDescent="0.25">
      <c r="A7943" s="10">
        <v>44162.166666666664</v>
      </c>
      <c r="B7943" s="10">
        <f>DATE(1904,MONTH(Data_Warmte[[#This Row],[Datumtijd]]),DAY(Data_Warmte[[#This Row],[Datumtijd]]))+TIME(HOUR(Data_Warmte[[#This Row],[Datumtijd]]),MINUTE(Data_Warmte[[#This Row],[Datumtijd]]),SECOND(Data_Warmte[[#This Row],[Datumtijd]]))</f>
        <v>1793.1666666666667</v>
      </c>
      <c r="C7943" s="11">
        <v>8.0045700000000005E-5</v>
      </c>
      <c r="D7943" s="7">
        <f>Data_Warmte[[#This Row],[Fractie]]/MAX(Data_Warmte[Fractie])</f>
        <v>0.19379351933216596</v>
      </c>
    </row>
    <row r="7944" spans="1:4" x14ac:dyDescent="0.25">
      <c r="A7944" s="10">
        <v>44162.208333333336</v>
      </c>
      <c r="B7944" s="10">
        <f>DATE(1904,MONTH(Data_Warmte[[#This Row],[Datumtijd]]),DAY(Data_Warmte[[#This Row],[Datumtijd]]))+TIME(HOUR(Data_Warmte[[#This Row],[Datumtijd]]),MINUTE(Data_Warmte[[#This Row],[Datumtijd]]),SECOND(Data_Warmte[[#This Row],[Datumtijd]]))</f>
        <v>1793.2083333333333</v>
      </c>
      <c r="C7944" s="11">
        <v>9.873138E-5</v>
      </c>
      <c r="D7944" s="7">
        <f>Data_Warmte[[#This Row],[Fractie]]/MAX(Data_Warmte[Fractie])</f>
        <v>0.23903222282672801</v>
      </c>
    </row>
    <row r="7945" spans="1:4" x14ac:dyDescent="0.25">
      <c r="A7945" s="10">
        <v>44162.25</v>
      </c>
      <c r="B7945" s="10">
        <f>DATE(1904,MONTH(Data_Warmte[[#This Row],[Datumtijd]]),DAY(Data_Warmte[[#This Row],[Datumtijd]]))+TIME(HOUR(Data_Warmte[[#This Row],[Datumtijd]]),MINUTE(Data_Warmte[[#This Row],[Datumtijd]]),SECOND(Data_Warmte[[#This Row],[Datumtijd]]))</f>
        <v>1793.25</v>
      </c>
      <c r="C7945" s="11">
        <v>1.4763231999999999E-4</v>
      </c>
      <c r="D7945" s="7">
        <f>Data_Warmte[[#This Row],[Fractie]]/MAX(Data_Warmte[Fractie])</f>
        <v>0.35742315777077976</v>
      </c>
    </row>
    <row r="7946" spans="1:4" x14ac:dyDescent="0.25">
      <c r="A7946" s="10">
        <v>44162.291666666664</v>
      </c>
      <c r="B7946" s="10">
        <f>DATE(1904,MONTH(Data_Warmte[[#This Row],[Datumtijd]]),DAY(Data_Warmte[[#This Row],[Datumtijd]]))+TIME(HOUR(Data_Warmte[[#This Row],[Datumtijd]]),MINUTE(Data_Warmte[[#This Row],[Datumtijd]]),SECOND(Data_Warmte[[#This Row],[Datumtijd]]))</f>
        <v>1793.2916666666667</v>
      </c>
      <c r="C7946" s="11">
        <v>2.2257639999999999E-4</v>
      </c>
      <c r="D7946" s="7">
        <f>Data_Warmte[[#This Row],[Fractie]]/MAX(Data_Warmte[Fractie])</f>
        <v>0.53886547155292408</v>
      </c>
    </row>
    <row r="7947" spans="1:4" x14ac:dyDescent="0.25">
      <c r="A7947" s="10">
        <v>44162.333333333336</v>
      </c>
      <c r="B7947" s="10">
        <f>DATE(1904,MONTH(Data_Warmte[[#This Row],[Datumtijd]]),DAY(Data_Warmte[[#This Row],[Datumtijd]]))+TIME(HOUR(Data_Warmte[[#This Row],[Datumtijd]]),MINUTE(Data_Warmte[[#This Row],[Datumtijd]]),SECOND(Data_Warmte[[#This Row],[Datumtijd]]))</f>
        <v>1793.3333333333333</v>
      </c>
      <c r="C7947" s="11">
        <v>2.7432739999999996E-4</v>
      </c>
      <c r="D7947" s="7">
        <f>Data_Warmte[[#This Row],[Fractie]]/MAX(Data_Warmte[Fractie])</f>
        <v>0.66415650428746098</v>
      </c>
    </row>
    <row r="7948" spans="1:4" x14ac:dyDescent="0.25">
      <c r="A7948" s="10">
        <v>44162.375</v>
      </c>
      <c r="B7948" s="10">
        <f>DATE(1904,MONTH(Data_Warmte[[#This Row],[Datumtijd]]),DAY(Data_Warmte[[#This Row],[Datumtijd]]))+TIME(HOUR(Data_Warmte[[#This Row],[Datumtijd]]),MINUTE(Data_Warmte[[#This Row],[Datumtijd]]),SECOND(Data_Warmte[[#This Row],[Datumtijd]]))</f>
        <v>1793.375</v>
      </c>
      <c r="C7948" s="11">
        <v>2.9303953999999999E-4</v>
      </c>
      <c r="D7948" s="7">
        <f>Data_Warmte[[#This Row],[Fractie]]/MAX(Data_Warmte[Fractie])</f>
        <v>0.7094592683939176</v>
      </c>
    </row>
    <row r="7949" spans="1:4" x14ac:dyDescent="0.25">
      <c r="A7949" s="10">
        <v>44162.416666666664</v>
      </c>
      <c r="B7949" s="10">
        <f>DATE(1904,MONTH(Data_Warmte[[#This Row],[Datumtijd]]),DAY(Data_Warmte[[#This Row],[Datumtijd]]))+TIME(HOUR(Data_Warmte[[#This Row],[Datumtijd]]),MINUTE(Data_Warmte[[#This Row],[Datumtijd]]),SECOND(Data_Warmte[[#This Row],[Datumtijd]]))</f>
        <v>1793.4166666666667</v>
      </c>
      <c r="C7949" s="11">
        <v>2.8256754000000002E-4</v>
      </c>
      <c r="D7949" s="7">
        <f>Data_Warmte[[#This Row],[Fractie]]/MAX(Data_Warmte[Fractie])</f>
        <v>0.68410617966527343</v>
      </c>
    </row>
    <row r="7950" spans="1:4" x14ac:dyDescent="0.25">
      <c r="A7950" s="10">
        <v>44162.458333333336</v>
      </c>
      <c r="B7950" s="10">
        <f>DATE(1904,MONTH(Data_Warmte[[#This Row],[Datumtijd]]),DAY(Data_Warmte[[#This Row],[Datumtijd]]))+TIME(HOUR(Data_Warmte[[#This Row],[Datumtijd]]),MINUTE(Data_Warmte[[#This Row],[Datumtijd]]),SECOND(Data_Warmte[[#This Row],[Datumtijd]]))</f>
        <v>1793.4583333333333</v>
      </c>
      <c r="C7950" s="11">
        <v>2.5211023999999996E-4</v>
      </c>
      <c r="D7950" s="7">
        <f>Data_Warmte[[#This Row],[Fractie]]/MAX(Data_Warmte[Fractie])</f>
        <v>0.61036796066843046</v>
      </c>
    </row>
    <row r="7951" spans="1:4" x14ac:dyDescent="0.25">
      <c r="A7951" s="10">
        <v>44162.5</v>
      </c>
      <c r="B7951" s="10">
        <f>DATE(1904,MONTH(Data_Warmte[[#This Row],[Datumtijd]]),DAY(Data_Warmte[[#This Row],[Datumtijd]]))+TIME(HOUR(Data_Warmte[[#This Row],[Datumtijd]]),MINUTE(Data_Warmte[[#This Row],[Datumtijd]]),SECOND(Data_Warmte[[#This Row],[Datumtijd]]))</f>
        <v>1793.5</v>
      </c>
      <c r="C7951" s="11">
        <v>2.2852549999999999E-4</v>
      </c>
      <c r="D7951" s="7">
        <f>Data_Warmte[[#This Row],[Fractie]]/MAX(Data_Warmte[Fractie])</f>
        <v>0.55326845667091284</v>
      </c>
    </row>
    <row r="7952" spans="1:4" x14ac:dyDescent="0.25">
      <c r="A7952" s="10">
        <v>44162.541666666664</v>
      </c>
      <c r="B7952" s="10">
        <f>DATE(1904,MONTH(Data_Warmte[[#This Row],[Datumtijd]]),DAY(Data_Warmte[[#This Row],[Datumtijd]]))+TIME(HOUR(Data_Warmte[[#This Row],[Datumtijd]]),MINUTE(Data_Warmte[[#This Row],[Datumtijd]]),SECOND(Data_Warmte[[#This Row],[Datumtijd]]))</f>
        <v>1793.5416666666667</v>
      </c>
      <c r="C7952" s="11">
        <v>2.1713779999999998E-4</v>
      </c>
      <c r="D7952" s="7">
        <f>Data_Warmte[[#This Row],[Fractie]]/MAX(Data_Warmte[Fractie])</f>
        <v>0.52569842530009703</v>
      </c>
    </row>
    <row r="7953" spans="1:4" x14ac:dyDescent="0.25">
      <c r="A7953" s="10">
        <v>44162.583333333336</v>
      </c>
      <c r="B7953" s="10">
        <f>DATE(1904,MONTH(Data_Warmte[[#This Row],[Datumtijd]]),DAY(Data_Warmte[[#This Row],[Datumtijd]]))+TIME(HOUR(Data_Warmte[[#This Row],[Datumtijd]]),MINUTE(Data_Warmte[[#This Row],[Datumtijd]]),SECOND(Data_Warmte[[#This Row],[Datumtijd]]))</f>
        <v>1793.5833333333333</v>
      </c>
      <c r="C7953" s="11">
        <v>2.1286658999999998E-4</v>
      </c>
      <c r="D7953" s="7">
        <f>Data_Warmte[[#This Row],[Fractie]]/MAX(Data_Warmte[Fractie])</f>
        <v>0.51535767223395179</v>
      </c>
    </row>
    <row r="7954" spans="1:4" x14ac:dyDescent="0.25">
      <c r="A7954" s="10">
        <v>44162.625</v>
      </c>
      <c r="B7954" s="10">
        <f>DATE(1904,MONTH(Data_Warmte[[#This Row],[Datumtijd]]),DAY(Data_Warmte[[#This Row],[Datumtijd]]))+TIME(HOUR(Data_Warmte[[#This Row],[Datumtijd]]),MINUTE(Data_Warmte[[#This Row],[Datumtijd]]),SECOND(Data_Warmte[[#This Row],[Datumtijd]]))</f>
        <v>1793.625</v>
      </c>
      <c r="C7954" s="11">
        <v>2.1736415999999999E-4</v>
      </c>
      <c r="D7954" s="7">
        <f>Data_Warmte[[#This Row],[Fractie]]/MAX(Data_Warmte[Fractie])</f>
        <v>0.52624645100336442</v>
      </c>
    </row>
    <row r="7955" spans="1:4" x14ac:dyDescent="0.25">
      <c r="A7955" s="10">
        <v>44162.666666666664</v>
      </c>
      <c r="B7955" s="10">
        <f>DATE(1904,MONTH(Data_Warmte[[#This Row],[Datumtijd]]),DAY(Data_Warmte[[#This Row],[Datumtijd]]))+TIME(HOUR(Data_Warmte[[#This Row],[Datumtijd]]),MINUTE(Data_Warmte[[#This Row],[Datumtijd]]),SECOND(Data_Warmte[[#This Row],[Datumtijd]]))</f>
        <v>1793.6666666666667</v>
      </c>
      <c r="C7955" s="11">
        <v>2.371462E-4</v>
      </c>
      <c r="D7955" s="7">
        <f>Data_Warmte[[#This Row],[Fractie]]/MAX(Data_Warmte[Fractie])</f>
        <v>0.5741394814993146</v>
      </c>
    </row>
    <row r="7956" spans="1:4" x14ac:dyDescent="0.25">
      <c r="A7956" s="10">
        <v>44162.708333333336</v>
      </c>
      <c r="B7956" s="10">
        <f>DATE(1904,MONTH(Data_Warmte[[#This Row],[Datumtijd]]),DAY(Data_Warmte[[#This Row],[Datumtijd]]))+TIME(HOUR(Data_Warmte[[#This Row],[Datumtijd]]),MINUTE(Data_Warmte[[#This Row],[Datumtijd]]),SECOND(Data_Warmte[[#This Row],[Datumtijd]]))</f>
        <v>1793.7083333333333</v>
      </c>
      <c r="C7956" s="11">
        <v>2.7226854999999996E-4</v>
      </c>
      <c r="D7956" s="7">
        <f>Data_Warmte[[#This Row],[Fractie]]/MAX(Data_Warmte[Fractie])</f>
        <v>0.65917195437063802</v>
      </c>
    </row>
    <row r="7957" spans="1:4" x14ac:dyDescent="0.25">
      <c r="A7957" s="10">
        <v>44162.75</v>
      </c>
      <c r="B7957" s="10">
        <f>DATE(1904,MONTH(Data_Warmte[[#This Row],[Datumtijd]]),DAY(Data_Warmte[[#This Row],[Datumtijd]]))+TIME(HOUR(Data_Warmte[[#This Row],[Datumtijd]]),MINUTE(Data_Warmte[[#This Row],[Datumtijd]]),SECOND(Data_Warmte[[#This Row],[Datumtijd]]))</f>
        <v>1793.75</v>
      </c>
      <c r="C7957" s="11">
        <v>2.945356E-4</v>
      </c>
      <c r="D7957" s="7">
        <f>Data_Warmte[[#This Row],[Fractie]]/MAX(Data_Warmte[Fractie])</f>
        <v>0.71308128347445388</v>
      </c>
    </row>
    <row r="7958" spans="1:4" x14ac:dyDescent="0.25">
      <c r="A7958" s="10">
        <v>44162.791666666664</v>
      </c>
      <c r="B7958" s="10">
        <f>DATE(1904,MONTH(Data_Warmte[[#This Row],[Datumtijd]]),DAY(Data_Warmte[[#This Row],[Datumtijd]]))+TIME(HOUR(Data_Warmte[[#This Row],[Datumtijd]]),MINUTE(Data_Warmte[[#This Row],[Datumtijd]]),SECOND(Data_Warmte[[#This Row],[Datumtijd]]))</f>
        <v>1793.7916666666667</v>
      </c>
      <c r="C7958" s="11">
        <v>2.7993372E-4</v>
      </c>
      <c r="D7958" s="7">
        <f>Data_Warmte[[#This Row],[Fractie]]/MAX(Data_Warmte[Fractie])</f>
        <v>0.67772960669399018</v>
      </c>
    </row>
    <row r="7959" spans="1:4" x14ac:dyDescent="0.25">
      <c r="A7959" s="10">
        <v>44162.833333333336</v>
      </c>
      <c r="B7959" s="10">
        <f>DATE(1904,MONTH(Data_Warmte[[#This Row],[Datumtijd]]),DAY(Data_Warmte[[#This Row],[Datumtijd]]))+TIME(HOUR(Data_Warmte[[#This Row],[Datumtijd]]),MINUTE(Data_Warmte[[#This Row],[Datumtijd]]),SECOND(Data_Warmte[[#This Row],[Datumtijd]]))</f>
        <v>1793.8333333333333</v>
      </c>
      <c r="C7959" s="11">
        <v>2.6892674999999999E-4</v>
      </c>
      <c r="D7959" s="7">
        <f>Data_Warmte[[#This Row],[Fractie]]/MAX(Data_Warmte[Fractie])</f>
        <v>0.65108133634987952</v>
      </c>
    </row>
    <row r="7960" spans="1:4" x14ac:dyDescent="0.25">
      <c r="A7960" s="10">
        <v>44162.875</v>
      </c>
      <c r="B7960" s="10">
        <f>DATE(1904,MONTH(Data_Warmte[[#This Row],[Datumtijd]]),DAY(Data_Warmte[[#This Row],[Datumtijd]]))+TIME(HOUR(Data_Warmte[[#This Row],[Datumtijd]]),MINUTE(Data_Warmte[[#This Row],[Datumtijd]]),SECOND(Data_Warmte[[#This Row],[Datumtijd]]))</f>
        <v>1793.875</v>
      </c>
      <c r="C7960" s="11">
        <v>2.3841325000000001E-4</v>
      </c>
      <c r="D7960" s="7">
        <f>Data_Warmte[[#This Row],[Fractie]]/MAX(Data_Warmte[Fractie])</f>
        <v>0.57720705513125026</v>
      </c>
    </row>
    <row r="7961" spans="1:4" x14ac:dyDescent="0.25">
      <c r="A7961" s="10">
        <v>44162.916666666664</v>
      </c>
      <c r="B7961" s="10">
        <f>DATE(1904,MONTH(Data_Warmte[[#This Row],[Datumtijd]]),DAY(Data_Warmte[[#This Row],[Datumtijd]]))+TIME(HOUR(Data_Warmte[[#This Row],[Datumtijd]]),MINUTE(Data_Warmte[[#This Row],[Datumtijd]]),SECOND(Data_Warmte[[#This Row],[Datumtijd]]))</f>
        <v>1793.9166666666667</v>
      </c>
      <c r="C7961" s="11">
        <v>2.0137926E-4</v>
      </c>
      <c r="D7961" s="7">
        <f>Data_Warmte[[#This Row],[Fractie]]/MAX(Data_Warmte[Fractie])</f>
        <v>0.48754643304896167</v>
      </c>
    </row>
    <row r="7962" spans="1:4" x14ac:dyDescent="0.25">
      <c r="A7962" s="10">
        <v>44162.958333333336</v>
      </c>
      <c r="B7962" s="10">
        <f>DATE(1904,MONTH(Data_Warmte[[#This Row],[Datumtijd]]),DAY(Data_Warmte[[#This Row],[Datumtijd]]))+TIME(HOUR(Data_Warmte[[#This Row],[Datumtijd]]),MINUTE(Data_Warmte[[#This Row],[Datumtijd]]),SECOND(Data_Warmte[[#This Row],[Datumtijd]]))</f>
        <v>1793.9583333333333</v>
      </c>
      <c r="C7962" s="11">
        <v>1.4425369999999997E-4</v>
      </c>
      <c r="D7962" s="7">
        <f>Data_Warmte[[#This Row],[Fractie]]/MAX(Data_Warmte[Fractie])</f>
        <v>0.34924339720542713</v>
      </c>
    </row>
    <row r="7963" spans="1:4" x14ac:dyDescent="0.25">
      <c r="A7963" s="10">
        <v>44163</v>
      </c>
      <c r="B7963" s="10">
        <f>DATE(1904,MONTH(Data_Warmte[[#This Row],[Datumtijd]]),DAY(Data_Warmte[[#This Row],[Datumtijd]]))+TIME(HOUR(Data_Warmte[[#This Row],[Datumtijd]]),MINUTE(Data_Warmte[[#This Row],[Datumtijd]]),SECOND(Data_Warmte[[#This Row],[Datumtijd]]))</f>
        <v>1794</v>
      </c>
      <c r="C7963" s="11">
        <v>8.678461999999999E-5</v>
      </c>
      <c r="D7963" s="7">
        <f>Data_Warmte[[#This Row],[Fractie]]/MAX(Data_Warmte[Fractie])</f>
        <v>0.21010868708381178</v>
      </c>
    </row>
    <row r="7964" spans="1:4" x14ac:dyDescent="0.25">
      <c r="A7964" s="10">
        <v>44163.041666666664</v>
      </c>
      <c r="B7964" s="10">
        <f>DATE(1904,MONTH(Data_Warmte[[#This Row],[Datumtijd]]),DAY(Data_Warmte[[#This Row],[Datumtijd]]))+TIME(HOUR(Data_Warmte[[#This Row],[Datumtijd]]),MINUTE(Data_Warmte[[#This Row],[Datumtijd]]),SECOND(Data_Warmte[[#This Row],[Datumtijd]]))</f>
        <v>1794.0416666666667</v>
      </c>
      <c r="C7964" s="11">
        <v>7.5025739999999992E-5</v>
      </c>
      <c r="D7964" s="7">
        <f>Data_Warmte[[#This Row],[Fractie]]/MAX(Data_Warmte[Fractie])</f>
        <v>0.18164001557985068</v>
      </c>
    </row>
    <row r="7965" spans="1:4" x14ac:dyDescent="0.25">
      <c r="A7965" s="10">
        <v>44163.083333333336</v>
      </c>
      <c r="B7965" s="10">
        <f>DATE(1904,MONTH(Data_Warmte[[#This Row],[Datumtijd]]),DAY(Data_Warmte[[#This Row],[Datumtijd]]))+TIME(HOUR(Data_Warmte[[#This Row],[Datumtijd]]),MINUTE(Data_Warmte[[#This Row],[Datumtijd]]),SECOND(Data_Warmte[[#This Row],[Datumtijd]]))</f>
        <v>1794.0833333333333</v>
      </c>
      <c r="C7965" s="11">
        <v>6.9824799999999989E-5</v>
      </c>
      <c r="D7965" s="7">
        <f>Data_Warmte[[#This Row],[Fractie]]/MAX(Data_Warmte[Fractie])</f>
        <v>0.16904835273680682</v>
      </c>
    </row>
    <row r="7966" spans="1:4" x14ac:dyDescent="0.25">
      <c r="A7966" s="10">
        <v>44163.125</v>
      </c>
      <c r="B7966" s="10">
        <f>DATE(1904,MONTH(Data_Warmte[[#This Row],[Datumtijd]]),DAY(Data_Warmte[[#This Row],[Datumtijd]]))+TIME(HOUR(Data_Warmte[[#This Row],[Datumtijd]]),MINUTE(Data_Warmte[[#This Row],[Datumtijd]]),SECOND(Data_Warmte[[#This Row],[Datumtijd]]))</f>
        <v>1794.125</v>
      </c>
      <c r="C7966" s="11">
        <v>7.3912559999999992E-5</v>
      </c>
      <c r="D7966" s="7">
        <f>Data_Warmte[[#This Row],[Fractie]]/MAX(Data_Warmte[Fractie])</f>
        <v>0.17894496675336555</v>
      </c>
    </row>
    <row r="7967" spans="1:4" x14ac:dyDescent="0.25">
      <c r="A7967" s="10">
        <v>44163.166666666664</v>
      </c>
      <c r="B7967" s="10">
        <f>DATE(1904,MONTH(Data_Warmte[[#This Row],[Datumtijd]]),DAY(Data_Warmte[[#This Row],[Datumtijd]]))+TIME(HOUR(Data_Warmte[[#This Row],[Datumtijd]]),MINUTE(Data_Warmte[[#This Row],[Datumtijd]]),SECOND(Data_Warmte[[#This Row],[Datumtijd]]))</f>
        <v>1794.1666666666667</v>
      </c>
      <c r="C7967" s="11">
        <v>7.8907080000000001E-5</v>
      </c>
      <c r="D7967" s="7">
        <f>Data_Warmte[[#This Row],[Fractie]]/MAX(Data_Warmte[Fractie])</f>
        <v>0.19103687935048061</v>
      </c>
    </row>
    <row r="7968" spans="1:4" x14ac:dyDescent="0.25">
      <c r="A7968" s="10">
        <v>44163.208333333336</v>
      </c>
      <c r="B7968" s="10">
        <f>DATE(1904,MONTH(Data_Warmte[[#This Row],[Datumtijd]]),DAY(Data_Warmte[[#This Row],[Datumtijd]]))+TIME(HOUR(Data_Warmte[[#This Row],[Datumtijd]]),MINUTE(Data_Warmte[[#This Row],[Datumtijd]]),SECOND(Data_Warmte[[#This Row],[Datumtijd]]))</f>
        <v>1794.2083333333333</v>
      </c>
      <c r="C7968" s="11">
        <v>8.9333849999999999E-5</v>
      </c>
      <c r="D7968" s="7">
        <f>Data_Warmte[[#This Row],[Fractie]]/MAX(Data_Warmte[Fractie])</f>
        <v>0.21628046462198233</v>
      </c>
    </row>
    <row r="7969" spans="1:4" x14ac:dyDescent="0.25">
      <c r="A7969" s="10">
        <v>44163.25</v>
      </c>
      <c r="B7969" s="10">
        <f>DATE(1904,MONTH(Data_Warmte[[#This Row],[Datumtijd]]),DAY(Data_Warmte[[#This Row],[Datumtijd]]))+TIME(HOUR(Data_Warmte[[#This Row],[Datumtijd]]),MINUTE(Data_Warmte[[#This Row],[Datumtijd]]),SECOND(Data_Warmte[[#This Row],[Datumtijd]]))</f>
        <v>1794.25</v>
      </c>
      <c r="C7969" s="11">
        <v>1.130565E-4</v>
      </c>
      <c r="D7969" s="7">
        <f>Data_Warmte[[#This Row],[Fractie]]/MAX(Data_Warmte[Fractie])</f>
        <v>0.27371385369079188</v>
      </c>
    </row>
    <row r="7970" spans="1:4" x14ac:dyDescent="0.25">
      <c r="A7970" s="10">
        <v>44163.291666666664</v>
      </c>
      <c r="B7970" s="10">
        <f>DATE(1904,MONTH(Data_Warmte[[#This Row],[Datumtijd]]),DAY(Data_Warmte[[#This Row],[Datumtijd]]))+TIME(HOUR(Data_Warmte[[#This Row],[Datumtijd]]),MINUTE(Data_Warmte[[#This Row],[Datumtijd]]),SECOND(Data_Warmte[[#This Row],[Datumtijd]]))</f>
        <v>1794.2916666666667</v>
      </c>
      <c r="C7970" s="11">
        <v>1.7111424000000001E-4</v>
      </c>
      <c r="D7970" s="7">
        <f>Data_Warmte[[#This Row],[Fractie]]/MAX(Data_Warmte[Fractie])</f>
        <v>0.41427373084936336</v>
      </c>
    </row>
    <row r="7971" spans="1:4" x14ac:dyDescent="0.25">
      <c r="A7971" s="10">
        <v>44163.333333333336</v>
      </c>
      <c r="B7971" s="10">
        <f>DATE(1904,MONTH(Data_Warmte[[#This Row],[Datumtijd]]),DAY(Data_Warmte[[#This Row],[Datumtijd]]))+TIME(HOUR(Data_Warmte[[#This Row],[Datumtijd]]),MINUTE(Data_Warmte[[#This Row],[Datumtijd]]),SECOND(Data_Warmte[[#This Row],[Datumtijd]]))</f>
        <v>1794.3333333333333</v>
      </c>
      <c r="C7971" s="11">
        <v>2.5480476000000002E-4</v>
      </c>
      <c r="D7971" s="7">
        <f>Data_Warmte[[#This Row],[Fractie]]/MAX(Data_Warmte[Fractie])</f>
        <v>0.61689149052338732</v>
      </c>
    </row>
    <row r="7972" spans="1:4" x14ac:dyDescent="0.25">
      <c r="A7972" s="10">
        <v>44163.375</v>
      </c>
      <c r="B7972" s="10">
        <f>DATE(1904,MONTH(Data_Warmte[[#This Row],[Datumtijd]]),DAY(Data_Warmte[[#This Row],[Datumtijd]]))+TIME(HOUR(Data_Warmte[[#This Row],[Datumtijd]]),MINUTE(Data_Warmte[[#This Row],[Datumtijd]]),SECOND(Data_Warmte[[#This Row],[Datumtijd]]))</f>
        <v>1794.375</v>
      </c>
      <c r="C7972" s="11">
        <v>3.1573625999999999E-4</v>
      </c>
      <c r="D7972" s="7">
        <f>Data_Warmte[[#This Row],[Fractie]]/MAX(Data_Warmte[Fractie])</f>
        <v>0.76440884402504783</v>
      </c>
    </row>
    <row r="7973" spans="1:4" x14ac:dyDescent="0.25">
      <c r="A7973" s="10">
        <v>44163.416666666664</v>
      </c>
      <c r="B7973" s="10">
        <f>DATE(1904,MONTH(Data_Warmte[[#This Row],[Datumtijd]]),DAY(Data_Warmte[[#This Row],[Datumtijd]]))+TIME(HOUR(Data_Warmte[[#This Row],[Datumtijd]]),MINUTE(Data_Warmte[[#This Row],[Datumtijd]]),SECOND(Data_Warmte[[#This Row],[Datumtijd]]))</f>
        <v>1794.4166666666667</v>
      </c>
      <c r="C7973" s="11">
        <v>3.2271485000000001E-4</v>
      </c>
      <c r="D7973" s="7">
        <f>Data_Warmte[[#This Row],[Fractie]]/MAX(Data_Warmte[Fractie])</f>
        <v>0.7813042614687864</v>
      </c>
    </row>
    <row r="7974" spans="1:4" x14ac:dyDescent="0.25">
      <c r="A7974" s="10">
        <v>44163.458333333336</v>
      </c>
      <c r="B7974" s="10">
        <f>DATE(1904,MONTH(Data_Warmte[[#This Row],[Datumtijd]]),DAY(Data_Warmte[[#This Row],[Datumtijd]]))+TIME(HOUR(Data_Warmte[[#This Row],[Datumtijd]]),MINUTE(Data_Warmte[[#This Row],[Datumtijd]]),SECOND(Data_Warmte[[#This Row],[Datumtijd]]))</f>
        <v>1794.4583333333333</v>
      </c>
      <c r="C7974" s="11">
        <v>2.8880784999999999E-4</v>
      </c>
      <c r="D7974" s="7">
        <f>Data_Warmte[[#This Row],[Fractie]]/MAX(Data_Warmte[Fractie])</f>
        <v>0.69921419466949852</v>
      </c>
    </row>
    <row r="7975" spans="1:4" x14ac:dyDescent="0.25">
      <c r="A7975" s="10">
        <v>44163.5</v>
      </c>
      <c r="B7975" s="10">
        <f>DATE(1904,MONTH(Data_Warmte[[#This Row],[Datumtijd]]),DAY(Data_Warmte[[#This Row],[Datumtijd]]))+TIME(HOUR(Data_Warmte[[#This Row],[Datumtijd]]),MINUTE(Data_Warmte[[#This Row],[Datumtijd]]),SECOND(Data_Warmte[[#This Row],[Datumtijd]]))</f>
        <v>1794.5</v>
      </c>
      <c r="C7975" s="11">
        <v>2.6074576000000005E-4</v>
      </c>
      <c r="D7975" s="7">
        <f>Data_Warmte[[#This Row],[Fractie]]/MAX(Data_Warmte[Fractie])</f>
        <v>0.63127486524997989</v>
      </c>
    </row>
    <row r="7976" spans="1:4" x14ac:dyDescent="0.25">
      <c r="A7976" s="10">
        <v>44163.541666666664</v>
      </c>
      <c r="B7976" s="10">
        <f>DATE(1904,MONTH(Data_Warmte[[#This Row],[Datumtijd]]),DAY(Data_Warmte[[#This Row],[Datumtijd]]))+TIME(HOUR(Data_Warmte[[#This Row],[Datumtijd]]),MINUTE(Data_Warmte[[#This Row],[Datumtijd]]),SECOND(Data_Warmte[[#This Row],[Datumtijd]]))</f>
        <v>1794.5416666666667</v>
      </c>
      <c r="C7976" s="11">
        <v>2.37903E-4</v>
      </c>
      <c r="D7976" s="7">
        <f>Data_Warmte[[#This Row],[Fractie]]/MAX(Data_Warmte[Fractie])</f>
        <v>0.57597172152508225</v>
      </c>
    </row>
    <row r="7977" spans="1:4" x14ac:dyDescent="0.25">
      <c r="A7977" s="10">
        <v>44163.583333333336</v>
      </c>
      <c r="B7977" s="10">
        <f>DATE(1904,MONTH(Data_Warmte[[#This Row],[Datumtijd]]),DAY(Data_Warmte[[#This Row],[Datumtijd]]))+TIME(HOUR(Data_Warmte[[#This Row],[Datumtijd]]),MINUTE(Data_Warmte[[#This Row],[Datumtijd]]),SECOND(Data_Warmte[[#This Row],[Datumtijd]]))</f>
        <v>1794.5833333333333</v>
      </c>
      <c r="C7977" s="11">
        <v>2.2106520000000001E-4</v>
      </c>
      <c r="D7977" s="7">
        <f>Data_Warmte[[#This Row],[Fractie]]/MAX(Data_Warmte[Fractie])</f>
        <v>0.53520680198772863</v>
      </c>
    </row>
    <row r="7978" spans="1:4" x14ac:dyDescent="0.25">
      <c r="A7978" s="10">
        <v>44163.625</v>
      </c>
      <c r="B7978" s="10">
        <f>DATE(1904,MONTH(Data_Warmte[[#This Row],[Datumtijd]]),DAY(Data_Warmte[[#This Row],[Datumtijd]]))+TIME(HOUR(Data_Warmte[[#This Row],[Datumtijd]]),MINUTE(Data_Warmte[[#This Row],[Datumtijd]]),SECOND(Data_Warmte[[#This Row],[Datumtijd]]))</f>
        <v>1794.625</v>
      </c>
      <c r="C7978" s="11">
        <v>2.1565584000000004E-4</v>
      </c>
      <c r="D7978" s="7">
        <f>Data_Warmte[[#This Row],[Fractie]]/MAX(Data_Warmte[Fractie])</f>
        <v>0.52211054682680635</v>
      </c>
    </row>
    <row r="7979" spans="1:4" x14ac:dyDescent="0.25">
      <c r="A7979" s="10">
        <v>44163.666666666664</v>
      </c>
      <c r="B7979" s="10">
        <f>DATE(1904,MONTH(Data_Warmte[[#This Row],[Datumtijd]]),DAY(Data_Warmte[[#This Row],[Datumtijd]]))+TIME(HOUR(Data_Warmte[[#This Row],[Datumtijd]]),MINUTE(Data_Warmte[[#This Row],[Datumtijd]]),SECOND(Data_Warmte[[#This Row],[Datumtijd]]))</f>
        <v>1794.6666666666667</v>
      </c>
      <c r="C7979" s="11">
        <v>2.2484720000000001E-4</v>
      </c>
      <c r="D7979" s="7">
        <f>Data_Warmte[[#This Row],[Fractie]]/MAX(Data_Warmte[Fractie])</f>
        <v>0.54436316004461682</v>
      </c>
    </row>
    <row r="7980" spans="1:4" x14ac:dyDescent="0.25">
      <c r="A7980" s="10">
        <v>44163.708333333336</v>
      </c>
      <c r="B7980" s="10">
        <f>DATE(1904,MONTH(Data_Warmte[[#This Row],[Datumtijd]]),DAY(Data_Warmte[[#This Row],[Datumtijd]]))+TIME(HOUR(Data_Warmte[[#This Row],[Datumtijd]]),MINUTE(Data_Warmte[[#This Row],[Datumtijd]]),SECOND(Data_Warmte[[#This Row],[Datumtijd]]))</f>
        <v>1794.7083333333333</v>
      </c>
      <c r="C7980" s="11">
        <v>2.5217229999999999E-4</v>
      </c>
      <c r="D7980" s="7">
        <f>Data_Warmte[[#This Row],[Fractie]]/MAX(Data_Warmte[Fractie])</f>
        <v>0.61051821016102992</v>
      </c>
    </row>
    <row r="7981" spans="1:4" x14ac:dyDescent="0.25">
      <c r="A7981" s="10">
        <v>44163.75</v>
      </c>
      <c r="B7981" s="10">
        <f>DATE(1904,MONTH(Data_Warmte[[#This Row],[Datumtijd]]),DAY(Data_Warmte[[#This Row],[Datumtijd]]))+TIME(HOUR(Data_Warmte[[#This Row],[Datumtijd]]),MINUTE(Data_Warmte[[#This Row],[Datumtijd]]),SECOND(Data_Warmte[[#This Row],[Datumtijd]]))</f>
        <v>1794.75</v>
      </c>
      <c r="C7981" s="11">
        <v>2.7283621999999998E-4</v>
      </c>
      <c r="D7981" s="7">
        <f>Data_Warmte[[#This Row],[Fractie]]/MAX(Data_Warmte[Fractie])</f>
        <v>0.66054630386248203</v>
      </c>
    </row>
    <row r="7982" spans="1:4" x14ac:dyDescent="0.25">
      <c r="A7982" s="10">
        <v>44163.791666666664</v>
      </c>
      <c r="B7982" s="10">
        <f>DATE(1904,MONTH(Data_Warmte[[#This Row],[Datumtijd]]),DAY(Data_Warmte[[#This Row],[Datumtijd]]))+TIME(HOUR(Data_Warmte[[#This Row],[Datumtijd]]),MINUTE(Data_Warmte[[#This Row],[Datumtijd]]),SECOND(Data_Warmte[[#This Row],[Datumtijd]]))</f>
        <v>1794.7916666666667</v>
      </c>
      <c r="C7982" s="11">
        <v>2.6626911999999998E-4</v>
      </c>
      <c r="D7982" s="7">
        <f>Data_Warmte[[#This Row],[Fractie]]/MAX(Data_Warmte[Fractie])</f>
        <v>0.64464711851203516</v>
      </c>
    </row>
    <row r="7983" spans="1:4" x14ac:dyDescent="0.25">
      <c r="A7983" s="10">
        <v>44163.833333333336</v>
      </c>
      <c r="B7983" s="10">
        <f>DATE(1904,MONTH(Data_Warmte[[#This Row],[Datumtijd]]),DAY(Data_Warmte[[#This Row],[Datumtijd]]))+TIME(HOUR(Data_Warmte[[#This Row],[Datumtijd]]),MINUTE(Data_Warmte[[#This Row],[Datumtijd]]),SECOND(Data_Warmte[[#This Row],[Datumtijd]]))</f>
        <v>1794.8333333333333</v>
      </c>
      <c r="C7983" s="11">
        <v>2.5364320000000002E-4</v>
      </c>
      <c r="D7983" s="7">
        <f>Data_Warmte[[#This Row],[Fractie]]/MAX(Data_Warmte[Fractie])</f>
        <v>0.61407931197643895</v>
      </c>
    </row>
    <row r="7984" spans="1:4" x14ac:dyDescent="0.25">
      <c r="A7984" s="10">
        <v>44163.875</v>
      </c>
      <c r="B7984" s="10">
        <f>DATE(1904,MONTH(Data_Warmte[[#This Row],[Datumtijd]]),DAY(Data_Warmte[[#This Row],[Datumtijd]]))+TIME(HOUR(Data_Warmte[[#This Row],[Datumtijd]]),MINUTE(Data_Warmte[[#This Row],[Datumtijd]]),SECOND(Data_Warmte[[#This Row],[Datumtijd]]))</f>
        <v>1794.875</v>
      </c>
      <c r="C7984" s="11">
        <v>2.2976599999999998E-4</v>
      </c>
      <c r="D7984" s="7">
        <f>Data_Warmte[[#This Row],[Fractie]]/MAX(Data_Warmte[Fractie])</f>
        <v>0.55627175179771604</v>
      </c>
    </row>
    <row r="7985" spans="1:4" x14ac:dyDescent="0.25">
      <c r="A7985" s="10">
        <v>44163.916666666664</v>
      </c>
      <c r="B7985" s="10">
        <f>DATE(1904,MONTH(Data_Warmte[[#This Row],[Datumtijd]]),DAY(Data_Warmte[[#This Row],[Datumtijd]]))+TIME(HOUR(Data_Warmte[[#This Row],[Datumtijd]]),MINUTE(Data_Warmte[[#This Row],[Datumtijd]]),SECOND(Data_Warmte[[#This Row],[Datumtijd]]))</f>
        <v>1794.9166666666667</v>
      </c>
      <c r="C7985" s="11">
        <v>2.0088307999999999E-4</v>
      </c>
      <c r="D7985" s="7">
        <f>Data_Warmte[[#This Row],[Fractie]]/MAX(Data_Warmte[Fractie])</f>
        <v>0.48634516341895984</v>
      </c>
    </row>
    <row r="7986" spans="1:4" x14ac:dyDescent="0.25">
      <c r="A7986" s="10">
        <v>44163.958333333336</v>
      </c>
      <c r="B7986" s="10">
        <f>DATE(1904,MONTH(Data_Warmte[[#This Row],[Datumtijd]]),DAY(Data_Warmte[[#This Row],[Datumtijd]]))+TIME(HOUR(Data_Warmte[[#This Row],[Datumtijd]]),MINUTE(Data_Warmte[[#This Row],[Datumtijd]]),SECOND(Data_Warmte[[#This Row],[Datumtijd]]))</f>
        <v>1794.9583333333333</v>
      </c>
      <c r="C7986" s="11">
        <v>1.6244983999999998E-4</v>
      </c>
      <c r="D7986" s="7">
        <f>Data_Warmte[[#This Row],[Fractie]]/MAX(Data_Warmte[Fractie])</f>
        <v>0.39329690674886048</v>
      </c>
    </row>
    <row r="7987" spans="1:4" x14ac:dyDescent="0.25">
      <c r="A7987" s="10">
        <v>44164</v>
      </c>
      <c r="B7987" s="10">
        <f>DATE(1904,MONTH(Data_Warmte[[#This Row],[Datumtijd]]),DAY(Data_Warmte[[#This Row],[Datumtijd]]))+TIME(HOUR(Data_Warmte[[#This Row],[Datumtijd]]),MINUTE(Data_Warmte[[#This Row],[Datumtijd]]),SECOND(Data_Warmte[[#This Row],[Datumtijd]]))</f>
        <v>1795</v>
      </c>
      <c r="C7987" s="11">
        <v>1.085376E-4</v>
      </c>
      <c r="D7987" s="7">
        <f>Data_Warmte[[#This Row],[Fractie]]/MAX(Data_Warmte[Fractie])</f>
        <v>0.26277343422403571</v>
      </c>
    </row>
    <row r="7988" spans="1:4" x14ac:dyDescent="0.25">
      <c r="A7988" s="10">
        <v>44164.041666666664</v>
      </c>
      <c r="B7988" s="10">
        <f>DATE(1904,MONTH(Data_Warmte[[#This Row],[Datumtijd]]),DAY(Data_Warmte[[#This Row],[Datumtijd]]))+TIME(HOUR(Data_Warmte[[#This Row],[Datumtijd]]),MINUTE(Data_Warmte[[#This Row],[Datumtijd]]),SECOND(Data_Warmte[[#This Row],[Datumtijd]]))</f>
        <v>1795.0416666666667</v>
      </c>
      <c r="C7988" s="11">
        <v>8.3153549999999993E-5</v>
      </c>
      <c r="D7988" s="7">
        <f>Data_Warmte[[#This Row],[Fractie]]/MAX(Data_Warmte[Fractie])</f>
        <v>0.20131773598660799</v>
      </c>
    </row>
    <row r="7989" spans="1:4" x14ac:dyDescent="0.25">
      <c r="A7989" s="10">
        <v>44164.083333333336</v>
      </c>
      <c r="B7989" s="10">
        <f>DATE(1904,MONTH(Data_Warmte[[#This Row],[Datumtijd]]),DAY(Data_Warmte[[#This Row],[Datumtijd]]))+TIME(HOUR(Data_Warmte[[#This Row],[Datumtijd]]),MINUTE(Data_Warmte[[#This Row],[Datumtijd]]),SECOND(Data_Warmte[[#This Row],[Datumtijd]]))</f>
        <v>1795.0833333333333</v>
      </c>
      <c r="C7989" s="11">
        <v>7.7266099999999995E-5</v>
      </c>
      <c r="D7989" s="7">
        <f>Data_Warmte[[#This Row],[Fractie]]/MAX(Data_Warmte[Fractie])</f>
        <v>0.18706400773646886</v>
      </c>
    </row>
    <row r="7990" spans="1:4" x14ac:dyDescent="0.25">
      <c r="A7990" s="10">
        <v>44164.125</v>
      </c>
      <c r="B7990" s="10">
        <f>DATE(1904,MONTH(Data_Warmte[[#This Row],[Datumtijd]]),DAY(Data_Warmte[[#This Row],[Datumtijd]]))+TIME(HOUR(Data_Warmte[[#This Row],[Datumtijd]]),MINUTE(Data_Warmte[[#This Row],[Datumtijd]]),SECOND(Data_Warmte[[#This Row],[Datumtijd]]))</f>
        <v>1795.125</v>
      </c>
      <c r="C7990" s="11">
        <v>7.6803940000000001E-5</v>
      </c>
      <c r="D7990" s="7">
        <f>Data_Warmte[[#This Row],[Fractie]]/MAX(Data_Warmte[Fractie])</f>
        <v>0.18594510175033155</v>
      </c>
    </row>
    <row r="7991" spans="1:4" x14ac:dyDescent="0.25">
      <c r="A7991" s="10">
        <v>44164.166666666664</v>
      </c>
      <c r="B7991" s="10">
        <f>DATE(1904,MONTH(Data_Warmte[[#This Row],[Datumtijd]]),DAY(Data_Warmte[[#This Row],[Datumtijd]]))+TIME(HOUR(Data_Warmte[[#This Row],[Datumtijd]]),MINUTE(Data_Warmte[[#This Row],[Datumtijd]]),SECOND(Data_Warmte[[#This Row],[Datumtijd]]))</f>
        <v>1795.1666666666667</v>
      </c>
      <c r="C7991" s="11">
        <v>8.3837449999999995E-5</v>
      </c>
      <c r="D7991" s="7">
        <f>Data_Warmte[[#This Row],[Fractie]]/MAX(Data_Warmte[Fractie])</f>
        <v>0.20297348248980887</v>
      </c>
    </row>
    <row r="7992" spans="1:4" x14ac:dyDescent="0.25">
      <c r="A7992" s="10">
        <v>44164.208333333336</v>
      </c>
      <c r="B7992" s="10">
        <f>DATE(1904,MONTH(Data_Warmte[[#This Row],[Datumtijd]]),DAY(Data_Warmte[[#This Row],[Datumtijd]]))+TIME(HOUR(Data_Warmte[[#This Row],[Datumtijd]]),MINUTE(Data_Warmte[[#This Row],[Datumtijd]]),SECOND(Data_Warmte[[#This Row],[Datumtijd]]))</f>
        <v>1795.2083333333333</v>
      </c>
      <c r="C7992" s="11">
        <v>9.0400630000000005E-5</v>
      </c>
      <c r="D7992" s="7">
        <f>Data_Warmte[[#This Row],[Fractie]]/MAX(Data_Warmte[Fractie])</f>
        <v>0.21886317737923439</v>
      </c>
    </row>
    <row r="7993" spans="1:4" x14ac:dyDescent="0.25">
      <c r="A7993" s="10">
        <v>44164.25</v>
      </c>
      <c r="B7993" s="10">
        <f>DATE(1904,MONTH(Data_Warmte[[#This Row],[Datumtijd]]),DAY(Data_Warmte[[#This Row],[Datumtijd]]))+TIME(HOUR(Data_Warmte[[#This Row],[Datumtijd]]),MINUTE(Data_Warmte[[#This Row],[Datumtijd]]),SECOND(Data_Warmte[[#This Row],[Datumtijd]]))</f>
        <v>1795.25</v>
      </c>
      <c r="C7993" s="11">
        <v>1.103748E-4</v>
      </c>
      <c r="D7993" s="7">
        <f>Data_Warmte[[#This Row],[Fractie]]/MAX(Data_Warmte[Fractie])</f>
        <v>0.26722136151703274</v>
      </c>
    </row>
    <row r="7994" spans="1:4" x14ac:dyDescent="0.25">
      <c r="A7994" s="10">
        <v>44164.291666666664</v>
      </c>
      <c r="B7994" s="10">
        <f>DATE(1904,MONTH(Data_Warmte[[#This Row],[Datumtijd]]),DAY(Data_Warmte[[#This Row],[Datumtijd]]))+TIME(HOUR(Data_Warmte[[#This Row],[Datumtijd]]),MINUTE(Data_Warmte[[#This Row],[Datumtijd]]),SECOND(Data_Warmte[[#This Row],[Datumtijd]]))</f>
        <v>1795.2916666666667</v>
      </c>
      <c r="C7994" s="11">
        <v>1.6347437000000003E-4</v>
      </c>
      <c r="D7994" s="7">
        <f>Data_Warmte[[#This Row],[Fractie]]/MAX(Data_Warmte[Fractie])</f>
        <v>0.3957773307361751</v>
      </c>
    </row>
    <row r="7995" spans="1:4" x14ac:dyDescent="0.25">
      <c r="A7995" s="10">
        <v>44164.333333333336</v>
      </c>
      <c r="B7995" s="10">
        <f>DATE(1904,MONTH(Data_Warmte[[#This Row],[Datumtijd]]),DAY(Data_Warmte[[#This Row],[Datumtijd]]))+TIME(HOUR(Data_Warmte[[#This Row],[Datumtijd]]),MINUTE(Data_Warmte[[#This Row],[Datumtijd]]),SECOND(Data_Warmte[[#This Row],[Datumtijd]]))</f>
        <v>1795.3333333333333</v>
      </c>
      <c r="C7995" s="11">
        <v>2.4105747999999996E-4</v>
      </c>
      <c r="D7995" s="7">
        <f>Data_Warmte[[#This Row],[Fractie]]/MAX(Data_Warmte[Fractie])</f>
        <v>0.58360883108703154</v>
      </c>
    </row>
    <row r="7996" spans="1:4" x14ac:dyDescent="0.25">
      <c r="A7996" s="10">
        <v>44164.375</v>
      </c>
      <c r="B7996" s="10">
        <f>DATE(1904,MONTH(Data_Warmte[[#This Row],[Datumtijd]]),DAY(Data_Warmte[[#This Row],[Datumtijd]]))+TIME(HOUR(Data_Warmte[[#This Row],[Datumtijd]]),MINUTE(Data_Warmte[[#This Row],[Datumtijd]]),SECOND(Data_Warmte[[#This Row],[Datumtijd]]))</f>
        <v>1795.375</v>
      </c>
      <c r="C7996" s="11">
        <v>3.0928150000000002E-4</v>
      </c>
      <c r="D7996" s="7">
        <f>Data_Warmte[[#This Row],[Fractie]]/MAX(Data_Warmte[Fractie])</f>
        <v>0.74878163785601581</v>
      </c>
    </row>
    <row r="7997" spans="1:4" x14ac:dyDescent="0.25">
      <c r="A7997" s="10">
        <v>44164.416666666664</v>
      </c>
      <c r="B7997" s="10">
        <f>DATE(1904,MONTH(Data_Warmte[[#This Row],[Datumtijd]]),DAY(Data_Warmte[[#This Row],[Datumtijd]]))+TIME(HOUR(Data_Warmte[[#This Row],[Datumtijd]]),MINUTE(Data_Warmte[[#This Row],[Datumtijd]]),SECOND(Data_Warmte[[#This Row],[Datumtijd]]))</f>
        <v>1795.4166666666667</v>
      </c>
      <c r="C7997" s="11">
        <v>3.3140599999999996E-4</v>
      </c>
      <c r="D7997" s="7">
        <f>Data_Warmte[[#This Row],[Fractie]]/MAX(Data_Warmte[Fractie])</f>
        <v>0.80234584828161637</v>
      </c>
    </row>
    <row r="7998" spans="1:4" x14ac:dyDescent="0.25">
      <c r="A7998" s="10">
        <v>44164.458333333336</v>
      </c>
      <c r="B7998" s="10">
        <f>DATE(1904,MONTH(Data_Warmte[[#This Row],[Datumtijd]]),DAY(Data_Warmte[[#This Row],[Datumtijd]]))+TIME(HOUR(Data_Warmte[[#This Row],[Datumtijd]]),MINUTE(Data_Warmte[[#This Row],[Datumtijd]]),SECOND(Data_Warmte[[#This Row],[Datumtijd]]))</f>
        <v>1795.4583333333333</v>
      </c>
      <c r="C7998" s="11">
        <v>3.1046790999999998E-4</v>
      </c>
      <c r="D7998" s="7">
        <f>Data_Warmte[[#This Row],[Fractie]]/MAX(Data_Warmte[Fractie])</f>
        <v>0.75165397914693921</v>
      </c>
    </row>
    <row r="7999" spans="1:4" x14ac:dyDescent="0.25">
      <c r="A7999" s="10">
        <v>44164.5</v>
      </c>
      <c r="B7999" s="10">
        <f>DATE(1904,MONTH(Data_Warmte[[#This Row],[Datumtijd]]),DAY(Data_Warmte[[#This Row],[Datumtijd]]))+TIME(HOUR(Data_Warmte[[#This Row],[Datumtijd]]),MINUTE(Data_Warmte[[#This Row],[Datumtijd]]),SECOND(Data_Warmte[[#This Row],[Datumtijd]]))</f>
        <v>1795.5</v>
      </c>
      <c r="C7999" s="11">
        <v>2.803312E-4</v>
      </c>
      <c r="D7999" s="7">
        <f>Data_Warmte[[#This Row],[Fractie]]/MAX(Data_Warmte[Fractie])</f>
        <v>0.67869192007327406</v>
      </c>
    </row>
    <row r="8000" spans="1:4" x14ac:dyDescent="0.25">
      <c r="A8000" s="10">
        <v>44164.541666666664</v>
      </c>
      <c r="B8000" s="10">
        <f>DATE(1904,MONTH(Data_Warmte[[#This Row],[Datumtijd]]),DAY(Data_Warmte[[#This Row],[Datumtijd]]))+TIME(HOUR(Data_Warmte[[#This Row],[Datumtijd]]),MINUTE(Data_Warmte[[#This Row],[Datumtijd]]),SECOND(Data_Warmte[[#This Row],[Datumtijd]]))</f>
        <v>1795.5416666666667</v>
      </c>
      <c r="C8000" s="11">
        <v>2.4836862000000002E-4</v>
      </c>
      <c r="D8000" s="7">
        <f>Data_Warmte[[#This Row],[Fractie]]/MAX(Data_Warmte[Fractie])</f>
        <v>0.60130936404420698</v>
      </c>
    </row>
    <row r="8001" spans="1:4" x14ac:dyDescent="0.25">
      <c r="A8001" s="10">
        <v>44164.583333333336</v>
      </c>
      <c r="B8001" s="10">
        <f>DATE(1904,MONTH(Data_Warmte[[#This Row],[Datumtijd]]),DAY(Data_Warmte[[#This Row],[Datumtijd]]))+TIME(HOUR(Data_Warmte[[#This Row],[Datumtijd]]),MINUTE(Data_Warmte[[#This Row],[Datumtijd]]),SECOND(Data_Warmte[[#This Row],[Datumtijd]]))</f>
        <v>1795.5833333333333</v>
      </c>
      <c r="C8001" s="11">
        <v>2.2671670000000004E-4</v>
      </c>
      <c r="D8001" s="7">
        <f>Data_Warmte[[#This Row],[Fractie]]/MAX(Data_Warmte[Fractie])</f>
        <v>0.54888928679960169</v>
      </c>
    </row>
    <row r="8002" spans="1:4" x14ac:dyDescent="0.25">
      <c r="A8002" s="10">
        <v>44164.625</v>
      </c>
      <c r="B8002" s="10">
        <f>DATE(1904,MONTH(Data_Warmte[[#This Row],[Datumtijd]]),DAY(Data_Warmte[[#This Row],[Datumtijd]]))+TIME(HOUR(Data_Warmte[[#This Row],[Datumtijd]]),MINUTE(Data_Warmte[[#This Row],[Datumtijd]]),SECOND(Data_Warmte[[#This Row],[Datumtijd]]))</f>
        <v>1795.625</v>
      </c>
      <c r="C8002" s="11">
        <v>2.1596943999999997E-4</v>
      </c>
      <c r="D8002" s="7">
        <f>Data_Warmte[[#This Row],[Fractie]]/MAX(Data_Warmte[Fractie])</f>
        <v>0.52286978370851955</v>
      </c>
    </row>
    <row r="8003" spans="1:4" x14ac:dyDescent="0.25">
      <c r="A8003" s="10">
        <v>44164.666666666664</v>
      </c>
      <c r="B8003" s="10">
        <f>DATE(1904,MONTH(Data_Warmte[[#This Row],[Datumtijd]]),DAY(Data_Warmte[[#This Row],[Datumtijd]]))+TIME(HOUR(Data_Warmte[[#This Row],[Datumtijd]]),MINUTE(Data_Warmte[[#This Row],[Datumtijd]]),SECOND(Data_Warmte[[#This Row],[Datumtijd]]))</f>
        <v>1795.6666666666667</v>
      </c>
      <c r="C8003" s="11">
        <v>2.1927867000000003E-4</v>
      </c>
      <c r="D8003" s="7">
        <f>Data_Warmte[[#This Row],[Fractie]]/MAX(Data_Warmte[Fractie])</f>
        <v>0.53088154858757741</v>
      </c>
    </row>
    <row r="8004" spans="1:4" x14ac:dyDescent="0.25">
      <c r="A8004" s="10">
        <v>44164.708333333336</v>
      </c>
      <c r="B8004" s="10">
        <f>DATE(1904,MONTH(Data_Warmte[[#This Row],[Datumtijd]]),DAY(Data_Warmte[[#This Row],[Datumtijd]]))+TIME(HOUR(Data_Warmte[[#This Row],[Datumtijd]]),MINUTE(Data_Warmte[[#This Row],[Datumtijd]]),SECOND(Data_Warmte[[#This Row],[Datumtijd]]))</f>
        <v>1795.7083333333333</v>
      </c>
      <c r="C8004" s="11">
        <v>2.4220573999999997E-4</v>
      </c>
      <c r="D8004" s="7">
        <f>Data_Warmte[[#This Row],[Fractie]]/MAX(Data_Warmte[Fractie])</f>
        <v>0.58638880985551445</v>
      </c>
    </row>
    <row r="8005" spans="1:4" x14ac:dyDescent="0.25">
      <c r="A8005" s="10">
        <v>44164.75</v>
      </c>
      <c r="B8005" s="10">
        <f>DATE(1904,MONTH(Data_Warmte[[#This Row],[Datumtijd]]),DAY(Data_Warmte[[#This Row],[Datumtijd]]))+TIME(HOUR(Data_Warmte[[#This Row],[Datumtijd]]),MINUTE(Data_Warmte[[#This Row],[Datumtijd]]),SECOND(Data_Warmte[[#This Row],[Datumtijd]]))</f>
        <v>1795.75</v>
      </c>
      <c r="C8005" s="11">
        <v>2.5527155000000003E-4</v>
      </c>
      <c r="D8005" s="7">
        <f>Data_Warmte[[#This Row],[Fractie]]/MAX(Data_Warmte[Fractie])</f>
        <v>0.61802160590608823</v>
      </c>
    </row>
    <row r="8006" spans="1:4" x14ac:dyDescent="0.25">
      <c r="A8006" s="10">
        <v>44164.791666666664</v>
      </c>
      <c r="B8006" s="10">
        <f>DATE(1904,MONTH(Data_Warmte[[#This Row],[Datumtijd]]),DAY(Data_Warmte[[#This Row],[Datumtijd]]))+TIME(HOUR(Data_Warmte[[#This Row],[Datumtijd]]),MINUTE(Data_Warmte[[#This Row],[Datumtijd]]),SECOND(Data_Warmte[[#This Row],[Datumtijd]]))</f>
        <v>1795.7916666666667</v>
      </c>
      <c r="C8006" s="11">
        <v>2.4840175999999998E-4</v>
      </c>
      <c r="D8006" s="7">
        <f>Data_Warmte[[#This Row],[Fractie]]/MAX(Data_Warmte[Fractie])</f>
        <v>0.60138959717641349</v>
      </c>
    </row>
    <row r="8007" spans="1:4" x14ac:dyDescent="0.25">
      <c r="A8007" s="10">
        <v>44164.833333333336</v>
      </c>
      <c r="B8007" s="10">
        <f>DATE(1904,MONTH(Data_Warmte[[#This Row],[Datumtijd]]),DAY(Data_Warmte[[#This Row],[Datumtijd]]))+TIME(HOUR(Data_Warmte[[#This Row],[Datumtijd]]),MINUTE(Data_Warmte[[#This Row],[Datumtijd]]),SECOND(Data_Warmte[[#This Row],[Datumtijd]]))</f>
        <v>1795.8333333333333</v>
      </c>
      <c r="C8007" s="11">
        <v>2.3839450000000002E-4</v>
      </c>
      <c r="D8007" s="7">
        <f>Data_Warmte[[#This Row],[Fractie]]/MAX(Data_Warmte[Fractie])</f>
        <v>0.5771616607067217</v>
      </c>
    </row>
    <row r="8008" spans="1:4" x14ac:dyDescent="0.25">
      <c r="A8008" s="10">
        <v>44164.875</v>
      </c>
      <c r="B8008" s="10">
        <f>DATE(1904,MONTH(Data_Warmte[[#This Row],[Datumtijd]]),DAY(Data_Warmte[[#This Row],[Datumtijd]]))+TIME(HOUR(Data_Warmte[[#This Row],[Datumtijd]]),MINUTE(Data_Warmte[[#This Row],[Datumtijd]]),SECOND(Data_Warmte[[#This Row],[Datumtijd]]))</f>
        <v>1795.875</v>
      </c>
      <c r="C8008" s="11">
        <v>2.1797341000000001E-4</v>
      </c>
      <c r="D8008" s="7">
        <f>Data_Warmte[[#This Row],[Fractie]]/MAX(Data_Warmte[Fractie])</f>
        <v>0.52772146717104274</v>
      </c>
    </row>
    <row r="8009" spans="1:4" x14ac:dyDescent="0.25">
      <c r="A8009" s="10">
        <v>44164.916666666664</v>
      </c>
      <c r="B8009" s="10">
        <f>DATE(1904,MONTH(Data_Warmte[[#This Row],[Datumtijd]]),DAY(Data_Warmte[[#This Row],[Datumtijd]]))+TIME(HOUR(Data_Warmte[[#This Row],[Datumtijd]]),MINUTE(Data_Warmte[[#This Row],[Datumtijd]]),SECOND(Data_Warmte[[#This Row],[Datumtijd]]))</f>
        <v>1795.9166666666667</v>
      </c>
      <c r="C8009" s="11">
        <v>1.8457960000000002E-4</v>
      </c>
      <c r="D8009" s="7">
        <f>Data_Warmte[[#This Row],[Fractie]]/MAX(Data_Warmte[Fractie])</f>
        <v>0.44687385182368899</v>
      </c>
    </row>
    <row r="8010" spans="1:4" x14ac:dyDescent="0.25">
      <c r="A8010" s="10">
        <v>44164.958333333336</v>
      </c>
      <c r="B8010" s="10">
        <f>DATE(1904,MONTH(Data_Warmte[[#This Row],[Datumtijd]]),DAY(Data_Warmte[[#This Row],[Datumtijd]]))+TIME(HOUR(Data_Warmte[[#This Row],[Datumtijd]]),MINUTE(Data_Warmte[[#This Row],[Datumtijd]]),SECOND(Data_Warmte[[#This Row],[Datumtijd]]))</f>
        <v>1795.9583333333333</v>
      </c>
      <c r="C8010" s="11">
        <v>1.3482326E-4</v>
      </c>
      <c r="D8010" s="7">
        <f>Data_Warmte[[#This Row],[Fractie]]/MAX(Data_Warmte[Fractie])</f>
        <v>0.32641196270674921</v>
      </c>
    </row>
    <row r="8011" spans="1:4" x14ac:dyDescent="0.25">
      <c r="A8011" s="10">
        <v>44165</v>
      </c>
      <c r="B8011" s="10">
        <f>DATE(1904,MONTH(Data_Warmte[[#This Row],[Datumtijd]]),DAY(Data_Warmte[[#This Row],[Datumtijd]]))+TIME(HOUR(Data_Warmte[[#This Row],[Datumtijd]]),MINUTE(Data_Warmte[[#This Row],[Datumtijd]]),SECOND(Data_Warmte[[#This Row],[Datumtijd]]))</f>
        <v>1796</v>
      </c>
      <c r="C8011" s="11">
        <v>8.2054550000000009E-5</v>
      </c>
      <c r="D8011" s="7">
        <f>Data_Warmte[[#This Row],[Fractie]]/MAX(Data_Warmte[Fractie])</f>
        <v>0.19865701745024628</v>
      </c>
    </row>
    <row r="8012" spans="1:4" x14ac:dyDescent="0.25">
      <c r="A8012" s="10">
        <v>44165.041666666664</v>
      </c>
      <c r="B8012" s="10">
        <f>DATE(1904,MONTH(Data_Warmte[[#This Row],[Datumtijd]]),DAY(Data_Warmte[[#This Row],[Datumtijd]]))+TIME(HOUR(Data_Warmte[[#This Row],[Datumtijd]]),MINUTE(Data_Warmte[[#This Row],[Datumtijd]]),SECOND(Data_Warmte[[#This Row],[Datumtijd]]))</f>
        <v>1796.0416666666667</v>
      </c>
      <c r="C8012" s="11">
        <v>6.7173439999999992E-5</v>
      </c>
      <c r="D8012" s="7">
        <f>Data_Warmte[[#This Row],[Fractie]]/MAX(Data_Warmte[Fractie])</f>
        <v>0.16262931479452472</v>
      </c>
    </row>
    <row r="8013" spans="1:4" x14ac:dyDescent="0.25">
      <c r="A8013" s="10">
        <v>44165.083333333336</v>
      </c>
      <c r="B8013" s="10">
        <f>DATE(1904,MONTH(Data_Warmte[[#This Row],[Datumtijd]]),DAY(Data_Warmte[[#This Row],[Datumtijd]]))+TIME(HOUR(Data_Warmte[[#This Row],[Datumtijd]]),MINUTE(Data_Warmte[[#This Row],[Datumtijd]]),SECOND(Data_Warmte[[#This Row],[Datumtijd]]))</f>
        <v>1796.0833333333333</v>
      </c>
      <c r="C8013" s="11">
        <v>6.9556100000000003E-5</v>
      </c>
      <c r="D8013" s="7">
        <f>Data_Warmte[[#This Row],[Fractie]]/MAX(Data_Warmte[Fractie])</f>
        <v>0.16839782037036427</v>
      </c>
    </row>
    <row r="8014" spans="1:4" x14ac:dyDescent="0.25">
      <c r="A8014" s="10">
        <v>44165.125</v>
      </c>
      <c r="B8014" s="10">
        <f>DATE(1904,MONTH(Data_Warmte[[#This Row],[Datumtijd]]),DAY(Data_Warmte[[#This Row],[Datumtijd]]))+TIME(HOUR(Data_Warmte[[#This Row],[Datumtijd]]),MINUTE(Data_Warmte[[#This Row],[Datumtijd]]),SECOND(Data_Warmte[[#This Row],[Datumtijd]]))</f>
        <v>1796.125</v>
      </c>
      <c r="C8014" s="11">
        <v>7.5933040000000009E-5</v>
      </c>
      <c r="D8014" s="7">
        <f>Data_Warmte[[#This Row],[Fractie]]/MAX(Data_Warmte[Fractie])</f>
        <v>0.18383662151983343</v>
      </c>
    </row>
    <row r="8015" spans="1:4" x14ac:dyDescent="0.25">
      <c r="A8015" s="10">
        <v>44165.166666666664</v>
      </c>
      <c r="B8015" s="10">
        <f>DATE(1904,MONTH(Data_Warmte[[#This Row],[Datumtijd]]),DAY(Data_Warmte[[#This Row],[Datumtijd]]))+TIME(HOUR(Data_Warmte[[#This Row],[Datumtijd]]),MINUTE(Data_Warmte[[#This Row],[Datumtijd]]),SECOND(Data_Warmte[[#This Row],[Datumtijd]]))</f>
        <v>1796.1666666666667</v>
      </c>
      <c r="C8015" s="11">
        <v>8.4995000000000009E-5</v>
      </c>
      <c r="D8015" s="7">
        <f>Data_Warmte[[#This Row],[Fractie]]/MAX(Data_Warmte[Fractie])</f>
        <v>0.20577595268249821</v>
      </c>
    </row>
    <row r="8016" spans="1:4" x14ac:dyDescent="0.25">
      <c r="A8016" s="10">
        <v>44165.208333333336</v>
      </c>
      <c r="B8016" s="10">
        <f>DATE(1904,MONTH(Data_Warmte[[#This Row],[Datumtijd]]),DAY(Data_Warmte[[#This Row],[Datumtijd]]))+TIME(HOUR(Data_Warmte[[#This Row],[Datumtijd]]),MINUTE(Data_Warmte[[#This Row],[Datumtijd]]),SECOND(Data_Warmte[[#This Row],[Datumtijd]]))</f>
        <v>1796.2083333333333</v>
      </c>
      <c r="C8016" s="11">
        <v>1.0522582E-4</v>
      </c>
      <c r="D8016" s="7">
        <f>Data_Warmte[[#This Row],[Fractie]]/MAX(Data_Warmte[Fractie])</f>
        <v>0.25475549570324219</v>
      </c>
    </row>
    <row r="8017" spans="1:4" x14ac:dyDescent="0.25">
      <c r="A8017" s="10">
        <v>44165.25</v>
      </c>
      <c r="B8017" s="10">
        <f>DATE(1904,MONTH(Data_Warmte[[#This Row],[Datumtijd]]),DAY(Data_Warmte[[#This Row],[Datumtijd]]))+TIME(HOUR(Data_Warmte[[#This Row],[Datumtijd]]),MINUTE(Data_Warmte[[#This Row],[Datumtijd]]),SECOND(Data_Warmte[[#This Row],[Datumtijd]]))</f>
        <v>1796.25</v>
      </c>
      <c r="C8017" s="11">
        <v>1.5680449999999998E-4</v>
      </c>
      <c r="D8017" s="7">
        <f>Data_Warmte[[#This Row],[Fractie]]/MAX(Data_Warmte[Fractie])</f>
        <v>0.37962933551859263</v>
      </c>
    </row>
    <row r="8018" spans="1:4" x14ac:dyDescent="0.25">
      <c r="A8018" s="10">
        <v>44165.291666666664</v>
      </c>
      <c r="B8018" s="10">
        <f>DATE(1904,MONTH(Data_Warmte[[#This Row],[Datumtijd]]),DAY(Data_Warmte[[#This Row],[Datumtijd]]))+TIME(HOUR(Data_Warmte[[#This Row],[Datumtijd]]),MINUTE(Data_Warmte[[#This Row],[Datumtijd]]),SECOND(Data_Warmte[[#This Row],[Datumtijd]]))</f>
        <v>1796.2916666666667</v>
      </c>
      <c r="C8018" s="11">
        <v>2.3226969999999998E-4</v>
      </c>
      <c r="D8018" s="7">
        <f>Data_Warmte[[#This Row],[Fractie]]/MAX(Data_Warmte[Fractie])</f>
        <v>0.56233329956795153</v>
      </c>
    </row>
    <row r="8019" spans="1:4" x14ac:dyDescent="0.25">
      <c r="A8019" s="10">
        <v>44165.333333333336</v>
      </c>
      <c r="B8019" s="10">
        <f>DATE(1904,MONTH(Data_Warmte[[#This Row],[Datumtijd]]),DAY(Data_Warmte[[#This Row],[Datumtijd]]))+TIME(HOUR(Data_Warmte[[#This Row],[Datumtijd]]),MINUTE(Data_Warmte[[#This Row],[Datumtijd]]),SECOND(Data_Warmte[[#This Row],[Datumtijd]]))</f>
        <v>1796.3333333333333</v>
      </c>
      <c r="C8019" s="11">
        <v>2.8633940000000001E-4</v>
      </c>
      <c r="D8019" s="7">
        <f>Data_Warmte[[#This Row],[Fractie]]/MAX(Data_Warmte[Fractie])</f>
        <v>0.6932379884173766</v>
      </c>
    </row>
    <row r="8020" spans="1:4" x14ac:dyDescent="0.25">
      <c r="A8020" s="10">
        <v>44165.375</v>
      </c>
      <c r="B8020" s="10">
        <f>DATE(1904,MONTH(Data_Warmte[[#This Row],[Datumtijd]]),DAY(Data_Warmte[[#This Row],[Datumtijd]]))+TIME(HOUR(Data_Warmte[[#This Row],[Datumtijd]]),MINUTE(Data_Warmte[[#This Row],[Datumtijd]]),SECOND(Data_Warmte[[#This Row],[Datumtijd]]))</f>
        <v>1796.375</v>
      </c>
      <c r="C8020" s="11">
        <v>3.0622093999999999E-4</v>
      </c>
      <c r="D8020" s="7">
        <f>Data_Warmte[[#This Row],[Fractie]]/MAX(Data_Warmte[Fractie])</f>
        <v>0.74137191199282437</v>
      </c>
    </row>
    <row r="8021" spans="1:4" x14ac:dyDescent="0.25">
      <c r="A8021" s="10">
        <v>44165.416666666664</v>
      </c>
      <c r="B8021" s="10">
        <f>DATE(1904,MONTH(Data_Warmte[[#This Row],[Datumtijd]]),DAY(Data_Warmte[[#This Row],[Datumtijd]]))+TIME(HOUR(Data_Warmte[[#This Row],[Datumtijd]]),MINUTE(Data_Warmte[[#This Row],[Datumtijd]]),SECOND(Data_Warmte[[#This Row],[Datumtijd]]))</f>
        <v>1796.4166666666667</v>
      </c>
      <c r="C8021" s="11">
        <v>2.9573598000000008E-4</v>
      </c>
      <c r="D8021" s="7">
        <f>Data_Warmte[[#This Row],[Fractie]]/MAX(Data_Warmte[Fractie])</f>
        <v>0.71598744663794633</v>
      </c>
    </row>
    <row r="8022" spans="1:4" x14ac:dyDescent="0.25">
      <c r="A8022" s="10">
        <v>44165.458333333336</v>
      </c>
      <c r="B8022" s="10">
        <f>DATE(1904,MONTH(Data_Warmte[[#This Row],[Datumtijd]]),DAY(Data_Warmte[[#This Row],[Datumtijd]]))+TIME(HOUR(Data_Warmte[[#This Row],[Datumtijd]]),MINUTE(Data_Warmte[[#This Row],[Datumtijd]]),SECOND(Data_Warmte[[#This Row],[Datumtijd]]))</f>
        <v>1796.4583333333333</v>
      </c>
      <c r="C8022" s="11">
        <v>2.6259265999999999E-4</v>
      </c>
      <c r="D8022" s="7">
        <f>Data_Warmte[[#This Row],[Fractie]]/MAX(Data_Warmte[Fractie])</f>
        <v>0.63574627659193284</v>
      </c>
    </row>
    <row r="8023" spans="1:4" x14ac:dyDescent="0.25">
      <c r="A8023" s="10">
        <v>44165.5</v>
      </c>
      <c r="B8023" s="10">
        <f>DATE(1904,MONTH(Data_Warmte[[#This Row],[Datumtijd]]),DAY(Data_Warmte[[#This Row],[Datumtijd]]))+TIME(HOUR(Data_Warmte[[#This Row],[Datumtijd]]),MINUTE(Data_Warmte[[#This Row],[Datumtijd]]),SECOND(Data_Warmte[[#This Row],[Datumtijd]]))</f>
        <v>1796.5</v>
      </c>
      <c r="C8023" s="11">
        <v>2.4180746000000003E-4</v>
      </c>
      <c r="D8023" s="7">
        <f>Data_Warmte[[#This Row],[Fractie]]/MAX(Data_Warmte[Fractie])</f>
        <v>0.58542455964745077</v>
      </c>
    </row>
    <row r="8024" spans="1:4" x14ac:dyDescent="0.25">
      <c r="A8024" s="10">
        <v>44165.541666666664</v>
      </c>
      <c r="B8024" s="10">
        <f>DATE(1904,MONTH(Data_Warmte[[#This Row],[Datumtijd]]),DAY(Data_Warmte[[#This Row],[Datumtijd]]))+TIME(HOUR(Data_Warmte[[#This Row],[Datumtijd]]),MINUTE(Data_Warmte[[#This Row],[Datumtijd]]),SECOND(Data_Warmte[[#This Row],[Datumtijd]]))</f>
        <v>1796.5416666666667</v>
      </c>
      <c r="C8024" s="11">
        <v>2.3096135E-4</v>
      </c>
      <c r="D8024" s="7">
        <f>Data_Warmte[[#This Row],[Fractie]]/MAX(Data_Warmte[Fractie])</f>
        <v>0.55916573715025475</v>
      </c>
    </row>
    <row r="8025" spans="1:4" x14ac:dyDescent="0.25">
      <c r="A8025" s="10">
        <v>44165.583333333336</v>
      </c>
      <c r="B8025" s="10">
        <f>DATE(1904,MONTH(Data_Warmte[[#This Row],[Datumtijd]]),DAY(Data_Warmte[[#This Row],[Datumtijd]]))+TIME(HOUR(Data_Warmte[[#This Row],[Datumtijd]]),MINUTE(Data_Warmte[[#This Row],[Datumtijd]]),SECOND(Data_Warmte[[#This Row],[Datumtijd]]))</f>
        <v>1796.5833333333333</v>
      </c>
      <c r="C8025" s="11">
        <v>2.2709403999999995E-4</v>
      </c>
      <c r="D8025" s="7">
        <f>Data_Warmte[[#This Row],[Fractie]]/MAX(Data_Warmte[Fractie])</f>
        <v>0.54980284051435191</v>
      </c>
    </row>
    <row r="8026" spans="1:4" x14ac:dyDescent="0.25">
      <c r="A8026" s="10">
        <v>44165.625</v>
      </c>
      <c r="B8026" s="10">
        <f>DATE(1904,MONTH(Data_Warmte[[#This Row],[Datumtijd]]),DAY(Data_Warmte[[#This Row],[Datumtijd]]))+TIME(HOUR(Data_Warmte[[#This Row],[Datumtijd]]),MINUTE(Data_Warmte[[#This Row],[Datumtijd]]),SECOND(Data_Warmte[[#This Row],[Datumtijd]]))</f>
        <v>1796.625</v>
      </c>
      <c r="C8026" s="11">
        <v>2.3149634000000003E-4</v>
      </c>
      <c r="D8026" s="7">
        <f>Data_Warmte[[#This Row],[Fractie]]/MAX(Data_Warmte[Fractie])</f>
        <v>0.56046096718644056</v>
      </c>
    </row>
    <row r="8027" spans="1:4" x14ac:dyDescent="0.25">
      <c r="A8027" s="10">
        <v>44165.666666666664</v>
      </c>
      <c r="B8027" s="10">
        <f>DATE(1904,MONTH(Data_Warmte[[#This Row],[Datumtijd]]),DAY(Data_Warmte[[#This Row],[Datumtijd]]))+TIME(HOUR(Data_Warmte[[#This Row],[Datumtijd]]),MINUTE(Data_Warmte[[#This Row],[Datumtijd]]),SECOND(Data_Warmte[[#This Row],[Datumtijd]]))</f>
        <v>1796.6666666666667</v>
      </c>
      <c r="C8027" s="11">
        <v>2.5183552000000004E-4</v>
      </c>
      <c r="D8027" s="7">
        <f>Data_Warmte[[#This Row],[Fractie]]/MAX(Data_Warmte[Fractie])</f>
        <v>0.60970285366541954</v>
      </c>
    </row>
    <row r="8028" spans="1:4" x14ac:dyDescent="0.25">
      <c r="A8028" s="10">
        <v>44165.708333333336</v>
      </c>
      <c r="B8028" s="10">
        <f>DATE(1904,MONTH(Data_Warmte[[#This Row],[Datumtijd]]),DAY(Data_Warmte[[#This Row],[Datumtijd]]))+TIME(HOUR(Data_Warmte[[#This Row],[Datumtijd]]),MINUTE(Data_Warmte[[#This Row],[Datumtijd]]),SECOND(Data_Warmte[[#This Row],[Datumtijd]]))</f>
        <v>1796.7083333333333</v>
      </c>
      <c r="C8028" s="11">
        <v>2.8830924999999997E-4</v>
      </c>
      <c r="D8028" s="7">
        <f>Data_Warmte[[#This Row],[Fractie]]/MAX(Data_Warmte[Fractie])</f>
        <v>0.69800706613243757</v>
      </c>
    </row>
    <row r="8029" spans="1:4" x14ac:dyDescent="0.25">
      <c r="A8029" s="10">
        <v>44165.75</v>
      </c>
      <c r="B8029" s="10">
        <f>DATE(1904,MONTH(Data_Warmte[[#This Row],[Datumtijd]]),DAY(Data_Warmte[[#This Row],[Datumtijd]]))+TIME(HOUR(Data_Warmte[[#This Row],[Datumtijd]]),MINUTE(Data_Warmte[[#This Row],[Datumtijd]]),SECOND(Data_Warmte[[#This Row],[Datumtijd]]))</f>
        <v>1796.75</v>
      </c>
      <c r="C8029" s="11">
        <v>3.1033587999999997E-4</v>
      </c>
      <c r="D8029" s="7">
        <f>Data_Warmte[[#This Row],[Fractie]]/MAX(Data_Warmte[Fractie])</f>
        <v>0.75133432976717951</v>
      </c>
    </row>
    <row r="8030" spans="1:4" x14ac:dyDescent="0.25">
      <c r="A8030" s="10">
        <v>44165.791666666664</v>
      </c>
      <c r="B8030" s="10">
        <f>DATE(1904,MONTH(Data_Warmte[[#This Row],[Datumtijd]]),DAY(Data_Warmte[[#This Row],[Datumtijd]]))+TIME(HOUR(Data_Warmte[[#This Row],[Datumtijd]]),MINUTE(Data_Warmte[[#This Row],[Datumtijd]]),SECOND(Data_Warmte[[#This Row],[Datumtijd]]))</f>
        <v>1796.7916666666667</v>
      </c>
      <c r="C8030" s="11">
        <v>2.9715768000000004E-4</v>
      </c>
      <c r="D8030" s="7">
        <f>Data_Warmte[[#This Row],[Fractie]]/MAX(Data_Warmte[Fractie])</f>
        <v>0.7194294334833925</v>
      </c>
    </row>
    <row r="8031" spans="1:4" x14ac:dyDescent="0.25">
      <c r="A8031" s="10">
        <v>44165.833333333336</v>
      </c>
      <c r="B8031" s="10">
        <f>DATE(1904,MONTH(Data_Warmte[[#This Row],[Datumtijd]]),DAY(Data_Warmte[[#This Row],[Datumtijd]]))+TIME(HOUR(Data_Warmte[[#This Row],[Datumtijd]]),MINUTE(Data_Warmte[[#This Row],[Datumtijd]]),SECOND(Data_Warmte[[#This Row],[Datumtijd]]))</f>
        <v>1796.8333333333333</v>
      </c>
      <c r="C8031" s="11">
        <v>2.8355399999999999E-4</v>
      </c>
      <c r="D8031" s="7">
        <f>Data_Warmte[[#This Row],[Fractie]]/MAX(Data_Warmte[Fractie])</f>
        <v>0.6864944348130253</v>
      </c>
    </row>
    <row r="8032" spans="1:4" x14ac:dyDescent="0.25">
      <c r="A8032" s="10">
        <v>44165.875</v>
      </c>
      <c r="B8032" s="10">
        <f>DATE(1904,MONTH(Data_Warmte[[#This Row],[Datumtijd]]),DAY(Data_Warmte[[#This Row],[Datumtijd]]))+TIME(HOUR(Data_Warmte[[#This Row],[Datumtijd]]),MINUTE(Data_Warmte[[#This Row],[Datumtijd]]),SECOND(Data_Warmte[[#This Row],[Datumtijd]]))</f>
        <v>1796.875</v>
      </c>
      <c r="C8032" s="11">
        <v>2.5384375000000005E-4</v>
      </c>
      <c r="D8032" s="7">
        <f>Data_Warmte[[#This Row],[Fractie]]/MAX(Data_Warmte[Fractie])</f>
        <v>0.61456485074119549</v>
      </c>
    </row>
    <row r="8033" spans="1:4" x14ac:dyDescent="0.25">
      <c r="A8033" s="10">
        <v>44165.916666666664</v>
      </c>
      <c r="B8033" s="10">
        <f>DATE(1904,MONTH(Data_Warmte[[#This Row],[Datumtijd]]),DAY(Data_Warmte[[#This Row],[Datumtijd]]))+TIME(HOUR(Data_Warmte[[#This Row],[Datumtijd]]),MINUTE(Data_Warmte[[#This Row],[Datumtijd]]),SECOND(Data_Warmte[[#This Row],[Datumtijd]]))</f>
        <v>1796.9166666666667</v>
      </c>
      <c r="C8033" s="11">
        <v>2.1387593999999999E-4</v>
      </c>
      <c r="D8033" s="7">
        <f>Data_Warmte[[#This Row],[Fractie]]/MAX(Data_Warmte[Fractie])</f>
        <v>0.51780134489516816</v>
      </c>
    </row>
    <row r="8034" spans="1:4" x14ac:dyDescent="0.25">
      <c r="A8034" s="10">
        <v>44165.958333333336</v>
      </c>
      <c r="B8034" s="10">
        <f>DATE(1904,MONTH(Data_Warmte[[#This Row],[Datumtijd]]),DAY(Data_Warmte[[#This Row],[Datumtijd]]))+TIME(HOUR(Data_Warmte[[#This Row],[Datumtijd]]),MINUTE(Data_Warmte[[#This Row],[Datumtijd]]),SECOND(Data_Warmte[[#This Row],[Datumtijd]]))</f>
        <v>1796.9583333333333</v>
      </c>
      <c r="C8034" s="11">
        <v>1.5253073999999998E-4</v>
      </c>
      <c r="D8034" s="7">
        <f>Data_Warmte[[#This Row],[Fractie]]/MAX(Data_Warmte[Fractie])</f>
        <v>0.36928240881071156</v>
      </c>
    </row>
    <row r="8035" spans="1:4" x14ac:dyDescent="0.25">
      <c r="A8035" s="10">
        <v>44166</v>
      </c>
      <c r="B8035" s="10">
        <f>DATE(1904,MONTH(Data_Warmte[[#This Row],[Datumtijd]]),DAY(Data_Warmte[[#This Row],[Datumtijd]]))+TIME(HOUR(Data_Warmte[[#This Row],[Datumtijd]]),MINUTE(Data_Warmte[[#This Row],[Datumtijd]]),SECOND(Data_Warmte[[#This Row],[Datumtijd]]))</f>
        <v>1797</v>
      </c>
      <c r="C8035" s="11">
        <v>9.1797119999999997E-5</v>
      </c>
      <c r="D8035" s="7">
        <f>Data_Warmte[[#This Row],[Fractie]]/MAX(Data_Warmte[Fractie])</f>
        <v>0.22224412990775466</v>
      </c>
    </row>
    <row r="8036" spans="1:4" x14ac:dyDescent="0.25">
      <c r="A8036" s="10">
        <v>44166.041666666664</v>
      </c>
      <c r="B8036" s="10">
        <f>DATE(1904,MONTH(Data_Warmte[[#This Row],[Datumtijd]]),DAY(Data_Warmte[[#This Row],[Datumtijd]]))+TIME(HOUR(Data_Warmte[[#This Row],[Datumtijd]]),MINUTE(Data_Warmte[[#This Row],[Datumtijd]]),SECOND(Data_Warmte[[#This Row],[Datumtijd]]))</f>
        <v>1797.0416666666667</v>
      </c>
      <c r="C8036" s="11">
        <v>7.11464E-5</v>
      </c>
      <c r="D8036" s="7">
        <f>Data_Warmte[[#This Row],[Fractie]]/MAX(Data_Warmte[Fractie])</f>
        <v>0.17224799388117051</v>
      </c>
    </row>
    <row r="8037" spans="1:4" x14ac:dyDescent="0.25">
      <c r="A8037" s="10">
        <v>44166.083333333336</v>
      </c>
      <c r="B8037" s="10">
        <f>DATE(1904,MONTH(Data_Warmte[[#This Row],[Datumtijd]]),DAY(Data_Warmte[[#This Row],[Datumtijd]]))+TIME(HOUR(Data_Warmte[[#This Row],[Datumtijd]]),MINUTE(Data_Warmte[[#This Row],[Datumtijd]]),SECOND(Data_Warmte[[#This Row],[Datumtijd]]))</f>
        <v>1797.0833333333333</v>
      </c>
      <c r="C8037" s="11">
        <v>7.2793099999999999E-5</v>
      </c>
      <c r="D8037" s="7">
        <f>Data_Warmte[[#This Row],[Fractie]]/MAX(Data_Warmte[Fractie])</f>
        <v>0.17623471382095837</v>
      </c>
    </row>
    <row r="8038" spans="1:4" x14ac:dyDescent="0.25">
      <c r="A8038" s="10">
        <v>44166.125</v>
      </c>
      <c r="B8038" s="10">
        <f>DATE(1904,MONTH(Data_Warmte[[#This Row],[Datumtijd]]),DAY(Data_Warmte[[#This Row],[Datumtijd]]))+TIME(HOUR(Data_Warmte[[#This Row],[Datumtijd]]),MINUTE(Data_Warmte[[#This Row],[Datumtijd]]),SECOND(Data_Warmte[[#This Row],[Datumtijd]]))</f>
        <v>1797.125</v>
      </c>
      <c r="C8038" s="11">
        <v>7.9654030000000009E-5</v>
      </c>
      <c r="D8038" s="7">
        <f>Data_Warmte[[#This Row],[Fractie]]/MAX(Data_Warmte[Fractie])</f>
        <v>0.1928452721718959</v>
      </c>
    </row>
    <row r="8039" spans="1:4" x14ac:dyDescent="0.25">
      <c r="A8039" s="10">
        <v>44166.166666666664</v>
      </c>
      <c r="B8039" s="10">
        <f>DATE(1904,MONTH(Data_Warmte[[#This Row],[Datumtijd]]),DAY(Data_Warmte[[#This Row],[Datumtijd]]))+TIME(HOUR(Data_Warmte[[#This Row],[Datumtijd]]),MINUTE(Data_Warmte[[#This Row],[Datumtijd]]),SECOND(Data_Warmte[[#This Row],[Datumtijd]]))</f>
        <v>1797.1666666666667</v>
      </c>
      <c r="C8039" s="11">
        <v>8.9529940000000001E-5</v>
      </c>
      <c r="D8039" s="7">
        <f>Data_Warmte[[#This Row],[Fractie]]/MAX(Data_Warmte[Fractie])</f>
        <v>0.21675520556629096</v>
      </c>
    </row>
    <row r="8040" spans="1:4" x14ac:dyDescent="0.25">
      <c r="A8040" s="10">
        <v>44166.208333333336</v>
      </c>
      <c r="B8040" s="10">
        <f>DATE(1904,MONTH(Data_Warmte[[#This Row],[Datumtijd]]),DAY(Data_Warmte[[#This Row],[Datumtijd]]))+TIME(HOUR(Data_Warmte[[#This Row],[Datumtijd]]),MINUTE(Data_Warmte[[#This Row],[Datumtijd]]),SECOND(Data_Warmte[[#This Row],[Datumtijd]]))</f>
        <v>1797.2083333333333</v>
      </c>
      <c r="C8040" s="11">
        <v>1.0952236E-4</v>
      </c>
      <c r="D8040" s="7">
        <f>Data_Warmte[[#This Row],[Fractie]]/MAX(Data_Warmte[Fractie])</f>
        <v>0.26515757361063041</v>
      </c>
    </row>
    <row r="8041" spans="1:4" x14ac:dyDescent="0.25">
      <c r="A8041" s="10">
        <v>44166.25</v>
      </c>
      <c r="B8041" s="10">
        <f>DATE(1904,MONTH(Data_Warmte[[#This Row],[Datumtijd]]),DAY(Data_Warmte[[#This Row],[Datumtijd]]))+TIME(HOUR(Data_Warmte[[#This Row],[Datumtijd]]),MINUTE(Data_Warmte[[#This Row],[Datumtijd]]),SECOND(Data_Warmte[[#This Row],[Datumtijd]]))</f>
        <v>1797.25</v>
      </c>
      <c r="C8041" s="11">
        <v>1.6271505999999999E-4</v>
      </c>
      <c r="D8041" s="7">
        <f>Data_Warmte[[#This Row],[Fractie]]/MAX(Data_Warmte[Fractie])</f>
        <v>0.3939390139101106</v>
      </c>
    </row>
    <row r="8042" spans="1:4" x14ac:dyDescent="0.25">
      <c r="A8042" s="10">
        <v>44166.291666666664</v>
      </c>
      <c r="B8042" s="10">
        <f>DATE(1904,MONTH(Data_Warmte[[#This Row],[Datumtijd]]),DAY(Data_Warmte[[#This Row],[Datumtijd]]))+TIME(HOUR(Data_Warmte[[#This Row],[Datumtijd]]),MINUTE(Data_Warmte[[#This Row],[Datumtijd]]),SECOND(Data_Warmte[[#This Row],[Datumtijd]]))</f>
        <v>1797.2916666666667</v>
      </c>
      <c r="C8042" s="11">
        <v>2.404497E-4</v>
      </c>
      <c r="D8042" s="7">
        <f>Data_Warmte[[#This Row],[Fractie]]/MAX(Data_Warmte[Fractie])</f>
        <v>0.58213737384223641</v>
      </c>
    </row>
    <row r="8043" spans="1:4" x14ac:dyDescent="0.25">
      <c r="A8043" s="10">
        <v>44166.333333333336</v>
      </c>
      <c r="B8043" s="10">
        <f>DATE(1904,MONTH(Data_Warmte[[#This Row],[Datumtijd]]),DAY(Data_Warmte[[#This Row],[Datumtijd]]))+TIME(HOUR(Data_Warmte[[#This Row],[Datumtijd]]),MINUTE(Data_Warmte[[#This Row],[Datumtijd]]),SECOND(Data_Warmte[[#This Row],[Datumtijd]]))</f>
        <v>1797.3333333333333</v>
      </c>
      <c r="C8043" s="11">
        <v>2.952791E-4</v>
      </c>
      <c r="D8043" s="7">
        <f>Data_Warmte[[#This Row],[Fractie]]/MAX(Data_Warmte[Fractie])</f>
        <v>0.71488132372175595</v>
      </c>
    </row>
    <row r="8044" spans="1:4" x14ac:dyDescent="0.25">
      <c r="A8044" s="10">
        <v>44166.375</v>
      </c>
      <c r="B8044" s="10">
        <f>DATE(1904,MONTH(Data_Warmte[[#This Row],[Datumtijd]]),DAY(Data_Warmte[[#This Row],[Datumtijd]]))+TIME(HOUR(Data_Warmte[[#This Row],[Datumtijd]]),MINUTE(Data_Warmte[[#This Row],[Datumtijd]]),SECOND(Data_Warmte[[#This Row],[Datumtijd]]))</f>
        <v>1797.375</v>
      </c>
      <c r="C8044" s="11">
        <v>3.1459357E-4</v>
      </c>
      <c r="D8044" s="7">
        <f>Data_Warmte[[#This Row],[Fractie]]/MAX(Data_Warmte[Fractie])</f>
        <v>0.76164235042694484</v>
      </c>
    </row>
    <row r="8045" spans="1:4" x14ac:dyDescent="0.25">
      <c r="A8045" s="10">
        <v>44166.416666666664</v>
      </c>
      <c r="B8045" s="10">
        <f>DATE(1904,MONTH(Data_Warmte[[#This Row],[Datumtijd]]),DAY(Data_Warmte[[#This Row],[Datumtijd]]))+TIME(HOUR(Data_Warmte[[#This Row],[Datumtijd]]),MINUTE(Data_Warmte[[#This Row],[Datumtijd]]),SECOND(Data_Warmte[[#This Row],[Datumtijd]]))</f>
        <v>1797.4166666666667</v>
      </c>
      <c r="C8045" s="11">
        <v>3.0567395999999997E-4</v>
      </c>
      <c r="D8045" s="7">
        <f>Data_Warmte[[#This Row],[Fractie]]/MAX(Data_Warmte[Fractie])</f>
        <v>0.74004765373530013</v>
      </c>
    </row>
    <row r="8046" spans="1:4" x14ac:dyDescent="0.25">
      <c r="A8046" s="10">
        <v>44166.458333333336</v>
      </c>
      <c r="B8046" s="10">
        <f>DATE(1904,MONTH(Data_Warmte[[#This Row],[Datumtijd]]),DAY(Data_Warmte[[#This Row],[Datumtijd]]))+TIME(HOUR(Data_Warmte[[#This Row],[Datumtijd]]),MINUTE(Data_Warmte[[#This Row],[Datumtijd]]),SECOND(Data_Warmte[[#This Row],[Datumtijd]]))</f>
        <v>1797.4583333333333</v>
      </c>
      <c r="C8046" s="11">
        <v>2.7046026000000003E-4</v>
      </c>
      <c r="D8046" s="7">
        <f>Data_Warmte[[#This Row],[Fractie]]/MAX(Data_Warmte[Fractie])</f>
        <v>0.65479401922767411</v>
      </c>
    </row>
    <row r="8047" spans="1:4" x14ac:dyDescent="0.25">
      <c r="A8047" s="10">
        <v>44166.5</v>
      </c>
      <c r="B8047" s="10">
        <f>DATE(1904,MONTH(Data_Warmte[[#This Row],[Datumtijd]]),DAY(Data_Warmte[[#This Row],[Datumtijd]]))+TIME(HOUR(Data_Warmte[[#This Row],[Datumtijd]]),MINUTE(Data_Warmte[[#This Row],[Datumtijd]]),SECOND(Data_Warmte[[#This Row],[Datumtijd]]))</f>
        <v>1797.5</v>
      </c>
      <c r="C8047" s="11">
        <v>2.4873430999999997E-4</v>
      </c>
      <c r="D8047" s="7">
        <f>Data_Warmte[[#This Row],[Fractie]]/MAX(Data_Warmte[Fractie])</f>
        <v>0.60219471268985036</v>
      </c>
    </row>
    <row r="8048" spans="1:4" x14ac:dyDescent="0.25">
      <c r="A8048" s="10">
        <v>44166.541666666664</v>
      </c>
      <c r="B8048" s="10">
        <f>DATE(1904,MONTH(Data_Warmte[[#This Row],[Datumtijd]]),DAY(Data_Warmte[[#This Row],[Datumtijd]]))+TIME(HOUR(Data_Warmte[[#This Row],[Datumtijd]]),MINUTE(Data_Warmte[[#This Row],[Datumtijd]]),SECOND(Data_Warmte[[#This Row],[Datumtijd]]))</f>
        <v>1797.5416666666667</v>
      </c>
      <c r="C8048" s="11">
        <v>2.3690359999999999E-4</v>
      </c>
      <c r="D8048" s="7">
        <f>Data_Warmte[[#This Row],[Fractie]]/MAX(Data_Warmte[Fractie])</f>
        <v>0.57355213817181572</v>
      </c>
    </row>
    <row r="8049" spans="1:4" x14ac:dyDescent="0.25">
      <c r="A8049" s="10">
        <v>44166.583333333336</v>
      </c>
      <c r="B8049" s="10">
        <f>DATE(1904,MONTH(Data_Warmte[[#This Row],[Datumtijd]]),DAY(Data_Warmte[[#This Row],[Datumtijd]]))+TIME(HOUR(Data_Warmte[[#This Row],[Datumtijd]]),MINUTE(Data_Warmte[[#This Row],[Datumtijd]]),SECOND(Data_Warmte[[#This Row],[Datumtijd]]))</f>
        <v>1797.5833333333333</v>
      </c>
      <c r="C8049" s="11">
        <v>2.3330426999999997E-4</v>
      </c>
      <c r="D8049" s="7">
        <f>Data_Warmte[[#This Row],[Fractie]]/MAX(Data_Warmte[Fractie])</f>
        <v>0.56483803075645356</v>
      </c>
    </row>
    <row r="8050" spans="1:4" x14ac:dyDescent="0.25">
      <c r="A8050" s="10">
        <v>44166.625</v>
      </c>
      <c r="B8050" s="10">
        <f>DATE(1904,MONTH(Data_Warmte[[#This Row],[Datumtijd]]),DAY(Data_Warmte[[#This Row],[Datumtijd]]))+TIME(HOUR(Data_Warmte[[#This Row],[Datumtijd]]),MINUTE(Data_Warmte[[#This Row],[Datumtijd]]),SECOND(Data_Warmte[[#This Row],[Datumtijd]]))</f>
        <v>1797.625</v>
      </c>
      <c r="C8050" s="11">
        <v>2.4019800000000003E-4</v>
      </c>
      <c r="D8050" s="7">
        <f>Data_Warmte[[#This Row],[Fractie]]/MAX(Data_Warmte[Fractie])</f>
        <v>0.58152799908736641</v>
      </c>
    </row>
    <row r="8051" spans="1:4" x14ac:dyDescent="0.25">
      <c r="A8051" s="10">
        <v>44166.666666666664</v>
      </c>
      <c r="B8051" s="10">
        <f>DATE(1904,MONTH(Data_Warmte[[#This Row],[Datumtijd]]),DAY(Data_Warmte[[#This Row],[Datumtijd]]))+TIME(HOUR(Data_Warmte[[#This Row],[Datumtijd]]),MINUTE(Data_Warmte[[#This Row],[Datumtijd]]),SECOND(Data_Warmte[[#This Row],[Datumtijd]]))</f>
        <v>1797.6666666666667</v>
      </c>
      <c r="C8051" s="11">
        <v>2.5753092999999998E-4</v>
      </c>
      <c r="D8051" s="7">
        <f>Data_Warmte[[#This Row],[Fractie]]/MAX(Data_Warmte[Fractie])</f>
        <v>0.62349164616694797</v>
      </c>
    </row>
    <row r="8052" spans="1:4" x14ac:dyDescent="0.25">
      <c r="A8052" s="10">
        <v>44166.708333333336</v>
      </c>
      <c r="B8052" s="10">
        <f>DATE(1904,MONTH(Data_Warmte[[#This Row],[Datumtijd]]),DAY(Data_Warmte[[#This Row],[Datumtijd]]))+TIME(HOUR(Data_Warmte[[#This Row],[Datumtijd]]),MINUTE(Data_Warmte[[#This Row],[Datumtijd]]),SECOND(Data_Warmte[[#This Row],[Datumtijd]]))</f>
        <v>1797.7083333333333</v>
      </c>
      <c r="C8052" s="11">
        <v>2.9274215000000002E-4</v>
      </c>
      <c r="D8052" s="7">
        <f>Data_Warmte[[#This Row],[Fractie]]/MAX(Data_Warmte[Fractie])</f>
        <v>0.70873927650535662</v>
      </c>
    </row>
    <row r="8053" spans="1:4" x14ac:dyDescent="0.25">
      <c r="A8053" s="10">
        <v>44166.75</v>
      </c>
      <c r="B8053" s="10">
        <f>DATE(1904,MONTH(Data_Warmte[[#This Row],[Datumtijd]]),DAY(Data_Warmte[[#This Row],[Datumtijd]]))+TIME(HOUR(Data_Warmte[[#This Row],[Datumtijd]]),MINUTE(Data_Warmte[[#This Row],[Datumtijd]]),SECOND(Data_Warmte[[#This Row],[Datumtijd]]))</f>
        <v>1797.75</v>
      </c>
      <c r="C8053" s="11">
        <v>3.1333480000000002E-4</v>
      </c>
      <c r="D8053" s="7">
        <f>Data_Warmte[[#This Row],[Fractie]]/MAX(Data_Warmte[Fractie])</f>
        <v>0.75859482297288117</v>
      </c>
    </row>
    <row r="8054" spans="1:4" x14ac:dyDescent="0.25">
      <c r="A8054" s="10">
        <v>44166.791666666664</v>
      </c>
      <c r="B8054" s="10">
        <f>DATE(1904,MONTH(Data_Warmte[[#This Row],[Datumtijd]]),DAY(Data_Warmte[[#This Row],[Datumtijd]]))+TIME(HOUR(Data_Warmte[[#This Row],[Datumtijd]]),MINUTE(Data_Warmte[[#This Row],[Datumtijd]]),SECOND(Data_Warmte[[#This Row],[Datumtijd]]))</f>
        <v>1797.7916666666667</v>
      </c>
      <c r="C8054" s="11">
        <v>2.9804820000000004E-4</v>
      </c>
      <c r="D8054" s="7">
        <f>Data_Warmte[[#This Row],[Fractie]]/MAX(Data_Warmte[Fractie])</f>
        <v>0.72158541443971713</v>
      </c>
    </row>
    <row r="8055" spans="1:4" x14ac:dyDescent="0.25">
      <c r="A8055" s="10">
        <v>44166.833333333336</v>
      </c>
      <c r="B8055" s="10">
        <f>DATE(1904,MONTH(Data_Warmte[[#This Row],[Datumtijd]]),DAY(Data_Warmte[[#This Row],[Datumtijd]]))+TIME(HOUR(Data_Warmte[[#This Row],[Datumtijd]]),MINUTE(Data_Warmte[[#This Row],[Datumtijd]]),SECOND(Data_Warmte[[#This Row],[Datumtijd]]))</f>
        <v>1797.8333333333333</v>
      </c>
      <c r="C8055" s="11">
        <v>2.8533094000000002E-4</v>
      </c>
      <c r="D8055" s="7">
        <f>Data_Warmte[[#This Row],[Fractie]]/MAX(Data_Warmte[Fractie])</f>
        <v>0.69079647047817794</v>
      </c>
    </row>
    <row r="8056" spans="1:4" x14ac:dyDescent="0.25">
      <c r="A8056" s="10">
        <v>44166.875</v>
      </c>
      <c r="B8056" s="10">
        <f>DATE(1904,MONTH(Data_Warmte[[#This Row],[Datumtijd]]),DAY(Data_Warmte[[#This Row],[Datumtijd]]))+TIME(HOUR(Data_Warmte[[#This Row],[Datumtijd]]),MINUTE(Data_Warmte[[#This Row],[Datumtijd]]),SECOND(Data_Warmte[[#This Row],[Datumtijd]]))</f>
        <v>1797.875</v>
      </c>
      <c r="C8056" s="11">
        <v>2.5522075E-4</v>
      </c>
      <c r="D8056" s="7">
        <f>Data_Warmte[[#This Row],[Fractie]]/MAX(Data_Warmte[Fractie])</f>
        <v>0.61789861727856576</v>
      </c>
    </row>
    <row r="8057" spans="1:4" x14ac:dyDescent="0.25">
      <c r="A8057" s="10">
        <v>44166.916666666664</v>
      </c>
      <c r="B8057" s="10">
        <f>DATE(1904,MONTH(Data_Warmte[[#This Row],[Datumtijd]]),DAY(Data_Warmte[[#This Row],[Datumtijd]]))+TIME(HOUR(Data_Warmte[[#This Row],[Datumtijd]]),MINUTE(Data_Warmte[[#This Row],[Datumtijd]]),SECOND(Data_Warmte[[#This Row],[Datumtijd]]))</f>
        <v>1797.9166666666667</v>
      </c>
      <c r="C8057" s="11">
        <v>2.1433269E-4</v>
      </c>
      <c r="D8057" s="7">
        <f>Data_Warmte[[#This Row],[Fractie]]/MAX(Data_Warmte[Fractie])</f>
        <v>0.51890715307668156</v>
      </c>
    </row>
    <row r="8058" spans="1:4" x14ac:dyDescent="0.25">
      <c r="A8058" s="10">
        <v>44166.958333333336</v>
      </c>
      <c r="B8058" s="10">
        <f>DATE(1904,MONTH(Data_Warmte[[#This Row],[Datumtijd]]),DAY(Data_Warmte[[#This Row],[Datumtijd]]))+TIME(HOUR(Data_Warmte[[#This Row],[Datumtijd]]),MINUTE(Data_Warmte[[#This Row],[Datumtijd]]),SECOND(Data_Warmte[[#This Row],[Datumtijd]]))</f>
        <v>1797.9583333333333</v>
      </c>
      <c r="C8058" s="11">
        <v>1.5366422000000001E-4</v>
      </c>
      <c r="D8058" s="7">
        <f>Data_Warmte[[#This Row],[Fractie]]/MAX(Data_Warmte[Fractie])</f>
        <v>0.37202660466748622</v>
      </c>
    </row>
    <row r="8059" spans="1:4" x14ac:dyDescent="0.25">
      <c r="A8059" s="10">
        <v>44167</v>
      </c>
      <c r="B8059" s="10">
        <f>DATE(1904,MONTH(Data_Warmte[[#This Row],[Datumtijd]]),DAY(Data_Warmte[[#This Row],[Datumtijd]]))+TIME(HOUR(Data_Warmte[[#This Row],[Datumtijd]]),MINUTE(Data_Warmte[[#This Row],[Datumtijd]]),SECOND(Data_Warmte[[#This Row],[Datumtijd]]))</f>
        <v>1798</v>
      </c>
      <c r="C8059" s="11">
        <v>9.1492359999999996E-5</v>
      </c>
      <c r="D8059" s="7">
        <f>Data_Warmte[[#This Row],[Fractie]]/MAX(Data_Warmte[Fractie])</f>
        <v>0.22150629498405891</v>
      </c>
    </row>
    <row r="8060" spans="1:4" x14ac:dyDescent="0.25">
      <c r="A8060" s="10">
        <v>44167.041666666664</v>
      </c>
      <c r="B8060" s="10">
        <f>DATE(1904,MONTH(Data_Warmte[[#This Row],[Datumtijd]]),DAY(Data_Warmte[[#This Row],[Datumtijd]]))+TIME(HOUR(Data_Warmte[[#This Row],[Datumtijd]]),MINUTE(Data_Warmte[[#This Row],[Datumtijd]]),SECOND(Data_Warmte[[#This Row],[Datumtijd]]))</f>
        <v>1798.0416666666667</v>
      </c>
      <c r="C8060" s="11">
        <v>7.0847359999999992E-5</v>
      </c>
      <c r="D8060" s="7">
        <f>Data_Warmte[[#This Row],[Fractie]]/MAX(Data_Warmte[Fractie])</f>
        <v>0.17152400728325093</v>
      </c>
    </row>
    <row r="8061" spans="1:4" x14ac:dyDescent="0.25">
      <c r="A8061" s="10">
        <v>44167.083333333336</v>
      </c>
      <c r="B8061" s="10">
        <f>DATE(1904,MONTH(Data_Warmte[[#This Row],[Datumtijd]]),DAY(Data_Warmte[[#This Row],[Datumtijd]]))+TIME(HOUR(Data_Warmte[[#This Row],[Datumtijd]]),MINUTE(Data_Warmte[[#This Row],[Datumtijd]]),SECOND(Data_Warmte[[#This Row],[Datumtijd]]))</f>
        <v>1798.0833333333333</v>
      </c>
      <c r="C8061" s="11">
        <v>7.3316000000000001E-5</v>
      </c>
      <c r="D8061" s="7">
        <f>Data_Warmte[[#This Row],[Fractie]]/MAX(Data_Warmte[Fractie])</f>
        <v>0.17750067353220822</v>
      </c>
    </row>
    <row r="8062" spans="1:4" x14ac:dyDescent="0.25">
      <c r="A8062" s="10">
        <v>44167.125</v>
      </c>
      <c r="B8062" s="10">
        <f>DATE(1904,MONTH(Data_Warmte[[#This Row],[Datumtijd]]),DAY(Data_Warmte[[#This Row],[Datumtijd]]))+TIME(HOUR(Data_Warmte[[#This Row],[Datumtijd]]),MINUTE(Data_Warmte[[#This Row],[Datumtijd]]),SECOND(Data_Warmte[[#This Row],[Datumtijd]]))</f>
        <v>1798.125</v>
      </c>
      <c r="C8062" s="11">
        <v>8.0443630000000006E-5</v>
      </c>
      <c r="D8062" s="7">
        <f>Data_Warmte[[#This Row],[Fractie]]/MAX(Data_Warmte[Fractie])</f>
        <v>0.1947569221776386</v>
      </c>
    </row>
    <row r="8063" spans="1:4" x14ac:dyDescent="0.25">
      <c r="A8063" s="10">
        <v>44167.166666666664</v>
      </c>
      <c r="B8063" s="10">
        <f>DATE(1904,MONTH(Data_Warmte[[#This Row],[Datumtijd]]),DAY(Data_Warmte[[#This Row],[Datumtijd]]))+TIME(HOUR(Data_Warmte[[#This Row],[Datumtijd]]),MINUTE(Data_Warmte[[#This Row],[Datumtijd]]),SECOND(Data_Warmte[[#This Row],[Datumtijd]]))</f>
        <v>1798.1666666666667</v>
      </c>
      <c r="C8063" s="11">
        <v>9.0726980000000013E-5</v>
      </c>
      <c r="D8063" s="7">
        <f>Data_Warmte[[#This Row],[Fractie]]/MAX(Data_Warmte[Fractie])</f>
        <v>0.21965328246962718</v>
      </c>
    </row>
    <row r="8064" spans="1:4" x14ac:dyDescent="0.25">
      <c r="A8064" s="10">
        <v>44167.208333333336</v>
      </c>
      <c r="B8064" s="10">
        <f>DATE(1904,MONTH(Data_Warmte[[#This Row],[Datumtijd]]),DAY(Data_Warmte[[#This Row],[Datumtijd]]))+TIME(HOUR(Data_Warmte[[#This Row],[Datumtijd]]),MINUTE(Data_Warmte[[#This Row],[Datumtijd]]),SECOND(Data_Warmte[[#This Row],[Datumtijd]]))</f>
        <v>1798.2083333333333</v>
      </c>
      <c r="C8064" s="11">
        <v>1.1203222E-4</v>
      </c>
      <c r="D8064" s="7">
        <f>Data_Warmte[[#This Row],[Fractie]]/MAX(Data_Warmte[Fractie])</f>
        <v>0.27123403496247106</v>
      </c>
    </row>
    <row r="8065" spans="1:4" x14ac:dyDescent="0.25">
      <c r="A8065" s="10">
        <v>44167.25</v>
      </c>
      <c r="B8065" s="10">
        <f>DATE(1904,MONTH(Data_Warmte[[#This Row],[Datumtijd]]),DAY(Data_Warmte[[#This Row],[Datumtijd]]))+TIME(HOUR(Data_Warmte[[#This Row],[Datumtijd]]),MINUTE(Data_Warmte[[#This Row],[Datumtijd]]),SECOND(Data_Warmte[[#This Row],[Datumtijd]]))</f>
        <v>1798.25</v>
      </c>
      <c r="C8065" s="11">
        <v>1.6464320000000003E-4</v>
      </c>
      <c r="D8065" s="7">
        <f>Data_Warmte[[#This Row],[Fractie]]/MAX(Data_Warmte[Fractie])</f>
        <v>0.39860711021466072</v>
      </c>
    </row>
    <row r="8066" spans="1:4" x14ac:dyDescent="0.25">
      <c r="A8066" s="10">
        <v>44167.291666666664</v>
      </c>
      <c r="B8066" s="10">
        <f>DATE(1904,MONTH(Data_Warmte[[#This Row],[Datumtijd]]),DAY(Data_Warmte[[#This Row],[Datumtijd]]))+TIME(HOUR(Data_Warmte[[#This Row],[Datumtijd]]),MINUTE(Data_Warmte[[#This Row],[Datumtijd]]),SECOND(Data_Warmte[[#This Row],[Datumtijd]]))</f>
        <v>1798.2916666666667</v>
      </c>
      <c r="C8066" s="11">
        <v>2.4143130000000001E-4</v>
      </c>
      <c r="D8066" s="7">
        <f>Data_Warmte[[#This Row],[Fractie]]/MAX(Data_Warmte[Fractie])</f>
        <v>0.5845138627551506</v>
      </c>
    </row>
    <row r="8067" spans="1:4" x14ac:dyDescent="0.25">
      <c r="A8067" s="10">
        <v>44167.333333333336</v>
      </c>
      <c r="B8067" s="10">
        <f>DATE(1904,MONTH(Data_Warmte[[#This Row],[Datumtijd]]),DAY(Data_Warmte[[#This Row],[Datumtijd]]))+TIME(HOUR(Data_Warmte[[#This Row],[Datumtijd]]),MINUTE(Data_Warmte[[#This Row],[Datumtijd]]),SECOND(Data_Warmte[[#This Row],[Datumtijd]]))</f>
        <v>1798.3333333333333</v>
      </c>
      <c r="C8067" s="11">
        <v>2.9567180000000001E-4</v>
      </c>
      <c r="D8067" s="7">
        <f>Data_Warmte[[#This Row],[Fractie]]/MAX(Data_Warmte[Fractie])</f>
        <v>0.7158320645490801</v>
      </c>
    </row>
    <row r="8068" spans="1:4" x14ac:dyDescent="0.25">
      <c r="A8068" s="10">
        <v>44167.375</v>
      </c>
      <c r="B8068" s="10">
        <f>DATE(1904,MONTH(Data_Warmte[[#This Row],[Datumtijd]]),DAY(Data_Warmte[[#This Row],[Datumtijd]]))+TIME(HOUR(Data_Warmte[[#This Row],[Datumtijd]]),MINUTE(Data_Warmte[[#This Row],[Datumtijd]]),SECOND(Data_Warmte[[#This Row],[Datumtijd]]))</f>
        <v>1798.375</v>
      </c>
      <c r="C8068" s="11">
        <v>3.1398331999999996E-4</v>
      </c>
      <c r="D8068" s="7">
        <f>Data_Warmte[[#This Row],[Fractie]]/MAX(Data_Warmte[Fractie])</f>
        <v>0.76016491322329172</v>
      </c>
    </row>
    <row r="8069" spans="1:4" x14ac:dyDescent="0.25">
      <c r="A8069" s="10">
        <v>44167.416666666664</v>
      </c>
      <c r="B8069" s="10">
        <f>DATE(1904,MONTH(Data_Warmte[[#This Row],[Datumtijd]]),DAY(Data_Warmte[[#This Row],[Datumtijd]]))+TIME(HOUR(Data_Warmte[[#This Row],[Datumtijd]]),MINUTE(Data_Warmte[[#This Row],[Datumtijd]]),SECOND(Data_Warmte[[#This Row],[Datumtijd]]))</f>
        <v>1798.4166666666667</v>
      </c>
      <c r="C8069" s="11">
        <v>3.0725220000000001E-4</v>
      </c>
      <c r="D8069" s="7">
        <f>Data_Warmte[[#This Row],[Fractie]]/MAX(Data_Warmte[Fractie])</f>
        <v>0.74386862955224975</v>
      </c>
    </row>
    <row r="8070" spans="1:4" x14ac:dyDescent="0.25">
      <c r="A8070" s="10">
        <v>44167.458333333336</v>
      </c>
      <c r="B8070" s="10">
        <f>DATE(1904,MONTH(Data_Warmte[[#This Row],[Datumtijd]]),DAY(Data_Warmte[[#This Row],[Datumtijd]]))+TIME(HOUR(Data_Warmte[[#This Row],[Datumtijd]]),MINUTE(Data_Warmte[[#This Row],[Datumtijd]]),SECOND(Data_Warmte[[#This Row],[Datumtijd]]))</f>
        <v>1798.4583333333333</v>
      </c>
      <c r="C8070" s="11">
        <v>2.7309821999999998E-4</v>
      </c>
      <c r="D8070" s="7">
        <f>Data_Warmte[[#This Row],[Fractie]]/MAX(Data_Warmte[Fractie])</f>
        <v>0.66118061528789307</v>
      </c>
    </row>
    <row r="8071" spans="1:4" x14ac:dyDescent="0.25">
      <c r="A8071" s="10">
        <v>44167.5</v>
      </c>
      <c r="B8071" s="10">
        <f>DATE(1904,MONTH(Data_Warmte[[#This Row],[Datumtijd]]),DAY(Data_Warmte[[#This Row],[Datumtijd]]))+TIME(HOUR(Data_Warmte[[#This Row],[Datumtijd]]),MINUTE(Data_Warmte[[#This Row],[Datumtijd]]),SECOND(Data_Warmte[[#This Row],[Datumtijd]]))</f>
        <v>1798.5</v>
      </c>
      <c r="C8071" s="11">
        <v>2.5352813000000001E-4</v>
      </c>
      <c r="D8071" s="7">
        <f>Data_Warmte[[#This Row],[Fractie]]/MAX(Data_Warmte[Fractie])</f>
        <v>0.61380072336681279</v>
      </c>
    </row>
    <row r="8072" spans="1:4" x14ac:dyDescent="0.25">
      <c r="A8072" s="10">
        <v>44167.541666666664</v>
      </c>
      <c r="B8072" s="10">
        <f>DATE(1904,MONTH(Data_Warmte[[#This Row],[Datumtijd]]),DAY(Data_Warmte[[#This Row],[Datumtijd]]))+TIME(HOUR(Data_Warmte[[#This Row],[Datumtijd]]),MINUTE(Data_Warmte[[#This Row],[Datumtijd]]),SECOND(Data_Warmte[[#This Row],[Datumtijd]]))</f>
        <v>1798.5416666666667</v>
      </c>
      <c r="C8072" s="11">
        <v>2.4332539999999999E-4</v>
      </c>
      <c r="D8072" s="7">
        <f>Data_Warmte[[#This Row],[Fractie]]/MAX(Data_Warmte[Fractie])</f>
        <v>0.58909954699511669</v>
      </c>
    </row>
    <row r="8073" spans="1:4" x14ac:dyDescent="0.25">
      <c r="A8073" s="10">
        <v>44167.583333333336</v>
      </c>
      <c r="B8073" s="10">
        <f>DATE(1904,MONTH(Data_Warmte[[#This Row],[Datumtijd]]),DAY(Data_Warmte[[#This Row],[Datumtijd]]))+TIME(HOUR(Data_Warmte[[#This Row],[Datumtijd]]),MINUTE(Data_Warmte[[#This Row],[Datumtijd]]),SECOND(Data_Warmte[[#This Row],[Datumtijd]]))</f>
        <v>1798.5833333333333</v>
      </c>
      <c r="C8073" s="11">
        <v>2.3824752999999997E-4</v>
      </c>
      <c r="D8073" s="7">
        <f>Data_Warmte[[#This Row],[Fractie]]/MAX(Data_Warmte[Fractie])</f>
        <v>0.57680584104949773</v>
      </c>
    </row>
    <row r="8074" spans="1:4" x14ac:dyDescent="0.25">
      <c r="A8074" s="10">
        <v>44167.625</v>
      </c>
      <c r="B8074" s="10">
        <f>DATE(1904,MONTH(Data_Warmte[[#This Row],[Datumtijd]]),DAY(Data_Warmte[[#This Row],[Datumtijd]]))+TIME(HOUR(Data_Warmte[[#This Row],[Datumtijd]]),MINUTE(Data_Warmte[[#This Row],[Datumtijd]]),SECOND(Data_Warmte[[#This Row],[Datumtijd]]))</f>
        <v>1798.625</v>
      </c>
      <c r="C8074" s="11">
        <v>2.4385398000000003E-4</v>
      </c>
      <c r="D8074" s="7">
        <f>Data_Warmte[[#This Row],[Fractie]]/MAX(Data_Warmte[Fractie])</f>
        <v>0.59037925819070369</v>
      </c>
    </row>
    <row r="8075" spans="1:4" x14ac:dyDescent="0.25">
      <c r="A8075" s="10">
        <v>44167.666666666664</v>
      </c>
      <c r="B8075" s="10">
        <f>DATE(1904,MONTH(Data_Warmte[[#This Row],[Datumtijd]]),DAY(Data_Warmte[[#This Row],[Datumtijd]]))+TIME(HOUR(Data_Warmte[[#This Row],[Datumtijd]]),MINUTE(Data_Warmte[[#This Row],[Datumtijd]]),SECOND(Data_Warmte[[#This Row],[Datumtijd]]))</f>
        <v>1798.6666666666667</v>
      </c>
      <c r="C8075" s="11">
        <v>2.6186296000000003E-4</v>
      </c>
      <c r="D8075" s="7">
        <f>Data_Warmte[[#This Row],[Fractie]]/MAX(Data_Warmte[Fractie])</f>
        <v>0.63397964664108386</v>
      </c>
    </row>
    <row r="8076" spans="1:4" x14ac:dyDescent="0.25">
      <c r="A8076" s="10">
        <v>44167.708333333336</v>
      </c>
      <c r="B8076" s="10">
        <f>DATE(1904,MONTH(Data_Warmte[[#This Row],[Datumtijd]]),DAY(Data_Warmte[[#This Row],[Datumtijd]]))+TIME(HOUR(Data_Warmte[[#This Row],[Datumtijd]]),MINUTE(Data_Warmte[[#This Row],[Datumtijd]]),SECOND(Data_Warmte[[#This Row],[Datumtijd]]))</f>
        <v>1798.7083333333333</v>
      </c>
      <c r="C8076" s="11">
        <v>2.9742640000000002E-4</v>
      </c>
      <c r="D8076" s="7">
        <f>Data_Warmte[[#This Row],[Fractie]]/MAX(Data_Warmte[Fractie])</f>
        <v>0.72008001427055446</v>
      </c>
    </row>
    <row r="8077" spans="1:4" x14ac:dyDescent="0.25">
      <c r="A8077" s="10">
        <v>44167.75</v>
      </c>
      <c r="B8077" s="10">
        <f>DATE(1904,MONTH(Data_Warmte[[#This Row],[Datumtijd]]),DAY(Data_Warmte[[#This Row],[Datumtijd]]))+TIME(HOUR(Data_Warmte[[#This Row],[Datumtijd]]),MINUTE(Data_Warmte[[#This Row],[Datumtijd]]),SECOND(Data_Warmte[[#This Row],[Datumtijd]]))</f>
        <v>1798.75</v>
      </c>
      <c r="C8077" s="11">
        <v>3.1727368000000002E-4</v>
      </c>
      <c r="D8077" s="7">
        <f>Data_Warmte[[#This Row],[Fractie]]/MAX(Data_Warmte[Fractie])</f>
        <v>0.76813099315350397</v>
      </c>
    </row>
    <row r="8078" spans="1:4" x14ac:dyDescent="0.25">
      <c r="A8078" s="10">
        <v>44167.791666666664</v>
      </c>
      <c r="B8078" s="10">
        <f>DATE(1904,MONTH(Data_Warmte[[#This Row],[Datumtijd]]),DAY(Data_Warmte[[#This Row],[Datumtijd]]))+TIME(HOUR(Data_Warmte[[#This Row],[Datumtijd]]),MINUTE(Data_Warmte[[#This Row],[Datumtijd]]),SECOND(Data_Warmte[[#This Row],[Datumtijd]]))</f>
        <v>1798.7916666666667</v>
      </c>
      <c r="C8078" s="11">
        <v>3.0150168000000002E-4</v>
      </c>
      <c r="D8078" s="7">
        <f>Data_Warmte[[#This Row],[Fractie]]/MAX(Data_Warmte[Fractie])</f>
        <v>0.72994641375814706</v>
      </c>
    </row>
    <row r="8079" spans="1:4" x14ac:dyDescent="0.25">
      <c r="A8079" s="10">
        <v>44167.833333333336</v>
      </c>
      <c r="B8079" s="10">
        <f>DATE(1904,MONTH(Data_Warmte[[#This Row],[Datumtijd]]),DAY(Data_Warmte[[#This Row],[Datumtijd]]))+TIME(HOUR(Data_Warmte[[#This Row],[Datumtijd]]),MINUTE(Data_Warmte[[#This Row],[Datumtijd]]),SECOND(Data_Warmte[[#This Row],[Datumtijd]]))</f>
        <v>1798.8333333333333</v>
      </c>
      <c r="C8079" s="11">
        <v>2.8884148E-4</v>
      </c>
      <c r="D8079" s="7">
        <f>Data_Warmte[[#This Row],[Fractie]]/MAX(Data_Warmte[Fractie])</f>
        <v>0.69929561410933283</v>
      </c>
    </row>
    <row r="8080" spans="1:4" x14ac:dyDescent="0.25">
      <c r="A8080" s="10">
        <v>44167.875</v>
      </c>
      <c r="B8080" s="10">
        <f>DATE(1904,MONTH(Data_Warmte[[#This Row],[Datumtijd]]),DAY(Data_Warmte[[#This Row],[Datumtijd]]))+TIME(HOUR(Data_Warmte[[#This Row],[Datumtijd]]),MINUTE(Data_Warmte[[#This Row],[Datumtijd]]),SECOND(Data_Warmte[[#This Row],[Datumtijd]]))</f>
        <v>1798.875</v>
      </c>
      <c r="C8080" s="11">
        <v>2.5773175000000001E-4</v>
      </c>
      <c r="D8080" s="7">
        <f>Data_Warmte[[#This Row],[Fractie]]/MAX(Data_Warmte[Fractie])</f>
        <v>0.62397783861141776</v>
      </c>
    </row>
    <row r="8081" spans="1:4" x14ac:dyDescent="0.25">
      <c r="A8081" s="10">
        <v>44167.916666666664</v>
      </c>
      <c r="B8081" s="10">
        <f>DATE(1904,MONTH(Data_Warmte[[#This Row],[Datumtijd]]),DAY(Data_Warmte[[#This Row],[Datumtijd]]))+TIME(HOUR(Data_Warmte[[#This Row],[Datumtijd]]),MINUTE(Data_Warmte[[#This Row],[Datumtijd]]),SECOND(Data_Warmte[[#This Row],[Datumtijd]]))</f>
        <v>1798.9166666666667</v>
      </c>
      <c r="C8081" s="11">
        <v>2.1774917999999998E-4</v>
      </c>
      <c r="D8081" s="7">
        <f>Data_Warmte[[#This Row],[Fractie]]/MAX(Data_Warmte[Fractie])</f>
        <v>0.52717859827440172</v>
      </c>
    </row>
    <row r="8082" spans="1:4" x14ac:dyDescent="0.25">
      <c r="A8082" s="10">
        <v>44167.958333333336</v>
      </c>
      <c r="B8082" s="10">
        <f>DATE(1904,MONTH(Data_Warmte[[#This Row],[Datumtijd]]),DAY(Data_Warmte[[#This Row],[Datumtijd]]))+TIME(HOUR(Data_Warmte[[#This Row],[Datumtijd]]),MINUTE(Data_Warmte[[#This Row],[Datumtijd]]),SECOND(Data_Warmte[[#This Row],[Datumtijd]]))</f>
        <v>1798.9583333333333</v>
      </c>
      <c r="C8082" s="11">
        <v>1.5548305999999997E-4</v>
      </c>
      <c r="D8082" s="7">
        <f>Data_Warmte[[#This Row],[Fractie]]/MAX(Data_Warmte[Fractie])</f>
        <v>0.37643008173998493</v>
      </c>
    </row>
    <row r="8083" spans="1:4" x14ac:dyDescent="0.25">
      <c r="A8083" s="10">
        <v>44168</v>
      </c>
      <c r="B8083" s="10">
        <f>DATE(1904,MONTH(Data_Warmte[[#This Row],[Datumtijd]]),DAY(Data_Warmte[[#This Row],[Datumtijd]]))+TIME(HOUR(Data_Warmte[[#This Row],[Datumtijd]]),MINUTE(Data_Warmte[[#This Row],[Datumtijd]]),SECOND(Data_Warmte[[#This Row],[Datumtijd]]))</f>
        <v>1799</v>
      </c>
      <c r="C8083" s="11">
        <v>9.3569539999999995E-5</v>
      </c>
      <c r="D8083" s="7">
        <f>Data_Warmte[[#This Row],[Fractie]]/MAX(Data_Warmte[Fractie])</f>
        <v>0.22653522249030084</v>
      </c>
    </row>
    <row r="8084" spans="1:4" x14ac:dyDescent="0.25">
      <c r="A8084" s="10">
        <v>44168.041666666664</v>
      </c>
      <c r="B8084" s="10">
        <f>DATE(1904,MONTH(Data_Warmte[[#This Row],[Datumtijd]]),DAY(Data_Warmte[[#This Row],[Datumtijd]]))+TIME(HOUR(Data_Warmte[[#This Row],[Datumtijd]]),MINUTE(Data_Warmte[[#This Row],[Datumtijd]]),SECOND(Data_Warmte[[#This Row],[Datumtijd]]))</f>
        <v>1799.0416666666667</v>
      </c>
      <c r="C8084" s="11">
        <v>7.2285599999999991E-5</v>
      </c>
      <c r="D8084" s="7">
        <f>Data_Warmte[[#This Row],[Fractie]]/MAX(Data_Warmte[Fractie])</f>
        <v>0.17500603806372125</v>
      </c>
    </row>
    <row r="8085" spans="1:4" x14ac:dyDescent="0.25">
      <c r="A8085" s="10">
        <v>44168.083333333336</v>
      </c>
      <c r="B8085" s="10">
        <f>DATE(1904,MONTH(Data_Warmte[[#This Row],[Datumtijd]]),DAY(Data_Warmte[[#This Row],[Datumtijd]]))+TIME(HOUR(Data_Warmte[[#This Row],[Datumtijd]]),MINUTE(Data_Warmte[[#This Row],[Datumtijd]]),SECOND(Data_Warmte[[#This Row],[Datumtijd]]))</f>
        <v>1799.0833333333333</v>
      </c>
      <c r="C8085" s="11">
        <v>7.3888700000000003E-5</v>
      </c>
      <c r="D8085" s="7">
        <f>Data_Warmte[[#This Row],[Fractie]]/MAX(Data_Warmte[Fractie])</f>
        <v>0.17888720083500564</v>
      </c>
    </row>
    <row r="8086" spans="1:4" x14ac:dyDescent="0.25">
      <c r="A8086" s="10">
        <v>44168.125</v>
      </c>
      <c r="B8086" s="10">
        <f>DATE(1904,MONTH(Data_Warmte[[#This Row],[Datumtijd]]),DAY(Data_Warmte[[#This Row],[Datumtijd]]))+TIME(HOUR(Data_Warmte[[#This Row],[Datumtijd]]),MINUTE(Data_Warmte[[#This Row],[Datumtijd]]),SECOND(Data_Warmte[[#This Row],[Datumtijd]]))</f>
        <v>1799.125</v>
      </c>
      <c r="C8086" s="11">
        <v>8.1460240000000013E-5</v>
      </c>
      <c r="D8086" s="7">
        <f>Data_Warmte[[#This Row],[Fractie]]/MAX(Data_Warmte[Fractie])</f>
        <v>0.19721817156003232</v>
      </c>
    </row>
    <row r="8087" spans="1:4" x14ac:dyDescent="0.25">
      <c r="A8087" s="10">
        <v>44168.166666666664</v>
      </c>
      <c r="B8087" s="10">
        <f>DATE(1904,MONTH(Data_Warmte[[#This Row],[Datumtijd]]),DAY(Data_Warmte[[#This Row],[Datumtijd]]))+TIME(HOUR(Data_Warmte[[#This Row],[Datumtijd]]),MINUTE(Data_Warmte[[#This Row],[Datumtijd]]),SECOND(Data_Warmte[[#This Row],[Datumtijd]]))</f>
        <v>1799.1666666666667</v>
      </c>
      <c r="C8087" s="11">
        <v>9.1854960000000005E-5</v>
      </c>
      <c r="D8087" s="7">
        <f>Data_Warmte[[#This Row],[Fractie]]/MAX(Data_Warmte[Fractie])</f>
        <v>0.22238416262854008</v>
      </c>
    </row>
    <row r="8088" spans="1:4" x14ac:dyDescent="0.25">
      <c r="A8088" s="10">
        <v>44168.208333333336</v>
      </c>
      <c r="B8088" s="10">
        <f>DATE(1904,MONTH(Data_Warmte[[#This Row],[Datumtijd]]),DAY(Data_Warmte[[#This Row],[Datumtijd]]))+TIME(HOUR(Data_Warmte[[#This Row],[Datumtijd]]),MINUTE(Data_Warmte[[#This Row],[Datumtijd]]),SECOND(Data_Warmte[[#This Row],[Datumtijd]]))</f>
        <v>1799.2083333333333</v>
      </c>
      <c r="C8088" s="11">
        <v>1.122591E-4</v>
      </c>
      <c r="D8088" s="7">
        <f>Data_Warmte[[#This Row],[Fractie]]/MAX(Data_Warmte[Fractie])</f>
        <v>0.27178331960444535</v>
      </c>
    </row>
    <row r="8089" spans="1:4" x14ac:dyDescent="0.25">
      <c r="A8089" s="10">
        <v>44168.25</v>
      </c>
      <c r="B8089" s="10">
        <f>DATE(1904,MONTH(Data_Warmte[[#This Row],[Datumtijd]]),DAY(Data_Warmte[[#This Row],[Datumtijd]]))+TIME(HOUR(Data_Warmte[[#This Row],[Datumtijd]]),MINUTE(Data_Warmte[[#This Row],[Datumtijd]]),SECOND(Data_Warmte[[#This Row],[Datumtijd]]))</f>
        <v>1799.25</v>
      </c>
      <c r="C8089" s="11">
        <v>1.6466122000000002E-4</v>
      </c>
      <c r="D8089" s="7">
        <f>Data_Warmte[[#This Row],[Fractie]]/MAX(Data_Warmte[Fractie])</f>
        <v>0.39865073728292755</v>
      </c>
    </row>
    <row r="8090" spans="1:4" x14ac:dyDescent="0.25">
      <c r="A8090" s="10">
        <v>44168.291666666664</v>
      </c>
      <c r="B8090" s="10">
        <f>DATE(1904,MONTH(Data_Warmte[[#This Row],[Datumtijd]]),DAY(Data_Warmte[[#This Row],[Datumtijd]]))+TIME(HOUR(Data_Warmte[[#This Row],[Datumtijd]]),MINUTE(Data_Warmte[[#This Row],[Datumtijd]]),SECOND(Data_Warmte[[#This Row],[Datumtijd]]))</f>
        <v>1799.2916666666667</v>
      </c>
      <c r="C8090" s="11">
        <v>2.4241289999999999E-4</v>
      </c>
      <c r="D8090" s="7">
        <f>Data_Warmte[[#This Row],[Fractie]]/MAX(Data_Warmte[Fractie])</f>
        <v>0.58689035166806469</v>
      </c>
    </row>
    <row r="8091" spans="1:4" x14ac:dyDescent="0.25">
      <c r="A8091" s="10">
        <v>44168.333333333336</v>
      </c>
      <c r="B8091" s="10">
        <f>DATE(1904,MONTH(Data_Warmte[[#This Row],[Datumtijd]]),DAY(Data_Warmte[[#This Row],[Datumtijd]]))+TIME(HOUR(Data_Warmte[[#This Row],[Datumtijd]]),MINUTE(Data_Warmte[[#This Row],[Datumtijd]]),SECOND(Data_Warmte[[#This Row],[Datumtijd]]))</f>
        <v>1799.3333333333333</v>
      </c>
      <c r="C8091" s="11">
        <v>2.9735809999999999E-4</v>
      </c>
      <c r="D8091" s="7">
        <f>Data_Warmte[[#This Row],[Fractie]]/MAX(Data_Warmte[Fractie])</f>
        <v>0.71991465751347206</v>
      </c>
    </row>
    <row r="8092" spans="1:4" x14ac:dyDescent="0.25">
      <c r="A8092" s="10">
        <v>44168.375</v>
      </c>
      <c r="B8092" s="10">
        <f>DATE(1904,MONTH(Data_Warmte[[#This Row],[Datumtijd]]),DAY(Data_Warmte[[#This Row],[Datumtijd]]))+TIME(HOUR(Data_Warmte[[#This Row],[Datumtijd]]),MINUTE(Data_Warmte[[#This Row],[Datumtijd]]),SECOND(Data_Warmte[[#This Row],[Datumtijd]]))</f>
        <v>1799.375</v>
      </c>
      <c r="C8092" s="11">
        <v>3.1884090999999997E-4</v>
      </c>
      <c r="D8092" s="7">
        <f>Data_Warmte[[#This Row],[Fractie]]/MAX(Data_Warmte[Fractie])</f>
        <v>0.77192531336437031</v>
      </c>
    </row>
    <row r="8093" spans="1:4" x14ac:dyDescent="0.25">
      <c r="A8093" s="10">
        <v>44168.416666666664</v>
      </c>
      <c r="B8093" s="10">
        <f>DATE(1904,MONTH(Data_Warmte[[#This Row],[Datumtijd]]),DAY(Data_Warmte[[#This Row],[Datumtijd]]))+TIME(HOUR(Data_Warmte[[#This Row],[Datumtijd]]),MINUTE(Data_Warmte[[#This Row],[Datumtijd]]),SECOND(Data_Warmte[[#This Row],[Datumtijd]]))</f>
        <v>1799.4166666666667</v>
      </c>
      <c r="C8093" s="11">
        <v>3.1151837999999999E-4</v>
      </c>
      <c r="D8093" s="7">
        <f>Data_Warmte[[#This Row],[Fractie]]/MAX(Data_Warmte[Fractie])</f>
        <v>0.75419720480744146</v>
      </c>
    </row>
    <row r="8094" spans="1:4" x14ac:dyDescent="0.25">
      <c r="A8094" s="10">
        <v>44168.458333333336</v>
      </c>
      <c r="B8094" s="10">
        <f>DATE(1904,MONTH(Data_Warmte[[#This Row],[Datumtijd]]),DAY(Data_Warmte[[#This Row],[Datumtijd]]))+TIME(HOUR(Data_Warmte[[#This Row],[Datumtijd]]),MINUTE(Data_Warmte[[#This Row],[Datumtijd]]),SECOND(Data_Warmte[[#This Row],[Datumtijd]]))</f>
        <v>1799.4583333333333</v>
      </c>
      <c r="C8094" s="11">
        <v>2.7879065999999997E-4</v>
      </c>
      <c r="D8094" s="7">
        <f>Data_Warmte[[#This Row],[Fractie]]/MAX(Data_Warmte[Fractie])</f>
        <v>0.67496221731257644</v>
      </c>
    </row>
    <row r="8095" spans="1:4" x14ac:dyDescent="0.25">
      <c r="A8095" s="10">
        <v>44168.5</v>
      </c>
      <c r="B8095" s="10">
        <f>DATE(1904,MONTH(Data_Warmte[[#This Row],[Datumtijd]]),DAY(Data_Warmte[[#This Row],[Datumtijd]]))+TIME(HOUR(Data_Warmte[[#This Row],[Datumtijd]]),MINUTE(Data_Warmte[[#This Row],[Datumtijd]]),SECOND(Data_Warmte[[#This Row],[Datumtijd]]))</f>
        <v>1799.5</v>
      </c>
      <c r="C8095" s="11">
        <v>2.5581509000000002E-4</v>
      </c>
      <c r="D8095" s="7">
        <f>Data_Warmte[[#This Row],[Fractie]]/MAX(Data_Warmte[Fractie])</f>
        <v>0.61933753579985906</v>
      </c>
    </row>
    <row r="8096" spans="1:4" x14ac:dyDescent="0.25">
      <c r="A8096" s="10">
        <v>44168.541666666664</v>
      </c>
      <c r="B8096" s="10">
        <f>DATE(1904,MONTH(Data_Warmte[[#This Row],[Datumtijd]]),DAY(Data_Warmte[[#This Row],[Datumtijd]]))+TIME(HOUR(Data_Warmte[[#This Row],[Datumtijd]]),MINUTE(Data_Warmte[[#This Row],[Datumtijd]]),SECOND(Data_Warmte[[#This Row],[Datumtijd]]))</f>
        <v>1799.5416666666667</v>
      </c>
      <c r="C8096" s="11">
        <v>2.4236630000000001E-4</v>
      </c>
      <c r="D8096" s="7">
        <f>Data_Warmte[[#This Row],[Fractie]]/MAX(Data_Warmte[Fractie])</f>
        <v>0.58677753139163669</v>
      </c>
    </row>
    <row r="8097" spans="1:4" x14ac:dyDescent="0.25">
      <c r="A8097" s="10">
        <v>44168.583333333336</v>
      </c>
      <c r="B8097" s="10">
        <f>DATE(1904,MONTH(Data_Warmte[[#This Row],[Datumtijd]]),DAY(Data_Warmte[[#This Row],[Datumtijd]]))+TIME(HOUR(Data_Warmte[[#This Row],[Datumtijd]]),MINUTE(Data_Warmte[[#This Row],[Datumtijd]]),SECOND(Data_Warmte[[#This Row],[Datumtijd]]))</f>
        <v>1799.5833333333333</v>
      </c>
      <c r="C8097" s="11">
        <v>2.3668977999999997E-4</v>
      </c>
      <c r="D8097" s="7">
        <f>Data_Warmte[[#This Row],[Fractie]]/MAX(Data_Warmte[Fractie])</f>
        <v>0.57303447225967286</v>
      </c>
    </row>
    <row r="8098" spans="1:4" x14ac:dyDescent="0.25">
      <c r="A8098" s="10">
        <v>44168.625</v>
      </c>
      <c r="B8098" s="10">
        <f>DATE(1904,MONTH(Data_Warmte[[#This Row],[Datumtijd]]),DAY(Data_Warmte[[#This Row],[Datumtijd]]))+TIME(HOUR(Data_Warmte[[#This Row],[Datumtijd]]),MINUTE(Data_Warmte[[#This Row],[Datumtijd]]),SECOND(Data_Warmte[[#This Row],[Datumtijd]]))</f>
        <v>1799.625</v>
      </c>
      <c r="C8098" s="11">
        <v>2.4145942000000002E-4</v>
      </c>
      <c r="D8098" s="7">
        <f>Data_Warmte[[#This Row],[Fractie]]/MAX(Data_Warmte[Fractie])</f>
        <v>0.58458194228676341</v>
      </c>
    </row>
    <row r="8099" spans="1:4" x14ac:dyDescent="0.25">
      <c r="A8099" s="10">
        <v>44168.666666666664</v>
      </c>
      <c r="B8099" s="10">
        <f>DATE(1904,MONTH(Data_Warmte[[#This Row],[Datumtijd]]),DAY(Data_Warmte[[#This Row],[Datumtijd]]))+TIME(HOUR(Data_Warmte[[#This Row],[Datumtijd]]),MINUTE(Data_Warmte[[#This Row],[Datumtijd]]),SECOND(Data_Warmte[[#This Row],[Datumtijd]]))</f>
        <v>1799.6666666666667</v>
      </c>
      <c r="C8099" s="11">
        <v>2.6043361000000002E-4</v>
      </c>
      <c r="D8099" s="7">
        <f>Data_Warmte[[#This Row],[Fractie]]/MAX(Data_Warmte[Fractie])</f>
        <v>0.63051913887042987</v>
      </c>
    </row>
    <row r="8100" spans="1:4" x14ac:dyDescent="0.25">
      <c r="A8100" s="10">
        <v>44168.708333333336</v>
      </c>
      <c r="B8100" s="10">
        <f>DATE(1904,MONTH(Data_Warmte[[#This Row],[Datumtijd]]),DAY(Data_Warmte[[#This Row],[Datumtijd]]))+TIME(HOUR(Data_Warmte[[#This Row],[Datumtijd]]),MINUTE(Data_Warmte[[#This Row],[Datumtijd]]),SECOND(Data_Warmte[[#This Row],[Datumtijd]]))</f>
        <v>1799.7083333333333</v>
      </c>
      <c r="C8100" s="11">
        <v>2.9566695000000004E-4</v>
      </c>
      <c r="D8100" s="7">
        <f>Data_Warmte[[#This Row],[Fractie]]/MAX(Data_Warmte[Fractie])</f>
        <v>0.71582032252460215</v>
      </c>
    </row>
    <row r="8101" spans="1:4" x14ac:dyDescent="0.25">
      <c r="A8101" s="10">
        <v>44168.75</v>
      </c>
      <c r="B8101" s="10">
        <f>DATE(1904,MONTH(Data_Warmte[[#This Row],[Datumtijd]]),DAY(Data_Warmte[[#This Row],[Datumtijd]]))+TIME(HOUR(Data_Warmte[[#This Row],[Datumtijd]]),MINUTE(Data_Warmte[[#This Row],[Datumtijd]]),SECOND(Data_Warmte[[#This Row],[Datumtijd]]))</f>
        <v>1799.75</v>
      </c>
      <c r="C8101" s="11">
        <v>3.1700511999999999E-4</v>
      </c>
      <c r="D8101" s="7">
        <f>Data_Warmte[[#This Row],[Fractie]]/MAX(Data_Warmte[Fractie])</f>
        <v>0.76748079973209782</v>
      </c>
    </row>
    <row r="8102" spans="1:4" x14ac:dyDescent="0.25">
      <c r="A8102" s="10">
        <v>44168.791666666664</v>
      </c>
      <c r="B8102" s="10">
        <f>DATE(1904,MONTH(Data_Warmte[[#This Row],[Datumtijd]]),DAY(Data_Warmte[[#This Row],[Datumtijd]]))+TIME(HOUR(Data_Warmte[[#This Row],[Datumtijd]]),MINUTE(Data_Warmte[[#This Row],[Datumtijd]]),SECOND(Data_Warmte[[#This Row],[Datumtijd]]))</f>
        <v>1799.7916666666667</v>
      </c>
      <c r="C8102" s="11">
        <v>3.0250079999999998E-4</v>
      </c>
      <c r="D8102" s="7">
        <f>Data_Warmte[[#This Row],[Fractie]]/MAX(Data_Warmte[Fractie])</f>
        <v>0.73236531922134052</v>
      </c>
    </row>
    <row r="8103" spans="1:4" x14ac:dyDescent="0.25">
      <c r="A8103" s="10">
        <v>44168.833333333336</v>
      </c>
      <c r="B8103" s="10">
        <f>DATE(1904,MONTH(Data_Warmte[[#This Row],[Datumtijd]]),DAY(Data_Warmte[[#This Row],[Datumtijd]]))+TIME(HOUR(Data_Warmte[[#This Row],[Datumtijd]]),MINUTE(Data_Warmte[[#This Row],[Datumtijd]]),SECOND(Data_Warmte[[#This Row],[Datumtijd]]))</f>
        <v>1799.8333333333333</v>
      </c>
      <c r="C8103" s="11">
        <v>2.8910151999999998E-4</v>
      </c>
      <c r="D8103" s="7">
        <f>Data_Warmte[[#This Row],[Fractie]]/MAX(Data_Warmte[Fractie])</f>
        <v>0.69992518030423312</v>
      </c>
    </row>
    <row r="8104" spans="1:4" x14ac:dyDescent="0.25">
      <c r="A8104" s="10">
        <v>44168.875</v>
      </c>
      <c r="B8104" s="10">
        <f>DATE(1904,MONTH(Data_Warmte[[#This Row],[Datumtijd]]),DAY(Data_Warmte[[#This Row],[Datumtijd]]))+TIME(HOUR(Data_Warmte[[#This Row],[Datumtijd]]),MINUTE(Data_Warmte[[#This Row],[Datumtijd]]),SECOND(Data_Warmte[[#This Row],[Datumtijd]]))</f>
        <v>1799.875</v>
      </c>
      <c r="C8104" s="11">
        <v>2.5937200000000001E-4</v>
      </c>
      <c r="D8104" s="7">
        <f>Data_Warmte[[#This Row],[Fractie]]/MAX(Data_Warmte[Fractie])</f>
        <v>0.6279489428691678</v>
      </c>
    </row>
    <row r="8105" spans="1:4" x14ac:dyDescent="0.25">
      <c r="A8105" s="10">
        <v>44168.916666666664</v>
      </c>
      <c r="B8105" s="10">
        <f>DATE(1904,MONTH(Data_Warmte[[#This Row],[Datumtijd]]),DAY(Data_Warmte[[#This Row],[Datumtijd]]))+TIME(HOUR(Data_Warmte[[#This Row],[Datumtijd]]),MINUTE(Data_Warmte[[#This Row],[Datumtijd]]),SECOND(Data_Warmte[[#This Row],[Datumtijd]]))</f>
        <v>1799.9166666666667</v>
      </c>
      <c r="C8105" s="11">
        <v>2.2006947E-4</v>
      </c>
      <c r="D8105" s="7">
        <f>Data_Warmte[[#This Row],[Fractie]]/MAX(Data_Warmte[Fractie])</f>
        <v>0.53279610383648979</v>
      </c>
    </row>
    <row r="8106" spans="1:4" x14ac:dyDescent="0.25">
      <c r="A8106" s="10">
        <v>44168.958333333336</v>
      </c>
      <c r="B8106" s="10">
        <f>DATE(1904,MONTH(Data_Warmte[[#This Row],[Datumtijd]]),DAY(Data_Warmte[[#This Row],[Datumtijd]]))+TIME(HOUR(Data_Warmte[[#This Row],[Datumtijd]]),MINUTE(Data_Warmte[[#This Row],[Datumtijd]]),SECOND(Data_Warmte[[#This Row],[Datumtijd]]))</f>
        <v>1799.9583333333333</v>
      </c>
      <c r="C8106" s="11">
        <v>1.5786863999999996E-4</v>
      </c>
      <c r="D8106" s="7">
        <f>Data_Warmte[[#This Row],[Fractie]]/MAX(Data_Warmte[Fractie])</f>
        <v>0.38220565674087104</v>
      </c>
    </row>
    <row r="8107" spans="1:4" x14ac:dyDescent="0.25">
      <c r="A8107" s="10">
        <v>44169</v>
      </c>
      <c r="B8107" s="10">
        <f>DATE(1904,MONTH(Data_Warmte[[#This Row],[Datumtijd]]),DAY(Data_Warmte[[#This Row],[Datumtijd]]))+TIME(HOUR(Data_Warmte[[#This Row],[Datumtijd]]),MINUTE(Data_Warmte[[#This Row],[Datumtijd]]),SECOND(Data_Warmte[[#This Row],[Datumtijd]]))</f>
        <v>1800</v>
      </c>
      <c r="C8107" s="11">
        <v>9.4588080000000002E-5</v>
      </c>
      <c r="D8107" s="7">
        <f>Data_Warmte[[#This Row],[Fractie]]/MAX(Data_Warmte[Fractie])</f>
        <v>0.22900114447212605</v>
      </c>
    </row>
    <row r="8108" spans="1:4" x14ac:dyDescent="0.25">
      <c r="A8108" s="10">
        <v>44169.041666666664</v>
      </c>
      <c r="B8108" s="10">
        <f>DATE(1904,MONTH(Data_Warmte[[#This Row],[Datumtijd]]),DAY(Data_Warmte[[#This Row],[Datumtijd]]))+TIME(HOUR(Data_Warmte[[#This Row],[Datumtijd]]),MINUTE(Data_Warmte[[#This Row],[Datumtijd]]),SECOND(Data_Warmte[[#This Row],[Datumtijd]]))</f>
        <v>1800.0416666666667</v>
      </c>
      <c r="C8108" s="11">
        <v>7.3154240000000001E-5</v>
      </c>
      <c r="D8108" s="7">
        <f>Data_Warmte[[#This Row],[Fractie]]/MAX(Data_Warmte[Fractie])</f>
        <v>0.17710904675291625</v>
      </c>
    </row>
    <row r="8109" spans="1:4" x14ac:dyDescent="0.25">
      <c r="A8109" s="10">
        <v>44169.083333333336</v>
      </c>
      <c r="B8109" s="10">
        <f>DATE(1904,MONTH(Data_Warmte[[#This Row],[Datumtijd]]),DAY(Data_Warmte[[#This Row],[Datumtijd]]))+TIME(HOUR(Data_Warmte[[#This Row],[Datumtijd]]),MINUTE(Data_Warmte[[#This Row],[Datumtijd]]),SECOND(Data_Warmte[[#This Row],[Datumtijd]]))</f>
        <v>1800.0833333333333</v>
      </c>
      <c r="C8109" s="11">
        <v>7.5988599999999993E-5</v>
      </c>
      <c r="D8109" s="7">
        <f>Data_Warmte[[#This Row],[Fractie]]/MAX(Data_Warmte[Fractie])</f>
        <v>0.18397113427859615</v>
      </c>
    </row>
    <row r="8110" spans="1:4" x14ac:dyDescent="0.25">
      <c r="A8110" s="10">
        <v>44169.125</v>
      </c>
      <c r="B8110" s="10">
        <f>DATE(1904,MONTH(Data_Warmte[[#This Row],[Datumtijd]]),DAY(Data_Warmte[[#This Row],[Datumtijd]]))+TIME(HOUR(Data_Warmte[[#This Row],[Datumtijd]]),MINUTE(Data_Warmte[[#This Row],[Datumtijd]]),SECOND(Data_Warmte[[#This Row],[Datumtijd]]))</f>
        <v>1800.125</v>
      </c>
      <c r="C8110" s="11">
        <v>8.3641510000000016E-5</v>
      </c>
      <c r="D8110" s="7">
        <f>Data_Warmte[[#This Row],[Fractie]]/MAX(Data_Warmte[Fractie])</f>
        <v>0.20249910470089655</v>
      </c>
    </row>
    <row r="8111" spans="1:4" x14ac:dyDescent="0.25">
      <c r="A8111" s="10">
        <v>44169.166666666664</v>
      </c>
      <c r="B8111" s="10">
        <f>DATE(1904,MONTH(Data_Warmte[[#This Row],[Datumtijd]]),DAY(Data_Warmte[[#This Row],[Datumtijd]]))+TIME(HOUR(Data_Warmte[[#This Row],[Datumtijd]]),MINUTE(Data_Warmte[[#This Row],[Datumtijd]]),SECOND(Data_Warmte[[#This Row],[Datumtijd]]))</f>
        <v>1800.1666666666667</v>
      </c>
      <c r="C8111" s="11">
        <v>9.5273430000000011E-5</v>
      </c>
      <c r="D8111" s="7">
        <f>Data_Warmte[[#This Row],[Fractie]]/MAX(Data_Warmte[Fractie])</f>
        <v>0.23066040147749051</v>
      </c>
    </row>
    <row r="8112" spans="1:4" x14ac:dyDescent="0.25">
      <c r="A8112" s="10">
        <v>44169.208333333336</v>
      </c>
      <c r="B8112" s="10">
        <f>DATE(1904,MONTH(Data_Warmte[[#This Row],[Datumtijd]]),DAY(Data_Warmte[[#This Row],[Datumtijd]]))+TIME(HOUR(Data_Warmte[[#This Row],[Datumtijd]]),MINUTE(Data_Warmte[[#This Row],[Datumtijd]]),SECOND(Data_Warmte[[#This Row],[Datumtijd]]))</f>
        <v>1800.2083333333333</v>
      </c>
      <c r="C8112" s="11">
        <v>1.1627204E-4</v>
      </c>
      <c r="D8112" s="7">
        <f>Data_Warmte[[#This Row],[Fractie]]/MAX(Data_Warmte[Fractie])</f>
        <v>0.2814987917093657</v>
      </c>
    </row>
    <row r="8113" spans="1:4" x14ac:dyDescent="0.25">
      <c r="A8113" s="10">
        <v>44169.25</v>
      </c>
      <c r="B8113" s="10">
        <f>DATE(1904,MONTH(Data_Warmte[[#This Row],[Datumtijd]]),DAY(Data_Warmte[[#This Row],[Datumtijd]]))+TIME(HOUR(Data_Warmte[[#This Row],[Datumtijd]]),MINUTE(Data_Warmte[[#This Row],[Datumtijd]]),SECOND(Data_Warmte[[#This Row],[Datumtijd]]))</f>
        <v>1800.25</v>
      </c>
      <c r="C8113" s="11">
        <v>1.7058980000000002E-4</v>
      </c>
      <c r="D8113" s="7">
        <f>Data_Warmte[[#This Row],[Fractie]]/MAX(Data_Warmte[Fractie])</f>
        <v>0.4130040427427123</v>
      </c>
    </row>
    <row r="8114" spans="1:4" x14ac:dyDescent="0.25">
      <c r="A8114" s="10">
        <v>44169.291666666664</v>
      </c>
      <c r="B8114" s="10">
        <f>DATE(1904,MONTH(Data_Warmte[[#This Row],[Datumtijd]]),DAY(Data_Warmte[[#This Row],[Datumtijd]]))+TIME(HOUR(Data_Warmte[[#This Row],[Datumtijd]]),MINUTE(Data_Warmte[[#This Row],[Datumtijd]]),SECOND(Data_Warmte[[#This Row],[Datumtijd]]))</f>
        <v>1800.2916666666667</v>
      </c>
      <c r="C8114" s="11">
        <v>2.4781169999999998E-4</v>
      </c>
      <c r="D8114" s="7">
        <f>Data_Warmte[[#This Row],[Fractie]]/MAX(Data_Warmte[Fractie])</f>
        <v>0.59996104068909262</v>
      </c>
    </row>
    <row r="8115" spans="1:4" x14ac:dyDescent="0.25">
      <c r="A8115" s="10">
        <v>44169.333333333336</v>
      </c>
      <c r="B8115" s="10">
        <f>DATE(1904,MONTH(Data_Warmte[[#This Row],[Datumtijd]]),DAY(Data_Warmte[[#This Row],[Datumtijd]]))+TIME(HOUR(Data_Warmte[[#This Row],[Datumtijd]]),MINUTE(Data_Warmte[[#This Row],[Datumtijd]]),SECOND(Data_Warmte[[#This Row],[Datumtijd]]))</f>
        <v>1800.3333333333333</v>
      </c>
      <c r="C8115" s="11">
        <v>3.039416E-4</v>
      </c>
      <c r="D8115" s="7">
        <f>Data_Warmte[[#This Row],[Fractie]]/MAX(Data_Warmte[Fractie])</f>
        <v>0.73585354785390655</v>
      </c>
    </row>
    <row r="8116" spans="1:4" x14ac:dyDescent="0.25">
      <c r="A8116" s="10">
        <v>44169.375</v>
      </c>
      <c r="B8116" s="10">
        <f>DATE(1904,MONTH(Data_Warmte[[#This Row],[Datumtijd]]),DAY(Data_Warmte[[#This Row],[Datumtijd]]))+TIME(HOUR(Data_Warmte[[#This Row],[Datumtijd]]),MINUTE(Data_Warmte[[#This Row],[Datumtijd]]),SECOND(Data_Warmte[[#This Row],[Datumtijd]]))</f>
        <v>1800.375</v>
      </c>
      <c r="C8116" s="11">
        <v>3.2338117E-4</v>
      </c>
      <c r="D8116" s="7">
        <f>Data_Warmte[[#This Row],[Fractie]]/MAX(Data_Warmte[Fractie])</f>
        <v>0.78291744615954939</v>
      </c>
    </row>
    <row r="8117" spans="1:4" x14ac:dyDescent="0.25">
      <c r="A8117" s="10">
        <v>44169.416666666664</v>
      </c>
      <c r="B8117" s="10">
        <f>DATE(1904,MONTH(Data_Warmte[[#This Row],[Datumtijd]]),DAY(Data_Warmte[[#This Row],[Datumtijd]]))+TIME(HOUR(Data_Warmte[[#This Row],[Datumtijd]]),MINUTE(Data_Warmte[[#This Row],[Datumtijd]]),SECOND(Data_Warmte[[#This Row],[Datumtijd]]))</f>
        <v>1800.4166666666667</v>
      </c>
      <c r="C8117" s="11">
        <v>3.1506942000000002E-4</v>
      </c>
      <c r="D8117" s="7">
        <f>Data_Warmte[[#This Row],[Fractie]]/MAX(Data_Warmte[Fractie])</f>
        <v>0.762794400395578</v>
      </c>
    </row>
    <row r="8118" spans="1:4" x14ac:dyDescent="0.25">
      <c r="A8118" s="10">
        <v>44169.458333333336</v>
      </c>
      <c r="B8118" s="10">
        <f>DATE(1904,MONTH(Data_Warmte[[#This Row],[Datumtijd]]),DAY(Data_Warmte[[#This Row],[Datumtijd]]))+TIME(HOUR(Data_Warmte[[#This Row],[Datumtijd]]),MINUTE(Data_Warmte[[#This Row],[Datumtijd]]),SECOND(Data_Warmte[[#This Row],[Datumtijd]]))</f>
        <v>1800.4583333333333</v>
      </c>
      <c r="C8118" s="11">
        <v>2.8376576E-4</v>
      </c>
      <c r="D8118" s="7">
        <f>Data_Warmte[[#This Row],[Fractie]]/MAX(Data_Warmte[Fractie])</f>
        <v>0.68700711339105991</v>
      </c>
    </row>
    <row r="8119" spans="1:4" x14ac:dyDescent="0.25">
      <c r="A8119" s="10">
        <v>44169.5</v>
      </c>
      <c r="B8119" s="10">
        <f>DATE(1904,MONTH(Data_Warmte[[#This Row],[Datumtijd]]),DAY(Data_Warmte[[#This Row],[Datumtijd]]))+TIME(HOUR(Data_Warmte[[#This Row],[Datumtijd]]),MINUTE(Data_Warmte[[#This Row],[Datumtijd]]),SECOND(Data_Warmte[[#This Row],[Datumtijd]]))</f>
        <v>1800.5</v>
      </c>
      <c r="C8119" s="11">
        <v>2.6155448000000003E-4</v>
      </c>
      <c r="D8119" s="7">
        <f>Data_Warmte[[#This Row],[Fractie]]/MAX(Data_Warmte[Fractie])</f>
        <v>0.63323280546356164</v>
      </c>
    </row>
    <row r="8120" spans="1:4" x14ac:dyDescent="0.25">
      <c r="A8120" s="10">
        <v>44169.541666666664</v>
      </c>
      <c r="B8120" s="10">
        <f>DATE(1904,MONTH(Data_Warmte[[#This Row],[Datumtijd]]),DAY(Data_Warmte[[#This Row],[Datumtijd]]))+TIME(HOUR(Data_Warmte[[#This Row],[Datumtijd]]),MINUTE(Data_Warmte[[#This Row],[Datumtijd]]),SECOND(Data_Warmte[[#This Row],[Datumtijd]]))</f>
        <v>1800.5416666666667</v>
      </c>
      <c r="C8120" s="11">
        <v>2.5020590000000002E-4</v>
      </c>
      <c r="D8120" s="7">
        <f>Data_Warmte[[#This Row],[Fractie]]/MAX(Data_Warmte[Fractie])</f>
        <v>0.60575748502008209</v>
      </c>
    </row>
    <row r="8121" spans="1:4" x14ac:dyDescent="0.25">
      <c r="A8121" s="10">
        <v>44169.583333333336</v>
      </c>
      <c r="B8121" s="10">
        <f>DATE(1904,MONTH(Data_Warmte[[#This Row],[Datumtijd]]),DAY(Data_Warmte[[#This Row],[Datumtijd]]))+TIME(HOUR(Data_Warmte[[#This Row],[Datumtijd]]),MINUTE(Data_Warmte[[#This Row],[Datumtijd]]),SECOND(Data_Warmte[[#This Row],[Datumtijd]]))</f>
        <v>1800.5833333333333</v>
      </c>
      <c r="C8121" s="11">
        <v>2.4346079999999998E-4</v>
      </c>
      <c r="D8121" s="7">
        <f>Data_Warmte[[#This Row],[Fractie]]/MAX(Data_Warmte[Fractie])</f>
        <v>0.58942735526611156</v>
      </c>
    </row>
    <row r="8122" spans="1:4" x14ac:dyDescent="0.25">
      <c r="A8122" s="10">
        <v>44169.625</v>
      </c>
      <c r="B8122" s="10">
        <f>DATE(1904,MONTH(Data_Warmte[[#This Row],[Datumtijd]]),DAY(Data_Warmte[[#This Row],[Datumtijd]]))+TIME(HOUR(Data_Warmte[[#This Row],[Datumtijd]]),MINUTE(Data_Warmte[[#This Row],[Datumtijd]]),SECOND(Data_Warmte[[#This Row],[Datumtijd]]))</f>
        <v>1800.625</v>
      </c>
      <c r="C8122" s="11">
        <v>2.4808722000000001E-4</v>
      </c>
      <c r="D8122" s="7">
        <f>Data_Warmte[[#This Row],[Fractie]]/MAX(Data_Warmte[Fractie])</f>
        <v>0.60062808452088379</v>
      </c>
    </row>
    <row r="8123" spans="1:4" x14ac:dyDescent="0.25">
      <c r="A8123" s="10">
        <v>44169.666666666664</v>
      </c>
      <c r="B8123" s="10">
        <f>DATE(1904,MONTH(Data_Warmte[[#This Row],[Datumtijd]]),DAY(Data_Warmte[[#This Row],[Datumtijd]]))+TIME(HOUR(Data_Warmte[[#This Row],[Datumtijd]]),MINUTE(Data_Warmte[[#This Row],[Datumtijd]]),SECOND(Data_Warmte[[#This Row],[Datumtijd]]))</f>
        <v>1800.6666666666667</v>
      </c>
      <c r="C8123" s="11">
        <v>2.6562324999999996E-4</v>
      </c>
      <c r="D8123" s="7">
        <f>Data_Warmte[[#This Row],[Fractie]]/MAX(Data_Warmte[Fractie])</f>
        <v>0.64308344400695783</v>
      </c>
    </row>
    <row r="8124" spans="1:4" x14ac:dyDescent="0.25">
      <c r="A8124" s="10">
        <v>44169.708333333336</v>
      </c>
      <c r="B8124" s="10">
        <f>DATE(1904,MONTH(Data_Warmte[[#This Row],[Datumtijd]]),DAY(Data_Warmte[[#This Row],[Datumtijd]]))+TIME(HOUR(Data_Warmte[[#This Row],[Datumtijd]]),MINUTE(Data_Warmte[[#This Row],[Datumtijd]]),SECOND(Data_Warmte[[#This Row],[Datumtijd]]))</f>
        <v>1800.7083333333333</v>
      </c>
      <c r="C8124" s="11">
        <v>2.9879739999999998E-4</v>
      </c>
      <c r="D8124" s="7">
        <f>Data_Warmte[[#This Row],[Fractie]]/MAX(Data_Warmte[Fractie])</f>
        <v>0.72339925459207577</v>
      </c>
    </row>
    <row r="8125" spans="1:4" x14ac:dyDescent="0.25">
      <c r="A8125" s="10">
        <v>44169.75</v>
      </c>
      <c r="B8125" s="10">
        <f>DATE(1904,MONTH(Data_Warmte[[#This Row],[Datumtijd]]),DAY(Data_Warmte[[#This Row],[Datumtijd]]))+TIME(HOUR(Data_Warmte[[#This Row],[Datumtijd]]),MINUTE(Data_Warmte[[#This Row],[Datumtijd]]),SECOND(Data_Warmte[[#This Row],[Datumtijd]]))</f>
        <v>1800.75</v>
      </c>
      <c r="C8125" s="11">
        <v>3.1702750000000001E-4</v>
      </c>
      <c r="D8125" s="7">
        <f>Data_Warmte[[#This Row],[Fractie]]/MAX(Data_Warmte[Fractie])</f>
        <v>0.76753498251721508</v>
      </c>
    </row>
    <row r="8126" spans="1:4" x14ac:dyDescent="0.25">
      <c r="A8126" s="10">
        <v>44169.791666666664</v>
      </c>
      <c r="B8126" s="10">
        <f>DATE(1904,MONTH(Data_Warmte[[#This Row],[Datumtijd]]),DAY(Data_Warmte[[#This Row],[Datumtijd]]))+TIME(HOUR(Data_Warmte[[#This Row],[Datumtijd]]),MINUTE(Data_Warmte[[#This Row],[Datumtijd]]),SECOND(Data_Warmte[[#This Row],[Datumtijd]]))</f>
        <v>1800.7916666666667</v>
      </c>
      <c r="C8126" s="11">
        <v>3.0232703999999997E-4</v>
      </c>
      <c r="D8126" s="7">
        <f>Data_Warmte[[#This Row],[Fractie]]/MAX(Data_Warmte[Fractie])</f>
        <v>0.73194464001035031</v>
      </c>
    </row>
    <row r="8127" spans="1:4" x14ac:dyDescent="0.25">
      <c r="A8127" s="10">
        <v>44169.833333333336</v>
      </c>
      <c r="B8127" s="10">
        <f>DATE(1904,MONTH(Data_Warmte[[#This Row],[Datumtijd]]),DAY(Data_Warmte[[#This Row],[Datumtijd]]))+TIME(HOUR(Data_Warmte[[#This Row],[Datumtijd]]),MINUTE(Data_Warmte[[#This Row],[Datumtijd]]),SECOND(Data_Warmte[[#This Row],[Datumtijd]]))</f>
        <v>1800.8333333333333</v>
      </c>
      <c r="C8127" s="11">
        <v>2.8823471999999995E-4</v>
      </c>
      <c r="D8127" s="7">
        <f>Data_Warmte[[#This Row],[Fractie]]/MAX(Data_Warmte[Fractie])</f>
        <v>0.69782662632123182</v>
      </c>
    </row>
    <row r="8128" spans="1:4" x14ac:dyDescent="0.25">
      <c r="A8128" s="10">
        <v>44169.875</v>
      </c>
      <c r="B8128" s="10">
        <f>DATE(1904,MONTH(Data_Warmte[[#This Row],[Datumtijd]]),DAY(Data_Warmte[[#This Row],[Datumtijd]]))+TIME(HOUR(Data_Warmte[[#This Row],[Datumtijd]]),MINUTE(Data_Warmte[[#This Row],[Datumtijd]]),SECOND(Data_Warmte[[#This Row],[Datumtijd]]))</f>
        <v>1800.875</v>
      </c>
      <c r="C8128" s="11">
        <v>2.5726600000000003E-4</v>
      </c>
      <c r="D8128" s="7">
        <f>Data_Warmte[[#This Row],[Fractie]]/MAX(Data_Warmte[Fractie])</f>
        <v>0.62285024110613074</v>
      </c>
    </row>
    <row r="8129" spans="1:4" x14ac:dyDescent="0.25">
      <c r="A8129" s="10">
        <v>44169.916666666664</v>
      </c>
      <c r="B8129" s="10">
        <f>DATE(1904,MONTH(Data_Warmte[[#This Row],[Datumtijd]]),DAY(Data_Warmte[[#This Row],[Datumtijd]]))+TIME(HOUR(Data_Warmte[[#This Row],[Datumtijd]]),MINUTE(Data_Warmte[[#This Row],[Datumtijd]]),SECOND(Data_Warmte[[#This Row],[Datumtijd]]))</f>
        <v>1800.9166666666667</v>
      </c>
      <c r="C8129" s="11">
        <v>2.1685394999999998E-4</v>
      </c>
      <c r="D8129" s="7">
        <f>Data_Warmte[[#This Row],[Fractie]]/MAX(Data_Warmte[Fractie])</f>
        <v>0.5250112142386355</v>
      </c>
    </row>
    <row r="8130" spans="1:4" x14ac:dyDescent="0.25">
      <c r="A8130" s="10">
        <v>44169.958333333336</v>
      </c>
      <c r="B8130" s="10">
        <f>DATE(1904,MONTH(Data_Warmte[[#This Row],[Datumtijd]]),DAY(Data_Warmte[[#This Row],[Datumtijd]]))+TIME(HOUR(Data_Warmte[[#This Row],[Datumtijd]]),MINUTE(Data_Warmte[[#This Row],[Datumtijd]]),SECOND(Data_Warmte[[#This Row],[Datumtijd]]))</f>
        <v>1800.9583333333333</v>
      </c>
      <c r="C8130" s="11">
        <v>1.5438912000000001E-4</v>
      </c>
      <c r="D8130" s="7">
        <f>Data_Warmte[[#This Row],[Fractie]]/MAX(Data_Warmte[Fractie])</f>
        <v>0.37378161364565604</v>
      </c>
    </row>
    <row r="8131" spans="1:4" x14ac:dyDescent="0.25">
      <c r="A8131" s="10">
        <v>44170</v>
      </c>
      <c r="B8131" s="10">
        <f>DATE(1904,MONTH(Data_Warmte[[#This Row],[Datumtijd]]),DAY(Data_Warmte[[#This Row],[Datumtijd]]))+TIME(HOUR(Data_Warmte[[#This Row],[Datumtijd]]),MINUTE(Data_Warmte[[#This Row],[Datumtijd]]),SECOND(Data_Warmte[[#This Row],[Datumtijd]]))</f>
        <v>1801</v>
      </c>
      <c r="C8131" s="11">
        <v>9.2615159999999991E-5</v>
      </c>
      <c r="D8131" s="7">
        <f>Data_Warmte[[#This Row],[Fractie]]/MAX(Data_Warmte[Fractie])</f>
        <v>0.22422463417662211</v>
      </c>
    </row>
    <row r="8132" spans="1:4" x14ac:dyDescent="0.25">
      <c r="A8132" s="10">
        <v>44170.041666666664</v>
      </c>
      <c r="B8132" s="10">
        <f>DATE(1904,MONTH(Data_Warmte[[#This Row],[Datumtijd]]),DAY(Data_Warmte[[#This Row],[Datumtijd]]))+TIME(HOUR(Data_Warmte[[#This Row],[Datumtijd]]),MINUTE(Data_Warmte[[#This Row],[Datumtijd]]),SECOND(Data_Warmte[[#This Row],[Datumtijd]]))</f>
        <v>1801.0416666666667</v>
      </c>
      <c r="C8132" s="11">
        <v>8.1506960000000001E-5</v>
      </c>
      <c r="D8132" s="7">
        <f>Data_Warmte[[#This Row],[Fractie]]/MAX(Data_Warmte[Fractie])</f>
        <v>0.19733128236077735</v>
      </c>
    </row>
    <row r="8133" spans="1:4" x14ac:dyDescent="0.25">
      <c r="A8133" s="10">
        <v>44170.083333333336</v>
      </c>
      <c r="B8133" s="10">
        <f>DATE(1904,MONTH(Data_Warmte[[#This Row],[Datumtijd]]),DAY(Data_Warmte[[#This Row],[Datumtijd]]))+TIME(HOUR(Data_Warmte[[#This Row],[Datumtijd]]),MINUTE(Data_Warmte[[#This Row],[Datumtijd]]),SECOND(Data_Warmte[[#This Row],[Datumtijd]]))</f>
        <v>1801.0833333333333</v>
      </c>
      <c r="C8133" s="11">
        <v>7.6251539999999996E-5</v>
      </c>
      <c r="D8133" s="7">
        <f>Data_Warmte[[#This Row],[Fractie]]/MAX(Data_Warmte[Fractie])</f>
        <v>0.18460772147782359</v>
      </c>
    </row>
    <row r="8134" spans="1:4" x14ac:dyDescent="0.25">
      <c r="A8134" s="10">
        <v>44170.125</v>
      </c>
      <c r="B8134" s="10">
        <f>DATE(1904,MONTH(Data_Warmte[[#This Row],[Datumtijd]]),DAY(Data_Warmte[[#This Row],[Datumtijd]]))+TIME(HOUR(Data_Warmte[[#This Row],[Datumtijd]]),MINUTE(Data_Warmte[[#This Row],[Datumtijd]]),SECOND(Data_Warmte[[#This Row],[Datumtijd]]))</f>
        <v>1801.125</v>
      </c>
      <c r="C8134" s="11">
        <v>8.1018799999999991E-5</v>
      </c>
      <c r="D8134" s="7">
        <f>Data_Warmte[[#This Row],[Fractie]]/MAX(Data_Warmte[Fractie])</f>
        <v>0.19614942943929387</v>
      </c>
    </row>
    <row r="8135" spans="1:4" x14ac:dyDescent="0.25">
      <c r="A8135" s="10">
        <v>44170.166666666664</v>
      </c>
      <c r="B8135" s="10">
        <f>DATE(1904,MONTH(Data_Warmte[[#This Row],[Datumtijd]]),DAY(Data_Warmte[[#This Row],[Datumtijd]]))+TIME(HOUR(Data_Warmte[[#This Row],[Datumtijd]]),MINUTE(Data_Warmte[[#This Row],[Datumtijd]]),SECOND(Data_Warmte[[#This Row],[Datumtijd]]))</f>
        <v>1801.1666666666667</v>
      </c>
      <c r="C8135" s="11">
        <v>8.7561559999999996E-5</v>
      </c>
      <c r="D8135" s="7">
        <f>Data_Warmte[[#This Row],[Fractie]]/MAX(Data_Warmte[Fractie])</f>
        <v>0.21198968677411287</v>
      </c>
    </row>
    <row r="8136" spans="1:4" x14ac:dyDescent="0.25">
      <c r="A8136" s="10">
        <v>44170.208333333336</v>
      </c>
      <c r="B8136" s="10">
        <f>DATE(1904,MONTH(Data_Warmte[[#This Row],[Datumtijd]]),DAY(Data_Warmte[[#This Row],[Datumtijd]]))+TIME(HOUR(Data_Warmte[[#This Row],[Datumtijd]]),MINUTE(Data_Warmte[[#This Row],[Datumtijd]]),SECOND(Data_Warmte[[#This Row],[Datumtijd]]))</f>
        <v>1801.2083333333333</v>
      </c>
      <c r="C8136" s="11">
        <v>9.8933450000000001E-5</v>
      </c>
      <c r="D8136" s="7">
        <f>Data_Warmte[[#This Row],[Fractie]]/MAX(Data_Warmte[Fractie])</f>
        <v>0.23952144156616623</v>
      </c>
    </row>
    <row r="8137" spans="1:4" x14ac:dyDescent="0.25">
      <c r="A8137" s="10">
        <v>44170.25</v>
      </c>
      <c r="B8137" s="10">
        <f>DATE(1904,MONTH(Data_Warmte[[#This Row],[Datumtijd]]),DAY(Data_Warmte[[#This Row],[Datumtijd]]))+TIME(HOUR(Data_Warmte[[#This Row],[Datumtijd]]),MINUTE(Data_Warmte[[#This Row],[Datumtijd]]),SECOND(Data_Warmte[[#This Row],[Datumtijd]]))</f>
        <v>1801.25</v>
      </c>
      <c r="C8137" s="11">
        <v>1.2552685000000001E-4</v>
      </c>
      <c r="D8137" s="7">
        <f>Data_Warmte[[#This Row],[Fractie]]/MAX(Data_Warmte[Fractie])</f>
        <v>0.30390501965978056</v>
      </c>
    </row>
    <row r="8138" spans="1:4" x14ac:dyDescent="0.25">
      <c r="A8138" s="10">
        <v>44170.291666666664</v>
      </c>
      <c r="B8138" s="10">
        <f>DATE(1904,MONTH(Data_Warmte[[#This Row],[Datumtijd]]),DAY(Data_Warmte[[#This Row],[Datumtijd]]))+TIME(HOUR(Data_Warmte[[#This Row],[Datumtijd]]),MINUTE(Data_Warmte[[#This Row],[Datumtijd]]),SECOND(Data_Warmte[[#This Row],[Datumtijd]]))</f>
        <v>1801.2916666666667</v>
      </c>
      <c r="C8138" s="11">
        <v>1.8774112000000001E-4</v>
      </c>
      <c r="D8138" s="7">
        <f>Data_Warmte[[#This Row],[Fractie]]/MAX(Data_Warmte[Fractie])</f>
        <v>0.45452800547890126</v>
      </c>
    </row>
    <row r="8139" spans="1:4" x14ac:dyDescent="0.25">
      <c r="A8139" s="10">
        <v>44170.333333333336</v>
      </c>
      <c r="B8139" s="10">
        <f>DATE(1904,MONTH(Data_Warmte[[#This Row],[Datumtijd]]),DAY(Data_Warmte[[#This Row],[Datumtijd]]))+TIME(HOUR(Data_Warmte[[#This Row],[Datumtijd]]),MINUTE(Data_Warmte[[#This Row],[Datumtijd]]),SECOND(Data_Warmte[[#This Row],[Datumtijd]]))</f>
        <v>1801.3333333333333</v>
      </c>
      <c r="C8139" s="11">
        <v>2.7494178000000004E-4</v>
      </c>
      <c r="D8139" s="7">
        <f>Data_Warmte[[#This Row],[Fractie]]/MAX(Data_Warmte[Fractie])</f>
        <v>0.66564394036969032</v>
      </c>
    </row>
    <row r="8140" spans="1:4" x14ac:dyDescent="0.25">
      <c r="A8140" s="10">
        <v>44170.375</v>
      </c>
      <c r="B8140" s="10">
        <f>DATE(1904,MONTH(Data_Warmte[[#This Row],[Datumtijd]]),DAY(Data_Warmte[[#This Row],[Datumtijd]]))+TIME(HOUR(Data_Warmte[[#This Row],[Datumtijd]]),MINUTE(Data_Warmte[[#This Row],[Datumtijd]]),SECOND(Data_Warmte[[#This Row],[Datumtijd]]))</f>
        <v>1801.375</v>
      </c>
      <c r="C8140" s="11">
        <v>3.3690857999999998E-4</v>
      </c>
      <c r="D8140" s="7">
        <f>Data_Warmte[[#This Row],[Fractie]]/MAX(Data_Warmte[Fractie])</f>
        <v>0.81566779241611442</v>
      </c>
    </row>
    <row r="8141" spans="1:4" x14ac:dyDescent="0.25">
      <c r="A8141" s="10">
        <v>44170.416666666664</v>
      </c>
      <c r="B8141" s="10">
        <f>DATE(1904,MONTH(Data_Warmte[[#This Row],[Datumtijd]]),DAY(Data_Warmte[[#This Row],[Datumtijd]]))+TIME(HOUR(Data_Warmte[[#This Row],[Datumtijd]]),MINUTE(Data_Warmte[[#This Row],[Datumtijd]]),SECOND(Data_Warmte[[#This Row],[Datumtijd]]))</f>
        <v>1801.4166666666667</v>
      </c>
      <c r="C8141" s="11">
        <v>3.5160695000000002E-4</v>
      </c>
      <c r="D8141" s="7">
        <f>Data_Warmte[[#This Row],[Fractie]]/MAX(Data_Warmte[Fractie])</f>
        <v>0.85125307495779168</v>
      </c>
    </row>
    <row r="8142" spans="1:4" x14ac:dyDescent="0.25">
      <c r="A8142" s="10">
        <v>44170.458333333336</v>
      </c>
      <c r="B8142" s="10">
        <f>DATE(1904,MONTH(Data_Warmte[[#This Row],[Datumtijd]]),DAY(Data_Warmte[[#This Row],[Datumtijd]]))+TIME(HOUR(Data_Warmte[[#This Row],[Datumtijd]]),MINUTE(Data_Warmte[[#This Row],[Datumtijd]]),SECOND(Data_Warmte[[#This Row],[Datumtijd]]))</f>
        <v>1801.4583333333333</v>
      </c>
      <c r="C8142" s="11">
        <v>3.2411542999999994E-4</v>
      </c>
      <c r="D8142" s="7">
        <f>Data_Warmte[[#This Row],[Fractie]]/MAX(Data_Warmte[Fractie])</f>
        <v>0.78469511603444364</v>
      </c>
    </row>
    <row r="8143" spans="1:4" x14ac:dyDescent="0.25">
      <c r="A8143" s="10">
        <v>44170.5</v>
      </c>
      <c r="B8143" s="10">
        <f>DATE(1904,MONTH(Data_Warmte[[#This Row],[Datumtijd]]),DAY(Data_Warmte[[#This Row],[Datumtijd]]))+TIME(HOUR(Data_Warmte[[#This Row],[Datumtijd]]),MINUTE(Data_Warmte[[#This Row],[Datumtijd]]),SECOND(Data_Warmte[[#This Row],[Datumtijd]]))</f>
        <v>1801.5</v>
      </c>
      <c r="C8143" s="11">
        <v>2.9436112000000005E-4</v>
      </c>
      <c r="D8143" s="7">
        <f>Data_Warmte[[#This Row],[Fractie]]/MAX(Data_Warmte[Fractie])</f>
        <v>0.71265886111756194</v>
      </c>
    </row>
    <row r="8144" spans="1:4" x14ac:dyDescent="0.25">
      <c r="A8144" s="10">
        <v>44170.541666666664</v>
      </c>
      <c r="B8144" s="10">
        <f>DATE(1904,MONTH(Data_Warmte[[#This Row],[Datumtijd]]),DAY(Data_Warmte[[#This Row],[Datumtijd]]))+TIME(HOUR(Data_Warmte[[#This Row],[Datumtijd]]),MINUTE(Data_Warmte[[#This Row],[Datumtijd]]),SECOND(Data_Warmte[[#This Row],[Datumtijd]]))</f>
        <v>1801.5416666666667</v>
      </c>
      <c r="C8144" s="11">
        <v>2.6998320000000002E-4</v>
      </c>
      <c r="D8144" s="7">
        <f>Data_Warmte[[#This Row],[Fractie]]/MAX(Data_Warmte[Fractie])</f>
        <v>0.65363903980551141</v>
      </c>
    </row>
    <row r="8145" spans="1:4" x14ac:dyDescent="0.25">
      <c r="A8145" s="10">
        <v>44170.583333333336</v>
      </c>
      <c r="B8145" s="10">
        <f>DATE(1904,MONTH(Data_Warmte[[#This Row],[Datumtijd]]),DAY(Data_Warmte[[#This Row],[Datumtijd]]))+TIME(HOUR(Data_Warmte[[#This Row],[Datumtijd]]),MINUTE(Data_Warmte[[#This Row],[Datumtijd]]),SECOND(Data_Warmte[[#This Row],[Datumtijd]]))</f>
        <v>1801.5833333333333</v>
      </c>
      <c r="C8145" s="11">
        <v>2.5320724000000005E-4</v>
      </c>
      <c r="D8145" s="7">
        <f>Data_Warmte[[#This Row],[Fractie]]/MAX(Data_Warmte[Fractie])</f>
        <v>0.6130238371328427</v>
      </c>
    </row>
    <row r="8146" spans="1:4" x14ac:dyDescent="0.25">
      <c r="A8146" s="10">
        <v>44170.625</v>
      </c>
      <c r="B8146" s="10">
        <f>DATE(1904,MONTH(Data_Warmte[[#This Row],[Datumtijd]]),DAY(Data_Warmte[[#This Row],[Datumtijd]]))+TIME(HOUR(Data_Warmte[[#This Row],[Datumtijd]]),MINUTE(Data_Warmte[[#This Row],[Datumtijd]]),SECOND(Data_Warmte[[#This Row],[Datumtijd]]))</f>
        <v>1801.625</v>
      </c>
      <c r="C8146" s="11">
        <v>2.4352687999999999E-4</v>
      </c>
      <c r="D8146" s="7">
        <f>Data_Warmte[[#This Row],[Fractie]]/MAX(Data_Warmte[Fractie])</f>
        <v>0.58958733732332969</v>
      </c>
    </row>
    <row r="8147" spans="1:4" x14ac:dyDescent="0.25">
      <c r="A8147" s="10">
        <v>44170.666666666664</v>
      </c>
      <c r="B8147" s="10">
        <f>DATE(1904,MONTH(Data_Warmte[[#This Row],[Datumtijd]]),DAY(Data_Warmte[[#This Row],[Datumtijd]]))+TIME(HOUR(Data_Warmte[[#This Row],[Datumtijd]]),MINUTE(Data_Warmte[[#This Row],[Datumtijd]]),SECOND(Data_Warmte[[#This Row],[Datumtijd]]))</f>
        <v>1801.6666666666667</v>
      </c>
      <c r="C8147" s="11">
        <v>2.5029434000000002E-4</v>
      </c>
      <c r="D8147" s="7">
        <f>Data_Warmte[[#This Row],[Fractie]]/MAX(Data_Warmte[Fractie])</f>
        <v>0.60597160144169793</v>
      </c>
    </row>
    <row r="8148" spans="1:4" x14ac:dyDescent="0.25">
      <c r="A8148" s="10">
        <v>44170.708333333336</v>
      </c>
      <c r="B8148" s="10">
        <f>DATE(1904,MONTH(Data_Warmte[[#This Row],[Datumtijd]]),DAY(Data_Warmte[[#This Row],[Datumtijd]]))+TIME(HOUR(Data_Warmte[[#This Row],[Datumtijd]]),MINUTE(Data_Warmte[[#This Row],[Datumtijd]]),SECOND(Data_Warmte[[#This Row],[Datumtijd]]))</f>
        <v>1801.7083333333333</v>
      </c>
      <c r="C8148" s="11">
        <v>2.7625646000000001E-4</v>
      </c>
      <c r="D8148" s="7">
        <f>Data_Warmte[[#This Row],[Fractie]]/MAX(Data_Warmte[Fractie])</f>
        <v>0.66882682794510795</v>
      </c>
    </row>
    <row r="8149" spans="1:4" x14ac:dyDescent="0.25">
      <c r="A8149" s="10">
        <v>44170.75</v>
      </c>
      <c r="B8149" s="10">
        <f>DATE(1904,MONTH(Data_Warmte[[#This Row],[Datumtijd]]),DAY(Data_Warmte[[#This Row],[Datumtijd]]))+TIME(HOUR(Data_Warmte[[#This Row],[Datumtijd]]),MINUTE(Data_Warmte[[#This Row],[Datumtijd]]),SECOND(Data_Warmte[[#This Row],[Datumtijd]]))</f>
        <v>1801.75</v>
      </c>
      <c r="C8149" s="11">
        <v>2.9114221999999997E-4</v>
      </c>
      <c r="D8149" s="7">
        <f>Data_Warmte[[#This Row],[Fractie]]/MAX(Data_Warmte[Fractie])</f>
        <v>0.70486578841811243</v>
      </c>
    </row>
    <row r="8150" spans="1:4" x14ac:dyDescent="0.25">
      <c r="A8150" s="10">
        <v>44170.791666666664</v>
      </c>
      <c r="B8150" s="10">
        <f>DATE(1904,MONTH(Data_Warmte[[#This Row],[Datumtijd]]),DAY(Data_Warmte[[#This Row],[Datumtijd]]))+TIME(HOUR(Data_Warmte[[#This Row],[Datumtijd]]),MINUTE(Data_Warmte[[#This Row],[Datumtijd]]),SECOND(Data_Warmte[[#This Row],[Datumtijd]]))</f>
        <v>1801.7916666666667</v>
      </c>
      <c r="C8150" s="11">
        <v>2.8274296000000001E-4</v>
      </c>
      <c r="D8150" s="7">
        <f>Data_Warmte[[#This Row],[Fractie]]/MAX(Data_Warmte[Fractie])</f>
        <v>0.68453087779598187</v>
      </c>
    </row>
    <row r="8151" spans="1:4" x14ac:dyDescent="0.25">
      <c r="A8151" s="10">
        <v>44170.833333333336</v>
      </c>
      <c r="B8151" s="10">
        <f>DATE(1904,MONTH(Data_Warmte[[#This Row],[Datumtijd]]),DAY(Data_Warmte[[#This Row],[Datumtijd]]))+TIME(HOUR(Data_Warmte[[#This Row],[Datumtijd]]),MINUTE(Data_Warmte[[#This Row],[Datumtijd]]),SECOND(Data_Warmte[[#This Row],[Datumtijd]]))</f>
        <v>1801.8333333333333</v>
      </c>
      <c r="C8151" s="11">
        <v>2.6815440000000002E-4</v>
      </c>
      <c r="D8151" s="7">
        <f>Data_Warmte[[#This Row],[Fractie]]/MAX(Data_Warmte[Fractie])</f>
        <v>0.6492114492147032</v>
      </c>
    </row>
    <row r="8152" spans="1:4" x14ac:dyDescent="0.25">
      <c r="A8152" s="10">
        <v>44170.875</v>
      </c>
      <c r="B8152" s="10">
        <f>DATE(1904,MONTH(Data_Warmte[[#This Row],[Datumtijd]]),DAY(Data_Warmte[[#This Row],[Datumtijd]]))+TIME(HOUR(Data_Warmte[[#This Row],[Datumtijd]]),MINUTE(Data_Warmte[[#This Row],[Datumtijd]]),SECOND(Data_Warmte[[#This Row],[Datumtijd]]))</f>
        <v>1801.875</v>
      </c>
      <c r="C8152" s="11">
        <v>2.4341779999999998E-4</v>
      </c>
      <c r="D8152" s="7">
        <f>Data_Warmte[[#This Row],[Fractie]]/MAX(Data_Warmte[Fractie])</f>
        <v>0.58932325071919289</v>
      </c>
    </row>
    <row r="8153" spans="1:4" x14ac:dyDescent="0.25">
      <c r="A8153" s="10">
        <v>44170.916666666664</v>
      </c>
      <c r="B8153" s="10">
        <f>DATE(1904,MONTH(Data_Warmte[[#This Row],[Datumtijd]]),DAY(Data_Warmte[[#This Row],[Datumtijd]]))+TIME(HOUR(Data_Warmte[[#This Row],[Datumtijd]]),MINUTE(Data_Warmte[[#This Row],[Datumtijd]]),SECOND(Data_Warmte[[#This Row],[Datumtijd]]))</f>
        <v>1801.9166666666667</v>
      </c>
      <c r="C8153" s="11">
        <v>2.1514595999999999E-4</v>
      </c>
      <c r="D8153" s="7">
        <f>Data_Warmte[[#This Row],[Fractie]]/MAX(Data_Warmte[Fractie])</f>
        <v>0.52087610900394898</v>
      </c>
    </row>
    <row r="8154" spans="1:4" x14ac:dyDescent="0.25">
      <c r="A8154" s="10">
        <v>44170.958333333336</v>
      </c>
      <c r="B8154" s="10">
        <f>DATE(1904,MONTH(Data_Warmte[[#This Row],[Datumtijd]]),DAY(Data_Warmte[[#This Row],[Datumtijd]]))+TIME(HOUR(Data_Warmte[[#This Row],[Datumtijd]]),MINUTE(Data_Warmte[[#This Row],[Datumtijd]]),SECOND(Data_Warmte[[#This Row],[Datumtijd]]))</f>
        <v>1801.9583333333333</v>
      </c>
      <c r="C8154" s="11">
        <v>1.730732E-4</v>
      </c>
      <c r="D8154" s="7">
        <f>Data_Warmte[[#This Row],[Fractie]]/MAX(Data_Warmte[Fractie])</f>
        <v>0.41901644348265832</v>
      </c>
    </row>
    <row r="8155" spans="1:4" x14ac:dyDescent="0.25">
      <c r="A8155" s="10">
        <v>44171</v>
      </c>
      <c r="B8155" s="10">
        <f>DATE(1904,MONTH(Data_Warmte[[#This Row],[Datumtijd]]),DAY(Data_Warmte[[#This Row],[Datumtijd]]))+TIME(HOUR(Data_Warmte[[#This Row],[Datumtijd]]),MINUTE(Data_Warmte[[#This Row],[Datumtijd]]),SECOND(Data_Warmte[[#This Row],[Datumtijd]]))</f>
        <v>1802</v>
      </c>
      <c r="C8155" s="11">
        <v>1.1480243999999999E-4</v>
      </c>
      <c r="D8155" s="7">
        <f>Data_Warmte[[#This Row],[Fractie]]/MAX(Data_Warmte[Fractie])</f>
        <v>0.27794083724072399</v>
      </c>
    </row>
    <row r="8156" spans="1:4" x14ac:dyDescent="0.25">
      <c r="A8156" s="10">
        <v>44171.041666666664</v>
      </c>
      <c r="B8156" s="10">
        <f>DATE(1904,MONTH(Data_Warmte[[#This Row],[Datumtijd]]),DAY(Data_Warmte[[#This Row],[Datumtijd]]))+TIME(HOUR(Data_Warmte[[#This Row],[Datumtijd]]),MINUTE(Data_Warmte[[#This Row],[Datumtijd]]),SECOND(Data_Warmte[[#This Row],[Datumtijd]]))</f>
        <v>1802.0416666666667</v>
      </c>
      <c r="C8156" s="11">
        <v>8.7423950000000005E-5</v>
      </c>
      <c r="D8156" s="7">
        <f>Data_Warmte[[#This Row],[Fractie]]/MAX(Data_Warmte[Fractie])</f>
        <v>0.21165652801361359</v>
      </c>
    </row>
    <row r="8157" spans="1:4" x14ac:dyDescent="0.25">
      <c r="A8157" s="10">
        <v>44171.083333333336</v>
      </c>
      <c r="B8157" s="10">
        <f>DATE(1904,MONTH(Data_Warmte[[#This Row],[Datumtijd]]),DAY(Data_Warmte[[#This Row],[Datumtijd]]))+TIME(HOUR(Data_Warmte[[#This Row],[Datumtijd]]),MINUTE(Data_Warmte[[#This Row],[Datumtijd]]),SECOND(Data_Warmte[[#This Row],[Datumtijd]]))</f>
        <v>1802.0833333333333</v>
      </c>
      <c r="C8157" s="11">
        <v>8.1757850000000002E-5</v>
      </c>
      <c r="D8157" s="7">
        <f>Data_Warmte[[#This Row],[Fractie]]/MAX(Data_Warmte[Fractie])</f>
        <v>0.19793869607650785</v>
      </c>
    </row>
    <row r="8158" spans="1:4" x14ac:dyDescent="0.25">
      <c r="A8158" s="10">
        <v>44171.125</v>
      </c>
      <c r="B8158" s="10">
        <f>DATE(1904,MONTH(Data_Warmte[[#This Row],[Datumtijd]]),DAY(Data_Warmte[[#This Row],[Datumtijd]]))+TIME(HOUR(Data_Warmte[[#This Row],[Datumtijd]]),MINUTE(Data_Warmte[[#This Row],[Datumtijd]]),SECOND(Data_Warmte[[#This Row],[Datumtijd]]))</f>
        <v>1802.125</v>
      </c>
      <c r="C8158" s="11">
        <v>8.2274439999999996E-5</v>
      </c>
      <c r="D8158" s="7">
        <f>Data_Warmte[[#This Row],[Fractie]]/MAX(Data_Warmte[Fractie])</f>
        <v>0.19918937905075634</v>
      </c>
    </row>
    <row r="8159" spans="1:4" x14ac:dyDescent="0.25">
      <c r="A8159" s="10">
        <v>44171.166666666664</v>
      </c>
      <c r="B8159" s="10">
        <f>DATE(1904,MONTH(Data_Warmte[[#This Row],[Datumtijd]]),DAY(Data_Warmte[[#This Row],[Datumtijd]]))+TIME(HOUR(Data_Warmte[[#This Row],[Datumtijd]]),MINUTE(Data_Warmte[[#This Row],[Datumtijd]]),SECOND(Data_Warmte[[#This Row],[Datumtijd]]))</f>
        <v>1802.1666666666667</v>
      </c>
      <c r="C8159" s="11">
        <v>8.9808799999999993E-5</v>
      </c>
      <c r="D8159" s="7">
        <f>Data_Warmte[[#This Row],[Fractie]]/MAX(Data_Warmte[Fractie])</f>
        <v>0.21743033565823802</v>
      </c>
    </row>
    <row r="8160" spans="1:4" x14ac:dyDescent="0.25">
      <c r="A8160" s="10">
        <v>44171.208333333336</v>
      </c>
      <c r="B8160" s="10">
        <f>DATE(1904,MONTH(Data_Warmte[[#This Row],[Datumtijd]]),DAY(Data_Warmte[[#This Row],[Datumtijd]]))+TIME(HOUR(Data_Warmte[[#This Row],[Datumtijd]]),MINUTE(Data_Warmte[[#This Row],[Datumtijd]]),SECOND(Data_Warmte[[#This Row],[Datumtijd]]))</f>
        <v>1802.2083333333333</v>
      </c>
      <c r="C8160" s="11">
        <v>9.7354489999999997E-5</v>
      </c>
      <c r="D8160" s="7">
        <f>Data_Warmte[[#This Row],[Fractie]]/MAX(Data_Warmte[Fractie])</f>
        <v>0.23569872260331479</v>
      </c>
    </row>
    <row r="8161" spans="1:4" x14ac:dyDescent="0.25">
      <c r="A8161" s="10">
        <v>44171.25</v>
      </c>
      <c r="B8161" s="10">
        <f>DATE(1904,MONTH(Data_Warmte[[#This Row],[Datumtijd]]),DAY(Data_Warmte[[#This Row],[Datumtijd]]))+TIME(HOUR(Data_Warmte[[#This Row],[Datumtijd]]),MINUTE(Data_Warmte[[#This Row],[Datumtijd]]),SECOND(Data_Warmte[[#This Row],[Datumtijd]]))</f>
        <v>1802.25</v>
      </c>
      <c r="C8161" s="11">
        <v>1.1981939999999999E-4</v>
      </c>
      <c r="D8161" s="7">
        <f>Data_Warmte[[#This Row],[Fractie]]/MAX(Data_Warmte[Fractie])</f>
        <v>0.29008707788511462</v>
      </c>
    </row>
    <row r="8162" spans="1:4" x14ac:dyDescent="0.25">
      <c r="A8162" s="10">
        <v>44171.291666666664</v>
      </c>
      <c r="B8162" s="10">
        <f>DATE(1904,MONTH(Data_Warmte[[#This Row],[Datumtijd]]),DAY(Data_Warmte[[#This Row],[Datumtijd]]))+TIME(HOUR(Data_Warmte[[#This Row],[Datumtijd]]),MINUTE(Data_Warmte[[#This Row],[Datumtijd]]),SECOND(Data_Warmte[[#This Row],[Datumtijd]]))</f>
        <v>1802.2916666666667</v>
      </c>
      <c r="C8162" s="11">
        <v>1.7319172000000003E-4</v>
      </c>
      <c r="D8162" s="7">
        <f>Data_Warmte[[#This Row],[Fractie]]/MAX(Data_Warmte[Fractie])</f>
        <v>0.41930338466639777</v>
      </c>
    </row>
    <row r="8163" spans="1:4" x14ac:dyDescent="0.25">
      <c r="A8163" s="10">
        <v>44171.333333333336</v>
      </c>
      <c r="B8163" s="10">
        <f>DATE(1904,MONTH(Data_Warmte[[#This Row],[Datumtijd]]),DAY(Data_Warmte[[#This Row],[Datumtijd]]))+TIME(HOUR(Data_Warmte[[#This Row],[Datumtijd]]),MINUTE(Data_Warmte[[#This Row],[Datumtijd]]),SECOND(Data_Warmte[[#This Row],[Datumtijd]]))</f>
        <v>1802.3333333333333</v>
      </c>
      <c r="C8163" s="11">
        <v>2.5195584E-4</v>
      </c>
      <c r="D8163" s="7">
        <f>Data_Warmte[[#This Row],[Fractie]]/MAX(Data_Warmte[Fractie])</f>
        <v>0.60999415271391355</v>
      </c>
    </row>
    <row r="8164" spans="1:4" x14ac:dyDescent="0.25">
      <c r="A8164" s="10">
        <v>44171.375</v>
      </c>
      <c r="B8164" s="10">
        <f>DATE(1904,MONTH(Data_Warmte[[#This Row],[Datumtijd]]),DAY(Data_Warmte[[#This Row],[Datumtijd]]))+TIME(HOUR(Data_Warmte[[#This Row],[Datumtijd]]),MINUTE(Data_Warmte[[#This Row],[Datumtijd]]),SECOND(Data_Warmte[[#This Row],[Datumtijd]]))</f>
        <v>1802.375</v>
      </c>
      <c r="C8164" s="11">
        <v>3.2272810000000002E-4</v>
      </c>
      <c r="D8164" s="7">
        <f>Data_Warmte[[#This Row],[Fractie]]/MAX(Data_Warmte[Fractie])</f>
        <v>0.78133634019545317</v>
      </c>
    </row>
    <row r="8165" spans="1:4" x14ac:dyDescent="0.25">
      <c r="A8165" s="10">
        <v>44171.416666666664</v>
      </c>
      <c r="B8165" s="10">
        <f>DATE(1904,MONTH(Data_Warmte[[#This Row],[Datumtijd]]),DAY(Data_Warmte[[#This Row],[Datumtijd]]))+TIME(HOUR(Data_Warmte[[#This Row],[Datumtijd]]),MINUTE(Data_Warmte[[#This Row],[Datumtijd]]),SECOND(Data_Warmte[[#This Row],[Datumtijd]]))</f>
        <v>1802.4166666666667</v>
      </c>
      <c r="C8165" s="11">
        <v>3.4471375999999996E-4</v>
      </c>
      <c r="D8165" s="7">
        <f>Data_Warmte[[#This Row],[Fractie]]/MAX(Data_Warmte[Fractie])</f>
        <v>0.83456441398630532</v>
      </c>
    </row>
    <row r="8166" spans="1:4" x14ac:dyDescent="0.25">
      <c r="A8166" s="10">
        <v>44171.458333333336</v>
      </c>
      <c r="B8166" s="10">
        <f>DATE(1904,MONTH(Data_Warmte[[#This Row],[Datumtijd]]),DAY(Data_Warmte[[#This Row],[Datumtijd]]))+TIME(HOUR(Data_Warmte[[#This Row],[Datumtijd]]),MINUTE(Data_Warmte[[#This Row],[Datumtijd]]),SECOND(Data_Warmte[[#This Row],[Datumtijd]]))</f>
        <v>1802.4583333333333</v>
      </c>
      <c r="C8166" s="11">
        <v>3.2286228999999997E-4</v>
      </c>
      <c r="D8166" s="7">
        <f>Data_Warmte[[#This Row],[Fractie]]/MAX(Data_Warmte[Fractie])</f>
        <v>0.78166121901291841</v>
      </c>
    </row>
    <row r="8167" spans="1:4" x14ac:dyDescent="0.25">
      <c r="A8167" s="10">
        <v>44171.5</v>
      </c>
      <c r="B8167" s="10">
        <f>DATE(1904,MONTH(Data_Warmte[[#This Row],[Datumtijd]]),DAY(Data_Warmte[[#This Row],[Datumtijd]]))+TIME(HOUR(Data_Warmte[[#This Row],[Datumtijd]]),MINUTE(Data_Warmte[[#This Row],[Datumtijd]]),SECOND(Data_Warmte[[#This Row],[Datumtijd]]))</f>
        <v>1802.5</v>
      </c>
      <c r="C8167" s="11">
        <v>2.9483168E-4</v>
      </c>
      <c r="D8167" s="7">
        <f>Data_Warmte[[#This Row],[Fractie]]/MAX(Data_Warmte[Fractie])</f>
        <v>0.71379810380588793</v>
      </c>
    </row>
    <row r="8168" spans="1:4" x14ac:dyDescent="0.25">
      <c r="A8168" s="10">
        <v>44171.541666666664</v>
      </c>
      <c r="B8168" s="10">
        <f>DATE(1904,MONTH(Data_Warmte[[#This Row],[Datumtijd]]),DAY(Data_Warmte[[#This Row],[Datumtijd]]))+TIME(HOUR(Data_Warmte[[#This Row],[Datumtijd]]),MINUTE(Data_Warmte[[#This Row],[Datumtijd]]),SECOND(Data_Warmte[[#This Row],[Datumtijd]]))</f>
        <v>1802.5416666666667</v>
      </c>
      <c r="C8168" s="11">
        <v>2.6129020999999999E-4</v>
      </c>
      <c r="D8168" s="7">
        <f>Data_Warmte[[#This Row],[Fractie]]/MAX(Data_Warmte[Fractie])</f>
        <v>0.63259299828648752</v>
      </c>
    </row>
    <row r="8169" spans="1:4" x14ac:dyDescent="0.25">
      <c r="A8169" s="10">
        <v>44171.583333333336</v>
      </c>
      <c r="B8169" s="10">
        <f>DATE(1904,MONTH(Data_Warmte[[#This Row],[Datumtijd]]),DAY(Data_Warmte[[#This Row],[Datumtijd]]))+TIME(HOUR(Data_Warmte[[#This Row],[Datumtijd]]),MINUTE(Data_Warmte[[#This Row],[Datumtijd]]),SECOND(Data_Warmte[[#This Row],[Datumtijd]]))</f>
        <v>1802.5833333333333</v>
      </c>
      <c r="C8169" s="11">
        <v>2.397442E-4</v>
      </c>
      <c r="D8169" s="7">
        <f>Data_Warmte[[#This Row],[Fractie]]/MAX(Data_Warmte[Fractie])</f>
        <v>0.58042933296197874</v>
      </c>
    </row>
    <row r="8170" spans="1:4" x14ac:dyDescent="0.25">
      <c r="A8170" s="10">
        <v>44171.625</v>
      </c>
      <c r="B8170" s="10">
        <f>DATE(1904,MONTH(Data_Warmte[[#This Row],[Datumtijd]]),DAY(Data_Warmte[[#This Row],[Datumtijd]]))+TIME(HOUR(Data_Warmte[[#This Row],[Datumtijd]]),MINUTE(Data_Warmte[[#This Row],[Datumtijd]]),SECOND(Data_Warmte[[#This Row],[Datumtijd]]))</f>
        <v>1802.625</v>
      </c>
      <c r="C8170" s="11">
        <v>2.2901728E-4</v>
      </c>
      <c r="D8170" s="7">
        <f>Data_Warmte[[#This Row],[Fractie]]/MAX(Data_Warmte[Fractie])</f>
        <v>0.55445907374262526</v>
      </c>
    </row>
    <row r="8171" spans="1:4" x14ac:dyDescent="0.25">
      <c r="A8171" s="10">
        <v>44171.666666666664</v>
      </c>
      <c r="B8171" s="10">
        <f>DATE(1904,MONTH(Data_Warmte[[#This Row],[Datumtijd]]),DAY(Data_Warmte[[#This Row],[Datumtijd]]))+TIME(HOUR(Data_Warmte[[#This Row],[Datumtijd]]),MINUTE(Data_Warmte[[#This Row],[Datumtijd]]),SECOND(Data_Warmte[[#This Row],[Datumtijd]]))</f>
        <v>1802.6666666666667</v>
      </c>
      <c r="C8171" s="11">
        <v>2.3337583000000001E-4</v>
      </c>
      <c r="D8171" s="7">
        <f>Data_Warmte[[#This Row],[Fractie]]/MAX(Data_Warmte[Fractie])</f>
        <v>0.56501128009081403</v>
      </c>
    </row>
    <row r="8172" spans="1:4" x14ac:dyDescent="0.25">
      <c r="A8172" s="10">
        <v>44171.708333333336</v>
      </c>
      <c r="B8172" s="10">
        <f>DATE(1904,MONTH(Data_Warmte[[#This Row],[Datumtijd]]),DAY(Data_Warmte[[#This Row],[Datumtijd]]))+TIME(HOUR(Data_Warmte[[#This Row],[Datumtijd]]),MINUTE(Data_Warmte[[#This Row],[Datumtijd]]),SECOND(Data_Warmte[[#This Row],[Datumtijd]]))</f>
        <v>1802.7083333333333</v>
      </c>
      <c r="C8172" s="11">
        <v>2.5736804000000001E-4</v>
      </c>
      <c r="D8172" s="7">
        <f>Data_Warmte[[#This Row],[Fractie]]/MAX(Data_Warmte[Fractie])</f>
        <v>0.62309728361700456</v>
      </c>
    </row>
    <row r="8173" spans="1:4" x14ac:dyDescent="0.25">
      <c r="A8173" s="10">
        <v>44171.75</v>
      </c>
      <c r="B8173" s="10">
        <f>DATE(1904,MONTH(Data_Warmte[[#This Row],[Datumtijd]]),DAY(Data_Warmte[[#This Row],[Datumtijd]]))+TIME(HOUR(Data_Warmte[[#This Row],[Datumtijd]]),MINUTE(Data_Warmte[[#This Row],[Datumtijd]]),SECOND(Data_Warmte[[#This Row],[Datumtijd]]))</f>
        <v>1802.75</v>
      </c>
      <c r="C8173" s="11">
        <v>2.7053215999999999E-4</v>
      </c>
      <c r="D8173" s="7">
        <f>Data_Warmte[[#This Row],[Fractie]]/MAX(Data_Warmte[Fractie])</f>
        <v>0.65496809171426584</v>
      </c>
    </row>
    <row r="8174" spans="1:4" x14ac:dyDescent="0.25">
      <c r="A8174" s="10">
        <v>44171.791666666664</v>
      </c>
      <c r="B8174" s="10">
        <f>DATE(1904,MONTH(Data_Warmte[[#This Row],[Datumtijd]]),DAY(Data_Warmte[[#This Row],[Datumtijd]]))+TIME(HOUR(Data_Warmte[[#This Row],[Datumtijd]]),MINUTE(Data_Warmte[[#This Row],[Datumtijd]]),SECOND(Data_Warmte[[#This Row],[Datumtijd]]))</f>
        <v>1802.7916666666667</v>
      </c>
      <c r="C8174" s="11">
        <v>2.6465863999999996E-4</v>
      </c>
      <c r="D8174" s="7">
        <f>Data_Warmte[[#This Row],[Fractie]]/MAX(Data_Warmte[Fractie])</f>
        <v>0.64074808849525633</v>
      </c>
    </row>
    <row r="8175" spans="1:4" x14ac:dyDescent="0.25">
      <c r="A8175" s="10">
        <v>44171.833333333336</v>
      </c>
      <c r="B8175" s="10">
        <f>DATE(1904,MONTH(Data_Warmte[[#This Row],[Datumtijd]]),DAY(Data_Warmte[[#This Row],[Datumtijd]]))+TIME(HOUR(Data_Warmte[[#This Row],[Datumtijd]]),MINUTE(Data_Warmte[[#This Row],[Datumtijd]]),SECOND(Data_Warmte[[#This Row],[Datumtijd]]))</f>
        <v>1802.8333333333333</v>
      </c>
      <c r="C8175" s="11">
        <v>2.5370470000000002E-4</v>
      </c>
      <c r="D8175" s="7">
        <f>Data_Warmte[[#This Row],[Fractie]]/MAX(Data_Warmte[Fractie])</f>
        <v>0.61422820568889225</v>
      </c>
    </row>
    <row r="8176" spans="1:4" x14ac:dyDescent="0.25">
      <c r="A8176" s="10">
        <v>44171.875</v>
      </c>
      <c r="B8176" s="10">
        <f>DATE(1904,MONTH(Data_Warmte[[#This Row],[Datumtijd]]),DAY(Data_Warmte[[#This Row],[Datumtijd]]))+TIME(HOUR(Data_Warmte[[#This Row],[Datumtijd]]),MINUTE(Data_Warmte[[#This Row],[Datumtijd]]),SECOND(Data_Warmte[[#This Row],[Datumtijd]]))</f>
        <v>1802.875</v>
      </c>
      <c r="C8176" s="11">
        <v>2.3316800999999997E-4</v>
      </c>
      <c r="D8176" s="7">
        <f>Data_Warmte[[#This Row],[Fractie]]/MAX(Data_Warmte[Fractie])</f>
        <v>0.56450814039452035</v>
      </c>
    </row>
    <row r="8177" spans="1:4" x14ac:dyDescent="0.25">
      <c r="A8177" s="10">
        <v>44171.916666666664</v>
      </c>
      <c r="B8177" s="10">
        <f>DATE(1904,MONTH(Data_Warmte[[#This Row],[Datumtijd]]),DAY(Data_Warmte[[#This Row],[Datumtijd]]))+TIME(HOUR(Data_Warmte[[#This Row],[Datumtijd]]),MINUTE(Data_Warmte[[#This Row],[Datumtijd]]),SECOND(Data_Warmte[[#This Row],[Datumtijd]]))</f>
        <v>1802.9166666666667</v>
      </c>
      <c r="C8177" s="11">
        <v>1.9744764E-4</v>
      </c>
      <c r="D8177" s="7">
        <f>Data_Warmte[[#This Row],[Fractie]]/MAX(Data_Warmte[Fractie])</f>
        <v>0.47802783958951628</v>
      </c>
    </row>
    <row r="8178" spans="1:4" x14ac:dyDescent="0.25">
      <c r="A8178" s="10">
        <v>44171.958333333336</v>
      </c>
      <c r="B8178" s="10">
        <f>DATE(1904,MONTH(Data_Warmte[[#This Row],[Datumtijd]]),DAY(Data_Warmte[[#This Row],[Datumtijd]]))+TIME(HOUR(Data_Warmte[[#This Row],[Datumtijd]]),MINUTE(Data_Warmte[[#This Row],[Datumtijd]]),SECOND(Data_Warmte[[#This Row],[Datumtijd]]))</f>
        <v>1802.9583333333333</v>
      </c>
      <c r="C8178" s="11">
        <v>1.4530470000000001E-4</v>
      </c>
      <c r="D8178" s="7">
        <f>Data_Warmte[[#This Row],[Fractie]]/MAX(Data_Warmte[Fractie])</f>
        <v>0.3517879060149961</v>
      </c>
    </row>
    <row r="8179" spans="1:4" x14ac:dyDescent="0.25">
      <c r="A8179" s="10">
        <v>44172</v>
      </c>
      <c r="B8179" s="10">
        <f>DATE(1904,MONTH(Data_Warmte[[#This Row],[Datumtijd]]),DAY(Data_Warmte[[#This Row],[Datumtijd]]))+TIME(HOUR(Data_Warmte[[#This Row],[Datumtijd]]),MINUTE(Data_Warmte[[#This Row],[Datumtijd]]),SECOND(Data_Warmte[[#This Row],[Datumtijd]]))</f>
        <v>1803</v>
      </c>
      <c r="C8179" s="11">
        <v>8.8223300000000006E-5</v>
      </c>
      <c r="D8179" s="7">
        <f>Data_Warmte[[#This Row],[Fractie]]/MAX(Data_Warmte[Fractie])</f>
        <v>0.2135917831201111</v>
      </c>
    </row>
    <row r="8180" spans="1:4" x14ac:dyDescent="0.25">
      <c r="A8180" s="10">
        <v>44172.041666666664</v>
      </c>
      <c r="B8180" s="10">
        <f>DATE(1904,MONTH(Data_Warmte[[#This Row],[Datumtijd]]),DAY(Data_Warmte[[#This Row],[Datumtijd]]))+TIME(HOUR(Data_Warmte[[#This Row],[Datumtijd]]),MINUTE(Data_Warmte[[#This Row],[Datumtijd]]),SECOND(Data_Warmte[[#This Row],[Datumtijd]]))</f>
        <v>1803.0416666666667</v>
      </c>
      <c r="C8180" s="11">
        <v>7.2242879999999998E-5</v>
      </c>
      <c r="D8180" s="7">
        <f>Data_Warmte[[#This Row],[Fractie]]/MAX(Data_Warmte[Fractie])</f>
        <v>0.17490261140687563</v>
      </c>
    </row>
    <row r="8181" spans="1:4" x14ac:dyDescent="0.25">
      <c r="A8181" s="10">
        <v>44172.083333333336</v>
      </c>
      <c r="B8181" s="10">
        <f>DATE(1904,MONTH(Data_Warmte[[#This Row],[Datumtijd]]),DAY(Data_Warmte[[#This Row],[Datumtijd]]))+TIME(HOUR(Data_Warmte[[#This Row],[Datumtijd]]),MINUTE(Data_Warmte[[#This Row],[Datumtijd]]),SECOND(Data_Warmte[[#This Row],[Datumtijd]]))</f>
        <v>1803.0833333333333</v>
      </c>
      <c r="C8181" s="11">
        <v>7.4660600000000008E-5</v>
      </c>
      <c r="D8181" s="7">
        <f>Data_Warmte[[#This Row],[Fractie]]/MAX(Data_Warmte[Fractie])</f>
        <v>0.18075599850399346</v>
      </c>
    </row>
    <row r="8182" spans="1:4" x14ac:dyDescent="0.25">
      <c r="A8182" s="10">
        <v>44172.125</v>
      </c>
      <c r="B8182" s="10">
        <f>DATE(1904,MONTH(Data_Warmte[[#This Row],[Datumtijd]]),DAY(Data_Warmte[[#This Row],[Datumtijd]]))+TIME(HOUR(Data_Warmte[[#This Row],[Datumtijd]]),MINUTE(Data_Warmte[[#This Row],[Datumtijd]]),SECOND(Data_Warmte[[#This Row],[Datumtijd]]))</f>
        <v>1803.125</v>
      </c>
      <c r="C8182" s="11">
        <v>8.1934000000000005E-5</v>
      </c>
      <c r="D8182" s="7">
        <f>Data_Warmte[[#This Row],[Fractie]]/MAX(Data_Warmte[Fractie])</f>
        <v>0.19836516156347794</v>
      </c>
    </row>
    <row r="8183" spans="1:4" x14ac:dyDescent="0.25">
      <c r="A8183" s="10">
        <v>44172.166666666664</v>
      </c>
      <c r="B8183" s="10">
        <f>DATE(1904,MONTH(Data_Warmte[[#This Row],[Datumtijd]]),DAY(Data_Warmte[[#This Row],[Datumtijd]]))+TIME(HOUR(Data_Warmte[[#This Row],[Datumtijd]]),MINUTE(Data_Warmte[[#This Row],[Datumtijd]]),SECOND(Data_Warmte[[#This Row],[Datumtijd]]))</f>
        <v>1803.1666666666667</v>
      </c>
      <c r="C8183" s="11">
        <v>9.2810290000000008E-5</v>
      </c>
      <c r="D8183" s="7">
        <f>Data_Warmte[[#This Row],[Fractie]]/MAX(Data_Warmte[Fractie])</f>
        <v>0.22469705092639491</v>
      </c>
    </row>
    <row r="8184" spans="1:4" x14ac:dyDescent="0.25">
      <c r="A8184" s="10">
        <v>44172.208333333336</v>
      </c>
      <c r="B8184" s="10">
        <f>DATE(1904,MONTH(Data_Warmte[[#This Row],[Datumtijd]]),DAY(Data_Warmte[[#This Row],[Datumtijd]]))+TIME(HOUR(Data_Warmte[[#This Row],[Datumtijd]]),MINUTE(Data_Warmte[[#This Row],[Datumtijd]]),SECOND(Data_Warmte[[#This Row],[Datumtijd]]))</f>
        <v>1803.2083333333333</v>
      </c>
      <c r="C8184" s="11">
        <v>1.1366292000000001E-4</v>
      </c>
      <c r="D8184" s="7">
        <f>Data_Warmte[[#This Row],[Fractie]]/MAX(Data_Warmte[Fractie])</f>
        <v>0.27518201832666128</v>
      </c>
    </row>
    <row r="8185" spans="1:4" x14ac:dyDescent="0.25">
      <c r="A8185" s="10">
        <v>44172.25</v>
      </c>
      <c r="B8185" s="10">
        <f>DATE(1904,MONTH(Data_Warmte[[#This Row],[Datumtijd]]),DAY(Data_Warmte[[#This Row],[Datumtijd]]))+TIME(HOUR(Data_Warmte[[#This Row],[Datumtijd]]),MINUTE(Data_Warmte[[#This Row],[Datumtijd]]),SECOND(Data_Warmte[[#This Row],[Datumtijd]]))</f>
        <v>1803.25</v>
      </c>
      <c r="C8185" s="11">
        <v>1.6727411999999998E-4</v>
      </c>
      <c r="D8185" s="7">
        <f>Data_Warmte[[#This Row],[Fractie]]/MAX(Data_Warmte[Fractie])</f>
        <v>0.40497666218161676</v>
      </c>
    </row>
    <row r="8186" spans="1:4" x14ac:dyDescent="0.25">
      <c r="A8186" s="10">
        <v>44172.291666666664</v>
      </c>
      <c r="B8186" s="10">
        <f>DATE(1904,MONTH(Data_Warmte[[#This Row],[Datumtijd]]),DAY(Data_Warmte[[#This Row],[Datumtijd]]))+TIME(HOUR(Data_Warmte[[#This Row],[Datumtijd]]),MINUTE(Data_Warmte[[#This Row],[Datumtijd]]),SECOND(Data_Warmte[[#This Row],[Datumtijd]]))</f>
        <v>1803.2916666666667</v>
      </c>
      <c r="C8186" s="11">
        <v>2.4539860000000001E-4</v>
      </c>
      <c r="D8186" s="7">
        <f>Data_Warmte[[#This Row],[Fractie]]/MAX(Data_Warmte[Fractie])</f>
        <v>0.59411883877817873</v>
      </c>
    </row>
    <row r="8187" spans="1:4" x14ac:dyDescent="0.25">
      <c r="A8187" s="10">
        <v>44172.333333333336</v>
      </c>
      <c r="B8187" s="10">
        <f>DATE(1904,MONTH(Data_Warmte[[#This Row],[Datumtijd]]),DAY(Data_Warmte[[#This Row],[Datumtijd]]))+TIME(HOUR(Data_Warmte[[#This Row],[Datumtijd]]),MINUTE(Data_Warmte[[#This Row],[Datumtijd]]),SECOND(Data_Warmte[[#This Row],[Datumtijd]]))</f>
        <v>1803.3333333333333</v>
      </c>
      <c r="C8187" s="11">
        <v>2.993216E-4</v>
      </c>
      <c r="D8187" s="7">
        <f>Data_Warmte[[#This Row],[Fractie]]/MAX(Data_Warmte[Fractie])</f>
        <v>0.72466836165009296</v>
      </c>
    </row>
    <row r="8188" spans="1:4" x14ac:dyDescent="0.25">
      <c r="A8188" s="10">
        <v>44172.375</v>
      </c>
      <c r="B8188" s="10">
        <f>DATE(1904,MONTH(Data_Warmte[[#This Row],[Datumtijd]]),DAY(Data_Warmte[[#This Row],[Datumtijd]]))+TIME(HOUR(Data_Warmte[[#This Row],[Datumtijd]]),MINUTE(Data_Warmte[[#This Row],[Datumtijd]]),SECOND(Data_Warmte[[#This Row],[Datumtijd]]))</f>
        <v>1803.375</v>
      </c>
      <c r="C8188" s="11">
        <v>3.2267327999999996E-4</v>
      </c>
      <c r="D8188" s="7">
        <f>Data_Warmte[[#This Row],[Fractie]]/MAX(Data_Warmte[Fractie])</f>
        <v>0.7812036190033117</v>
      </c>
    </row>
    <row r="8189" spans="1:4" x14ac:dyDescent="0.25">
      <c r="A8189" s="10">
        <v>44172.416666666664</v>
      </c>
      <c r="B8189" s="10">
        <f>DATE(1904,MONTH(Data_Warmte[[#This Row],[Datumtijd]]),DAY(Data_Warmte[[#This Row],[Datumtijd]]))+TIME(HOUR(Data_Warmte[[#This Row],[Datumtijd]]),MINUTE(Data_Warmte[[#This Row],[Datumtijd]]),SECOND(Data_Warmte[[#This Row],[Datumtijd]]))</f>
        <v>1803.4166666666667</v>
      </c>
      <c r="C8189" s="11">
        <v>3.1736280000000002E-4</v>
      </c>
      <c r="D8189" s="7">
        <f>Data_Warmte[[#This Row],[Fractie]]/MAX(Data_Warmte[Fractie])</f>
        <v>0.76834675587958279</v>
      </c>
    </row>
    <row r="8190" spans="1:4" x14ac:dyDescent="0.25">
      <c r="A8190" s="10">
        <v>44172.458333333336</v>
      </c>
      <c r="B8190" s="10">
        <f>DATE(1904,MONTH(Data_Warmte[[#This Row],[Datumtijd]]),DAY(Data_Warmte[[#This Row],[Datumtijd]]))+TIME(HOUR(Data_Warmte[[#This Row],[Datumtijd]]),MINUTE(Data_Warmte[[#This Row],[Datumtijd]]),SECOND(Data_Warmte[[#This Row],[Datumtijd]]))</f>
        <v>1803.4583333333333</v>
      </c>
      <c r="C8190" s="11">
        <v>2.8489961999999999E-4</v>
      </c>
      <c r="D8190" s="7">
        <f>Data_Warmte[[#This Row],[Fractie]]/MAX(Data_Warmte[Fractie])</f>
        <v>0.68975222924150492</v>
      </c>
    </row>
    <row r="8191" spans="1:4" x14ac:dyDescent="0.25">
      <c r="A8191" s="10">
        <v>44172.5</v>
      </c>
      <c r="B8191" s="10">
        <f>DATE(1904,MONTH(Data_Warmte[[#This Row],[Datumtijd]]),DAY(Data_Warmte[[#This Row],[Datumtijd]]))+TIME(HOUR(Data_Warmte[[#This Row],[Datumtijd]]),MINUTE(Data_Warmte[[#This Row],[Datumtijd]]),SECOND(Data_Warmte[[#This Row],[Datumtijd]]))</f>
        <v>1803.5</v>
      </c>
      <c r="C8191" s="11">
        <v>2.6201627000000001E-4</v>
      </c>
      <c r="D8191" s="7">
        <f>Data_Warmte[[#This Row],[Fractie]]/MAX(Data_Warmte[Fractie])</f>
        <v>0.63435081566638829</v>
      </c>
    </row>
    <row r="8192" spans="1:4" x14ac:dyDescent="0.25">
      <c r="A8192" s="10">
        <v>44172.541666666664</v>
      </c>
      <c r="B8192" s="10">
        <f>DATE(1904,MONTH(Data_Warmte[[#This Row],[Datumtijd]]),DAY(Data_Warmte[[#This Row],[Datumtijd]]))+TIME(HOUR(Data_Warmte[[#This Row],[Datumtijd]]),MINUTE(Data_Warmte[[#This Row],[Datumtijd]]),SECOND(Data_Warmte[[#This Row],[Datumtijd]]))</f>
        <v>1803.5416666666667</v>
      </c>
      <c r="C8192" s="11">
        <v>2.4918425000000004E-4</v>
      </c>
      <c r="D8192" s="7">
        <f>Data_Warmte[[#This Row],[Fractie]]/MAX(Data_Warmte[Fractie])</f>
        <v>0.60328403361637517</v>
      </c>
    </row>
    <row r="8193" spans="1:4" x14ac:dyDescent="0.25">
      <c r="A8193" s="10">
        <v>44172.583333333336</v>
      </c>
      <c r="B8193" s="10">
        <f>DATE(1904,MONTH(Data_Warmte[[#This Row],[Datumtijd]]),DAY(Data_Warmte[[#This Row],[Datumtijd]]))+TIME(HOUR(Data_Warmte[[#This Row],[Datumtijd]]),MINUTE(Data_Warmte[[#This Row],[Datumtijd]]),SECOND(Data_Warmte[[#This Row],[Datumtijd]]))</f>
        <v>1803.5833333333333</v>
      </c>
      <c r="C8193" s="11">
        <v>2.4335694999999996E-4</v>
      </c>
      <c r="D8193" s="7">
        <f>Data_Warmte[[#This Row],[Fractie]]/MAX(Data_Warmte[Fractie])</f>
        <v>0.58917593068012319</v>
      </c>
    </row>
    <row r="8194" spans="1:4" x14ac:dyDescent="0.25">
      <c r="A8194" s="10">
        <v>44172.625</v>
      </c>
      <c r="B8194" s="10">
        <f>DATE(1904,MONTH(Data_Warmte[[#This Row],[Datumtijd]]),DAY(Data_Warmte[[#This Row],[Datumtijd]]))+TIME(HOUR(Data_Warmte[[#This Row],[Datumtijd]]),MINUTE(Data_Warmte[[#This Row],[Datumtijd]]),SECOND(Data_Warmte[[#This Row],[Datumtijd]]))</f>
        <v>1803.625</v>
      </c>
      <c r="C8194" s="11">
        <v>2.4502987999999997E-4</v>
      </c>
      <c r="D8194" s="7">
        <f>Data_Warmte[[#This Row],[Fractie]]/MAX(Data_Warmte[Fractie])</f>
        <v>0.59322615439353144</v>
      </c>
    </row>
    <row r="8195" spans="1:4" x14ac:dyDescent="0.25">
      <c r="A8195" s="10">
        <v>44172.666666666664</v>
      </c>
      <c r="B8195" s="10">
        <f>DATE(1904,MONTH(Data_Warmte[[#This Row],[Datumtijd]]),DAY(Data_Warmte[[#This Row],[Datumtijd]]))+TIME(HOUR(Data_Warmte[[#This Row],[Datumtijd]]),MINUTE(Data_Warmte[[#This Row],[Datumtijd]]),SECOND(Data_Warmte[[#This Row],[Datumtijd]]))</f>
        <v>1803.6666666666667</v>
      </c>
      <c r="C8195" s="11">
        <v>2.6232475000000002E-4</v>
      </c>
      <c r="D8195" s="7">
        <f>Data_Warmte[[#This Row],[Fractie]]/MAX(Data_Warmte[Fractie])</f>
        <v>0.6350976568439104</v>
      </c>
    </row>
    <row r="8196" spans="1:4" x14ac:dyDescent="0.25">
      <c r="A8196" s="10">
        <v>44172.708333333336</v>
      </c>
      <c r="B8196" s="10">
        <f>DATE(1904,MONTH(Data_Warmte[[#This Row],[Datumtijd]]),DAY(Data_Warmte[[#This Row],[Datumtijd]]))+TIME(HOUR(Data_Warmte[[#This Row],[Datumtijd]]),MINUTE(Data_Warmte[[#This Row],[Datumtijd]]),SECOND(Data_Warmte[[#This Row],[Datumtijd]]))</f>
        <v>1803.7083333333333</v>
      </c>
      <c r="C8196" s="11">
        <v>2.9852320000000004E-4</v>
      </c>
      <c r="D8196" s="7">
        <f>Data_Warmte[[#This Row],[Fractie]]/MAX(Data_Warmte[Fractie])</f>
        <v>0.72273540652777157</v>
      </c>
    </row>
    <row r="8197" spans="1:4" x14ac:dyDescent="0.25">
      <c r="A8197" s="10">
        <v>44172.75</v>
      </c>
      <c r="B8197" s="10">
        <f>DATE(1904,MONTH(Data_Warmte[[#This Row],[Datumtijd]]),DAY(Data_Warmte[[#This Row],[Datumtijd]]))+TIME(HOUR(Data_Warmte[[#This Row],[Datumtijd]]),MINUTE(Data_Warmte[[#This Row],[Datumtijd]]),SECOND(Data_Warmte[[#This Row],[Datumtijd]]))</f>
        <v>1803.75</v>
      </c>
      <c r="C8197" s="11">
        <v>3.1832553999999996E-4</v>
      </c>
      <c r="D8197" s="7">
        <f>Data_Warmte[[#This Row],[Fractie]]/MAX(Data_Warmte[Fractie])</f>
        <v>0.7706775840540111</v>
      </c>
    </row>
    <row r="8198" spans="1:4" x14ac:dyDescent="0.25">
      <c r="A8198" s="10">
        <v>44172.791666666664</v>
      </c>
      <c r="B8198" s="10">
        <f>DATE(1904,MONTH(Data_Warmte[[#This Row],[Datumtijd]]),DAY(Data_Warmte[[#This Row],[Datumtijd]]))+TIME(HOUR(Data_Warmte[[#This Row],[Datumtijd]]),MINUTE(Data_Warmte[[#This Row],[Datumtijd]]),SECOND(Data_Warmte[[#This Row],[Datumtijd]]))</f>
        <v>1803.7916666666667</v>
      </c>
      <c r="C8198" s="11">
        <v>3.0412979999999994E-4</v>
      </c>
      <c r="D8198" s="7">
        <f>Data_Warmte[[#This Row],[Fractie]]/MAX(Data_Warmte[Fractie])</f>
        <v>0.73630918682437341</v>
      </c>
    </row>
    <row r="8199" spans="1:4" x14ac:dyDescent="0.25">
      <c r="A8199" s="10">
        <v>44172.833333333336</v>
      </c>
      <c r="B8199" s="10">
        <f>DATE(1904,MONTH(Data_Warmte[[#This Row],[Datumtijd]]),DAY(Data_Warmte[[#This Row],[Datumtijd]]))+TIME(HOUR(Data_Warmte[[#This Row],[Datumtijd]]),MINUTE(Data_Warmte[[#This Row],[Datumtijd]]),SECOND(Data_Warmte[[#This Row],[Datumtijd]]))</f>
        <v>1803.8333333333333</v>
      </c>
      <c r="C8199" s="11">
        <v>2.9265539999999998E-4</v>
      </c>
      <c r="D8199" s="7">
        <f>Data_Warmte[[#This Row],[Fractie]]/MAX(Data_Warmte[Fractie])</f>
        <v>0.70852925163453817</v>
      </c>
    </row>
    <row r="8200" spans="1:4" x14ac:dyDescent="0.25">
      <c r="A8200" s="10">
        <v>44172.875</v>
      </c>
      <c r="B8200" s="10">
        <f>DATE(1904,MONTH(Data_Warmte[[#This Row],[Datumtijd]]),DAY(Data_Warmte[[#This Row],[Datumtijd]]))+TIME(HOUR(Data_Warmte[[#This Row],[Datumtijd]]),MINUTE(Data_Warmte[[#This Row],[Datumtijd]]),SECOND(Data_Warmte[[#This Row],[Datumtijd]]))</f>
        <v>1803.875</v>
      </c>
      <c r="C8200" s="11">
        <v>2.6285500000000004E-4</v>
      </c>
      <c r="D8200" s="7">
        <f>Data_Warmte[[#This Row],[Fractie]]/MAX(Data_Warmte[Fractie])</f>
        <v>0.63638141116957547</v>
      </c>
    </row>
    <row r="8201" spans="1:4" x14ac:dyDescent="0.25">
      <c r="A8201" s="10">
        <v>44172.916666666664</v>
      </c>
      <c r="B8201" s="10">
        <f>DATE(1904,MONTH(Data_Warmte[[#This Row],[Datumtijd]]),DAY(Data_Warmte[[#This Row],[Datumtijd]]))+TIME(HOUR(Data_Warmte[[#This Row],[Datumtijd]]),MINUTE(Data_Warmte[[#This Row],[Datumtijd]]),SECOND(Data_Warmte[[#This Row],[Datumtijd]]))</f>
        <v>1803.9166666666667</v>
      </c>
      <c r="C8201" s="11">
        <v>2.2228013999999998E-4</v>
      </c>
      <c r="D8201" s="7">
        <f>Data_Warmte[[#This Row],[Fractie]]/MAX(Data_Warmte[Fractie])</f>
        <v>0.53814821543501457</v>
      </c>
    </row>
    <row r="8202" spans="1:4" x14ac:dyDescent="0.25">
      <c r="A8202" s="10">
        <v>44172.958333333336</v>
      </c>
      <c r="B8202" s="10">
        <f>DATE(1904,MONTH(Data_Warmte[[#This Row],[Datumtijd]]),DAY(Data_Warmte[[#This Row],[Datumtijd]]))+TIME(HOUR(Data_Warmte[[#This Row],[Datumtijd]]),MINUTE(Data_Warmte[[#This Row],[Datumtijd]]),SECOND(Data_Warmte[[#This Row],[Datumtijd]]))</f>
        <v>1803.9583333333333</v>
      </c>
      <c r="C8202" s="11">
        <v>1.5922617999999998E-4</v>
      </c>
      <c r="D8202" s="7">
        <f>Data_Warmte[[#This Row],[Fractie]]/MAX(Data_Warmte[Fractie])</f>
        <v>0.38549230991817091</v>
      </c>
    </row>
    <row r="8203" spans="1:4" x14ac:dyDescent="0.25">
      <c r="A8203" s="10">
        <v>44173</v>
      </c>
      <c r="B8203" s="10">
        <f>DATE(1904,MONTH(Data_Warmte[[#This Row],[Datumtijd]]),DAY(Data_Warmte[[#This Row],[Datumtijd]]))+TIME(HOUR(Data_Warmte[[#This Row],[Datumtijd]]),MINUTE(Data_Warmte[[#This Row],[Datumtijd]]),SECOND(Data_Warmte[[#This Row],[Datumtijd]]))</f>
        <v>1804</v>
      </c>
      <c r="C8203" s="11">
        <v>9.5710880000000011E-5</v>
      </c>
      <c r="D8203" s="7">
        <f>Data_Warmte[[#This Row],[Fractie]]/MAX(Data_Warmte[Fractie])</f>
        <v>0.23171948366468925</v>
      </c>
    </row>
    <row r="8204" spans="1:4" x14ac:dyDescent="0.25">
      <c r="A8204" s="10">
        <v>44173.041666666664</v>
      </c>
      <c r="B8204" s="10">
        <f>DATE(1904,MONTH(Data_Warmte[[#This Row],[Datumtijd]]),DAY(Data_Warmte[[#This Row],[Datumtijd]]))+TIME(HOUR(Data_Warmte[[#This Row],[Datumtijd]]),MINUTE(Data_Warmte[[#This Row],[Datumtijd]]),SECOND(Data_Warmte[[#This Row],[Datumtijd]]))</f>
        <v>1804.0416666666667</v>
      </c>
      <c r="C8204" s="11">
        <v>7.5105120000000002E-5</v>
      </c>
      <c r="D8204" s="7">
        <f>Data_Warmte[[#This Row],[Fractie]]/MAX(Data_Warmte[Fractie])</f>
        <v>0.18183219741553441</v>
      </c>
    </row>
    <row r="8205" spans="1:4" x14ac:dyDescent="0.25">
      <c r="A8205" s="10">
        <v>44173.083333333336</v>
      </c>
      <c r="B8205" s="10">
        <f>DATE(1904,MONTH(Data_Warmte[[#This Row],[Datumtijd]]),DAY(Data_Warmte[[#This Row],[Datumtijd]]))+TIME(HOUR(Data_Warmte[[#This Row],[Datumtijd]]),MINUTE(Data_Warmte[[#This Row],[Datumtijd]]),SECOND(Data_Warmte[[#This Row],[Datumtijd]]))</f>
        <v>1804.0833333333333</v>
      </c>
      <c r="C8205" s="11">
        <v>7.8478600000000004E-5</v>
      </c>
      <c r="D8205" s="7">
        <f>Data_Warmte[[#This Row],[Fractie]]/MAX(Data_Warmte[Fractie])</f>
        <v>0.18999951385597627</v>
      </c>
    </row>
    <row r="8206" spans="1:4" x14ac:dyDescent="0.25">
      <c r="A8206" s="10">
        <v>44173.125</v>
      </c>
      <c r="B8206" s="10">
        <f>DATE(1904,MONTH(Data_Warmte[[#This Row],[Datumtijd]]),DAY(Data_Warmte[[#This Row],[Datumtijd]]))+TIME(HOUR(Data_Warmte[[#This Row],[Datumtijd]]),MINUTE(Data_Warmte[[#This Row],[Datumtijd]]),SECOND(Data_Warmte[[#This Row],[Datumtijd]]))</f>
        <v>1804.125</v>
      </c>
      <c r="C8206" s="11">
        <v>8.6543289999999995E-5</v>
      </c>
      <c r="D8206" s="7">
        <f>Data_Warmte[[#This Row],[Fractie]]/MAX(Data_Warmte[Fractie])</f>
        <v>0.2095244184720009</v>
      </c>
    </row>
    <row r="8207" spans="1:4" x14ac:dyDescent="0.25">
      <c r="A8207" s="10">
        <v>44173.166666666664</v>
      </c>
      <c r="B8207" s="10">
        <f>DATE(1904,MONTH(Data_Warmte[[#This Row],[Datumtijd]]),DAY(Data_Warmte[[#This Row],[Datumtijd]]))+TIME(HOUR(Data_Warmte[[#This Row],[Datumtijd]]),MINUTE(Data_Warmte[[#This Row],[Datumtijd]]),SECOND(Data_Warmte[[#This Row],[Datumtijd]]))</f>
        <v>1804.1666666666667</v>
      </c>
      <c r="C8207" s="11">
        <v>9.7586940000000009E-5</v>
      </c>
      <c r="D8207" s="7">
        <f>Data_Warmte[[#This Row],[Fractie]]/MAX(Data_Warmte[Fractie])</f>
        <v>0.23626149241566904</v>
      </c>
    </row>
    <row r="8208" spans="1:4" x14ac:dyDescent="0.25">
      <c r="A8208" s="10">
        <v>44173.208333333336</v>
      </c>
      <c r="B8208" s="10">
        <f>DATE(1904,MONTH(Data_Warmte[[#This Row],[Datumtijd]]),DAY(Data_Warmte[[#This Row],[Datumtijd]]))+TIME(HOUR(Data_Warmte[[#This Row],[Datumtijd]]),MINUTE(Data_Warmte[[#This Row],[Datumtijd]]),SECOND(Data_Warmte[[#This Row],[Datumtijd]]))</f>
        <v>1804.2083333333333</v>
      </c>
      <c r="C8208" s="11">
        <v>1.197036E-4</v>
      </c>
      <c r="D8208" s="7">
        <f>Data_Warmte[[#This Row],[Fractie]]/MAX(Data_Warmte[Fractie])</f>
        <v>0.28980672191922691</v>
      </c>
    </row>
    <row r="8209" spans="1:4" x14ac:dyDescent="0.25">
      <c r="A8209" s="10">
        <v>44173.25</v>
      </c>
      <c r="B8209" s="10">
        <f>DATE(1904,MONTH(Data_Warmte[[#This Row],[Datumtijd]]),DAY(Data_Warmte[[#This Row],[Datumtijd]]))+TIME(HOUR(Data_Warmte[[#This Row],[Datumtijd]]),MINUTE(Data_Warmte[[#This Row],[Datumtijd]]),SECOND(Data_Warmte[[#This Row],[Datumtijd]]))</f>
        <v>1804.25</v>
      </c>
      <c r="C8209" s="11">
        <v>1.7525698000000003E-4</v>
      </c>
      <c r="D8209" s="7">
        <f>Data_Warmte[[#This Row],[Fractie]]/MAX(Data_Warmte[Fractie])</f>
        <v>0.42430345342381948</v>
      </c>
    </row>
    <row r="8210" spans="1:4" x14ac:dyDescent="0.25">
      <c r="A8210" s="10">
        <v>44173.291666666664</v>
      </c>
      <c r="B8210" s="10">
        <f>DATE(1904,MONTH(Data_Warmte[[#This Row],[Datumtijd]]),DAY(Data_Warmte[[#This Row],[Datumtijd]]))+TIME(HOUR(Data_Warmte[[#This Row],[Datumtijd]]),MINUTE(Data_Warmte[[#This Row],[Datumtijd]]),SECOND(Data_Warmte[[#This Row],[Datumtijd]]))</f>
        <v>1804.2916666666667</v>
      </c>
      <c r="C8210" s="11">
        <v>2.5435569999999997E-4</v>
      </c>
      <c r="D8210" s="7">
        <f>Data_Warmte[[#This Row],[Fractie]]/MAX(Data_Warmte[Fractie])</f>
        <v>0.6158043001085205</v>
      </c>
    </row>
    <row r="8211" spans="1:4" x14ac:dyDescent="0.25">
      <c r="A8211" s="10">
        <v>44173.333333333336</v>
      </c>
      <c r="B8211" s="10">
        <f>DATE(1904,MONTH(Data_Warmte[[#This Row],[Datumtijd]]),DAY(Data_Warmte[[#This Row],[Datumtijd]]))+TIME(HOUR(Data_Warmte[[#This Row],[Datumtijd]]),MINUTE(Data_Warmte[[#This Row],[Datumtijd]]),SECOND(Data_Warmte[[#This Row],[Datumtijd]]))</f>
        <v>1804.3333333333333</v>
      </c>
      <c r="C8211" s="11">
        <v>3.1228069999999998E-4</v>
      </c>
      <c r="D8211" s="7">
        <f>Data_Warmte[[#This Row],[Fractie]]/MAX(Data_Warmte[Fractie])</f>
        <v>0.7560428089517901</v>
      </c>
    </row>
    <row r="8212" spans="1:4" x14ac:dyDescent="0.25">
      <c r="A8212" s="10">
        <v>44173.375</v>
      </c>
      <c r="B8212" s="10">
        <f>DATE(1904,MONTH(Data_Warmte[[#This Row],[Datumtijd]]),DAY(Data_Warmte[[#This Row],[Datumtijd]]))+TIME(HOUR(Data_Warmte[[#This Row],[Datumtijd]]),MINUTE(Data_Warmte[[#This Row],[Datumtijd]]),SECOND(Data_Warmte[[#This Row],[Datumtijd]]))</f>
        <v>1804.375</v>
      </c>
      <c r="C8212" s="11">
        <v>3.3302311999999995E-4</v>
      </c>
      <c r="D8212" s="7">
        <f>Data_Warmte[[#This Row],[Fractie]]/MAX(Data_Warmte[Fractie])</f>
        <v>0.80626095397726816</v>
      </c>
    </row>
    <row r="8213" spans="1:4" x14ac:dyDescent="0.25">
      <c r="A8213" s="10">
        <v>44173.416666666664</v>
      </c>
      <c r="B8213" s="10">
        <f>DATE(1904,MONTH(Data_Warmte[[#This Row],[Datumtijd]]),DAY(Data_Warmte[[#This Row],[Datumtijd]]))+TIME(HOUR(Data_Warmte[[#This Row],[Datumtijd]]),MINUTE(Data_Warmte[[#This Row],[Datumtijd]]),SECOND(Data_Warmte[[#This Row],[Datumtijd]]))</f>
        <v>1804.4166666666667</v>
      </c>
      <c r="C8213" s="11">
        <v>3.2453886000000001E-4</v>
      </c>
      <c r="D8213" s="7">
        <f>Data_Warmte[[#This Row],[Fractie]]/MAX(Data_Warmte[Fractie])</f>
        <v>0.78572025529727518</v>
      </c>
    </row>
    <row r="8214" spans="1:4" x14ac:dyDescent="0.25">
      <c r="A8214" s="10">
        <v>44173.458333333336</v>
      </c>
      <c r="B8214" s="10">
        <f>DATE(1904,MONTH(Data_Warmte[[#This Row],[Datumtijd]]),DAY(Data_Warmte[[#This Row],[Datumtijd]]))+TIME(HOUR(Data_Warmte[[#This Row],[Datumtijd]]),MINUTE(Data_Warmte[[#This Row],[Datumtijd]]),SECOND(Data_Warmte[[#This Row],[Datumtijd]]))</f>
        <v>1804.4583333333333</v>
      </c>
      <c r="C8214" s="11">
        <v>2.9080031999999999E-4</v>
      </c>
      <c r="D8214" s="7">
        <f>Data_Warmte[[#This Row],[Fractie]]/MAX(Data_Warmte[Fractie])</f>
        <v>0.70403803621831085</v>
      </c>
    </row>
    <row r="8215" spans="1:4" x14ac:dyDescent="0.25">
      <c r="A8215" s="10">
        <v>44173.5</v>
      </c>
      <c r="B8215" s="10">
        <f>DATE(1904,MONTH(Data_Warmte[[#This Row],[Datumtijd]]),DAY(Data_Warmte[[#This Row],[Datumtijd]]))+TIME(HOUR(Data_Warmte[[#This Row],[Datumtijd]]),MINUTE(Data_Warmte[[#This Row],[Datumtijd]]),SECOND(Data_Warmte[[#This Row],[Datumtijd]]))</f>
        <v>1804.5</v>
      </c>
      <c r="C8215" s="11">
        <v>2.6788760000000001E-4</v>
      </c>
      <c r="D8215" s="7">
        <f>Data_Warmte[[#This Row],[Fractie]]/MAX(Data_Warmte[Fractie])</f>
        <v>0.64856551681661279</v>
      </c>
    </row>
    <row r="8216" spans="1:4" x14ac:dyDescent="0.25">
      <c r="A8216" s="10">
        <v>44173.541666666664</v>
      </c>
      <c r="B8216" s="10">
        <f>DATE(1904,MONTH(Data_Warmte[[#This Row],[Datumtijd]]),DAY(Data_Warmte[[#This Row],[Datumtijd]]))+TIME(HOUR(Data_Warmte[[#This Row],[Datumtijd]]),MINUTE(Data_Warmte[[#This Row],[Datumtijd]]),SECOND(Data_Warmte[[#This Row],[Datumtijd]]))</f>
        <v>1804.5416666666667</v>
      </c>
      <c r="C8216" s="11">
        <v>2.5610645000000002E-4</v>
      </c>
      <c r="D8216" s="7">
        <f>Data_Warmte[[#This Row],[Fractie]]/MAX(Data_Warmte[Fractie])</f>
        <v>0.6200429288414917</v>
      </c>
    </row>
    <row r="8217" spans="1:4" x14ac:dyDescent="0.25">
      <c r="A8217" s="10">
        <v>44173.583333333336</v>
      </c>
      <c r="B8217" s="10">
        <f>DATE(1904,MONTH(Data_Warmte[[#This Row],[Datumtijd]]),DAY(Data_Warmte[[#This Row],[Datumtijd]]))+TIME(HOUR(Data_Warmte[[#This Row],[Datumtijd]]),MINUTE(Data_Warmte[[#This Row],[Datumtijd]]),SECOND(Data_Warmte[[#This Row],[Datumtijd]]))</f>
        <v>1804.5833333333333</v>
      </c>
      <c r="C8217" s="11">
        <v>2.4933870999999997E-4</v>
      </c>
      <c r="D8217" s="7">
        <f>Data_Warmte[[#This Row],[Fractie]]/MAX(Data_Warmte[Fractie])</f>
        <v>0.6036579868330505</v>
      </c>
    </row>
    <row r="8218" spans="1:4" x14ac:dyDescent="0.25">
      <c r="A8218" s="10">
        <v>44173.625</v>
      </c>
      <c r="B8218" s="10">
        <f>DATE(1904,MONTH(Data_Warmte[[#This Row],[Datumtijd]]),DAY(Data_Warmte[[#This Row],[Datumtijd]]))+TIME(HOUR(Data_Warmte[[#This Row],[Datumtijd]]),MINUTE(Data_Warmte[[#This Row],[Datumtijd]]),SECOND(Data_Warmte[[#This Row],[Datumtijd]]))</f>
        <v>1804.625</v>
      </c>
      <c r="C8218" s="11">
        <v>2.5544194000000001E-4</v>
      </c>
      <c r="D8218" s="7">
        <f>Data_Warmte[[#This Row],[Fractie]]/MAX(Data_Warmte[Fractie])</f>
        <v>0.61843412622584315</v>
      </c>
    </row>
    <row r="8219" spans="1:4" x14ac:dyDescent="0.25">
      <c r="A8219" s="10">
        <v>44173.666666666664</v>
      </c>
      <c r="B8219" s="10">
        <f>DATE(1904,MONTH(Data_Warmte[[#This Row],[Datumtijd]]),DAY(Data_Warmte[[#This Row],[Datumtijd]]))+TIME(HOUR(Data_Warmte[[#This Row],[Datumtijd]]),MINUTE(Data_Warmte[[#This Row],[Datumtijd]]),SECOND(Data_Warmte[[#This Row],[Datumtijd]]))</f>
        <v>1804.6666666666667</v>
      </c>
      <c r="C8219" s="11">
        <v>2.7835545999999999E-4</v>
      </c>
      <c r="D8219" s="7">
        <f>Data_Warmte[[#This Row],[Fractie]]/MAX(Data_Warmte[Fractie])</f>
        <v>0.67390858245632113</v>
      </c>
    </row>
    <row r="8220" spans="1:4" x14ac:dyDescent="0.25">
      <c r="A8220" s="10">
        <v>44173.708333333336</v>
      </c>
      <c r="B8220" s="10">
        <f>DATE(1904,MONTH(Data_Warmte[[#This Row],[Datumtijd]]),DAY(Data_Warmte[[#This Row],[Datumtijd]]))+TIME(HOUR(Data_Warmte[[#This Row],[Datumtijd]]),MINUTE(Data_Warmte[[#This Row],[Datumtijd]]),SECOND(Data_Warmte[[#This Row],[Datumtijd]]))</f>
        <v>1804.7083333333333</v>
      </c>
      <c r="C8220" s="11">
        <v>3.1193615000000001E-4</v>
      </c>
      <c r="D8220" s="7">
        <f>Data_Warmte[[#This Row],[Fractie]]/MAX(Data_Warmte[Fractie])</f>
        <v>0.75520864100665519</v>
      </c>
    </row>
    <row r="8221" spans="1:4" x14ac:dyDescent="0.25">
      <c r="A8221" s="10">
        <v>44173.75</v>
      </c>
      <c r="B8221" s="10">
        <f>DATE(1904,MONTH(Data_Warmte[[#This Row],[Datumtijd]]),DAY(Data_Warmte[[#This Row],[Datumtijd]]))+TIME(HOUR(Data_Warmte[[#This Row],[Datumtijd]]),MINUTE(Data_Warmte[[#This Row],[Datumtijd]]),SECOND(Data_Warmte[[#This Row],[Datumtijd]]))</f>
        <v>1804.75</v>
      </c>
      <c r="C8221" s="11">
        <v>3.3260398000000004E-4</v>
      </c>
      <c r="D8221" s="7">
        <f>Data_Warmte[[#This Row],[Fractie]]/MAX(Data_Warmte[Fractie])</f>
        <v>0.80524620095876909</v>
      </c>
    </row>
    <row r="8222" spans="1:4" x14ac:dyDescent="0.25">
      <c r="A8222" s="10">
        <v>44173.791666666664</v>
      </c>
      <c r="B8222" s="10">
        <f>DATE(1904,MONTH(Data_Warmte[[#This Row],[Datumtijd]]),DAY(Data_Warmte[[#This Row],[Datumtijd]]))+TIME(HOUR(Data_Warmte[[#This Row],[Datumtijd]]),MINUTE(Data_Warmte[[#This Row],[Datumtijd]]),SECOND(Data_Warmte[[#This Row],[Datumtijd]]))</f>
        <v>1804.7916666666667</v>
      </c>
      <c r="C8222" s="11">
        <v>3.1590204000000002E-4</v>
      </c>
      <c r="D8222" s="7">
        <f>Data_Warmte[[#This Row],[Fractie]]/MAX(Data_Warmte[Fractie])</f>
        <v>0.76481020336895877</v>
      </c>
    </row>
    <row r="8223" spans="1:4" x14ac:dyDescent="0.25">
      <c r="A8223" s="10">
        <v>44173.833333333336</v>
      </c>
      <c r="B8223" s="10">
        <f>DATE(1904,MONTH(Data_Warmte[[#This Row],[Datumtijd]]),DAY(Data_Warmte[[#This Row],[Datumtijd]]))+TIME(HOUR(Data_Warmte[[#This Row],[Datumtijd]]),MINUTE(Data_Warmte[[#This Row],[Datumtijd]]),SECOND(Data_Warmte[[#This Row],[Datumtijd]]))</f>
        <v>1804.8333333333333</v>
      </c>
      <c r="C8223" s="11">
        <v>3.0299199000000001E-4</v>
      </c>
      <c r="D8223" s="7">
        <f>Data_Warmte[[#This Row],[Fractie]]/MAX(Data_Warmte[Fractie])</f>
        <v>0.73355450788182797</v>
      </c>
    </row>
    <row r="8224" spans="1:4" x14ac:dyDescent="0.25">
      <c r="A8224" s="10">
        <v>44173.875</v>
      </c>
      <c r="B8224" s="10">
        <f>DATE(1904,MONTH(Data_Warmte[[#This Row],[Datumtijd]]),DAY(Data_Warmte[[#This Row],[Datumtijd]]))+TIME(HOUR(Data_Warmte[[#This Row],[Datumtijd]]),MINUTE(Data_Warmte[[#This Row],[Datumtijd]]),SECOND(Data_Warmte[[#This Row],[Datumtijd]]))</f>
        <v>1804.875</v>
      </c>
      <c r="C8224" s="11">
        <v>2.6830225000000002E-4</v>
      </c>
      <c r="D8224" s="7">
        <f>Data_Warmte[[#This Row],[Fractie]]/MAX(Data_Warmte[Fractie])</f>
        <v>0.64956939938358493</v>
      </c>
    </row>
    <row r="8225" spans="1:4" x14ac:dyDescent="0.25">
      <c r="A8225" s="10">
        <v>44173.916666666664</v>
      </c>
      <c r="B8225" s="10">
        <f>DATE(1904,MONTH(Data_Warmte[[#This Row],[Datumtijd]]),DAY(Data_Warmte[[#This Row],[Datumtijd]]))+TIME(HOUR(Data_Warmte[[#This Row],[Datumtijd]]),MINUTE(Data_Warmte[[#This Row],[Datumtijd]]),SECOND(Data_Warmte[[#This Row],[Datumtijd]]))</f>
        <v>1804.9166666666667</v>
      </c>
      <c r="C8225" s="11">
        <v>2.2863809999999998E-4</v>
      </c>
      <c r="D8225" s="7">
        <f>Data_Warmte[[#This Row],[Fractie]]/MAX(Data_Warmte[Fractie])</f>
        <v>0.55354106532168112</v>
      </c>
    </row>
    <row r="8226" spans="1:4" x14ac:dyDescent="0.25">
      <c r="A8226" s="10">
        <v>44173.958333333336</v>
      </c>
      <c r="B8226" s="10">
        <f>DATE(1904,MONTH(Data_Warmte[[#This Row],[Datumtijd]]),DAY(Data_Warmte[[#This Row],[Datumtijd]]))+TIME(HOUR(Data_Warmte[[#This Row],[Datumtijd]]),MINUTE(Data_Warmte[[#This Row],[Datumtijd]]),SECOND(Data_Warmte[[#This Row],[Datumtijd]]))</f>
        <v>1804.9583333333333</v>
      </c>
      <c r="C8226" s="11">
        <v>1.6294294E-4</v>
      </c>
      <c r="D8226" s="7">
        <f>Data_Warmte[[#This Row],[Fractie]]/MAX(Data_Warmte[Fractie])</f>
        <v>0.39449071958805976</v>
      </c>
    </row>
    <row r="8227" spans="1:4" x14ac:dyDescent="0.25">
      <c r="A8227" s="10">
        <v>44174</v>
      </c>
      <c r="B8227" s="10">
        <f>DATE(1904,MONTH(Data_Warmte[[#This Row],[Datumtijd]]),DAY(Data_Warmte[[#This Row],[Datumtijd]]))+TIME(HOUR(Data_Warmte[[#This Row],[Datumtijd]]),MINUTE(Data_Warmte[[#This Row],[Datumtijd]]),SECOND(Data_Warmte[[#This Row],[Datumtijd]]))</f>
        <v>1805</v>
      </c>
      <c r="C8227" s="11">
        <v>9.7579539999999992E-5</v>
      </c>
      <c r="D8227" s="7">
        <f>Data_Warmte[[#This Row],[Fractie]]/MAX(Data_Warmte[Fractie])</f>
        <v>0.23624357674945509</v>
      </c>
    </row>
    <row r="8228" spans="1:4" x14ac:dyDescent="0.25">
      <c r="A8228" s="10">
        <v>44174.041666666664</v>
      </c>
      <c r="B8228" s="10">
        <f>DATE(1904,MONTH(Data_Warmte[[#This Row],[Datumtijd]]),DAY(Data_Warmte[[#This Row],[Datumtijd]]))+TIME(HOUR(Data_Warmte[[#This Row],[Datumtijd]]),MINUTE(Data_Warmte[[#This Row],[Datumtijd]]),SECOND(Data_Warmte[[#This Row],[Datumtijd]]))</f>
        <v>1805.0416666666667</v>
      </c>
      <c r="C8228" s="11">
        <v>7.6856640000000001E-5</v>
      </c>
      <c r="D8228" s="7">
        <f>Data_Warmte[[#This Row],[Fractie]]/MAX(Data_Warmte[Fractie])</f>
        <v>0.18607269034620622</v>
      </c>
    </row>
    <row r="8229" spans="1:4" x14ac:dyDescent="0.25">
      <c r="A8229" s="10">
        <v>44174.083333333336</v>
      </c>
      <c r="B8229" s="10">
        <f>DATE(1904,MONTH(Data_Warmte[[#This Row],[Datumtijd]]),DAY(Data_Warmte[[#This Row],[Datumtijd]]))+TIME(HOUR(Data_Warmte[[#This Row],[Datumtijd]]),MINUTE(Data_Warmte[[#This Row],[Datumtijd]]),SECOND(Data_Warmte[[#This Row],[Datumtijd]]))</f>
        <v>1805.0833333333333</v>
      </c>
      <c r="C8229" s="11">
        <v>8.0039000000000011E-5</v>
      </c>
      <c r="D8229" s="7">
        <f>Data_Warmte[[#This Row],[Fractie]]/MAX(Data_Warmte[Fractie])</f>
        <v>0.19377729839113447</v>
      </c>
    </row>
    <row r="8230" spans="1:4" x14ac:dyDescent="0.25">
      <c r="A8230" s="10">
        <v>44174.125</v>
      </c>
      <c r="B8230" s="10">
        <f>DATE(1904,MONTH(Data_Warmte[[#This Row],[Datumtijd]]),DAY(Data_Warmte[[#This Row],[Datumtijd]]))+TIME(HOUR(Data_Warmte[[#This Row],[Datumtijd]]),MINUTE(Data_Warmte[[#This Row],[Datumtijd]]),SECOND(Data_Warmte[[#This Row],[Datumtijd]]))</f>
        <v>1805.125</v>
      </c>
      <c r="C8230" s="11">
        <v>8.8645600000000004E-5</v>
      </c>
      <c r="D8230" s="7">
        <f>Data_Warmte[[#This Row],[Fractie]]/MAX(Data_Warmte[Fractie])</f>
        <v>0.21461418661229084</v>
      </c>
    </row>
    <row r="8231" spans="1:4" x14ac:dyDescent="0.25">
      <c r="A8231" s="10">
        <v>44174.166666666664</v>
      </c>
      <c r="B8231" s="10">
        <f>DATE(1904,MONTH(Data_Warmte[[#This Row],[Datumtijd]]),DAY(Data_Warmte[[#This Row],[Datumtijd]]))+TIME(HOUR(Data_Warmte[[#This Row],[Datumtijd]]),MINUTE(Data_Warmte[[#This Row],[Datumtijd]]),SECOND(Data_Warmte[[#This Row],[Datumtijd]]))</f>
        <v>1805.1666666666667</v>
      </c>
      <c r="C8231" s="11">
        <v>1.0036085000000001E-4</v>
      </c>
      <c r="D8231" s="7">
        <f>Data_Warmte[[#This Row],[Fractie]]/MAX(Data_Warmte[Fractie])</f>
        <v>0.24297722831666921</v>
      </c>
    </row>
    <row r="8232" spans="1:4" x14ac:dyDescent="0.25">
      <c r="A8232" s="10">
        <v>44174.208333333336</v>
      </c>
      <c r="B8232" s="10">
        <f>DATE(1904,MONTH(Data_Warmte[[#This Row],[Datumtijd]]),DAY(Data_Warmte[[#This Row],[Datumtijd]]))+TIME(HOUR(Data_Warmte[[#This Row],[Datumtijd]]),MINUTE(Data_Warmte[[#This Row],[Datumtijd]]),SECOND(Data_Warmte[[#This Row],[Datumtijd]]))</f>
        <v>1805.2083333333333</v>
      </c>
      <c r="C8232" s="11">
        <v>1.228232E-4</v>
      </c>
      <c r="D8232" s="7">
        <f>Data_Warmte[[#This Row],[Fractie]]/MAX(Data_Warmte[Fractie])</f>
        <v>0.29735938574637344</v>
      </c>
    </row>
    <row r="8233" spans="1:4" x14ac:dyDescent="0.25">
      <c r="A8233" s="10">
        <v>44174.25</v>
      </c>
      <c r="B8233" s="10">
        <f>DATE(1904,MONTH(Data_Warmte[[#This Row],[Datumtijd]]),DAY(Data_Warmte[[#This Row],[Datumtijd]]))+TIME(HOUR(Data_Warmte[[#This Row],[Datumtijd]]),MINUTE(Data_Warmte[[#This Row],[Datumtijd]]),SECOND(Data_Warmte[[#This Row],[Datumtijd]]))</f>
        <v>1805.25</v>
      </c>
      <c r="C8233" s="11">
        <v>1.7758155999999999E-4</v>
      </c>
      <c r="D8233" s="7">
        <f>Data_Warmte[[#This Row],[Fractie]]/MAX(Data_Warmte[Fractie])</f>
        <v>0.42993134523023951</v>
      </c>
    </row>
    <row r="8234" spans="1:4" x14ac:dyDescent="0.25">
      <c r="A8234" s="10">
        <v>44174.291666666664</v>
      </c>
      <c r="B8234" s="10">
        <f>DATE(1904,MONTH(Data_Warmte[[#This Row],[Datumtijd]]),DAY(Data_Warmte[[#This Row],[Datumtijd]]))+TIME(HOUR(Data_Warmte[[#This Row],[Datumtijd]]),MINUTE(Data_Warmte[[#This Row],[Datumtijd]]),SECOND(Data_Warmte[[#This Row],[Datumtijd]]))</f>
        <v>1805.2916666666667</v>
      </c>
      <c r="C8234" s="11">
        <v>2.5783219999999995E-4</v>
      </c>
      <c r="D8234" s="7">
        <f>Data_Warmte[[#This Row],[Fractie]]/MAX(Data_Warmte[Fractie])</f>
        <v>0.62422103167509146</v>
      </c>
    </row>
    <row r="8235" spans="1:4" x14ac:dyDescent="0.25">
      <c r="A8235" s="10">
        <v>44174.333333333336</v>
      </c>
      <c r="B8235" s="10">
        <f>DATE(1904,MONTH(Data_Warmte[[#This Row],[Datumtijd]]),DAY(Data_Warmte[[#This Row],[Datumtijd]]))+TIME(HOUR(Data_Warmte[[#This Row],[Datumtijd]]),MINUTE(Data_Warmte[[#This Row],[Datumtijd]]),SECOND(Data_Warmte[[#This Row],[Datumtijd]]))</f>
        <v>1805.3333333333333</v>
      </c>
      <c r="C8235" s="11">
        <v>3.1389770000000002E-4</v>
      </c>
      <c r="D8235" s="7">
        <f>Data_Warmte[[#This Row],[Fractie]]/MAX(Data_Warmte[Fractie])</f>
        <v>0.75995762412312506</v>
      </c>
    </row>
    <row r="8236" spans="1:4" x14ac:dyDescent="0.25">
      <c r="A8236" s="10">
        <v>44174.375</v>
      </c>
      <c r="B8236" s="10">
        <f>DATE(1904,MONTH(Data_Warmte[[#This Row],[Datumtijd]]),DAY(Data_Warmte[[#This Row],[Datumtijd]]))+TIME(HOUR(Data_Warmte[[#This Row],[Datumtijd]]),MINUTE(Data_Warmte[[#This Row],[Datumtijd]]),SECOND(Data_Warmte[[#This Row],[Datumtijd]]))</f>
        <v>1805.375</v>
      </c>
      <c r="C8236" s="11">
        <v>3.3670902999999997E-4</v>
      </c>
      <c r="D8236" s="7">
        <f>Data_Warmte[[#This Row],[Fractie]]/MAX(Data_Warmte[Fractie])</f>
        <v>0.8151846746873328</v>
      </c>
    </row>
    <row r="8237" spans="1:4" x14ac:dyDescent="0.25">
      <c r="A8237" s="10">
        <v>44174.416666666664</v>
      </c>
      <c r="B8237" s="10">
        <f>DATE(1904,MONTH(Data_Warmte[[#This Row],[Datumtijd]]),DAY(Data_Warmte[[#This Row],[Datumtijd]]))+TIME(HOUR(Data_Warmte[[#This Row],[Datumtijd]]),MINUTE(Data_Warmte[[#This Row],[Datumtijd]]),SECOND(Data_Warmte[[#This Row],[Datumtijd]]))</f>
        <v>1805.4166666666667</v>
      </c>
      <c r="C8237" s="11">
        <v>3.3072852000000006E-4</v>
      </c>
      <c r="D8237" s="7">
        <f>Data_Warmte[[#This Row],[Fractie]]/MAX(Data_Warmte[Fractie])</f>
        <v>0.80070564482937423</v>
      </c>
    </row>
    <row r="8238" spans="1:4" x14ac:dyDescent="0.25">
      <c r="A8238" s="10">
        <v>44174.458333333336</v>
      </c>
      <c r="B8238" s="10">
        <f>DATE(1904,MONTH(Data_Warmte[[#This Row],[Datumtijd]]),DAY(Data_Warmte[[#This Row],[Datumtijd]]))+TIME(HOUR(Data_Warmte[[#This Row],[Datumtijd]]),MINUTE(Data_Warmte[[#This Row],[Datumtijd]]),SECOND(Data_Warmte[[#This Row],[Datumtijd]]))</f>
        <v>1805.4583333333333</v>
      </c>
      <c r="C8238" s="11">
        <v>2.9450271999999998E-4</v>
      </c>
      <c r="D8238" s="7">
        <f>Data_Warmte[[#This Row],[Fractie]]/MAX(Data_Warmte[Fractie])</f>
        <v>0.71300167981160079</v>
      </c>
    </row>
    <row r="8239" spans="1:4" x14ac:dyDescent="0.25">
      <c r="A8239" s="10">
        <v>44174.5</v>
      </c>
      <c r="B8239" s="10">
        <f>DATE(1904,MONTH(Data_Warmte[[#This Row],[Datumtijd]]),DAY(Data_Warmte[[#This Row],[Datumtijd]]))+TIME(HOUR(Data_Warmte[[#This Row],[Datumtijd]]),MINUTE(Data_Warmte[[#This Row],[Datumtijd]]),SECOND(Data_Warmte[[#This Row],[Datumtijd]]))</f>
        <v>1805.5</v>
      </c>
      <c r="C8239" s="11">
        <v>2.7010859E-4</v>
      </c>
      <c r="D8239" s="7">
        <f>Data_Warmte[[#This Row],[Fractie]]/MAX(Data_Warmte[Fractie])</f>
        <v>0.65394261350639804</v>
      </c>
    </row>
    <row r="8240" spans="1:4" x14ac:dyDescent="0.25">
      <c r="A8240" s="10">
        <v>44174.541666666664</v>
      </c>
      <c r="B8240" s="10">
        <f>DATE(1904,MONTH(Data_Warmte[[#This Row],[Datumtijd]]),DAY(Data_Warmte[[#This Row],[Datumtijd]]))+TIME(HOUR(Data_Warmte[[#This Row],[Datumtijd]]),MINUTE(Data_Warmte[[#This Row],[Datumtijd]]),SECOND(Data_Warmte[[#This Row],[Datumtijd]]))</f>
        <v>1805.5416666666667</v>
      </c>
      <c r="C8240" s="11">
        <v>2.5691960000000003E-4</v>
      </c>
      <c r="D8240" s="7">
        <f>Data_Warmte[[#This Row],[Fractie]]/MAX(Data_Warmte[Fractie])</f>
        <v>0.62201159424444219</v>
      </c>
    </row>
    <row r="8241" spans="1:4" x14ac:dyDescent="0.25">
      <c r="A8241" s="10">
        <v>44174.583333333336</v>
      </c>
      <c r="B8241" s="10">
        <f>DATE(1904,MONTH(Data_Warmte[[#This Row],[Datumtijd]]),DAY(Data_Warmte[[#This Row],[Datumtijd]]))+TIME(HOUR(Data_Warmte[[#This Row],[Datumtijd]]),MINUTE(Data_Warmte[[#This Row],[Datumtijd]]),SECOND(Data_Warmte[[#This Row],[Datumtijd]]))</f>
        <v>1805.5833333333333</v>
      </c>
      <c r="C8241" s="11">
        <v>2.5135339999999998E-4</v>
      </c>
      <c r="D8241" s="7">
        <f>Data_Warmte[[#This Row],[Fractie]]/MAX(Data_Warmte[Fractie])</f>
        <v>0.60853562380122395</v>
      </c>
    </row>
    <row r="8242" spans="1:4" x14ac:dyDescent="0.25">
      <c r="A8242" s="10">
        <v>44174.625</v>
      </c>
      <c r="B8242" s="10">
        <f>DATE(1904,MONTH(Data_Warmte[[#This Row],[Datumtijd]]),DAY(Data_Warmte[[#This Row],[Datumtijd]]))+TIME(HOUR(Data_Warmte[[#This Row],[Datumtijd]]),MINUTE(Data_Warmte[[#This Row],[Datumtijd]]),SECOND(Data_Warmte[[#This Row],[Datumtijd]]))</f>
        <v>1805.625</v>
      </c>
      <c r="C8242" s="11">
        <v>2.5941861999999999E-4</v>
      </c>
      <c r="D8242" s="7">
        <f>Data_Warmte[[#This Row],[Fractie]]/MAX(Data_Warmte[Fractie])</f>
        <v>0.62806181156631535</v>
      </c>
    </row>
    <row r="8243" spans="1:4" x14ac:dyDescent="0.25">
      <c r="A8243" s="10">
        <v>44174.666666666664</v>
      </c>
      <c r="B8243" s="10">
        <f>DATE(1904,MONTH(Data_Warmte[[#This Row],[Datumtijd]]),DAY(Data_Warmte[[#This Row],[Datumtijd]]))+TIME(HOUR(Data_Warmte[[#This Row],[Datumtijd]]),MINUTE(Data_Warmte[[#This Row],[Datumtijd]]),SECOND(Data_Warmte[[#This Row],[Datumtijd]]))</f>
        <v>1805.6666666666667</v>
      </c>
      <c r="C8243" s="11">
        <v>2.8068640000000002E-4</v>
      </c>
      <c r="D8243" s="7">
        <f>Data_Warmte[[#This Row],[Fractie]]/MAX(Data_Warmte[Fractie])</f>
        <v>0.67955187205154133</v>
      </c>
    </row>
    <row r="8244" spans="1:4" x14ac:dyDescent="0.25">
      <c r="A8244" s="10">
        <v>44174.708333333336</v>
      </c>
      <c r="B8244" s="10">
        <f>DATE(1904,MONTH(Data_Warmte[[#This Row],[Datumtijd]]),DAY(Data_Warmte[[#This Row],[Datumtijd]]))+TIME(HOUR(Data_Warmte[[#This Row],[Datumtijd]]),MINUTE(Data_Warmte[[#This Row],[Datumtijd]]),SECOND(Data_Warmte[[#This Row],[Datumtijd]]))</f>
        <v>1805.7083333333333</v>
      </c>
      <c r="C8244" s="11">
        <v>3.1819705000000001E-4</v>
      </c>
      <c r="D8244" s="7">
        <f>Data_Warmte[[#This Row],[Fractie]]/MAX(Data_Warmte[Fractie])</f>
        <v>0.77036650514160254</v>
      </c>
    </row>
    <row r="8245" spans="1:4" x14ac:dyDescent="0.25">
      <c r="A8245" s="10">
        <v>44174.75</v>
      </c>
      <c r="B8245" s="10">
        <f>DATE(1904,MONTH(Data_Warmte[[#This Row],[Datumtijd]]),DAY(Data_Warmte[[#This Row],[Datumtijd]]))+TIME(HOUR(Data_Warmte[[#This Row],[Datumtijd]]),MINUTE(Data_Warmte[[#This Row],[Datumtijd]]),SECOND(Data_Warmte[[#This Row],[Datumtijd]]))</f>
        <v>1805.75</v>
      </c>
      <c r="C8245" s="11">
        <v>3.3663238000000001E-4</v>
      </c>
      <c r="D8245" s="7">
        <f>Data_Warmte[[#This Row],[Fractie]]/MAX(Data_Warmte[Fractie])</f>
        <v>0.81499910227986061</v>
      </c>
    </row>
    <row r="8246" spans="1:4" x14ac:dyDescent="0.25">
      <c r="A8246" s="10">
        <v>44174.791666666664</v>
      </c>
      <c r="B8246" s="10">
        <f>DATE(1904,MONTH(Data_Warmte[[#This Row],[Datumtijd]]),DAY(Data_Warmte[[#This Row],[Datumtijd]]))+TIME(HOUR(Data_Warmte[[#This Row],[Datumtijd]]),MINUTE(Data_Warmte[[#This Row],[Datumtijd]]),SECOND(Data_Warmte[[#This Row],[Datumtijd]]))</f>
        <v>1805.7916666666667</v>
      </c>
      <c r="C8246" s="11">
        <v>3.2309136000000004E-4</v>
      </c>
      <c r="D8246" s="7">
        <f>Data_Warmte[[#This Row],[Fractie]]/MAX(Data_Warmte[Fractie])</f>
        <v>0.78221580572367777</v>
      </c>
    </row>
    <row r="8247" spans="1:4" x14ac:dyDescent="0.25">
      <c r="A8247" s="10">
        <v>44174.833333333336</v>
      </c>
      <c r="B8247" s="10">
        <f>DATE(1904,MONTH(Data_Warmte[[#This Row],[Datumtijd]]),DAY(Data_Warmte[[#This Row],[Datumtijd]]))+TIME(HOUR(Data_Warmte[[#This Row],[Datumtijd]]),MINUTE(Data_Warmte[[#This Row],[Datumtijd]]),SECOND(Data_Warmte[[#This Row],[Datumtijd]]))</f>
        <v>1805.8333333333333</v>
      </c>
      <c r="C8247" s="11">
        <v>3.1148662999999995E-4</v>
      </c>
      <c r="D8247" s="7">
        <f>Data_Warmte[[#This Row],[Fractie]]/MAX(Data_Warmte[Fractie])</f>
        <v>0.75412033691523983</v>
      </c>
    </row>
    <row r="8248" spans="1:4" x14ac:dyDescent="0.25">
      <c r="A8248" s="10">
        <v>44174.875</v>
      </c>
      <c r="B8248" s="10">
        <f>DATE(1904,MONTH(Data_Warmte[[#This Row],[Datumtijd]]),DAY(Data_Warmte[[#This Row],[Datumtijd]]))+TIME(HOUR(Data_Warmte[[#This Row],[Datumtijd]]),MINUTE(Data_Warmte[[#This Row],[Datumtijd]]),SECOND(Data_Warmte[[#This Row],[Datumtijd]]))</f>
        <v>1805.875</v>
      </c>
      <c r="C8248" s="11">
        <v>2.7899425000000005E-4</v>
      </c>
      <c r="D8248" s="7">
        <f>Data_Warmte[[#This Row],[Fractie]]/MAX(Data_Warmte[Fractie])</f>
        <v>0.67545511602669661</v>
      </c>
    </row>
    <row r="8249" spans="1:4" x14ac:dyDescent="0.25">
      <c r="A8249" s="10">
        <v>44174.916666666664</v>
      </c>
      <c r="B8249" s="10">
        <f>DATE(1904,MONTH(Data_Warmte[[#This Row],[Datumtijd]]),DAY(Data_Warmte[[#This Row],[Datumtijd]]))+TIME(HOUR(Data_Warmte[[#This Row],[Datumtijd]]),MINUTE(Data_Warmte[[#This Row],[Datumtijd]]),SECOND(Data_Warmte[[#This Row],[Datumtijd]]))</f>
        <v>1805.9166666666667</v>
      </c>
      <c r="C8249" s="11">
        <v>2.3695094999999998E-4</v>
      </c>
      <c r="D8249" s="7">
        <f>Data_Warmte[[#This Row],[Fractie]]/MAX(Data_Warmte[Fractie])</f>
        <v>0.57366677422522483</v>
      </c>
    </row>
    <row r="8250" spans="1:4" x14ac:dyDescent="0.25">
      <c r="A8250" s="10">
        <v>44174.958333333336</v>
      </c>
      <c r="B8250" s="10">
        <f>DATE(1904,MONTH(Data_Warmte[[#This Row],[Datumtijd]]),DAY(Data_Warmte[[#This Row],[Datumtijd]]))+TIME(HOUR(Data_Warmte[[#This Row],[Datumtijd]]),MINUTE(Data_Warmte[[#This Row],[Datumtijd]]),SECOND(Data_Warmte[[#This Row],[Datumtijd]]))</f>
        <v>1805.9583333333333</v>
      </c>
      <c r="C8250" s="11">
        <v>1.6969110000000001E-4</v>
      </c>
      <c r="D8250" s="7">
        <f>Data_Warmte[[#This Row],[Fractie]]/MAX(Data_Warmte[Fractie])</f>
        <v>0.41082825771211329</v>
      </c>
    </row>
    <row r="8251" spans="1:4" x14ac:dyDescent="0.25">
      <c r="A8251" s="10">
        <v>44175</v>
      </c>
      <c r="B8251" s="10">
        <f>DATE(1904,MONTH(Data_Warmte[[#This Row],[Datumtijd]]),DAY(Data_Warmte[[#This Row],[Datumtijd]]))+TIME(HOUR(Data_Warmte[[#This Row],[Datumtijd]]),MINUTE(Data_Warmte[[#This Row],[Datumtijd]]),SECOND(Data_Warmte[[#This Row],[Datumtijd]]))</f>
        <v>1806</v>
      </c>
      <c r="C8251" s="11">
        <v>1.0173390000000001E-4</v>
      </c>
      <c r="D8251" s="7">
        <f>Data_Warmte[[#This Row],[Fractie]]/MAX(Data_Warmte[Fractie])</f>
        <v>0.24630143176193897</v>
      </c>
    </row>
    <row r="8252" spans="1:4" x14ac:dyDescent="0.25">
      <c r="A8252" s="10">
        <v>44175.041666666664</v>
      </c>
      <c r="B8252" s="10">
        <f>DATE(1904,MONTH(Data_Warmte[[#This Row],[Datumtijd]]),DAY(Data_Warmte[[#This Row],[Datumtijd]]))+TIME(HOUR(Data_Warmte[[#This Row],[Datumtijd]]),MINUTE(Data_Warmte[[#This Row],[Datumtijd]]),SECOND(Data_Warmte[[#This Row],[Datumtijd]]))</f>
        <v>1806.0416666666667</v>
      </c>
      <c r="C8252" s="11">
        <v>7.9896879999999989E-5</v>
      </c>
      <c r="D8252" s="7">
        <f>Data_Warmte[[#This Row],[Fractie]]/MAX(Data_Warmte[Fractie])</f>
        <v>0.19343322075838854</v>
      </c>
    </row>
    <row r="8253" spans="1:4" x14ac:dyDescent="0.25">
      <c r="A8253" s="10">
        <v>44175.083333333336</v>
      </c>
      <c r="B8253" s="10">
        <f>DATE(1904,MONTH(Data_Warmte[[#This Row],[Datumtijd]]),DAY(Data_Warmte[[#This Row],[Datumtijd]]))+TIME(HOUR(Data_Warmte[[#This Row],[Datumtijd]]),MINUTE(Data_Warmte[[#This Row],[Datumtijd]]),SECOND(Data_Warmte[[#This Row],[Datumtijd]]))</f>
        <v>1806.0833333333333</v>
      </c>
      <c r="C8253" s="11">
        <v>8.4197299999999988E-5</v>
      </c>
      <c r="D8253" s="7">
        <f>Data_Warmte[[#This Row],[Fractie]]/MAX(Data_Warmte[Fractie])</f>
        <v>0.20384469228535915</v>
      </c>
    </row>
    <row r="8254" spans="1:4" x14ac:dyDescent="0.25">
      <c r="A8254" s="10">
        <v>44175.125</v>
      </c>
      <c r="B8254" s="10">
        <f>DATE(1904,MONTH(Data_Warmte[[#This Row],[Datumtijd]]),DAY(Data_Warmte[[#This Row],[Datumtijd]]))+TIME(HOUR(Data_Warmte[[#This Row],[Datumtijd]]),MINUTE(Data_Warmte[[#This Row],[Datumtijd]]),SECOND(Data_Warmte[[#This Row],[Datumtijd]]))</f>
        <v>1806.125</v>
      </c>
      <c r="C8254" s="11">
        <v>9.3758260000000011E-5</v>
      </c>
      <c r="D8254" s="7">
        <f>Data_Warmte[[#This Row],[Fractie]]/MAX(Data_Warmte[Fractie])</f>
        <v>0.22699212039947483</v>
      </c>
    </row>
    <row r="8255" spans="1:4" x14ac:dyDescent="0.25">
      <c r="A8255" s="10">
        <v>44175.166666666664</v>
      </c>
      <c r="B8255" s="10">
        <f>DATE(1904,MONTH(Data_Warmte[[#This Row],[Datumtijd]]),DAY(Data_Warmte[[#This Row],[Datumtijd]]))+TIME(HOUR(Data_Warmte[[#This Row],[Datumtijd]]),MINUTE(Data_Warmte[[#This Row],[Datumtijd]]),SECOND(Data_Warmte[[#This Row],[Datumtijd]]))</f>
        <v>1806.1666666666667</v>
      </c>
      <c r="C8255" s="11">
        <v>1.0585112000000001E-4</v>
      </c>
      <c r="D8255" s="7">
        <f>Data_Warmte[[#This Row],[Fractie]]/MAX(Data_Warmte[Fractie])</f>
        <v>0.2562693694983168</v>
      </c>
    </row>
    <row r="8256" spans="1:4" x14ac:dyDescent="0.25">
      <c r="A8256" s="10">
        <v>44175.208333333336</v>
      </c>
      <c r="B8256" s="10">
        <f>DATE(1904,MONTH(Data_Warmte[[#This Row],[Datumtijd]]),DAY(Data_Warmte[[#This Row],[Datumtijd]]))+TIME(HOUR(Data_Warmte[[#This Row],[Datumtijd]]),MINUTE(Data_Warmte[[#This Row],[Datumtijd]]),SECOND(Data_Warmte[[#This Row],[Datumtijd]]))</f>
        <v>1806.2083333333333</v>
      </c>
      <c r="C8256" s="11">
        <v>1.2984230000000002E-4</v>
      </c>
      <c r="D8256" s="7">
        <f>Data_Warmte[[#This Row],[Fractie]]/MAX(Data_Warmte[Fractie])</f>
        <v>0.31435287935745321</v>
      </c>
    </row>
    <row r="8257" spans="1:4" x14ac:dyDescent="0.25">
      <c r="A8257" s="10">
        <v>44175.25</v>
      </c>
      <c r="B8257" s="10">
        <f>DATE(1904,MONTH(Data_Warmte[[#This Row],[Datumtijd]]),DAY(Data_Warmte[[#This Row],[Datumtijd]]))+TIME(HOUR(Data_Warmte[[#This Row],[Datumtijd]]),MINUTE(Data_Warmte[[#This Row],[Datumtijd]]),SECOND(Data_Warmte[[#This Row],[Datumtijd]]))</f>
        <v>1806.25</v>
      </c>
      <c r="C8257" s="11">
        <v>1.8814128000000003E-4</v>
      </c>
      <c r="D8257" s="7">
        <f>Data_Warmte[[#This Row],[Fractie]]/MAX(Data_Warmte[Fractie])</f>
        <v>0.4554968072345979</v>
      </c>
    </row>
    <row r="8258" spans="1:4" x14ac:dyDescent="0.25">
      <c r="A8258" s="10">
        <v>44175.291666666664</v>
      </c>
      <c r="B8258" s="10">
        <f>DATE(1904,MONTH(Data_Warmte[[#This Row],[Datumtijd]]),DAY(Data_Warmte[[#This Row],[Datumtijd]]))+TIME(HOUR(Data_Warmte[[#This Row],[Datumtijd]]),MINUTE(Data_Warmte[[#This Row],[Datumtijd]]),SECOND(Data_Warmte[[#This Row],[Datumtijd]]))</f>
        <v>1806.2916666666667</v>
      </c>
      <c r="C8258" s="11">
        <v>2.6842529999999997E-4</v>
      </c>
      <c r="D8258" s="7">
        <f>Data_Warmte[[#This Row],[Fractie]]/MAX(Data_Warmte[Fractie])</f>
        <v>0.64986730786029023</v>
      </c>
    </row>
    <row r="8259" spans="1:4" x14ac:dyDescent="0.25">
      <c r="A8259" s="10">
        <v>44175.333333333336</v>
      </c>
      <c r="B8259" s="10">
        <f>DATE(1904,MONTH(Data_Warmte[[#This Row],[Datumtijd]]),DAY(Data_Warmte[[#This Row],[Datumtijd]]))+TIME(HOUR(Data_Warmte[[#This Row],[Datumtijd]]),MINUTE(Data_Warmte[[#This Row],[Datumtijd]]),SECOND(Data_Warmte[[#This Row],[Datumtijd]]))</f>
        <v>1806.3333333333333</v>
      </c>
      <c r="C8259" s="11">
        <v>3.250088E-4</v>
      </c>
      <c r="D8259" s="7">
        <f>Data_Warmte[[#This Row],[Fractie]]/MAX(Data_Warmte[Fractie])</f>
        <v>0.78685799694329683</v>
      </c>
    </row>
    <row r="8260" spans="1:4" x14ac:dyDescent="0.25">
      <c r="A8260" s="10">
        <v>44175.375</v>
      </c>
      <c r="B8260" s="10">
        <f>DATE(1904,MONTH(Data_Warmte[[#This Row],[Datumtijd]]),DAY(Data_Warmte[[#This Row],[Datumtijd]]))+TIME(HOUR(Data_Warmte[[#This Row],[Datumtijd]]),MINUTE(Data_Warmte[[#This Row],[Datumtijd]]),SECOND(Data_Warmte[[#This Row],[Datumtijd]]))</f>
        <v>1806.375</v>
      </c>
      <c r="C8260" s="11">
        <v>3.4808408999999999E-4</v>
      </c>
      <c r="D8260" s="7">
        <f>Data_Warmte[[#This Row],[Fractie]]/MAX(Data_Warmte[Fractie])</f>
        <v>0.84272410416342647</v>
      </c>
    </row>
    <row r="8261" spans="1:4" x14ac:dyDescent="0.25">
      <c r="A8261" s="10">
        <v>44175.416666666664</v>
      </c>
      <c r="B8261" s="10">
        <f>DATE(1904,MONTH(Data_Warmte[[#This Row],[Datumtijd]]),DAY(Data_Warmte[[#This Row],[Datumtijd]]))+TIME(HOUR(Data_Warmte[[#This Row],[Datumtijd]]),MINUTE(Data_Warmte[[#This Row],[Datumtijd]]),SECOND(Data_Warmte[[#This Row],[Datumtijd]]))</f>
        <v>1806.4166666666667</v>
      </c>
      <c r="C8261" s="11">
        <v>3.4207212000000008E-4</v>
      </c>
      <c r="D8261" s="7">
        <f>Data_Warmte[[#This Row],[Fractie]]/MAX(Data_Warmte[Fractie])</f>
        <v>0.82816890851369906</v>
      </c>
    </row>
    <row r="8262" spans="1:4" x14ac:dyDescent="0.25">
      <c r="A8262" s="10">
        <v>44175.458333333336</v>
      </c>
      <c r="B8262" s="10">
        <f>DATE(1904,MONTH(Data_Warmte[[#This Row],[Datumtijd]]),DAY(Data_Warmte[[#This Row],[Datumtijd]]))+TIME(HOUR(Data_Warmte[[#This Row],[Datumtijd]]),MINUTE(Data_Warmte[[#This Row],[Datumtijd]]),SECOND(Data_Warmte[[#This Row],[Datumtijd]]))</f>
        <v>1806.4583333333333</v>
      </c>
      <c r="C8262" s="11">
        <v>3.0711401999999996E-4</v>
      </c>
      <c r="D8262" s="7">
        <f>Data_Warmte[[#This Row],[Fractie]]/MAX(Data_Warmte[Fractie])</f>
        <v>0.74353409080124466</v>
      </c>
    </row>
    <row r="8263" spans="1:4" x14ac:dyDescent="0.25">
      <c r="A8263" s="10">
        <v>44175.5</v>
      </c>
      <c r="B8263" s="10">
        <f>DATE(1904,MONTH(Data_Warmte[[#This Row],[Datumtijd]]),DAY(Data_Warmte[[#This Row],[Datumtijd]]))+TIME(HOUR(Data_Warmte[[#This Row],[Datumtijd]]),MINUTE(Data_Warmte[[#This Row],[Datumtijd]]),SECOND(Data_Warmte[[#This Row],[Datumtijd]]))</f>
        <v>1806.5</v>
      </c>
      <c r="C8263" s="11">
        <v>2.8266488000000002E-4</v>
      </c>
      <c r="D8263" s="7">
        <f>Data_Warmte[[#This Row],[Fractie]]/MAX(Data_Warmte[Fractie])</f>
        <v>0.68434184330706549</v>
      </c>
    </row>
    <row r="8264" spans="1:4" x14ac:dyDescent="0.25">
      <c r="A8264" s="10">
        <v>44175.541666666664</v>
      </c>
      <c r="B8264" s="10">
        <f>DATE(1904,MONTH(Data_Warmte[[#This Row],[Datumtijd]]),DAY(Data_Warmte[[#This Row],[Datumtijd]]))+TIME(HOUR(Data_Warmte[[#This Row],[Datumtijd]]),MINUTE(Data_Warmte[[#This Row],[Datumtijd]]),SECOND(Data_Warmte[[#This Row],[Datumtijd]]))</f>
        <v>1806.5416666666667</v>
      </c>
      <c r="C8264" s="11">
        <v>2.6999255000000001E-4</v>
      </c>
      <c r="D8264" s="7">
        <f>Data_Warmte[[#This Row],[Fractie]]/MAX(Data_Warmte[Fractie])</f>
        <v>0.65366167649187634</v>
      </c>
    </row>
    <row r="8265" spans="1:4" x14ac:dyDescent="0.25">
      <c r="A8265" s="10">
        <v>44175.583333333336</v>
      </c>
      <c r="B8265" s="10">
        <f>DATE(1904,MONTH(Data_Warmte[[#This Row],[Datumtijd]]),DAY(Data_Warmte[[#This Row],[Datumtijd]]))+TIME(HOUR(Data_Warmte[[#This Row],[Datumtijd]]),MINUTE(Data_Warmte[[#This Row],[Datumtijd]]),SECOND(Data_Warmte[[#This Row],[Datumtijd]]))</f>
        <v>1806.5833333333333</v>
      </c>
      <c r="C8265" s="11">
        <v>2.6298459999999995E-4</v>
      </c>
      <c r="D8265" s="7">
        <f>Data_Warmte[[#This Row],[Fractie]]/MAX(Data_Warmte[Fractie])</f>
        <v>0.63669517743191595</v>
      </c>
    </row>
    <row r="8266" spans="1:4" x14ac:dyDescent="0.25">
      <c r="A8266" s="10">
        <v>44175.625</v>
      </c>
      <c r="B8266" s="10">
        <f>DATE(1904,MONTH(Data_Warmte[[#This Row],[Datumtijd]]),DAY(Data_Warmte[[#This Row],[Datumtijd]]))+TIME(HOUR(Data_Warmte[[#This Row],[Datumtijd]]),MINUTE(Data_Warmte[[#This Row],[Datumtijd]]),SECOND(Data_Warmte[[#This Row],[Datumtijd]]))</f>
        <v>1806.625</v>
      </c>
      <c r="C8266" s="11">
        <v>2.7034380000000004E-4</v>
      </c>
      <c r="D8266" s="7">
        <f>Data_Warmte[[#This Row],[Fractie]]/MAX(Data_Warmte[Fractie])</f>
        <v>0.65451206537804296</v>
      </c>
    </row>
    <row r="8267" spans="1:4" x14ac:dyDescent="0.25">
      <c r="A8267" s="10">
        <v>44175.666666666664</v>
      </c>
      <c r="B8267" s="10">
        <f>DATE(1904,MONTH(Data_Warmte[[#This Row],[Datumtijd]]),DAY(Data_Warmte[[#This Row],[Datumtijd]]))+TIME(HOUR(Data_Warmte[[#This Row],[Datumtijd]]),MINUTE(Data_Warmte[[#This Row],[Datumtijd]]),SECOND(Data_Warmte[[#This Row],[Datumtijd]]))</f>
        <v>1806.6666666666667</v>
      </c>
      <c r="C8267" s="11">
        <v>2.910217E-4</v>
      </c>
      <c r="D8267" s="7">
        <f>Data_Warmte[[#This Row],[Fractie]]/MAX(Data_Warmte[Fractie])</f>
        <v>0.70457400516242341</v>
      </c>
    </row>
    <row r="8268" spans="1:4" x14ac:dyDescent="0.25">
      <c r="A8268" s="10">
        <v>44175.708333333336</v>
      </c>
      <c r="B8268" s="10">
        <f>DATE(1904,MONTH(Data_Warmte[[#This Row],[Datumtijd]]),DAY(Data_Warmte[[#This Row],[Datumtijd]]))+TIME(HOUR(Data_Warmte[[#This Row],[Datumtijd]]),MINUTE(Data_Warmte[[#This Row],[Datumtijd]]),SECOND(Data_Warmte[[#This Row],[Datumtijd]]))</f>
        <v>1806.7083333333333</v>
      </c>
      <c r="C8268" s="11">
        <v>3.2722280000000001E-4</v>
      </c>
      <c r="D8268" s="7">
        <f>Data_Warmte[[#This Row],[Fractie]]/MAX(Data_Warmte[Fractie])</f>
        <v>0.79221817059161792</v>
      </c>
    </row>
    <row r="8269" spans="1:4" x14ac:dyDescent="0.25">
      <c r="A8269" s="10">
        <v>44175.75</v>
      </c>
      <c r="B8269" s="10">
        <f>DATE(1904,MONTH(Data_Warmte[[#This Row],[Datumtijd]]),DAY(Data_Warmte[[#This Row],[Datumtijd]]))+TIME(HOUR(Data_Warmte[[#This Row],[Datumtijd]]),MINUTE(Data_Warmte[[#This Row],[Datumtijd]]),SECOND(Data_Warmte[[#This Row],[Datumtijd]]))</f>
        <v>1806.75</v>
      </c>
      <c r="C8269" s="11">
        <v>3.4589769999999998E-4</v>
      </c>
      <c r="D8269" s="7">
        <f>Data_Warmte[[#This Row],[Fractie]]/MAX(Data_Warmte[Fractie])</f>
        <v>0.83743077531837107</v>
      </c>
    </row>
    <row r="8270" spans="1:4" x14ac:dyDescent="0.25">
      <c r="A8270" s="10">
        <v>44175.791666666664</v>
      </c>
      <c r="B8270" s="10">
        <f>DATE(1904,MONTH(Data_Warmte[[#This Row],[Datumtijd]]),DAY(Data_Warmte[[#This Row],[Datumtijd]]))+TIME(HOUR(Data_Warmte[[#This Row],[Datumtijd]]),MINUTE(Data_Warmte[[#This Row],[Datumtijd]]),SECOND(Data_Warmte[[#This Row],[Datumtijd]]))</f>
        <v>1806.7916666666667</v>
      </c>
      <c r="C8270" s="11">
        <v>3.3015035999999995E-4</v>
      </c>
      <c r="D8270" s="7">
        <f>Data_Warmte[[#This Row],[Fractie]]/MAX(Data_Warmte[Fractie])</f>
        <v>0.79930589867015389</v>
      </c>
    </row>
    <row r="8271" spans="1:4" x14ac:dyDescent="0.25">
      <c r="A8271" s="10">
        <v>44175.833333333336</v>
      </c>
      <c r="B8271" s="10">
        <f>DATE(1904,MONTH(Data_Warmte[[#This Row],[Datumtijd]]),DAY(Data_Warmte[[#This Row],[Datumtijd]]))+TIME(HOUR(Data_Warmte[[#This Row],[Datumtijd]]),MINUTE(Data_Warmte[[#This Row],[Datumtijd]]),SECOND(Data_Warmte[[#This Row],[Datumtijd]]))</f>
        <v>1806.8333333333333</v>
      </c>
      <c r="C8271" s="11">
        <v>3.1599398999999998E-4</v>
      </c>
      <c r="D8271" s="7">
        <f>Data_Warmte[[#This Row],[Fractie]]/MAX(Data_Warmte[Fractie])</f>
        <v>0.76503281762684627</v>
      </c>
    </row>
    <row r="8272" spans="1:4" x14ac:dyDescent="0.25">
      <c r="A8272" s="10">
        <v>44175.875</v>
      </c>
      <c r="B8272" s="10">
        <f>DATE(1904,MONTH(Data_Warmte[[#This Row],[Datumtijd]]),DAY(Data_Warmte[[#This Row],[Datumtijd]]))+TIME(HOUR(Data_Warmte[[#This Row],[Datumtijd]]),MINUTE(Data_Warmte[[#This Row],[Datumtijd]]),SECOND(Data_Warmte[[#This Row],[Datumtijd]]))</f>
        <v>1806.875</v>
      </c>
      <c r="C8272" s="11">
        <v>2.8221400000000003E-4</v>
      </c>
      <c r="D8272" s="7">
        <f>Data_Warmte[[#This Row],[Fractie]]/MAX(Data_Warmte[Fractie])</f>
        <v>0.68325024660672451</v>
      </c>
    </row>
    <row r="8273" spans="1:4" x14ac:dyDescent="0.25">
      <c r="A8273" s="10">
        <v>44175.916666666664</v>
      </c>
      <c r="B8273" s="10">
        <f>DATE(1904,MONTH(Data_Warmte[[#This Row],[Datumtijd]]),DAY(Data_Warmte[[#This Row],[Datumtijd]]))+TIME(HOUR(Data_Warmte[[#This Row],[Datumtijd]]),MINUTE(Data_Warmte[[#This Row],[Datumtijd]]),SECOND(Data_Warmte[[#This Row],[Datumtijd]]))</f>
        <v>1806.9166666666667</v>
      </c>
      <c r="C8273" s="11">
        <v>2.3972798999999999E-4</v>
      </c>
      <c r="D8273" s="7">
        <f>Data_Warmte[[#This Row],[Fractie]]/MAX(Data_Warmte[Fractie])</f>
        <v>0.5803900879688263</v>
      </c>
    </row>
    <row r="8274" spans="1:4" x14ac:dyDescent="0.25">
      <c r="A8274" s="10">
        <v>44175.958333333336</v>
      </c>
      <c r="B8274" s="10">
        <f>DATE(1904,MONTH(Data_Warmte[[#This Row],[Datumtijd]]),DAY(Data_Warmte[[#This Row],[Datumtijd]]))+TIME(HOUR(Data_Warmte[[#This Row],[Datumtijd]]),MINUTE(Data_Warmte[[#This Row],[Datumtijd]]),SECOND(Data_Warmte[[#This Row],[Datumtijd]]))</f>
        <v>1806.9583333333333</v>
      </c>
      <c r="C8274" s="11">
        <v>1.7128587999999998E-4</v>
      </c>
      <c r="D8274" s="7">
        <f>Data_Warmte[[#This Row],[Fractie]]/MAX(Data_Warmte[Fractie])</f>
        <v>0.41468927746408679</v>
      </c>
    </row>
    <row r="8275" spans="1:4" x14ac:dyDescent="0.25">
      <c r="A8275" s="10">
        <v>44176</v>
      </c>
      <c r="B8275" s="10">
        <f>DATE(1904,MONTH(Data_Warmte[[#This Row],[Datumtijd]]),DAY(Data_Warmte[[#This Row],[Datumtijd]]))+TIME(HOUR(Data_Warmte[[#This Row],[Datumtijd]]),MINUTE(Data_Warmte[[#This Row],[Datumtijd]]),SECOND(Data_Warmte[[#This Row],[Datumtijd]]))</f>
        <v>1807</v>
      </c>
      <c r="C8275" s="11">
        <v>1.0238351999999999E-4</v>
      </c>
      <c r="D8275" s="7">
        <f>Data_Warmte[[#This Row],[Fractie]]/MAX(Data_Warmte[Fractie])</f>
        <v>0.24787418515192194</v>
      </c>
    </row>
    <row r="8276" spans="1:4" x14ac:dyDescent="0.25">
      <c r="A8276" s="10">
        <v>44176.041666666664</v>
      </c>
      <c r="B8276" s="10">
        <f>DATE(1904,MONTH(Data_Warmte[[#This Row],[Datumtijd]]),DAY(Data_Warmte[[#This Row],[Datumtijd]]))+TIME(HOUR(Data_Warmte[[#This Row],[Datumtijd]]),MINUTE(Data_Warmte[[#This Row],[Datumtijd]]),SECOND(Data_Warmte[[#This Row],[Datumtijd]]))</f>
        <v>1807.0416666666667</v>
      </c>
      <c r="C8276" s="11">
        <v>8.0822479999999999E-5</v>
      </c>
      <c r="D8276" s="7">
        <f>Data_Warmte[[#This Row],[Fractie]]/MAX(Data_Warmte[Fractie])</f>
        <v>0.19567413165671105</v>
      </c>
    </row>
    <row r="8277" spans="1:4" x14ac:dyDescent="0.25">
      <c r="A8277" s="10">
        <v>44176.083333333336</v>
      </c>
      <c r="B8277" s="10">
        <f>DATE(1904,MONTH(Data_Warmte[[#This Row],[Datumtijd]]),DAY(Data_Warmte[[#This Row],[Datumtijd]]))+TIME(HOUR(Data_Warmte[[#This Row],[Datumtijd]]),MINUTE(Data_Warmte[[#This Row],[Datumtijd]]),SECOND(Data_Warmte[[#This Row],[Datumtijd]]))</f>
        <v>1807.0833333333333</v>
      </c>
      <c r="C8277" s="11">
        <v>8.4230500000000006E-5</v>
      </c>
      <c r="D8277" s="7">
        <f>Data_Warmte[[#This Row],[Fractie]]/MAX(Data_Warmte[Fractie])</f>
        <v>0.20392507067972426</v>
      </c>
    </row>
    <row r="8278" spans="1:4" x14ac:dyDescent="0.25">
      <c r="A8278" s="10">
        <v>44176.125</v>
      </c>
      <c r="B8278" s="10">
        <f>DATE(1904,MONTH(Data_Warmte[[#This Row],[Datumtijd]]),DAY(Data_Warmte[[#This Row],[Datumtijd]]))+TIME(HOUR(Data_Warmte[[#This Row],[Datumtijd]]),MINUTE(Data_Warmte[[#This Row],[Datumtijd]]),SECOND(Data_Warmte[[#This Row],[Datumtijd]]))</f>
        <v>1807.125</v>
      </c>
      <c r="C8278" s="11">
        <v>9.2583730000000015E-5</v>
      </c>
      <c r="D8278" s="7">
        <f>Data_Warmte[[#This Row],[Fractie]]/MAX(Data_Warmte[Fractie])</f>
        <v>0.2241485410159326</v>
      </c>
    </row>
    <row r="8279" spans="1:4" x14ac:dyDescent="0.25">
      <c r="A8279" s="10">
        <v>44176.166666666664</v>
      </c>
      <c r="B8279" s="10">
        <f>DATE(1904,MONTH(Data_Warmte[[#This Row],[Datumtijd]]),DAY(Data_Warmte[[#This Row],[Datumtijd]]))+TIME(HOUR(Data_Warmte[[#This Row],[Datumtijd]]),MINUTE(Data_Warmte[[#This Row],[Datumtijd]]),SECOND(Data_Warmte[[#This Row],[Datumtijd]]))</f>
        <v>1807.1666666666667</v>
      </c>
      <c r="C8279" s="11">
        <v>1.0509146000000001E-4</v>
      </c>
      <c r="D8279" s="7">
        <f>Data_Warmte[[#This Row],[Fractie]]/MAX(Data_Warmte[Fractie])</f>
        <v>0.25443020530966115</v>
      </c>
    </row>
    <row r="8280" spans="1:4" x14ac:dyDescent="0.25">
      <c r="A8280" s="10">
        <v>44176.208333333336</v>
      </c>
      <c r="B8280" s="10">
        <f>DATE(1904,MONTH(Data_Warmte[[#This Row],[Datumtijd]]),DAY(Data_Warmte[[#This Row],[Datumtijd]]))+TIME(HOUR(Data_Warmte[[#This Row],[Datumtijd]]),MINUTE(Data_Warmte[[#This Row],[Datumtijd]]),SECOND(Data_Warmte[[#This Row],[Datumtijd]]))</f>
        <v>1807.2083333333333</v>
      </c>
      <c r="C8280" s="11">
        <v>1.2831086E-4</v>
      </c>
      <c r="D8280" s="7">
        <f>Data_Warmte[[#This Row],[Fractie]]/MAX(Data_Warmte[Fractie])</f>
        <v>0.31064520802412671</v>
      </c>
    </row>
    <row r="8281" spans="1:4" x14ac:dyDescent="0.25">
      <c r="A8281" s="10">
        <v>44176.25</v>
      </c>
      <c r="B8281" s="10">
        <f>DATE(1904,MONTH(Data_Warmte[[#This Row],[Datumtijd]]),DAY(Data_Warmte[[#This Row],[Datumtijd]]))+TIME(HOUR(Data_Warmte[[#This Row],[Datumtijd]]),MINUTE(Data_Warmte[[#This Row],[Datumtijd]]),SECOND(Data_Warmte[[#This Row],[Datumtijd]]))</f>
        <v>1807.25</v>
      </c>
      <c r="C8281" s="11">
        <v>1.8578065999999999E-4</v>
      </c>
      <c r="D8281" s="7">
        <f>Data_Warmte[[#This Row],[Fractie]]/MAX(Data_Warmte[Fractie])</f>
        <v>0.44978166129164399</v>
      </c>
    </row>
    <row r="8282" spans="1:4" x14ac:dyDescent="0.25">
      <c r="A8282" s="10">
        <v>44176.291666666664</v>
      </c>
      <c r="B8282" s="10">
        <f>DATE(1904,MONTH(Data_Warmte[[#This Row],[Datumtijd]]),DAY(Data_Warmte[[#This Row],[Datumtijd]]))+TIME(HOUR(Data_Warmte[[#This Row],[Datumtijd]]),MINUTE(Data_Warmte[[#This Row],[Datumtijd]]),SECOND(Data_Warmte[[#This Row],[Datumtijd]]))</f>
        <v>1807.2916666666667</v>
      </c>
      <c r="C8282" s="11">
        <v>2.655623E-4</v>
      </c>
      <c r="D8282" s="7">
        <f>Data_Warmte[[#This Row],[Fractie]]/MAX(Data_Warmte[Fractie])</f>
        <v>0.64293588186429063</v>
      </c>
    </row>
    <row r="8283" spans="1:4" x14ac:dyDescent="0.25">
      <c r="A8283" s="10">
        <v>44176.333333333336</v>
      </c>
      <c r="B8283" s="10">
        <f>DATE(1904,MONTH(Data_Warmte[[#This Row],[Datumtijd]]),DAY(Data_Warmte[[#This Row],[Datumtijd]]))+TIME(HOUR(Data_Warmte[[#This Row],[Datumtijd]]),MINUTE(Data_Warmte[[#This Row],[Datumtijd]]),SECOND(Data_Warmte[[#This Row],[Datumtijd]]))</f>
        <v>1807.3333333333333</v>
      </c>
      <c r="C8283" s="11">
        <v>3.2138209999999997E-4</v>
      </c>
      <c r="D8283" s="7">
        <f>Data_Warmte[[#This Row],[Fractie]]/MAX(Data_Warmte[Fractie])</f>
        <v>0.77807762577330308</v>
      </c>
    </row>
    <row r="8284" spans="1:4" x14ac:dyDescent="0.25">
      <c r="A8284" s="10">
        <v>44176.375</v>
      </c>
      <c r="B8284" s="10">
        <f>DATE(1904,MONTH(Data_Warmte[[#This Row],[Datumtijd]]),DAY(Data_Warmte[[#This Row],[Datumtijd]]))+TIME(HOUR(Data_Warmte[[#This Row],[Datumtijd]]),MINUTE(Data_Warmte[[#This Row],[Datumtijd]]),SECOND(Data_Warmte[[#This Row],[Datumtijd]]))</f>
        <v>1807.375</v>
      </c>
      <c r="C8284" s="11">
        <v>3.4381233999999998E-4</v>
      </c>
      <c r="D8284" s="7">
        <f>Data_Warmte[[#This Row],[Fractie]]/MAX(Data_Warmte[Fractie])</f>
        <v>0.83238204373785485</v>
      </c>
    </row>
    <row r="8285" spans="1:4" x14ac:dyDescent="0.25">
      <c r="A8285" s="10">
        <v>44176.416666666664</v>
      </c>
      <c r="B8285" s="10">
        <f>DATE(1904,MONTH(Data_Warmte[[#This Row],[Datumtijd]]),DAY(Data_Warmte[[#This Row],[Datumtijd]]))+TIME(HOUR(Data_Warmte[[#This Row],[Datumtijd]]),MINUTE(Data_Warmte[[#This Row],[Datumtijd]]),SECOND(Data_Warmte[[#This Row],[Datumtijd]]))</f>
        <v>1807.4166666666667</v>
      </c>
      <c r="C8285" s="11">
        <v>3.3723876000000001E-4</v>
      </c>
      <c r="D8285" s="7">
        <f>Data_Warmte[[#This Row],[Fractie]]/MAX(Data_Warmte[Fractie])</f>
        <v>0.81646717007429093</v>
      </c>
    </row>
    <row r="8286" spans="1:4" x14ac:dyDescent="0.25">
      <c r="A8286" s="10">
        <v>44176.458333333336</v>
      </c>
      <c r="B8286" s="10">
        <f>DATE(1904,MONTH(Data_Warmte[[#This Row],[Datumtijd]]),DAY(Data_Warmte[[#This Row],[Datumtijd]]))+TIME(HOUR(Data_Warmte[[#This Row],[Datumtijd]]),MINUTE(Data_Warmte[[#This Row],[Datumtijd]]),SECOND(Data_Warmte[[#This Row],[Datumtijd]]))</f>
        <v>1807.4583333333333</v>
      </c>
      <c r="C8286" s="11">
        <v>3.0697517999999995E-4</v>
      </c>
      <c r="D8286" s="7">
        <f>Data_Warmte[[#This Row],[Fractie]]/MAX(Data_Warmte[Fractie])</f>
        <v>0.74319795416649626</v>
      </c>
    </row>
    <row r="8287" spans="1:4" x14ac:dyDescent="0.25">
      <c r="A8287" s="10">
        <v>44176.5</v>
      </c>
      <c r="B8287" s="10">
        <f>DATE(1904,MONTH(Data_Warmte[[#This Row],[Datumtijd]]),DAY(Data_Warmte[[#This Row],[Datumtijd]]))+TIME(HOUR(Data_Warmte[[#This Row],[Datumtijd]]),MINUTE(Data_Warmte[[#This Row],[Datumtijd]]),SECOND(Data_Warmte[[#This Row],[Datumtijd]]))</f>
        <v>1807.5</v>
      </c>
      <c r="C8287" s="11">
        <v>2.8363244E-4</v>
      </c>
      <c r="D8287" s="7">
        <f>Data_Warmte[[#This Row],[Fractie]]/MAX(Data_Warmte[Fractie])</f>
        <v>0.68668434087489272</v>
      </c>
    </row>
    <row r="8288" spans="1:4" x14ac:dyDescent="0.25">
      <c r="A8288" s="10">
        <v>44176.541666666664</v>
      </c>
      <c r="B8288" s="10">
        <f>DATE(1904,MONTH(Data_Warmte[[#This Row],[Datumtijd]]),DAY(Data_Warmte[[#This Row],[Datumtijd]]))+TIME(HOUR(Data_Warmte[[#This Row],[Datumtijd]]),MINUTE(Data_Warmte[[#This Row],[Datumtijd]]),SECOND(Data_Warmte[[#This Row],[Datumtijd]]))</f>
        <v>1807.5416666666667</v>
      </c>
      <c r="C8288" s="11">
        <v>2.7038870000000001E-4</v>
      </c>
      <c r="D8288" s="7">
        <f>Data_Warmte[[#This Row],[Fractie]]/MAX(Data_Warmte[Fractie])</f>
        <v>0.65462076989331364</v>
      </c>
    </row>
    <row r="8289" spans="1:4" x14ac:dyDescent="0.25">
      <c r="A8289" s="10">
        <v>44176.583333333336</v>
      </c>
      <c r="B8289" s="10">
        <f>DATE(1904,MONTH(Data_Warmte[[#This Row],[Datumtijd]]),DAY(Data_Warmte[[#This Row],[Datumtijd]]))+TIME(HOUR(Data_Warmte[[#This Row],[Datumtijd]]),MINUTE(Data_Warmte[[#This Row],[Datumtijd]]),SECOND(Data_Warmte[[#This Row],[Datumtijd]]))</f>
        <v>1807.5833333333333</v>
      </c>
      <c r="C8289" s="11">
        <v>2.6315075999999997E-4</v>
      </c>
      <c r="D8289" s="7">
        <f>Data_Warmte[[#This Row],[Fractie]]/MAX(Data_Warmte[Fractie])</f>
        <v>0.63709745676949736</v>
      </c>
    </row>
    <row r="8290" spans="1:4" x14ac:dyDescent="0.25">
      <c r="A8290" s="10">
        <v>44176.625</v>
      </c>
      <c r="B8290" s="10">
        <f>DATE(1904,MONTH(Data_Warmte[[#This Row],[Datumtijd]]),DAY(Data_Warmte[[#This Row],[Datumtijd]]))+TIME(HOUR(Data_Warmte[[#This Row],[Datumtijd]]),MINUTE(Data_Warmte[[#This Row],[Datumtijd]]),SECOND(Data_Warmte[[#This Row],[Datumtijd]]))</f>
        <v>1807.625</v>
      </c>
      <c r="C8290" s="11">
        <v>2.6621745999999997E-4</v>
      </c>
      <c r="D8290" s="7">
        <f>Data_Warmte[[#This Row],[Fractie]]/MAX(Data_Warmte[Fractie])</f>
        <v>0.64452204779357425</v>
      </c>
    </row>
    <row r="8291" spans="1:4" x14ac:dyDescent="0.25">
      <c r="A8291" s="10">
        <v>44176.666666666664</v>
      </c>
      <c r="B8291" s="10">
        <f>DATE(1904,MONTH(Data_Warmte[[#This Row],[Datumtijd]]),DAY(Data_Warmte[[#This Row],[Datumtijd]]))+TIME(HOUR(Data_Warmte[[#This Row],[Datumtijd]]),MINUTE(Data_Warmte[[#This Row],[Datumtijd]]),SECOND(Data_Warmte[[#This Row],[Datumtijd]]))</f>
        <v>1807.6666666666667</v>
      </c>
      <c r="C8291" s="11">
        <v>2.8473255999999998E-4</v>
      </c>
      <c r="D8291" s="7">
        <f>Data_Warmte[[#This Row],[Fractie]]/MAX(Data_Warmte[Fractie])</f>
        <v>0.6893477709715462</v>
      </c>
    </row>
    <row r="8292" spans="1:4" x14ac:dyDescent="0.25">
      <c r="A8292" s="10">
        <v>44176.708333333336</v>
      </c>
      <c r="B8292" s="10">
        <f>DATE(1904,MONTH(Data_Warmte[[#This Row],[Datumtijd]]),DAY(Data_Warmte[[#This Row],[Datumtijd]]))+TIME(HOUR(Data_Warmte[[#This Row],[Datumtijd]]),MINUTE(Data_Warmte[[#This Row],[Datumtijd]]),SECOND(Data_Warmte[[#This Row],[Datumtijd]]))</f>
        <v>1807.7083333333333</v>
      </c>
      <c r="C8292" s="11">
        <v>3.1680320000000001E-4</v>
      </c>
      <c r="D8292" s="7">
        <f>Data_Warmte[[#This Row],[Fractie]]/MAX(Data_Warmte[Fractie])</f>
        <v>0.76699194414805583</v>
      </c>
    </row>
    <row r="8293" spans="1:4" x14ac:dyDescent="0.25">
      <c r="A8293" s="10">
        <v>44176.75</v>
      </c>
      <c r="B8293" s="10">
        <f>DATE(1904,MONTH(Data_Warmte[[#This Row],[Datumtijd]]),DAY(Data_Warmte[[#This Row],[Datumtijd]]))+TIME(HOUR(Data_Warmte[[#This Row],[Datumtijd]]),MINUTE(Data_Warmte[[#This Row],[Datumtijd]]),SECOND(Data_Warmte[[#This Row],[Datumtijd]]))</f>
        <v>1807.75</v>
      </c>
      <c r="C8293" s="11">
        <v>3.3271587999999998E-4</v>
      </c>
      <c r="D8293" s="7">
        <f>Data_Warmte[[#This Row],[Fractie]]/MAX(Data_Warmte[Fractie])</f>
        <v>0.80551711488435485</v>
      </c>
    </row>
    <row r="8294" spans="1:4" x14ac:dyDescent="0.25">
      <c r="A8294" s="10">
        <v>44176.791666666664</v>
      </c>
      <c r="B8294" s="10">
        <f>DATE(1904,MONTH(Data_Warmte[[#This Row],[Datumtijd]]),DAY(Data_Warmte[[#This Row],[Datumtijd]]))+TIME(HOUR(Data_Warmte[[#This Row],[Datumtijd]]),MINUTE(Data_Warmte[[#This Row],[Datumtijd]]),SECOND(Data_Warmte[[#This Row],[Datumtijd]]))</f>
        <v>1807.7916666666667</v>
      </c>
      <c r="C8294" s="11">
        <v>3.1796544E-4</v>
      </c>
      <c r="D8294" s="7">
        <f>Data_Warmte[[#This Row],[Fractie]]/MAX(Data_Warmte[Fractie])</f>
        <v>0.76980576899946718</v>
      </c>
    </row>
    <row r="8295" spans="1:4" x14ac:dyDescent="0.25">
      <c r="A8295" s="10">
        <v>44176.833333333336</v>
      </c>
      <c r="B8295" s="10">
        <f>DATE(1904,MONTH(Data_Warmte[[#This Row],[Datumtijd]]),DAY(Data_Warmte[[#This Row],[Datumtijd]]))+TIME(HOUR(Data_Warmte[[#This Row],[Datumtijd]]),MINUTE(Data_Warmte[[#This Row],[Datumtijd]]),SECOND(Data_Warmte[[#This Row],[Datumtijd]]))</f>
        <v>1807.8333333333333</v>
      </c>
      <c r="C8295" s="11">
        <v>3.0368543000000001E-4</v>
      </c>
      <c r="D8295" s="7">
        <f>Data_Warmte[[#This Row],[Fractie]]/MAX(Data_Warmte[Fractie])</f>
        <v>0.73523335106822885</v>
      </c>
    </row>
    <row r="8296" spans="1:4" x14ac:dyDescent="0.25">
      <c r="A8296" s="10">
        <v>44176.875</v>
      </c>
      <c r="B8296" s="10">
        <f>DATE(1904,MONTH(Data_Warmte[[#This Row],[Datumtijd]]),DAY(Data_Warmte[[#This Row],[Datumtijd]]))+TIME(HOUR(Data_Warmte[[#This Row],[Datumtijd]]),MINUTE(Data_Warmte[[#This Row],[Datumtijd]]),SECOND(Data_Warmte[[#This Row],[Datumtijd]]))</f>
        <v>1807.875</v>
      </c>
      <c r="C8296" s="11">
        <v>2.7075250000000003E-4</v>
      </c>
      <c r="D8296" s="7">
        <f>Data_Warmte[[#This Row],[Fractie]]/MAX(Data_Warmte[Fractie])</f>
        <v>0.65550154278096473</v>
      </c>
    </row>
    <row r="8297" spans="1:4" x14ac:dyDescent="0.25">
      <c r="A8297" s="10">
        <v>44176.916666666664</v>
      </c>
      <c r="B8297" s="10">
        <f>DATE(1904,MONTH(Data_Warmte[[#This Row],[Datumtijd]]),DAY(Data_Warmte[[#This Row],[Datumtijd]]))+TIME(HOUR(Data_Warmte[[#This Row],[Datumtijd]]),MINUTE(Data_Warmte[[#This Row],[Datumtijd]]),SECOND(Data_Warmte[[#This Row],[Datumtijd]]))</f>
        <v>1807.9166666666667</v>
      </c>
      <c r="C8297" s="11">
        <v>2.3055645E-4</v>
      </c>
      <c r="D8297" s="7">
        <f>Data_Warmte[[#This Row],[Fractie]]/MAX(Data_Warmte[Fractie])</f>
        <v>0.55818545968403732</v>
      </c>
    </row>
    <row r="8298" spans="1:4" x14ac:dyDescent="0.25">
      <c r="A8298" s="10">
        <v>44176.958333333336</v>
      </c>
      <c r="B8298" s="10">
        <f>DATE(1904,MONTH(Data_Warmte[[#This Row],[Datumtijd]]),DAY(Data_Warmte[[#This Row],[Datumtijd]]))+TIME(HOUR(Data_Warmte[[#This Row],[Datumtijd]]),MINUTE(Data_Warmte[[#This Row],[Datumtijd]]),SECOND(Data_Warmte[[#This Row],[Datumtijd]]))</f>
        <v>1807.9583333333333</v>
      </c>
      <c r="C8298" s="11">
        <v>1.6357558000000002E-4</v>
      </c>
      <c r="D8298" s="7">
        <f>Data_Warmte[[#This Row],[Fractie]]/MAX(Data_Warmte[Fractie])</f>
        <v>0.3960223637871898</v>
      </c>
    </row>
    <row r="8299" spans="1:4" x14ac:dyDescent="0.25">
      <c r="A8299" s="10">
        <v>44177</v>
      </c>
      <c r="B8299" s="10">
        <f>DATE(1904,MONTH(Data_Warmte[[#This Row],[Datumtijd]]),DAY(Data_Warmte[[#This Row],[Datumtijd]]))+TIME(HOUR(Data_Warmte[[#This Row],[Datumtijd]]),MINUTE(Data_Warmte[[#This Row],[Datumtijd]]),SECOND(Data_Warmte[[#This Row],[Datumtijd]]))</f>
        <v>1808</v>
      </c>
      <c r="C8299" s="11">
        <v>9.8020639999999991E-5</v>
      </c>
      <c r="D8299" s="7">
        <f>Data_Warmte[[#This Row],[Fractie]]/MAX(Data_Warmte[Fractie])</f>
        <v>0.23731149571796206</v>
      </c>
    </row>
    <row r="8300" spans="1:4" x14ac:dyDescent="0.25">
      <c r="A8300" s="10">
        <v>44177.041666666664</v>
      </c>
      <c r="B8300" s="10">
        <f>DATE(1904,MONTH(Data_Warmte[[#This Row],[Datumtijd]]),DAY(Data_Warmte[[#This Row],[Datumtijd]]))+TIME(HOUR(Data_Warmte[[#This Row],[Datumtijd]]),MINUTE(Data_Warmte[[#This Row],[Datumtijd]]),SECOND(Data_Warmte[[#This Row],[Datumtijd]]))</f>
        <v>1808.0416666666667</v>
      </c>
      <c r="C8300" s="11">
        <v>8.4604439999999995E-5</v>
      </c>
      <c r="D8300" s="7">
        <f>Data_Warmte[[#This Row],[Fractie]]/MAX(Data_Warmte[Fractie])</f>
        <v>0.20483039287216018</v>
      </c>
    </row>
    <row r="8301" spans="1:4" x14ac:dyDescent="0.25">
      <c r="A8301" s="10">
        <v>44177.083333333336</v>
      </c>
      <c r="B8301" s="10">
        <f>DATE(1904,MONTH(Data_Warmte[[#This Row],[Datumtijd]]),DAY(Data_Warmte[[#This Row],[Datumtijd]]))+TIME(HOUR(Data_Warmte[[#This Row],[Datumtijd]]),MINUTE(Data_Warmte[[#This Row],[Datumtijd]]),SECOND(Data_Warmte[[#This Row],[Datumtijd]]))</f>
        <v>1808.0833333333333</v>
      </c>
      <c r="C8301" s="11">
        <v>7.9637259999999988E-5</v>
      </c>
      <c r="D8301" s="7">
        <f>Data_Warmte[[#This Row],[Fractie]]/MAX(Data_Warmte[Fractie])</f>
        <v>0.19280467139859758</v>
      </c>
    </row>
    <row r="8302" spans="1:4" x14ac:dyDescent="0.25">
      <c r="A8302" s="10">
        <v>44177.125</v>
      </c>
      <c r="B8302" s="10">
        <f>DATE(1904,MONTH(Data_Warmte[[#This Row],[Datumtijd]]),DAY(Data_Warmte[[#This Row],[Datumtijd]]))+TIME(HOUR(Data_Warmte[[#This Row],[Datumtijd]]),MINUTE(Data_Warmte[[#This Row],[Datumtijd]]),SECOND(Data_Warmte[[#This Row],[Datumtijd]]))</f>
        <v>1808.125</v>
      </c>
      <c r="C8302" s="11">
        <v>8.4111019999999996E-5</v>
      </c>
      <c r="D8302" s="7">
        <f>Data_Warmte[[#This Row],[Fractie]]/MAX(Data_Warmte[Fractie])</f>
        <v>0.20363580530144898</v>
      </c>
    </row>
    <row r="8303" spans="1:4" x14ac:dyDescent="0.25">
      <c r="A8303" s="10">
        <v>44177.166666666664</v>
      </c>
      <c r="B8303" s="10">
        <f>DATE(1904,MONTH(Data_Warmte[[#This Row],[Datumtijd]]),DAY(Data_Warmte[[#This Row],[Datumtijd]]))+TIME(HOUR(Data_Warmte[[#This Row],[Datumtijd]]),MINUTE(Data_Warmte[[#This Row],[Datumtijd]]),SECOND(Data_Warmte[[#This Row],[Datumtijd]]))</f>
        <v>1808.1666666666667</v>
      </c>
      <c r="C8303" s="11">
        <v>9.1105679999999996E-5</v>
      </c>
      <c r="D8303" s="7">
        <f>Data_Warmte[[#This Row],[Fractie]]/MAX(Data_Warmte[Fractie])</f>
        <v>0.22057012879330337</v>
      </c>
    </row>
    <row r="8304" spans="1:4" x14ac:dyDescent="0.25">
      <c r="A8304" s="10">
        <v>44177.208333333336</v>
      </c>
      <c r="B8304" s="10">
        <f>DATE(1904,MONTH(Data_Warmte[[#This Row],[Datumtijd]]),DAY(Data_Warmte[[#This Row],[Datumtijd]]))+TIME(HOUR(Data_Warmte[[#This Row],[Datumtijd]]),MINUTE(Data_Warmte[[#This Row],[Datumtijd]]),SECOND(Data_Warmte[[#This Row],[Datumtijd]]))</f>
        <v>1808.2083333333333</v>
      </c>
      <c r="C8304" s="11">
        <v>1.0282455E-4</v>
      </c>
      <c r="D8304" s="7">
        <f>Data_Warmte[[#This Row],[Fractie]]/MAX(Data_Warmte[Fractie])</f>
        <v>0.24894193464791067</v>
      </c>
    </row>
    <row r="8305" spans="1:4" x14ac:dyDescent="0.25">
      <c r="A8305" s="10">
        <v>44177.25</v>
      </c>
      <c r="B8305" s="10">
        <f>DATE(1904,MONTH(Data_Warmte[[#This Row],[Datumtijd]]),DAY(Data_Warmte[[#This Row],[Datumtijd]]))+TIME(HOUR(Data_Warmte[[#This Row],[Datumtijd]]),MINUTE(Data_Warmte[[#This Row],[Datumtijd]]),SECOND(Data_Warmte[[#This Row],[Datumtijd]]))</f>
        <v>1808.25</v>
      </c>
      <c r="C8305" s="11">
        <v>1.3136465E-4</v>
      </c>
      <c r="D8305" s="7">
        <f>Data_Warmte[[#This Row],[Fractie]]/MAX(Data_Warmte[Fractie])</f>
        <v>0.31803854347376825</v>
      </c>
    </row>
    <row r="8306" spans="1:4" x14ac:dyDescent="0.25">
      <c r="A8306" s="10">
        <v>44177.291666666664</v>
      </c>
      <c r="B8306" s="10">
        <f>DATE(1904,MONTH(Data_Warmte[[#This Row],[Datumtijd]]),DAY(Data_Warmte[[#This Row],[Datumtijd]]))+TIME(HOUR(Data_Warmte[[#This Row],[Datumtijd]]),MINUTE(Data_Warmte[[#This Row],[Datumtijd]]),SECOND(Data_Warmte[[#This Row],[Datumtijd]]))</f>
        <v>1808.2916666666667</v>
      </c>
      <c r="C8306" s="11">
        <v>1.9453816E-4</v>
      </c>
      <c r="D8306" s="7">
        <f>Data_Warmte[[#This Row],[Fractie]]/MAX(Data_Warmte[Fractie])</f>
        <v>0.47098388384140549</v>
      </c>
    </row>
    <row r="8307" spans="1:4" x14ac:dyDescent="0.25">
      <c r="A8307" s="10">
        <v>44177.333333333336</v>
      </c>
      <c r="B8307" s="10">
        <f>DATE(1904,MONTH(Data_Warmte[[#This Row],[Datumtijd]]),DAY(Data_Warmte[[#This Row],[Datumtijd]]))+TIME(HOUR(Data_Warmte[[#This Row],[Datumtijd]]),MINUTE(Data_Warmte[[#This Row],[Datumtijd]]),SECOND(Data_Warmte[[#This Row],[Datumtijd]]))</f>
        <v>1808.3333333333333</v>
      </c>
      <c r="C8307" s="11">
        <v>2.8204533000000001E-4</v>
      </c>
      <c r="D8307" s="7">
        <f>Data_Warmte[[#This Row],[Fractie]]/MAX(Data_Warmte[Fractie])</f>
        <v>0.68284189046884625</v>
      </c>
    </row>
    <row r="8308" spans="1:4" x14ac:dyDescent="0.25">
      <c r="A8308" s="10">
        <v>44177.375</v>
      </c>
      <c r="B8308" s="10">
        <f>DATE(1904,MONTH(Data_Warmte[[#This Row],[Datumtijd]]),DAY(Data_Warmte[[#This Row],[Datumtijd]]))+TIME(HOUR(Data_Warmte[[#This Row],[Datumtijd]]),MINUTE(Data_Warmte[[#This Row],[Datumtijd]]),SECOND(Data_Warmte[[#This Row],[Datumtijd]]))</f>
        <v>1808.375</v>
      </c>
      <c r="C8308" s="11">
        <v>3.4536845999999998E-4</v>
      </c>
      <c r="D8308" s="7">
        <f>Data_Warmte[[#This Row],[Fractie]]/MAX(Data_Warmte[Fractie])</f>
        <v>0.83614946623904063</v>
      </c>
    </row>
    <row r="8309" spans="1:4" x14ac:dyDescent="0.25">
      <c r="A8309" s="10">
        <v>44177.416666666664</v>
      </c>
      <c r="B8309" s="10">
        <f>DATE(1904,MONTH(Data_Warmte[[#This Row],[Datumtijd]]),DAY(Data_Warmte[[#This Row],[Datumtijd]]))+TIME(HOUR(Data_Warmte[[#This Row],[Datumtijd]]),MINUTE(Data_Warmte[[#This Row],[Datumtijd]]),SECOND(Data_Warmte[[#This Row],[Datumtijd]]))</f>
        <v>1808.4166666666667</v>
      </c>
      <c r="C8309" s="11">
        <v>3.6353304999999999E-4</v>
      </c>
      <c r="D8309" s="7">
        <f>Data_Warmte[[#This Row],[Fractie]]/MAX(Data_Warmte[Fractie])</f>
        <v>0.88012659209746746</v>
      </c>
    </row>
    <row r="8310" spans="1:4" x14ac:dyDescent="0.25">
      <c r="A8310" s="10">
        <v>44177.458333333336</v>
      </c>
      <c r="B8310" s="10">
        <f>DATE(1904,MONTH(Data_Warmte[[#This Row],[Datumtijd]]),DAY(Data_Warmte[[#This Row],[Datumtijd]]))+TIME(HOUR(Data_Warmte[[#This Row],[Datumtijd]]),MINUTE(Data_Warmte[[#This Row],[Datumtijd]]),SECOND(Data_Warmte[[#This Row],[Datumtijd]]))</f>
        <v>1808.4583333333333</v>
      </c>
      <c r="C8310" s="11">
        <v>3.3799874999999998E-4</v>
      </c>
      <c r="D8310" s="7">
        <f>Data_Warmte[[#This Row],[Fractie]]/MAX(Data_Warmte[Fractie])</f>
        <v>0.81830713320481829</v>
      </c>
    </row>
    <row r="8311" spans="1:4" x14ac:dyDescent="0.25">
      <c r="A8311" s="10">
        <v>44177.5</v>
      </c>
      <c r="B8311" s="10">
        <f>DATE(1904,MONTH(Data_Warmte[[#This Row],[Datumtijd]]),DAY(Data_Warmte[[#This Row],[Datumtijd]]))+TIME(HOUR(Data_Warmte[[#This Row],[Datumtijd]]),MINUTE(Data_Warmte[[#This Row],[Datumtijd]]),SECOND(Data_Warmte[[#This Row],[Datumtijd]]))</f>
        <v>1808.5</v>
      </c>
      <c r="C8311" s="11">
        <v>3.0952144000000002E-4</v>
      </c>
      <c r="D8311" s="7">
        <f>Data_Warmte[[#This Row],[Fractie]]/MAX(Data_Warmte[Fractie])</f>
        <v>0.74936254122782164</v>
      </c>
    </row>
    <row r="8312" spans="1:4" x14ac:dyDescent="0.25">
      <c r="A8312" s="10">
        <v>44177.541666666664</v>
      </c>
      <c r="B8312" s="10">
        <f>DATE(1904,MONTH(Data_Warmte[[#This Row],[Datumtijd]]),DAY(Data_Warmte[[#This Row],[Datumtijd]]))+TIME(HOUR(Data_Warmte[[#This Row],[Datumtijd]]),MINUTE(Data_Warmte[[#This Row],[Datumtijd]]),SECOND(Data_Warmte[[#This Row],[Datumtijd]]))</f>
        <v>1808.5416666666667</v>
      </c>
      <c r="C8312" s="11">
        <v>2.8484450000000003E-4</v>
      </c>
      <c r="D8312" s="7">
        <f>Data_Warmte[[#This Row],[Fractie]]/MAX(Data_Warmte[Fractie])</f>
        <v>0.68961878173857116</v>
      </c>
    </row>
    <row r="8313" spans="1:4" x14ac:dyDescent="0.25">
      <c r="A8313" s="10">
        <v>44177.583333333336</v>
      </c>
      <c r="B8313" s="10">
        <f>DATE(1904,MONTH(Data_Warmte[[#This Row],[Datumtijd]]),DAY(Data_Warmte[[#This Row],[Datumtijd]]))+TIME(HOUR(Data_Warmte[[#This Row],[Datumtijd]]),MINUTE(Data_Warmte[[#This Row],[Datumtijd]]),SECOND(Data_Warmte[[#This Row],[Datumtijd]]))</f>
        <v>1808.5833333333333</v>
      </c>
      <c r="C8313" s="11">
        <v>2.7051612E-4</v>
      </c>
      <c r="D8313" s="7">
        <f>Data_Warmte[[#This Row],[Fractie]]/MAX(Data_Warmte[Fractie])</f>
        <v>0.65492925829722926</v>
      </c>
    </row>
    <row r="8314" spans="1:4" x14ac:dyDescent="0.25">
      <c r="A8314" s="10">
        <v>44177.625</v>
      </c>
      <c r="B8314" s="10">
        <f>DATE(1904,MONTH(Data_Warmte[[#This Row],[Datumtijd]]),DAY(Data_Warmte[[#This Row],[Datumtijd]]))+TIME(HOUR(Data_Warmte[[#This Row],[Datumtijd]]),MINUTE(Data_Warmte[[#This Row],[Datumtijd]]),SECOND(Data_Warmte[[#This Row],[Datumtijd]]))</f>
        <v>1808.625</v>
      </c>
      <c r="C8314" s="11">
        <v>2.6145832000000003E-4</v>
      </c>
      <c r="D8314" s="7">
        <f>Data_Warmte[[#This Row],[Fractie]]/MAX(Data_Warmte[Fractie])</f>
        <v>0.63299999864421996</v>
      </c>
    </row>
    <row r="8315" spans="1:4" x14ac:dyDescent="0.25">
      <c r="A8315" s="10">
        <v>44177.666666666664</v>
      </c>
      <c r="B8315" s="10">
        <f>DATE(1904,MONTH(Data_Warmte[[#This Row],[Datumtijd]]),DAY(Data_Warmte[[#This Row],[Datumtijd]]))+TIME(HOUR(Data_Warmte[[#This Row],[Datumtijd]]),MINUTE(Data_Warmte[[#This Row],[Datumtijd]]),SECOND(Data_Warmte[[#This Row],[Datumtijd]]))</f>
        <v>1808.6666666666667</v>
      </c>
      <c r="C8315" s="11">
        <v>2.6573527999999998E-4</v>
      </c>
      <c r="D8315" s="7">
        <f>Data_Warmte[[#This Row],[Fractie]]/MAX(Data_Warmte[Fractie])</f>
        <v>0.64335467266722046</v>
      </c>
    </row>
    <row r="8316" spans="1:4" x14ac:dyDescent="0.25">
      <c r="A8316" s="10">
        <v>44177.708333333336</v>
      </c>
      <c r="B8316" s="10">
        <f>DATE(1904,MONTH(Data_Warmte[[#This Row],[Datumtijd]]),DAY(Data_Warmte[[#This Row],[Datumtijd]]))+TIME(HOUR(Data_Warmte[[#This Row],[Datumtijd]]),MINUTE(Data_Warmte[[#This Row],[Datumtijd]]),SECOND(Data_Warmte[[#This Row],[Datumtijd]]))</f>
        <v>1808.7083333333333</v>
      </c>
      <c r="C8316" s="11">
        <v>2.9122658000000002E-4</v>
      </c>
      <c r="D8316" s="7">
        <f>Data_Warmte[[#This Row],[Fractie]]/MAX(Data_Warmte[Fractie])</f>
        <v>0.70507002701295107</v>
      </c>
    </row>
    <row r="8317" spans="1:4" x14ac:dyDescent="0.25">
      <c r="A8317" s="10">
        <v>44177.75</v>
      </c>
      <c r="B8317" s="10">
        <f>DATE(1904,MONTH(Data_Warmte[[#This Row],[Datumtijd]]),DAY(Data_Warmte[[#This Row],[Datumtijd]]))+TIME(HOUR(Data_Warmte[[#This Row],[Datumtijd]]),MINUTE(Data_Warmte[[#This Row],[Datumtijd]]),SECOND(Data_Warmte[[#This Row],[Datumtijd]]))</f>
        <v>1808.75</v>
      </c>
      <c r="C8317" s="11">
        <v>3.0712945999999996E-4</v>
      </c>
      <c r="D8317" s="7">
        <f>Data_Warmte[[#This Row],[Fractie]]/MAX(Data_Warmte[Fractie])</f>
        <v>0.74357147159669634</v>
      </c>
    </row>
    <row r="8318" spans="1:4" x14ac:dyDescent="0.25">
      <c r="A8318" s="10">
        <v>44177.791666666664</v>
      </c>
      <c r="B8318" s="10">
        <f>DATE(1904,MONTH(Data_Warmte[[#This Row],[Datumtijd]]),DAY(Data_Warmte[[#This Row],[Datumtijd]]))+TIME(HOUR(Data_Warmte[[#This Row],[Datumtijd]]),MINUTE(Data_Warmte[[#This Row],[Datumtijd]]),SECOND(Data_Warmte[[#This Row],[Datumtijd]]))</f>
        <v>1808.7916666666667</v>
      </c>
      <c r="C8318" s="11">
        <v>3.0094984000000001E-4</v>
      </c>
      <c r="D8318" s="7">
        <f>Data_Warmte[[#This Row],[Fractie]]/MAX(Data_Warmte[Fractie])</f>
        <v>0.72861038926578503</v>
      </c>
    </row>
    <row r="8319" spans="1:4" x14ac:dyDescent="0.25">
      <c r="A8319" s="10">
        <v>44177.833333333336</v>
      </c>
      <c r="B8319" s="10">
        <f>DATE(1904,MONTH(Data_Warmte[[#This Row],[Datumtijd]]),DAY(Data_Warmte[[#This Row],[Datumtijd]]))+TIME(HOUR(Data_Warmte[[#This Row],[Datumtijd]]),MINUTE(Data_Warmte[[#This Row],[Datumtijd]]),SECOND(Data_Warmte[[#This Row],[Datumtijd]]))</f>
        <v>1808.8333333333333</v>
      </c>
      <c r="C8319" s="11">
        <v>2.8557560000000003E-4</v>
      </c>
      <c r="D8319" s="7">
        <f>Data_Warmte[[#This Row],[Fractie]]/MAX(Data_Warmte[Fractie])</f>
        <v>0.69138880113978507</v>
      </c>
    </row>
    <row r="8320" spans="1:4" x14ac:dyDescent="0.25">
      <c r="A8320" s="10">
        <v>44177.875</v>
      </c>
      <c r="B8320" s="10">
        <f>DATE(1904,MONTH(Data_Warmte[[#This Row],[Datumtijd]]),DAY(Data_Warmte[[#This Row],[Datumtijd]]))+TIME(HOUR(Data_Warmte[[#This Row],[Datumtijd]]),MINUTE(Data_Warmte[[#This Row],[Datumtijd]]),SECOND(Data_Warmte[[#This Row],[Datumtijd]]))</f>
        <v>1808.875</v>
      </c>
      <c r="C8320" s="11">
        <v>2.6001630000000001E-4</v>
      </c>
      <c r="D8320" s="7">
        <f>Data_Warmte[[#This Row],[Fractie]]/MAX(Data_Warmte[Fractie])</f>
        <v>0.62950881634776457</v>
      </c>
    </row>
    <row r="8321" spans="1:4" x14ac:dyDescent="0.25">
      <c r="A8321" s="10">
        <v>44177.916666666664</v>
      </c>
      <c r="B8321" s="10">
        <f>DATE(1904,MONTH(Data_Warmte[[#This Row],[Datumtijd]]),DAY(Data_Warmte[[#This Row],[Datumtijd]]))+TIME(HOUR(Data_Warmte[[#This Row],[Datumtijd]]),MINUTE(Data_Warmte[[#This Row],[Datumtijd]]),SECOND(Data_Warmte[[#This Row],[Datumtijd]]))</f>
        <v>1808.9166666666667</v>
      </c>
      <c r="C8321" s="11">
        <v>2.292618E-4</v>
      </c>
      <c r="D8321" s="7">
        <f>Data_Warmte[[#This Row],[Fractie]]/MAX(Data_Warmte[Fractie])</f>
        <v>0.55505106545919591</v>
      </c>
    </row>
    <row r="8322" spans="1:4" x14ac:dyDescent="0.25">
      <c r="A8322" s="10">
        <v>44177.958333333336</v>
      </c>
      <c r="B8322" s="10">
        <f>DATE(1904,MONTH(Data_Warmte[[#This Row],[Datumtijd]]),DAY(Data_Warmte[[#This Row],[Datumtijd]]))+TIME(HOUR(Data_Warmte[[#This Row],[Datumtijd]]),MINUTE(Data_Warmte[[#This Row],[Datumtijd]]),SECOND(Data_Warmte[[#This Row],[Datumtijd]]))</f>
        <v>1808.9583333333333</v>
      </c>
      <c r="C8322" s="11">
        <v>1.8538663999999999E-4</v>
      </c>
      <c r="D8322" s="7">
        <f>Data_Warmte[[#This Row],[Fractie]]/MAX(Data_Warmte[Fractie])</f>
        <v>0.44882772469683302</v>
      </c>
    </row>
    <row r="8323" spans="1:4" x14ac:dyDescent="0.25">
      <c r="A8323" s="10">
        <v>44178</v>
      </c>
      <c r="B8323" s="10">
        <f>DATE(1904,MONTH(Data_Warmte[[#This Row],[Datumtijd]]),DAY(Data_Warmte[[#This Row],[Datumtijd]]))+TIME(HOUR(Data_Warmte[[#This Row],[Datumtijd]]),MINUTE(Data_Warmte[[#This Row],[Datumtijd]]),SECOND(Data_Warmte[[#This Row],[Datumtijd]]))</f>
        <v>1809</v>
      </c>
      <c r="C8323" s="11">
        <v>1.2372659999999999E-4</v>
      </c>
      <c r="D8323" s="7">
        <f>Data_Warmte[[#This Row],[Fractie]]/MAX(Data_Warmte[Fractie])</f>
        <v>0.29954654964605421</v>
      </c>
    </row>
    <row r="8324" spans="1:4" x14ac:dyDescent="0.25">
      <c r="A8324" s="10">
        <v>44178.041666666664</v>
      </c>
      <c r="B8324" s="10">
        <f>DATE(1904,MONTH(Data_Warmte[[#This Row],[Datumtijd]]),DAY(Data_Warmte[[#This Row],[Datumtijd]]))+TIME(HOUR(Data_Warmte[[#This Row],[Datumtijd]]),MINUTE(Data_Warmte[[#This Row],[Datumtijd]]),SECOND(Data_Warmte[[#This Row],[Datumtijd]]))</f>
        <v>1809.0416666666667</v>
      </c>
      <c r="C8324" s="11">
        <v>9.322510000000001E-5</v>
      </c>
      <c r="D8324" s="7">
        <f>Data_Warmte[[#This Row],[Fractie]]/MAX(Data_Warmte[Fractie])</f>
        <v>0.22570132085912303</v>
      </c>
    </row>
    <row r="8325" spans="1:4" x14ac:dyDescent="0.25">
      <c r="A8325" s="10">
        <v>44178.083333333336</v>
      </c>
      <c r="B8325" s="10">
        <f>DATE(1904,MONTH(Data_Warmte[[#This Row],[Datumtijd]]),DAY(Data_Warmte[[#This Row],[Datumtijd]]))+TIME(HOUR(Data_Warmte[[#This Row],[Datumtijd]]),MINUTE(Data_Warmte[[#This Row],[Datumtijd]]),SECOND(Data_Warmte[[#This Row],[Datumtijd]]))</f>
        <v>1809.0833333333333</v>
      </c>
      <c r="C8325" s="11">
        <v>8.7783950000000008E-5</v>
      </c>
      <c r="D8325" s="7">
        <f>Data_Warmte[[#This Row],[Fractie]]/MAX(Data_Warmte[Fractie])</f>
        <v>0.21252810096456012</v>
      </c>
    </row>
    <row r="8326" spans="1:4" x14ac:dyDescent="0.25">
      <c r="A8326" s="10">
        <v>44178.125</v>
      </c>
      <c r="B8326" s="10">
        <f>DATE(1904,MONTH(Data_Warmte[[#This Row],[Datumtijd]]),DAY(Data_Warmte[[#This Row],[Datumtijd]]))+TIME(HOUR(Data_Warmte[[#This Row],[Datumtijd]]),MINUTE(Data_Warmte[[#This Row],[Datumtijd]]),SECOND(Data_Warmte[[#This Row],[Datumtijd]]))</f>
        <v>1809.125</v>
      </c>
      <c r="C8326" s="11">
        <v>9.0412459999999993E-5</v>
      </c>
      <c r="D8326" s="7">
        <f>Data_Warmte[[#This Row],[Fractie]]/MAX(Data_Warmte[Fractie])</f>
        <v>0.21889181823481685</v>
      </c>
    </row>
    <row r="8327" spans="1:4" x14ac:dyDescent="0.25">
      <c r="A8327" s="10">
        <v>44178.166666666664</v>
      </c>
      <c r="B8327" s="10">
        <f>DATE(1904,MONTH(Data_Warmte[[#This Row],[Datumtijd]]),DAY(Data_Warmte[[#This Row],[Datumtijd]]))+TIME(HOUR(Data_Warmte[[#This Row],[Datumtijd]]),MINUTE(Data_Warmte[[#This Row],[Datumtijd]]),SECOND(Data_Warmte[[#This Row],[Datumtijd]]))</f>
        <v>1809.1666666666667</v>
      </c>
      <c r="C8327" s="11">
        <v>9.854059999999999E-5</v>
      </c>
      <c r="D8327" s="7">
        <f>Data_Warmte[[#This Row],[Fractie]]/MAX(Data_Warmte[Fractie])</f>
        <v>0.23857033758344581</v>
      </c>
    </row>
    <row r="8328" spans="1:4" x14ac:dyDescent="0.25">
      <c r="A8328" s="10">
        <v>44178.208333333336</v>
      </c>
      <c r="B8328" s="10">
        <f>DATE(1904,MONTH(Data_Warmte[[#This Row],[Datumtijd]]),DAY(Data_Warmte[[#This Row],[Datumtijd]]))+TIME(HOUR(Data_Warmte[[#This Row],[Datumtijd]]),MINUTE(Data_Warmte[[#This Row],[Datumtijd]]),SECOND(Data_Warmte[[#This Row],[Datumtijd]]))</f>
        <v>1809.2083333333333</v>
      </c>
      <c r="C8328" s="11">
        <v>1.0778528E-4</v>
      </c>
      <c r="D8328" s="7">
        <f>Data_Warmte[[#This Row],[Fractie]]/MAX(Data_Warmte[Fractie])</f>
        <v>0.26095204043943548</v>
      </c>
    </row>
    <row r="8329" spans="1:4" x14ac:dyDescent="0.25">
      <c r="A8329" s="10">
        <v>44178.25</v>
      </c>
      <c r="B8329" s="10">
        <f>DATE(1904,MONTH(Data_Warmte[[#This Row],[Datumtijd]]),DAY(Data_Warmte[[#This Row],[Datumtijd]]))+TIME(HOUR(Data_Warmte[[#This Row],[Datumtijd]]),MINUTE(Data_Warmte[[#This Row],[Datumtijd]]),SECOND(Data_Warmte[[#This Row],[Datumtijd]]))</f>
        <v>1809.25</v>
      </c>
      <c r="C8329" s="11">
        <v>1.3172640000000001E-4</v>
      </c>
      <c r="D8329" s="7">
        <f>Data_Warmte[[#This Row],[Fractie]]/MAX(Data_Warmte[Fractie])</f>
        <v>0.31891435323767081</v>
      </c>
    </row>
    <row r="8330" spans="1:4" x14ac:dyDescent="0.25">
      <c r="A8330" s="10">
        <v>44178.291666666664</v>
      </c>
      <c r="B8330" s="10">
        <f>DATE(1904,MONTH(Data_Warmte[[#This Row],[Datumtijd]]),DAY(Data_Warmte[[#This Row],[Datumtijd]]))+TIME(HOUR(Data_Warmte[[#This Row],[Datumtijd]]),MINUTE(Data_Warmte[[#This Row],[Datumtijd]]),SECOND(Data_Warmte[[#This Row],[Datumtijd]]))</f>
        <v>1809.2916666666667</v>
      </c>
      <c r="C8330" s="11">
        <v>1.8643941000000001E-4</v>
      </c>
      <c r="D8330" s="7">
        <f>Data_Warmte[[#This Row],[Fractie]]/MAX(Data_Warmte[Fractie])</f>
        <v>0.45137651874007739</v>
      </c>
    </row>
    <row r="8331" spans="1:4" x14ac:dyDescent="0.25">
      <c r="A8331" s="10">
        <v>44178.333333333336</v>
      </c>
      <c r="B8331" s="10">
        <f>DATE(1904,MONTH(Data_Warmte[[#This Row],[Datumtijd]]),DAY(Data_Warmte[[#This Row],[Datumtijd]]))+TIME(HOUR(Data_Warmte[[#This Row],[Datumtijd]]),MINUTE(Data_Warmte[[#This Row],[Datumtijd]]),SECOND(Data_Warmte[[#This Row],[Datumtijd]]))</f>
        <v>1809.3333333333333</v>
      </c>
      <c r="C8331" s="11">
        <v>2.6579075999999991E-4</v>
      </c>
      <c r="D8331" s="7">
        <f>Data_Warmte[[#This Row],[Fractie]]/MAX(Data_Warmte[Fractie])</f>
        <v>0.64348899174310503</v>
      </c>
    </row>
    <row r="8332" spans="1:4" x14ac:dyDescent="0.25">
      <c r="A8332" s="10">
        <v>44178.375</v>
      </c>
      <c r="B8332" s="10">
        <f>DATE(1904,MONTH(Data_Warmte[[#This Row],[Datumtijd]]),DAY(Data_Warmte[[#This Row],[Datumtijd]]))+TIME(HOUR(Data_Warmte[[#This Row],[Datumtijd]]),MINUTE(Data_Warmte[[#This Row],[Datumtijd]]),SECOND(Data_Warmte[[#This Row],[Datumtijd]]))</f>
        <v>1809.375</v>
      </c>
      <c r="C8332" s="11">
        <v>3.3764200000000003E-4</v>
      </c>
      <c r="D8332" s="7">
        <f>Data_Warmte[[#This Row],[Fractie]]/MAX(Data_Warmte[Fractie])</f>
        <v>0.81744342862079011</v>
      </c>
    </row>
    <row r="8333" spans="1:4" x14ac:dyDescent="0.25">
      <c r="A8333" s="10">
        <v>44178.416666666664</v>
      </c>
      <c r="B8333" s="10">
        <f>DATE(1904,MONTH(Data_Warmte[[#This Row],[Datumtijd]]),DAY(Data_Warmte[[#This Row],[Datumtijd]]))+TIME(HOUR(Data_Warmte[[#This Row],[Datumtijd]]),MINUTE(Data_Warmte[[#This Row],[Datumtijd]]),SECOND(Data_Warmte[[#This Row],[Datumtijd]]))</f>
        <v>1809.4166666666667</v>
      </c>
      <c r="C8333" s="11">
        <v>3.6560863999999995E-4</v>
      </c>
      <c r="D8333" s="7">
        <f>Data_Warmte[[#This Row],[Fractie]]/MAX(Data_Warmte[Fractie])</f>
        <v>0.8851516701565092</v>
      </c>
    </row>
    <row r="8334" spans="1:4" x14ac:dyDescent="0.25">
      <c r="A8334" s="10">
        <v>44178.458333333336</v>
      </c>
      <c r="B8334" s="10">
        <f>DATE(1904,MONTH(Data_Warmte[[#This Row],[Datumtijd]]),DAY(Data_Warmte[[#This Row],[Datumtijd]]))+TIME(HOUR(Data_Warmte[[#This Row],[Datumtijd]]),MINUTE(Data_Warmte[[#This Row],[Datumtijd]]),SECOND(Data_Warmte[[#This Row],[Datumtijd]]))</f>
        <v>1809.4583333333333</v>
      </c>
      <c r="C8334" s="11">
        <v>3.4634247999999995E-4</v>
      </c>
      <c r="D8334" s="7">
        <f>Data_Warmte[[#This Row],[Fractie]]/MAX(Data_Warmte[Fractie])</f>
        <v>0.83850760369926536</v>
      </c>
    </row>
    <row r="8335" spans="1:4" x14ac:dyDescent="0.25">
      <c r="A8335" s="10">
        <v>44178.5</v>
      </c>
      <c r="B8335" s="10">
        <f>DATE(1904,MONTH(Data_Warmte[[#This Row],[Datumtijd]]),DAY(Data_Warmte[[#This Row],[Datumtijd]]))+TIME(HOUR(Data_Warmte[[#This Row],[Datumtijd]]),MINUTE(Data_Warmte[[#This Row],[Datumtijd]]),SECOND(Data_Warmte[[#This Row],[Datumtijd]]))</f>
        <v>1809.5</v>
      </c>
      <c r="C8335" s="11">
        <v>3.1464752000000002E-4</v>
      </c>
      <c r="D8335" s="7">
        <f>Data_Warmte[[#This Row],[Fractie]]/MAX(Data_Warmte[Fractie])</f>
        <v>0.76177296531778815</v>
      </c>
    </row>
    <row r="8336" spans="1:4" x14ac:dyDescent="0.25">
      <c r="A8336" s="10">
        <v>44178.541666666664</v>
      </c>
      <c r="B8336" s="10">
        <f>DATE(1904,MONTH(Data_Warmte[[#This Row],[Datumtijd]]),DAY(Data_Warmte[[#This Row],[Datumtijd]]))+TIME(HOUR(Data_Warmte[[#This Row],[Datumtijd]]),MINUTE(Data_Warmte[[#This Row],[Datumtijd]]),SECOND(Data_Warmte[[#This Row],[Datumtijd]]))</f>
        <v>1809.5416666666667</v>
      </c>
      <c r="C8336" s="11">
        <v>2.8022462E-4</v>
      </c>
      <c r="D8336" s="7">
        <f>Data_Warmte[[#This Row],[Fractie]]/MAX(Data_Warmte[Fractie])</f>
        <v>0.6784338860590744</v>
      </c>
    </row>
    <row r="8337" spans="1:4" x14ac:dyDescent="0.25">
      <c r="A8337" s="10">
        <v>44178.583333333336</v>
      </c>
      <c r="B8337" s="10">
        <f>DATE(1904,MONTH(Data_Warmte[[#This Row],[Datumtijd]]),DAY(Data_Warmte[[#This Row],[Datumtijd]]))+TIME(HOUR(Data_Warmte[[#This Row],[Datumtijd]]),MINUTE(Data_Warmte[[#This Row],[Datumtijd]]),SECOND(Data_Warmte[[#This Row],[Datumtijd]]))</f>
        <v>1809.5833333333333</v>
      </c>
      <c r="C8337" s="11">
        <v>2.5645800000000004E-4</v>
      </c>
      <c r="D8337" s="7">
        <f>Data_Warmte[[#This Row],[Fractie]]/MAX(Data_Warmte[Fractie])</f>
        <v>0.62089404403845083</v>
      </c>
    </row>
    <row r="8338" spans="1:4" x14ac:dyDescent="0.25">
      <c r="A8338" s="10">
        <v>44178.625</v>
      </c>
      <c r="B8338" s="10">
        <f>DATE(1904,MONTH(Data_Warmte[[#This Row],[Datumtijd]]),DAY(Data_Warmte[[#This Row],[Datumtijd]]))+TIME(HOUR(Data_Warmte[[#This Row],[Datumtijd]]),MINUTE(Data_Warmte[[#This Row],[Datumtijd]]),SECOND(Data_Warmte[[#This Row],[Datumtijd]]))</f>
        <v>1809.625</v>
      </c>
      <c r="C8338" s="11">
        <v>2.4461104E-4</v>
      </c>
      <c r="D8338" s="7">
        <f>Data_Warmte[[#This Row],[Fractie]]/MAX(Data_Warmte[Fractie])</f>
        <v>0.59221212768582465</v>
      </c>
    </row>
    <row r="8339" spans="1:4" x14ac:dyDescent="0.25">
      <c r="A8339" s="10">
        <v>44178.666666666664</v>
      </c>
      <c r="B8339" s="10">
        <f>DATE(1904,MONTH(Data_Warmte[[#This Row],[Datumtijd]]),DAY(Data_Warmte[[#This Row],[Datumtijd]]))+TIME(HOUR(Data_Warmte[[#This Row],[Datumtijd]]),MINUTE(Data_Warmte[[#This Row],[Datumtijd]]),SECOND(Data_Warmte[[#This Row],[Datumtijd]]))</f>
        <v>1809.6666666666667</v>
      </c>
      <c r="C8339" s="11">
        <v>2.4908459999999999E-4</v>
      </c>
      <c r="D8339" s="7">
        <f>Data_Warmte[[#This Row],[Fractie]]/MAX(Data_Warmte[Fractie])</f>
        <v>0.60304277738148104</v>
      </c>
    </row>
    <row r="8340" spans="1:4" x14ac:dyDescent="0.25">
      <c r="A8340" s="10">
        <v>44178.708333333336</v>
      </c>
      <c r="B8340" s="10">
        <f>DATE(1904,MONTH(Data_Warmte[[#This Row],[Datumtijd]]),DAY(Data_Warmte[[#This Row],[Datumtijd]]))+TIME(HOUR(Data_Warmte[[#This Row],[Datumtijd]]),MINUTE(Data_Warmte[[#This Row],[Datumtijd]]),SECOND(Data_Warmte[[#This Row],[Datumtijd]]))</f>
        <v>1809.7083333333333</v>
      </c>
      <c r="C8340" s="11">
        <v>2.7326367999999998E-4</v>
      </c>
      <c r="D8340" s="7">
        <f>Data_Warmte[[#This Row],[Fractie]]/MAX(Data_Warmte[Fractie])</f>
        <v>0.66158119990029196</v>
      </c>
    </row>
    <row r="8341" spans="1:4" x14ac:dyDescent="0.25">
      <c r="A8341" s="10">
        <v>44178.75</v>
      </c>
      <c r="B8341" s="10">
        <f>DATE(1904,MONTH(Data_Warmte[[#This Row],[Datumtijd]]),DAY(Data_Warmte[[#This Row],[Datumtijd]]))+TIME(HOUR(Data_Warmte[[#This Row],[Datumtijd]]),MINUTE(Data_Warmte[[#This Row],[Datumtijd]]),SECOND(Data_Warmte[[#This Row],[Datumtijd]]))</f>
        <v>1809.75</v>
      </c>
      <c r="C8341" s="11">
        <v>2.8485244999999998E-4</v>
      </c>
      <c r="D8341" s="7">
        <f>Data_Warmte[[#This Row],[Fractie]]/MAX(Data_Warmte[Fractie])</f>
        <v>0.68963802897457116</v>
      </c>
    </row>
    <row r="8342" spans="1:4" x14ac:dyDescent="0.25">
      <c r="A8342" s="10">
        <v>44178.791666666664</v>
      </c>
      <c r="B8342" s="10">
        <f>DATE(1904,MONTH(Data_Warmte[[#This Row],[Datumtijd]]),DAY(Data_Warmte[[#This Row],[Datumtijd]]))+TIME(HOUR(Data_Warmte[[#This Row],[Datumtijd]]),MINUTE(Data_Warmte[[#This Row],[Datumtijd]]),SECOND(Data_Warmte[[#This Row],[Datumtijd]]))</f>
        <v>1809.7916666666667</v>
      </c>
      <c r="C8342" s="11">
        <v>2.8004605999999997E-4</v>
      </c>
      <c r="D8342" s="7">
        <f>Data_Warmte[[#This Row],[Fractie]]/MAX(Data_Warmte[Fractie])</f>
        <v>0.67800158587540493</v>
      </c>
    </row>
    <row r="8343" spans="1:4" x14ac:dyDescent="0.25">
      <c r="A8343" s="10">
        <v>44178.833333333336</v>
      </c>
      <c r="B8343" s="10">
        <f>DATE(1904,MONTH(Data_Warmte[[#This Row],[Datumtijd]]),DAY(Data_Warmte[[#This Row],[Datumtijd]]))+TIME(HOUR(Data_Warmte[[#This Row],[Datumtijd]]),MINUTE(Data_Warmte[[#This Row],[Datumtijd]]),SECOND(Data_Warmte[[#This Row],[Datumtijd]]))</f>
        <v>1809.8333333333333</v>
      </c>
      <c r="C8343" s="11">
        <v>2.6951878000000003E-4</v>
      </c>
      <c r="D8343" s="7">
        <f>Data_Warmte[[#This Row],[Fractie]]/MAX(Data_Warmte[Fractie])</f>
        <v>0.65251466227807098</v>
      </c>
    </row>
    <row r="8344" spans="1:4" x14ac:dyDescent="0.25">
      <c r="A8344" s="10">
        <v>44178.875</v>
      </c>
      <c r="B8344" s="10">
        <f>DATE(1904,MONTH(Data_Warmte[[#This Row],[Datumtijd]]),DAY(Data_Warmte[[#This Row],[Datumtijd]]))+TIME(HOUR(Data_Warmte[[#This Row],[Datumtijd]]),MINUTE(Data_Warmte[[#This Row],[Datumtijd]]),SECOND(Data_Warmte[[#This Row],[Datumtijd]]))</f>
        <v>1809.875</v>
      </c>
      <c r="C8344" s="11">
        <v>2.4754729000000001E-4</v>
      </c>
      <c r="D8344" s="7">
        <f>Data_Warmte[[#This Row],[Fractie]]/MAX(Data_Warmte[Fractie])</f>
        <v>0.59932089456698223</v>
      </c>
    </row>
    <row r="8345" spans="1:4" x14ac:dyDescent="0.25">
      <c r="A8345" s="10">
        <v>44178.916666666664</v>
      </c>
      <c r="B8345" s="10">
        <f>DATE(1904,MONTH(Data_Warmte[[#This Row],[Datumtijd]]),DAY(Data_Warmte[[#This Row],[Datumtijd]]))+TIME(HOUR(Data_Warmte[[#This Row],[Datumtijd]]),MINUTE(Data_Warmte[[#This Row],[Datumtijd]]),SECOND(Data_Warmte[[#This Row],[Datumtijd]]))</f>
        <v>1809.9166666666667</v>
      </c>
      <c r="C8345" s="11">
        <v>2.0945019000000002E-4</v>
      </c>
      <c r="D8345" s="7">
        <f>Data_Warmte[[#This Row],[Fractie]]/MAX(Data_Warmte[Fractie])</f>
        <v>0.50708644492946942</v>
      </c>
    </row>
    <row r="8346" spans="1:4" x14ac:dyDescent="0.25">
      <c r="A8346" s="10">
        <v>44178.958333333336</v>
      </c>
      <c r="B8346" s="10">
        <f>DATE(1904,MONTH(Data_Warmte[[#This Row],[Datumtijd]]),DAY(Data_Warmte[[#This Row],[Datumtijd]]))+TIME(HOUR(Data_Warmte[[#This Row],[Datumtijd]]),MINUTE(Data_Warmte[[#This Row],[Datumtijd]]),SECOND(Data_Warmte[[#This Row],[Datumtijd]]))</f>
        <v>1809.9583333333333</v>
      </c>
      <c r="C8346" s="11">
        <v>1.5418748E-4</v>
      </c>
      <c r="D8346" s="7">
        <f>Data_Warmte[[#This Row],[Fractie]]/MAX(Data_Warmte[Fractie])</f>
        <v>0.37329343595168696</v>
      </c>
    </row>
    <row r="8347" spans="1:4" x14ac:dyDescent="0.25">
      <c r="A8347" s="10">
        <v>44179</v>
      </c>
      <c r="B8347" s="10">
        <f>DATE(1904,MONTH(Data_Warmte[[#This Row],[Datumtijd]]),DAY(Data_Warmte[[#This Row],[Datumtijd]]))+TIME(HOUR(Data_Warmte[[#This Row],[Datumtijd]]),MINUTE(Data_Warmte[[#This Row],[Datumtijd]]),SECOND(Data_Warmte[[#This Row],[Datumtijd]]))</f>
        <v>1810</v>
      </c>
      <c r="C8347" s="11">
        <v>9.4335650000000002E-5</v>
      </c>
      <c r="D8347" s="7">
        <f>Data_Warmte[[#This Row],[Fractie]]/MAX(Data_Warmte[Fractie])</f>
        <v>0.2283900023609943</v>
      </c>
    </row>
    <row r="8348" spans="1:4" x14ac:dyDescent="0.25">
      <c r="A8348" s="10">
        <v>44179.041666666664</v>
      </c>
      <c r="B8348" s="10">
        <f>DATE(1904,MONTH(Data_Warmte[[#This Row],[Datumtijd]]),DAY(Data_Warmte[[#This Row],[Datumtijd]]))+TIME(HOUR(Data_Warmte[[#This Row],[Datumtijd]]),MINUTE(Data_Warmte[[#This Row],[Datumtijd]]),SECOND(Data_Warmte[[#This Row],[Datumtijd]]))</f>
        <v>1810.0416666666667</v>
      </c>
      <c r="C8348" s="11">
        <v>7.9291680000000004E-5</v>
      </c>
      <c r="D8348" s="7">
        <f>Data_Warmte[[#This Row],[Fractie]]/MAX(Data_Warmte[Fractie])</f>
        <v>0.19196800978640846</v>
      </c>
    </row>
    <row r="8349" spans="1:4" x14ac:dyDescent="0.25">
      <c r="A8349" s="10">
        <v>44179.083333333336</v>
      </c>
      <c r="B8349" s="10">
        <f>DATE(1904,MONTH(Data_Warmte[[#This Row],[Datumtijd]]),DAY(Data_Warmte[[#This Row],[Datumtijd]]))+TIME(HOUR(Data_Warmte[[#This Row],[Datumtijd]]),MINUTE(Data_Warmte[[#This Row],[Datumtijd]]),SECOND(Data_Warmte[[#This Row],[Datumtijd]]))</f>
        <v>1810.0833333333333</v>
      </c>
      <c r="C8349" s="11">
        <v>8.3035299999999987E-5</v>
      </c>
      <c r="D8349" s="7">
        <f>Data_Warmte[[#This Row],[Fractie]]/MAX(Data_Warmte[Fractie])</f>
        <v>0.20103144848258178</v>
      </c>
    </row>
    <row r="8350" spans="1:4" x14ac:dyDescent="0.25">
      <c r="A8350" s="10">
        <v>44179.125</v>
      </c>
      <c r="B8350" s="10">
        <f>DATE(1904,MONTH(Data_Warmte[[#This Row],[Datumtijd]]),DAY(Data_Warmte[[#This Row],[Datumtijd]]))+TIME(HOUR(Data_Warmte[[#This Row],[Datumtijd]]),MINUTE(Data_Warmte[[#This Row],[Datumtijd]]),SECOND(Data_Warmte[[#This Row],[Datumtijd]]))</f>
        <v>1810.125</v>
      </c>
      <c r="C8350" s="11">
        <v>9.1725039999999996E-5</v>
      </c>
      <c r="D8350" s="7">
        <f>Data_Warmte[[#This Row],[Fractie]]/MAX(Data_Warmte[Fractie])</f>
        <v>0.22206962163468735</v>
      </c>
    </row>
    <row r="8351" spans="1:4" x14ac:dyDescent="0.25">
      <c r="A8351" s="10">
        <v>44179.166666666664</v>
      </c>
      <c r="B8351" s="10">
        <f>DATE(1904,MONTH(Data_Warmte[[#This Row],[Datumtijd]]),DAY(Data_Warmte[[#This Row],[Datumtijd]]))+TIME(HOUR(Data_Warmte[[#This Row],[Datumtijd]]),MINUTE(Data_Warmte[[#This Row],[Datumtijd]]),SECOND(Data_Warmte[[#This Row],[Datumtijd]]))</f>
        <v>1810.1666666666667</v>
      </c>
      <c r="C8351" s="11">
        <v>1.0242114000000001E-4</v>
      </c>
      <c r="D8351" s="7">
        <f>Data_Warmte[[#This Row],[Fractie]]/MAX(Data_Warmte[Fractie])</f>
        <v>0.24796526452529588</v>
      </c>
    </row>
    <row r="8352" spans="1:4" x14ac:dyDescent="0.25">
      <c r="A8352" s="10">
        <v>44179.208333333336</v>
      </c>
      <c r="B8352" s="10">
        <f>DATE(1904,MONTH(Data_Warmte[[#This Row],[Datumtijd]]),DAY(Data_Warmte[[#This Row],[Datumtijd]]))+TIME(HOUR(Data_Warmte[[#This Row],[Datumtijd]]),MINUTE(Data_Warmte[[#This Row],[Datumtijd]]),SECOND(Data_Warmte[[#This Row],[Datumtijd]]))</f>
        <v>1810.2083333333333</v>
      </c>
      <c r="C8352" s="11">
        <v>1.2591444E-4</v>
      </c>
      <c r="D8352" s="7">
        <f>Data_Warmte[[#This Row],[Fractie]]/MAX(Data_Warmte[Fractie])</f>
        <v>0.30484338899327323</v>
      </c>
    </row>
    <row r="8353" spans="1:4" x14ac:dyDescent="0.25">
      <c r="A8353" s="10">
        <v>44179.25</v>
      </c>
      <c r="B8353" s="10">
        <f>DATE(1904,MONTH(Data_Warmte[[#This Row],[Datumtijd]]),DAY(Data_Warmte[[#This Row],[Datumtijd]]))+TIME(HOUR(Data_Warmte[[#This Row],[Datumtijd]]),MINUTE(Data_Warmte[[#This Row],[Datumtijd]]),SECOND(Data_Warmte[[#This Row],[Datumtijd]]))</f>
        <v>1810.25</v>
      </c>
      <c r="C8353" s="11">
        <v>1.820325E-4</v>
      </c>
      <c r="D8353" s="7">
        <f>Data_Warmte[[#This Row],[Fractie]]/MAX(Data_Warmte[Fractie])</f>
        <v>0.44070723109214482</v>
      </c>
    </row>
    <row r="8354" spans="1:4" x14ac:dyDescent="0.25">
      <c r="A8354" s="10">
        <v>44179.291666666664</v>
      </c>
      <c r="B8354" s="10">
        <f>DATE(1904,MONTH(Data_Warmte[[#This Row],[Datumtijd]]),DAY(Data_Warmte[[#This Row],[Datumtijd]]))+TIME(HOUR(Data_Warmte[[#This Row],[Datumtijd]]),MINUTE(Data_Warmte[[#This Row],[Datumtijd]]),SECOND(Data_Warmte[[#This Row],[Datumtijd]]))</f>
        <v>1810.2916666666667</v>
      </c>
      <c r="C8354" s="11">
        <v>2.6132914999999997E-4</v>
      </c>
      <c r="D8354" s="7">
        <f>Data_Warmte[[#This Row],[Fractie]]/MAX(Data_Warmte[Fractie])</f>
        <v>0.63268727342734821</v>
      </c>
    </row>
    <row r="8355" spans="1:4" x14ac:dyDescent="0.25">
      <c r="A8355" s="10">
        <v>44179.333333333336</v>
      </c>
      <c r="B8355" s="10">
        <f>DATE(1904,MONTH(Data_Warmte[[#This Row],[Datumtijd]]),DAY(Data_Warmte[[#This Row],[Datumtijd]]))+TIME(HOUR(Data_Warmte[[#This Row],[Datumtijd]]),MINUTE(Data_Warmte[[#This Row],[Datumtijd]]),SECOND(Data_Warmte[[#This Row],[Datumtijd]]))</f>
        <v>1810.3333333333333</v>
      </c>
      <c r="C8355" s="11">
        <v>3.1837909999999996E-4</v>
      </c>
      <c r="D8355" s="7">
        <f>Data_Warmte[[#This Row],[Fractie]]/MAX(Data_Warmte[Fractie])</f>
        <v>0.77080725474082412</v>
      </c>
    </row>
    <row r="8356" spans="1:4" x14ac:dyDescent="0.25">
      <c r="A8356" s="10">
        <v>44179.375</v>
      </c>
      <c r="B8356" s="10">
        <f>DATE(1904,MONTH(Data_Warmte[[#This Row],[Datumtijd]]),DAY(Data_Warmte[[#This Row],[Datumtijd]]))+TIME(HOUR(Data_Warmte[[#This Row],[Datumtijd]]),MINUTE(Data_Warmte[[#This Row],[Datumtijd]]),SECOND(Data_Warmte[[#This Row],[Datumtijd]]))</f>
        <v>1810.375</v>
      </c>
      <c r="C8356" s="11">
        <v>3.3990673999999998E-4</v>
      </c>
      <c r="D8356" s="7">
        <f>Data_Warmte[[#This Row],[Fractie]]/MAX(Data_Warmte[Fractie])</f>
        <v>0.82292644563447503</v>
      </c>
    </row>
    <row r="8357" spans="1:4" x14ac:dyDescent="0.25">
      <c r="A8357" s="10">
        <v>44179.416666666664</v>
      </c>
      <c r="B8357" s="10">
        <f>DATE(1904,MONTH(Data_Warmte[[#This Row],[Datumtijd]]),DAY(Data_Warmte[[#This Row],[Datumtijd]]))+TIME(HOUR(Data_Warmte[[#This Row],[Datumtijd]]),MINUTE(Data_Warmte[[#This Row],[Datumtijd]]),SECOND(Data_Warmte[[#This Row],[Datumtijd]]))</f>
        <v>1810.4166666666667</v>
      </c>
      <c r="C8357" s="11">
        <v>3.3351509999999997E-4</v>
      </c>
      <c r="D8357" s="7">
        <f>Data_Warmte[[#This Row],[Fractie]]/MAX(Data_Warmte[Fractie])</f>
        <v>0.80745205525617558</v>
      </c>
    </row>
    <row r="8358" spans="1:4" x14ac:dyDescent="0.25">
      <c r="A8358" s="10">
        <v>44179.458333333336</v>
      </c>
      <c r="B8358" s="10">
        <f>DATE(1904,MONTH(Data_Warmte[[#This Row],[Datumtijd]]),DAY(Data_Warmte[[#This Row],[Datumtijd]]))+TIME(HOUR(Data_Warmte[[#This Row],[Datumtijd]]),MINUTE(Data_Warmte[[#This Row],[Datumtijd]]),SECOND(Data_Warmte[[#This Row],[Datumtijd]]))</f>
        <v>1810.4583333333333</v>
      </c>
      <c r="C8358" s="11">
        <v>2.9915385999999995E-4</v>
      </c>
      <c r="D8358" s="7">
        <f>Data_Warmte[[#This Row],[Fractie]]/MAX(Data_Warmte[Fractie])</f>
        <v>0.72426225707567116</v>
      </c>
    </row>
    <row r="8359" spans="1:4" x14ac:dyDescent="0.25">
      <c r="A8359" s="10">
        <v>44179.5</v>
      </c>
      <c r="B8359" s="10">
        <f>DATE(1904,MONTH(Data_Warmte[[#This Row],[Datumtijd]]),DAY(Data_Warmte[[#This Row],[Datumtijd]]))+TIME(HOUR(Data_Warmte[[#This Row],[Datumtijd]]),MINUTE(Data_Warmte[[#This Row],[Datumtijd]]),SECOND(Data_Warmte[[#This Row],[Datumtijd]]))</f>
        <v>1810.5</v>
      </c>
      <c r="C8359" s="11">
        <v>2.7545216000000004E-4</v>
      </c>
      <c r="D8359" s="7">
        <f>Data_Warmte[[#This Row],[Fractie]]/MAX(Data_Warmte[Fractie])</f>
        <v>0.66687958871053499</v>
      </c>
    </row>
    <row r="8360" spans="1:4" x14ac:dyDescent="0.25">
      <c r="A8360" s="10">
        <v>44179.541666666664</v>
      </c>
      <c r="B8360" s="10">
        <f>DATE(1904,MONTH(Data_Warmte[[#This Row],[Datumtijd]]),DAY(Data_Warmte[[#This Row],[Datumtijd]]))+TIME(HOUR(Data_Warmte[[#This Row],[Datumtijd]]),MINUTE(Data_Warmte[[#This Row],[Datumtijd]]),SECOND(Data_Warmte[[#This Row],[Datumtijd]]))</f>
        <v>1810.5416666666667</v>
      </c>
      <c r="C8360" s="11">
        <v>2.6175679999999998E-4</v>
      </c>
      <c r="D8360" s="7">
        <f>Data_Warmte[[#This Row],[Fractie]]/MAX(Data_Warmte[Fractie])</f>
        <v>0.63372262946199343</v>
      </c>
    </row>
    <row r="8361" spans="1:4" x14ac:dyDescent="0.25">
      <c r="A8361" s="10">
        <v>44179.583333333336</v>
      </c>
      <c r="B8361" s="10">
        <f>DATE(1904,MONTH(Data_Warmte[[#This Row],[Datumtijd]]),DAY(Data_Warmte[[#This Row],[Datumtijd]]))+TIME(HOUR(Data_Warmte[[#This Row],[Datumtijd]]),MINUTE(Data_Warmte[[#This Row],[Datumtijd]]),SECOND(Data_Warmte[[#This Row],[Datumtijd]]))</f>
        <v>1810.5833333333333</v>
      </c>
      <c r="C8361" s="11">
        <v>2.5529969999999998E-4</v>
      </c>
      <c r="D8361" s="7">
        <f>Data_Warmte[[#This Row],[Fractie]]/MAX(Data_Warmte[Fractie])</f>
        <v>0.61808975806878019</v>
      </c>
    </row>
    <row r="8362" spans="1:4" x14ac:dyDescent="0.25">
      <c r="A8362" s="10">
        <v>44179.625</v>
      </c>
      <c r="B8362" s="10">
        <f>DATE(1904,MONTH(Data_Warmte[[#This Row],[Datumtijd]]),DAY(Data_Warmte[[#This Row],[Datumtijd]]))+TIME(HOUR(Data_Warmte[[#This Row],[Datumtijd]]),MINUTE(Data_Warmte[[#This Row],[Datumtijd]]),SECOND(Data_Warmte[[#This Row],[Datumtijd]]))</f>
        <v>1810.625</v>
      </c>
      <c r="C8362" s="11">
        <v>2.6127867999999998E-4</v>
      </c>
      <c r="D8362" s="7">
        <f>Data_Warmte[[#This Row],[Fractie]]/MAX(Data_Warmte[Fractie])</f>
        <v>0.63256508374169751</v>
      </c>
    </row>
    <row r="8363" spans="1:4" x14ac:dyDescent="0.25">
      <c r="A8363" s="10">
        <v>44179.666666666664</v>
      </c>
      <c r="B8363" s="10">
        <f>DATE(1904,MONTH(Data_Warmte[[#This Row],[Datumtijd]]),DAY(Data_Warmte[[#This Row],[Datumtijd]]))+TIME(HOUR(Data_Warmte[[#This Row],[Datumtijd]]),MINUTE(Data_Warmte[[#This Row],[Datumtijd]]),SECOND(Data_Warmte[[#This Row],[Datumtijd]]))</f>
        <v>1810.6666666666667</v>
      </c>
      <c r="C8363" s="11">
        <v>2.8347913000000002E-4</v>
      </c>
      <c r="D8363" s="7">
        <f>Data_Warmte[[#This Row],[Fractie]]/MAX(Data_Warmte[Fractie])</f>
        <v>0.68631317184958829</v>
      </c>
    </row>
    <row r="8364" spans="1:4" x14ac:dyDescent="0.25">
      <c r="A8364" s="10">
        <v>44179.708333333336</v>
      </c>
      <c r="B8364" s="10">
        <f>DATE(1904,MONTH(Data_Warmte[[#This Row],[Datumtijd]]),DAY(Data_Warmte[[#This Row],[Datumtijd]]))+TIME(HOUR(Data_Warmte[[#This Row],[Datumtijd]]),MINUTE(Data_Warmte[[#This Row],[Datumtijd]]),SECOND(Data_Warmte[[#This Row],[Datumtijd]]))</f>
        <v>1810.7083333333333</v>
      </c>
      <c r="C8364" s="11">
        <v>3.2276705000000003E-4</v>
      </c>
      <c r="D8364" s="7">
        <f>Data_Warmte[[#This Row],[Fractie]]/MAX(Data_Warmte[Fractie])</f>
        <v>0.78143063954667369</v>
      </c>
    </row>
    <row r="8365" spans="1:4" x14ac:dyDescent="0.25">
      <c r="A8365" s="10">
        <v>44179.75</v>
      </c>
      <c r="B8365" s="10">
        <f>DATE(1904,MONTH(Data_Warmte[[#This Row],[Datumtijd]]),DAY(Data_Warmte[[#This Row],[Datumtijd]]))+TIME(HOUR(Data_Warmte[[#This Row],[Datumtijd]]),MINUTE(Data_Warmte[[#This Row],[Datumtijd]]),SECOND(Data_Warmte[[#This Row],[Datumtijd]]))</f>
        <v>1810.75</v>
      </c>
      <c r="C8365" s="11">
        <v>3.4169026000000001E-4</v>
      </c>
      <c r="D8365" s="7">
        <f>Data_Warmte[[#This Row],[Fractie]]/MAX(Data_Warmte[Fractie])</f>
        <v>0.82724441171634211</v>
      </c>
    </row>
    <row r="8366" spans="1:4" x14ac:dyDescent="0.25">
      <c r="A8366" s="10">
        <v>44179.791666666664</v>
      </c>
      <c r="B8366" s="10">
        <f>DATE(1904,MONTH(Data_Warmte[[#This Row],[Datumtijd]]),DAY(Data_Warmte[[#This Row],[Datumtijd]]))+TIME(HOUR(Data_Warmte[[#This Row],[Datumtijd]]),MINUTE(Data_Warmte[[#This Row],[Datumtijd]]),SECOND(Data_Warmte[[#This Row],[Datumtijd]]))</f>
        <v>1810.7916666666667</v>
      </c>
      <c r="C8366" s="11">
        <v>3.2710955999999995E-4</v>
      </c>
      <c r="D8366" s="7">
        <f>Data_Warmte[[#This Row],[Fractie]]/MAX(Data_Warmte[Fractie])</f>
        <v>0.79194401247782564</v>
      </c>
    </row>
    <row r="8367" spans="1:4" x14ac:dyDescent="0.25">
      <c r="A8367" s="10">
        <v>44179.833333333336</v>
      </c>
      <c r="B8367" s="10">
        <f>DATE(1904,MONTH(Data_Warmte[[#This Row],[Datumtijd]]),DAY(Data_Warmte[[#This Row],[Datumtijd]]))+TIME(HOUR(Data_Warmte[[#This Row],[Datumtijd]]),MINUTE(Data_Warmte[[#This Row],[Datumtijd]]),SECOND(Data_Warmte[[#This Row],[Datumtijd]]))</f>
        <v>1810.8333333333333</v>
      </c>
      <c r="C8367" s="11">
        <v>3.1335024999999998E-4</v>
      </c>
      <c r="D8367" s="7">
        <f>Data_Warmte[[#This Row],[Fractie]]/MAX(Data_Warmte[Fractie])</f>
        <v>0.75863222797869245</v>
      </c>
    </row>
    <row r="8368" spans="1:4" x14ac:dyDescent="0.25">
      <c r="A8368" s="10">
        <v>44179.875</v>
      </c>
      <c r="B8368" s="10">
        <f>DATE(1904,MONTH(Data_Warmte[[#This Row],[Datumtijd]]),DAY(Data_Warmte[[#This Row],[Datumtijd]]))+TIME(HOUR(Data_Warmte[[#This Row],[Datumtijd]]),MINUTE(Data_Warmte[[#This Row],[Datumtijd]]),SECOND(Data_Warmte[[#This Row],[Datumtijd]]))</f>
        <v>1810.875</v>
      </c>
      <c r="C8368" s="11">
        <v>2.8105974999999999E-4</v>
      </c>
      <c r="D8368" s="7">
        <f>Data_Warmte[[#This Row],[Fractie]]/MAX(Data_Warmte[Fractie])</f>
        <v>0.68045576583275214</v>
      </c>
    </row>
    <row r="8369" spans="1:4" x14ac:dyDescent="0.25">
      <c r="A8369" s="10">
        <v>44179.916666666664</v>
      </c>
      <c r="B8369" s="10">
        <f>DATE(1904,MONTH(Data_Warmte[[#This Row],[Datumtijd]]),DAY(Data_Warmte[[#This Row],[Datumtijd]]))+TIME(HOUR(Data_Warmte[[#This Row],[Datumtijd]]),MINUTE(Data_Warmte[[#This Row],[Datumtijd]]),SECOND(Data_Warmte[[#This Row],[Datumtijd]]))</f>
        <v>1810.9166666666667</v>
      </c>
      <c r="C8369" s="11">
        <v>2.3938085999999995E-4</v>
      </c>
      <c r="D8369" s="7">
        <f>Data_Warmte[[#This Row],[Fractie]]/MAX(Data_Warmte[Fractie])</f>
        <v>0.57954967375087607</v>
      </c>
    </row>
    <row r="8370" spans="1:4" x14ac:dyDescent="0.25">
      <c r="A8370" s="10">
        <v>44179.958333333336</v>
      </c>
      <c r="B8370" s="10">
        <f>DATE(1904,MONTH(Data_Warmte[[#This Row],[Datumtijd]]),DAY(Data_Warmte[[#This Row],[Datumtijd]]))+TIME(HOUR(Data_Warmte[[#This Row],[Datumtijd]]),MINUTE(Data_Warmte[[#This Row],[Datumtijd]]),SECOND(Data_Warmte[[#This Row],[Datumtijd]]))</f>
        <v>1810.9583333333333</v>
      </c>
      <c r="C8370" s="11">
        <v>1.7179989999999997E-4</v>
      </c>
      <c r="D8370" s="7">
        <f>Data_Warmte[[#This Row],[Fractie]]/MAX(Data_Warmte[Fractie])</f>
        <v>0.41593373837587988</v>
      </c>
    </row>
    <row r="8371" spans="1:4" x14ac:dyDescent="0.25">
      <c r="A8371" s="10">
        <v>44180</v>
      </c>
      <c r="B8371" s="10">
        <f>DATE(1904,MONTH(Data_Warmte[[#This Row],[Datumtijd]]),DAY(Data_Warmte[[#This Row],[Datumtijd]]))+TIME(HOUR(Data_Warmte[[#This Row],[Datumtijd]]),MINUTE(Data_Warmte[[#This Row],[Datumtijd]]),SECOND(Data_Warmte[[#This Row],[Datumtijd]]))</f>
        <v>1811</v>
      </c>
      <c r="C8371" s="11">
        <v>1.0288076E-4</v>
      </c>
      <c r="D8371" s="7">
        <f>Data_Warmte[[#This Row],[Fractie]]/MAX(Data_Warmte[Fractie])</f>
        <v>0.24907802108005708</v>
      </c>
    </row>
    <row r="8372" spans="1:4" x14ac:dyDescent="0.25">
      <c r="A8372" s="10">
        <v>44180.041666666664</v>
      </c>
      <c r="B8372" s="10">
        <f>DATE(1904,MONTH(Data_Warmte[[#This Row],[Datumtijd]]),DAY(Data_Warmte[[#This Row],[Datumtijd]]))+TIME(HOUR(Data_Warmte[[#This Row],[Datumtijd]]),MINUTE(Data_Warmte[[#This Row],[Datumtijd]]),SECOND(Data_Warmte[[#This Row],[Datumtijd]]))</f>
        <v>1811.0416666666667</v>
      </c>
      <c r="C8372" s="11">
        <v>8.1342239999999998E-5</v>
      </c>
      <c r="D8372" s="7">
        <f>Data_Warmte[[#This Row],[Fractie]]/MAX(Data_Warmte[Fractie])</f>
        <v>0.19693248931499982</v>
      </c>
    </row>
    <row r="8373" spans="1:4" x14ac:dyDescent="0.25">
      <c r="A8373" s="10">
        <v>44180.083333333336</v>
      </c>
      <c r="B8373" s="10">
        <f>DATE(1904,MONTH(Data_Warmte[[#This Row],[Datumtijd]]),DAY(Data_Warmte[[#This Row],[Datumtijd]]))+TIME(HOUR(Data_Warmte[[#This Row],[Datumtijd]]),MINUTE(Data_Warmte[[#This Row],[Datumtijd]]),SECOND(Data_Warmte[[#This Row],[Datumtijd]]))</f>
        <v>1811.0833333333333</v>
      </c>
      <c r="C8373" s="11">
        <v>8.4877900000000003E-5</v>
      </c>
      <c r="D8373" s="7">
        <f>Data_Warmte[[#This Row],[Fractie]]/MAX(Data_Warmte[Fractie])</f>
        <v>0.20549244936984307</v>
      </c>
    </row>
    <row r="8374" spans="1:4" x14ac:dyDescent="0.25">
      <c r="A8374" s="10">
        <v>44180.125</v>
      </c>
      <c r="B8374" s="10">
        <f>DATE(1904,MONTH(Data_Warmte[[#This Row],[Datumtijd]]),DAY(Data_Warmte[[#This Row],[Datumtijd]]))+TIME(HOUR(Data_Warmte[[#This Row],[Datumtijd]]),MINUTE(Data_Warmte[[#This Row],[Datumtijd]]),SECOND(Data_Warmte[[#This Row],[Datumtijd]]))</f>
        <v>1811.125</v>
      </c>
      <c r="C8374" s="11">
        <v>9.4478770000000012E-5</v>
      </c>
      <c r="D8374" s="7">
        <f>Data_Warmte[[#This Row],[Fractie]]/MAX(Data_Warmte[Fractie])</f>
        <v>0.22873650102971504</v>
      </c>
    </row>
    <row r="8375" spans="1:4" x14ac:dyDescent="0.25">
      <c r="A8375" s="10">
        <v>44180.166666666664</v>
      </c>
      <c r="B8375" s="10">
        <f>DATE(1904,MONTH(Data_Warmte[[#This Row],[Datumtijd]]),DAY(Data_Warmte[[#This Row],[Datumtijd]]))+TIME(HOUR(Data_Warmte[[#This Row],[Datumtijd]]),MINUTE(Data_Warmte[[#This Row],[Datumtijd]]),SECOND(Data_Warmte[[#This Row],[Datumtijd]]))</f>
        <v>1811.1666666666667</v>
      </c>
      <c r="C8375" s="11">
        <v>1.0723232E-4</v>
      </c>
      <c r="D8375" s="7">
        <f>Data_Warmte[[#This Row],[Fractie]]/MAX(Data_Warmte[Fractie])</f>
        <v>0.2596133043867816</v>
      </c>
    </row>
    <row r="8376" spans="1:4" x14ac:dyDescent="0.25">
      <c r="A8376" s="10">
        <v>44180.208333333336</v>
      </c>
      <c r="B8376" s="10">
        <f>DATE(1904,MONTH(Data_Warmte[[#This Row],[Datumtijd]]),DAY(Data_Warmte[[#This Row],[Datumtijd]]))+TIME(HOUR(Data_Warmte[[#This Row],[Datumtijd]]),MINUTE(Data_Warmte[[#This Row],[Datumtijd]]),SECOND(Data_Warmte[[#This Row],[Datumtijd]]))</f>
        <v>1811.2083333333333</v>
      </c>
      <c r="C8376" s="11">
        <v>1.3069310000000001E-4</v>
      </c>
      <c r="D8376" s="7">
        <f>Data_Warmte[[#This Row],[Fractie]]/MAX(Data_Warmte[Fractie])</f>
        <v>0.31641269676485684</v>
      </c>
    </row>
    <row r="8377" spans="1:4" x14ac:dyDescent="0.25">
      <c r="A8377" s="10">
        <v>44180.25</v>
      </c>
      <c r="B8377" s="10">
        <f>DATE(1904,MONTH(Data_Warmte[[#This Row],[Datumtijd]]),DAY(Data_Warmte[[#This Row],[Datumtijd]]))+TIME(HOUR(Data_Warmte[[#This Row],[Datumtijd]]),MINUTE(Data_Warmte[[#This Row],[Datumtijd]]),SECOND(Data_Warmte[[#This Row],[Datumtijd]]))</f>
        <v>1811.25</v>
      </c>
      <c r="C8377" s="11">
        <v>1.8826741999999999E-4</v>
      </c>
      <c r="D8377" s="7">
        <f>Data_Warmte[[#This Row],[Fractie]]/MAX(Data_Warmte[Fractie])</f>
        <v>0.45580219671246558</v>
      </c>
    </row>
    <row r="8378" spans="1:4" x14ac:dyDescent="0.25">
      <c r="A8378" s="10">
        <v>44180.291666666664</v>
      </c>
      <c r="B8378" s="10">
        <f>DATE(1904,MONTH(Data_Warmte[[#This Row],[Datumtijd]]),DAY(Data_Warmte[[#This Row],[Datumtijd]]))+TIME(HOUR(Data_Warmte[[#This Row],[Datumtijd]]),MINUTE(Data_Warmte[[#This Row],[Datumtijd]]),SECOND(Data_Warmte[[#This Row],[Datumtijd]]))</f>
        <v>1811.2916666666667</v>
      </c>
      <c r="C8378" s="11">
        <v>2.6918194999999995E-4</v>
      </c>
      <c r="D8378" s="7">
        <f>Data_Warmte[[#This Row],[Fractie]]/MAX(Data_Warmte[Fractie])</f>
        <v>0.65169918473066157</v>
      </c>
    </row>
    <row r="8379" spans="1:4" x14ac:dyDescent="0.25">
      <c r="A8379" s="10">
        <v>44180.333333333336</v>
      </c>
      <c r="B8379" s="10">
        <f>DATE(1904,MONTH(Data_Warmte[[#This Row],[Datumtijd]]),DAY(Data_Warmte[[#This Row],[Datumtijd]]))+TIME(HOUR(Data_Warmte[[#This Row],[Datumtijd]]),MINUTE(Data_Warmte[[#This Row],[Datumtijd]]),SECOND(Data_Warmte[[#This Row],[Datumtijd]]))</f>
        <v>1811.3333333333333</v>
      </c>
      <c r="C8379" s="11">
        <v>3.2549390000000003E-4</v>
      </c>
      <c r="D8379" s="7">
        <f>Data_Warmte[[#This Row],[Fractie]]/MAX(Data_Warmte[Fractie])</f>
        <v>0.78803244149469731</v>
      </c>
    </row>
    <row r="8380" spans="1:4" x14ac:dyDescent="0.25">
      <c r="A8380" s="10">
        <v>44180.375</v>
      </c>
      <c r="B8380" s="10">
        <f>DATE(1904,MONTH(Data_Warmte[[#This Row],[Datumtijd]]),DAY(Data_Warmte[[#This Row],[Datumtijd]]))+TIME(HOUR(Data_Warmte[[#This Row],[Datumtijd]]),MINUTE(Data_Warmte[[#This Row],[Datumtijd]]),SECOND(Data_Warmte[[#This Row],[Datumtijd]]))</f>
        <v>1811.375</v>
      </c>
      <c r="C8380" s="11">
        <v>3.4744943000000002E-4</v>
      </c>
      <c r="D8380" s="7">
        <f>Data_Warmte[[#This Row],[Fractie]]/MAX(Data_Warmte[Fractie])</f>
        <v>0.84118756947162732</v>
      </c>
    </row>
    <row r="8381" spans="1:4" x14ac:dyDescent="0.25">
      <c r="A8381" s="10">
        <v>44180.416666666664</v>
      </c>
      <c r="B8381" s="10">
        <f>DATE(1904,MONTH(Data_Warmte[[#This Row],[Datumtijd]]),DAY(Data_Warmte[[#This Row],[Datumtijd]]))+TIME(HOUR(Data_Warmte[[#This Row],[Datumtijd]]),MINUTE(Data_Warmte[[#This Row],[Datumtijd]]),SECOND(Data_Warmte[[#This Row],[Datumtijd]]))</f>
        <v>1811.4166666666667</v>
      </c>
      <c r="C8381" s="11">
        <v>3.4217076000000004E-4</v>
      </c>
      <c r="D8381" s="7">
        <f>Data_Warmte[[#This Row],[Fractie]]/MAX(Data_Warmte[Fractie])</f>
        <v>0.82840771950225833</v>
      </c>
    </row>
    <row r="8382" spans="1:4" x14ac:dyDescent="0.25">
      <c r="A8382" s="10">
        <v>44180.458333333336</v>
      </c>
      <c r="B8382" s="10">
        <f>DATE(1904,MONTH(Data_Warmte[[#This Row],[Datumtijd]]),DAY(Data_Warmte[[#This Row],[Datumtijd]]))+TIME(HOUR(Data_Warmte[[#This Row],[Datumtijd]]),MINUTE(Data_Warmte[[#This Row],[Datumtijd]]),SECOND(Data_Warmte[[#This Row],[Datumtijd]]))</f>
        <v>1811.4583333333333</v>
      </c>
      <c r="C8382" s="11">
        <v>3.0954372000000001E-4</v>
      </c>
      <c r="D8382" s="7">
        <f>Data_Warmte[[#This Row],[Fractie]]/MAX(Data_Warmte[Fractie])</f>
        <v>0.74941648190934129</v>
      </c>
    </row>
    <row r="8383" spans="1:4" x14ac:dyDescent="0.25">
      <c r="A8383" s="10">
        <v>44180.5</v>
      </c>
      <c r="B8383" s="10">
        <f>DATE(1904,MONTH(Data_Warmte[[#This Row],[Datumtijd]]),DAY(Data_Warmte[[#This Row],[Datumtijd]]))+TIME(HOUR(Data_Warmte[[#This Row],[Datumtijd]]),MINUTE(Data_Warmte[[#This Row],[Datumtijd]]),SECOND(Data_Warmte[[#This Row],[Datumtijd]]))</f>
        <v>1811.5</v>
      </c>
      <c r="C8383" s="11">
        <v>2.8800845000000002E-4</v>
      </c>
      <c r="D8383" s="7">
        <f>Data_Warmte[[#This Row],[Fractie]]/MAX(Data_Warmte[Fractie])</f>
        <v>0.69727881851120233</v>
      </c>
    </row>
    <row r="8384" spans="1:4" x14ac:dyDescent="0.25">
      <c r="A8384" s="10">
        <v>44180.541666666664</v>
      </c>
      <c r="B8384" s="10">
        <f>DATE(1904,MONTH(Data_Warmte[[#This Row],[Datumtijd]]),DAY(Data_Warmte[[#This Row],[Datumtijd]]))+TIME(HOUR(Data_Warmte[[#This Row],[Datumtijd]]),MINUTE(Data_Warmte[[#This Row],[Datumtijd]]),SECOND(Data_Warmte[[#This Row],[Datumtijd]]))</f>
        <v>1811.5416666666667</v>
      </c>
      <c r="C8384" s="11">
        <v>2.758514E-4</v>
      </c>
      <c r="D8384" s="7">
        <f>Data_Warmte[[#This Row],[Fractie]]/MAX(Data_Warmte[Fractie])</f>
        <v>0.66784616311313461</v>
      </c>
    </row>
    <row r="8385" spans="1:4" x14ac:dyDescent="0.25">
      <c r="A8385" s="10">
        <v>44180.583333333336</v>
      </c>
      <c r="B8385" s="10">
        <f>DATE(1904,MONTH(Data_Warmte[[#This Row],[Datumtijd]]),DAY(Data_Warmte[[#This Row],[Datumtijd]]))+TIME(HOUR(Data_Warmte[[#This Row],[Datumtijd]]),MINUTE(Data_Warmte[[#This Row],[Datumtijd]]),SECOND(Data_Warmte[[#This Row],[Datumtijd]]))</f>
        <v>1811.5833333333333</v>
      </c>
      <c r="C8385" s="11">
        <v>2.6988023999999997E-4</v>
      </c>
      <c r="D8385" s="7">
        <f>Data_Warmte[[#This Row],[Fractie]]/MAX(Data_Warmte[Fractie])</f>
        <v>0.65338976994154063</v>
      </c>
    </row>
    <row r="8386" spans="1:4" x14ac:dyDescent="0.25">
      <c r="A8386" s="10">
        <v>44180.625</v>
      </c>
      <c r="B8386" s="10">
        <f>DATE(1904,MONTH(Data_Warmte[[#This Row],[Datumtijd]]),DAY(Data_Warmte[[#This Row],[Datumtijd]]))+TIME(HOUR(Data_Warmte[[#This Row],[Datumtijd]]),MINUTE(Data_Warmte[[#This Row],[Datumtijd]]),SECOND(Data_Warmte[[#This Row],[Datumtijd]]))</f>
        <v>1811.625</v>
      </c>
      <c r="C8386" s="11">
        <v>2.7571018000000001E-4</v>
      </c>
      <c r="D8386" s="7">
        <f>Data_Warmte[[#This Row],[Fractie]]/MAX(Data_Warmte[Fractie])</f>
        <v>0.66750426441276611</v>
      </c>
    </row>
    <row r="8387" spans="1:4" x14ac:dyDescent="0.25">
      <c r="A8387" s="10">
        <v>44180.666666666664</v>
      </c>
      <c r="B8387" s="10">
        <f>DATE(1904,MONTH(Data_Warmte[[#This Row],[Datumtijd]]),DAY(Data_Warmte[[#This Row],[Datumtijd]]))+TIME(HOUR(Data_Warmte[[#This Row],[Datumtijd]]),MINUTE(Data_Warmte[[#This Row],[Datumtijd]]),SECOND(Data_Warmte[[#This Row],[Datumtijd]]))</f>
        <v>1811.6666666666667</v>
      </c>
      <c r="C8387" s="11">
        <v>2.943202E-4</v>
      </c>
      <c r="D8387" s="7">
        <f>Data_Warmte[[#This Row],[Fractie]]/MAX(Data_Warmte[Fractie])</f>
        <v>0.71255979232547095</v>
      </c>
    </row>
    <row r="8388" spans="1:4" x14ac:dyDescent="0.25">
      <c r="A8388" s="10">
        <v>44180.708333333336</v>
      </c>
      <c r="B8388" s="10">
        <f>DATE(1904,MONTH(Data_Warmte[[#This Row],[Datumtijd]]),DAY(Data_Warmte[[#This Row],[Datumtijd]]))+TIME(HOUR(Data_Warmte[[#This Row],[Datumtijd]]),MINUTE(Data_Warmte[[#This Row],[Datumtijd]]),SECOND(Data_Warmte[[#This Row],[Datumtijd]]))</f>
        <v>1811.7083333333333</v>
      </c>
      <c r="C8388" s="11">
        <v>3.292336E-4</v>
      </c>
      <c r="D8388" s="7">
        <f>Data_Warmte[[#This Row],[Fractie]]/MAX(Data_Warmte[Fractie])</f>
        <v>0.79708638972984913</v>
      </c>
    </row>
    <row r="8389" spans="1:4" x14ac:dyDescent="0.25">
      <c r="A8389" s="10">
        <v>44180.75</v>
      </c>
      <c r="B8389" s="10">
        <f>DATE(1904,MONTH(Data_Warmte[[#This Row],[Datumtijd]]),DAY(Data_Warmte[[#This Row],[Datumtijd]]))+TIME(HOUR(Data_Warmte[[#This Row],[Datumtijd]]),MINUTE(Data_Warmte[[#This Row],[Datumtijd]]),SECOND(Data_Warmte[[#This Row],[Datumtijd]]))</f>
        <v>1811.75</v>
      </c>
      <c r="C8389" s="11">
        <v>3.4793428000000001E-4</v>
      </c>
      <c r="D8389" s="7">
        <f>Data_Warmte[[#This Row],[Fractie]]/MAX(Data_Warmte[Fractie])</f>
        <v>0.84236140876403409</v>
      </c>
    </row>
    <row r="8390" spans="1:4" x14ac:dyDescent="0.25">
      <c r="A8390" s="10">
        <v>44180.791666666664</v>
      </c>
      <c r="B8390" s="10">
        <f>DATE(1904,MONTH(Data_Warmte[[#This Row],[Datumtijd]]),DAY(Data_Warmte[[#This Row],[Datumtijd]]))+TIME(HOUR(Data_Warmte[[#This Row],[Datumtijd]]),MINUTE(Data_Warmte[[#This Row],[Datumtijd]]),SECOND(Data_Warmte[[#This Row],[Datumtijd]]))</f>
        <v>1811.7916666666667</v>
      </c>
      <c r="C8390" s="11">
        <v>3.3197483999999997E-4</v>
      </c>
      <c r="D8390" s="7">
        <f>Data_Warmte[[#This Row],[Fractie]]/MAX(Data_Warmte[Fractie])</f>
        <v>0.80372303038555082</v>
      </c>
    </row>
    <row r="8391" spans="1:4" x14ac:dyDescent="0.25">
      <c r="A8391" s="10">
        <v>44180.833333333336</v>
      </c>
      <c r="B8391" s="10">
        <f>DATE(1904,MONTH(Data_Warmte[[#This Row],[Datumtijd]]),DAY(Data_Warmte[[#This Row],[Datumtijd]]))+TIME(HOUR(Data_Warmte[[#This Row],[Datumtijd]]),MINUTE(Data_Warmte[[#This Row],[Datumtijd]]),SECOND(Data_Warmte[[#This Row],[Datumtijd]]))</f>
        <v>1811.8333333333333</v>
      </c>
      <c r="C8391" s="11">
        <v>3.1887609999999998E-4</v>
      </c>
      <c r="D8391" s="7">
        <f>Data_Warmte[[#This Row],[Fractie]]/MAX(Data_Warmte[Fractie])</f>
        <v>0.77201050962032536</v>
      </c>
    </row>
    <row r="8392" spans="1:4" x14ac:dyDescent="0.25">
      <c r="A8392" s="10">
        <v>44180.875</v>
      </c>
      <c r="B8392" s="10">
        <f>DATE(1904,MONTH(Data_Warmte[[#This Row],[Datumtijd]]),DAY(Data_Warmte[[#This Row],[Datumtijd]]))+TIME(HOUR(Data_Warmte[[#This Row],[Datumtijd]]),MINUTE(Data_Warmte[[#This Row],[Datumtijd]]),SECOND(Data_Warmte[[#This Row],[Datumtijd]]))</f>
        <v>1811.875</v>
      </c>
      <c r="C8392" s="11">
        <v>2.8683100000000003E-4</v>
      </c>
      <c r="D8392" s="7">
        <f>Data_Warmte[[#This Row],[Fractie]]/MAX(Data_Warmte[Fractie])</f>
        <v>0.69442816970261356</v>
      </c>
    </row>
    <row r="8393" spans="1:4" x14ac:dyDescent="0.25">
      <c r="A8393" s="10">
        <v>44180.916666666664</v>
      </c>
      <c r="B8393" s="10">
        <f>DATE(1904,MONTH(Data_Warmte[[#This Row],[Datumtijd]]),DAY(Data_Warmte[[#This Row],[Datumtijd]]))+TIME(HOUR(Data_Warmte[[#This Row],[Datumtijd]]),MINUTE(Data_Warmte[[#This Row],[Datumtijd]]),SECOND(Data_Warmte[[#This Row],[Datumtijd]]))</f>
        <v>1811.9166666666667</v>
      </c>
      <c r="C8393" s="11">
        <v>2.4358295999999999E-4</v>
      </c>
      <c r="D8393" s="7">
        <f>Data_Warmte[[#This Row],[Fractie]]/MAX(Data_Warmte[Fractie])</f>
        <v>0.58972310902079939</v>
      </c>
    </row>
    <row r="8394" spans="1:4" x14ac:dyDescent="0.25">
      <c r="A8394" s="10">
        <v>44180.958333333336</v>
      </c>
      <c r="B8394" s="10">
        <f>DATE(1904,MONTH(Data_Warmte[[#This Row],[Datumtijd]]),DAY(Data_Warmte[[#This Row],[Datumtijd]]))+TIME(HOUR(Data_Warmte[[#This Row],[Datumtijd]]),MINUTE(Data_Warmte[[#This Row],[Datumtijd]]),SECOND(Data_Warmte[[#This Row],[Datumtijd]]))</f>
        <v>1811.9583333333333</v>
      </c>
      <c r="C8394" s="11">
        <v>1.7406685999999999E-4</v>
      </c>
      <c r="D8394" s="7">
        <f>Data_Warmte[[#This Row],[Fractie]]/MAX(Data_Warmte[Fractie])</f>
        <v>0.42142213008942919</v>
      </c>
    </row>
    <row r="8395" spans="1:4" x14ac:dyDescent="0.25">
      <c r="A8395" s="10">
        <v>44181</v>
      </c>
      <c r="B8395" s="10">
        <f>DATE(1904,MONTH(Data_Warmte[[#This Row],[Datumtijd]]),DAY(Data_Warmte[[#This Row],[Datumtijd]]))+TIME(HOUR(Data_Warmte[[#This Row],[Datumtijd]]),MINUTE(Data_Warmte[[#This Row],[Datumtijd]]),SECOND(Data_Warmte[[#This Row],[Datumtijd]]))</f>
        <v>1812</v>
      </c>
      <c r="C8395" s="11">
        <v>1.0468526E-4</v>
      </c>
      <c r="D8395" s="7">
        <f>Data_Warmte[[#This Row],[Fractie]]/MAX(Data_Warmte[Fractie])</f>
        <v>0.25344678049667652</v>
      </c>
    </row>
    <row r="8396" spans="1:4" x14ac:dyDescent="0.25">
      <c r="A8396" s="10">
        <v>44181.041666666664</v>
      </c>
      <c r="B8396" s="10">
        <f>DATE(1904,MONTH(Data_Warmte[[#This Row],[Datumtijd]]),DAY(Data_Warmte[[#This Row],[Datumtijd]]))+TIME(HOUR(Data_Warmte[[#This Row],[Datumtijd]]),MINUTE(Data_Warmte[[#This Row],[Datumtijd]]),SECOND(Data_Warmte[[#This Row],[Datumtijd]]))</f>
        <v>1812.0416666666667</v>
      </c>
      <c r="C8396" s="11">
        <v>8.2616719999999993E-5</v>
      </c>
      <c r="D8396" s="7">
        <f>Data_Warmte[[#This Row],[Fractie]]/MAX(Data_Warmte[Fractie])</f>
        <v>0.20001805124422847</v>
      </c>
    </row>
    <row r="8397" spans="1:4" x14ac:dyDescent="0.25">
      <c r="A8397" s="10">
        <v>44181.083333333336</v>
      </c>
      <c r="B8397" s="10">
        <f>DATE(1904,MONTH(Data_Warmte[[#This Row],[Datumtijd]]),DAY(Data_Warmte[[#This Row],[Datumtijd]]))+TIME(HOUR(Data_Warmte[[#This Row],[Datumtijd]]),MINUTE(Data_Warmte[[#This Row],[Datumtijd]]),SECOND(Data_Warmte[[#This Row],[Datumtijd]]))</f>
        <v>1812.0833333333333</v>
      </c>
      <c r="C8397" s="11">
        <v>8.6670700000000004E-5</v>
      </c>
      <c r="D8397" s="7">
        <f>Data_Warmte[[#This Row],[Fractie]]/MAX(Data_Warmte[Fractie])</f>
        <v>0.20983288266555675</v>
      </c>
    </row>
    <row r="8398" spans="1:4" x14ac:dyDescent="0.25">
      <c r="A8398" s="10">
        <v>44181.125</v>
      </c>
      <c r="B8398" s="10">
        <f>DATE(1904,MONTH(Data_Warmte[[#This Row],[Datumtijd]]),DAY(Data_Warmte[[#This Row],[Datumtijd]]))+TIME(HOUR(Data_Warmte[[#This Row],[Datumtijd]]),MINUTE(Data_Warmte[[#This Row],[Datumtijd]]),SECOND(Data_Warmte[[#This Row],[Datumtijd]]))</f>
        <v>1812.125</v>
      </c>
      <c r="C8398" s="11">
        <v>9.5900050000000017E-5</v>
      </c>
      <c r="D8398" s="7">
        <f>Data_Warmte[[#This Row],[Fractie]]/MAX(Data_Warmte[Fractie])</f>
        <v>0.23217747104005193</v>
      </c>
    </row>
    <row r="8399" spans="1:4" x14ac:dyDescent="0.25">
      <c r="A8399" s="10">
        <v>44181.166666666664</v>
      </c>
      <c r="B8399" s="10">
        <f>DATE(1904,MONTH(Data_Warmte[[#This Row],[Datumtijd]]),DAY(Data_Warmte[[#This Row],[Datumtijd]]))+TIME(HOUR(Data_Warmte[[#This Row],[Datumtijd]]),MINUTE(Data_Warmte[[#This Row],[Datumtijd]]),SECOND(Data_Warmte[[#This Row],[Datumtijd]]))</f>
        <v>1812.1666666666667</v>
      </c>
      <c r="C8399" s="11">
        <v>1.0855597000000001E-4</v>
      </c>
      <c r="D8399" s="7">
        <f>Data_Warmte[[#This Row],[Fractie]]/MAX(Data_Warmte[Fractie])</f>
        <v>0.26281790865489374</v>
      </c>
    </row>
    <row r="8400" spans="1:4" x14ac:dyDescent="0.25">
      <c r="A8400" s="10">
        <v>44181.208333333336</v>
      </c>
      <c r="B8400" s="10">
        <f>DATE(1904,MONTH(Data_Warmte[[#This Row],[Datumtijd]]),DAY(Data_Warmte[[#This Row],[Datumtijd]]))+TIME(HOUR(Data_Warmte[[#This Row],[Datumtijd]]),MINUTE(Data_Warmte[[#This Row],[Datumtijd]]),SECOND(Data_Warmte[[#This Row],[Datumtijd]]))</f>
        <v>1812.2083333333333</v>
      </c>
      <c r="C8400" s="11">
        <v>1.3290518000000001E-4</v>
      </c>
      <c r="D8400" s="7">
        <f>Data_Warmte[[#This Row],[Fractie]]/MAX(Data_Warmte[Fractie])</f>
        <v>0.32176822202410621</v>
      </c>
    </row>
    <row r="8401" spans="1:4" x14ac:dyDescent="0.25">
      <c r="A8401" s="10">
        <v>44181.25</v>
      </c>
      <c r="B8401" s="10">
        <f>DATE(1904,MONTH(Data_Warmte[[#This Row],[Datumtijd]]),DAY(Data_Warmte[[#This Row],[Datumtijd]]))+TIME(HOUR(Data_Warmte[[#This Row],[Datumtijd]]),MINUTE(Data_Warmte[[#This Row],[Datumtijd]]),SECOND(Data_Warmte[[#This Row],[Datumtijd]]))</f>
        <v>1812.25</v>
      </c>
      <c r="C8401" s="11">
        <v>1.9161914000000001E-4</v>
      </c>
      <c r="D8401" s="7">
        <f>Data_Warmte[[#This Row],[Fractie]]/MAX(Data_Warmte[Fractie])</f>
        <v>0.46391683141009465</v>
      </c>
    </row>
    <row r="8402" spans="1:4" x14ac:dyDescent="0.25">
      <c r="A8402" s="10">
        <v>44181.291666666664</v>
      </c>
      <c r="B8402" s="10">
        <f>DATE(1904,MONTH(Data_Warmte[[#This Row],[Datumtijd]]),DAY(Data_Warmte[[#This Row],[Datumtijd]]))+TIME(HOUR(Data_Warmte[[#This Row],[Datumtijd]]),MINUTE(Data_Warmte[[#This Row],[Datumtijd]]),SECOND(Data_Warmte[[#This Row],[Datumtijd]]))</f>
        <v>1812.2916666666667</v>
      </c>
      <c r="C8402" s="11">
        <v>2.7239259999999998E-4</v>
      </c>
      <c r="D8402" s="7">
        <f>Data_Warmte[[#This Row],[Fractie]]/MAX(Data_Warmte[Fractie])</f>
        <v>0.65947228388331847</v>
      </c>
    </row>
    <row r="8403" spans="1:4" x14ac:dyDescent="0.25">
      <c r="A8403" s="10">
        <v>44181.333333333336</v>
      </c>
      <c r="B8403" s="10">
        <f>DATE(1904,MONTH(Data_Warmte[[#This Row],[Datumtijd]]),DAY(Data_Warmte[[#This Row],[Datumtijd]]))+TIME(HOUR(Data_Warmte[[#This Row],[Datumtijd]]),MINUTE(Data_Warmte[[#This Row],[Datumtijd]]),SECOND(Data_Warmte[[#This Row],[Datumtijd]]))</f>
        <v>1812.3333333333333</v>
      </c>
      <c r="C8403" s="11">
        <v>3.2965190000000001E-4</v>
      </c>
      <c r="D8403" s="7">
        <f>Data_Warmte[[#This Row],[Fractie]]/MAX(Data_Warmte[Fractie])</f>
        <v>0.79809910907812953</v>
      </c>
    </row>
    <row r="8404" spans="1:4" x14ac:dyDescent="0.25">
      <c r="A8404" s="10">
        <v>44181.375</v>
      </c>
      <c r="B8404" s="10">
        <f>DATE(1904,MONTH(Data_Warmte[[#This Row],[Datumtijd]]),DAY(Data_Warmte[[#This Row],[Datumtijd]]))+TIME(HOUR(Data_Warmte[[#This Row],[Datumtijd]]),MINUTE(Data_Warmte[[#This Row],[Datumtijd]]),SECOND(Data_Warmte[[#This Row],[Datumtijd]]))</f>
        <v>1812.375</v>
      </c>
      <c r="C8404" s="11">
        <v>3.5216056E-4</v>
      </c>
      <c r="D8404" s="7">
        <f>Data_Warmte[[#This Row],[Fractie]]/MAX(Data_Warmte[Fractie])</f>
        <v>0.85259338468382917</v>
      </c>
    </row>
    <row r="8405" spans="1:4" x14ac:dyDescent="0.25">
      <c r="A8405" s="10">
        <v>44181.416666666664</v>
      </c>
      <c r="B8405" s="10">
        <f>DATE(1904,MONTH(Data_Warmte[[#This Row],[Datumtijd]]),DAY(Data_Warmte[[#This Row],[Datumtijd]]))+TIME(HOUR(Data_Warmte[[#This Row],[Datumtijd]]),MINUTE(Data_Warmte[[#This Row],[Datumtijd]]),SECOND(Data_Warmte[[#This Row],[Datumtijd]]))</f>
        <v>1812.4166666666667</v>
      </c>
      <c r="C8405" s="11">
        <v>3.4651091999999997E-4</v>
      </c>
      <c r="D8405" s="7">
        <f>Data_Warmte[[#This Row],[Fractie]]/MAX(Data_Warmte[Fractie])</f>
        <v>0.83891540299886935</v>
      </c>
    </row>
    <row r="8406" spans="1:4" x14ac:dyDescent="0.25">
      <c r="A8406" s="10">
        <v>44181.458333333336</v>
      </c>
      <c r="B8406" s="10">
        <f>DATE(1904,MONTH(Data_Warmte[[#This Row],[Datumtijd]]),DAY(Data_Warmte[[#This Row],[Datumtijd]]))+TIME(HOUR(Data_Warmte[[#This Row],[Datumtijd]]),MINUTE(Data_Warmte[[#This Row],[Datumtijd]]),SECOND(Data_Warmte[[#This Row],[Datumtijd]]))</f>
        <v>1812.4583333333333</v>
      </c>
      <c r="C8406" s="11">
        <v>3.1252877999999999E-4</v>
      </c>
      <c r="D8406" s="7">
        <f>Data_Warmte[[#This Row],[Fractie]]/MAX(Data_Warmte[Fractie])</f>
        <v>0.75664341955643133</v>
      </c>
    </row>
    <row r="8407" spans="1:4" x14ac:dyDescent="0.25">
      <c r="A8407" s="10">
        <v>44181.5</v>
      </c>
      <c r="B8407" s="10">
        <f>DATE(1904,MONTH(Data_Warmte[[#This Row],[Datumtijd]]),DAY(Data_Warmte[[#This Row],[Datumtijd]]))+TIME(HOUR(Data_Warmte[[#This Row],[Datumtijd]]),MINUTE(Data_Warmte[[#This Row],[Datumtijd]]),SECOND(Data_Warmte[[#This Row],[Datumtijd]]))</f>
        <v>1812.5</v>
      </c>
      <c r="C8407" s="11">
        <v>2.9011949000000003E-4</v>
      </c>
      <c r="D8407" s="7">
        <f>Data_Warmte[[#This Row],[Fractie]]/MAX(Data_Warmte[Fractie])</f>
        <v>0.70238972229555274</v>
      </c>
    </row>
    <row r="8408" spans="1:4" x14ac:dyDescent="0.25">
      <c r="A8408" s="10">
        <v>44181.541666666664</v>
      </c>
      <c r="B8408" s="10">
        <f>DATE(1904,MONTH(Data_Warmte[[#This Row],[Datumtijd]]),DAY(Data_Warmte[[#This Row],[Datumtijd]]))+TIME(HOUR(Data_Warmte[[#This Row],[Datumtijd]]),MINUTE(Data_Warmte[[#This Row],[Datumtijd]]),SECOND(Data_Warmte[[#This Row],[Datumtijd]]))</f>
        <v>1812.5416666666667</v>
      </c>
      <c r="C8408" s="11">
        <v>2.7414170000000001E-4</v>
      </c>
      <c r="D8408" s="7">
        <f>Data_Warmte[[#This Row],[Fractie]]/MAX(Data_Warmte[Fractie])</f>
        <v>0.66370691790693115</v>
      </c>
    </row>
    <row r="8409" spans="1:4" x14ac:dyDescent="0.25">
      <c r="A8409" s="10">
        <v>44181.583333333336</v>
      </c>
      <c r="B8409" s="10">
        <f>DATE(1904,MONTH(Data_Warmte[[#This Row],[Datumtijd]]),DAY(Data_Warmte[[#This Row],[Datumtijd]]))+TIME(HOUR(Data_Warmte[[#This Row],[Datumtijd]]),MINUTE(Data_Warmte[[#This Row],[Datumtijd]]),SECOND(Data_Warmte[[#This Row],[Datumtijd]]))</f>
        <v>1812.5833333333333</v>
      </c>
      <c r="C8409" s="11">
        <v>2.6769939E-4</v>
      </c>
      <c r="D8409" s="7">
        <f>Data_Warmte[[#This Row],[Fractie]]/MAX(Data_Warmte[Fractie])</f>
        <v>0.64810985363578588</v>
      </c>
    </row>
    <row r="8410" spans="1:4" x14ac:dyDescent="0.25">
      <c r="A8410" s="10">
        <v>44181.625</v>
      </c>
      <c r="B8410" s="10">
        <f>DATE(1904,MONTH(Data_Warmte[[#This Row],[Datumtijd]]),DAY(Data_Warmte[[#This Row],[Datumtijd]]))+TIME(HOUR(Data_Warmte[[#This Row],[Datumtijd]]),MINUTE(Data_Warmte[[#This Row],[Datumtijd]]),SECOND(Data_Warmte[[#This Row],[Datumtijd]]))</f>
        <v>1812.625</v>
      </c>
      <c r="C8410" s="11">
        <v>2.7201143999999998E-4</v>
      </c>
      <c r="D8410" s="7">
        <f>Data_Warmte[[#This Row],[Fractie]]/MAX(Data_Warmte[Fractie])</f>
        <v>0.65854948181114403</v>
      </c>
    </row>
    <row r="8411" spans="1:4" x14ac:dyDescent="0.25">
      <c r="A8411" s="10">
        <v>44181.666666666664</v>
      </c>
      <c r="B8411" s="10">
        <f>DATE(1904,MONTH(Data_Warmte[[#This Row],[Datumtijd]]),DAY(Data_Warmte[[#This Row],[Datumtijd]]))+TIME(HOUR(Data_Warmte[[#This Row],[Datumtijd]]),MINUTE(Data_Warmte[[#This Row],[Datumtijd]]),SECOND(Data_Warmte[[#This Row],[Datumtijd]]))</f>
        <v>1812.6666666666667</v>
      </c>
      <c r="C8411" s="11">
        <v>2.9240707E-4</v>
      </c>
      <c r="D8411" s="7">
        <f>Data_Warmte[[#This Row],[Fractie]]/MAX(Data_Warmte[Fractie])</f>
        <v>0.70792803577090335</v>
      </c>
    </row>
    <row r="8412" spans="1:4" x14ac:dyDescent="0.25">
      <c r="A8412" s="10">
        <v>44181.708333333336</v>
      </c>
      <c r="B8412" s="10">
        <f>DATE(1904,MONTH(Data_Warmte[[#This Row],[Datumtijd]]),DAY(Data_Warmte[[#This Row],[Datumtijd]]))+TIME(HOUR(Data_Warmte[[#This Row],[Datumtijd]]),MINUTE(Data_Warmte[[#This Row],[Datumtijd]]),SECOND(Data_Warmte[[#This Row],[Datumtijd]]))</f>
        <v>1812.7083333333333</v>
      </c>
      <c r="C8412" s="11">
        <v>3.273142E-4</v>
      </c>
      <c r="D8412" s="7">
        <f>Data_Warmte[[#This Row],[Fractie]]/MAX(Data_Warmte[Fractie])</f>
        <v>0.79243945327971932</v>
      </c>
    </row>
    <row r="8413" spans="1:4" x14ac:dyDescent="0.25">
      <c r="A8413" s="10">
        <v>44181.75</v>
      </c>
      <c r="B8413" s="10">
        <f>DATE(1904,MONTH(Data_Warmte[[#This Row],[Datumtijd]]),DAY(Data_Warmte[[#This Row],[Datumtijd]]))+TIME(HOUR(Data_Warmte[[#This Row],[Datumtijd]]),MINUTE(Data_Warmte[[#This Row],[Datumtijd]]),SECOND(Data_Warmte[[#This Row],[Datumtijd]]))</f>
        <v>1812.75</v>
      </c>
      <c r="C8413" s="11">
        <v>3.4439824000000001E-4</v>
      </c>
      <c r="D8413" s="7">
        <f>Data_Warmte[[#This Row],[Fractie]]/MAX(Data_Warmte[Fractie])</f>
        <v>0.83380052871552035</v>
      </c>
    </row>
    <row r="8414" spans="1:4" x14ac:dyDescent="0.25">
      <c r="A8414" s="10">
        <v>44181.791666666664</v>
      </c>
      <c r="B8414" s="10">
        <f>DATE(1904,MONTH(Data_Warmte[[#This Row],[Datumtijd]]),DAY(Data_Warmte[[#This Row],[Datumtijd]]))+TIME(HOUR(Data_Warmte[[#This Row],[Datumtijd]]),MINUTE(Data_Warmte[[#This Row],[Datumtijd]]),SECOND(Data_Warmte[[#This Row],[Datumtijd]]))</f>
        <v>1812.7916666666667</v>
      </c>
      <c r="C8414" s="11">
        <v>3.285648E-4</v>
      </c>
      <c r="D8414" s="7">
        <f>Data_Warmte[[#This Row],[Fractie]]/MAX(Data_Warmte[Fractie])</f>
        <v>0.79546720086986855</v>
      </c>
    </row>
    <row r="8415" spans="1:4" x14ac:dyDescent="0.25">
      <c r="A8415" s="10">
        <v>44181.833333333336</v>
      </c>
      <c r="B8415" s="10">
        <f>DATE(1904,MONTH(Data_Warmte[[#This Row],[Datumtijd]]),DAY(Data_Warmte[[#This Row],[Datumtijd]]))+TIME(HOUR(Data_Warmte[[#This Row],[Datumtijd]]),MINUTE(Data_Warmte[[#This Row],[Datumtijd]]),SECOND(Data_Warmte[[#This Row],[Datumtijd]]))</f>
        <v>1812.8333333333333</v>
      </c>
      <c r="C8415" s="11">
        <v>3.1527888000000001E-4</v>
      </c>
      <c r="D8415" s="7">
        <f>Data_Warmte[[#This Row],[Fractie]]/MAX(Data_Warmte[Fractie])</f>
        <v>0.76330151059087026</v>
      </c>
    </row>
    <row r="8416" spans="1:4" x14ac:dyDescent="0.25">
      <c r="A8416" s="10">
        <v>44181.875</v>
      </c>
      <c r="B8416" s="10">
        <f>DATE(1904,MONTH(Data_Warmte[[#This Row],[Datumtijd]]),DAY(Data_Warmte[[#This Row],[Datumtijd]]))+TIME(HOUR(Data_Warmte[[#This Row],[Datumtijd]]),MINUTE(Data_Warmte[[#This Row],[Datumtijd]]),SECOND(Data_Warmte[[#This Row],[Datumtijd]]))</f>
        <v>1812.875</v>
      </c>
      <c r="C8416" s="11">
        <v>2.8231525000000003E-4</v>
      </c>
      <c r="D8416" s="7">
        <f>Data_Warmte[[#This Row],[Fractie]]/MAX(Data_Warmte[Fractie])</f>
        <v>0.68349537649917813</v>
      </c>
    </row>
    <row r="8417" spans="1:4" x14ac:dyDescent="0.25">
      <c r="A8417" s="10">
        <v>44181.916666666664</v>
      </c>
      <c r="B8417" s="10">
        <f>DATE(1904,MONTH(Data_Warmte[[#This Row],[Datumtijd]]),DAY(Data_Warmte[[#This Row],[Datumtijd]]))+TIME(HOUR(Data_Warmte[[#This Row],[Datumtijd]]),MINUTE(Data_Warmte[[#This Row],[Datumtijd]]),SECOND(Data_Warmte[[#This Row],[Datumtijd]]))</f>
        <v>1812.9166666666667</v>
      </c>
      <c r="C8417" s="11">
        <v>2.4062321999999999E-4</v>
      </c>
      <c r="D8417" s="7">
        <f>Data_Warmte[[#This Row],[Fractie]]/MAX(Data_Warmte[Fractie])</f>
        <v>0.58255747200459262</v>
      </c>
    </row>
    <row r="8418" spans="1:4" x14ac:dyDescent="0.25">
      <c r="A8418" s="10">
        <v>44181.958333333336</v>
      </c>
      <c r="B8418" s="10">
        <f>DATE(1904,MONTH(Data_Warmte[[#This Row],[Datumtijd]]),DAY(Data_Warmte[[#This Row],[Datumtijd]]))+TIME(HOUR(Data_Warmte[[#This Row],[Datumtijd]]),MINUTE(Data_Warmte[[#This Row],[Datumtijd]]),SECOND(Data_Warmte[[#This Row],[Datumtijd]]))</f>
        <v>1812.9583333333333</v>
      </c>
      <c r="C8418" s="11">
        <v>1.7251161999999999E-4</v>
      </c>
      <c r="D8418" s="7">
        <f>Data_Warmte[[#This Row],[Fractie]]/MAX(Data_Warmte[Fractie])</f>
        <v>0.41765683809990123</v>
      </c>
    </row>
    <row r="8419" spans="1:4" x14ac:dyDescent="0.25">
      <c r="A8419" s="10">
        <v>44182</v>
      </c>
      <c r="B8419" s="10">
        <f>DATE(1904,MONTH(Data_Warmte[[#This Row],[Datumtijd]]),DAY(Data_Warmte[[#This Row],[Datumtijd]]))+TIME(HOUR(Data_Warmte[[#This Row],[Datumtijd]]),MINUTE(Data_Warmte[[#This Row],[Datumtijd]]),SECOND(Data_Warmte[[#This Row],[Datumtijd]]))</f>
        <v>1813</v>
      </c>
      <c r="C8419" s="11">
        <v>1.0342612E-4</v>
      </c>
      <c r="D8419" s="7">
        <f>Data_Warmte[[#This Row],[Fractie]]/MAX(Data_Warmte[Fractie])</f>
        <v>0.25039835725930204</v>
      </c>
    </row>
    <row r="8420" spans="1:4" x14ac:dyDescent="0.25">
      <c r="A8420" s="10">
        <v>44182.041666666664</v>
      </c>
      <c r="B8420" s="10">
        <f>DATE(1904,MONTH(Data_Warmte[[#This Row],[Datumtijd]]),DAY(Data_Warmte[[#This Row],[Datumtijd]]))+TIME(HOUR(Data_Warmte[[#This Row],[Datumtijd]]),MINUTE(Data_Warmte[[#This Row],[Datumtijd]]),SECOND(Data_Warmte[[#This Row],[Datumtijd]]))</f>
        <v>1813.0416666666667</v>
      </c>
      <c r="C8420" s="11">
        <v>8.0480719999999998E-5</v>
      </c>
      <c r="D8420" s="7">
        <f>Data_Warmte[[#This Row],[Fractie]]/MAX(Data_Warmte[Fractie])</f>
        <v>0.19484671840194581</v>
      </c>
    </row>
    <row r="8421" spans="1:4" x14ac:dyDescent="0.25">
      <c r="A8421" s="10">
        <v>44182.083333333336</v>
      </c>
      <c r="B8421" s="10">
        <f>DATE(1904,MONTH(Data_Warmte[[#This Row],[Datumtijd]]),DAY(Data_Warmte[[#This Row],[Datumtijd]]))+TIME(HOUR(Data_Warmte[[#This Row],[Datumtijd]]),MINUTE(Data_Warmte[[#This Row],[Datumtijd]]),SECOND(Data_Warmte[[#This Row],[Datumtijd]]))</f>
        <v>1813.0833333333333</v>
      </c>
      <c r="C8421" s="11">
        <v>8.4247100000000002E-5</v>
      </c>
      <c r="D8421" s="7">
        <f>Data_Warmte[[#This Row],[Fractie]]/MAX(Data_Warmte[Fractie])</f>
        <v>0.20396525987690678</v>
      </c>
    </row>
    <row r="8422" spans="1:4" x14ac:dyDescent="0.25">
      <c r="A8422" s="10">
        <v>44182.125</v>
      </c>
      <c r="B8422" s="10">
        <f>DATE(1904,MONTH(Data_Warmte[[#This Row],[Datumtijd]]),DAY(Data_Warmte[[#This Row],[Datumtijd]]))+TIME(HOUR(Data_Warmte[[#This Row],[Datumtijd]]),MINUTE(Data_Warmte[[#This Row],[Datumtijd]]),SECOND(Data_Warmte[[#This Row],[Datumtijd]]))</f>
        <v>1813.125</v>
      </c>
      <c r="C8422" s="11">
        <v>9.3136450000000002E-5</v>
      </c>
      <c r="D8422" s="7">
        <f>Data_Warmte[[#This Row],[Fractie]]/MAX(Data_Warmte[Fractie])</f>
        <v>0.22548669601995244</v>
      </c>
    </row>
    <row r="8423" spans="1:4" x14ac:dyDescent="0.25">
      <c r="A8423" s="10">
        <v>44182.166666666664</v>
      </c>
      <c r="B8423" s="10">
        <f>DATE(1904,MONTH(Data_Warmte[[#This Row],[Datumtijd]]),DAY(Data_Warmte[[#This Row],[Datumtijd]]))+TIME(HOUR(Data_Warmte[[#This Row],[Datumtijd]]),MINUTE(Data_Warmte[[#This Row],[Datumtijd]]),SECOND(Data_Warmte[[#This Row],[Datumtijd]]))</f>
        <v>1813.1666666666667</v>
      </c>
      <c r="C8423" s="11">
        <v>1.0539072E-4</v>
      </c>
      <c r="D8423" s="7">
        <f>Data_Warmte[[#This Row],[Fractie]]/MAX(Data_Warmte[Fractie])</f>
        <v>0.2551547245354952</v>
      </c>
    </row>
    <row r="8424" spans="1:4" x14ac:dyDescent="0.25">
      <c r="A8424" s="10">
        <v>44182.208333333336</v>
      </c>
      <c r="B8424" s="10">
        <f>DATE(1904,MONTH(Data_Warmte[[#This Row],[Datumtijd]]),DAY(Data_Warmte[[#This Row],[Datumtijd]]))+TIME(HOUR(Data_Warmte[[#This Row],[Datumtijd]]),MINUTE(Data_Warmte[[#This Row],[Datumtijd]]),SECOND(Data_Warmte[[#This Row],[Datumtijd]]))</f>
        <v>1813.2083333333333</v>
      </c>
      <c r="C8424" s="11">
        <v>1.2975722000000003E-4</v>
      </c>
      <c r="D8424" s="7">
        <f>Data_Warmte[[#This Row],[Fractie]]/MAX(Data_Warmte[Fractie])</f>
        <v>0.31414689761671288</v>
      </c>
    </row>
    <row r="8425" spans="1:4" x14ac:dyDescent="0.25">
      <c r="A8425" s="10">
        <v>44182.25</v>
      </c>
      <c r="B8425" s="10">
        <f>DATE(1904,MONTH(Data_Warmte[[#This Row],[Datumtijd]]),DAY(Data_Warmte[[#This Row],[Datumtijd]]))+TIME(HOUR(Data_Warmte[[#This Row],[Datumtijd]]),MINUTE(Data_Warmte[[#This Row],[Datumtijd]]),SECOND(Data_Warmte[[#This Row],[Datumtijd]]))</f>
        <v>1813.25</v>
      </c>
      <c r="C8425" s="11">
        <v>1.8779890000000002E-4</v>
      </c>
      <c r="D8425" s="7">
        <f>Data_Warmte[[#This Row],[Fractie]]/MAX(Data_Warmte[Fractie])</f>
        <v>0.45466789293752818</v>
      </c>
    </row>
    <row r="8426" spans="1:4" x14ac:dyDescent="0.25">
      <c r="A8426" s="10">
        <v>44182.291666666664</v>
      </c>
      <c r="B8426" s="10">
        <f>DATE(1904,MONTH(Data_Warmte[[#This Row],[Datumtijd]]),DAY(Data_Warmte[[#This Row],[Datumtijd]]))+TIME(HOUR(Data_Warmte[[#This Row],[Datumtijd]]),MINUTE(Data_Warmte[[#This Row],[Datumtijd]]),SECOND(Data_Warmte[[#This Row],[Datumtijd]]))</f>
        <v>1813.2916666666667</v>
      </c>
      <c r="C8426" s="11">
        <v>2.6957050000000002E-4</v>
      </c>
      <c r="D8426" s="7">
        <f>Data_Warmte[[#This Row],[Fractie]]/MAX(Data_Warmte[Fractie])</f>
        <v>0.6526398782586903</v>
      </c>
    </row>
    <row r="8427" spans="1:4" x14ac:dyDescent="0.25">
      <c r="A8427" s="10">
        <v>44182.333333333336</v>
      </c>
      <c r="B8427" s="10">
        <f>DATE(1904,MONTH(Data_Warmte[[#This Row],[Datumtijd]]),DAY(Data_Warmte[[#This Row],[Datumtijd]]))+TIME(HOUR(Data_Warmte[[#This Row],[Datumtijd]]),MINUTE(Data_Warmte[[#This Row],[Datumtijd]]),SECOND(Data_Warmte[[#This Row],[Datumtijd]]))</f>
        <v>1813.3333333333333</v>
      </c>
      <c r="C8427" s="11">
        <v>3.2662579999999999E-4</v>
      </c>
      <c r="D8427" s="7">
        <f>Data_Warmte[[#This Row],[Fractie]]/MAX(Data_Warmte[Fractie])</f>
        <v>0.79077281211463157</v>
      </c>
    </row>
    <row r="8428" spans="1:4" x14ac:dyDescent="0.25">
      <c r="A8428" s="10">
        <v>44182.375</v>
      </c>
      <c r="B8428" s="10">
        <f>DATE(1904,MONTH(Data_Warmte[[#This Row],[Datumtijd]]),DAY(Data_Warmte[[#This Row],[Datumtijd]]))+TIME(HOUR(Data_Warmte[[#This Row],[Datumtijd]]),MINUTE(Data_Warmte[[#This Row],[Datumtijd]]),SECOND(Data_Warmte[[#This Row],[Datumtijd]]))</f>
        <v>1813.375</v>
      </c>
      <c r="C8428" s="11">
        <v>3.4971956E-4</v>
      </c>
      <c r="D8428" s="7">
        <f>Data_Warmte[[#This Row],[Fractie]]/MAX(Data_Warmte[Fractie])</f>
        <v>0.8466836358692168</v>
      </c>
    </row>
    <row r="8429" spans="1:4" x14ac:dyDescent="0.25">
      <c r="A8429" s="10">
        <v>44182.416666666664</v>
      </c>
      <c r="B8429" s="10">
        <f>DATE(1904,MONTH(Data_Warmte[[#This Row],[Datumtijd]]),DAY(Data_Warmte[[#This Row],[Datumtijd]]))+TIME(HOUR(Data_Warmte[[#This Row],[Datumtijd]]),MINUTE(Data_Warmte[[#This Row],[Datumtijd]]),SECOND(Data_Warmte[[#This Row],[Datumtijd]]))</f>
        <v>1813.4166666666667</v>
      </c>
      <c r="C8429" s="11">
        <v>3.4626432000000001E-4</v>
      </c>
      <c r="D8429" s="7">
        <f>Data_Warmte[[#This Row],[Fractie]]/MAX(Data_Warmte[Fractie])</f>
        <v>0.83831837552747113</v>
      </c>
    </row>
    <row r="8430" spans="1:4" x14ac:dyDescent="0.25">
      <c r="A8430" s="10">
        <v>44182.458333333336</v>
      </c>
      <c r="B8430" s="10">
        <f>DATE(1904,MONTH(Data_Warmte[[#This Row],[Datumtijd]]),DAY(Data_Warmte[[#This Row],[Datumtijd]]))+TIME(HOUR(Data_Warmte[[#This Row],[Datumtijd]]),MINUTE(Data_Warmte[[#This Row],[Datumtijd]]),SECOND(Data_Warmte[[#This Row],[Datumtijd]]))</f>
        <v>1813.4583333333333</v>
      </c>
      <c r="C8430" s="11">
        <v>3.1158004E-4</v>
      </c>
      <c r="D8430" s="7">
        <f>Data_Warmte[[#This Row],[Fractie]]/MAX(Data_Warmte[Fractie])</f>
        <v>0.75434648588565079</v>
      </c>
    </row>
    <row r="8431" spans="1:4" x14ac:dyDescent="0.25">
      <c r="A8431" s="10">
        <v>44182.5</v>
      </c>
      <c r="B8431" s="10">
        <f>DATE(1904,MONTH(Data_Warmte[[#This Row],[Datumtijd]]),DAY(Data_Warmte[[#This Row],[Datumtijd]]))+TIME(HOUR(Data_Warmte[[#This Row],[Datumtijd]]),MINUTE(Data_Warmte[[#This Row],[Datumtijd]]),SECOND(Data_Warmte[[#This Row],[Datumtijd]]))</f>
        <v>1813.5</v>
      </c>
      <c r="C8431" s="11">
        <v>2.8792048999999999E-4</v>
      </c>
      <c r="D8431" s="7">
        <f>Data_Warmte[[#This Row],[Fractie]]/MAX(Data_Warmte[Fractie])</f>
        <v>0.69706586418685434</v>
      </c>
    </row>
    <row r="8432" spans="1:4" x14ac:dyDescent="0.25">
      <c r="A8432" s="10">
        <v>44182.541666666664</v>
      </c>
      <c r="B8432" s="10">
        <f>DATE(1904,MONTH(Data_Warmte[[#This Row],[Datumtijd]]),DAY(Data_Warmte[[#This Row],[Datumtijd]]))+TIME(HOUR(Data_Warmte[[#This Row],[Datumtijd]]),MINUTE(Data_Warmte[[#This Row],[Datumtijd]]),SECOND(Data_Warmte[[#This Row],[Datumtijd]]))</f>
        <v>1813.5416666666667</v>
      </c>
      <c r="C8432" s="11">
        <v>2.7232774999999998E-4</v>
      </c>
      <c r="D8432" s="7">
        <f>Data_Warmte[[#This Row],[Fractie]]/MAX(Data_Warmte[Fractie])</f>
        <v>0.65931527970034931</v>
      </c>
    </row>
    <row r="8433" spans="1:4" x14ac:dyDescent="0.25">
      <c r="A8433" s="10">
        <v>44182.583333333336</v>
      </c>
      <c r="B8433" s="10">
        <f>DATE(1904,MONTH(Data_Warmte[[#This Row],[Datumtijd]]),DAY(Data_Warmte[[#This Row],[Datumtijd]]))+TIME(HOUR(Data_Warmte[[#This Row],[Datumtijd]]),MINUTE(Data_Warmte[[#This Row],[Datumtijd]]),SECOND(Data_Warmte[[#This Row],[Datumtijd]]))</f>
        <v>1813.5833333333333</v>
      </c>
      <c r="C8433" s="11">
        <v>2.6612086999999995E-4</v>
      </c>
      <c r="D8433" s="7">
        <f>Data_Warmte[[#This Row],[Fractie]]/MAX(Data_Warmte[Fractie])</f>
        <v>0.64428819992876329</v>
      </c>
    </row>
    <row r="8434" spans="1:4" x14ac:dyDescent="0.25">
      <c r="A8434" s="10">
        <v>44182.625</v>
      </c>
      <c r="B8434" s="10">
        <f>DATE(1904,MONTH(Data_Warmte[[#This Row],[Datumtijd]]),DAY(Data_Warmte[[#This Row],[Datumtijd]]))+TIME(HOUR(Data_Warmte[[#This Row],[Datumtijd]]),MINUTE(Data_Warmte[[#This Row],[Datumtijd]]),SECOND(Data_Warmte[[#This Row],[Datumtijd]]))</f>
        <v>1813.625</v>
      </c>
      <c r="C8434" s="11">
        <v>2.6850512E-4</v>
      </c>
      <c r="D8434" s="7">
        <f>Data_Warmte[[#This Row],[Fractie]]/MAX(Data_Warmte[Fractie])</f>
        <v>0.65006055495180304</v>
      </c>
    </row>
    <row r="8435" spans="1:4" x14ac:dyDescent="0.25">
      <c r="A8435" s="10">
        <v>44182.666666666664</v>
      </c>
      <c r="B8435" s="10">
        <f>DATE(1904,MONTH(Data_Warmte[[#This Row],[Datumtijd]]),DAY(Data_Warmte[[#This Row],[Datumtijd]]))+TIME(HOUR(Data_Warmte[[#This Row],[Datumtijd]]),MINUTE(Data_Warmte[[#This Row],[Datumtijd]]),SECOND(Data_Warmte[[#This Row],[Datumtijd]]))</f>
        <v>1813.6666666666667</v>
      </c>
      <c r="C8435" s="11">
        <v>2.861839E-4</v>
      </c>
      <c r="D8435" s="7">
        <f>Data_Warmte[[#This Row],[Fractie]]/MAX(Data_Warmte[Fractie])</f>
        <v>0.69286151732328716</v>
      </c>
    </row>
    <row r="8436" spans="1:4" x14ac:dyDescent="0.25">
      <c r="A8436" s="10">
        <v>44182.708333333336</v>
      </c>
      <c r="B8436" s="10">
        <f>DATE(1904,MONTH(Data_Warmte[[#This Row],[Datumtijd]]),DAY(Data_Warmte[[#This Row],[Datumtijd]]))+TIME(HOUR(Data_Warmte[[#This Row],[Datumtijd]]),MINUTE(Data_Warmte[[#This Row],[Datumtijd]]),SECOND(Data_Warmte[[#This Row],[Datumtijd]]))</f>
        <v>1813.7083333333333</v>
      </c>
      <c r="C8436" s="11">
        <v>3.2160169999999999E-4</v>
      </c>
      <c r="D8436" s="7">
        <f>Data_Warmte[[#This Row],[Fractie]]/MAX(Data_Warmte[Fractie])</f>
        <v>0.77860928527338047</v>
      </c>
    </row>
    <row r="8437" spans="1:4" x14ac:dyDescent="0.25">
      <c r="A8437" s="10">
        <v>44182.75</v>
      </c>
      <c r="B8437" s="10">
        <f>DATE(1904,MONTH(Data_Warmte[[#This Row],[Datumtijd]]),DAY(Data_Warmte[[#This Row],[Datumtijd]]))+TIME(HOUR(Data_Warmte[[#This Row],[Datumtijd]]),MINUTE(Data_Warmte[[#This Row],[Datumtijd]]),SECOND(Data_Warmte[[#This Row],[Datumtijd]]))</f>
        <v>1813.75</v>
      </c>
      <c r="C8437" s="11">
        <v>3.3981034000000001E-4</v>
      </c>
      <c r="D8437" s="7">
        <f>Data_Warmte[[#This Row],[Fractie]]/MAX(Data_Warmte[Fractie])</f>
        <v>0.82269305776649948</v>
      </c>
    </row>
    <row r="8438" spans="1:4" x14ac:dyDescent="0.25">
      <c r="A8438" s="10">
        <v>44182.791666666664</v>
      </c>
      <c r="B8438" s="10">
        <f>DATE(1904,MONTH(Data_Warmte[[#This Row],[Datumtijd]]),DAY(Data_Warmte[[#This Row],[Datumtijd]]))+TIME(HOUR(Data_Warmte[[#This Row],[Datumtijd]]),MINUTE(Data_Warmte[[#This Row],[Datumtijd]]),SECOND(Data_Warmte[[#This Row],[Datumtijd]]))</f>
        <v>1813.7916666666667</v>
      </c>
      <c r="C8438" s="11">
        <v>3.240036E-4</v>
      </c>
      <c r="D8438" s="7">
        <f>Data_Warmte[[#This Row],[Fractie]]/MAX(Data_Warmte[Fractie])</f>
        <v>0.78442437158137612</v>
      </c>
    </row>
    <row r="8439" spans="1:4" x14ac:dyDescent="0.25">
      <c r="A8439" s="10">
        <v>44182.833333333336</v>
      </c>
      <c r="B8439" s="10">
        <f>DATE(1904,MONTH(Data_Warmte[[#This Row],[Datumtijd]]),DAY(Data_Warmte[[#This Row],[Datumtijd]]))+TIME(HOUR(Data_Warmte[[#This Row],[Datumtijd]]),MINUTE(Data_Warmte[[#This Row],[Datumtijd]]),SECOND(Data_Warmte[[#This Row],[Datumtijd]]))</f>
        <v>1813.8333333333333</v>
      </c>
      <c r="C8439" s="11">
        <v>3.1181167999999999E-4</v>
      </c>
      <c r="D8439" s="7">
        <f>Data_Warmte[[#This Row],[Fractie]]/MAX(Data_Warmte[Fractie])</f>
        <v>0.75490729465886541</v>
      </c>
    </row>
    <row r="8440" spans="1:4" x14ac:dyDescent="0.25">
      <c r="A8440" s="10">
        <v>44182.875</v>
      </c>
      <c r="B8440" s="10">
        <f>DATE(1904,MONTH(Data_Warmte[[#This Row],[Datumtijd]]),DAY(Data_Warmte[[#This Row],[Datumtijd]]))+TIME(HOUR(Data_Warmte[[#This Row],[Datumtijd]]),MINUTE(Data_Warmte[[#This Row],[Datumtijd]]),SECOND(Data_Warmte[[#This Row],[Datumtijd]]))</f>
        <v>1813.875</v>
      </c>
      <c r="C8440" s="11">
        <v>2.7897400000000003E-4</v>
      </c>
      <c r="D8440" s="7">
        <f>Data_Warmte[[#This Row],[Fractie]]/MAX(Data_Warmte[Fractie])</f>
        <v>0.67540609004820584</v>
      </c>
    </row>
    <row r="8441" spans="1:4" x14ac:dyDescent="0.25">
      <c r="A8441" s="10">
        <v>44182.916666666664</v>
      </c>
      <c r="B8441" s="10">
        <f>DATE(1904,MONTH(Data_Warmte[[#This Row],[Datumtijd]]),DAY(Data_Warmte[[#This Row],[Datumtijd]]))+TIME(HOUR(Data_Warmte[[#This Row],[Datumtijd]]),MINUTE(Data_Warmte[[#This Row],[Datumtijd]]),SECOND(Data_Warmte[[#This Row],[Datumtijd]]))</f>
        <v>1813.9166666666667</v>
      </c>
      <c r="C8441" s="11">
        <v>2.3722499999999998E-4</v>
      </c>
      <c r="D8441" s="7">
        <f>Data_Warmte[[#This Row],[Fractie]]/MAX(Data_Warmte[Fractie])</f>
        <v>0.57433025913413294</v>
      </c>
    </row>
    <row r="8442" spans="1:4" x14ac:dyDescent="0.25">
      <c r="A8442" s="10">
        <v>44182.958333333336</v>
      </c>
      <c r="B8442" s="10">
        <f>DATE(1904,MONTH(Data_Warmte[[#This Row],[Datumtijd]]),DAY(Data_Warmte[[#This Row],[Datumtijd]]))+TIME(HOUR(Data_Warmte[[#This Row],[Datumtijd]]),MINUTE(Data_Warmte[[#This Row],[Datumtijd]]),SECOND(Data_Warmte[[#This Row],[Datumtijd]]))</f>
        <v>1813.9583333333333</v>
      </c>
      <c r="C8442" s="11">
        <v>1.7060052000000001E-4</v>
      </c>
      <c r="D8442" s="7">
        <f>Data_Warmte[[#This Row],[Fractie]]/MAX(Data_Warmte[Fractie])</f>
        <v>0.41302999624836267</v>
      </c>
    </row>
    <row r="8443" spans="1:4" x14ac:dyDescent="0.25">
      <c r="A8443" s="10">
        <v>44183</v>
      </c>
      <c r="B8443" s="10">
        <f>DATE(1904,MONTH(Data_Warmte[[#This Row],[Datumtijd]]),DAY(Data_Warmte[[#This Row],[Datumtijd]]))+TIME(HOUR(Data_Warmte[[#This Row],[Datumtijd]]),MINUTE(Data_Warmte[[#This Row],[Datumtijd]]),SECOND(Data_Warmte[[#This Row],[Datumtijd]]))</f>
        <v>1814</v>
      </c>
      <c r="C8443" s="11">
        <v>1.021349E-4</v>
      </c>
      <c r="D8443" s="7">
        <f>Data_Warmte[[#This Row],[Fractie]]/MAX(Data_Warmte[Fractie])</f>
        <v>0.24727226718785439</v>
      </c>
    </row>
    <row r="8444" spans="1:4" x14ac:dyDescent="0.25">
      <c r="A8444" s="10">
        <v>44183.041666666664</v>
      </c>
      <c r="B8444" s="10">
        <f>DATE(1904,MONTH(Data_Warmte[[#This Row],[Datumtijd]]),DAY(Data_Warmte[[#This Row],[Datumtijd]]))+TIME(HOUR(Data_Warmte[[#This Row],[Datumtijd]]),MINUTE(Data_Warmte[[#This Row],[Datumtijd]]),SECOND(Data_Warmte[[#This Row],[Datumtijd]]))</f>
        <v>1814.0416666666667</v>
      </c>
      <c r="C8444" s="11">
        <v>7.8864480000000002E-5</v>
      </c>
      <c r="D8444" s="7">
        <f>Data_Warmte[[#This Row],[Fractie]]/MAX(Data_Warmte[Fractie])</f>
        <v>0.19093374321795192</v>
      </c>
    </row>
    <row r="8445" spans="1:4" x14ac:dyDescent="0.25">
      <c r="A8445" s="10">
        <v>44183.083333333336</v>
      </c>
      <c r="B8445" s="10">
        <f>DATE(1904,MONTH(Data_Warmte[[#This Row],[Datumtijd]]),DAY(Data_Warmte[[#This Row],[Datumtijd]]))+TIME(HOUR(Data_Warmte[[#This Row],[Datumtijd]]),MINUTE(Data_Warmte[[#This Row],[Datumtijd]]),SECOND(Data_Warmte[[#This Row],[Datumtijd]]))</f>
        <v>1814.0833333333333</v>
      </c>
      <c r="C8445" s="11">
        <v>8.1225899999999991E-5</v>
      </c>
      <c r="D8445" s="7">
        <f>Data_Warmte[[#This Row],[Fractie]]/MAX(Data_Warmte[Fractie])</f>
        <v>0.19665082598968558</v>
      </c>
    </row>
    <row r="8446" spans="1:4" x14ac:dyDescent="0.25">
      <c r="A8446" s="10">
        <v>44183.125</v>
      </c>
      <c r="B8446" s="10">
        <f>DATE(1904,MONTH(Data_Warmte[[#This Row],[Datumtijd]]),DAY(Data_Warmte[[#This Row],[Datumtijd]]))+TIME(HOUR(Data_Warmte[[#This Row],[Datumtijd]]),MINUTE(Data_Warmte[[#This Row],[Datumtijd]]),SECOND(Data_Warmte[[#This Row],[Datumtijd]]))</f>
        <v>1814.125</v>
      </c>
      <c r="C8446" s="11">
        <v>9.004714000000001E-5</v>
      </c>
      <c r="D8446" s="7">
        <f>Data_Warmte[[#This Row],[Fractie]]/MAX(Data_Warmte[Fractie])</f>
        <v>0.21800736537248416</v>
      </c>
    </row>
    <row r="8447" spans="1:4" x14ac:dyDescent="0.25">
      <c r="A8447" s="10">
        <v>44183.166666666664</v>
      </c>
      <c r="B8447" s="10">
        <f>DATE(1904,MONTH(Data_Warmte[[#This Row],[Datumtijd]]),DAY(Data_Warmte[[#This Row],[Datumtijd]]))+TIME(HOUR(Data_Warmte[[#This Row],[Datumtijd]]),MINUTE(Data_Warmte[[#This Row],[Datumtijd]]),SECOND(Data_Warmte[[#This Row],[Datumtijd]]))</f>
        <v>1814.1666666666667</v>
      </c>
      <c r="C8447" s="11">
        <v>1.0198376000000002E-4</v>
      </c>
      <c r="D8447" s="7">
        <f>Data_Warmte[[#This Row],[Fractie]]/MAX(Data_Warmte[Fractie])</f>
        <v>0.24690635181061538</v>
      </c>
    </row>
    <row r="8448" spans="1:4" x14ac:dyDescent="0.25">
      <c r="A8448" s="10">
        <v>44183.208333333336</v>
      </c>
      <c r="B8448" s="10">
        <f>DATE(1904,MONTH(Data_Warmte[[#This Row],[Datumtijd]]),DAY(Data_Warmte[[#This Row],[Datumtijd]]))+TIME(HOUR(Data_Warmte[[#This Row],[Datumtijd]]),MINUTE(Data_Warmte[[#This Row],[Datumtijd]]),SECOND(Data_Warmte[[#This Row],[Datumtijd]]))</f>
        <v>1814.2083333333333</v>
      </c>
      <c r="C8448" s="11">
        <v>1.2502110000000001E-4</v>
      </c>
      <c r="D8448" s="7">
        <f>Data_Warmte[[#This Row],[Fractie]]/MAX(Data_Warmte[Fractie])</f>
        <v>0.30268058071549947</v>
      </c>
    </row>
    <row r="8449" spans="1:4" x14ac:dyDescent="0.25">
      <c r="A8449" s="10">
        <v>44183.25</v>
      </c>
      <c r="B8449" s="10">
        <f>DATE(1904,MONTH(Data_Warmte[[#This Row],[Datumtijd]]),DAY(Data_Warmte[[#This Row],[Datumtijd]]))+TIME(HOUR(Data_Warmte[[#This Row],[Datumtijd]]),MINUTE(Data_Warmte[[#This Row],[Datumtijd]]),SECOND(Data_Warmte[[#This Row],[Datumtijd]]))</f>
        <v>1814.25</v>
      </c>
      <c r="C8449" s="11">
        <v>1.8037466000000004E-4</v>
      </c>
      <c r="D8449" s="7">
        <f>Data_Warmte[[#This Row],[Fractie]]/MAX(Data_Warmte[Fractie])</f>
        <v>0.43669354081159723</v>
      </c>
    </row>
    <row r="8450" spans="1:4" x14ac:dyDescent="0.25">
      <c r="A8450" s="10">
        <v>44183.291666666664</v>
      </c>
      <c r="B8450" s="10">
        <f>DATE(1904,MONTH(Data_Warmte[[#This Row],[Datumtijd]]),DAY(Data_Warmte[[#This Row],[Datumtijd]]))+TIME(HOUR(Data_Warmte[[#This Row],[Datumtijd]]),MINUTE(Data_Warmte[[#This Row],[Datumtijd]]),SECOND(Data_Warmte[[#This Row],[Datumtijd]]))</f>
        <v>1814.2916666666667</v>
      </c>
      <c r="C8450" s="11">
        <v>2.5873199999999996E-4</v>
      </c>
      <c r="D8450" s="7">
        <f>Data_Warmte[[#This Row],[Fractie]]/MAX(Data_Warmte[Fractie])</f>
        <v>0.62639947984526279</v>
      </c>
    </row>
    <row r="8451" spans="1:4" x14ac:dyDescent="0.25">
      <c r="A8451" s="10">
        <v>44183.333333333336</v>
      </c>
      <c r="B8451" s="10">
        <f>DATE(1904,MONTH(Data_Warmte[[#This Row],[Datumtijd]]),DAY(Data_Warmte[[#This Row],[Datumtijd]]))+TIME(HOUR(Data_Warmte[[#This Row],[Datumtijd]]),MINUTE(Data_Warmte[[#This Row],[Datumtijd]]),SECOND(Data_Warmte[[#This Row],[Datumtijd]]))</f>
        <v>1814.3333333333333</v>
      </c>
      <c r="C8451" s="11">
        <v>3.1563019999999997E-4</v>
      </c>
      <c r="D8451" s="7">
        <f>Data_Warmte[[#This Row],[Fractie]]/MAX(Data_Warmte[Fractie])</f>
        <v>0.76415206894955501</v>
      </c>
    </row>
    <row r="8452" spans="1:4" x14ac:dyDescent="0.25">
      <c r="A8452" s="10">
        <v>44183.375</v>
      </c>
      <c r="B8452" s="10">
        <f>DATE(1904,MONTH(Data_Warmte[[#This Row],[Datumtijd]]),DAY(Data_Warmte[[#This Row],[Datumtijd]]))+TIME(HOUR(Data_Warmte[[#This Row],[Datumtijd]]),MINUTE(Data_Warmte[[#This Row],[Datumtijd]]),SECOND(Data_Warmte[[#This Row],[Datumtijd]]))</f>
        <v>1814.375</v>
      </c>
      <c r="C8452" s="11">
        <v>3.3824685999999998E-4</v>
      </c>
      <c r="D8452" s="7">
        <f>Data_Warmte[[#This Row],[Fractie]]/MAX(Data_Warmte[Fractie])</f>
        <v>0.81890781644053867</v>
      </c>
    </row>
    <row r="8453" spans="1:4" x14ac:dyDescent="0.25">
      <c r="A8453" s="10">
        <v>44183.416666666664</v>
      </c>
      <c r="B8453" s="10">
        <f>DATE(1904,MONTH(Data_Warmte[[#This Row],[Datumtijd]]),DAY(Data_Warmte[[#This Row],[Datumtijd]]))+TIME(HOUR(Data_Warmte[[#This Row],[Datumtijd]]),MINUTE(Data_Warmte[[#This Row],[Datumtijd]]),SECOND(Data_Warmte[[#This Row],[Datumtijd]]))</f>
        <v>1814.4166666666667</v>
      </c>
      <c r="C8453" s="11">
        <v>3.3235608000000002E-4</v>
      </c>
      <c r="D8453" s="7">
        <f>Data_Warmte[[#This Row],[Fractie]]/MAX(Data_Warmte[Fractie])</f>
        <v>0.80464602614060332</v>
      </c>
    </row>
    <row r="8454" spans="1:4" x14ac:dyDescent="0.25">
      <c r="A8454" s="10">
        <v>44183.458333333336</v>
      </c>
      <c r="B8454" s="10">
        <f>DATE(1904,MONTH(Data_Warmte[[#This Row],[Datumtijd]]),DAY(Data_Warmte[[#This Row],[Datumtijd]]))+TIME(HOUR(Data_Warmte[[#This Row],[Datumtijd]]),MINUTE(Data_Warmte[[#This Row],[Datumtijd]]),SECOND(Data_Warmte[[#This Row],[Datumtijd]]))</f>
        <v>1814.4583333333333</v>
      </c>
      <c r="C8454" s="11">
        <v>2.9783487999999998E-4</v>
      </c>
      <c r="D8454" s="7">
        <f>Data_Warmte[[#This Row],[Fractie]]/MAX(Data_Warmte[Fractie])</f>
        <v>0.72106895904556167</v>
      </c>
    </row>
    <row r="8455" spans="1:4" x14ac:dyDescent="0.25">
      <c r="A8455" s="10">
        <v>44183.5</v>
      </c>
      <c r="B8455" s="10">
        <f>DATE(1904,MONTH(Data_Warmte[[#This Row],[Datumtijd]]),DAY(Data_Warmte[[#This Row],[Datumtijd]]))+TIME(HOUR(Data_Warmte[[#This Row],[Datumtijd]]),MINUTE(Data_Warmte[[#This Row],[Datumtijd]]),SECOND(Data_Warmte[[#This Row],[Datumtijd]]))</f>
        <v>1814.5</v>
      </c>
      <c r="C8455" s="11">
        <v>2.7252749000000005E-4</v>
      </c>
      <c r="D8455" s="7">
        <f>Data_Warmte[[#This Row],[Fractie]]/MAX(Data_Warmte[Fractie])</f>
        <v>0.65979885742596633</v>
      </c>
    </row>
    <row r="8456" spans="1:4" x14ac:dyDescent="0.25">
      <c r="A8456" s="10">
        <v>44183.541666666664</v>
      </c>
      <c r="B8456" s="10">
        <f>DATE(1904,MONTH(Data_Warmte[[#This Row],[Datumtijd]]),DAY(Data_Warmte[[#This Row],[Datumtijd]]))+TIME(HOUR(Data_Warmte[[#This Row],[Datumtijd]]),MINUTE(Data_Warmte[[#This Row],[Datumtijd]]),SECOND(Data_Warmte[[#This Row],[Datumtijd]]))</f>
        <v>1814.5416666666667</v>
      </c>
      <c r="C8456" s="11">
        <v>2.5896289999999999E-4</v>
      </c>
      <c r="D8456" s="7">
        <f>Data_Warmte[[#This Row],[Fractie]]/MAX(Data_Warmte[Fractie])</f>
        <v>0.62695849705185602</v>
      </c>
    </row>
    <row r="8457" spans="1:4" x14ac:dyDescent="0.25">
      <c r="A8457" s="10">
        <v>44183.583333333336</v>
      </c>
      <c r="B8457" s="10">
        <f>DATE(1904,MONTH(Data_Warmte[[#This Row],[Datumtijd]]),DAY(Data_Warmte[[#This Row],[Datumtijd]]))+TIME(HOUR(Data_Warmte[[#This Row],[Datumtijd]]),MINUTE(Data_Warmte[[#This Row],[Datumtijd]]),SECOND(Data_Warmte[[#This Row],[Datumtijd]]))</f>
        <v>1814.5833333333333</v>
      </c>
      <c r="C8457" s="11">
        <v>2.5428197E-4</v>
      </c>
      <c r="D8457" s="7">
        <f>Data_Warmte[[#This Row],[Fractie]]/MAX(Data_Warmte[Fractie])</f>
        <v>0.61562579712609478</v>
      </c>
    </row>
    <row r="8458" spans="1:4" x14ac:dyDescent="0.25">
      <c r="A8458" s="10">
        <v>44183.625</v>
      </c>
      <c r="B8458" s="10">
        <f>DATE(1904,MONTH(Data_Warmte[[#This Row],[Datumtijd]]),DAY(Data_Warmte[[#This Row],[Datumtijd]]))+TIME(HOUR(Data_Warmte[[#This Row],[Datumtijd]]),MINUTE(Data_Warmte[[#This Row],[Datumtijd]]),SECOND(Data_Warmte[[#This Row],[Datumtijd]]))</f>
        <v>1814.625</v>
      </c>
      <c r="C8458" s="11">
        <v>2.5847789999999999E-4</v>
      </c>
      <c r="D8458" s="7">
        <f>Data_Warmte[[#This Row],[Fractie]]/MAX(Data_Warmte[Fractie])</f>
        <v>0.62578429460405316</v>
      </c>
    </row>
    <row r="8459" spans="1:4" x14ac:dyDescent="0.25">
      <c r="A8459" s="10">
        <v>44183.666666666664</v>
      </c>
      <c r="B8459" s="10">
        <f>DATE(1904,MONTH(Data_Warmte[[#This Row],[Datumtijd]]),DAY(Data_Warmte[[#This Row],[Datumtijd]]))+TIME(HOUR(Data_Warmte[[#This Row],[Datumtijd]]),MINUTE(Data_Warmte[[#This Row],[Datumtijd]]),SECOND(Data_Warmte[[#This Row],[Datumtijd]]))</f>
        <v>1814.6666666666667</v>
      </c>
      <c r="C8459" s="11">
        <v>2.7844342000000002E-4</v>
      </c>
      <c r="D8459" s="7">
        <f>Data_Warmte[[#This Row],[Fractie]]/MAX(Data_Warmte[Fractie])</f>
        <v>0.67412153678066911</v>
      </c>
    </row>
    <row r="8460" spans="1:4" x14ac:dyDescent="0.25">
      <c r="A8460" s="10">
        <v>44183.708333333336</v>
      </c>
      <c r="B8460" s="10">
        <f>DATE(1904,MONTH(Data_Warmte[[#This Row],[Datumtijd]]),DAY(Data_Warmte[[#This Row],[Datumtijd]]))+TIME(HOUR(Data_Warmte[[#This Row],[Datumtijd]]),MINUTE(Data_Warmte[[#This Row],[Datumtijd]]),SECOND(Data_Warmte[[#This Row],[Datumtijd]]))</f>
        <v>1814.7083333333333</v>
      </c>
      <c r="C8460" s="11">
        <v>3.1348995000000002E-4</v>
      </c>
      <c r="D8460" s="7">
        <f>Data_Warmte[[#This Row],[Fractie]]/MAX(Data_Warmte[Fractie])</f>
        <v>0.75897044670437941</v>
      </c>
    </row>
    <row r="8461" spans="1:4" x14ac:dyDescent="0.25">
      <c r="A8461" s="10">
        <v>44183.75</v>
      </c>
      <c r="B8461" s="10">
        <f>DATE(1904,MONTH(Data_Warmte[[#This Row],[Datumtijd]]),DAY(Data_Warmte[[#This Row],[Datumtijd]]))+TIME(HOUR(Data_Warmte[[#This Row],[Datumtijd]]),MINUTE(Data_Warmte[[#This Row],[Datumtijd]]),SECOND(Data_Warmte[[#This Row],[Datumtijd]]))</f>
        <v>1814.75</v>
      </c>
      <c r="C8461" s="11">
        <v>3.3206685999999998E-4</v>
      </c>
      <c r="D8461" s="7">
        <f>Data_Warmte[[#This Row],[Fractie]]/MAX(Data_Warmte[Fractie])</f>
        <v>0.80394581411595678</v>
      </c>
    </row>
    <row r="8462" spans="1:4" x14ac:dyDescent="0.25">
      <c r="A8462" s="10">
        <v>44183.791666666664</v>
      </c>
      <c r="B8462" s="10">
        <f>DATE(1904,MONTH(Data_Warmte[[#This Row],[Datumtijd]]),DAY(Data_Warmte[[#This Row],[Datumtijd]]))+TIME(HOUR(Data_Warmte[[#This Row],[Datumtijd]]),MINUTE(Data_Warmte[[#This Row],[Datumtijd]]),SECOND(Data_Warmte[[#This Row],[Datumtijd]]))</f>
        <v>1814.7916666666667</v>
      </c>
      <c r="C8462" s="11">
        <v>3.1705320000000004E-4</v>
      </c>
      <c r="D8462" s="7">
        <f>Data_Warmte[[#This Row],[Fractie]]/MAX(Data_Warmte[Fractie])</f>
        <v>0.76759720314176882</v>
      </c>
    </row>
    <row r="8463" spans="1:4" x14ac:dyDescent="0.25">
      <c r="A8463" s="10">
        <v>44183.833333333336</v>
      </c>
      <c r="B8463" s="10">
        <f>DATE(1904,MONTH(Data_Warmte[[#This Row],[Datumtijd]]),DAY(Data_Warmte[[#This Row],[Datumtijd]]))+TIME(HOUR(Data_Warmte[[#This Row],[Datumtijd]]),MINUTE(Data_Warmte[[#This Row],[Datumtijd]]),SECOND(Data_Warmte[[#This Row],[Datumtijd]]))</f>
        <v>1814.8333333333333</v>
      </c>
      <c r="C8463" s="11">
        <v>3.0366376000000002E-4</v>
      </c>
      <c r="D8463" s="7">
        <f>Data_Warmte[[#This Row],[Fractie]]/MAX(Data_Warmte[Fractie])</f>
        <v>0.73518088721865393</v>
      </c>
    </row>
    <row r="8464" spans="1:4" x14ac:dyDescent="0.25">
      <c r="A8464" s="10">
        <v>44183.875</v>
      </c>
      <c r="B8464" s="10">
        <f>DATE(1904,MONTH(Data_Warmte[[#This Row],[Datumtijd]]),DAY(Data_Warmte[[#This Row],[Datumtijd]]))+TIME(HOUR(Data_Warmte[[#This Row],[Datumtijd]]),MINUTE(Data_Warmte[[#This Row],[Datumtijd]]),SECOND(Data_Warmte[[#This Row],[Datumtijd]]))</f>
        <v>1814.875</v>
      </c>
      <c r="C8464" s="11">
        <v>2.7198775000000005E-4</v>
      </c>
      <c r="D8464" s="7">
        <f>Data_Warmte[[#This Row],[Fractie]]/MAX(Data_Warmte[Fractie])</f>
        <v>0.65849212746889996</v>
      </c>
    </row>
    <row r="8465" spans="1:4" x14ac:dyDescent="0.25">
      <c r="A8465" s="10">
        <v>44183.916666666664</v>
      </c>
      <c r="B8465" s="10">
        <f>DATE(1904,MONTH(Data_Warmte[[#This Row],[Datumtijd]]),DAY(Data_Warmte[[#This Row],[Datumtijd]]))+TIME(HOUR(Data_Warmte[[#This Row],[Datumtijd]]),MINUTE(Data_Warmte[[#This Row],[Datumtijd]]),SECOND(Data_Warmte[[#This Row],[Datumtijd]]))</f>
        <v>1814.9166666666667</v>
      </c>
      <c r="C8465" s="11">
        <v>2.2871117999999997E-4</v>
      </c>
      <c r="D8465" s="7">
        <f>Data_Warmte[[#This Row],[Fractie]]/MAX(Data_Warmte[Fractie])</f>
        <v>0.55371799463072324</v>
      </c>
    </row>
    <row r="8466" spans="1:4" x14ac:dyDescent="0.25">
      <c r="A8466" s="10">
        <v>44183.958333333336</v>
      </c>
      <c r="B8466" s="10">
        <f>DATE(1904,MONTH(Data_Warmte[[#This Row],[Datumtijd]]),DAY(Data_Warmte[[#This Row],[Datumtijd]]))+TIME(HOUR(Data_Warmte[[#This Row],[Datumtijd]]),MINUTE(Data_Warmte[[#This Row],[Datumtijd]]),SECOND(Data_Warmte[[#This Row],[Datumtijd]]))</f>
        <v>1814.9583333333333</v>
      </c>
      <c r="C8466" s="11">
        <v>1.6394461999999998E-4</v>
      </c>
      <c r="D8466" s="7">
        <f>Data_Warmte[[#This Row],[Fractie]]/MAX(Data_Warmte[Fractie])</f>
        <v>0.39691582290334887</v>
      </c>
    </row>
    <row r="8467" spans="1:4" x14ac:dyDescent="0.25">
      <c r="A8467" s="10">
        <v>44184</v>
      </c>
      <c r="B8467" s="10">
        <f>DATE(1904,MONTH(Data_Warmte[[#This Row],[Datumtijd]]),DAY(Data_Warmte[[#This Row],[Datumtijd]]))+TIME(HOUR(Data_Warmte[[#This Row],[Datumtijd]]),MINUTE(Data_Warmte[[#This Row],[Datumtijd]]),SECOND(Data_Warmte[[#This Row],[Datumtijd]]))</f>
        <v>1815</v>
      </c>
      <c r="C8467" s="11">
        <v>9.7419139999999993E-5</v>
      </c>
      <c r="D8467" s="7">
        <f>Data_Warmte[[#This Row],[Fractie]]/MAX(Data_Warmte[Fractie])</f>
        <v>0.23585524257908894</v>
      </c>
    </row>
    <row r="8468" spans="1:4" x14ac:dyDescent="0.25">
      <c r="A8468" s="10">
        <v>44184.041666666664</v>
      </c>
      <c r="B8468" s="10">
        <f>DATE(1904,MONTH(Data_Warmte[[#This Row],[Datumtijd]]),DAY(Data_Warmte[[#This Row],[Datumtijd]]))+TIME(HOUR(Data_Warmte[[#This Row],[Datumtijd]]),MINUTE(Data_Warmte[[#This Row],[Datumtijd]]),SECOND(Data_Warmte[[#This Row],[Datumtijd]]))</f>
        <v>1815.0416666666667</v>
      </c>
      <c r="C8468" s="11">
        <v>8.4090640000000007E-5</v>
      </c>
      <c r="D8468" s="7">
        <f>Data_Warmte[[#This Row],[Fractie]]/MAX(Data_Warmte[Fractie])</f>
        <v>0.20358646458828156</v>
      </c>
    </row>
    <row r="8469" spans="1:4" x14ac:dyDescent="0.25">
      <c r="A8469" s="10">
        <v>44184.083333333336</v>
      </c>
      <c r="B8469" s="10">
        <f>DATE(1904,MONTH(Data_Warmte[[#This Row],[Datumtijd]]),DAY(Data_Warmte[[#This Row],[Datumtijd]]))+TIME(HOUR(Data_Warmte[[#This Row],[Datumtijd]]),MINUTE(Data_Warmte[[#This Row],[Datumtijd]]),SECOND(Data_Warmte[[#This Row],[Datumtijd]]))</f>
        <v>1815.0833333333333</v>
      </c>
      <c r="C8469" s="11">
        <v>7.8610819999999984E-5</v>
      </c>
      <c r="D8469" s="7">
        <f>Data_Warmte[[#This Row],[Fractie]]/MAX(Data_Warmte[Fractie])</f>
        <v>0.19031962323257107</v>
      </c>
    </row>
    <row r="8470" spans="1:4" x14ac:dyDescent="0.25">
      <c r="A8470" s="10">
        <v>44184.125</v>
      </c>
      <c r="B8470" s="10">
        <f>DATE(1904,MONTH(Data_Warmte[[#This Row],[Datumtijd]]),DAY(Data_Warmte[[#This Row],[Datumtijd]]))+TIME(HOUR(Data_Warmte[[#This Row],[Datumtijd]]),MINUTE(Data_Warmte[[#This Row],[Datumtijd]]),SECOND(Data_Warmte[[#This Row],[Datumtijd]]))</f>
        <v>1815.125</v>
      </c>
      <c r="C8470" s="11">
        <v>8.416129999999999E-5</v>
      </c>
      <c r="D8470" s="7">
        <f>Data_Warmte[[#This Row],[Fractie]]/MAX(Data_Warmte[Fractie])</f>
        <v>0.2037575349902645</v>
      </c>
    </row>
    <row r="8471" spans="1:4" x14ac:dyDescent="0.25">
      <c r="A8471" s="10">
        <v>44184.166666666664</v>
      </c>
      <c r="B8471" s="10">
        <f>DATE(1904,MONTH(Data_Warmte[[#This Row],[Datumtijd]]),DAY(Data_Warmte[[#This Row],[Datumtijd]]))+TIME(HOUR(Data_Warmte[[#This Row],[Datumtijd]]),MINUTE(Data_Warmte[[#This Row],[Datumtijd]]),SECOND(Data_Warmte[[#This Row],[Datumtijd]]))</f>
        <v>1815.1666666666667</v>
      </c>
      <c r="C8471" s="11">
        <v>9.1898839999999998E-5</v>
      </c>
      <c r="D8471" s="7">
        <f>Data_Warmte[[#This Row],[Fractie]]/MAX(Data_Warmte[Fractie])</f>
        <v>0.22249039768711654</v>
      </c>
    </row>
    <row r="8472" spans="1:4" x14ac:dyDescent="0.25">
      <c r="A8472" s="10">
        <v>44184.208333333336</v>
      </c>
      <c r="B8472" s="10">
        <f>DATE(1904,MONTH(Data_Warmte[[#This Row],[Datumtijd]]),DAY(Data_Warmte[[#This Row],[Datumtijd]]))+TIME(HOUR(Data_Warmte[[#This Row],[Datumtijd]]),MINUTE(Data_Warmte[[#This Row],[Datumtijd]]),SECOND(Data_Warmte[[#This Row],[Datumtijd]]))</f>
        <v>1815.2083333333333</v>
      </c>
      <c r="C8472" s="11">
        <v>1.0457205E-4</v>
      </c>
      <c r="D8472" s="7">
        <f>Data_Warmte[[#This Row],[Fractie]]/MAX(Data_Warmte[Fractie])</f>
        <v>0.25317269501396356</v>
      </c>
    </row>
    <row r="8473" spans="1:4" x14ac:dyDescent="0.25">
      <c r="A8473" s="10">
        <v>44184.25</v>
      </c>
      <c r="B8473" s="10">
        <f>DATE(1904,MONTH(Data_Warmte[[#This Row],[Datumtijd]]),DAY(Data_Warmte[[#This Row],[Datumtijd]]))+TIME(HOUR(Data_Warmte[[#This Row],[Datumtijd]]),MINUTE(Data_Warmte[[#This Row],[Datumtijd]]),SECOND(Data_Warmte[[#This Row],[Datumtijd]]))</f>
        <v>1815.25</v>
      </c>
      <c r="C8473" s="11">
        <v>1.3341655000000002E-4</v>
      </c>
      <c r="D8473" s="7">
        <f>Data_Warmte[[#This Row],[Fractie]]/MAX(Data_Warmte[Fractie])</f>
        <v>0.32300626719056602</v>
      </c>
    </row>
    <row r="8474" spans="1:4" x14ac:dyDescent="0.25">
      <c r="A8474" s="10">
        <v>44184.291666666664</v>
      </c>
      <c r="B8474" s="10">
        <f>DATE(1904,MONTH(Data_Warmte[[#This Row],[Datumtijd]]),DAY(Data_Warmte[[#This Row],[Datumtijd]]))+TIME(HOUR(Data_Warmte[[#This Row],[Datumtijd]]),MINUTE(Data_Warmte[[#This Row],[Datumtijd]]),SECOND(Data_Warmte[[#This Row],[Datumtijd]]))</f>
        <v>1815.2916666666667</v>
      </c>
      <c r="C8474" s="11">
        <v>1.9646487999999999E-4</v>
      </c>
      <c r="D8474" s="7">
        <f>Data_Warmte[[#This Row],[Fractie]]/MAX(Data_Warmte[Fractie])</f>
        <v>0.47564854227487124</v>
      </c>
    </row>
    <row r="8475" spans="1:4" x14ac:dyDescent="0.25">
      <c r="A8475" s="10">
        <v>44184.333333333336</v>
      </c>
      <c r="B8475" s="10">
        <f>DATE(1904,MONTH(Data_Warmte[[#This Row],[Datumtijd]]),DAY(Data_Warmte[[#This Row],[Datumtijd]]))+TIME(HOUR(Data_Warmte[[#This Row],[Datumtijd]]),MINUTE(Data_Warmte[[#This Row],[Datumtijd]]),SECOND(Data_Warmte[[#This Row],[Datumtijd]]))</f>
        <v>1815.3333333333333</v>
      </c>
      <c r="C8475" s="11">
        <v>2.8437200000000002E-4</v>
      </c>
      <c r="D8475" s="7">
        <f>Data_Warmte[[#This Row],[Fractie]]/MAX(Data_Warmte[Fractie])</f>
        <v>0.68847484224045385</v>
      </c>
    </row>
    <row r="8476" spans="1:4" x14ac:dyDescent="0.25">
      <c r="A8476" s="10">
        <v>44184.375</v>
      </c>
      <c r="B8476" s="10">
        <f>DATE(1904,MONTH(Data_Warmte[[#This Row],[Datumtijd]]),DAY(Data_Warmte[[#This Row],[Datumtijd]]))+TIME(HOUR(Data_Warmte[[#This Row],[Datumtijd]]),MINUTE(Data_Warmte[[#This Row],[Datumtijd]]),SECOND(Data_Warmte[[#This Row],[Datumtijd]]))</f>
        <v>1815.375</v>
      </c>
      <c r="C8476" s="11">
        <v>3.4828643999999998E-4</v>
      </c>
      <c r="D8476" s="7">
        <f>Data_Warmte[[#This Row],[Fractie]]/MAX(Data_Warmte[Fractie])</f>
        <v>0.84321400079293762</v>
      </c>
    </row>
    <row r="8477" spans="1:4" x14ac:dyDescent="0.25">
      <c r="A8477" s="10">
        <v>44184.416666666664</v>
      </c>
      <c r="B8477" s="10">
        <f>DATE(1904,MONTH(Data_Warmte[[#This Row],[Datumtijd]]),DAY(Data_Warmte[[#This Row],[Datumtijd]]))+TIME(HOUR(Data_Warmte[[#This Row],[Datumtijd]]),MINUTE(Data_Warmte[[#This Row],[Datumtijd]]),SECOND(Data_Warmte[[#This Row],[Datumtijd]]))</f>
        <v>1815.4166666666667</v>
      </c>
      <c r="C8477" s="11">
        <v>3.6869770000000005E-4</v>
      </c>
      <c r="D8477" s="7">
        <f>Data_Warmte[[#This Row],[Fractie]]/MAX(Data_Warmte[Fractie])</f>
        <v>0.89263039554498402</v>
      </c>
    </row>
    <row r="8478" spans="1:4" x14ac:dyDescent="0.25">
      <c r="A8478" s="10">
        <v>44184.458333333336</v>
      </c>
      <c r="B8478" s="10">
        <f>DATE(1904,MONTH(Data_Warmte[[#This Row],[Datumtijd]]),DAY(Data_Warmte[[#This Row],[Datumtijd]]))+TIME(HOUR(Data_Warmte[[#This Row],[Datumtijd]]),MINUTE(Data_Warmte[[#This Row],[Datumtijd]]),SECOND(Data_Warmte[[#This Row],[Datumtijd]]))</f>
        <v>1815.4583333333333</v>
      </c>
      <c r="C8478" s="11">
        <v>3.4004629000000002E-4</v>
      </c>
      <c r="D8478" s="7">
        <f>Data_Warmte[[#This Row],[Fractie]]/MAX(Data_Warmte[Fractie])</f>
        <v>0.82326430120476568</v>
      </c>
    </row>
    <row r="8479" spans="1:4" x14ac:dyDescent="0.25">
      <c r="A8479" s="10">
        <v>44184.5</v>
      </c>
      <c r="B8479" s="10">
        <f>DATE(1904,MONTH(Data_Warmte[[#This Row],[Datumtijd]]),DAY(Data_Warmte[[#This Row],[Datumtijd]]))+TIME(HOUR(Data_Warmte[[#This Row],[Datumtijd]]),MINUTE(Data_Warmte[[#This Row],[Datumtijd]]),SECOND(Data_Warmte[[#This Row],[Datumtijd]]))</f>
        <v>1815.5</v>
      </c>
      <c r="C8479" s="11">
        <v>3.1067344000000006E-4</v>
      </c>
      <c r="D8479" s="7">
        <f>Data_Warmte[[#This Row],[Fractie]]/MAX(Data_Warmte[Fractie])</f>
        <v>0.75215157467085059</v>
      </c>
    </row>
    <row r="8480" spans="1:4" x14ac:dyDescent="0.25">
      <c r="A8480" s="10">
        <v>44184.541666666664</v>
      </c>
      <c r="B8480" s="10">
        <f>DATE(1904,MONTH(Data_Warmte[[#This Row],[Datumtijd]]),DAY(Data_Warmte[[#This Row],[Datumtijd]]))+TIME(HOUR(Data_Warmte[[#This Row],[Datumtijd]]),MINUTE(Data_Warmte[[#This Row],[Datumtijd]]),SECOND(Data_Warmte[[#This Row],[Datumtijd]]))</f>
        <v>1815.5416666666667</v>
      </c>
      <c r="C8480" s="11">
        <v>2.835394E-4</v>
      </c>
      <c r="D8480" s="7">
        <f>Data_Warmte[[#This Row],[Fractie]]/MAX(Data_Warmte[Fractie])</f>
        <v>0.68645908768779251</v>
      </c>
    </row>
    <row r="8481" spans="1:4" x14ac:dyDescent="0.25">
      <c r="A8481" s="10">
        <v>44184.583333333336</v>
      </c>
      <c r="B8481" s="10">
        <f>DATE(1904,MONTH(Data_Warmte[[#This Row],[Datumtijd]]),DAY(Data_Warmte[[#This Row],[Datumtijd]]))+TIME(HOUR(Data_Warmte[[#This Row],[Datumtijd]]),MINUTE(Data_Warmte[[#This Row],[Datumtijd]]),SECOND(Data_Warmte[[#This Row],[Datumtijd]]))</f>
        <v>1815.5833333333333</v>
      </c>
      <c r="C8481" s="11">
        <v>2.6761720000000001E-4</v>
      </c>
      <c r="D8481" s="7">
        <f>Data_Warmte[[#This Row],[Fractie]]/MAX(Data_Warmte[Fractie])</f>
        <v>0.64791086868901293</v>
      </c>
    </row>
    <row r="8482" spans="1:4" x14ac:dyDescent="0.25">
      <c r="A8482" s="10">
        <v>44184.625</v>
      </c>
      <c r="B8482" s="10">
        <f>DATE(1904,MONTH(Data_Warmte[[#This Row],[Datumtijd]]),DAY(Data_Warmte[[#This Row],[Datumtijd]]))+TIME(HOUR(Data_Warmte[[#This Row],[Datumtijd]]),MINUTE(Data_Warmte[[#This Row],[Datumtijd]]),SECOND(Data_Warmte[[#This Row],[Datumtijd]]))</f>
        <v>1815.625</v>
      </c>
      <c r="C8482" s="11">
        <v>2.5836600000000005E-4</v>
      </c>
      <c r="D8482" s="7">
        <f>Data_Warmte[[#This Row],[Fractie]]/MAX(Data_Warmte[Fractie])</f>
        <v>0.6255133806784674</v>
      </c>
    </row>
    <row r="8483" spans="1:4" x14ac:dyDescent="0.25">
      <c r="A8483" s="10">
        <v>44184.666666666664</v>
      </c>
      <c r="B8483" s="10">
        <f>DATE(1904,MONTH(Data_Warmte[[#This Row],[Datumtijd]]),DAY(Data_Warmte[[#This Row],[Datumtijd]]))+TIME(HOUR(Data_Warmte[[#This Row],[Datumtijd]]),MINUTE(Data_Warmte[[#This Row],[Datumtijd]]),SECOND(Data_Warmte[[#This Row],[Datumtijd]]))</f>
        <v>1815.6666666666667</v>
      </c>
      <c r="C8483" s="11">
        <v>2.6512706000000002E-4</v>
      </c>
      <c r="D8483" s="7">
        <f>Data_Warmte[[#This Row],[Fractie]]/MAX(Data_Warmte[Fractie])</f>
        <v>0.64188215016659633</v>
      </c>
    </row>
    <row r="8484" spans="1:4" x14ac:dyDescent="0.25">
      <c r="A8484" s="10">
        <v>44184.708333333336</v>
      </c>
      <c r="B8484" s="10">
        <f>DATE(1904,MONTH(Data_Warmte[[#This Row],[Datumtijd]]),DAY(Data_Warmte[[#This Row],[Datumtijd]]))+TIME(HOUR(Data_Warmte[[#This Row],[Datumtijd]]),MINUTE(Data_Warmte[[#This Row],[Datumtijd]]),SECOND(Data_Warmte[[#This Row],[Datumtijd]]))</f>
        <v>1815.7083333333333</v>
      </c>
      <c r="C8484" s="11">
        <v>2.9120595999999996E-4</v>
      </c>
      <c r="D8484" s="7">
        <f>Data_Warmte[[#This Row],[Fractie]]/MAX(Data_Warmte[Fractie])</f>
        <v>0.70502010525114944</v>
      </c>
    </row>
    <row r="8485" spans="1:4" x14ac:dyDescent="0.25">
      <c r="A8485" s="10">
        <v>44184.75</v>
      </c>
      <c r="B8485" s="10">
        <f>DATE(1904,MONTH(Data_Warmte[[#This Row],[Datumtijd]]),DAY(Data_Warmte[[#This Row],[Datumtijd]]))+TIME(HOUR(Data_Warmte[[#This Row],[Datumtijd]]),MINUTE(Data_Warmte[[#This Row],[Datumtijd]]),SECOND(Data_Warmte[[#This Row],[Datumtijd]]))</f>
        <v>1815.75</v>
      </c>
      <c r="C8485" s="11">
        <v>3.0796339999999999E-4</v>
      </c>
      <c r="D8485" s="7">
        <f>Data_Warmte[[#This Row],[Fractie]]/MAX(Data_Warmte[Fractie])</f>
        <v>0.74559047033756409</v>
      </c>
    </row>
    <row r="8486" spans="1:4" x14ac:dyDescent="0.25">
      <c r="A8486" s="10">
        <v>44184.791666666664</v>
      </c>
      <c r="B8486" s="10">
        <f>DATE(1904,MONTH(Data_Warmte[[#This Row],[Datumtijd]]),DAY(Data_Warmte[[#This Row],[Datumtijd]]))+TIME(HOUR(Data_Warmte[[#This Row],[Datumtijd]]),MINUTE(Data_Warmte[[#This Row],[Datumtijd]]),SECOND(Data_Warmte[[#This Row],[Datumtijd]]))</f>
        <v>1815.7916666666667</v>
      </c>
      <c r="C8486" s="11">
        <v>3.0053151999999997E-4</v>
      </c>
      <c r="D8486" s="7">
        <f>Data_Warmte[[#This Row],[Fractie]]/MAX(Data_Warmte[Fractie])</f>
        <v>0.72759762149678509</v>
      </c>
    </row>
    <row r="8487" spans="1:4" x14ac:dyDescent="0.25">
      <c r="A8487" s="10">
        <v>44184.833333333336</v>
      </c>
      <c r="B8487" s="10">
        <f>DATE(1904,MONTH(Data_Warmte[[#This Row],[Datumtijd]]),DAY(Data_Warmte[[#This Row],[Datumtijd]]))+TIME(HOUR(Data_Warmte[[#This Row],[Datumtijd]]),MINUTE(Data_Warmte[[#This Row],[Datumtijd]]),SECOND(Data_Warmte[[#This Row],[Datumtijd]]))</f>
        <v>1815.8333333333333</v>
      </c>
      <c r="C8487" s="11">
        <v>2.8609940000000003E-4</v>
      </c>
      <c r="D8487" s="7">
        <f>Data_Warmte[[#This Row],[Fractie]]/MAX(Data_Warmte[Fractie])</f>
        <v>0.69265693978341225</v>
      </c>
    </row>
    <row r="8488" spans="1:4" x14ac:dyDescent="0.25">
      <c r="A8488" s="10">
        <v>44184.875</v>
      </c>
      <c r="B8488" s="10">
        <f>DATE(1904,MONTH(Data_Warmte[[#This Row],[Datumtijd]]),DAY(Data_Warmte[[#This Row],[Datumtijd]]))+TIME(HOUR(Data_Warmte[[#This Row],[Datumtijd]]),MINUTE(Data_Warmte[[#This Row],[Datumtijd]]),SECOND(Data_Warmte[[#This Row],[Datumtijd]]))</f>
        <v>1815.875</v>
      </c>
      <c r="C8488" s="11">
        <v>2.6143370000000001E-4</v>
      </c>
      <c r="D8488" s="7">
        <f>Data_Warmte[[#This Row],[Fractie]]/MAX(Data_Warmte[Fractie])</f>
        <v>0.63294039273851899</v>
      </c>
    </row>
    <row r="8489" spans="1:4" x14ac:dyDescent="0.25">
      <c r="A8489" s="10">
        <v>44184.916666666664</v>
      </c>
      <c r="B8489" s="10">
        <f>DATE(1904,MONTH(Data_Warmte[[#This Row],[Datumtijd]]),DAY(Data_Warmte[[#This Row],[Datumtijd]]))+TIME(HOUR(Data_Warmte[[#This Row],[Datumtijd]]),MINUTE(Data_Warmte[[#This Row],[Datumtijd]]),SECOND(Data_Warmte[[#This Row],[Datumtijd]]))</f>
        <v>1815.9166666666667</v>
      </c>
      <c r="C8489" s="11">
        <v>2.3347081999999998E-4</v>
      </c>
      <c r="D8489" s="7">
        <f>Data_Warmte[[#This Row],[Fractie]]/MAX(Data_Warmte[Fractie])</f>
        <v>0.56524125429806515</v>
      </c>
    </row>
    <row r="8490" spans="1:4" x14ac:dyDescent="0.25">
      <c r="A8490" s="10">
        <v>44184.958333333336</v>
      </c>
      <c r="B8490" s="10">
        <f>DATE(1904,MONTH(Data_Warmte[[#This Row],[Datumtijd]]),DAY(Data_Warmte[[#This Row],[Datumtijd]]))+TIME(HOUR(Data_Warmte[[#This Row],[Datumtijd]]),MINUTE(Data_Warmte[[#This Row],[Datumtijd]]),SECOND(Data_Warmte[[#This Row],[Datumtijd]]))</f>
        <v>1815.9583333333333</v>
      </c>
      <c r="C8490" s="11">
        <v>1.8887242999999999E-4</v>
      </c>
      <c r="D8490" s="7">
        <f>Data_Warmte[[#This Row],[Fractie]]/MAX(Data_Warmte[Fractie])</f>
        <v>0.45726694768761045</v>
      </c>
    </row>
    <row r="8491" spans="1:4" x14ac:dyDescent="0.25">
      <c r="A8491" s="10">
        <v>44185</v>
      </c>
      <c r="B8491" s="10">
        <f>DATE(1904,MONTH(Data_Warmte[[#This Row],[Datumtijd]]),DAY(Data_Warmte[[#This Row],[Datumtijd]]))+TIME(HOUR(Data_Warmte[[#This Row],[Datumtijd]]),MINUTE(Data_Warmte[[#This Row],[Datumtijd]]),SECOND(Data_Warmte[[#This Row],[Datumtijd]]))</f>
        <v>1816</v>
      </c>
      <c r="C8491" s="11">
        <v>1.2573852E-4</v>
      </c>
      <c r="D8491" s="7">
        <f>Data_Warmte[[#This Row],[Fractie]]/MAX(Data_Warmte[Fractie])</f>
        <v>0.30441748034457733</v>
      </c>
    </row>
    <row r="8492" spans="1:4" x14ac:dyDescent="0.25">
      <c r="A8492" s="10">
        <v>44185.041666666664</v>
      </c>
      <c r="B8492" s="10">
        <f>DATE(1904,MONTH(Data_Warmte[[#This Row],[Datumtijd]]),DAY(Data_Warmte[[#This Row],[Datumtijd]]))+TIME(HOUR(Data_Warmte[[#This Row],[Datumtijd]]),MINUTE(Data_Warmte[[#This Row],[Datumtijd]]),SECOND(Data_Warmte[[#This Row],[Datumtijd]]))</f>
        <v>1816.0416666666667</v>
      </c>
      <c r="C8492" s="11">
        <v>9.6686950000000001E-5</v>
      </c>
      <c r="D8492" s="7">
        <f>Data_Warmte[[#This Row],[Fractie]]/MAX(Data_Warmte[Fractie])</f>
        <v>0.23408258424866249</v>
      </c>
    </row>
    <row r="8493" spans="1:4" x14ac:dyDescent="0.25">
      <c r="A8493" s="10">
        <v>44185.083333333336</v>
      </c>
      <c r="B8493" s="10">
        <f>DATE(1904,MONTH(Data_Warmte[[#This Row],[Datumtijd]]),DAY(Data_Warmte[[#This Row],[Datumtijd]]))+TIME(HOUR(Data_Warmte[[#This Row],[Datumtijd]]),MINUTE(Data_Warmte[[#This Row],[Datumtijd]]),SECOND(Data_Warmte[[#This Row],[Datumtijd]]))</f>
        <v>1816.0833333333333</v>
      </c>
      <c r="C8493" s="11">
        <v>9.1146799999999986E-5</v>
      </c>
      <c r="D8493" s="7">
        <f>Data_Warmte[[#This Row],[Fractie]]/MAX(Data_Warmte[Fractie])</f>
        <v>0.22066968179258922</v>
      </c>
    </row>
    <row r="8494" spans="1:4" x14ac:dyDescent="0.25">
      <c r="A8494" s="10">
        <v>44185.125</v>
      </c>
      <c r="B8494" s="10">
        <f>DATE(1904,MONTH(Data_Warmte[[#This Row],[Datumtijd]]),DAY(Data_Warmte[[#This Row],[Datumtijd]]))+TIME(HOUR(Data_Warmte[[#This Row],[Datumtijd]]),MINUTE(Data_Warmte[[#This Row],[Datumtijd]]),SECOND(Data_Warmte[[#This Row],[Datumtijd]]))</f>
        <v>1816.125</v>
      </c>
      <c r="C8494" s="11">
        <v>9.3996939999999997E-5</v>
      </c>
      <c r="D8494" s="7">
        <f>Data_Warmte[[#This Row],[Fractie]]/MAX(Data_Warmte[Fractie])</f>
        <v>0.22756997326595235</v>
      </c>
    </row>
    <row r="8495" spans="1:4" x14ac:dyDescent="0.25">
      <c r="A8495" s="10">
        <v>44185.166666666664</v>
      </c>
      <c r="B8495" s="10">
        <f>DATE(1904,MONTH(Data_Warmte[[#This Row],[Datumtijd]]),DAY(Data_Warmte[[#This Row],[Datumtijd]]))+TIME(HOUR(Data_Warmte[[#This Row],[Datumtijd]]),MINUTE(Data_Warmte[[#This Row],[Datumtijd]]),SECOND(Data_Warmte[[#This Row],[Datumtijd]]))</f>
        <v>1816.1666666666667</v>
      </c>
      <c r="C8495" s="11">
        <v>1.026755E-4</v>
      </c>
      <c r="D8495" s="7">
        <f>Data_Warmte[[#This Row],[Fractie]]/MAX(Data_Warmte[Fractie])</f>
        <v>0.24858107923585906</v>
      </c>
    </row>
    <row r="8496" spans="1:4" x14ac:dyDescent="0.25">
      <c r="A8496" s="10">
        <v>44185.208333333336</v>
      </c>
      <c r="B8496" s="10">
        <f>DATE(1904,MONTH(Data_Warmte[[#This Row],[Datumtijd]]),DAY(Data_Warmte[[#This Row],[Datumtijd]]))+TIME(HOUR(Data_Warmte[[#This Row],[Datumtijd]]),MINUTE(Data_Warmte[[#This Row],[Datumtijd]]),SECOND(Data_Warmte[[#This Row],[Datumtijd]]))</f>
        <v>1816.2083333333333</v>
      </c>
      <c r="C8496" s="11">
        <v>1.1318670999999999E-4</v>
      </c>
      <c r="D8496" s="7">
        <f>Data_Warmte[[#This Row],[Fractie]]/MAX(Data_Warmte[Fractie])</f>
        <v>0.27402909678507725</v>
      </c>
    </row>
    <row r="8497" spans="1:4" x14ac:dyDescent="0.25">
      <c r="A8497" s="10">
        <v>44185.25</v>
      </c>
      <c r="B8497" s="10">
        <f>DATE(1904,MONTH(Data_Warmte[[#This Row],[Datumtijd]]),DAY(Data_Warmte[[#This Row],[Datumtijd]]))+TIME(HOUR(Data_Warmte[[#This Row],[Datumtijd]]),MINUTE(Data_Warmte[[#This Row],[Datumtijd]]),SECOND(Data_Warmte[[#This Row],[Datumtijd]]))</f>
        <v>1816.25</v>
      </c>
      <c r="C8497" s="11">
        <v>1.396158E-4</v>
      </c>
      <c r="D8497" s="7">
        <f>Data_Warmte[[#This Row],[Fractie]]/MAX(Data_Warmte[Fractie])</f>
        <v>0.33801487445766371</v>
      </c>
    </row>
    <row r="8498" spans="1:4" x14ac:dyDescent="0.25">
      <c r="A8498" s="10">
        <v>44185.291666666664</v>
      </c>
      <c r="B8498" s="10">
        <f>DATE(1904,MONTH(Data_Warmte[[#This Row],[Datumtijd]]),DAY(Data_Warmte[[#This Row],[Datumtijd]]))+TIME(HOUR(Data_Warmte[[#This Row],[Datumtijd]]),MINUTE(Data_Warmte[[#This Row],[Datumtijd]]),SECOND(Data_Warmte[[#This Row],[Datumtijd]]))</f>
        <v>1816.2916666666667</v>
      </c>
      <c r="C8498" s="11">
        <v>1.9508696000000001E-4</v>
      </c>
      <c r="D8498" s="7">
        <f>Data_Warmte[[#This Row],[Fractie]]/MAX(Data_Warmte[Fractie])</f>
        <v>0.47231254838440401</v>
      </c>
    </row>
    <row r="8499" spans="1:4" x14ac:dyDescent="0.25">
      <c r="A8499" s="10">
        <v>44185.333333333336</v>
      </c>
      <c r="B8499" s="10">
        <f>DATE(1904,MONTH(Data_Warmte[[#This Row],[Datumtijd]]),DAY(Data_Warmte[[#This Row],[Datumtijd]]))+TIME(HOUR(Data_Warmte[[#This Row],[Datumtijd]]),MINUTE(Data_Warmte[[#This Row],[Datumtijd]]),SECOND(Data_Warmte[[#This Row],[Datumtijd]]))</f>
        <v>1816.3333333333333</v>
      </c>
      <c r="C8499" s="11">
        <v>2.7888119999999999E-4</v>
      </c>
      <c r="D8499" s="7">
        <f>Data_Warmte[[#This Row],[Fractie]]/MAX(Data_Warmte[Fractie])</f>
        <v>0.67518141790973951</v>
      </c>
    </row>
    <row r="8500" spans="1:4" x14ac:dyDescent="0.25">
      <c r="A8500" s="10">
        <v>44185.375</v>
      </c>
      <c r="B8500" s="10">
        <f>DATE(1904,MONTH(Data_Warmte[[#This Row],[Datumtijd]]),DAY(Data_Warmte[[#This Row],[Datumtijd]]))+TIME(HOUR(Data_Warmte[[#This Row],[Datumtijd]]),MINUTE(Data_Warmte[[#This Row],[Datumtijd]]),SECOND(Data_Warmte[[#This Row],[Datumtijd]]))</f>
        <v>1816.375</v>
      </c>
      <c r="C8500" s="11">
        <v>3.5128570000000003E-4</v>
      </c>
      <c r="D8500" s="7">
        <f>Data_Warmte[[#This Row],[Fractie]]/MAX(Data_Warmte[Fractie])</f>
        <v>0.85047531715087066</v>
      </c>
    </row>
    <row r="8501" spans="1:4" x14ac:dyDescent="0.25">
      <c r="A8501" s="10">
        <v>44185.416666666664</v>
      </c>
      <c r="B8501" s="10">
        <f>DATE(1904,MONTH(Data_Warmte[[#This Row],[Datumtijd]]),DAY(Data_Warmte[[#This Row],[Datumtijd]]))+TIME(HOUR(Data_Warmte[[#This Row],[Datumtijd]]),MINUTE(Data_Warmte[[#This Row],[Datumtijd]]),SECOND(Data_Warmte[[#This Row],[Datumtijd]]))</f>
        <v>1816.4166666666667</v>
      </c>
      <c r="C8501" s="11">
        <v>3.8107375999999995E-4</v>
      </c>
      <c r="D8501" s="7">
        <f>Data_Warmte[[#This Row],[Fractie]]/MAX(Data_Warmte[Fractie])</f>
        <v>0.92259328203190372</v>
      </c>
    </row>
    <row r="8502" spans="1:4" x14ac:dyDescent="0.25">
      <c r="A8502" s="10">
        <v>44185.458333333336</v>
      </c>
      <c r="B8502" s="10">
        <f>DATE(1904,MONTH(Data_Warmte[[#This Row],[Datumtijd]]),DAY(Data_Warmte[[#This Row],[Datumtijd]]))+TIME(HOUR(Data_Warmte[[#This Row],[Datumtijd]]),MINUTE(Data_Warmte[[#This Row],[Datumtijd]]),SECOND(Data_Warmte[[#This Row],[Datumtijd]]))</f>
        <v>1816.4583333333333</v>
      </c>
      <c r="C8502" s="11">
        <v>3.5962569999999999E-4</v>
      </c>
      <c r="D8502" s="7">
        <f>Data_Warmte[[#This Row],[Fractie]]/MAX(Data_Warmte[Fractie])</f>
        <v>0.87066675718113162</v>
      </c>
    </row>
    <row r="8503" spans="1:4" x14ac:dyDescent="0.25">
      <c r="A8503" s="10">
        <v>44185.5</v>
      </c>
      <c r="B8503" s="10">
        <f>DATE(1904,MONTH(Data_Warmte[[#This Row],[Datumtijd]]),DAY(Data_Warmte[[#This Row],[Datumtijd]]))+TIME(HOUR(Data_Warmte[[#This Row],[Datumtijd]]),MINUTE(Data_Warmte[[#This Row],[Datumtijd]]),SECOND(Data_Warmte[[#This Row],[Datumtijd]]))</f>
        <v>1816.5</v>
      </c>
      <c r="C8503" s="11">
        <v>3.2523376000000007E-4</v>
      </c>
      <c r="D8503" s="7">
        <f>Data_Warmte[[#This Row],[Fractie]]/MAX(Data_Warmte[Fractie])</f>
        <v>0.78740263319619963</v>
      </c>
    </row>
    <row r="8504" spans="1:4" x14ac:dyDescent="0.25">
      <c r="A8504" s="10">
        <v>44185.541666666664</v>
      </c>
      <c r="B8504" s="10">
        <f>DATE(1904,MONTH(Data_Warmte[[#This Row],[Datumtijd]]),DAY(Data_Warmte[[#This Row],[Datumtijd]]))+TIME(HOUR(Data_Warmte[[#This Row],[Datumtijd]]),MINUTE(Data_Warmte[[#This Row],[Datumtijd]]),SECOND(Data_Warmte[[#This Row],[Datumtijd]]))</f>
        <v>1816.5416666666667</v>
      </c>
      <c r="C8504" s="11">
        <v>2.9159323000000004E-4</v>
      </c>
      <c r="D8504" s="7">
        <f>Data_Warmte[[#This Row],[Fractie]]/MAX(Data_Warmte[Fractie])</f>
        <v>0.70595769985313039</v>
      </c>
    </row>
    <row r="8505" spans="1:4" x14ac:dyDescent="0.25">
      <c r="A8505" s="10">
        <v>44185.583333333336</v>
      </c>
      <c r="B8505" s="10">
        <f>DATE(1904,MONTH(Data_Warmte[[#This Row],[Datumtijd]]),DAY(Data_Warmte[[#This Row],[Datumtijd]]))+TIME(HOUR(Data_Warmte[[#This Row],[Datumtijd]]),MINUTE(Data_Warmte[[#This Row],[Datumtijd]]),SECOND(Data_Warmte[[#This Row],[Datumtijd]]))</f>
        <v>1816.5833333333333</v>
      </c>
      <c r="C8505" s="11">
        <v>2.6707300000000005E-4</v>
      </c>
      <c r="D8505" s="7">
        <f>Data_Warmte[[#This Row],[Fractie]]/MAX(Data_Warmte[Fractie])</f>
        <v>0.64659334091149889</v>
      </c>
    </row>
    <row r="8506" spans="1:4" x14ac:dyDescent="0.25">
      <c r="A8506" s="10">
        <v>44185.625</v>
      </c>
      <c r="B8506" s="10">
        <f>DATE(1904,MONTH(Data_Warmte[[#This Row],[Datumtijd]]),DAY(Data_Warmte[[#This Row],[Datumtijd]]))+TIME(HOUR(Data_Warmte[[#This Row],[Datumtijd]]),MINUTE(Data_Warmte[[#This Row],[Datumtijd]]),SECOND(Data_Warmte[[#This Row],[Datumtijd]]))</f>
        <v>1816.625</v>
      </c>
      <c r="C8506" s="11">
        <v>2.5405215999999996E-4</v>
      </c>
      <c r="D8506" s="7">
        <f>Data_Warmte[[#This Row],[Fractie]]/MAX(Data_Warmte[Fractie])</f>
        <v>0.61506941884871402</v>
      </c>
    </row>
    <row r="8507" spans="1:4" x14ac:dyDescent="0.25">
      <c r="A8507" s="10">
        <v>44185.666666666664</v>
      </c>
      <c r="B8507" s="10">
        <f>DATE(1904,MONTH(Data_Warmte[[#This Row],[Datumtijd]]),DAY(Data_Warmte[[#This Row],[Datumtijd]]))+TIME(HOUR(Data_Warmte[[#This Row],[Datumtijd]]),MINUTE(Data_Warmte[[#This Row],[Datumtijd]]),SECOND(Data_Warmte[[#This Row],[Datumtijd]]))</f>
        <v>1816.6666666666667</v>
      </c>
      <c r="C8507" s="11">
        <v>2.5730204E-4</v>
      </c>
      <c r="D8507" s="7">
        <f>Data_Warmte[[#This Row],[Fractie]]/MAX(Data_Warmte[Fractie])</f>
        <v>0.62293749524266429</v>
      </c>
    </row>
    <row r="8508" spans="1:4" x14ac:dyDescent="0.25">
      <c r="A8508" s="10">
        <v>44185.708333333336</v>
      </c>
      <c r="B8508" s="10">
        <f>DATE(1904,MONTH(Data_Warmte[[#This Row],[Datumtijd]]),DAY(Data_Warmte[[#This Row],[Datumtijd]]))+TIME(HOUR(Data_Warmte[[#This Row],[Datumtijd]]),MINUTE(Data_Warmte[[#This Row],[Datumtijd]]),SECOND(Data_Warmte[[#This Row],[Datumtijd]]))</f>
        <v>1816.7083333333333</v>
      </c>
      <c r="C8508" s="11">
        <v>2.8244034000000001E-4</v>
      </c>
      <c r="D8508" s="7">
        <f>Data_Warmte[[#This Row],[Fractie]]/MAX(Data_Warmte[Fractie])</f>
        <v>0.68379822388927225</v>
      </c>
    </row>
    <row r="8509" spans="1:4" x14ac:dyDescent="0.25">
      <c r="A8509" s="10">
        <v>44185.75</v>
      </c>
      <c r="B8509" s="10">
        <f>DATE(1904,MONTH(Data_Warmte[[#This Row],[Datumtijd]]),DAY(Data_Warmte[[#This Row],[Datumtijd]]))+TIME(HOUR(Data_Warmte[[#This Row],[Datumtijd]]),MINUTE(Data_Warmte[[#This Row],[Datumtijd]]),SECOND(Data_Warmte[[#This Row],[Datumtijd]]))</f>
        <v>1816.75</v>
      </c>
      <c r="C8509" s="11">
        <v>2.9247295999999996E-4</v>
      </c>
      <c r="D8509" s="7">
        <f>Data_Warmte[[#This Row],[Fractie]]/MAX(Data_Warmte[Fractie])</f>
        <v>0.70808755783128619</v>
      </c>
    </row>
    <row r="8510" spans="1:4" x14ac:dyDescent="0.25">
      <c r="A8510" s="10">
        <v>44185.791666666664</v>
      </c>
      <c r="B8510" s="10">
        <f>DATE(1904,MONTH(Data_Warmte[[#This Row],[Datumtijd]]),DAY(Data_Warmte[[#This Row],[Datumtijd]]))+TIME(HOUR(Data_Warmte[[#This Row],[Datumtijd]]),MINUTE(Data_Warmte[[#This Row],[Datumtijd]]),SECOND(Data_Warmte[[#This Row],[Datumtijd]]))</f>
        <v>1816.7916666666667</v>
      </c>
      <c r="C8510" s="11">
        <v>2.8793185999999998E-4</v>
      </c>
      <c r="D8510" s="7">
        <f>Data_Warmte[[#This Row],[Fractie]]/MAX(Data_Warmte[Fractie])</f>
        <v>0.69709339136588844</v>
      </c>
    </row>
    <row r="8511" spans="1:4" x14ac:dyDescent="0.25">
      <c r="A8511" s="10">
        <v>44185.833333333336</v>
      </c>
      <c r="B8511" s="10">
        <f>DATE(1904,MONTH(Data_Warmte[[#This Row],[Datumtijd]]),DAY(Data_Warmte[[#This Row],[Datumtijd]]))+TIME(HOUR(Data_Warmte[[#This Row],[Datumtijd]]),MINUTE(Data_Warmte[[#This Row],[Datumtijd]]),SECOND(Data_Warmte[[#This Row],[Datumtijd]]))</f>
        <v>1816.8333333333333</v>
      </c>
      <c r="C8511" s="11">
        <v>2.7653433999999999E-4</v>
      </c>
      <c r="D8511" s="7">
        <f>Data_Warmte[[#This Row],[Fractie]]/MAX(Data_Warmte[Fractie])</f>
        <v>0.66949958542179966</v>
      </c>
    </row>
    <row r="8512" spans="1:4" x14ac:dyDescent="0.25">
      <c r="A8512" s="10">
        <v>44185.875</v>
      </c>
      <c r="B8512" s="10">
        <f>DATE(1904,MONTH(Data_Warmte[[#This Row],[Datumtijd]]),DAY(Data_Warmte[[#This Row],[Datumtijd]]))+TIME(HOUR(Data_Warmte[[#This Row],[Datumtijd]]),MINUTE(Data_Warmte[[#This Row],[Datumtijd]]),SECOND(Data_Warmte[[#This Row],[Datumtijd]]))</f>
        <v>1816.875</v>
      </c>
      <c r="C8512" s="11">
        <v>2.5327306000000002E-4</v>
      </c>
      <c r="D8512" s="7">
        <f>Data_Warmte[[#This Row],[Fractie]]/MAX(Data_Warmte[Fractie])</f>
        <v>0.6131831897207074</v>
      </c>
    </row>
    <row r="8513" spans="1:4" x14ac:dyDescent="0.25">
      <c r="A8513" s="10">
        <v>44185.916666666664</v>
      </c>
      <c r="B8513" s="10">
        <f>DATE(1904,MONTH(Data_Warmte[[#This Row],[Datumtijd]]),DAY(Data_Warmte[[#This Row],[Datumtijd]]))+TIME(HOUR(Data_Warmte[[#This Row],[Datumtijd]]),MINUTE(Data_Warmte[[#This Row],[Datumtijd]]),SECOND(Data_Warmte[[#This Row],[Datumtijd]]))</f>
        <v>1816.9166666666667</v>
      </c>
      <c r="C8513" s="11">
        <v>2.1534532E-4</v>
      </c>
      <c r="D8513" s="7">
        <f>Data_Warmte[[#This Row],[Fractie]]/MAX(Data_Warmte[Fractie])</f>
        <v>0.52135876673589543</v>
      </c>
    </row>
    <row r="8514" spans="1:4" x14ac:dyDescent="0.25">
      <c r="A8514" s="10">
        <v>44185.958333333336</v>
      </c>
      <c r="B8514" s="10">
        <f>DATE(1904,MONTH(Data_Warmte[[#This Row],[Datumtijd]]),DAY(Data_Warmte[[#This Row],[Datumtijd]]))+TIME(HOUR(Data_Warmte[[#This Row],[Datumtijd]]),MINUTE(Data_Warmte[[#This Row],[Datumtijd]]),SECOND(Data_Warmte[[#This Row],[Datumtijd]]))</f>
        <v>1816.9583333333333</v>
      </c>
      <c r="C8514" s="11">
        <v>1.5784156000000002E-4</v>
      </c>
      <c r="D8514" s="7">
        <f>Data_Warmte[[#This Row],[Fractie]]/MAX(Data_Warmte[Fractie])</f>
        <v>0.38214009508667218</v>
      </c>
    </row>
    <row r="8515" spans="1:4" x14ac:dyDescent="0.25">
      <c r="A8515" s="10">
        <v>44186</v>
      </c>
      <c r="B8515" s="10">
        <f>DATE(1904,MONTH(Data_Warmte[[#This Row],[Datumtijd]]),DAY(Data_Warmte[[#This Row],[Datumtijd]]))+TIME(HOUR(Data_Warmte[[#This Row],[Datumtijd]]),MINUTE(Data_Warmte[[#This Row],[Datumtijd]]),SECOND(Data_Warmte[[#This Row],[Datumtijd]]))</f>
        <v>1817</v>
      </c>
      <c r="C8515" s="11">
        <v>9.583025E-5</v>
      </c>
      <c r="D8515" s="7">
        <f>Data_Warmte[[#This Row],[Fractie]]/MAX(Data_Warmte[Fractie])</f>
        <v>0.23200848272900726</v>
      </c>
    </row>
    <row r="8516" spans="1:4" x14ac:dyDescent="0.25">
      <c r="A8516" s="10">
        <v>44186.041666666664</v>
      </c>
      <c r="B8516" s="10">
        <f>DATE(1904,MONTH(Data_Warmte[[#This Row],[Datumtijd]]),DAY(Data_Warmte[[#This Row],[Datumtijd]]))+TIME(HOUR(Data_Warmte[[#This Row],[Datumtijd]]),MINUTE(Data_Warmte[[#This Row],[Datumtijd]]),SECOND(Data_Warmte[[#This Row],[Datumtijd]]))</f>
        <v>1817.0416666666667</v>
      </c>
      <c r="C8516" s="11">
        <v>8.1719599999999996E-5</v>
      </c>
      <c r="D8516" s="7">
        <f>Data_Warmte[[#This Row],[Fractie]]/MAX(Data_Warmte[Fractie])</f>
        <v>0.19784609145046975</v>
      </c>
    </row>
    <row r="8517" spans="1:4" x14ac:dyDescent="0.25">
      <c r="A8517" s="10">
        <v>44186.083333333336</v>
      </c>
      <c r="B8517" s="10">
        <f>DATE(1904,MONTH(Data_Warmte[[#This Row],[Datumtijd]]),DAY(Data_Warmte[[#This Row],[Datumtijd]]))+TIME(HOUR(Data_Warmte[[#This Row],[Datumtijd]]),MINUTE(Data_Warmte[[#This Row],[Datumtijd]]),SECOND(Data_Warmte[[#This Row],[Datumtijd]]))</f>
        <v>1817.0833333333333</v>
      </c>
      <c r="C8517" s="11">
        <v>8.5633199999999985E-5</v>
      </c>
      <c r="D8517" s="7">
        <f>Data_Warmte[[#This Row],[Fractie]]/MAX(Data_Warmte[Fractie])</f>
        <v>0.20732105784164834</v>
      </c>
    </row>
    <row r="8518" spans="1:4" x14ac:dyDescent="0.25">
      <c r="A8518" s="10">
        <v>44186.125</v>
      </c>
      <c r="B8518" s="10">
        <f>DATE(1904,MONTH(Data_Warmte[[#This Row],[Datumtijd]]),DAY(Data_Warmte[[#This Row],[Datumtijd]]))+TIME(HOUR(Data_Warmte[[#This Row],[Datumtijd]]),MINUTE(Data_Warmte[[#This Row],[Datumtijd]]),SECOND(Data_Warmte[[#This Row],[Datumtijd]]))</f>
        <v>1817.125</v>
      </c>
      <c r="C8518" s="11">
        <v>9.5307850000000006E-5</v>
      </c>
      <c r="D8518" s="7">
        <f>Data_Warmte[[#This Row],[Fractie]]/MAX(Data_Warmte[Fractie])</f>
        <v>0.23074373353574487</v>
      </c>
    </row>
    <row r="8519" spans="1:4" x14ac:dyDescent="0.25">
      <c r="A8519" s="10">
        <v>44186.166666666664</v>
      </c>
      <c r="B8519" s="10">
        <f>DATE(1904,MONTH(Data_Warmte[[#This Row],[Datumtijd]]),DAY(Data_Warmte[[#This Row],[Datumtijd]]))+TIME(HOUR(Data_Warmte[[#This Row],[Datumtijd]]),MINUTE(Data_Warmte[[#This Row],[Datumtijd]]),SECOND(Data_Warmte[[#This Row],[Datumtijd]]))</f>
        <v>1817.1666666666667</v>
      </c>
      <c r="C8519" s="11">
        <v>1.0727836E-4</v>
      </c>
      <c r="D8519" s="7">
        <f>Data_Warmte[[#This Row],[Fractie]]/MAX(Data_Warmte[Fractie])</f>
        <v>0.25972476888306378</v>
      </c>
    </row>
    <row r="8520" spans="1:4" x14ac:dyDescent="0.25">
      <c r="A8520" s="10">
        <v>44186.208333333336</v>
      </c>
      <c r="B8520" s="10">
        <f>DATE(1904,MONTH(Data_Warmte[[#This Row],[Datumtijd]]),DAY(Data_Warmte[[#This Row],[Datumtijd]]))+TIME(HOUR(Data_Warmte[[#This Row],[Datumtijd]]),MINUTE(Data_Warmte[[#This Row],[Datumtijd]]),SECOND(Data_Warmte[[#This Row],[Datumtijd]]))</f>
        <v>1817.2083333333333</v>
      </c>
      <c r="C8520" s="11">
        <v>1.3131702000000002E-4</v>
      </c>
      <c r="D8520" s="7">
        <f>Data_Warmte[[#This Row],[Fractie]]/MAX(Data_Warmte[Fractie])</f>
        <v>0.31792322953028612</v>
      </c>
    </row>
    <row r="8521" spans="1:4" x14ac:dyDescent="0.25">
      <c r="A8521" s="10">
        <v>44186.25</v>
      </c>
      <c r="B8521" s="10">
        <f>DATE(1904,MONTH(Data_Warmte[[#This Row],[Datumtijd]]),DAY(Data_Warmte[[#This Row],[Datumtijd]]))+TIME(HOUR(Data_Warmte[[#This Row],[Datumtijd]]),MINUTE(Data_Warmte[[#This Row],[Datumtijd]]),SECOND(Data_Warmte[[#This Row],[Datumtijd]]))</f>
        <v>1817.25</v>
      </c>
      <c r="C8521" s="11">
        <v>1.8999734000000001E-4</v>
      </c>
      <c r="D8521" s="7">
        <f>Data_Warmte[[#This Row],[Fractie]]/MAX(Data_Warmte[Fractie])</f>
        <v>0.4599903952660806</v>
      </c>
    </row>
    <row r="8522" spans="1:4" x14ac:dyDescent="0.25">
      <c r="A8522" s="10">
        <v>44186.291666666664</v>
      </c>
      <c r="B8522" s="10">
        <f>DATE(1904,MONTH(Data_Warmte[[#This Row],[Datumtijd]]),DAY(Data_Warmte[[#This Row],[Datumtijd]]))+TIME(HOUR(Data_Warmte[[#This Row],[Datumtijd]]),MINUTE(Data_Warmte[[#This Row],[Datumtijd]]),SECOND(Data_Warmte[[#This Row],[Datumtijd]]))</f>
        <v>1817.2916666666667</v>
      </c>
      <c r="C8522" s="11">
        <v>2.7094064999999996E-4</v>
      </c>
      <c r="D8522" s="7">
        <f>Data_Warmte[[#This Row],[Fractie]]/MAX(Data_Warmte[Fractie])</f>
        <v>0.65595706069963278</v>
      </c>
    </row>
    <row r="8523" spans="1:4" x14ac:dyDescent="0.25">
      <c r="A8523" s="10">
        <v>44186.333333333336</v>
      </c>
      <c r="B8523" s="10">
        <f>DATE(1904,MONTH(Data_Warmte[[#This Row],[Datumtijd]]),DAY(Data_Warmte[[#This Row],[Datumtijd]]))+TIME(HOUR(Data_Warmte[[#This Row],[Datumtijd]]),MINUTE(Data_Warmte[[#This Row],[Datumtijd]]),SECOND(Data_Warmte[[#This Row],[Datumtijd]]))</f>
        <v>1817.3333333333333</v>
      </c>
      <c r="C8523" s="11">
        <v>3.2898200000000002E-4</v>
      </c>
      <c r="D8523" s="7">
        <f>Data_Warmte[[#This Row],[Fractie]]/MAX(Data_Warmte[Fractie])</f>
        <v>0.79647725707857664</v>
      </c>
    </row>
    <row r="8524" spans="1:4" x14ac:dyDescent="0.25">
      <c r="A8524" s="10">
        <v>44186.375</v>
      </c>
      <c r="B8524" s="10">
        <f>DATE(1904,MONTH(Data_Warmte[[#This Row],[Datumtijd]]),DAY(Data_Warmte[[#This Row],[Datumtijd]]))+TIME(HOUR(Data_Warmte[[#This Row],[Datumtijd]]),MINUTE(Data_Warmte[[#This Row],[Datumtijd]]),SECOND(Data_Warmte[[#This Row],[Datumtijd]]))</f>
        <v>1817.375</v>
      </c>
      <c r="C8524" s="11">
        <v>3.512818E-4</v>
      </c>
      <c r="D8524" s="7">
        <f>Data_Warmte[[#This Row],[Fractie]]/MAX(Data_Warmte[Fractie])</f>
        <v>0.8504658751105687</v>
      </c>
    </row>
    <row r="8525" spans="1:4" x14ac:dyDescent="0.25">
      <c r="A8525" s="10">
        <v>44186.416666666664</v>
      </c>
      <c r="B8525" s="10">
        <f>DATE(1904,MONTH(Data_Warmte[[#This Row],[Datumtijd]]),DAY(Data_Warmte[[#This Row],[Datumtijd]]))+TIME(HOUR(Data_Warmte[[#This Row],[Datumtijd]]),MINUTE(Data_Warmte[[#This Row],[Datumtijd]]),SECOND(Data_Warmte[[#This Row],[Datumtijd]]))</f>
        <v>1817.4166666666667</v>
      </c>
      <c r="C8525" s="11">
        <v>3.4850837999999998E-4</v>
      </c>
      <c r="D8525" s="7">
        <f>Data_Warmte[[#This Row],[Fractie]]/MAX(Data_Warmte[Fractie])</f>
        <v>0.84375132551719623</v>
      </c>
    </row>
    <row r="8526" spans="1:4" x14ac:dyDescent="0.25">
      <c r="A8526" s="10">
        <v>44186.458333333336</v>
      </c>
      <c r="B8526" s="10">
        <f>DATE(1904,MONTH(Data_Warmte[[#This Row],[Datumtijd]]),DAY(Data_Warmte[[#This Row],[Datumtijd]]))+TIME(HOUR(Data_Warmte[[#This Row],[Datumtijd]]),MINUTE(Data_Warmte[[#This Row],[Datumtijd]]),SECOND(Data_Warmte[[#This Row],[Datumtijd]]))</f>
        <v>1817.4583333333333</v>
      </c>
      <c r="C8526" s="11">
        <v>3.1546755999999998E-4</v>
      </c>
      <c r="D8526" s="7">
        <f>Data_Warmte[[#This Row],[Fractie]]/MAX(Data_Warmte[Fractie])</f>
        <v>0.76375831165860519</v>
      </c>
    </row>
    <row r="8527" spans="1:4" x14ac:dyDescent="0.25">
      <c r="A8527" s="10">
        <v>44186.5</v>
      </c>
      <c r="B8527" s="10">
        <f>DATE(1904,MONTH(Data_Warmte[[#This Row],[Datumtijd]]),DAY(Data_Warmte[[#This Row],[Datumtijd]]))+TIME(HOUR(Data_Warmte[[#This Row],[Datumtijd]]),MINUTE(Data_Warmte[[#This Row],[Datumtijd]]),SECOND(Data_Warmte[[#This Row],[Datumtijd]]))</f>
        <v>1817.5</v>
      </c>
      <c r="C8527" s="11">
        <v>2.9154883999999999E-4</v>
      </c>
      <c r="D8527" s="7">
        <f>Data_Warmte[[#This Row],[Fractie]]/MAX(Data_Warmte[Fractie])</f>
        <v>0.70585023006620662</v>
      </c>
    </row>
    <row r="8528" spans="1:4" x14ac:dyDescent="0.25">
      <c r="A8528" s="10">
        <v>44186.541666666664</v>
      </c>
      <c r="B8528" s="10">
        <f>DATE(1904,MONTH(Data_Warmte[[#This Row],[Datumtijd]]),DAY(Data_Warmte[[#This Row],[Datumtijd]]))+TIME(HOUR(Data_Warmte[[#This Row],[Datumtijd]]),MINUTE(Data_Warmte[[#This Row],[Datumtijd]]),SECOND(Data_Warmte[[#This Row],[Datumtijd]]))</f>
        <v>1817.5416666666667</v>
      </c>
      <c r="C8528" s="11">
        <v>2.7787385000000001E-4</v>
      </c>
      <c r="D8528" s="7">
        <f>Data_Warmte[[#This Row],[Fractie]]/MAX(Data_Warmte[Fractie])</f>
        <v>0.67274258732047298</v>
      </c>
    </row>
    <row r="8529" spans="1:4" x14ac:dyDescent="0.25">
      <c r="A8529" s="10">
        <v>44186.583333333336</v>
      </c>
      <c r="B8529" s="10">
        <f>DATE(1904,MONTH(Data_Warmte[[#This Row],[Datumtijd]]),DAY(Data_Warmte[[#This Row],[Datumtijd]]))+TIME(HOUR(Data_Warmte[[#This Row],[Datumtijd]]),MINUTE(Data_Warmte[[#This Row],[Datumtijd]]),SECOND(Data_Warmte[[#This Row],[Datumtijd]]))</f>
        <v>1817.5833333333333</v>
      </c>
      <c r="C8529" s="11">
        <v>2.7258034000000002E-4</v>
      </c>
      <c r="D8529" s="7">
        <f>Data_Warmte[[#This Row],[Fractie]]/MAX(Data_Warmte[Fractie])</f>
        <v>0.65992680917723712</v>
      </c>
    </row>
    <row r="8530" spans="1:4" x14ac:dyDescent="0.25">
      <c r="A8530" s="10">
        <v>44186.625</v>
      </c>
      <c r="B8530" s="10">
        <f>DATE(1904,MONTH(Data_Warmte[[#This Row],[Datumtijd]]),DAY(Data_Warmte[[#This Row],[Datumtijd]]))+TIME(HOUR(Data_Warmte[[#This Row],[Datumtijd]]),MINUTE(Data_Warmte[[#This Row],[Datumtijd]]),SECOND(Data_Warmte[[#This Row],[Datumtijd]]))</f>
        <v>1817.625</v>
      </c>
      <c r="C8530" s="11">
        <v>2.7669365999999997E-4</v>
      </c>
      <c r="D8530" s="7">
        <f>Data_Warmte[[#This Row],[Fractie]]/MAX(Data_Warmte[Fractie])</f>
        <v>0.66988530487331288</v>
      </c>
    </row>
    <row r="8531" spans="1:4" x14ac:dyDescent="0.25">
      <c r="A8531" s="10">
        <v>44186.666666666664</v>
      </c>
      <c r="B8531" s="10">
        <f>DATE(1904,MONTH(Data_Warmte[[#This Row],[Datumtijd]]),DAY(Data_Warmte[[#This Row],[Datumtijd]]))+TIME(HOUR(Data_Warmte[[#This Row],[Datumtijd]]),MINUTE(Data_Warmte[[#This Row],[Datumtijd]]),SECOND(Data_Warmte[[#This Row],[Datumtijd]]))</f>
        <v>1817.6666666666667</v>
      </c>
      <c r="C8531" s="11">
        <v>2.9495791000000004E-4</v>
      </c>
      <c r="D8531" s="7">
        <f>Data_Warmte[[#This Row],[Fractie]]/MAX(Data_Warmte[Fractie])</f>
        <v>0.71410371117699356</v>
      </c>
    </row>
    <row r="8532" spans="1:4" x14ac:dyDescent="0.25">
      <c r="A8532" s="10">
        <v>44186.708333333336</v>
      </c>
      <c r="B8532" s="10">
        <f>DATE(1904,MONTH(Data_Warmte[[#This Row],[Datumtijd]]),DAY(Data_Warmte[[#This Row],[Datumtijd]]))+TIME(HOUR(Data_Warmte[[#This Row],[Datumtijd]]),MINUTE(Data_Warmte[[#This Row],[Datumtijd]]),SECOND(Data_Warmte[[#This Row],[Datumtijd]]))</f>
        <v>1817.7083333333333</v>
      </c>
      <c r="C8532" s="11">
        <v>3.2925644999999998E-4</v>
      </c>
      <c r="D8532" s="7">
        <f>Data_Warmte[[#This Row],[Fractie]]/MAX(Data_Warmte[Fractie])</f>
        <v>0.79714171040187454</v>
      </c>
    </row>
    <row r="8533" spans="1:4" x14ac:dyDescent="0.25">
      <c r="A8533" s="10">
        <v>44186.75</v>
      </c>
      <c r="B8533" s="10">
        <f>DATE(1904,MONTH(Data_Warmte[[#This Row],[Datumtijd]]),DAY(Data_Warmte[[#This Row],[Datumtijd]]))+TIME(HOUR(Data_Warmte[[#This Row],[Datumtijd]]),MINUTE(Data_Warmte[[#This Row],[Datumtijd]]),SECOND(Data_Warmte[[#This Row],[Datumtijd]]))</f>
        <v>1817.75</v>
      </c>
      <c r="C8533" s="11">
        <v>3.4614388000000004E-4</v>
      </c>
      <c r="D8533" s="7">
        <f>Data_Warmte[[#This Row],[Fractie]]/MAX(Data_Warmte[Fractie])</f>
        <v>0.83802678595466007</v>
      </c>
    </row>
    <row r="8534" spans="1:4" x14ac:dyDescent="0.25">
      <c r="A8534" s="10">
        <v>44186.791666666664</v>
      </c>
      <c r="B8534" s="10">
        <f>DATE(1904,MONTH(Data_Warmte[[#This Row],[Datumtijd]]),DAY(Data_Warmte[[#This Row],[Datumtijd]]))+TIME(HOUR(Data_Warmte[[#This Row],[Datumtijd]]),MINUTE(Data_Warmte[[#This Row],[Datumtijd]]),SECOND(Data_Warmte[[#This Row],[Datumtijd]]))</f>
        <v>1817.7916666666667</v>
      </c>
      <c r="C8534" s="11">
        <v>3.3064991999999993E-4</v>
      </c>
      <c r="D8534" s="7">
        <f>Data_Warmte[[#This Row],[Fractie]]/MAX(Data_Warmte[Fractie])</f>
        <v>0.80051535140175056</v>
      </c>
    </row>
    <row r="8535" spans="1:4" x14ac:dyDescent="0.25">
      <c r="A8535" s="10">
        <v>44186.833333333336</v>
      </c>
      <c r="B8535" s="10">
        <f>DATE(1904,MONTH(Data_Warmte[[#This Row],[Datumtijd]]),DAY(Data_Warmte[[#This Row],[Datumtijd]]))+TIME(HOUR(Data_Warmte[[#This Row],[Datumtijd]]),MINUTE(Data_Warmte[[#This Row],[Datumtijd]]),SECOND(Data_Warmte[[#This Row],[Datumtijd]]))</f>
        <v>1817.8333333333333</v>
      </c>
      <c r="C8535" s="11">
        <v>3.1720750999999998E-4</v>
      </c>
      <c r="D8535" s="7">
        <f>Data_Warmte[[#This Row],[Fractie]]/MAX(Data_Warmte[Fractie])</f>
        <v>0.76797079320304795</v>
      </c>
    </row>
    <row r="8536" spans="1:4" x14ac:dyDescent="0.25">
      <c r="A8536" s="10">
        <v>44186.875</v>
      </c>
      <c r="B8536" s="10">
        <f>DATE(1904,MONTH(Data_Warmte[[#This Row],[Datumtijd]]),DAY(Data_Warmte[[#This Row],[Datumtijd]]))+TIME(HOUR(Data_Warmte[[#This Row],[Datumtijd]]),MINUTE(Data_Warmte[[#This Row],[Datumtijd]]),SECOND(Data_Warmte[[#This Row],[Datumtijd]]))</f>
        <v>1817.875</v>
      </c>
      <c r="C8536" s="11">
        <v>2.8280125000000004E-4</v>
      </c>
      <c r="D8536" s="7">
        <f>Data_Warmte[[#This Row],[Fractie]]/MAX(Data_Warmte[Fractie])</f>
        <v>0.68467199998295603</v>
      </c>
    </row>
    <row r="8537" spans="1:4" x14ac:dyDescent="0.25">
      <c r="A8537" s="10">
        <v>44186.916666666664</v>
      </c>
      <c r="B8537" s="10">
        <f>DATE(1904,MONTH(Data_Warmte[[#This Row],[Datumtijd]]),DAY(Data_Warmte[[#This Row],[Datumtijd]]))+TIME(HOUR(Data_Warmte[[#This Row],[Datumtijd]]),MINUTE(Data_Warmte[[#This Row],[Datumtijd]]),SECOND(Data_Warmte[[#This Row],[Datumtijd]]))</f>
        <v>1817.9166666666667</v>
      </c>
      <c r="C8537" s="11">
        <v>2.3868659999999999E-4</v>
      </c>
      <c r="D8537" s="7">
        <f>Data_Warmte[[#This Row],[Fractie]]/MAX(Data_Warmte[Fractie])</f>
        <v>0.57786884531497573</v>
      </c>
    </row>
    <row r="8538" spans="1:4" x14ac:dyDescent="0.25">
      <c r="A8538" s="10">
        <v>44186.958333333336</v>
      </c>
      <c r="B8538" s="10">
        <f>DATE(1904,MONTH(Data_Warmte[[#This Row],[Datumtijd]]),DAY(Data_Warmte[[#This Row],[Datumtijd]]))+TIME(HOUR(Data_Warmte[[#This Row],[Datumtijd]]),MINUTE(Data_Warmte[[#This Row],[Datumtijd]]),SECOND(Data_Warmte[[#This Row],[Datumtijd]]))</f>
        <v>1817.9583333333333</v>
      </c>
      <c r="C8538" s="11">
        <v>1.7062688000000001E-4</v>
      </c>
      <c r="D8538" s="7">
        <f>Data_Warmte[[#This Row],[Fractie]]/MAX(Data_Warmte[Fractie])</f>
        <v>0.41309381475665974</v>
      </c>
    </row>
    <row r="8539" spans="1:4" x14ac:dyDescent="0.25">
      <c r="A8539" s="10">
        <v>44187</v>
      </c>
      <c r="B8539" s="10">
        <f>DATE(1904,MONTH(Data_Warmte[[#This Row],[Datumtijd]]),DAY(Data_Warmte[[#This Row],[Datumtijd]]))+TIME(HOUR(Data_Warmte[[#This Row],[Datumtijd]]),MINUTE(Data_Warmte[[#This Row],[Datumtijd]]),SECOND(Data_Warmte[[#This Row],[Datumtijd]]))</f>
        <v>1818</v>
      </c>
      <c r="C8539" s="11">
        <v>1.02175E-4</v>
      </c>
      <c r="D8539" s="7">
        <f>Data_Warmte[[#This Row],[Fractie]]/MAX(Data_Warmte[Fractie])</f>
        <v>0.24736935073044594</v>
      </c>
    </row>
    <row r="8540" spans="1:4" x14ac:dyDescent="0.25">
      <c r="A8540" s="10">
        <v>44187.041666666664</v>
      </c>
      <c r="B8540" s="10">
        <f>DATE(1904,MONTH(Data_Warmte[[#This Row],[Datumtijd]]),DAY(Data_Warmte[[#This Row],[Datumtijd]]))+TIME(HOUR(Data_Warmte[[#This Row],[Datumtijd]]),MINUTE(Data_Warmte[[#This Row],[Datumtijd]]),SECOND(Data_Warmte[[#This Row],[Datumtijd]]))</f>
        <v>1818.0416666666667</v>
      </c>
      <c r="C8540" s="11">
        <v>7.9284559999999994E-5</v>
      </c>
      <c r="D8540" s="7">
        <f>Data_Warmte[[#This Row],[Fractie]]/MAX(Data_Warmte[Fractie])</f>
        <v>0.1919507720102675</v>
      </c>
    </row>
    <row r="8541" spans="1:4" x14ac:dyDescent="0.25">
      <c r="A8541" s="10">
        <v>44187.083333333336</v>
      </c>
      <c r="B8541" s="10">
        <f>DATE(1904,MONTH(Data_Warmte[[#This Row],[Datumtijd]]),DAY(Data_Warmte[[#This Row],[Datumtijd]]))+TIME(HOUR(Data_Warmte[[#This Row],[Datumtijd]]),MINUTE(Data_Warmte[[#This Row],[Datumtijd]]),SECOND(Data_Warmte[[#This Row],[Datumtijd]]))</f>
        <v>1818.0833333333333</v>
      </c>
      <c r="C8541" s="11">
        <v>8.2313199999999997E-5</v>
      </c>
      <c r="D8541" s="7">
        <f>Data_Warmte[[#This Row],[Fractie]]/MAX(Data_Warmte[Fractie])</f>
        <v>0.19928321840514157</v>
      </c>
    </row>
    <row r="8542" spans="1:4" x14ac:dyDescent="0.25">
      <c r="A8542" s="10">
        <v>44187.125</v>
      </c>
      <c r="B8542" s="10">
        <f>DATE(1904,MONTH(Data_Warmte[[#This Row],[Datumtijd]]),DAY(Data_Warmte[[#This Row],[Datumtijd]]))+TIME(HOUR(Data_Warmte[[#This Row],[Datumtijd]]),MINUTE(Data_Warmte[[#This Row],[Datumtijd]]),SECOND(Data_Warmte[[#This Row],[Datumtijd]]))</f>
        <v>1818.125</v>
      </c>
      <c r="C8542" s="11">
        <v>9.1034139999999992E-5</v>
      </c>
      <c r="D8542" s="7">
        <f>Data_Warmte[[#This Row],[Fractie]]/MAX(Data_Warmte[Fractie])</f>
        <v>0.22039692787966247</v>
      </c>
    </row>
    <row r="8543" spans="1:4" x14ac:dyDescent="0.25">
      <c r="A8543" s="10">
        <v>44187.166666666664</v>
      </c>
      <c r="B8543" s="10">
        <f>DATE(1904,MONTH(Data_Warmte[[#This Row],[Datumtijd]]),DAY(Data_Warmte[[#This Row],[Datumtijd]]))+TIME(HOUR(Data_Warmte[[#This Row],[Datumtijd]]),MINUTE(Data_Warmte[[#This Row],[Datumtijd]]),SECOND(Data_Warmte[[#This Row],[Datumtijd]]))</f>
        <v>1818.1666666666667</v>
      </c>
      <c r="C8543" s="11">
        <v>1.0164997E-4</v>
      </c>
      <c r="D8543" s="7">
        <f>Data_Warmte[[#This Row],[Fractie]]/MAX(Data_Warmte[Fractie])</f>
        <v>0.24609823421256968</v>
      </c>
    </row>
    <row r="8544" spans="1:4" x14ac:dyDescent="0.25">
      <c r="A8544" s="10">
        <v>44187.208333333336</v>
      </c>
      <c r="B8544" s="10">
        <f>DATE(1904,MONTH(Data_Warmte[[#This Row],[Datumtijd]]),DAY(Data_Warmte[[#This Row],[Datumtijd]]))+TIME(HOUR(Data_Warmte[[#This Row],[Datumtijd]]),MINUTE(Data_Warmte[[#This Row],[Datumtijd]]),SECOND(Data_Warmte[[#This Row],[Datumtijd]]))</f>
        <v>1818.2083333333333</v>
      </c>
      <c r="C8544" s="11">
        <v>1.2434046E-4</v>
      </c>
      <c r="D8544" s="7">
        <f>Data_Warmte[[#This Row],[Fractie]]/MAX(Data_Warmte[Fractie])</f>
        <v>0.30103272678957654</v>
      </c>
    </row>
    <row r="8545" spans="1:4" x14ac:dyDescent="0.25">
      <c r="A8545" s="10">
        <v>44187.25</v>
      </c>
      <c r="B8545" s="10">
        <f>DATE(1904,MONTH(Data_Warmte[[#This Row],[Datumtijd]]),DAY(Data_Warmte[[#This Row],[Datumtijd]]))+TIME(HOUR(Data_Warmte[[#This Row],[Datumtijd]]),MINUTE(Data_Warmte[[#This Row],[Datumtijd]]),SECOND(Data_Warmte[[#This Row],[Datumtijd]]))</f>
        <v>1818.25</v>
      </c>
      <c r="C8545" s="11">
        <v>1.7904117999999999E-4</v>
      </c>
      <c r="D8545" s="7">
        <f>Data_Warmte[[#This Row],[Fractie]]/MAX(Data_Warmte[Fractie])</f>
        <v>0.43346513775985218</v>
      </c>
    </row>
    <row r="8546" spans="1:4" x14ac:dyDescent="0.25">
      <c r="A8546" s="10">
        <v>44187.291666666664</v>
      </c>
      <c r="B8546" s="10">
        <f>DATE(1904,MONTH(Data_Warmte[[#This Row],[Datumtijd]]),DAY(Data_Warmte[[#This Row],[Datumtijd]]))+TIME(HOUR(Data_Warmte[[#This Row],[Datumtijd]]),MINUTE(Data_Warmte[[#This Row],[Datumtijd]]),SECOND(Data_Warmte[[#This Row],[Datumtijd]]))</f>
        <v>1818.2916666666667</v>
      </c>
      <c r="C8546" s="11">
        <v>2.576686E-4</v>
      </c>
      <c r="D8546" s="7">
        <f>Data_Warmte[[#This Row],[Fractie]]/MAX(Data_Warmte[Fractie])</f>
        <v>0.62382495018960582</v>
      </c>
    </row>
    <row r="8547" spans="1:4" x14ac:dyDescent="0.25">
      <c r="A8547" s="10">
        <v>44187.333333333336</v>
      </c>
      <c r="B8547" s="10">
        <f>DATE(1904,MONTH(Data_Warmte[[#This Row],[Datumtijd]]),DAY(Data_Warmte[[#This Row],[Datumtijd]]))+TIME(HOUR(Data_Warmte[[#This Row],[Datumtijd]]),MINUTE(Data_Warmte[[#This Row],[Datumtijd]]),SECOND(Data_Warmte[[#This Row],[Datumtijd]]))</f>
        <v>1818.3333333333333</v>
      </c>
      <c r="C8547" s="11">
        <v>3.1392079999999998E-4</v>
      </c>
      <c r="D8547" s="7">
        <f>Data_Warmte[[#This Row],[Fractie]]/MAX(Data_Warmte[Fractie])</f>
        <v>0.76001355005414395</v>
      </c>
    </row>
    <row r="8548" spans="1:4" x14ac:dyDescent="0.25">
      <c r="A8548" s="10">
        <v>44187.375</v>
      </c>
      <c r="B8548" s="10">
        <f>DATE(1904,MONTH(Data_Warmte[[#This Row],[Datumtijd]]),DAY(Data_Warmte[[#This Row],[Datumtijd]]))+TIME(HOUR(Data_Warmte[[#This Row],[Datumtijd]]),MINUTE(Data_Warmte[[#This Row],[Datumtijd]]),SECOND(Data_Warmte[[#This Row],[Datumtijd]]))</f>
        <v>1818.375</v>
      </c>
      <c r="C8548" s="11">
        <v>3.3622082999999997E-4</v>
      </c>
      <c r="D8548" s="7">
        <f>Data_Warmte[[#This Row],[Fractie]]/MAX(Data_Warmte[Fractie])</f>
        <v>0.81400272492441039</v>
      </c>
    </row>
    <row r="8549" spans="1:4" x14ac:dyDescent="0.25">
      <c r="A8549" s="10">
        <v>44187.416666666664</v>
      </c>
      <c r="B8549" s="10">
        <f>DATE(1904,MONTH(Data_Warmte[[#This Row],[Datumtijd]]),DAY(Data_Warmte[[#This Row],[Datumtijd]]))+TIME(HOUR(Data_Warmte[[#This Row],[Datumtijd]]),MINUTE(Data_Warmte[[#This Row],[Datumtijd]]),SECOND(Data_Warmte[[#This Row],[Datumtijd]]))</f>
        <v>1818.4166666666667</v>
      </c>
      <c r="C8549" s="11">
        <v>3.3312054000000002E-4</v>
      </c>
      <c r="D8549" s="7">
        <f>Data_Warmte[[#This Row],[Fractie]]/MAX(Data_Warmte[Fractie])</f>
        <v>0.80649681130193829</v>
      </c>
    </row>
    <row r="8550" spans="1:4" x14ac:dyDescent="0.25">
      <c r="A8550" s="10">
        <v>44187.458333333336</v>
      </c>
      <c r="B8550" s="10">
        <f>DATE(1904,MONTH(Data_Warmte[[#This Row],[Datumtijd]]),DAY(Data_Warmte[[#This Row],[Datumtijd]]))+TIME(HOUR(Data_Warmte[[#This Row],[Datumtijd]]),MINUTE(Data_Warmte[[#This Row],[Datumtijd]]),SECOND(Data_Warmte[[#This Row],[Datumtijd]]))</f>
        <v>1818.4583333333333</v>
      </c>
      <c r="C8550" s="11">
        <v>3.024166E-4</v>
      </c>
      <c r="D8550" s="7">
        <f>Data_Warmte[[#This Row],[Fractie]]/MAX(Data_Warmte[Fractie])</f>
        <v>0.73216146799225812</v>
      </c>
    </row>
    <row r="8551" spans="1:4" x14ac:dyDescent="0.25">
      <c r="A8551" s="10">
        <v>44187.5</v>
      </c>
      <c r="B8551" s="10">
        <f>DATE(1904,MONTH(Data_Warmte[[#This Row],[Datumtijd]]),DAY(Data_Warmte[[#This Row],[Datumtijd]]))+TIME(HOUR(Data_Warmte[[#This Row],[Datumtijd]]),MINUTE(Data_Warmte[[#This Row],[Datumtijd]]),SECOND(Data_Warmte[[#This Row],[Datumtijd]]))</f>
        <v>1818.5</v>
      </c>
      <c r="C8551" s="11">
        <v>2.8182925999999998E-4</v>
      </c>
      <c r="D8551" s="7">
        <f>Data_Warmte[[#This Row],[Fractie]]/MAX(Data_Warmte[Fractie])</f>
        <v>0.68231877722575995</v>
      </c>
    </row>
    <row r="8552" spans="1:4" x14ac:dyDescent="0.25">
      <c r="A8552" s="10">
        <v>44187.541666666664</v>
      </c>
      <c r="B8552" s="10">
        <f>DATE(1904,MONTH(Data_Warmte[[#This Row],[Datumtijd]]),DAY(Data_Warmte[[#This Row],[Datumtijd]]))+TIME(HOUR(Data_Warmte[[#This Row],[Datumtijd]]),MINUTE(Data_Warmte[[#This Row],[Datumtijd]]),SECOND(Data_Warmte[[#This Row],[Datumtijd]]))</f>
        <v>1818.5416666666667</v>
      </c>
      <c r="C8552" s="11">
        <v>2.6665655000000001E-4</v>
      </c>
      <c r="D8552" s="7">
        <f>Data_Warmte[[#This Row],[Fractie]]/MAX(Data_Warmte[Fractie])</f>
        <v>0.64558510047977191</v>
      </c>
    </row>
    <row r="8553" spans="1:4" x14ac:dyDescent="0.25">
      <c r="A8553" s="10">
        <v>44187.583333333336</v>
      </c>
      <c r="B8553" s="10">
        <f>DATE(1904,MONTH(Data_Warmte[[#This Row],[Datumtijd]]),DAY(Data_Warmte[[#This Row],[Datumtijd]]))+TIME(HOUR(Data_Warmte[[#This Row],[Datumtijd]]),MINUTE(Data_Warmte[[#This Row],[Datumtijd]]),SECOND(Data_Warmte[[#This Row],[Datumtijd]]))</f>
        <v>1818.5833333333333</v>
      </c>
      <c r="C8553" s="11">
        <v>2.6113607000000002E-4</v>
      </c>
      <c r="D8553" s="7">
        <f>Data_Warmte[[#This Row],[Fractie]]/MAX(Data_Warmte[Fractie])</f>
        <v>0.63221981980132402</v>
      </c>
    </row>
    <row r="8554" spans="1:4" x14ac:dyDescent="0.25">
      <c r="A8554" s="10">
        <v>44187.625</v>
      </c>
      <c r="B8554" s="10">
        <f>DATE(1904,MONTH(Data_Warmte[[#This Row],[Datumtijd]]),DAY(Data_Warmte[[#This Row],[Datumtijd]]))+TIME(HOUR(Data_Warmte[[#This Row],[Datumtijd]]),MINUTE(Data_Warmte[[#This Row],[Datumtijd]]),SECOND(Data_Warmte[[#This Row],[Datumtijd]]))</f>
        <v>1818.625</v>
      </c>
      <c r="C8554" s="11">
        <v>2.6512708000000004E-4</v>
      </c>
      <c r="D8554" s="7">
        <f>Data_Warmte[[#This Row],[Fractie]]/MAX(Data_Warmte[Fractie])</f>
        <v>0.64188219858731599</v>
      </c>
    </row>
    <row r="8555" spans="1:4" x14ac:dyDescent="0.25">
      <c r="A8555" s="10">
        <v>44187.666666666664</v>
      </c>
      <c r="B8555" s="10">
        <f>DATE(1904,MONTH(Data_Warmte[[#This Row],[Datumtijd]]),DAY(Data_Warmte[[#This Row],[Datumtijd]]))+TIME(HOUR(Data_Warmte[[#This Row],[Datumtijd]]),MINUTE(Data_Warmte[[#This Row],[Datumtijd]]),SECOND(Data_Warmte[[#This Row],[Datumtijd]]))</f>
        <v>1818.6666666666667</v>
      </c>
      <c r="C8555" s="11">
        <v>2.8240162000000001E-4</v>
      </c>
      <c r="D8555" s="7">
        <f>Data_Warmte[[#This Row],[Fractie]]/MAX(Data_Warmte[Fractie])</f>
        <v>0.68370448137632611</v>
      </c>
    </row>
    <row r="8556" spans="1:4" x14ac:dyDescent="0.25">
      <c r="A8556" s="10">
        <v>44187.708333333336</v>
      </c>
      <c r="B8556" s="10">
        <f>DATE(1904,MONTH(Data_Warmte[[#This Row],[Datumtijd]]),DAY(Data_Warmte[[#This Row],[Datumtijd]]))+TIME(HOUR(Data_Warmte[[#This Row],[Datumtijd]]),MINUTE(Data_Warmte[[#This Row],[Datumtijd]]),SECOND(Data_Warmte[[#This Row],[Datumtijd]]))</f>
        <v>1818.7083333333333</v>
      </c>
      <c r="C8556" s="11">
        <v>3.1481525E-4</v>
      </c>
      <c r="D8556" s="7">
        <f>Data_Warmte[[#This Row],[Fractie]]/MAX(Data_Warmte[Fractie])</f>
        <v>0.76217904568184991</v>
      </c>
    </row>
    <row r="8557" spans="1:4" x14ac:dyDescent="0.25">
      <c r="A8557" s="10">
        <v>44187.75</v>
      </c>
      <c r="B8557" s="10">
        <f>DATE(1904,MONTH(Data_Warmte[[#This Row],[Datumtijd]]),DAY(Data_Warmte[[#This Row],[Datumtijd]]))+TIME(HOUR(Data_Warmte[[#This Row],[Datumtijd]]),MINUTE(Data_Warmte[[#This Row],[Datumtijd]]),SECOND(Data_Warmte[[#This Row],[Datumtijd]]))</f>
        <v>1818.75</v>
      </c>
      <c r="C8557" s="11">
        <v>3.3367822E-4</v>
      </c>
      <c r="D8557" s="7">
        <f>Data_Warmte[[#This Row],[Fractie]]/MAX(Data_Warmte[Fractie])</f>
        <v>0.80784697464439337</v>
      </c>
    </row>
    <row r="8558" spans="1:4" x14ac:dyDescent="0.25">
      <c r="A8558" s="10">
        <v>44187.791666666664</v>
      </c>
      <c r="B8558" s="10">
        <f>DATE(1904,MONTH(Data_Warmte[[#This Row],[Datumtijd]]),DAY(Data_Warmte[[#This Row],[Datumtijd]]))+TIME(HOUR(Data_Warmte[[#This Row],[Datumtijd]]),MINUTE(Data_Warmte[[#This Row],[Datumtijd]]),SECOND(Data_Warmte[[#This Row],[Datumtijd]]))</f>
        <v>1818.7916666666667</v>
      </c>
      <c r="C8558" s="11">
        <v>3.1826952000000002E-4</v>
      </c>
      <c r="D8558" s="7">
        <f>Data_Warmte[[#This Row],[Fractie]]/MAX(Data_Warmte[Fractie])</f>
        <v>0.77054195761870004</v>
      </c>
    </row>
    <row r="8559" spans="1:4" x14ac:dyDescent="0.25">
      <c r="A8559" s="10">
        <v>44187.833333333336</v>
      </c>
      <c r="B8559" s="10">
        <f>DATE(1904,MONTH(Data_Warmte[[#This Row],[Datumtijd]]),DAY(Data_Warmte[[#This Row],[Datumtijd]]))+TIME(HOUR(Data_Warmte[[#This Row],[Datumtijd]]),MINUTE(Data_Warmte[[#This Row],[Datumtijd]]),SECOND(Data_Warmte[[#This Row],[Datumtijd]]))</f>
        <v>1818.8333333333333</v>
      </c>
      <c r="C8559" s="11">
        <v>3.0576574999999998E-4</v>
      </c>
      <c r="D8559" s="7">
        <f>Data_Warmte[[#This Row],[Fractie]]/MAX(Data_Warmte[Fractie])</f>
        <v>0.74026988062743182</v>
      </c>
    </row>
    <row r="8560" spans="1:4" x14ac:dyDescent="0.25">
      <c r="A8560" s="10">
        <v>44187.875</v>
      </c>
      <c r="B8560" s="10">
        <f>DATE(1904,MONTH(Data_Warmte[[#This Row],[Datumtijd]]),DAY(Data_Warmte[[#This Row],[Datumtijd]]))+TIME(HOUR(Data_Warmte[[#This Row],[Datumtijd]]),MINUTE(Data_Warmte[[#This Row],[Datumtijd]]),SECOND(Data_Warmte[[#This Row],[Datumtijd]]))</f>
        <v>1818.875</v>
      </c>
      <c r="C8560" s="11">
        <v>2.7393175000000003E-4</v>
      </c>
      <c r="D8560" s="7">
        <f>Data_Warmte[[#This Row],[Fractie]]/MAX(Data_Warmte[Fractie])</f>
        <v>0.66319862140401109</v>
      </c>
    </row>
    <row r="8561" spans="1:4" x14ac:dyDescent="0.25">
      <c r="A8561" s="10">
        <v>44187.916666666664</v>
      </c>
      <c r="B8561" s="10">
        <f>DATE(1904,MONTH(Data_Warmte[[#This Row],[Datumtijd]]),DAY(Data_Warmte[[#This Row],[Datumtijd]]))+TIME(HOUR(Data_Warmte[[#This Row],[Datumtijd]]),MINUTE(Data_Warmte[[#This Row],[Datumtijd]]),SECOND(Data_Warmte[[#This Row],[Datumtijd]]))</f>
        <v>1818.9166666666667</v>
      </c>
      <c r="C8561" s="11">
        <v>2.3254788E-4</v>
      </c>
      <c r="D8561" s="7">
        <f>Data_Warmte[[#This Row],[Fractie]]/MAX(Data_Warmte[Fractie])</f>
        <v>0.56300678335543575</v>
      </c>
    </row>
    <row r="8562" spans="1:4" x14ac:dyDescent="0.25">
      <c r="A8562" s="10">
        <v>44187.958333333336</v>
      </c>
      <c r="B8562" s="10">
        <f>DATE(1904,MONTH(Data_Warmte[[#This Row],[Datumtijd]]),DAY(Data_Warmte[[#This Row],[Datumtijd]]))+TIME(HOUR(Data_Warmte[[#This Row],[Datumtijd]]),MINUTE(Data_Warmte[[#This Row],[Datumtijd]]),SECOND(Data_Warmte[[#This Row],[Datumtijd]]))</f>
        <v>1818.9583333333333</v>
      </c>
      <c r="C8562" s="11">
        <v>1.663961E-4</v>
      </c>
      <c r="D8562" s="7">
        <f>Data_Warmte[[#This Row],[Fractie]]/MAX(Data_Warmte[Fractie])</f>
        <v>0.4028509441749778</v>
      </c>
    </row>
    <row r="8563" spans="1:4" x14ac:dyDescent="0.25">
      <c r="A8563" s="10">
        <v>44188</v>
      </c>
      <c r="B8563" s="10">
        <f>DATE(1904,MONTH(Data_Warmte[[#This Row],[Datumtijd]]),DAY(Data_Warmte[[#This Row],[Datumtijd]]))+TIME(HOUR(Data_Warmte[[#This Row],[Datumtijd]]),MINUTE(Data_Warmte[[#This Row],[Datumtijd]]),SECOND(Data_Warmte[[#This Row],[Datumtijd]]))</f>
        <v>1819</v>
      </c>
      <c r="C8563" s="11">
        <v>9.9528400000000001E-5</v>
      </c>
      <c r="D8563" s="7">
        <f>Data_Warmte[[#This Row],[Fractie]]/MAX(Data_Warmte[Fractie])</f>
        <v>0.24096183691940409</v>
      </c>
    </row>
    <row r="8564" spans="1:4" x14ac:dyDescent="0.25">
      <c r="A8564" s="10">
        <v>44188.041666666664</v>
      </c>
      <c r="B8564" s="10">
        <f>DATE(1904,MONTH(Data_Warmte[[#This Row],[Datumtijd]]),DAY(Data_Warmte[[#This Row],[Datumtijd]]))+TIME(HOUR(Data_Warmte[[#This Row],[Datumtijd]]),MINUTE(Data_Warmte[[#This Row],[Datumtijd]]),SECOND(Data_Warmte[[#This Row],[Datumtijd]]))</f>
        <v>1819.0416666666667</v>
      </c>
      <c r="C8564" s="11">
        <v>7.476336E-5</v>
      </c>
      <c r="D8564" s="7">
        <f>Data_Warmte[[#This Row],[Fractie]]/MAX(Data_Warmte[Fractie])</f>
        <v>0.18100478416076918</v>
      </c>
    </row>
    <row r="8565" spans="1:4" x14ac:dyDescent="0.25">
      <c r="A8565" s="10">
        <v>44188.083333333336</v>
      </c>
      <c r="B8565" s="10">
        <f>DATE(1904,MONTH(Data_Warmte[[#This Row],[Datumtijd]]),DAY(Data_Warmte[[#This Row],[Datumtijd]]))+TIME(HOUR(Data_Warmte[[#This Row],[Datumtijd]]),MINUTE(Data_Warmte[[#This Row],[Datumtijd]]),SECOND(Data_Warmte[[#This Row],[Datumtijd]]))</f>
        <v>1819.0833333333333</v>
      </c>
      <c r="C8565" s="11">
        <v>7.7283399999999999E-5</v>
      </c>
      <c r="D8565" s="7">
        <f>Data_Warmte[[#This Row],[Fractie]]/MAX(Data_Warmte[Fractie])</f>
        <v>0.18710589165883382</v>
      </c>
    </row>
    <row r="8566" spans="1:4" x14ac:dyDescent="0.25">
      <c r="A8566" s="10">
        <v>44188.125</v>
      </c>
      <c r="B8566" s="10">
        <f>DATE(1904,MONTH(Data_Warmte[[#This Row],[Datumtijd]]),DAY(Data_Warmte[[#This Row],[Datumtijd]]))+TIME(HOUR(Data_Warmte[[#This Row],[Datumtijd]]),MINUTE(Data_Warmte[[#This Row],[Datumtijd]]),SECOND(Data_Warmte[[#This Row],[Datumtijd]]))</f>
        <v>1819.125</v>
      </c>
      <c r="C8566" s="11">
        <v>8.4598900000000001E-5</v>
      </c>
      <c r="D8566" s="7">
        <f>Data_Warmte[[#This Row],[Fractie]]/MAX(Data_Warmte[Fractie])</f>
        <v>0.20481698033285953</v>
      </c>
    </row>
    <row r="8567" spans="1:4" x14ac:dyDescent="0.25">
      <c r="A8567" s="10">
        <v>44188.166666666664</v>
      </c>
      <c r="B8567" s="10">
        <f>DATE(1904,MONTH(Data_Warmte[[#This Row],[Datumtijd]]),DAY(Data_Warmte[[#This Row],[Datumtijd]]))+TIME(HOUR(Data_Warmte[[#This Row],[Datumtijd]]),MINUTE(Data_Warmte[[#This Row],[Datumtijd]]),SECOND(Data_Warmte[[#This Row],[Datumtijd]]))</f>
        <v>1819.1666666666667</v>
      </c>
      <c r="C8567" s="11">
        <v>9.5054740000000013E-5</v>
      </c>
      <c r="D8567" s="7">
        <f>Data_Warmte[[#This Row],[Fractie]]/MAX(Data_Warmte[Fractie])</f>
        <v>0.23013094512015023</v>
      </c>
    </row>
    <row r="8568" spans="1:4" x14ac:dyDescent="0.25">
      <c r="A8568" s="10">
        <v>44188.208333333336</v>
      </c>
      <c r="B8568" s="10">
        <f>DATE(1904,MONTH(Data_Warmte[[#This Row],[Datumtijd]]),DAY(Data_Warmte[[#This Row],[Datumtijd]]))+TIME(HOUR(Data_Warmte[[#This Row],[Datumtijd]]),MINUTE(Data_Warmte[[#This Row],[Datumtijd]]),SECOND(Data_Warmte[[#This Row],[Datumtijd]]))</f>
        <v>1819.2083333333333</v>
      </c>
      <c r="C8568" s="11">
        <v>1.1703776000000001E-4</v>
      </c>
      <c r="D8568" s="7">
        <f>Data_Warmte[[#This Row],[Fractie]]/MAX(Data_Warmte[Fractie])</f>
        <v>0.28335262737602895</v>
      </c>
    </row>
    <row r="8569" spans="1:4" x14ac:dyDescent="0.25">
      <c r="A8569" s="10">
        <v>44188.25</v>
      </c>
      <c r="B8569" s="10">
        <f>DATE(1904,MONTH(Data_Warmte[[#This Row],[Datumtijd]]),DAY(Data_Warmte[[#This Row],[Datumtijd]]))+TIME(HOUR(Data_Warmte[[#This Row],[Datumtijd]]),MINUTE(Data_Warmte[[#This Row],[Datumtijd]]),SECOND(Data_Warmte[[#This Row],[Datumtijd]]))</f>
        <v>1819.25</v>
      </c>
      <c r="C8569" s="11">
        <v>1.711304E-4</v>
      </c>
      <c r="D8569" s="7">
        <f>Data_Warmte[[#This Row],[Fractie]]/MAX(Data_Warmte[Fractie])</f>
        <v>0.41431285479071694</v>
      </c>
    </row>
    <row r="8570" spans="1:4" x14ac:dyDescent="0.25">
      <c r="A8570" s="10">
        <v>44188.291666666664</v>
      </c>
      <c r="B8570" s="10">
        <f>DATE(1904,MONTH(Data_Warmte[[#This Row],[Datumtijd]]),DAY(Data_Warmte[[#This Row],[Datumtijd]]))+TIME(HOUR(Data_Warmte[[#This Row],[Datumtijd]]),MINUTE(Data_Warmte[[#This Row],[Datumtijd]]),SECOND(Data_Warmte[[#This Row],[Datumtijd]]))</f>
        <v>1819.2916666666667</v>
      </c>
      <c r="C8570" s="11">
        <v>2.5069514999999999E-4</v>
      </c>
      <c r="D8570" s="7">
        <f>Data_Warmte[[#This Row],[Fractie]]/MAX(Data_Warmte[Fractie])</f>
        <v>0.60694197687077811</v>
      </c>
    </row>
    <row r="8571" spans="1:4" x14ac:dyDescent="0.25">
      <c r="A8571" s="10">
        <v>44188.333333333336</v>
      </c>
      <c r="B8571" s="10">
        <f>DATE(1904,MONTH(Data_Warmte[[#This Row],[Datumtijd]]),DAY(Data_Warmte[[#This Row],[Datumtijd]]))+TIME(HOUR(Data_Warmte[[#This Row],[Datumtijd]]),MINUTE(Data_Warmte[[#This Row],[Datumtijd]]),SECOND(Data_Warmte[[#This Row],[Datumtijd]]))</f>
        <v>1819.3333333333333</v>
      </c>
      <c r="C8571" s="11">
        <v>3.0615919999999998E-4</v>
      </c>
      <c r="D8571" s="7">
        <f>Data_Warmte[[#This Row],[Fractie]]/MAX(Data_Warmte[Fractie])</f>
        <v>0.74122243723173709</v>
      </c>
    </row>
    <row r="8572" spans="1:4" x14ac:dyDescent="0.25">
      <c r="A8572" s="10">
        <v>44188.375</v>
      </c>
      <c r="B8572" s="10">
        <f>DATE(1904,MONTH(Data_Warmte[[#This Row],[Datumtijd]]),DAY(Data_Warmte[[#This Row],[Datumtijd]]))+TIME(HOUR(Data_Warmte[[#This Row],[Datumtijd]]),MINUTE(Data_Warmte[[#This Row],[Datumtijd]]),SECOND(Data_Warmte[[#This Row],[Datumtijd]]))</f>
        <v>1819.375</v>
      </c>
      <c r="C8572" s="11">
        <v>3.2880018999999997E-4</v>
      </c>
      <c r="D8572" s="7">
        <f>Data_Warmte[[#This Row],[Fractie]]/MAX(Data_Warmte[Fractie])</f>
        <v>0.79603708852798871</v>
      </c>
    </row>
    <row r="8573" spans="1:4" x14ac:dyDescent="0.25">
      <c r="A8573" s="10">
        <v>44188.416666666664</v>
      </c>
      <c r="B8573" s="10">
        <f>DATE(1904,MONTH(Data_Warmte[[#This Row],[Datumtijd]]),DAY(Data_Warmte[[#This Row],[Datumtijd]]))+TIME(HOUR(Data_Warmte[[#This Row],[Datumtijd]]),MINUTE(Data_Warmte[[#This Row],[Datumtijd]]),SECOND(Data_Warmte[[#This Row],[Datumtijd]]))</f>
        <v>1819.4166666666667</v>
      </c>
      <c r="C8573" s="11">
        <v>3.2653632000000001E-4</v>
      </c>
      <c r="D8573" s="7">
        <f>Data_Warmte[[#This Row],[Fractie]]/MAX(Data_Warmte[Fractie])</f>
        <v>0.79055617781560195</v>
      </c>
    </row>
    <row r="8574" spans="1:4" x14ac:dyDescent="0.25">
      <c r="A8574" s="10">
        <v>44188.458333333336</v>
      </c>
      <c r="B8574" s="10">
        <f>DATE(1904,MONTH(Data_Warmte[[#This Row],[Datumtijd]]),DAY(Data_Warmte[[#This Row],[Datumtijd]]))+TIME(HOUR(Data_Warmte[[#This Row],[Datumtijd]]),MINUTE(Data_Warmte[[#This Row],[Datumtijd]]),SECOND(Data_Warmte[[#This Row],[Datumtijd]]))</f>
        <v>1819.4583333333333</v>
      </c>
      <c r="C8574" s="11">
        <v>2.9795057999999996E-4</v>
      </c>
      <c r="D8574" s="7">
        <f>Data_Warmte[[#This Row],[Fractie]]/MAX(Data_Warmte[Fractie])</f>
        <v>0.721349072907852</v>
      </c>
    </row>
    <row r="8575" spans="1:4" x14ac:dyDescent="0.25">
      <c r="A8575" s="10">
        <v>44188.5</v>
      </c>
      <c r="B8575" s="10">
        <f>DATE(1904,MONTH(Data_Warmte[[#This Row],[Datumtijd]]),DAY(Data_Warmte[[#This Row],[Datumtijd]]))+TIME(HOUR(Data_Warmte[[#This Row],[Datumtijd]]),MINUTE(Data_Warmte[[#This Row],[Datumtijd]]),SECOND(Data_Warmte[[#This Row],[Datumtijd]]))</f>
        <v>1819.5</v>
      </c>
      <c r="C8575" s="11">
        <v>2.7710140999999996E-4</v>
      </c>
      <c r="D8575" s="7">
        <f>Data_Warmte[[#This Row],[Fractie]]/MAX(Data_Warmte[Fractie])</f>
        <v>0.67087248229205854</v>
      </c>
    </row>
    <row r="8576" spans="1:4" x14ac:dyDescent="0.25">
      <c r="A8576" s="10">
        <v>44188.541666666664</v>
      </c>
      <c r="B8576" s="10">
        <f>DATE(1904,MONTH(Data_Warmte[[#This Row],[Datumtijd]]),DAY(Data_Warmte[[#This Row],[Datumtijd]]))+TIME(HOUR(Data_Warmte[[#This Row],[Datumtijd]]),MINUTE(Data_Warmte[[#This Row],[Datumtijd]]),SECOND(Data_Warmte[[#This Row],[Datumtijd]]))</f>
        <v>1819.5416666666667</v>
      </c>
      <c r="C8576" s="11">
        <v>2.643422E-4</v>
      </c>
      <c r="D8576" s="7">
        <f>Data_Warmte[[#This Row],[Fractie]]/MAX(Data_Warmte[Fractie])</f>
        <v>0.6399819758713744</v>
      </c>
    </row>
    <row r="8577" spans="1:4" x14ac:dyDescent="0.25">
      <c r="A8577" s="10">
        <v>44188.583333333336</v>
      </c>
      <c r="B8577" s="10">
        <f>DATE(1904,MONTH(Data_Warmte[[#This Row],[Datumtijd]]),DAY(Data_Warmte[[#This Row],[Datumtijd]]))+TIME(HOUR(Data_Warmte[[#This Row],[Datumtijd]]),MINUTE(Data_Warmte[[#This Row],[Datumtijd]]),SECOND(Data_Warmte[[#This Row],[Datumtijd]]))</f>
        <v>1819.5833333333333</v>
      </c>
      <c r="C8577" s="11">
        <v>2.5802056999999997E-4</v>
      </c>
      <c r="D8577" s="7">
        <f>Data_Warmte[[#This Row],[Fractie]]/MAX(Data_Warmte[Fractie])</f>
        <v>0.62467708222167428</v>
      </c>
    </row>
    <row r="8578" spans="1:4" x14ac:dyDescent="0.25">
      <c r="A8578" s="10">
        <v>44188.625</v>
      </c>
      <c r="B8578" s="10">
        <f>DATE(1904,MONTH(Data_Warmte[[#This Row],[Datumtijd]]),DAY(Data_Warmte[[#This Row],[Datumtijd]]))+TIME(HOUR(Data_Warmte[[#This Row],[Datumtijd]]),MINUTE(Data_Warmte[[#This Row],[Datumtijd]]),SECOND(Data_Warmte[[#This Row],[Datumtijd]]))</f>
        <v>1819.625</v>
      </c>
      <c r="C8578" s="11">
        <v>2.6275389999999999E-4</v>
      </c>
      <c r="D8578" s="7">
        <f>Data_Warmte[[#This Row],[Fractie]]/MAX(Data_Warmte[Fractie])</f>
        <v>0.63613664443251783</v>
      </c>
    </row>
    <row r="8579" spans="1:4" x14ac:dyDescent="0.25">
      <c r="A8579" s="10">
        <v>44188.666666666664</v>
      </c>
      <c r="B8579" s="10">
        <f>DATE(1904,MONTH(Data_Warmte[[#This Row],[Datumtijd]]),DAY(Data_Warmte[[#This Row],[Datumtijd]]))+TIME(HOUR(Data_Warmte[[#This Row],[Datumtijd]]),MINUTE(Data_Warmte[[#This Row],[Datumtijd]]),SECOND(Data_Warmte[[#This Row],[Datumtijd]]))</f>
        <v>1819.6666666666667</v>
      </c>
      <c r="C8579" s="11">
        <v>2.8044451E-4</v>
      </c>
      <c r="D8579" s="7">
        <f>Data_Warmte[[#This Row],[Fractie]]/MAX(Data_Warmte[Fractie])</f>
        <v>0.67896624765958447</v>
      </c>
    </row>
    <row r="8580" spans="1:4" x14ac:dyDescent="0.25">
      <c r="A8580" s="10">
        <v>44188.708333333336</v>
      </c>
      <c r="B8580" s="10">
        <f>DATE(1904,MONTH(Data_Warmte[[#This Row],[Datumtijd]]),DAY(Data_Warmte[[#This Row],[Datumtijd]]))+TIME(HOUR(Data_Warmte[[#This Row],[Datumtijd]]),MINUTE(Data_Warmte[[#This Row],[Datumtijd]]),SECOND(Data_Warmte[[#This Row],[Datumtijd]]))</f>
        <v>1819.7083333333333</v>
      </c>
      <c r="C8580" s="11">
        <v>3.1454105000000001E-4</v>
      </c>
      <c r="D8580" s="7">
        <f>Data_Warmte[[#This Row],[Fractie]]/MAX(Data_Warmte[Fractie])</f>
        <v>0.76151519761754571</v>
      </c>
    </row>
    <row r="8581" spans="1:4" x14ac:dyDescent="0.25">
      <c r="A8581" s="10">
        <v>44188.75</v>
      </c>
      <c r="B8581" s="10">
        <f>DATE(1904,MONTH(Data_Warmte[[#This Row],[Datumtijd]]),DAY(Data_Warmte[[#This Row],[Datumtijd]]))+TIME(HOUR(Data_Warmte[[#This Row],[Datumtijd]]),MINUTE(Data_Warmte[[#This Row],[Datumtijd]]),SECOND(Data_Warmte[[#This Row],[Datumtijd]]))</f>
        <v>1819.75</v>
      </c>
      <c r="C8581" s="11">
        <v>3.3329775999999998E-4</v>
      </c>
      <c r="D8581" s="7">
        <f>Data_Warmte[[#This Row],[Fractie]]/MAX(Data_Warmte[Fractie])</f>
        <v>0.80692586729740134</v>
      </c>
    </row>
    <row r="8582" spans="1:4" x14ac:dyDescent="0.25">
      <c r="A8582" s="10">
        <v>44188.791666666664</v>
      </c>
      <c r="B8582" s="10">
        <f>DATE(1904,MONTH(Data_Warmte[[#This Row],[Datumtijd]]),DAY(Data_Warmte[[#This Row],[Datumtijd]]))+TIME(HOUR(Data_Warmte[[#This Row],[Datumtijd]]),MINUTE(Data_Warmte[[#This Row],[Datumtijd]]),SECOND(Data_Warmte[[#This Row],[Datumtijd]]))</f>
        <v>1819.7916666666667</v>
      </c>
      <c r="C8582" s="11">
        <v>3.1714007999999994E-4</v>
      </c>
      <c r="D8582" s="7">
        <f>Data_Warmte[[#This Row],[Fractie]]/MAX(Data_Warmte[Fractie])</f>
        <v>0.7678075427472637</v>
      </c>
    </row>
    <row r="8583" spans="1:4" x14ac:dyDescent="0.25">
      <c r="A8583" s="10">
        <v>44188.833333333336</v>
      </c>
      <c r="B8583" s="10">
        <f>DATE(1904,MONTH(Data_Warmte[[#This Row],[Datumtijd]]),DAY(Data_Warmte[[#This Row],[Datumtijd]]))+TIME(HOUR(Data_Warmte[[#This Row],[Datumtijd]]),MINUTE(Data_Warmte[[#This Row],[Datumtijd]]),SECOND(Data_Warmte[[#This Row],[Datumtijd]]))</f>
        <v>1819.8333333333333</v>
      </c>
      <c r="C8583" s="11">
        <v>3.0351206999999997E-4</v>
      </c>
      <c r="D8583" s="7">
        <f>Data_Warmte[[#This Row],[Fractie]]/MAX(Data_Warmte[Fractie])</f>
        <v>0.73481364027162854</v>
      </c>
    </row>
    <row r="8584" spans="1:4" x14ac:dyDescent="0.25">
      <c r="A8584" s="10">
        <v>44188.875</v>
      </c>
      <c r="B8584" s="10">
        <f>DATE(1904,MONTH(Data_Warmte[[#This Row],[Datumtijd]]),DAY(Data_Warmte[[#This Row],[Datumtijd]]))+TIME(HOUR(Data_Warmte[[#This Row],[Datumtijd]]),MINUTE(Data_Warmte[[#This Row],[Datumtijd]]),SECOND(Data_Warmte[[#This Row],[Datumtijd]]))</f>
        <v>1819.875</v>
      </c>
      <c r="C8584" s="11">
        <v>2.7186625000000003E-4</v>
      </c>
      <c r="D8584" s="7">
        <f>Data_Warmte[[#This Row],[Fractie]]/MAX(Data_Warmte[Fractie])</f>
        <v>0.65819797159795546</v>
      </c>
    </row>
    <row r="8585" spans="1:4" x14ac:dyDescent="0.25">
      <c r="A8585" s="10">
        <v>44188.916666666664</v>
      </c>
      <c r="B8585" s="10">
        <f>DATE(1904,MONTH(Data_Warmte[[#This Row],[Datumtijd]]),DAY(Data_Warmte[[#This Row],[Datumtijd]]))+TIME(HOUR(Data_Warmte[[#This Row],[Datumtijd]]),MINUTE(Data_Warmte[[#This Row],[Datumtijd]]),SECOND(Data_Warmte[[#This Row],[Datumtijd]]))</f>
        <v>1819.9166666666667</v>
      </c>
      <c r="C8585" s="11">
        <v>2.3050164E-4</v>
      </c>
      <c r="D8585" s="7">
        <f>Data_Warmte[[#This Row],[Fractie]]/MAX(Data_Warmte[Fractie])</f>
        <v>0.55805276270225579</v>
      </c>
    </row>
    <row r="8586" spans="1:4" x14ac:dyDescent="0.25">
      <c r="A8586" s="10">
        <v>44188.958333333336</v>
      </c>
      <c r="B8586" s="10">
        <f>DATE(1904,MONTH(Data_Warmte[[#This Row],[Datumtijd]]),DAY(Data_Warmte[[#This Row],[Datumtijd]]))+TIME(HOUR(Data_Warmte[[#This Row],[Datumtijd]]),MINUTE(Data_Warmte[[#This Row],[Datumtijd]]),SECOND(Data_Warmte[[#This Row],[Datumtijd]]))</f>
        <v>1819.9583333333333</v>
      </c>
      <c r="C8586" s="11">
        <v>1.6511763999999999E-4</v>
      </c>
      <c r="D8586" s="7">
        <f>Data_Warmte[[#This Row],[Fractie]]/MAX(Data_Warmte[Fractie])</f>
        <v>0.39975574652256918</v>
      </c>
    </row>
    <row r="8587" spans="1:4" x14ac:dyDescent="0.25">
      <c r="A8587" s="10">
        <v>44189</v>
      </c>
      <c r="B8587" s="10">
        <f>DATE(1904,MONTH(Data_Warmte[[#This Row],[Datumtijd]]),DAY(Data_Warmte[[#This Row],[Datumtijd]]))+TIME(HOUR(Data_Warmte[[#This Row],[Datumtijd]]),MINUTE(Data_Warmte[[#This Row],[Datumtijd]]),SECOND(Data_Warmte[[#This Row],[Datumtijd]]))</f>
        <v>1820</v>
      </c>
      <c r="C8587" s="11">
        <v>9.9007100000000003E-5</v>
      </c>
      <c r="D8587" s="7">
        <f>Data_Warmte[[#This Row],[Fractie]]/MAX(Data_Warmte[Fractie])</f>
        <v>0.23969975086571405</v>
      </c>
    </row>
    <row r="8588" spans="1:4" x14ac:dyDescent="0.25">
      <c r="A8588" s="10">
        <v>44189.041666666664</v>
      </c>
      <c r="B8588" s="10">
        <f>DATE(1904,MONTH(Data_Warmte[[#This Row],[Datumtijd]]),DAY(Data_Warmte[[#This Row],[Datumtijd]]))+TIME(HOUR(Data_Warmte[[#This Row],[Datumtijd]]),MINUTE(Data_Warmte[[#This Row],[Datumtijd]]),SECOND(Data_Warmte[[#This Row],[Datumtijd]]))</f>
        <v>1820.0416666666667</v>
      </c>
      <c r="C8588" s="11">
        <v>7.6329760000000006E-5</v>
      </c>
      <c r="D8588" s="7">
        <f>Data_Warmte[[#This Row],[Fractie]]/MAX(Data_Warmte[Fractie])</f>
        <v>0.18479709491177651</v>
      </c>
    </row>
    <row r="8589" spans="1:4" x14ac:dyDescent="0.25">
      <c r="A8589" s="10">
        <v>44189.083333333336</v>
      </c>
      <c r="B8589" s="10">
        <f>DATE(1904,MONTH(Data_Warmte[[#This Row],[Datumtijd]]),DAY(Data_Warmte[[#This Row],[Datumtijd]]))+TIME(HOUR(Data_Warmte[[#This Row],[Datumtijd]]),MINUTE(Data_Warmte[[#This Row],[Datumtijd]]),SECOND(Data_Warmte[[#This Row],[Datumtijd]]))</f>
        <v>1820.0833333333333</v>
      </c>
      <c r="C8589" s="11">
        <v>7.9283700000000001E-5</v>
      </c>
      <c r="D8589" s="7">
        <f>Data_Warmte[[#This Row],[Fractie]]/MAX(Data_Warmte[Fractie])</f>
        <v>0.19194868991932915</v>
      </c>
    </row>
    <row r="8590" spans="1:4" x14ac:dyDescent="0.25">
      <c r="A8590" s="10">
        <v>44189.125</v>
      </c>
      <c r="B8590" s="10">
        <f>DATE(1904,MONTH(Data_Warmte[[#This Row],[Datumtijd]]),DAY(Data_Warmte[[#This Row],[Datumtijd]]))+TIME(HOUR(Data_Warmte[[#This Row],[Datumtijd]]),MINUTE(Data_Warmte[[#This Row],[Datumtijd]]),SECOND(Data_Warmte[[#This Row],[Datumtijd]]))</f>
        <v>1820.125</v>
      </c>
      <c r="C8590" s="11">
        <v>8.6928220000000021E-5</v>
      </c>
      <c r="D8590" s="7">
        <f>Data_Warmte[[#This Row],[Fractie]]/MAX(Data_Warmte[Fractie])</f>
        <v>0.21045634784980052</v>
      </c>
    </row>
    <row r="8591" spans="1:4" x14ac:dyDescent="0.25">
      <c r="A8591" s="10">
        <v>44189.166666666664</v>
      </c>
      <c r="B8591" s="10">
        <f>DATE(1904,MONTH(Data_Warmte[[#This Row],[Datumtijd]]),DAY(Data_Warmte[[#This Row],[Datumtijd]]))+TIME(HOUR(Data_Warmte[[#This Row],[Datumtijd]]),MINUTE(Data_Warmte[[#This Row],[Datumtijd]]),SECOND(Data_Warmte[[#This Row],[Datumtijd]]))</f>
        <v>1820.1666666666667</v>
      </c>
      <c r="C8591" s="11">
        <v>9.7586940000000009E-5</v>
      </c>
      <c r="D8591" s="7">
        <f>Data_Warmte[[#This Row],[Fractie]]/MAX(Data_Warmte[Fractie])</f>
        <v>0.23626149241566904</v>
      </c>
    </row>
    <row r="8592" spans="1:4" x14ac:dyDescent="0.25">
      <c r="A8592" s="10">
        <v>44189.208333333336</v>
      </c>
      <c r="B8592" s="10">
        <f>DATE(1904,MONTH(Data_Warmte[[#This Row],[Datumtijd]]),DAY(Data_Warmte[[#This Row],[Datumtijd]]))+TIME(HOUR(Data_Warmte[[#This Row],[Datumtijd]]),MINUTE(Data_Warmte[[#This Row],[Datumtijd]]),SECOND(Data_Warmte[[#This Row],[Datumtijd]]))</f>
        <v>1820.2083333333333</v>
      </c>
      <c r="C8592" s="11">
        <v>1.1967524000000001E-4</v>
      </c>
      <c r="D8592" s="7">
        <f>Data_Warmte[[#This Row],[Fractie]]/MAX(Data_Warmte[Fractie])</f>
        <v>0.28973806133898011</v>
      </c>
    </row>
    <row r="8593" spans="1:4" x14ac:dyDescent="0.25">
      <c r="A8593" s="10">
        <v>44189.25</v>
      </c>
      <c r="B8593" s="10">
        <f>DATE(1904,MONTH(Data_Warmte[[#This Row],[Datumtijd]]),DAY(Data_Warmte[[#This Row],[Datumtijd]]))+TIME(HOUR(Data_Warmte[[#This Row],[Datumtijd]]),MINUTE(Data_Warmte[[#This Row],[Datumtijd]]),SECOND(Data_Warmte[[#This Row],[Datumtijd]]))</f>
        <v>1820.25</v>
      </c>
      <c r="C8593" s="11">
        <v>1.7441004000000001E-4</v>
      </c>
      <c r="D8593" s="7">
        <f>Data_Warmte[[#This Row],[Fractie]]/MAX(Data_Warmte[Fractie])</f>
        <v>0.42225298121527871</v>
      </c>
    </row>
    <row r="8594" spans="1:4" x14ac:dyDescent="0.25">
      <c r="A8594" s="10">
        <v>44189.291666666664</v>
      </c>
      <c r="B8594" s="10">
        <f>DATE(1904,MONTH(Data_Warmte[[#This Row],[Datumtijd]]),DAY(Data_Warmte[[#This Row],[Datumtijd]]))+TIME(HOUR(Data_Warmte[[#This Row],[Datumtijd]]),MINUTE(Data_Warmte[[#This Row],[Datumtijd]]),SECOND(Data_Warmte[[#This Row],[Datumtijd]]))</f>
        <v>1820.2916666666667</v>
      </c>
      <c r="C8594" s="11">
        <v>2.5151314999999997E-4</v>
      </c>
      <c r="D8594" s="7">
        <f>Data_Warmte[[#This Row],[Fractie]]/MAX(Data_Warmte[Fractie])</f>
        <v>0.60892238429820644</v>
      </c>
    </row>
    <row r="8595" spans="1:4" x14ac:dyDescent="0.25">
      <c r="A8595" s="10">
        <v>44189.333333333336</v>
      </c>
      <c r="B8595" s="10">
        <f>DATE(1904,MONTH(Data_Warmte[[#This Row],[Datumtijd]]),DAY(Data_Warmte[[#This Row],[Datumtijd]]))+TIME(HOUR(Data_Warmte[[#This Row],[Datumtijd]]),MINUTE(Data_Warmte[[#This Row],[Datumtijd]]),SECOND(Data_Warmte[[#This Row],[Datumtijd]]))</f>
        <v>1820.3333333333333</v>
      </c>
      <c r="C8595" s="11">
        <v>3.0627470000000001E-4</v>
      </c>
      <c r="D8595" s="7">
        <f>Data_Warmte[[#This Row],[Fractie]]/MAX(Data_Warmte[Fractie])</f>
        <v>0.74150206688683251</v>
      </c>
    </row>
    <row r="8596" spans="1:4" x14ac:dyDescent="0.25">
      <c r="A8596" s="10">
        <v>44189.375</v>
      </c>
      <c r="B8596" s="10">
        <f>DATE(1904,MONTH(Data_Warmte[[#This Row],[Datumtijd]]),DAY(Data_Warmte[[#This Row],[Datumtijd]]))+TIME(HOUR(Data_Warmte[[#This Row],[Datumtijd]]),MINUTE(Data_Warmte[[#This Row],[Datumtijd]]),SECOND(Data_Warmte[[#This Row],[Datumtijd]]))</f>
        <v>1820.375</v>
      </c>
      <c r="C8596" s="11">
        <v>3.2784819999999996E-4</v>
      </c>
      <c r="D8596" s="7">
        <f>Data_Warmte[[#This Row],[Fractie]]/MAX(Data_Warmte[Fractie])</f>
        <v>0.79373228649028993</v>
      </c>
    </row>
    <row r="8597" spans="1:4" x14ac:dyDescent="0.25">
      <c r="A8597" s="10">
        <v>44189.416666666664</v>
      </c>
      <c r="B8597" s="10">
        <f>DATE(1904,MONTH(Data_Warmte[[#This Row],[Datumtijd]]),DAY(Data_Warmte[[#This Row],[Datumtijd]]))+TIME(HOUR(Data_Warmte[[#This Row],[Datumtijd]]),MINUTE(Data_Warmte[[#This Row],[Datumtijd]]),SECOND(Data_Warmte[[#This Row],[Datumtijd]]))</f>
        <v>1820.4166666666667</v>
      </c>
      <c r="C8597" s="11">
        <v>3.2515536000000001E-4</v>
      </c>
      <c r="D8597" s="7">
        <f>Data_Warmte[[#This Row],[Fractie]]/MAX(Data_Warmte[Fractie])</f>
        <v>0.78721282397577108</v>
      </c>
    </row>
    <row r="8598" spans="1:4" x14ac:dyDescent="0.25">
      <c r="A8598" s="10">
        <v>44189.458333333336</v>
      </c>
      <c r="B8598" s="10">
        <f>DATE(1904,MONTH(Data_Warmte[[#This Row],[Datumtijd]]),DAY(Data_Warmte[[#This Row],[Datumtijd]]))+TIME(HOUR(Data_Warmte[[#This Row],[Datumtijd]]),MINUTE(Data_Warmte[[#This Row],[Datumtijd]]),SECOND(Data_Warmte[[#This Row],[Datumtijd]]))</f>
        <v>1820.4583333333333</v>
      </c>
      <c r="C8598" s="11">
        <v>2.946647E-4</v>
      </c>
      <c r="D8598" s="7">
        <f>Data_Warmte[[#This Row],[Fractie]]/MAX(Data_Warmte[Fractie])</f>
        <v>0.71339383921880728</v>
      </c>
    </row>
    <row r="8599" spans="1:4" x14ac:dyDescent="0.25">
      <c r="A8599" s="10">
        <v>44189.5</v>
      </c>
      <c r="B8599" s="10">
        <f>DATE(1904,MONTH(Data_Warmte[[#This Row],[Datumtijd]]),DAY(Data_Warmte[[#This Row],[Datumtijd]]))+TIME(HOUR(Data_Warmte[[#This Row],[Datumtijd]]),MINUTE(Data_Warmte[[#This Row],[Datumtijd]]),SECOND(Data_Warmte[[#This Row],[Datumtijd]]))</f>
        <v>1820.5</v>
      </c>
      <c r="C8599" s="11">
        <v>2.7120809000000002E-4</v>
      </c>
      <c r="D8599" s="7">
        <f>Data_Warmte[[#This Row],[Fractie]]/MAX(Data_Warmte[Fractie])</f>
        <v>0.65660454256074718</v>
      </c>
    </row>
    <row r="8600" spans="1:4" x14ac:dyDescent="0.25">
      <c r="A8600" s="10">
        <v>44189.541666666664</v>
      </c>
      <c r="B8600" s="10">
        <f>DATE(1904,MONTH(Data_Warmte[[#This Row],[Datumtijd]]),DAY(Data_Warmte[[#This Row],[Datumtijd]]))+TIME(HOUR(Data_Warmte[[#This Row],[Datumtijd]]),MINUTE(Data_Warmte[[#This Row],[Datumtijd]]),SECOND(Data_Warmte[[#This Row],[Datumtijd]]))</f>
        <v>1820.5416666666667</v>
      </c>
      <c r="C8600" s="11">
        <v>2.5585625000000003E-4</v>
      </c>
      <c r="D8600" s="7">
        <f>Data_Warmte[[#This Row],[Fractie]]/MAX(Data_Warmte[Fractie])</f>
        <v>0.61943718564058392</v>
      </c>
    </row>
    <row r="8601" spans="1:4" x14ac:dyDescent="0.25">
      <c r="A8601" s="10">
        <v>44189.583333333336</v>
      </c>
      <c r="B8601" s="10">
        <f>DATE(1904,MONTH(Data_Warmte[[#This Row],[Datumtijd]]),DAY(Data_Warmte[[#This Row],[Datumtijd]]))+TIME(HOUR(Data_Warmte[[#This Row],[Datumtijd]]),MINUTE(Data_Warmte[[#This Row],[Datumtijd]]),SECOND(Data_Warmte[[#This Row],[Datumtijd]]))</f>
        <v>1820.5833333333333</v>
      </c>
      <c r="C8601" s="11">
        <v>2.4979564999999998E-4</v>
      </c>
      <c r="D8601" s="7">
        <f>Data_Warmte[[#This Row],[Fractie]]/MAX(Data_Warmte[Fractie])</f>
        <v>0.60476425501139919</v>
      </c>
    </row>
    <row r="8602" spans="1:4" x14ac:dyDescent="0.25">
      <c r="A8602" s="10">
        <v>44189.625</v>
      </c>
      <c r="B8602" s="10">
        <f>DATE(1904,MONTH(Data_Warmte[[#This Row],[Datumtijd]]),DAY(Data_Warmte[[#This Row],[Datumtijd]]))+TIME(HOUR(Data_Warmte[[#This Row],[Datumtijd]]),MINUTE(Data_Warmte[[#This Row],[Datumtijd]]),SECOND(Data_Warmte[[#This Row],[Datumtijd]]))</f>
        <v>1820.625</v>
      </c>
      <c r="C8602" s="11">
        <v>2.5460811999999998E-4</v>
      </c>
      <c r="D8602" s="7">
        <f>Data_Warmte[[#This Row],[Fractie]]/MAX(Data_Warmte[Fractie])</f>
        <v>0.61641541800929245</v>
      </c>
    </row>
    <row r="8603" spans="1:4" x14ac:dyDescent="0.25">
      <c r="A8603" s="10">
        <v>44189.666666666664</v>
      </c>
      <c r="B8603" s="10">
        <f>DATE(1904,MONTH(Data_Warmte[[#This Row],[Datumtijd]]),DAY(Data_Warmte[[#This Row],[Datumtijd]]))+TIME(HOUR(Data_Warmte[[#This Row],[Datumtijd]]),MINUTE(Data_Warmte[[#This Row],[Datumtijd]]),SECOND(Data_Warmte[[#This Row],[Datumtijd]]))</f>
        <v>1820.6666666666667</v>
      </c>
      <c r="C8603" s="11">
        <v>2.7336373E-4</v>
      </c>
      <c r="D8603" s="7">
        <f>Data_Warmte[[#This Row],[Fractie]]/MAX(Data_Warmte[Fractie])</f>
        <v>0.66182342454957599</v>
      </c>
    </row>
    <row r="8604" spans="1:4" x14ac:dyDescent="0.25">
      <c r="A8604" s="10">
        <v>44189.708333333336</v>
      </c>
      <c r="B8604" s="10">
        <f>DATE(1904,MONTH(Data_Warmte[[#This Row],[Datumtijd]]),DAY(Data_Warmte[[#This Row],[Datumtijd]]))+TIME(HOUR(Data_Warmte[[#This Row],[Datumtijd]]),MINUTE(Data_Warmte[[#This Row],[Datumtijd]]),SECOND(Data_Warmte[[#This Row],[Datumtijd]]))</f>
        <v>1820.7083333333333</v>
      </c>
      <c r="C8604" s="11">
        <v>3.0745754999999999E-4</v>
      </c>
      <c r="D8604" s="7">
        <f>Data_Warmte[[#This Row],[Fractie]]/MAX(Data_Warmte[Fractie])</f>
        <v>0.74436578928968544</v>
      </c>
    </row>
    <row r="8605" spans="1:4" x14ac:dyDescent="0.25">
      <c r="A8605" s="10">
        <v>44189.75</v>
      </c>
      <c r="B8605" s="10">
        <f>DATE(1904,MONTH(Data_Warmte[[#This Row],[Datumtijd]]),DAY(Data_Warmte[[#This Row],[Datumtijd]]))+TIME(HOUR(Data_Warmte[[#This Row],[Datumtijd]]),MINUTE(Data_Warmte[[#This Row],[Datumtijd]]),SECOND(Data_Warmte[[#This Row],[Datumtijd]]))</f>
        <v>1820.75</v>
      </c>
      <c r="C8605" s="11">
        <v>3.2698659999999996E-4</v>
      </c>
      <c r="D8605" s="7">
        <f>Data_Warmte[[#This Row],[Fractie]]/MAX(Data_Warmte[Fractie])</f>
        <v>0.79164632189435791</v>
      </c>
    </row>
    <row r="8606" spans="1:4" x14ac:dyDescent="0.25">
      <c r="A8606" s="10">
        <v>44189.791666666664</v>
      </c>
      <c r="B8606" s="10">
        <f>DATE(1904,MONTH(Data_Warmte[[#This Row],[Datumtijd]]),DAY(Data_Warmte[[#This Row],[Datumtijd]]))+TIME(HOUR(Data_Warmte[[#This Row],[Datumtijd]]),MINUTE(Data_Warmte[[#This Row],[Datumtijd]]),SECOND(Data_Warmte[[#This Row],[Datumtijd]]))</f>
        <v>1820.7916666666667</v>
      </c>
      <c r="C8606" s="11">
        <v>3.1121052000000001E-4</v>
      </c>
      <c r="D8606" s="7">
        <f>Data_Warmte[[#This Row],[Fractie]]/MAX(Data_Warmte[Fractie])</f>
        <v>0.75345186467222369</v>
      </c>
    </row>
    <row r="8607" spans="1:4" x14ac:dyDescent="0.25">
      <c r="A8607" s="10">
        <v>44189.833333333336</v>
      </c>
      <c r="B8607" s="10">
        <f>DATE(1904,MONTH(Data_Warmte[[#This Row],[Datumtijd]]),DAY(Data_Warmte[[#This Row],[Datumtijd]]))+TIME(HOUR(Data_Warmte[[#This Row],[Datumtijd]]),MINUTE(Data_Warmte[[#This Row],[Datumtijd]]),SECOND(Data_Warmte[[#This Row],[Datumtijd]]))</f>
        <v>1820.8333333333333</v>
      </c>
      <c r="C8607" s="11">
        <v>2.9991484999999994E-4</v>
      </c>
      <c r="D8607" s="7">
        <f>Data_Warmte[[#This Row],[Fractie]]/MAX(Data_Warmte[Fractie])</f>
        <v>0.72610464124217333</v>
      </c>
    </row>
    <row r="8608" spans="1:4" x14ac:dyDescent="0.25">
      <c r="A8608" s="10">
        <v>44189.875</v>
      </c>
      <c r="B8608" s="10">
        <f>DATE(1904,MONTH(Data_Warmte[[#This Row],[Datumtijd]]),DAY(Data_Warmte[[#This Row],[Datumtijd]]))+TIME(HOUR(Data_Warmte[[#This Row],[Datumtijd]]),MINUTE(Data_Warmte[[#This Row],[Datumtijd]]),SECOND(Data_Warmte[[#This Row],[Datumtijd]]))</f>
        <v>1820.875</v>
      </c>
      <c r="C8608" s="11">
        <v>2.6836300000000003E-4</v>
      </c>
      <c r="D8608" s="7">
        <f>Data_Warmte[[#This Row],[Fractie]]/MAX(Data_Warmte[Fractie])</f>
        <v>0.64971647731905713</v>
      </c>
    </row>
    <row r="8609" spans="1:4" x14ac:dyDescent="0.25">
      <c r="A8609" s="10">
        <v>44189.916666666664</v>
      </c>
      <c r="B8609" s="10">
        <f>DATE(1904,MONTH(Data_Warmte[[#This Row],[Datumtijd]]),DAY(Data_Warmte[[#This Row],[Datumtijd]]))+TIME(HOUR(Data_Warmte[[#This Row],[Datumtijd]]),MINUTE(Data_Warmte[[#This Row],[Datumtijd]]),SECOND(Data_Warmte[[#This Row],[Datumtijd]]))</f>
        <v>1820.9166666666667</v>
      </c>
      <c r="C8609" s="11">
        <v>2.2739574E-4</v>
      </c>
      <c r="D8609" s="7">
        <f>Data_Warmte[[#This Row],[Fractie]]/MAX(Data_Warmte[Fractie])</f>
        <v>0.55053326706796468</v>
      </c>
    </row>
    <row r="8610" spans="1:4" x14ac:dyDescent="0.25">
      <c r="A8610" s="10">
        <v>44189.958333333336</v>
      </c>
      <c r="B8610" s="10">
        <f>DATE(1904,MONTH(Data_Warmte[[#This Row],[Datumtijd]]),DAY(Data_Warmte[[#This Row],[Datumtijd]]))+TIME(HOUR(Data_Warmte[[#This Row],[Datumtijd]]),MINUTE(Data_Warmte[[#This Row],[Datumtijd]]),SECOND(Data_Warmte[[#This Row],[Datumtijd]]))</f>
        <v>1820.9583333333333</v>
      </c>
      <c r="C8610" s="11">
        <v>1.6184899999999999E-4</v>
      </c>
      <c r="D8610" s="7">
        <f>Data_Warmte[[#This Row],[Fractie]]/MAX(Data_Warmte[Fractie])</f>
        <v>0.39184225149373075</v>
      </c>
    </row>
    <row r="8611" spans="1:4" x14ac:dyDescent="0.25">
      <c r="A8611" s="10">
        <v>44190</v>
      </c>
      <c r="B8611" s="10">
        <f>DATE(1904,MONTH(Data_Warmte[[#This Row],[Datumtijd]]),DAY(Data_Warmte[[#This Row],[Datumtijd]]))+TIME(HOUR(Data_Warmte[[#This Row],[Datumtijd]]),MINUTE(Data_Warmte[[#This Row],[Datumtijd]]),SECOND(Data_Warmte[[#This Row],[Datumtijd]]))</f>
        <v>1821</v>
      </c>
      <c r="C8611" s="11">
        <v>9.7122400000000011E-5</v>
      </c>
      <c r="D8611" s="7">
        <f>Data_Warmte[[#This Row],[Fractie]]/MAX(Data_Warmte[Fractie])</f>
        <v>0.23513682436391156</v>
      </c>
    </row>
    <row r="8612" spans="1:4" x14ac:dyDescent="0.25">
      <c r="A8612" s="10">
        <v>44190.041666666664</v>
      </c>
      <c r="B8612" s="10">
        <f>DATE(1904,MONTH(Data_Warmte[[#This Row],[Datumtijd]]),DAY(Data_Warmte[[#This Row],[Datumtijd]]))+TIME(HOUR(Data_Warmte[[#This Row],[Datumtijd]]),MINUTE(Data_Warmte[[#This Row],[Datumtijd]]),SECOND(Data_Warmte[[#This Row],[Datumtijd]]))</f>
        <v>1821.0416666666667</v>
      </c>
      <c r="C8612" s="11">
        <v>9.1545200000000006E-5</v>
      </c>
      <c r="D8612" s="7">
        <f>Data_Warmte[[#This Row],[Fractie]]/MAX(Data_Warmte[Fractie])</f>
        <v>0.22163422252497009</v>
      </c>
    </row>
    <row r="8613" spans="1:4" x14ac:dyDescent="0.25">
      <c r="A8613" s="10">
        <v>44190.083333333336</v>
      </c>
      <c r="B8613" s="10">
        <f>DATE(1904,MONTH(Data_Warmte[[#This Row],[Datumtijd]]),DAY(Data_Warmte[[#This Row],[Datumtijd]]))+TIME(HOUR(Data_Warmte[[#This Row],[Datumtijd]]),MINUTE(Data_Warmte[[#This Row],[Datumtijd]]),SECOND(Data_Warmte[[#This Row],[Datumtijd]]))</f>
        <v>1821.0833333333333</v>
      </c>
      <c r="C8613" s="11">
        <v>8.5557949999999993E-5</v>
      </c>
      <c r="D8613" s="7">
        <f>Data_Warmte[[#This Row],[Fractie]]/MAX(Data_Warmte[Fractie])</f>
        <v>0.20713887488454077</v>
      </c>
    </row>
    <row r="8614" spans="1:4" x14ac:dyDescent="0.25">
      <c r="A8614" s="10">
        <v>44190.125</v>
      </c>
      <c r="B8614" s="10">
        <f>DATE(1904,MONTH(Data_Warmte[[#This Row],[Datumtijd]]),DAY(Data_Warmte[[#This Row],[Datumtijd]]))+TIME(HOUR(Data_Warmte[[#This Row],[Datumtijd]]),MINUTE(Data_Warmte[[#This Row],[Datumtijd]]),SECOND(Data_Warmte[[#This Row],[Datumtijd]]))</f>
        <v>1821.125</v>
      </c>
      <c r="C8614" s="11">
        <v>8.7036379999999998E-5</v>
      </c>
      <c r="D8614" s="7">
        <f>Data_Warmte[[#This Row],[Fractie]]/MAX(Data_Warmte[Fractie])</f>
        <v>0.21071820710084041</v>
      </c>
    </row>
    <row r="8615" spans="1:4" x14ac:dyDescent="0.25">
      <c r="A8615" s="10">
        <v>44190.166666666664</v>
      </c>
      <c r="B8615" s="10">
        <f>DATE(1904,MONTH(Data_Warmte[[#This Row],[Datumtijd]]),DAY(Data_Warmte[[#This Row],[Datumtijd]]))+TIME(HOUR(Data_Warmte[[#This Row],[Datumtijd]]),MINUTE(Data_Warmte[[#This Row],[Datumtijd]]),SECOND(Data_Warmte[[#This Row],[Datumtijd]]))</f>
        <v>1821.1666666666667</v>
      </c>
      <c r="C8615" s="11">
        <v>9.4267100000000004E-5</v>
      </c>
      <c r="D8615" s="7">
        <f>Data_Warmte[[#This Row],[Fractie]]/MAX(Data_Warmte[Fractie])</f>
        <v>0.22822404034491822</v>
      </c>
    </row>
    <row r="8616" spans="1:4" x14ac:dyDescent="0.25">
      <c r="A8616" s="10">
        <v>44190.208333333336</v>
      </c>
      <c r="B8616" s="10">
        <f>DATE(1904,MONTH(Data_Warmte[[#This Row],[Datumtijd]]),DAY(Data_Warmte[[#This Row],[Datumtijd]]))+TIME(HOUR(Data_Warmte[[#This Row],[Datumtijd]]),MINUTE(Data_Warmte[[#This Row],[Datumtijd]]),SECOND(Data_Warmte[[#This Row],[Datumtijd]]))</f>
        <v>1821.2083333333333</v>
      </c>
      <c r="C8616" s="11">
        <v>1.0364118999999999E-4</v>
      </c>
      <c r="D8616" s="7">
        <f>Data_Warmte[[#This Row],[Fractie]]/MAX(Data_Warmte[Fractie])</f>
        <v>0.25091904946641336</v>
      </c>
    </row>
    <row r="8617" spans="1:4" x14ac:dyDescent="0.25">
      <c r="A8617" s="10">
        <v>44190.25</v>
      </c>
      <c r="B8617" s="10">
        <f>DATE(1904,MONTH(Data_Warmte[[#This Row],[Datumtijd]]),DAY(Data_Warmte[[#This Row],[Datumtijd]]))+TIME(HOUR(Data_Warmte[[#This Row],[Datumtijd]]),MINUTE(Data_Warmte[[#This Row],[Datumtijd]]),SECOND(Data_Warmte[[#This Row],[Datumtijd]]))</f>
        <v>1821.25</v>
      </c>
      <c r="C8617" s="11">
        <v>1.283406E-4</v>
      </c>
      <c r="D8617" s="7">
        <f>Data_Warmte[[#This Row],[Fractie]]/MAX(Data_Warmte[Fractie])</f>
        <v>0.31071720963401878</v>
      </c>
    </row>
    <row r="8618" spans="1:4" x14ac:dyDescent="0.25">
      <c r="A8618" s="10">
        <v>44190.291666666664</v>
      </c>
      <c r="B8618" s="10">
        <f>DATE(1904,MONTH(Data_Warmte[[#This Row],[Datumtijd]]),DAY(Data_Warmte[[#This Row],[Datumtijd]]))+TIME(HOUR(Data_Warmte[[#This Row],[Datumtijd]]),MINUTE(Data_Warmte[[#This Row],[Datumtijd]]),SECOND(Data_Warmte[[#This Row],[Datumtijd]]))</f>
        <v>1821.2916666666667</v>
      </c>
      <c r="C8618" s="11">
        <v>1.8233851000000001E-4</v>
      </c>
      <c r="D8618" s="7">
        <f>Data_Warmte[[#This Row],[Fractie]]/MAX(Data_Warmte[Fractie])</f>
        <v>0.44144809231080911</v>
      </c>
    </row>
    <row r="8619" spans="1:4" x14ac:dyDescent="0.25">
      <c r="A8619" s="10">
        <v>44190.333333333336</v>
      </c>
      <c r="B8619" s="10">
        <f>DATE(1904,MONTH(Data_Warmte[[#This Row],[Datumtijd]]),DAY(Data_Warmte[[#This Row],[Datumtijd]]))+TIME(HOUR(Data_Warmte[[#This Row],[Datumtijd]]),MINUTE(Data_Warmte[[#This Row],[Datumtijd]]),SECOND(Data_Warmte[[#This Row],[Datumtijd]]))</f>
        <v>1821.3333333333333</v>
      </c>
      <c r="C8619" s="11">
        <v>2.6351595999999993E-4</v>
      </c>
      <c r="D8619" s="7">
        <f>Data_Warmte[[#This Row],[Fractie]]/MAX(Data_Warmte[Fractie])</f>
        <v>0.63798161910751305</v>
      </c>
    </row>
    <row r="8620" spans="1:4" x14ac:dyDescent="0.25">
      <c r="A8620" s="10">
        <v>44190.375</v>
      </c>
      <c r="B8620" s="10">
        <f>DATE(1904,MONTH(Data_Warmte[[#This Row],[Datumtijd]]),DAY(Data_Warmte[[#This Row],[Datumtijd]]))+TIME(HOUR(Data_Warmte[[#This Row],[Datumtijd]]),MINUTE(Data_Warmte[[#This Row],[Datumtijd]]),SECOND(Data_Warmte[[#This Row],[Datumtijd]]))</f>
        <v>1821.375</v>
      </c>
      <c r="C8620" s="11">
        <v>3.3685360000000006E-4</v>
      </c>
      <c r="D8620" s="7">
        <f>Data_Warmte[[#This Row],[Fractie]]/MAX(Data_Warmte[Fractie])</f>
        <v>0.81553468385821737</v>
      </c>
    </row>
    <row r="8621" spans="1:4" x14ac:dyDescent="0.25">
      <c r="A8621" s="10">
        <v>44190.416666666664</v>
      </c>
      <c r="B8621" s="10">
        <f>DATE(1904,MONTH(Data_Warmte[[#This Row],[Datumtijd]]),DAY(Data_Warmte[[#This Row],[Datumtijd]]))+TIME(HOUR(Data_Warmte[[#This Row],[Datumtijd]]),MINUTE(Data_Warmte[[#This Row],[Datumtijd]]),SECOND(Data_Warmte[[#This Row],[Datumtijd]]))</f>
        <v>1821.4166666666667</v>
      </c>
      <c r="C8621" s="11">
        <v>3.6655399999999995E-4</v>
      </c>
      <c r="D8621" s="7">
        <f>Data_Warmte[[#This Row],[Fractie]]/MAX(Data_Warmte[Fractie])</f>
        <v>0.88744042072569473</v>
      </c>
    </row>
    <row r="8622" spans="1:4" x14ac:dyDescent="0.25">
      <c r="A8622" s="10">
        <v>44190.458333333336</v>
      </c>
      <c r="B8622" s="10">
        <f>DATE(1904,MONTH(Data_Warmte[[#This Row],[Datumtijd]]),DAY(Data_Warmte[[#This Row],[Datumtijd]]))+TIME(HOUR(Data_Warmte[[#This Row],[Datumtijd]]),MINUTE(Data_Warmte[[#This Row],[Datumtijd]]),SECOND(Data_Warmte[[#This Row],[Datumtijd]]))</f>
        <v>1821.4583333333333</v>
      </c>
      <c r="C8622" s="11">
        <v>3.4898431E-4</v>
      </c>
      <c r="D8622" s="7">
        <f>Data_Warmte[[#This Row],[Fractie]]/MAX(Data_Warmte[Fractie])</f>
        <v>0.84490356916870724</v>
      </c>
    </row>
    <row r="8623" spans="1:4" x14ac:dyDescent="0.25">
      <c r="A8623" s="10">
        <v>44190.5</v>
      </c>
      <c r="B8623" s="10">
        <f>DATE(1904,MONTH(Data_Warmte[[#This Row],[Datumtijd]]),DAY(Data_Warmte[[#This Row],[Datumtijd]]))+TIME(HOUR(Data_Warmte[[#This Row],[Datumtijd]]),MINUTE(Data_Warmte[[#This Row],[Datumtijd]]),SECOND(Data_Warmte[[#This Row],[Datumtijd]]))</f>
        <v>1821.5</v>
      </c>
      <c r="C8623" s="11">
        <v>3.1738304000000002E-4</v>
      </c>
      <c r="D8623" s="7">
        <f>Data_Warmte[[#This Row],[Fractie]]/MAX(Data_Warmte[Fractie])</f>
        <v>0.76839575764771373</v>
      </c>
    </row>
    <row r="8624" spans="1:4" x14ac:dyDescent="0.25">
      <c r="A8624" s="10">
        <v>44190.541666666664</v>
      </c>
      <c r="B8624" s="10">
        <f>DATE(1904,MONTH(Data_Warmte[[#This Row],[Datumtijd]]),DAY(Data_Warmte[[#This Row],[Datumtijd]]))+TIME(HOUR(Data_Warmte[[#This Row],[Datumtijd]]),MINUTE(Data_Warmte[[#This Row],[Datumtijd]]),SECOND(Data_Warmte[[#This Row],[Datumtijd]]))</f>
        <v>1821.5416666666667</v>
      </c>
      <c r="C8624" s="11">
        <v>2.8249436000000002E-4</v>
      </c>
      <c r="D8624" s="7">
        <f>Data_Warmte[[#This Row],[Fractie]]/MAX(Data_Warmte[Fractie])</f>
        <v>0.68392900825263381</v>
      </c>
    </row>
    <row r="8625" spans="1:4" x14ac:dyDescent="0.25">
      <c r="A8625" s="10">
        <v>44190.583333333336</v>
      </c>
      <c r="B8625" s="10">
        <f>DATE(1904,MONTH(Data_Warmte[[#This Row],[Datumtijd]]),DAY(Data_Warmte[[#This Row],[Datumtijd]]))+TIME(HOUR(Data_Warmte[[#This Row],[Datumtijd]]),MINUTE(Data_Warmte[[#This Row],[Datumtijd]]),SECOND(Data_Warmte[[#This Row],[Datumtijd]]))</f>
        <v>1821.5833333333333</v>
      </c>
      <c r="C8625" s="11">
        <v>2.5871610000000001E-4</v>
      </c>
      <c r="D8625" s="7">
        <f>Data_Warmte[[#This Row],[Fractie]]/MAX(Data_Warmte[Fractie])</f>
        <v>0.62636098537326279</v>
      </c>
    </row>
    <row r="8626" spans="1:4" x14ac:dyDescent="0.25">
      <c r="A8626" s="10">
        <v>44190.625</v>
      </c>
      <c r="B8626" s="10">
        <f>DATE(1904,MONTH(Data_Warmte[[#This Row],[Datumtijd]]),DAY(Data_Warmte[[#This Row],[Datumtijd]]))+TIME(HOUR(Data_Warmte[[#This Row],[Datumtijd]]),MINUTE(Data_Warmte[[#This Row],[Datumtijd]]),SECOND(Data_Warmte[[#This Row],[Datumtijd]]))</f>
        <v>1821.625</v>
      </c>
      <c r="C8626" s="11">
        <v>2.4618456000000003E-4</v>
      </c>
      <c r="D8626" s="7">
        <f>Data_Warmte[[#This Row],[Fractie]]/MAX(Data_Warmte[Fractie])</f>
        <v>0.59602167621297297</v>
      </c>
    </row>
    <row r="8627" spans="1:4" x14ac:dyDescent="0.25">
      <c r="A8627" s="10">
        <v>44190.666666666664</v>
      </c>
      <c r="B8627" s="10">
        <f>DATE(1904,MONTH(Data_Warmte[[#This Row],[Datumtijd]]),DAY(Data_Warmte[[#This Row],[Datumtijd]]))+TIME(HOUR(Data_Warmte[[#This Row],[Datumtijd]]),MINUTE(Data_Warmte[[#This Row],[Datumtijd]]),SECOND(Data_Warmte[[#This Row],[Datumtijd]]))</f>
        <v>1821.6666666666667</v>
      </c>
      <c r="C8627" s="11">
        <v>2.4912002E-4</v>
      </c>
      <c r="D8627" s="7">
        <f>Data_Warmte[[#This Row],[Fractie]]/MAX(Data_Warmte[Fractie])</f>
        <v>0.60312853047571036</v>
      </c>
    </row>
    <row r="8628" spans="1:4" x14ac:dyDescent="0.25">
      <c r="A8628" s="10">
        <v>44190.708333333336</v>
      </c>
      <c r="B8628" s="10">
        <f>DATE(1904,MONTH(Data_Warmte[[#This Row],[Datumtijd]]),DAY(Data_Warmte[[#This Row],[Datumtijd]]))+TIME(HOUR(Data_Warmte[[#This Row],[Datumtijd]]),MINUTE(Data_Warmte[[#This Row],[Datumtijd]]),SECOND(Data_Warmte[[#This Row],[Datumtijd]]))</f>
        <v>1821.7083333333333</v>
      </c>
      <c r="C8628" s="11">
        <v>2.7441324000000001E-4</v>
      </c>
      <c r="D8628" s="7">
        <f>Data_Warmte[[#This Row],[Fractie]]/MAX(Data_Warmte[Fractie])</f>
        <v>0.66436432601554229</v>
      </c>
    </row>
    <row r="8629" spans="1:4" x14ac:dyDescent="0.25">
      <c r="A8629" s="10">
        <v>44190.75</v>
      </c>
      <c r="B8629" s="10">
        <f>DATE(1904,MONTH(Data_Warmte[[#This Row],[Datumtijd]]),DAY(Data_Warmte[[#This Row],[Datumtijd]]))+TIME(HOUR(Data_Warmte[[#This Row],[Datumtijd]]),MINUTE(Data_Warmte[[#This Row],[Datumtijd]]),SECOND(Data_Warmte[[#This Row],[Datumtijd]]))</f>
        <v>1821.75</v>
      </c>
      <c r="C8629" s="11">
        <v>2.8687022000000004E-4</v>
      </c>
      <c r="D8629" s="7">
        <f>Data_Warmte[[#This Row],[Fractie]]/MAX(Data_Warmte[Fractie])</f>
        <v>0.69452312273354722</v>
      </c>
    </row>
    <row r="8630" spans="1:4" x14ac:dyDescent="0.25">
      <c r="A8630" s="10">
        <v>44190.791666666664</v>
      </c>
      <c r="B8630" s="10">
        <f>DATE(1904,MONTH(Data_Warmte[[#This Row],[Datumtijd]]),DAY(Data_Warmte[[#This Row],[Datumtijd]]))+TIME(HOUR(Data_Warmte[[#This Row],[Datumtijd]]),MINUTE(Data_Warmte[[#This Row],[Datumtijd]]),SECOND(Data_Warmte[[#This Row],[Datumtijd]]))</f>
        <v>1821.7916666666667</v>
      </c>
      <c r="C8630" s="11">
        <v>2.8188607999999997E-4</v>
      </c>
      <c r="D8630" s="7">
        <f>Data_Warmte[[#This Row],[Fractie]]/MAX(Data_Warmte[Fractie])</f>
        <v>0.68245634048985104</v>
      </c>
    </row>
    <row r="8631" spans="1:4" x14ac:dyDescent="0.25">
      <c r="A8631" s="10">
        <v>44190.833333333336</v>
      </c>
      <c r="B8631" s="10">
        <f>DATE(1904,MONTH(Data_Warmte[[#This Row],[Datumtijd]]),DAY(Data_Warmte[[#This Row],[Datumtijd]]))+TIME(HOUR(Data_Warmte[[#This Row],[Datumtijd]]),MINUTE(Data_Warmte[[#This Row],[Datumtijd]]),SECOND(Data_Warmte[[#This Row],[Datumtijd]]))</f>
        <v>1821.8333333333333</v>
      </c>
      <c r="C8631" s="11">
        <v>2.6967381999999998E-4</v>
      </c>
      <c r="D8631" s="7">
        <f>Data_Warmte[[#This Row],[Fractie]]/MAX(Data_Warmte[Fractie])</f>
        <v>0.65289001969561178</v>
      </c>
    </row>
    <row r="8632" spans="1:4" x14ac:dyDescent="0.25">
      <c r="A8632" s="10">
        <v>44190.875</v>
      </c>
      <c r="B8632" s="10">
        <f>DATE(1904,MONTH(Data_Warmte[[#This Row],[Datumtijd]]),DAY(Data_Warmte[[#This Row],[Datumtijd]]))+TIME(HOUR(Data_Warmte[[#This Row],[Datumtijd]]),MINUTE(Data_Warmte[[#This Row],[Datumtijd]]),SECOND(Data_Warmte[[#This Row],[Datumtijd]]))</f>
        <v>1821.875</v>
      </c>
      <c r="C8632" s="11">
        <v>2.4821437E-4</v>
      </c>
      <c r="D8632" s="7">
        <f>Data_Warmte[[#This Row],[Fractie]]/MAX(Data_Warmte[Fractie])</f>
        <v>0.60093591924508616</v>
      </c>
    </row>
    <row r="8633" spans="1:4" x14ac:dyDescent="0.25">
      <c r="A8633" s="10">
        <v>44190.916666666664</v>
      </c>
      <c r="B8633" s="10">
        <f>DATE(1904,MONTH(Data_Warmte[[#This Row],[Datumtijd]]),DAY(Data_Warmte[[#This Row],[Datumtijd]]))+TIME(HOUR(Data_Warmte[[#This Row],[Datumtijd]]),MINUTE(Data_Warmte[[#This Row],[Datumtijd]]),SECOND(Data_Warmte[[#This Row],[Datumtijd]]))</f>
        <v>1821.9166666666667</v>
      </c>
      <c r="C8633" s="11">
        <v>2.1047898000000001E-4</v>
      </c>
      <c r="D8633" s="7">
        <f>Data_Warmte[[#This Row],[Fractie]]/MAX(Data_Warmte[Fractie])</f>
        <v>0.50957718253003681</v>
      </c>
    </row>
    <row r="8634" spans="1:4" x14ac:dyDescent="0.25">
      <c r="A8634" s="10">
        <v>44190.958333333336</v>
      </c>
      <c r="B8634" s="10">
        <f>DATE(1904,MONTH(Data_Warmte[[#This Row],[Datumtijd]]),DAY(Data_Warmte[[#This Row],[Datumtijd]]))+TIME(HOUR(Data_Warmte[[#This Row],[Datumtijd]]),MINUTE(Data_Warmte[[#This Row],[Datumtijd]]),SECOND(Data_Warmte[[#This Row],[Datumtijd]]))</f>
        <v>1821.9583333333333</v>
      </c>
      <c r="C8634" s="11">
        <v>1.5427162E-4</v>
      </c>
      <c r="D8634" s="7">
        <f>Data_Warmte[[#This Row],[Fractie]]/MAX(Data_Warmte[Fractie])</f>
        <v>0.373497141918611</v>
      </c>
    </row>
    <row r="8635" spans="1:4" x14ac:dyDescent="0.25">
      <c r="A8635" s="10">
        <v>44191</v>
      </c>
      <c r="B8635" s="10">
        <f>DATE(1904,MONTH(Data_Warmte[[#This Row],[Datumtijd]]),DAY(Data_Warmte[[#This Row],[Datumtijd]]))+TIME(HOUR(Data_Warmte[[#This Row],[Datumtijd]]),MINUTE(Data_Warmte[[#This Row],[Datumtijd]]),SECOND(Data_Warmte[[#This Row],[Datumtijd]]))</f>
        <v>1822</v>
      </c>
      <c r="C8635" s="11">
        <v>9.3623599999999996E-5</v>
      </c>
      <c r="D8635" s="7">
        <f>Data_Warmte[[#This Row],[Fractie]]/MAX(Data_Warmte[Fractie])</f>
        <v>0.22666610369510132</v>
      </c>
    </row>
    <row r="8636" spans="1:4" x14ac:dyDescent="0.25">
      <c r="A8636" s="10">
        <v>44191.041666666664</v>
      </c>
      <c r="B8636" s="10">
        <f>DATE(1904,MONTH(Data_Warmte[[#This Row],[Datumtijd]]),DAY(Data_Warmte[[#This Row],[Datumtijd]]))+TIME(HOUR(Data_Warmte[[#This Row],[Datumtijd]]),MINUTE(Data_Warmte[[#This Row],[Datumtijd]]),SECOND(Data_Warmte[[#This Row],[Datumtijd]]))</f>
        <v>1822.0416666666667</v>
      </c>
      <c r="C8636" s="11">
        <v>9.5721400000000001E-5</v>
      </c>
      <c r="D8636" s="7">
        <f>Data_Warmte[[#This Row],[Fractie]]/MAX(Data_Warmte[Fractie])</f>
        <v>0.23174495296314468</v>
      </c>
    </row>
    <row r="8637" spans="1:4" x14ac:dyDescent="0.25">
      <c r="A8637" s="10">
        <v>44191.083333333336</v>
      </c>
      <c r="B8637" s="10">
        <f>DATE(1904,MONTH(Data_Warmte[[#This Row],[Datumtijd]]),DAY(Data_Warmte[[#This Row],[Datumtijd]]))+TIME(HOUR(Data_Warmte[[#This Row],[Datumtijd]]),MINUTE(Data_Warmte[[#This Row],[Datumtijd]]),SECOND(Data_Warmte[[#This Row],[Datumtijd]]))</f>
        <v>1822.0833333333333</v>
      </c>
      <c r="C8637" s="11">
        <v>8.9668099999999989E-5</v>
      </c>
      <c r="D8637" s="7">
        <f>Data_Warmte[[#This Row],[Fractie]]/MAX(Data_Warmte[Fractie])</f>
        <v>0.21708969589657642</v>
      </c>
    </row>
    <row r="8638" spans="1:4" x14ac:dyDescent="0.25">
      <c r="A8638" s="10">
        <v>44191.125</v>
      </c>
      <c r="B8638" s="10">
        <f>DATE(1904,MONTH(Data_Warmte[[#This Row],[Datumtijd]]),DAY(Data_Warmte[[#This Row],[Datumtijd]]))+TIME(HOUR(Data_Warmte[[#This Row],[Datumtijd]]),MINUTE(Data_Warmte[[#This Row],[Datumtijd]]),SECOND(Data_Warmte[[#This Row],[Datumtijd]]))</f>
        <v>1822.125</v>
      </c>
      <c r="C8638" s="11">
        <v>9.2715279999999988E-5</v>
      </c>
      <c r="D8638" s="7">
        <f>Data_Warmte[[#This Row],[Fractie]]/MAX(Data_Warmte[Fractie])</f>
        <v>0.22446702829842421</v>
      </c>
    </row>
    <row r="8639" spans="1:4" x14ac:dyDescent="0.25">
      <c r="A8639" s="10">
        <v>44191.166666666664</v>
      </c>
      <c r="B8639" s="10">
        <f>DATE(1904,MONTH(Data_Warmte[[#This Row],[Datumtijd]]),DAY(Data_Warmte[[#This Row],[Datumtijd]]))+TIME(HOUR(Data_Warmte[[#This Row],[Datumtijd]]),MINUTE(Data_Warmte[[#This Row],[Datumtijd]]),SECOND(Data_Warmte[[#This Row],[Datumtijd]]))</f>
        <v>1822.1666666666667</v>
      </c>
      <c r="C8639" s="11">
        <v>1.0113934999999999E-4</v>
      </c>
      <c r="D8639" s="7">
        <f>Data_Warmte[[#This Row],[Fractie]]/MAX(Data_Warmte[Fractie])</f>
        <v>0.24486200482309101</v>
      </c>
    </row>
    <row r="8640" spans="1:4" x14ac:dyDescent="0.25">
      <c r="A8640" s="10">
        <v>44191.208333333336</v>
      </c>
      <c r="B8640" s="10">
        <f>DATE(1904,MONTH(Data_Warmte[[#This Row],[Datumtijd]]),DAY(Data_Warmte[[#This Row],[Datumtijd]]))+TIME(HOUR(Data_Warmte[[#This Row],[Datumtijd]]),MINUTE(Data_Warmte[[#This Row],[Datumtijd]]),SECOND(Data_Warmte[[#This Row],[Datumtijd]]))</f>
        <v>1822.2083333333333</v>
      </c>
      <c r="C8640" s="11">
        <v>1.1082599E-4</v>
      </c>
      <c r="D8640" s="7">
        <f>Data_Warmte[[#This Row],[Fractie]]/MAX(Data_Warmte[Fractie])</f>
        <v>0.268313708738526</v>
      </c>
    </row>
    <row r="8641" spans="1:4" x14ac:dyDescent="0.25">
      <c r="A8641" s="10">
        <v>44191.25</v>
      </c>
      <c r="B8641" s="10">
        <f>DATE(1904,MONTH(Data_Warmte[[#This Row],[Datumtijd]]),DAY(Data_Warmte[[#This Row],[Datumtijd]]))+TIME(HOUR(Data_Warmte[[#This Row],[Datumtijd]]),MINUTE(Data_Warmte[[#This Row],[Datumtijd]]),SECOND(Data_Warmte[[#This Row],[Datumtijd]]))</f>
        <v>1822.25</v>
      </c>
      <c r="C8641" s="11">
        <v>1.3622999999999999E-4</v>
      </c>
      <c r="D8641" s="7">
        <f>Data_Warmte[[#This Row],[Fractie]]/MAX(Data_Warmte[Fractie])</f>
        <v>0.32981773085401167</v>
      </c>
    </row>
    <row r="8642" spans="1:4" x14ac:dyDescent="0.25">
      <c r="A8642" s="10">
        <v>44191.291666666664</v>
      </c>
      <c r="B8642" s="10">
        <f>DATE(1904,MONTH(Data_Warmte[[#This Row],[Datumtijd]]),DAY(Data_Warmte[[#This Row],[Datumtijd]]))+TIME(HOUR(Data_Warmte[[#This Row],[Datumtijd]]),MINUTE(Data_Warmte[[#This Row],[Datumtijd]]),SECOND(Data_Warmte[[#This Row],[Datumtijd]]))</f>
        <v>1822.2916666666667</v>
      </c>
      <c r="C8642" s="11">
        <v>1.9262642000000002E-4</v>
      </c>
      <c r="D8642" s="7">
        <f>Data_Warmte[[#This Row],[Fractie]]/MAX(Data_Warmte[Fractie])</f>
        <v>0.46635549252684305</v>
      </c>
    </row>
    <row r="8643" spans="1:4" x14ac:dyDescent="0.25">
      <c r="A8643" s="10">
        <v>44191.333333333336</v>
      </c>
      <c r="B8643" s="10">
        <f>DATE(1904,MONTH(Data_Warmte[[#This Row],[Datumtijd]]),DAY(Data_Warmte[[#This Row],[Datumtijd]]))+TIME(HOUR(Data_Warmte[[#This Row],[Datumtijd]]),MINUTE(Data_Warmte[[#This Row],[Datumtijd]]),SECOND(Data_Warmte[[#This Row],[Datumtijd]]))</f>
        <v>1822.3333333333333</v>
      </c>
      <c r="C8643" s="11">
        <v>2.7495199999999997E-4</v>
      </c>
      <c r="D8643" s="7">
        <f>Data_Warmte[[#This Row],[Fractie]]/MAX(Data_Warmte[Fractie])</f>
        <v>0.66566868335735319</v>
      </c>
    </row>
    <row r="8644" spans="1:4" x14ac:dyDescent="0.25">
      <c r="A8644" s="10">
        <v>44191.375</v>
      </c>
      <c r="B8644" s="10">
        <f>DATE(1904,MONTH(Data_Warmte[[#This Row],[Datumtijd]]),DAY(Data_Warmte[[#This Row],[Datumtijd]]))+TIME(HOUR(Data_Warmte[[#This Row],[Datumtijd]]),MINUTE(Data_Warmte[[#This Row],[Datumtijd]]),SECOND(Data_Warmte[[#This Row],[Datumtijd]]))</f>
        <v>1822.375</v>
      </c>
      <c r="C8644" s="11">
        <v>3.4688380000000003E-4</v>
      </c>
      <c r="D8644" s="7">
        <f>Data_Warmte[[#This Row],[Fractie]]/MAX(Data_Warmte[Fractie])</f>
        <v>0.83981815889317213</v>
      </c>
    </row>
    <row r="8645" spans="1:4" x14ac:dyDescent="0.25">
      <c r="A8645" s="10">
        <v>44191.416666666664</v>
      </c>
      <c r="B8645" s="10">
        <f>DATE(1904,MONTH(Data_Warmte[[#This Row],[Datumtijd]]),DAY(Data_Warmte[[#This Row],[Datumtijd]]))+TIME(HOUR(Data_Warmte[[#This Row],[Datumtijd]]),MINUTE(Data_Warmte[[#This Row],[Datumtijd]]),SECOND(Data_Warmte[[#This Row],[Datumtijd]]))</f>
        <v>1822.4166666666667</v>
      </c>
      <c r="C8645" s="11">
        <v>3.7639543999999994E-4</v>
      </c>
      <c r="D8645" s="7">
        <f>Data_Warmte[[#This Row],[Fractie]]/MAX(Data_Warmte[Fractie])</f>
        <v>0.91126690101003671</v>
      </c>
    </row>
    <row r="8646" spans="1:4" x14ac:dyDescent="0.25">
      <c r="A8646" s="10">
        <v>44191.458333333336</v>
      </c>
      <c r="B8646" s="10">
        <f>DATE(1904,MONTH(Data_Warmte[[#This Row],[Datumtijd]]),DAY(Data_Warmte[[#This Row],[Datumtijd]]))+TIME(HOUR(Data_Warmte[[#This Row],[Datumtijd]]),MINUTE(Data_Warmte[[#This Row],[Datumtijd]]),SECOND(Data_Warmte[[#This Row],[Datumtijd]]))</f>
        <v>1822.4583333333333</v>
      </c>
      <c r="C8646" s="11">
        <v>3.5611972000000001E-4</v>
      </c>
      <c r="D8646" s="7">
        <f>Data_Warmte[[#This Row],[Fractie]]/MAX(Data_Warmte[Fractie])</f>
        <v>0.86217865347402201</v>
      </c>
    </row>
    <row r="8647" spans="1:4" x14ac:dyDescent="0.25">
      <c r="A8647" s="10">
        <v>44191.5</v>
      </c>
      <c r="B8647" s="10">
        <f>DATE(1904,MONTH(Data_Warmte[[#This Row],[Datumtijd]]),DAY(Data_Warmte[[#This Row],[Datumtijd]]))+TIME(HOUR(Data_Warmte[[#This Row],[Datumtijd]]),MINUTE(Data_Warmte[[#This Row],[Datumtijd]]),SECOND(Data_Warmte[[#This Row],[Datumtijd]]))</f>
        <v>1822.5</v>
      </c>
      <c r="C8647" s="11">
        <v>3.2236479999999995E-4</v>
      </c>
      <c r="D8647" s="7">
        <f>Data_Warmte[[#This Row],[Fractie]]/MAX(Data_Warmte[Fractie])</f>
        <v>0.78045677782578948</v>
      </c>
    </row>
    <row r="8648" spans="1:4" x14ac:dyDescent="0.25">
      <c r="A8648" s="10">
        <v>44191.541666666664</v>
      </c>
      <c r="B8648" s="10">
        <f>DATE(1904,MONTH(Data_Warmte[[#This Row],[Datumtijd]]),DAY(Data_Warmte[[#This Row],[Datumtijd]]))+TIME(HOUR(Data_Warmte[[#This Row],[Datumtijd]]),MINUTE(Data_Warmte[[#This Row],[Datumtijd]]),SECOND(Data_Warmte[[#This Row],[Datumtijd]]))</f>
        <v>1822.5416666666667</v>
      </c>
      <c r="C8648" s="11">
        <v>2.8761123000000001E-4</v>
      </c>
      <c r="D8648" s="7">
        <f>Data_Warmte[[#This Row],[Fractie]]/MAX(Data_Warmte[Fractie])</f>
        <v>0.69631713460127187</v>
      </c>
    </row>
    <row r="8649" spans="1:4" x14ac:dyDescent="0.25">
      <c r="A8649" s="10">
        <v>44191.583333333336</v>
      </c>
      <c r="B8649" s="10">
        <f>DATE(1904,MONTH(Data_Warmte[[#This Row],[Datumtijd]]),DAY(Data_Warmte[[#This Row],[Datumtijd]]))+TIME(HOUR(Data_Warmte[[#This Row],[Datumtijd]]),MINUTE(Data_Warmte[[#This Row],[Datumtijd]]),SECOND(Data_Warmte[[#This Row],[Datumtijd]]))</f>
        <v>1822.5833333333333</v>
      </c>
      <c r="C8649" s="11">
        <v>2.6473770000000005E-4</v>
      </c>
      <c r="D8649" s="7">
        <f>Data_Warmte[[#This Row],[Fractie]]/MAX(Data_Warmte[Fractie])</f>
        <v>0.64093949559942831</v>
      </c>
    </row>
    <row r="8650" spans="1:4" x14ac:dyDescent="0.25">
      <c r="A8650" s="10">
        <v>44191.625</v>
      </c>
      <c r="B8650" s="10">
        <f>DATE(1904,MONTH(Data_Warmte[[#This Row],[Datumtijd]]),DAY(Data_Warmte[[#This Row],[Datumtijd]]))+TIME(HOUR(Data_Warmte[[#This Row],[Datumtijd]]),MINUTE(Data_Warmte[[#This Row],[Datumtijd]]),SECOND(Data_Warmte[[#This Row],[Datumtijd]]))</f>
        <v>1822.625</v>
      </c>
      <c r="C8650" s="11">
        <v>2.5152391999999998E-4</v>
      </c>
      <c r="D8650" s="7">
        <f>Data_Warmte[[#This Row],[Fractie]]/MAX(Data_Warmte[Fractie])</f>
        <v>0.60894845885565563</v>
      </c>
    </row>
    <row r="8651" spans="1:4" x14ac:dyDescent="0.25">
      <c r="A8651" s="10">
        <v>44191.666666666664</v>
      </c>
      <c r="B8651" s="10">
        <f>DATE(1904,MONTH(Data_Warmte[[#This Row],[Datumtijd]]),DAY(Data_Warmte[[#This Row],[Datumtijd]]))+TIME(HOUR(Data_Warmte[[#This Row],[Datumtijd]]),MINUTE(Data_Warmte[[#This Row],[Datumtijd]]),SECOND(Data_Warmte[[#This Row],[Datumtijd]]))</f>
        <v>1822.6666666666667</v>
      </c>
      <c r="C8651" s="11">
        <v>2.5484035E-4</v>
      </c>
      <c r="D8651" s="7">
        <f>Data_Warmte[[#This Row],[Fractie]]/MAX(Data_Warmte[Fractie])</f>
        <v>0.61697765519373227</v>
      </c>
    </row>
    <row r="8652" spans="1:4" x14ac:dyDescent="0.25">
      <c r="A8652" s="10">
        <v>44191.708333333336</v>
      </c>
      <c r="B8652" s="10">
        <f>DATE(1904,MONTH(Data_Warmte[[#This Row],[Datumtijd]]),DAY(Data_Warmte[[#This Row],[Datumtijd]]))+TIME(HOUR(Data_Warmte[[#This Row],[Datumtijd]]),MINUTE(Data_Warmte[[#This Row],[Datumtijd]]),SECOND(Data_Warmte[[#This Row],[Datumtijd]]))</f>
        <v>1822.7083333333333</v>
      </c>
      <c r="C8652" s="11">
        <v>2.8257907999999998E-4</v>
      </c>
      <c r="D8652" s="7">
        <f>Data_Warmte[[#This Row],[Fractie]]/MAX(Data_Warmte[Fractie])</f>
        <v>0.68413411842042315</v>
      </c>
    </row>
    <row r="8653" spans="1:4" x14ac:dyDescent="0.25">
      <c r="A8653" s="10">
        <v>44191.75</v>
      </c>
      <c r="B8653" s="10">
        <f>DATE(1904,MONTH(Data_Warmte[[#This Row],[Datumtijd]]),DAY(Data_Warmte[[#This Row],[Datumtijd]]))+TIME(HOUR(Data_Warmte[[#This Row],[Datumtijd]]),MINUTE(Data_Warmte[[#This Row],[Datumtijd]]),SECOND(Data_Warmte[[#This Row],[Datumtijd]]))</f>
        <v>1822.75</v>
      </c>
      <c r="C8653" s="11">
        <v>2.9382466999999996E-4</v>
      </c>
      <c r="D8653" s="7">
        <f>Data_Warmte[[#This Row],[Fractie]]/MAX(Data_Warmte[Fractie])</f>
        <v>0.71136009636885267</v>
      </c>
    </row>
    <row r="8654" spans="1:4" x14ac:dyDescent="0.25">
      <c r="A8654" s="10">
        <v>44191.791666666664</v>
      </c>
      <c r="B8654" s="10">
        <f>DATE(1904,MONTH(Data_Warmte[[#This Row],[Datumtijd]]),DAY(Data_Warmte[[#This Row],[Datumtijd]]))+TIME(HOUR(Data_Warmte[[#This Row],[Datumtijd]]),MINUTE(Data_Warmte[[#This Row],[Datumtijd]]),SECOND(Data_Warmte[[#This Row],[Datumtijd]]))</f>
        <v>1822.7916666666667</v>
      </c>
      <c r="C8654" s="11">
        <v>2.8967077999999998E-4</v>
      </c>
      <c r="D8654" s="7">
        <f>Data_Warmte[[#This Row],[Fractie]]/MAX(Data_Warmte[Fractie])</f>
        <v>0.70130337924327713</v>
      </c>
    </row>
    <row r="8655" spans="1:4" x14ac:dyDescent="0.25">
      <c r="A8655" s="10">
        <v>44191.833333333336</v>
      </c>
      <c r="B8655" s="10">
        <f>DATE(1904,MONTH(Data_Warmte[[#This Row],[Datumtijd]]),DAY(Data_Warmte[[#This Row],[Datumtijd]]))+TIME(HOUR(Data_Warmte[[#This Row],[Datumtijd]]),MINUTE(Data_Warmte[[#This Row],[Datumtijd]]),SECOND(Data_Warmte[[#This Row],[Datumtijd]]))</f>
        <v>1822.8333333333333</v>
      </c>
      <c r="C8655" s="11">
        <v>2.7748395999999999E-4</v>
      </c>
      <c r="D8655" s="7">
        <f>Data_Warmte[[#This Row],[Fractie]]/MAX(Data_Warmte[Fractie])</f>
        <v>0.67179864960423807</v>
      </c>
    </row>
    <row r="8656" spans="1:4" x14ac:dyDescent="0.25">
      <c r="A8656" s="10">
        <v>44191.875</v>
      </c>
      <c r="B8656" s="10">
        <f>DATE(1904,MONTH(Data_Warmte[[#This Row],[Datumtijd]]),DAY(Data_Warmte[[#This Row],[Datumtijd]]))+TIME(HOUR(Data_Warmte[[#This Row],[Datumtijd]]),MINUTE(Data_Warmte[[#This Row],[Datumtijd]]),SECOND(Data_Warmte[[#This Row],[Datumtijd]]))</f>
        <v>1822.875</v>
      </c>
      <c r="C8656" s="11">
        <v>2.5369925E-4</v>
      </c>
      <c r="D8656" s="7">
        <f>Data_Warmte[[#This Row],[Fractie]]/MAX(Data_Warmte[Fractie])</f>
        <v>0.61421501104282927</v>
      </c>
    </row>
    <row r="8657" spans="1:4" x14ac:dyDescent="0.25">
      <c r="A8657" s="10">
        <v>44191.916666666664</v>
      </c>
      <c r="B8657" s="10">
        <f>DATE(1904,MONTH(Data_Warmte[[#This Row],[Datumtijd]]),DAY(Data_Warmte[[#This Row],[Datumtijd]]))+TIME(HOUR(Data_Warmte[[#This Row],[Datumtijd]]),MINUTE(Data_Warmte[[#This Row],[Datumtijd]]),SECOND(Data_Warmte[[#This Row],[Datumtijd]]))</f>
        <v>1822.9166666666667</v>
      </c>
      <c r="C8657" s="11">
        <v>2.1608017E-4</v>
      </c>
      <c r="D8657" s="7">
        <f>Data_Warmte[[#This Row],[Fractie]]/MAX(Data_Warmte[Fractie])</f>
        <v>0.52313786502201498</v>
      </c>
    </row>
    <row r="8658" spans="1:4" x14ac:dyDescent="0.25">
      <c r="A8658" s="10">
        <v>44191.958333333336</v>
      </c>
      <c r="B8658" s="10">
        <f>DATE(1904,MONTH(Data_Warmte[[#This Row],[Datumtijd]]),DAY(Data_Warmte[[#This Row],[Datumtijd]]))+TIME(HOUR(Data_Warmte[[#This Row],[Datumtijd]]),MINUTE(Data_Warmte[[#This Row],[Datumtijd]]),SECOND(Data_Warmte[[#This Row],[Datumtijd]]))</f>
        <v>1822.9583333333333</v>
      </c>
      <c r="C8658" s="11">
        <v>1.5834640000000002E-4</v>
      </c>
      <c r="D8658" s="7">
        <f>Data_Warmte[[#This Row],[Fractie]]/MAX(Data_Warmte[Fractie])</f>
        <v>0.3833623308882162</v>
      </c>
    </row>
    <row r="8659" spans="1:4" x14ac:dyDescent="0.25">
      <c r="A8659" s="10">
        <v>44192</v>
      </c>
      <c r="B8659" s="10">
        <f>DATE(1904,MONTH(Data_Warmte[[#This Row],[Datumtijd]]),DAY(Data_Warmte[[#This Row],[Datumtijd]]))+TIME(HOUR(Data_Warmte[[#This Row],[Datumtijd]]),MINUTE(Data_Warmte[[#This Row],[Datumtijd]]),SECOND(Data_Warmte[[#This Row],[Datumtijd]]))</f>
        <v>1823</v>
      </c>
      <c r="C8659" s="11">
        <v>9.5928950000000006E-5</v>
      </c>
      <c r="D8659" s="7">
        <f>Data_Warmte[[#This Row],[Fractie]]/MAX(Data_Warmte[Fractie])</f>
        <v>0.23224743897972511</v>
      </c>
    </row>
    <row r="8660" spans="1:4" x14ac:dyDescent="0.25">
      <c r="A8660" s="10">
        <v>44192.041666666664</v>
      </c>
      <c r="B8660" s="10">
        <f>DATE(1904,MONTH(Data_Warmte[[#This Row],[Datumtijd]]),DAY(Data_Warmte[[#This Row],[Datumtijd]]))+TIME(HOUR(Data_Warmte[[#This Row],[Datumtijd]]),MINUTE(Data_Warmte[[#This Row],[Datumtijd]]),SECOND(Data_Warmte[[#This Row],[Datumtijd]]))</f>
        <v>1823.0416666666667</v>
      </c>
      <c r="C8660" s="11">
        <v>9.9607149999999994E-5</v>
      </c>
      <c r="D8660" s="7">
        <f>Data_Warmte[[#This Row],[Fractie]]/MAX(Data_Warmte[Fractie])</f>
        <v>0.24115249350242363</v>
      </c>
    </row>
    <row r="8661" spans="1:4" x14ac:dyDescent="0.25">
      <c r="A8661" s="10">
        <v>44192.083333333336</v>
      </c>
      <c r="B8661" s="10">
        <f>DATE(1904,MONTH(Data_Warmte[[#This Row],[Datumtijd]]),DAY(Data_Warmte[[#This Row],[Datumtijd]]))+TIME(HOUR(Data_Warmte[[#This Row],[Datumtijd]]),MINUTE(Data_Warmte[[#This Row],[Datumtijd]]),SECOND(Data_Warmte[[#This Row],[Datumtijd]]))</f>
        <v>1823.0833333333333</v>
      </c>
      <c r="C8661" s="11">
        <v>9.3992899999999999E-5</v>
      </c>
      <c r="D8661" s="7">
        <f>Data_Warmte[[#This Row],[Fractie]]/MAX(Data_Warmte[Fractie])</f>
        <v>0.22756019228061394</v>
      </c>
    </row>
    <row r="8662" spans="1:4" x14ac:dyDescent="0.25">
      <c r="A8662" s="10">
        <v>44192.125</v>
      </c>
      <c r="B8662" s="10">
        <f>DATE(1904,MONTH(Data_Warmte[[#This Row],[Datumtijd]]),DAY(Data_Warmte[[#This Row],[Datumtijd]]))+TIME(HOUR(Data_Warmte[[#This Row],[Datumtijd]]),MINUTE(Data_Warmte[[#This Row],[Datumtijd]]),SECOND(Data_Warmte[[#This Row],[Datumtijd]]))</f>
        <v>1823.125</v>
      </c>
      <c r="C8662" s="11">
        <v>9.7935699999999998E-5</v>
      </c>
      <c r="D8662" s="7">
        <f>Data_Warmte[[#This Row],[Fractie]]/MAX(Data_Warmte[Fractie])</f>
        <v>0.23710585292225822</v>
      </c>
    </row>
    <row r="8663" spans="1:4" x14ac:dyDescent="0.25">
      <c r="A8663" s="10">
        <v>44192.166666666664</v>
      </c>
      <c r="B8663" s="10">
        <f>DATE(1904,MONTH(Data_Warmte[[#This Row],[Datumtijd]]),DAY(Data_Warmte[[#This Row],[Datumtijd]]))+TIME(HOUR(Data_Warmte[[#This Row],[Datumtijd]]),MINUTE(Data_Warmte[[#This Row],[Datumtijd]]),SECOND(Data_Warmte[[#This Row],[Datumtijd]]))</f>
        <v>1823.1666666666667</v>
      </c>
      <c r="C8663" s="11">
        <v>1.0684504999999999E-4</v>
      </c>
      <c r="D8663" s="7">
        <f>Data_Warmte[[#This Row],[Fractie]]/MAX(Data_Warmte[Fractie])</f>
        <v>0.25867570978480087</v>
      </c>
    </row>
    <row r="8664" spans="1:4" x14ac:dyDescent="0.25">
      <c r="A8664" s="10">
        <v>44192.208333333336</v>
      </c>
      <c r="B8664" s="10">
        <f>DATE(1904,MONTH(Data_Warmte[[#This Row],[Datumtijd]]),DAY(Data_Warmte[[#This Row],[Datumtijd]]))+TIME(HOUR(Data_Warmte[[#This Row],[Datumtijd]]),MINUTE(Data_Warmte[[#This Row],[Datumtijd]]),SECOND(Data_Warmte[[#This Row],[Datumtijd]]))</f>
        <v>1823.2083333333333</v>
      </c>
      <c r="C8664" s="11">
        <v>1.1730514E-4</v>
      </c>
      <c r="D8664" s="7">
        <f>Data_Warmte[[#This Row],[Fractie]]/MAX(Data_Warmte[Fractie])</f>
        <v>0.28399996397498467</v>
      </c>
    </row>
    <row r="8665" spans="1:4" x14ac:dyDescent="0.25">
      <c r="A8665" s="10">
        <v>44192.25</v>
      </c>
      <c r="B8665" s="10">
        <f>DATE(1904,MONTH(Data_Warmte[[#This Row],[Datumtijd]]),DAY(Data_Warmte[[#This Row],[Datumtijd]]))+TIME(HOUR(Data_Warmte[[#This Row],[Datumtijd]]),MINUTE(Data_Warmte[[#This Row],[Datumtijd]]),SECOND(Data_Warmte[[#This Row],[Datumtijd]]))</f>
        <v>1823.25</v>
      </c>
      <c r="C8665" s="11">
        <v>1.4486460000000002E-4</v>
      </c>
      <c r="D8665" s="7">
        <f>Data_Warmte[[#This Row],[Fractie]]/MAX(Data_Warmte[Fractie])</f>
        <v>0.35072240808246402</v>
      </c>
    </row>
    <row r="8666" spans="1:4" x14ac:dyDescent="0.25">
      <c r="A8666" s="10">
        <v>44192.291666666664</v>
      </c>
      <c r="B8666" s="10">
        <f>DATE(1904,MONTH(Data_Warmte[[#This Row],[Datumtijd]]),DAY(Data_Warmte[[#This Row],[Datumtijd]]))+TIME(HOUR(Data_Warmte[[#This Row],[Datumtijd]]),MINUTE(Data_Warmte[[#This Row],[Datumtijd]]),SECOND(Data_Warmte[[#This Row],[Datumtijd]]))</f>
        <v>1823.2916666666667</v>
      </c>
      <c r="C8666" s="11">
        <v>2.0134529000000002E-4</v>
      </c>
      <c r="D8666" s="7">
        <f>Data_Warmte[[#This Row],[Fractie]]/MAX(Data_Warmte[Fractie])</f>
        <v>0.48746419045689604</v>
      </c>
    </row>
    <row r="8667" spans="1:4" x14ac:dyDescent="0.25">
      <c r="A8667" s="10">
        <v>44192.333333333336</v>
      </c>
      <c r="B8667" s="10">
        <f>DATE(1904,MONTH(Data_Warmte[[#This Row],[Datumtijd]]),DAY(Data_Warmte[[#This Row],[Datumtijd]]))+TIME(HOUR(Data_Warmte[[#This Row],[Datumtijd]]),MINUTE(Data_Warmte[[#This Row],[Datumtijd]]),SECOND(Data_Warmte[[#This Row],[Datumtijd]]))</f>
        <v>1823.3333333333333</v>
      </c>
      <c r="C8667" s="11">
        <v>2.8473363999999995E-4</v>
      </c>
      <c r="D8667" s="7">
        <f>Data_Warmte[[#This Row],[Fractie]]/MAX(Data_Warmte[Fractie])</f>
        <v>0.68935038569039897</v>
      </c>
    </row>
    <row r="8668" spans="1:4" x14ac:dyDescent="0.25">
      <c r="A8668" s="10">
        <v>44192.375</v>
      </c>
      <c r="B8668" s="10">
        <f>DATE(1904,MONTH(Data_Warmte[[#This Row],[Datumtijd]]),DAY(Data_Warmte[[#This Row],[Datumtijd]]))+TIME(HOUR(Data_Warmte[[#This Row],[Datumtijd]]),MINUTE(Data_Warmte[[#This Row],[Datumtijd]]),SECOND(Data_Warmte[[#This Row],[Datumtijd]]))</f>
        <v>1823.375</v>
      </c>
      <c r="C8668" s="11">
        <v>3.5735200000000002E-4</v>
      </c>
      <c r="D8668" s="7">
        <f>Data_Warmte[[#This Row],[Fractie]]/MAX(Data_Warmte[Fractie])</f>
        <v>0.86516204768511196</v>
      </c>
    </row>
    <row r="8669" spans="1:4" x14ac:dyDescent="0.25">
      <c r="A8669" s="10">
        <v>44192.416666666664</v>
      </c>
      <c r="B8669" s="10">
        <f>DATE(1904,MONTH(Data_Warmte[[#This Row],[Datumtijd]]),DAY(Data_Warmte[[#This Row],[Datumtijd]]))+TIME(HOUR(Data_Warmte[[#This Row],[Datumtijd]]),MINUTE(Data_Warmte[[#This Row],[Datumtijd]]),SECOND(Data_Warmte[[#This Row],[Datumtijd]]))</f>
        <v>1823.4166666666667</v>
      </c>
      <c r="C8669" s="11">
        <v>3.8963047999999995E-4</v>
      </c>
      <c r="D8669" s="7">
        <f>Data_Warmte[[#This Row],[Fractie]]/MAX(Data_Warmte[Fractie])</f>
        <v>0.94330940897863458</v>
      </c>
    </row>
    <row r="8670" spans="1:4" x14ac:dyDescent="0.25">
      <c r="A8670" s="10">
        <v>44192.458333333336</v>
      </c>
      <c r="B8670" s="10">
        <f>DATE(1904,MONTH(Data_Warmte[[#This Row],[Datumtijd]]),DAY(Data_Warmte[[#This Row],[Datumtijd]]))+TIME(HOUR(Data_Warmte[[#This Row],[Datumtijd]]),MINUTE(Data_Warmte[[#This Row],[Datumtijd]]),SECOND(Data_Warmte[[#This Row],[Datumtijd]]))</f>
        <v>1823.4583333333333</v>
      </c>
      <c r="C8670" s="11">
        <v>3.6952638999999997E-4</v>
      </c>
      <c r="D8670" s="7">
        <f>Data_Warmte[[#This Row],[Fractie]]/MAX(Data_Warmte[Fractie])</f>
        <v>0.89463668384698347</v>
      </c>
    </row>
    <row r="8671" spans="1:4" x14ac:dyDescent="0.25">
      <c r="A8671" s="10">
        <v>44192.5</v>
      </c>
      <c r="B8671" s="10">
        <f>DATE(1904,MONTH(Data_Warmte[[#This Row],[Datumtijd]]),DAY(Data_Warmte[[#This Row],[Datumtijd]]))+TIME(HOUR(Data_Warmte[[#This Row],[Datumtijd]]),MINUTE(Data_Warmte[[#This Row],[Datumtijd]]),SECOND(Data_Warmte[[#This Row],[Datumtijd]]))</f>
        <v>1823.5</v>
      </c>
      <c r="C8671" s="11">
        <v>3.3432991999999997E-4</v>
      </c>
      <c r="D8671" s="7">
        <f>Data_Warmte[[#This Row],[Fractie]]/MAX(Data_Warmte[Fractie])</f>
        <v>0.80942476378920403</v>
      </c>
    </row>
    <row r="8672" spans="1:4" x14ac:dyDescent="0.25">
      <c r="A8672" s="10">
        <v>44192.541666666664</v>
      </c>
      <c r="B8672" s="10">
        <f>DATE(1904,MONTH(Data_Warmte[[#This Row],[Datumtijd]]),DAY(Data_Warmte[[#This Row],[Datumtijd]]))+TIME(HOUR(Data_Warmte[[#This Row],[Datumtijd]]),MINUTE(Data_Warmte[[#This Row],[Datumtijd]]),SECOND(Data_Warmte[[#This Row],[Datumtijd]]))</f>
        <v>1823.5416666666667</v>
      </c>
      <c r="C8672" s="11">
        <v>2.9933822E-4</v>
      </c>
      <c r="D8672" s="7">
        <f>Data_Warmte[[#This Row],[Fractie]]/MAX(Data_Warmte[Fractie])</f>
        <v>0.72470859926799491</v>
      </c>
    </row>
    <row r="8673" spans="1:4" x14ac:dyDescent="0.25">
      <c r="A8673" s="10">
        <v>44192.583333333336</v>
      </c>
      <c r="B8673" s="10">
        <f>DATE(1904,MONTH(Data_Warmte[[#This Row],[Datumtijd]]),DAY(Data_Warmte[[#This Row],[Datumtijd]]))+TIME(HOUR(Data_Warmte[[#This Row],[Datumtijd]]),MINUTE(Data_Warmte[[#This Row],[Datumtijd]]),SECOND(Data_Warmte[[#This Row],[Datumtijd]]))</f>
        <v>1823.5833333333333</v>
      </c>
      <c r="C8673" s="11">
        <v>2.7431050000000006E-4</v>
      </c>
      <c r="D8673" s="7">
        <f>Data_Warmte[[#This Row],[Fractie]]/MAX(Data_Warmte[Fractie])</f>
        <v>0.66411558877948618</v>
      </c>
    </row>
    <row r="8674" spans="1:4" x14ac:dyDescent="0.25">
      <c r="A8674" s="10">
        <v>44192.625</v>
      </c>
      <c r="B8674" s="10">
        <f>DATE(1904,MONTH(Data_Warmte[[#This Row],[Datumtijd]]),DAY(Data_Warmte[[#This Row],[Datumtijd]]))+TIME(HOUR(Data_Warmte[[#This Row],[Datumtijd]]),MINUTE(Data_Warmte[[#This Row],[Datumtijd]]),SECOND(Data_Warmte[[#This Row],[Datumtijd]]))</f>
        <v>1823.625</v>
      </c>
      <c r="C8674" s="11">
        <v>2.5893183999999996E-4</v>
      </c>
      <c r="D8674" s="7">
        <f>Data_Warmte[[#This Row],[Fractie]]/MAX(Data_Warmte[Fractie])</f>
        <v>0.62688329967447709</v>
      </c>
    </row>
    <row r="8675" spans="1:4" x14ac:dyDescent="0.25">
      <c r="A8675" s="10">
        <v>44192.666666666664</v>
      </c>
      <c r="B8675" s="10">
        <f>DATE(1904,MONTH(Data_Warmte[[#This Row],[Datumtijd]]),DAY(Data_Warmte[[#This Row],[Datumtijd]]))+TIME(HOUR(Data_Warmte[[#This Row],[Datumtijd]]),MINUTE(Data_Warmte[[#This Row],[Datumtijd]]),SECOND(Data_Warmte[[#This Row],[Datumtijd]]))</f>
        <v>1823.6666666666667</v>
      </c>
      <c r="C8675" s="11">
        <v>2.5995853999999998E-4</v>
      </c>
      <c r="D8675" s="7">
        <f>Data_Warmte[[#This Row],[Fractie]]/MAX(Data_Warmte[Fractie])</f>
        <v>0.62936897730985708</v>
      </c>
    </row>
    <row r="8676" spans="1:4" x14ac:dyDescent="0.25">
      <c r="A8676" s="10">
        <v>44192.708333333336</v>
      </c>
      <c r="B8676" s="10">
        <f>DATE(1904,MONTH(Data_Warmte[[#This Row],[Datumtijd]]),DAY(Data_Warmte[[#This Row],[Datumtijd]]))+TIME(HOUR(Data_Warmte[[#This Row],[Datumtijd]]),MINUTE(Data_Warmte[[#This Row],[Datumtijd]]),SECOND(Data_Warmte[[#This Row],[Datumtijd]]))</f>
        <v>1823.7083333333333</v>
      </c>
      <c r="C8676" s="11">
        <v>2.8426378000000001E-4</v>
      </c>
      <c r="D8676" s="7">
        <f>Data_Warmte[[#This Row],[Fractie]]/MAX(Data_Warmte[Fractie])</f>
        <v>0.68821283772725539</v>
      </c>
    </row>
    <row r="8677" spans="1:4" x14ac:dyDescent="0.25">
      <c r="A8677" s="10">
        <v>44192.75</v>
      </c>
      <c r="B8677" s="10">
        <f>DATE(1904,MONTH(Data_Warmte[[#This Row],[Datumtijd]]),DAY(Data_Warmte[[#This Row],[Datumtijd]]))+TIME(HOUR(Data_Warmte[[#This Row],[Datumtijd]]),MINUTE(Data_Warmte[[#This Row],[Datumtijd]]),SECOND(Data_Warmte[[#This Row],[Datumtijd]]))</f>
        <v>1823.75</v>
      </c>
      <c r="C8677" s="11">
        <v>2.9629300999999995E-4</v>
      </c>
      <c r="D8677" s="7">
        <f>Data_Warmte[[#This Row],[Fractie]]/MAX(Data_Warmte[Fractie])</f>
        <v>0.71733603630701748</v>
      </c>
    </row>
    <row r="8678" spans="1:4" x14ac:dyDescent="0.25">
      <c r="A8678" s="10">
        <v>44192.791666666664</v>
      </c>
      <c r="B8678" s="10">
        <f>DATE(1904,MONTH(Data_Warmte[[#This Row],[Datumtijd]]),DAY(Data_Warmte[[#This Row],[Datumtijd]]))+TIME(HOUR(Data_Warmte[[#This Row],[Datumtijd]]),MINUTE(Data_Warmte[[#This Row],[Datumtijd]]),SECOND(Data_Warmte[[#This Row],[Datumtijd]]))</f>
        <v>1823.7916666666667</v>
      </c>
      <c r="C8678" s="11">
        <v>2.9147035999999997E-4</v>
      </c>
      <c r="D8678" s="7">
        <f>Data_Warmte[[#This Row],[Fractie]]/MAX(Data_Warmte[Fractie])</f>
        <v>0.70566022716290022</v>
      </c>
    </row>
    <row r="8679" spans="1:4" x14ac:dyDescent="0.25">
      <c r="A8679" s="10">
        <v>44192.833333333336</v>
      </c>
      <c r="B8679" s="10">
        <f>DATE(1904,MONTH(Data_Warmte[[#This Row],[Datumtijd]]),DAY(Data_Warmte[[#This Row],[Datumtijd]]))+TIME(HOUR(Data_Warmte[[#This Row],[Datumtijd]]),MINUTE(Data_Warmte[[#This Row],[Datumtijd]]),SECOND(Data_Warmte[[#This Row],[Datumtijd]]))</f>
        <v>1823.8333333333333</v>
      </c>
      <c r="C8679" s="11">
        <v>2.792863E-4</v>
      </c>
      <c r="D8679" s="7">
        <f>Data_Warmte[[#This Row],[Fractie]]/MAX(Data_Warmte[Fractie])</f>
        <v>0.67616217958315183</v>
      </c>
    </row>
    <row r="8680" spans="1:4" x14ac:dyDescent="0.25">
      <c r="A8680" s="10">
        <v>44192.875</v>
      </c>
      <c r="B8680" s="10">
        <f>DATE(1904,MONTH(Data_Warmte[[#This Row],[Datumtijd]]),DAY(Data_Warmte[[#This Row],[Datumtijd]]))+TIME(HOUR(Data_Warmte[[#This Row],[Datumtijd]]),MINUTE(Data_Warmte[[#This Row],[Datumtijd]]),SECOND(Data_Warmte[[#This Row],[Datumtijd]]))</f>
        <v>1823.875</v>
      </c>
      <c r="C8680" s="11">
        <v>2.5649728000000003E-4</v>
      </c>
      <c r="D8680" s="7">
        <f>Data_Warmte[[#This Row],[Fractie]]/MAX(Data_Warmte[Fractie])</f>
        <v>0.6209891423315429</v>
      </c>
    </row>
    <row r="8681" spans="1:4" x14ac:dyDescent="0.25">
      <c r="A8681" s="10">
        <v>44192.916666666664</v>
      </c>
      <c r="B8681" s="10">
        <f>DATE(1904,MONTH(Data_Warmte[[#This Row],[Datumtijd]]),DAY(Data_Warmte[[#This Row],[Datumtijd]]))+TIME(HOUR(Data_Warmte[[#This Row],[Datumtijd]]),MINUTE(Data_Warmte[[#This Row],[Datumtijd]]),SECOND(Data_Warmte[[#This Row],[Datumtijd]]))</f>
        <v>1823.9166666666667</v>
      </c>
      <c r="C8681" s="11">
        <v>2.1705997000000002E-4</v>
      </c>
      <c r="D8681" s="7">
        <f>Data_Warmte[[#This Row],[Fractie]]/MAX(Data_Warmte[Fractie])</f>
        <v>0.52550999607017446</v>
      </c>
    </row>
    <row r="8682" spans="1:4" x14ac:dyDescent="0.25">
      <c r="A8682" s="10">
        <v>44192.958333333336</v>
      </c>
      <c r="B8682" s="10">
        <f>DATE(1904,MONTH(Data_Warmte[[#This Row],[Datumtijd]]),DAY(Data_Warmte[[#This Row],[Datumtijd]]))+TIME(HOUR(Data_Warmte[[#This Row],[Datumtijd]]),MINUTE(Data_Warmte[[#This Row],[Datumtijd]]),SECOND(Data_Warmte[[#This Row],[Datumtijd]]))</f>
        <v>1823.9583333333333</v>
      </c>
      <c r="C8682" s="11">
        <v>1.5889931999999999E-4</v>
      </c>
      <c r="D8682" s="7">
        <f>Data_Warmte[[#This Row],[Fractie]]/MAX(Data_Warmte[Fractie])</f>
        <v>0.38470097009943094</v>
      </c>
    </row>
    <row r="8683" spans="1:4" x14ac:dyDescent="0.25">
      <c r="A8683" s="10">
        <v>44193</v>
      </c>
      <c r="B8683" s="10">
        <f>DATE(1904,MONTH(Data_Warmte[[#This Row],[Datumtijd]]),DAY(Data_Warmte[[#This Row],[Datumtijd]]))+TIME(HOUR(Data_Warmte[[#This Row],[Datumtijd]]),MINUTE(Data_Warmte[[#This Row],[Datumtijd]]),SECOND(Data_Warmte[[#This Row],[Datumtijd]]))</f>
        <v>1824</v>
      </c>
      <c r="C8683" s="11">
        <v>9.628145E-5</v>
      </c>
      <c r="D8683" s="7">
        <f>Data_Warmte[[#This Row],[Fractie]]/MAX(Data_Warmte[Fractie])</f>
        <v>0.23310085416086021</v>
      </c>
    </row>
    <row r="8684" spans="1:4" x14ac:dyDescent="0.25">
      <c r="A8684" s="10">
        <v>44193.041666666664</v>
      </c>
      <c r="B8684" s="10">
        <f>DATE(1904,MONTH(Data_Warmte[[#This Row],[Datumtijd]]),DAY(Data_Warmte[[#This Row],[Datumtijd]]))+TIME(HOUR(Data_Warmte[[#This Row],[Datumtijd]]),MINUTE(Data_Warmte[[#This Row],[Datumtijd]]),SECOND(Data_Warmte[[#This Row],[Datumtijd]]))</f>
        <v>1824.0416666666667</v>
      </c>
      <c r="C8684" s="11">
        <v>8.1235439999999994E-5</v>
      </c>
      <c r="D8684" s="7">
        <f>Data_Warmte[[#This Row],[Fractie]]/MAX(Data_Warmte[Fractie])</f>
        <v>0.19667392267288569</v>
      </c>
    </row>
    <row r="8685" spans="1:4" x14ac:dyDescent="0.25">
      <c r="A8685" s="10">
        <v>44193.083333333336</v>
      </c>
      <c r="B8685" s="10">
        <f>DATE(1904,MONTH(Data_Warmte[[#This Row],[Datumtijd]]),DAY(Data_Warmte[[#This Row],[Datumtijd]]))+TIME(HOUR(Data_Warmte[[#This Row],[Datumtijd]]),MINUTE(Data_Warmte[[#This Row],[Datumtijd]]),SECOND(Data_Warmte[[#This Row],[Datumtijd]]))</f>
        <v>1824.0833333333333</v>
      </c>
      <c r="C8685" s="11">
        <v>8.5002400000000011E-5</v>
      </c>
      <c r="D8685" s="7">
        <f>Data_Warmte[[#This Row],[Fractie]]/MAX(Data_Warmte[Fractie])</f>
        <v>0.20579386834871211</v>
      </c>
    </row>
    <row r="8686" spans="1:4" x14ac:dyDescent="0.25">
      <c r="A8686" s="10">
        <v>44193.125</v>
      </c>
      <c r="B8686" s="10">
        <f>DATE(1904,MONTH(Data_Warmte[[#This Row],[Datumtijd]]),DAY(Data_Warmte[[#This Row],[Datumtijd]]))+TIME(HOUR(Data_Warmte[[#This Row],[Datumtijd]]),MINUTE(Data_Warmte[[#This Row],[Datumtijd]]),SECOND(Data_Warmte[[#This Row],[Datumtijd]]))</f>
        <v>1824.125</v>
      </c>
      <c r="C8686" s="11">
        <v>9.5140060000000018E-5</v>
      </c>
      <c r="D8686" s="7">
        <f>Data_Warmte[[#This Row],[Fractie]]/MAX(Data_Warmte[Fractie])</f>
        <v>0.23033750790952456</v>
      </c>
    </row>
    <row r="8687" spans="1:4" x14ac:dyDescent="0.25">
      <c r="A8687" s="10">
        <v>44193.166666666664</v>
      </c>
      <c r="B8687" s="10">
        <f>DATE(1904,MONTH(Data_Warmte[[#This Row],[Datumtijd]]),DAY(Data_Warmte[[#This Row],[Datumtijd]]))+TIME(HOUR(Data_Warmte[[#This Row],[Datumtijd]]),MINUTE(Data_Warmte[[#This Row],[Datumtijd]]),SECOND(Data_Warmte[[#This Row],[Datumtijd]]))</f>
        <v>1824.1666666666667</v>
      </c>
      <c r="C8687" s="11">
        <v>1.0856748E-4</v>
      </c>
      <c r="D8687" s="7">
        <f>Data_Warmte[[#This Row],[Fractie]]/MAX(Data_Warmte[Fractie])</f>
        <v>0.26284577477896426</v>
      </c>
    </row>
    <row r="8688" spans="1:4" x14ac:dyDescent="0.25">
      <c r="A8688" s="10">
        <v>44193.208333333336</v>
      </c>
      <c r="B8688" s="10">
        <f>DATE(1904,MONTH(Data_Warmte[[#This Row],[Datumtijd]]),DAY(Data_Warmte[[#This Row],[Datumtijd]]))+TIME(HOUR(Data_Warmte[[#This Row],[Datumtijd]]),MINUTE(Data_Warmte[[#This Row],[Datumtijd]]),SECOND(Data_Warmte[[#This Row],[Datumtijd]]))</f>
        <v>1824.2083333333333</v>
      </c>
      <c r="C8688" s="11">
        <v>1.3359999999999999E-4</v>
      </c>
      <c r="D8688" s="7">
        <f>Data_Warmte[[#This Row],[Fractie]]/MAX(Data_Warmte[Fractie])</f>
        <v>0.32345040624015242</v>
      </c>
    </row>
    <row r="8689" spans="1:4" x14ac:dyDescent="0.25">
      <c r="A8689" s="10">
        <v>44193.25</v>
      </c>
      <c r="B8689" s="10">
        <f>DATE(1904,MONTH(Data_Warmte[[#This Row],[Datumtijd]]),DAY(Data_Warmte[[#This Row],[Datumtijd]]))+TIME(HOUR(Data_Warmte[[#This Row],[Datumtijd]]),MINUTE(Data_Warmte[[#This Row],[Datumtijd]]),SECOND(Data_Warmte[[#This Row],[Datumtijd]]))</f>
        <v>1824.25</v>
      </c>
      <c r="C8689" s="11">
        <v>1.9282648000000003E-4</v>
      </c>
      <c r="D8689" s="7">
        <f>Data_Warmte[[#This Row],[Fractie]]/MAX(Data_Warmte[Fractie])</f>
        <v>0.46683984498397185</v>
      </c>
    </row>
    <row r="8690" spans="1:4" x14ac:dyDescent="0.25">
      <c r="A8690" s="10">
        <v>44193.291666666664</v>
      </c>
      <c r="B8690" s="10">
        <f>DATE(1904,MONTH(Data_Warmte[[#This Row],[Datumtijd]]),DAY(Data_Warmte[[#This Row],[Datumtijd]]))+TIME(HOUR(Data_Warmte[[#This Row],[Datumtijd]]),MINUTE(Data_Warmte[[#This Row],[Datumtijd]]),SECOND(Data_Warmte[[#This Row],[Datumtijd]]))</f>
        <v>1824.2916666666667</v>
      </c>
      <c r="C8690" s="11">
        <v>2.7468300000000001E-4</v>
      </c>
      <c r="D8690" s="7">
        <f>Data_Warmte[[#This Row],[Fractie]]/MAX(Data_Warmte[Fractie])</f>
        <v>0.66501742468011826</v>
      </c>
    </row>
    <row r="8691" spans="1:4" x14ac:dyDescent="0.25">
      <c r="A8691" s="10">
        <v>44193.333333333336</v>
      </c>
      <c r="B8691" s="10">
        <f>DATE(1904,MONTH(Data_Warmte[[#This Row],[Datumtijd]]),DAY(Data_Warmte[[#This Row],[Datumtijd]]))+TIME(HOUR(Data_Warmte[[#This Row],[Datumtijd]]),MINUTE(Data_Warmte[[#This Row],[Datumtijd]]),SECOND(Data_Warmte[[#This Row],[Datumtijd]]))</f>
        <v>1824.3333333333333</v>
      </c>
      <c r="C8691" s="11">
        <v>3.3378679999999998E-4</v>
      </c>
      <c r="D8691" s="7">
        <f>Data_Warmte[[#This Row],[Fractie]]/MAX(Data_Warmte[Fractie])</f>
        <v>0.80810985073054276</v>
      </c>
    </row>
    <row r="8692" spans="1:4" x14ac:dyDescent="0.25">
      <c r="A8692" s="10">
        <v>44193.375</v>
      </c>
      <c r="B8692" s="10">
        <f>DATE(1904,MONTH(Data_Warmte[[#This Row],[Datumtijd]]),DAY(Data_Warmte[[#This Row],[Datumtijd]]))+TIME(HOUR(Data_Warmte[[#This Row],[Datumtijd]]),MINUTE(Data_Warmte[[#This Row],[Datumtijd]]),SECOND(Data_Warmte[[#This Row],[Datumtijd]]))</f>
        <v>1824.375</v>
      </c>
      <c r="C8692" s="11">
        <v>3.6036232E-4</v>
      </c>
      <c r="D8692" s="7">
        <f>Data_Warmte[[#This Row],[Fractie]]/MAX(Data_Warmte[Fractie])</f>
        <v>0.87245014070092675</v>
      </c>
    </row>
    <row r="8693" spans="1:4" x14ac:dyDescent="0.25">
      <c r="A8693" s="10">
        <v>44193.416666666664</v>
      </c>
      <c r="B8693" s="10">
        <f>DATE(1904,MONTH(Data_Warmte[[#This Row],[Datumtijd]]),DAY(Data_Warmte[[#This Row],[Datumtijd]]))+TIME(HOUR(Data_Warmte[[#This Row],[Datumtijd]]),MINUTE(Data_Warmte[[#This Row],[Datumtijd]]),SECOND(Data_Warmte[[#This Row],[Datumtijd]]))</f>
        <v>1824.4166666666667</v>
      </c>
      <c r="C8693" s="11">
        <v>3.5620230000000001E-4</v>
      </c>
      <c r="D8693" s="7">
        <f>Data_Warmte[[#This Row],[Fractie]]/MAX(Data_Warmte[Fractie])</f>
        <v>0.86237858262482525</v>
      </c>
    </row>
    <row r="8694" spans="1:4" x14ac:dyDescent="0.25">
      <c r="A8694" s="10">
        <v>44193.458333333336</v>
      </c>
      <c r="B8694" s="10">
        <f>DATE(1904,MONTH(Data_Warmte[[#This Row],[Datumtijd]]),DAY(Data_Warmte[[#This Row],[Datumtijd]]))+TIME(HOUR(Data_Warmte[[#This Row],[Datumtijd]]),MINUTE(Data_Warmte[[#This Row],[Datumtijd]]),SECOND(Data_Warmte[[#This Row],[Datumtijd]]))</f>
        <v>1824.4583333333333</v>
      </c>
      <c r="C8694" s="11">
        <v>3.2032695999999997E-4</v>
      </c>
      <c r="D8694" s="7">
        <f>Data_Warmte[[#This Row],[Fractie]]/MAX(Data_Warmte[Fractie])</f>
        <v>0.77552309387479823</v>
      </c>
    </row>
    <row r="8695" spans="1:4" x14ac:dyDescent="0.25">
      <c r="A8695" s="10">
        <v>44193.5</v>
      </c>
      <c r="B8695" s="10">
        <f>DATE(1904,MONTH(Data_Warmte[[#This Row],[Datumtijd]]),DAY(Data_Warmte[[#This Row],[Datumtijd]]))+TIME(HOUR(Data_Warmte[[#This Row],[Datumtijd]]),MINUTE(Data_Warmte[[#This Row],[Datumtijd]]),SECOND(Data_Warmte[[#This Row],[Datumtijd]]))</f>
        <v>1824.5</v>
      </c>
      <c r="C8695" s="11">
        <v>2.9438555000000001E-4</v>
      </c>
      <c r="D8695" s="7">
        <f>Data_Warmte[[#This Row],[Fractie]]/MAX(Data_Warmte[Fractie])</f>
        <v>0.71271800702642751</v>
      </c>
    </row>
    <row r="8696" spans="1:4" x14ac:dyDescent="0.25">
      <c r="A8696" s="10">
        <v>44193.541666666664</v>
      </c>
      <c r="B8696" s="10">
        <f>DATE(1904,MONTH(Data_Warmte[[#This Row],[Datumtijd]]),DAY(Data_Warmte[[#This Row],[Datumtijd]]))+TIME(HOUR(Data_Warmte[[#This Row],[Datumtijd]]),MINUTE(Data_Warmte[[#This Row],[Datumtijd]]),SECOND(Data_Warmte[[#This Row],[Datumtijd]]))</f>
        <v>1824.5416666666667</v>
      </c>
      <c r="C8696" s="11">
        <v>2.7933335E-4</v>
      </c>
      <c r="D8696" s="7">
        <f>Data_Warmte[[#This Row],[Fractie]]/MAX(Data_Warmte[Fractie])</f>
        <v>0.67627608932576855</v>
      </c>
    </row>
    <row r="8697" spans="1:4" x14ac:dyDescent="0.25">
      <c r="A8697" s="10">
        <v>44193.583333333336</v>
      </c>
      <c r="B8697" s="10">
        <f>DATE(1904,MONTH(Data_Warmte[[#This Row],[Datumtijd]]),DAY(Data_Warmte[[#This Row],[Datumtijd]]))+TIME(HOUR(Data_Warmte[[#This Row],[Datumtijd]]),MINUTE(Data_Warmte[[#This Row],[Datumtijd]]),SECOND(Data_Warmte[[#This Row],[Datumtijd]]))</f>
        <v>1824.5833333333333</v>
      </c>
      <c r="C8697" s="11">
        <v>2.7341113999999997E-4</v>
      </c>
      <c r="D8697" s="7">
        <f>Data_Warmte[[#This Row],[Fractie]]/MAX(Data_Warmte[Fractie])</f>
        <v>0.66193820586514363</v>
      </c>
    </row>
    <row r="8698" spans="1:4" x14ac:dyDescent="0.25">
      <c r="A8698" s="10">
        <v>44193.625</v>
      </c>
      <c r="B8698" s="10">
        <f>DATE(1904,MONTH(Data_Warmte[[#This Row],[Datumtijd]]),DAY(Data_Warmte[[#This Row],[Datumtijd]]))+TIME(HOUR(Data_Warmte[[#This Row],[Datumtijd]]),MINUTE(Data_Warmte[[#This Row],[Datumtijd]]),SECOND(Data_Warmte[[#This Row],[Datumtijd]]))</f>
        <v>1824.625</v>
      </c>
      <c r="C8698" s="11">
        <v>2.790027E-4</v>
      </c>
      <c r="D8698" s="7">
        <f>Data_Warmte[[#This Row],[Fractie]]/MAX(Data_Warmte[Fractie])</f>
        <v>0.67547557378068401</v>
      </c>
    </row>
    <row r="8699" spans="1:4" x14ac:dyDescent="0.25">
      <c r="A8699" s="10">
        <v>44193.666666666664</v>
      </c>
      <c r="B8699" s="10">
        <f>DATE(1904,MONTH(Data_Warmte[[#This Row],[Datumtijd]]),DAY(Data_Warmte[[#This Row],[Datumtijd]]))+TIME(HOUR(Data_Warmte[[#This Row],[Datumtijd]]),MINUTE(Data_Warmte[[#This Row],[Datumtijd]]),SECOND(Data_Warmte[[#This Row],[Datumtijd]]))</f>
        <v>1824.6666666666667</v>
      </c>
      <c r="C8699" s="11">
        <v>2.9997163000000004E-4</v>
      </c>
      <c r="D8699" s="7">
        <f>Data_Warmte[[#This Row],[Fractie]]/MAX(Data_Warmte[Fractie])</f>
        <v>0.72624210766482566</v>
      </c>
    </row>
    <row r="8700" spans="1:4" x14ac:dyDescent="0.25">
      <c r="A8700" s="10">
        <v>44193.708333333336</v>
      </c>
      <c r="B8700" s="10">
        <f>DATE(1904,MONTH(Data_Warmte[[#This Row],[Datumtijd]]),DAY(Data_Warmte[[#This Row],[Datumtijd]]))+TIME(HOUR(Data_Warmte[[#This Row],[Datumtijd]]),MINUTE(Data_Warmte[[#This Row],[Datumtijd]]),SECOND(Data_Warmte[[#This Row],[Datumtijd]]))</f>
        <v>1824.7083333333333</v>
      </c>
      <c r="C8700" s="11">
        <v>3.3846499999999998E-4</v>
      </c>
      <c r="D8700" s="7">
        <f>Data_Warmte[[#This Row],[Fractie]]/MAX(Data_Warmte[Fractie])</f>
        <v>0.81943594122809271</v>
      </c>
    </row>
    <row r="8701" spans="1:4" x14ac:dyDescent="0.25">
      <c r="A8701" s="10">
        <v>44193.75</v>
      </c>
      <c r="B8701" s="10">
        <f>DATE(1904,MONTH(Data_Warmte[[#This Row],[Datumtijd]]),DAY(Data_Warmte[[#This Row],[Datumtijd]]))+TIME(HOUR(Data_Warmte[[#This Row],[Datumtijd]]),MINUTE(Data_Warmte[[#This Row],[Datumtijd]]),SECOND(Data_Warmte[[#This Row],[Datumtijd]]))</f>
        <v>1824.75</v>
      </c>
      <c r="C8701" s="11">
        <v>3.5912427999999996E-4</v>
      </c>
      <c r="D8701" s="7">
        <f>Data_Warmte[[#This Row],[Fractie]]/MAX(Data_Warmte[Fractie])</f>
        <v>0.86945280132262159</v>
      </c>
    </row>
    <row r="8702" spans="1:4" x14ac:dyDescent="0.25">
      <c r="A8702" s="10">
        <v>44193.791666666664</v>
      </c>
      <c r="B8702" s="10">
        <f>DATE(1904,MONTH(Data_Warmte[[#This Row],[Datumtijd]]),DAY(Data_Warmte[[#This Row],[Datumtijd]]))+TIME(HOUR(Data_Warmte[[#This Row],[Datumtijd]]),MINUTE(Data_Warmte[[#This Row],[Datumtijd]]),SECOND(Data_Warmte[[#This Row],[Datumtijd]]))</f>
        <v>1824.7916666666667</v>
      </c>
      <c r="C8702" s="11">
        <v>3.4292171999999999E-4</v>
      </c>
      <c r="D8702" s="7">
        <f>Data_Warmte[[#This Row],[Fractie]]/MAX(Data_Warmte[Fractie])</f>
        <v>0.83022582067793271</v>
      </c>
    </row>
    <row r="8703" spans="1:4" x14ac:dyDescent="0.25">
      <c r="A8703" s="10">
        <v>44193.833333333336</v>
      </c>
      <c r="B8703" s="10">
        <f>DATE(1904,MONTH(Data_Warmte[[#This Row],[Datumtijd]]),DAY(Data_Warmte[[#This Row],[Datumtijd]]))+TIME(HOUR(Data_Warmte[[#This Row],[Datumtijd]]),MINUTE(Data_Warmte[[#This Row],[Datumtijd]]),SECOND(Data_Warmte[[#This Row],[Datumtijd]]))</f>
        <v>1824.8333333333333</v>
      </c>
      <c r="C8703" s="11">
        <v>3.3079459999999997E-4</v>
      </c>
      <c r="D8703" s="7">
        <f>Data_Warmte[[#This Row],[Fractie]]/MAX(Data_Warmte[Fractie])</f>
        <v>0.80086562688659224</v>
      </c>
    </row>
    <row r="8704" spans="1:4" x14ac:dyDescent="0.25">
      <c r="A8704" s="10">
        <v>44193.875</v>
      </c>
      <c r="B8704" s="10">
        <f>DATE(1904,MONTH(Data_Warmte[[#This Row],[Datumtijd]]),DAY(Data_Warmte[[#This Row],[Datumtijd]]))+TIME(HOUR(Data_Warmte[[#This Row],[Datumtijd]]),MINUTE(Data_Warmte[[#This Row],[Datumtijd]]),SECOND(Data_Warmte[[#This Row],[Datumtijd]]))</f>
        <v>1824.875</v>
      </c>
      <c r="C8704" s="11">
        <v>2.9685475000000003E-4</v>
      </c>
      <c r="D8704" s="7">
        <f>Data_Warmte[[#This Row],[Fractie]]/MAX(Data_Warmte[Fractie])</f>
        <v>0.71869602905553065</v>
      </c>
    </row>
    <row r="8705" spans="1:4" x14ac:dyDescent="0.25">
      <c r="A8705" s="10">
        <v>44193.916666666664</v>
      </c>
      <c r="B8705" s="10">
        <f>DATE(1904,MONTH(Data_Warmte[[#This Row],[Datumtijd]]),DAY(Data_Warmte[[#This Row],[Datumtijd]]))+TIME(HOUR(Data_Warmte[[#This Row],[Datumtijd]]),MINUTE(Data_Warmte[[#This Row],[Datumtijd]]),SECOND(Data_Warmte[[#This Row],[Datumtijd]]))</f>
        <v>1824.9166666666667</v>
      </c>
      <c r="C8705" s="11">
        <v>2.5297374E-4</v>
      </c>
      <c r="D8705" s="7">
        <f>Data_Warmte[[#This Row],[Fractie]]/MAX(Data_Warmte[Fractie])</f>
        <v>0.61245852523271482</v>
      </c>
    </row>
    <row r="8706" spans="1:4" x14ac:dyDescent="0.25">
      <c r="A8706" s="10">
        <v>44193.958333333336</v>
      </c>
      <c r="B8706" s="10">
        <f>DATE(1904,MONTH(Data_Warmte[[#This Row],[Datumtijd]]),DAY(Data_Warmte[[#This Row],[Datumtijd]]))+TIME(HOUR(Data_Warmte[[#This Row],[Datumtijd]]),MINUTE(Data_Warmte[[#This Row],[Datumtijd]]),SECOND(Data_Warmte[[#This Row],[Datumtijd]]))</f>
        <v>1824.9583333333333</v>
      </c>
      <c r="C8706" s="11">
        <v>1.8148719999999999E-4</v>
      </c>
      <c r="D8706" s="7">
        <f>Data_Warmte[[#This Row],[Fractie]]/MAX(Data_Warmte[Fractie])</f>
        <v>0.43938704017505831</v>
      </c>
    </row>
    <row r="8707" spans="1:4" x14ac:dyDescent="0.25">
      <c r="A8707" s="10">
        <v>44194</v>
      </c>
      <c r="B8707" s="10">
        <f>DATE(1904,MONTH(Data_Warmte[[#This Row],[Datumtijd]]),DAY(Data_Warmte[[#This Row],[Datumtijd]]))+TIME(HOUR(Data_Warmte[[#This Row],[Datumtijd]]),MINUTE(Data_Warmte[[#This Row],[Datumtijd]]),SECOND(Data_Warmte[[#This Row],[Datumtijd]]))</f>
        <v>1825</v>
      </c>
      <c r="C8707" s="11">
        <v>1.0897596000000001E-4</v>
      </c>
      <c r="D8707" s="7">
        <f>Data_Warmte[[#This Row],[Fractie]]/MAX(Data_Warmte[Fractie])</f>
        <v>0.26383471955397159</v>
      </c>
    </row>
    <row r="8708" spans="1:4" x14ac:dyDescent="0.25">
      <c r="A8708" s="10">
        <v>44194.041666666664</v>
      </c>
      <c r="B8708" s="10">
        <f>DATE(1904,MONTH(Data_Warmte[[#This Row],[Datumtijd]]),DAY(Data_Warmte[[#This Row],[Datumtijd]]))+TIME(HOUR(Data_Warmte[[#This Row],[Datumtijd]]),MINUTE(Data_Warmte[[#This Row],[Datumtijd]]),SECOND(Data_Warmte[[#This Row],[Datumtijd]]))</f>
        <v>1825.0416666666667</v>
      </c>
      <c r="C8708" s="11">
        <v>8.6055679999999995E-5</v>
      </c>
      <c r="D8708" s="7">
        <f>Data_Warmte[[#This Row],[Fractie]]/MAX(Data_Warmte[Fractie])</f>
        <v>0.2083438971203036</v>
      </c>
    </row>
    <row r="8709" spans="1:4" x14ac:dyDescent="0.25">
      <c r="A8709" s="10">
        <v>44194.083333333336</v>
      </c>
      <c r="B8709" s="10">
        <f>DATE(1904,MONTH(Data_Warmte[[#This Row],[Datumtijd]]),DAY(Data_Warmte[[#This Row],[Datumtijd]]))+TIME(HOUR(Data_Warmte[[#This Row],[Datumtijd]]),MINUTE(Data_Warmte[[#This Row],[Datumtijd]]),SECOND(Data_Warmte[[#This Row],[Datumtijd]]))</f>
        <v>1825.0833333333333</v>
      </c>
      <c r="C8709" s="11">
        <v>9.0339300000000011E-5</v>
      </c>
      <c r="D8709" s="7">
        <f>Data_Warmte[[#This Row],[Fractie]]/MAX(Data_Warmte[Fractie])</f>
        <v>0.21871469524289675</v>
      </c>
    </row>
    <row r="8710" spans="1:4" x14ac:dyDescent="0.25">
      <c r="A8710" s="10">
        <v>44194.125</v>
      </c>
      <c r="B8710" s="10">
        <f>DATE(1904,MONTH(Data_Warmte[[#This Row],[Datumtijd]]),DAY(Data_Warmte[[#This Row],[Datumtijd]]))+TIME(HOUR(Data_Warmte[[#This Row],[Datumtijd]]),MINUTE(Data_Warmte[[#This Row],[Datumtijd]]),SECOND(Data_Warmte[[#This Row],[Datumtijd]]))</f>
        <v>1825.125</v>
      </c>
      <c r="C8710" s="11">
        <v>1.0006519000000001E-4</v>
      </c>
      <c r="D8710" s="7">
        <f>Data_Warmte[[#This Row],[Fractie]]/MAX(Data_Warmte[Fractie])</f>
        <v>0.24226142482034463</v>
      </c>
    </row>
    <row r="8711" spans="1:4" x14ac:dyDescent="0.25">
      <c r="A8711" s="10">
        <v>44194.166666666664</v>
      </c>
      <c r="B8711" s="10">
        <f>DATE(1904,MONTH(Data_Warmte[[#This Row],[Datumtijd]]),DAY(Data_Warmte[[#This Row],[Datumtijd]]))+TIME(HOUR(Data_Warmte[[#This Row],[Datumtijd]]),MINUTE(Data_Warmte[[#This Row],[Datumtijd]]),SECOND(Data_Warmte[[#This Row],[Datumtijd]]))</f>
        <v>1825.1666666666667</v>
      </c>
      <c r="C8711" s="11">
        <v>1.1358584000000001E-4</v>
      </c>
      <c r="D8711" s="7">
        <f>Data_Warmte[[#This Row],[Fractie]]/MAX(Data_Warmte[Fractie])</f>
        <v>0.27499540487371976</v>
      </c>
    </row>
    <row r="8712" spans="1:4" x14ac:dyDescent="0.25">
      <c r="A8712" s="10">
        <v>44194.208333333336</v>
      </c>
      <c r="B8712" s="10">
        <f>DATE(1904,MONTH(Data_Warmte[[#This Row],[Datumtijd]]),DAY(Data_Warmte[[#This Row],[Datumtijd]]))+TIME(HOUR(Data_Warmte[[#This Row],[Datumtijd]]),MINUTE(Data_Warmte[[#This Row],[Datumtijd]]),SECOND(Data_Warmte[[#This Row],[Datumtijd]]))</f>
        <v>1825.2083333333333</v>
      </c>
      <c r="C8712" s="11">
        <v>1.3937126E-4</v>
      </c>
      <c r="D8712" s="7">
        <f>Data_Warmte[[#This Row],[Fractie]]/MAX(Data_Warmte[Fractie])</f>
        <v>0.33742283432037357</v>
      </c>
    </row>
    <row r="8713" spans="1:4" x14ac:dyDescent="0.25">
      <c r="A8713" s="10">
        <v>44194.25</v>
      </c>
      <c r="B8713" s="10">
        <f>DATE(1904,MONTH(Data_Warmte[[#This Row],[Datumtijd]]),DAY(Data_Warmte[[#This Row],[Datumtijd]]))+TIME(HOUR(Data_Warmte[[#This Row],[Datumtijd]]),MINUTE(Data_Warmte[[#This Row],[Datumtijd]]),SECOND(Data_Warmte[[#This Row],[Datumtijd]]))</f>
        <v>1825.25</v>
      </c>
      <c r="C8713" s="11">
        <v>1.9871902000000001E-4</v>
      </c>
      <c r="D8713" s="7">
        <f>Data_Warmte[[#This Row],[Fractie]]/MAX(Data_Warmte[Fractie])</f>
        <v>0.48110589630722289</v>
      </c>
    </row>
    <row r="8714" spans="1:4" x14ac:dyDescent="0.25">
      <c r="A8714" s="10">
        <v>44194.291666666664</v>
      </c>
      <c r="B8714" s="10">
        <f>DATE(1904,MONTH(Data_Warmte[[#This Row],[Datumtijd]]),DAY(Data_Warmte[[#This Row],[Datumtijd]]))+TIME(HOUR(Data_Warmte[[#This Row],[Datumtijd]]),MINUTE(Data_Warmte[[#This Row],[Datumtijd]]),SECOND(Data_Warmte[[#This Row],[Datumtijd]]))</f>
        <v>1825.2916666666667</v>
      </c>
      <c r="C8714" s="11">
        <v>2.8159509999999997E-4</v>
      </c>
      <c r="D8714" s="7">
        <f>Data_Warmte[[#This Row],[Fractie]]/MAX(Data_Warmte[Fractie])</f>
        <v>0.68175186744188876</v>
      </c>
    </row>
    <row r="8715" spans="1:4" x14ac:dyDescent="0.25">
      <c r="A8715" s="10">
        <v>44194.333333333336</v>
      </c>
      <c r="B8715" s="10">
        <f>DATE(1904,MONTH(Data_Warmte[[#This Row],[Datumtijd]]),DAY(Data_Warmte[[#This Row],[Datumtijd]]))+TIME(HOUR(Data_Warmte[[#This Row],[Datumtijd]]),MINUTE(Data_Warmte[[#This Row],[Datumtijd]]),SECOND(Data_Warmte[[#This Row],[Datumtijd]]))</f>
        <v>1825.3333333333333</v>
      </c>
      <c r="C8715" s="11">
        <v>3.4147909999999998E-4</v>
      </c>
      <c r="D8715" s="7">
        <f>Data_Warmte[[#This Row],[Fractie]]/MAX(Data_Warmte[Fractie])</f>
        <v>0.82673318575989241</v>
      </c>
    </row>
    <row r="8716" spans="1:4" x14ac:dyDescent="0.25">
      <c r="A8716" s="10">
        <v>44194.375</v>
      </c>
      <c r="B8716" s="10">
        <f>DATE(1904,MONTH(Data_Warmte[[#This Row],[Datumtijd]]),DAY(Data_Warmte[[#This Row],[Datumtijd]]))+TIME(HOUR(Data_Warmte[[#This Row],[Datumtijd]]),MINUTE(Data_Warmte[[#This Row],[Datumtijd]]),SECOND(Data_Warmte[[#This Row],[Datumtijd]]))</f>
        <v>1825.375</v>
      </c>
      <c r="C8716" s="11">
        <v>3.6417027999999994E-4</v>
      </c>
      <c r="D8716" s="7">
        <f>Data_Warmte[[#This Row],[Fractie]]/MAX(Data_Warmte[Fractie])</f>
        <v>0.88166934885172188</v>
      </c>
    </row>
    <row r="8717" spans="1:4" x14ac:dyDescent="0.25">
      <c r="A8717" s="10">
        <v>44194.416666666664</v>
      </c>
      <c r="B8717" s="10">
        <f>DATE(1904,MONTH(Data_Warmte[[#This Row],[Datumtijd]]),DAY(Data_Warmte[[#This Row],[Datumtijd]]))+TIME(HOUR(Data_Warmte[[#This Row],[Datumtijd]]),MINUTE(Data_Warmte[[#This Row],[Datumtijd]]),SECOND(Data_Warmte[[#This Row],[Datumtijd]]))</f>
        <v>1825.4166666666667</v>
      </c>
      <c r="C8717" s="11">
        <v>3.5869296000000004E-4</v>
      </c>
      <c r="D8717" s="7">
        <f>Data_Warmte[[#This Row],[Fractie]]/MAX(Data_Warmte[Fractie])</f>
        <v>0.8684085600859488</v>
      </c>
    </row>
    <row r="8718" spans="1:4" x14ac:dyDescent="0.25">
      <c r="A8718" s="10">
        <v>44194.458333333336</v>
      </c>
      <c r="B8718" s="10">
        <f>DATE(1904,MONTH(Data_Warmte[[#This Row],[Datumtijd]]),DAY(Data_Warmte[[#This Row],[Datumtijd]]))+TIME(HOUR(Data_Warmte[[#This Row],[Datumtijd]]),MINUTE(Data_Warmte[[#This Row],[Datumtijd]]),SECOND(Data_Warmte[[#This Row],[Datumtijd]]))</f>
        <v>1825.4583333333333</v>
      </c>
      <c r="C8718" s="11">
        <v>3.2018811999999996E-4</v>
      </c>
      <c r="D8718" s="7">
        <f>Data_Warmte[[#This Row],[Fractie]]/MAX(Data_Warmte[Fractie])</f>
        <v>0.77518695724004993</v>
      </c>
    </row>
    <row r="8719" spans="1:4" x14ac:dyDescent="0.25">
      <c r="A8719" s="10">
        <v>44194.5</v>
      </c>
      <c r="B8719" s="10">
        <f>DATE(1904,MONTH(Data_Warmte[[#This Row],[Datumtijd]]),DAY(Data_Warmte[[#This Row],[Datumtijd]]))+TIME(HOUR(Data_Warmte[[#This Row],[Datumtijd]]),MINUTE(Data_Warmte[[#This Row],[Datumtijd]]),SECOND(Data_Warmte[[#This Row],[Datumtijd]]))</f>
        <v>1825.5</v>
      </c>
      <c r="C8719" s="11">
        <v>2.9504525E-4</v>
      </c>
      <c r="D8719" s="7">
        <f>Data_Warmte[[#This Row],[Fractie]]/MAX(Data_Warmte[Fractie])</f>
        <v>0.71431516445903698</v>
      </c>
    </row>
    <row r="8720" spans="1:4" x14ac:dyDescent="0.25">
      <c r="A8720" s="10">
        <v>44194.541666666664</v>
      </c>
      <c r="B8720" s="10">
        <f>DATE(1904,MONTH(Data_Warmte[[#This Row],[Datumtijd]]),DAY(Data_Warmte[[#This Row],[Datumtijd]]))+TIME(HOUR(Data_Warmte[[#This Row],[Datumtijd]]),MINUTE(Data_Warmte[[#This Row],[Datumtijd]]),SECOND(Data_Warmte[[#This Row],[Datumtijd]]))</f>
        <v>1825.5416666666667</v>
      </c>
      <c r="C8720" s="11">
        <v>2.8050095000000004E-4</v>
      </c>
      <c r="D8720" s="7">
        <f>Data_Warmte[[#This Row],[Fractie]]/MAX(Data_Warmte[Fractie])</f>
        <v>0.6791028909300052</v>
      </c>
    </row>
    <row r="8721" spans="1:4" x14ac:dyDescent="0.25">
      <c r="A8721" s="10">
        <v>44194.583333333336</v>
      </c>
      <c r="B8721" s="10">
        <f>DATE(1904,MONTH(Data_Warmte[[#This Row],[Datumtijd]]),DAY(Data_Warmte[[#This Row],[Datumtijd]]))+TIME(HOUR(Data_Warmte[[#This Row],[Datumtijd]]),MINUTE(Data_Warmte[[#This Row],[Datumtijd]]),SECOND(Data_Warmte[[#This Row],[Datumtijd]]))</f>
        <v>1825.5833333333333</v>
      </c>
      <c r="C8721" s="11">
        <v>2.7411731999999996E-4</v>
      </c>
      <c r="D8721" s="7">
        <f>Data_Warmte[[#This Row],[Fractie]]/MAX(Data_Warmte[Fractie])</f>
        <v>0.66364789304986416</v>
      </c>
    </row>
    <row r="8722" spans="1:4" x14ac:dyDescent="0.25">
      <c r="A8722" s="10">
        <v>44194.625</v>
      </c>
      <c r="B8722" s="10">
        <f>DATE(1904,MONTH(Data_Warmte[[#This Row],[Datumtijd]]),DAY(Data_Warmte[[#This Row],[Datumtijd]]))+TIME(HOUR(Data_Warmte[[#This Row],[Datumtijd]]),MINUTE(Data_Warmte[[#This Row],[Datumtijd]]),SECOND(Data_Warmte[[#This Row],[Datumtijd]]))</f>
        <v>1825.625</v>
      </c>
      <c r="C8722" s="11">
        <v>2.8203865999999999E-4</v>
      </c>
      <c r="D8722" s="7">
        <f>Data_Warmte[[#This Row],[Fractie]]/MAX(Data_Warmte[Fractie])</f>
        <v>0.68282574215889391</v>
      </c>
    </row>
    <row r="8723" spans="1:4" x14ac:dyDescent="0.25">
      <c r="A8723" s="10">
        <v>44194.666666666664</v>
      </c>
      <c r="B8723" s="10">
        <f>DATE(1904,MONTH(Data_Warmte[[#This Row],[Datumtijd]]),DAY(Data_Warmte[[#This Row],[Datumtijd]]))+TIME(HOUR(Data_Warmte[[#This Row],[Datumtijd]]),MINUTE(Data_Warmte[[#This Row],[Datumtijd]]),SECOND(Data_Warmte[[#This Row],[Datumtijd]]))</f>
        <v>1825.6666666666667</v>
      </c>
      <c r="C8723" s="11">
        <v>3.0115909000000003E-4</v>
      </c>
      <c r="D8723" s="7">
        <f>Data_Warmte[[#This Row],[Fractie]]/MAX(Data_Warmte[Fractie])</f>
        <v>0.72911699104352279</v>
      </c>
    </row>
    <row r="8724" spans="1:4" x14ac:dyDescent="0.25">
      <c r="A8724" s="10">
        <v>44194.708333333336</v>
      </c>
      <c r="B8724" s="10">
        <f>DATE(1904,MONTH(Data_Warmte[[#This Row],[Datumtijd]]),DAY(Data_Warmte[[#This Row],[Datumtijd]]))+TIME(HOUR(Data_Warmte[[#This Row],[Datumtijd]]),MINUTE(Data_Warmte[[#This Row],[Datumtijd]]),SECOND(Data_Warmte[[#This Row],[Datumtijd]]))</f>
        <v>1825.7083333333333</v>
      </c>
      <c r="C8724" s="11">
        <v>3.3807655E-4</v>
      </c>
      <c r="D8724" s="7">
        <f>Data_Warmte[[#This Row],[Fractie]]/MAX(Data_Warmte[Fractie])</f>
        <v>0.81849548980366171</v>
      </c>
    </row>
    <row r="8725" spans="1:4" x14ac:dyDescent="0.25">
      <c r="A8725" s="10">
        <v>44194.75</v>
      </c>
      <c r="B8725" s="10">
        <f>DATE(1904,MONTH(Data_Warmte[[#This Row],[Datumtijd]]),DAY(Data_Warmte[[#This Row],[Datumtijd]]))+TIME(HOUR(Data_Warmte[[#This Row],[Datumtijd]]),MINUTE(Data_Warmte[[#This Row],[Datumtijd]]),SECOND(Data_Warmte[[#This Row],[Datumtijd]]))</f>
        <v>1825.75</v>
      </c>
      <c r="C8725" s="11">
        <v>3.5547633999999997E-4</v>
      </c>
      <c r="D8725" s="7">
        <f>Data_Warmte[[#This Row],[Fractie]]/MAX(Data_Warmte[Fractie])</f>
        <v>0.86062100734852198</v>
      </c>
    </row>
    <row r="8726" spans="1:4" x14ac:dyDescent="0.25">
      <c r="A8726" s="10">
        <v>44194.791666666664</v>
      </c>
      <c r="B8726" s="10">
        <f>DATE(1904,MONTH(Data_Warmte[[#This Row],[Datumtijd]]),DAY(Data_Warmte[[#This Row],[Datumtijd]]))+TIME(HOUR(Data_Warmte[[#This Row],[Datumtijd]]),MINUTE(Data_Warmte[[#This Row],[Datumtijd]]),SECOND(Data_Warmte[[#This Row],[Datumtijd]]))</f>
        <v>1825.7916666666667</v>
      </c>
      <c r="C8726" s="11">
        <v>3.3892524000000003E-4</v>
      </c>
      <c r="D8726" s="7">
        <f>Data_Warmte[[#This Row],[Fractie]]/MAX(Data_Warmte[Fractie])</f>
        <v>0.82055019882515845</v>
      </c>
    </row>
    <row r="8727" spans="1:4" x14ac:dyDescent="0.25">
      <c r="A8727" s="10">
        <v>44194.833333333336</v>
      </c>
      <c r="B8727" s="10">
        <f>DATE(1904,MONTH(Data_Warmte[[#This Row],[Datumtijd]]),DAY(Data_Warmte[[#This Row],[Datumtijd]]))+TIME(HOUR(Data_Warmte[[#This Row],[Datumtijd]]),MINUTE(Data_Warmte[[#This Row],[Datumtijd]]),SECOND(Data_Warmte[[#This Row],[Datumtijd]]))</f>
        <v>1825.8333333333333</v>
      </c>
      <c r="C8727" s="11">
        <v>3.2594051999999997E-4</v>
      </c>
      <c r="D8727" s="7">
        <f>Data_Warmte[[#This Row],[Fractie]]/MAX(Data_Warmte[Fractie])</f>
        <v>0.7891137245817853</v>
      </c>
    </row>
    <row r="8728" spans="1:4" x14ac:dyDescent="0.25">
      <c r="A8728" s="10">
        <v>44194.875</v>
      </c>
      <c r="B8728" s="10">
        <f>DATE(1904,MONTH(Data_Warmte[[#This Row],[Datumtijd]]),DAY(Data_Warmte[[#This Row],[Datumtijd]]))+TIME(HOUR(Data_Warmte[[#This Row],[Datumtijd]]),MINUTE(Data_Warmte[[#This Row],[Datumtijd]]),SECOND(Data_Warmte[[#This Row],[Datumtijd]]))</f>
        <v>1825.875</v>
      </c>
      <c r="C8728" s="11">
        <v>2.9227825000000001E-4</v>
      </c>
      <c r="D8728" s="7">
        <f>Data_Warmte[[#This Row],[Fractie]]/MAX(Data_Warmte[Fractie])</f>
        <v>0.70761615791662302</v>
      </c>
    </row>
    <row r="8729" spans="1:4" x14ac:dyDescent="0.25">
      <c r="A8729" s="10">
        <v>44194.916666666664</v>
      </c>
      <c r="B8729" s="10">
        <f>DATE(1904,MONTH(Data_Warmte[[#This Row],[Datumtijd]]),DAY(Data_Warmte[[#This Row],[Datumtijd]]))+TIME(HOUR(Data_Warmte[[#This Row],[Datumtijd]]),MINUTE(Data_Warmte[[#This Row],[Datumtijd]]),SECOND(Data_Warmte[[#This Row],[Datumtijd]]))</f>
        <v>1825.9166666666667</v>
      </c>
      <c r="C8729" s="11">
        <v>2.4926492999999999E-4</v>
      </c>
      <c r="D8729" s="7">
        <f>Data_Warmte[[#This Row],[Fractie]]/MAX(Data_Warmte[Fractie])</f>
        <v>0.60347936279882597</v>
      </c>
    </row>
    <row r="8730" spans="1:4" x14ac:dyDescent="0.25">
      <c r="A8730" s="10">
        <v>44194.958333333336</v>
      </c>
      <c r="B8730" s="10">
        <f>DATE(1904,MONTH(Data_Warmte[[#This Row],[Datumtijd]]),DAY(Data_Warmte[[#This Row],[Datumtijd]]))+TIME(HOUR(Data_Warmte[[#This Row],[Datumtijd]]),MINUTE(Data_Warmte[[#This Row],[Datumtijd]]),SECOND(Data_Warmte[[#This Row],[Datumtijd]]))</f>
        <v>1825.9583333333333</v>
      </c>
      <c r="C8730" s="11">
        <v>1.7916752000000002E-4</v>
      </c>
      <c r="D8730" s="7">
        <f>Data_Warmte[[#This Row],[Fractie]]/MAX(Data_Warmte[Fractie])</f>
        <v>0.43377101144491498</v>
      </c>
    </row>
    <row r="8731" spans="1:4" x14ac:dyDescent="0.25">
      <c r="A8731" s="10">
        <v>44195</v>
      </c>
      <c r="B8731" s="10">
        <f>DATE(1904,MONTH(Data_Warmte[[#This Row],[Datumtijd]]),DAY(Data_Warmte[[#This Row],[Datumtijd]]))+TIME(HOUR(Data_Warmte[[#This Row],[Datumtijd]]),MINUTE(Data_Warmte[[#This Row],[Datumtijd]]),SECOND(Data_Warmte[[#This Row],[Datumtijd]]))</f>
        <v>1826</v>
      </c>
      <c r="C8731" s="11">
        <v>1.0798148E-4</v>
      </c>
      <c r="D8731" s="7">
        <f>Data_Warmte[[#This Row],[Fractie]]/MAX(Data_Warmte[Fractie])</f>
        <v>0.26142704769770131</v>
      </c>
    </row>
    <row r="8732" spans="1:4" x14ac:dyDescent="0.25">
      <c r="A8732" s="10">
        <v>44195.041666666664</v>
      </c>
      <c r="B8732" s="10">
        <f>DATE(1904,MONTH(Data_Warmte[[#This Row],[Datumtijd]]),DAY(Data_Warmte[[#This Row],[Datumtijd]]))+TIME(HOUR(Data_Warmte[[#This Row],[Datumtijd]]),MINUTE(Data_Warmte[[#This Row],[Datumtijd]]),SECOND(Data_Warmte[[#This Row],[Datumtijd]]))</f>
        <v>1826.0416666666667</v>
      </c>
      <c r="C8732" s="11">
        <v>8.4759839999999997E-5</v>
      </c>
      <c r="D8732" s="7">
        <f>Data_Warmte[[#This Row],[Fractie]]/MAX(Data_Warmte[Fractie])</f>
        <v>0.20520662186265209</v>
      </c>
    </row>
    <row r="8733" spans="1:4" x14ac:dyDescent="0.25">
      <c r="A8733" s="10">
        <v>44195.083333333336</v>
      </c>
      <c r="B8733" s="10">
        <f>DATE(1904,MONTH(Data_Warmte[[#This Row],[Datumtijd]]),DAY(Data_Warmte[[#This Row],[Datumtijd]]))+TIME(HOUR(Data_Warmte[[#This Row],[Datumtijd]]),MINUTE(Data_Warmte[[#This Row],[Datumtijd]]),SECOND(Data_Warmte[[#This Row],[Datumtijd]]))</f>
        <v>1826.0833333333333</v>
      </c>
      <c r="C8733" s="11">
        <v>8.9567400000000006E-5</v>
      </c>
      <c r="D8733" s="7">
        <f>Data_Warmte[[#This Row],[Fractie]]/MAX(Data_Warmte[Fractie])</f>
        <v>0.21684589757390893</v>
      </c>
    </row>
    <row r="8734" spans="1:4" x14ac:dyDescent="0.25">
      <c r="A8734" s="10">
        <v>44195.125</v>
      </c>
      <c r="B8734" s="10">
        <f>DATE(1904,MONTH(Data_Warmte[[#This Row],[Datumtijd]]),DAY(Data_Warmte[[#This Row],[Datumtijd]]))+TIME(HOUR(Data_Warmte[[#This Row],[Datumtijd]]),MINUTE(Data_Warmte[[#This Row],[Datumtijd]]),SECOND(Data_Warmte[[#This Row],[Datumtijd]]))</f>
        <v>1826.125</v>
      </c>
      <c r="C8734" s="11">
        <v>9.9453250000000002E-5</v>
      </c>
      <c r="D8734" s="7">
        <f>Data_Warmte[[#This Row],[Fractie]]/MAX(Data_Warmte[Fractie])</f>
        <v>0.24077989606589403</v>
      </c>
    </row>
    <row r="8735" spans="1:4" x14ac:dyDescent="0.25">
      <c r="A8735" s="10">
        <v>44195.166666666664</v>
      </c>
      <c r="B8735" s="10">
        <f>DATE(1904,MONTH(Data_Warmte[[#This Row],[Datumtijd]]),DAY(Data_Warmte[[#This Row],[Datumtijd]]))+TIME(HOUR(Data_Warmte[[#This Row],[Datumtijd]]),MINUTE(Data_Warmte[[#This Row],[Datumtijd]]),SECOND(Data_Warmte[[#This Row],[Datumtijd]]))</f>
        <v>1826.1666666666667</v>
      </c>
      <c r="C8735" s="11">
        <v>1.1275712000000001E-4</v>
      </c>
      <c r="D8735" s="7">
        <f>Data_Warmte[[#This Row],[Fractie]]/MAX(Data_Warmte[Fractie])</f>
        <v>0.27298904394064089</v>
      </c>
    </row>
    <row r="8736" spans="1:4" x14ac:dyDescent="0.25">
      <c r="A8736" s="10">
        <v>44195.208333333336</v>
      </c>
      <c r="B8736" s="10">
        <f>DATE(1904,MONTH(Data_Warmte[[#This Row],[Datumtijd]]),DAY(Data_Warmte[[#This Row],[Datumtijd]]))+TIME(HOUR(Data_Warmte[[#This Row],[Datumtijd]]),MINUTE(Data_Warmte[[#This Row],[Datumtijd]]),SECOND(Data_Warmte[[#This Row],[Datumtijd]]))</f>
        <v>1826.2083333333333</v>
      </c>
      <c r="C8736" s="11">
        <v>1.3816596000000003E-4</v>
      </c>
      <c r="D8736" s="7">
        <f>Data_Warmte[[#This Row],[Fractie]]/MAX(Data_Warmte[Fractie])</f>
        <v>0.33450475965988519</v>
      </c>
    </row>
    <row r="8737" spans="1:4" x14ac:dyDescent="0.25">
      <c r="A8737" s="10">
        <v>44195.25</v>
      </c>
      <c r="B8737" s="10">
        <f>DATE(1904,MONTH(Data_Warmte[[#This Row],[Datumtijd]]),DAY(Data_Warmte[[#This Row],[Datumtijd]]))+TIME(HOUR(Data_Warmte[[#This Row],[Datumtijd]]),MINUTE(Data_Warmte[[#This Row],[Datumtijd]]),SECOND(Data_Warmte[[#This Row],[Datumtijd]]))</f>
        <v>1826.25</v>
      </c>
      <c r="C8737" s="11">
        <v>1.9864694000000001E-4</v>
      </c>
      <c r="D8737" s="7">
        <f>Data_Warmte[[#This Row],[Fractie]]/MAX(Data_Warmte[Fractie])</f>
        <v>0.48093138803415558</v>
      </c>
    </row>
    <row r="8738" spans="1:4" x14ac:dyDescent="0.25">
      <c r="A8738" s="10">
        <v>44195.291666666664</v>
      </c>
      <c r="B8738" s="10">
        <f>DATE(1904,MONTH(Data_Warmte[[#This Row],[Datumtijd]]),DAY(Data_Warmte[[#This Row],[Datumtijd]]))+TIME(HOUR(Data_Warmte[[#This Row],[Datumtijd]]),MINUTE(Data_Warmte[[#This Row],[Datumtijd]]),SECOND(Data_Warmte[[#This Row],[Datumtijd]]))</f>
        <v>1826.2916666666667</v>
      </c>
      <c r="C8738" s="11">
        <v>2.8100204999999999E-4</v>
      </c>
      <c r="D8738" s="7">
        <f>Data_Warmte[[#This Row],[Fractie]]/MAX(Data_Warmte[Fractie])</f>
        <v>0.68031607205700317</v>
      </c>
    </row>
    <row r="8739" spans="1:4" x14ac:dyDescent="0.25">
      <c r="A8739" s="10">
        <v>44195.333333333336</v>
      </c>
      <c r="B8739" s="10">
        <f>DATE(1904,MONTH(Data_Warmte[[#This Row],[Datumtijd]]),DAY(Data_Warmte[[#This Row],[Datumtijd]]))+TIME(HOUR(Data_Warmte[[#This Row],[Datumtijd]]),MINUTE(Data_Warmte[[#This Row],[Datumtijd]]),SECOND(Data_Warmte[[#This Row],[Datumtijd]]))</f>
        <v>1826.3333333333333</v>
      </c>
      <c r="C8739" s="11">
        <v>3.4032410000000001E-4</v>
      </c>
      <c r="D8739" s="7">
        <f>Data_Warmte[[#This Row],[Fractie]]/MAX(Data_Warmte[Fractie])</f>
        <v>0.82393688920893915</v>
      </c>
    </row>
    <row r="8740" spans="1:4" x14ac:dyDescent="0.25">
      <c r="A8740" s="10">
        <v>44195.375</v>
      </c>
      <c r="B8740" s="10">
        <f>DATE(1904,MONTH(Data_Warmte[[#This Row],[Datumtijd]]),DAY(Data_Warmte[[#This Row],[Datumtijd]]))+TIME(HOUR(Data_Warmte[[#This Row],[Datumtijd]]),MINUTE(Data_Warmte[[#This Row],[Datumtijd]]),SECOND(Data_Warmte[[#This Row],[Datumtijd]]))</f>
        <v>1826.375</v>
      </c>
      <c r="C8740" s="11">
        <v>3.6429232999999998E-4</v>
      </c>
      <c r="D8740" s="7">
        <f>Data_Warmte[[#This Row],[Fractie]]/MAX(Data_Warmte[Fractie])</f>
        <v>0.88196483629245259</v>
      </c>
    </row>
    <row r="8741" spans="1:4" x14ac:dyDescent="0.25">
      <c r="A8741" s="10">
        <v>44195.416666666664</v>
      </c>
      <c r="B8741" s="10">
        <f>DATE(1904,MONTH(Data_Warmte[[#This Row],[Datumtijd]]),DAY(Data_Warmte[[#This Row],[Datumtijd]]))+TIME(HOUR(Data_Warmte[[#This Row],[Datumtijd]]),MINUTE(Data_Warmte[[#This Row],[Datumtijd]]),SECOND(Data_Warmte[[#This Row],[Datumtijd]]))</f>
        <v>1826.4166666666667</v>
      </c>
      <c r="C8741" s="11">
        <v>3.6036984000000004E-4</v>
      </c>
      <c r="D8741" s="7">
        <f>Data_Warmte[[#This Row],[Fractie]]/MAX(Data_Warmte[Fractie])</f>
        <v>0.87246834689145769</v>
      </c>
    </row>
    <row r="8742" spans="1:4" x14ac:dyDescent="0.25">
      <c r="A8742" s="10">
        <v>44195.458333333336</v>
      </c>
      <c r="B8742" s="10">
        <f>DATE(1904,MONTH(Data_Warmte[[#This Row],[Datumtijd]]),DAY(Data_Warmte[[#This Row],[Datumtijd]]))+TIME(HOUR(Data_Warmte[[#This Row],[Datumtijd]]),MINUTE(Data_Warmte[[#This Row],[Datumtijd]]),SECOND(Data_Warmte[[#This Row],[Datumtijd]]))</f>
        <v>1826.4583333333333</v>
      </c>
      <c r="C8742" s="11">
        <v>3.2157651999999999E-4</v>
      </c>
      <c r="D8742" s="7">
        <f>Data_Warmte[[#This Row],[Fractie]]/MAX(Data_Warmte[Fractie])</f>
        <v>0.77854832358753367</v>
      </c>
    </row>
    <row r="8743" spans="1:4" x14ac:dyDescent="0.25">
      <c r="A8743" s="10">
        <v>44195.5</v>
      </c>
      <c r="B8743" s="10">
        <f>DATE(1904,MONTH(Data_Warmte[[#This Row],[Datumtijd]]),DAY(Data_Warmte[[#This Row],[Datumtijd]]))+TIME(HOUR(Data_Warmte[[#This Row],[Datumtijd]]),MINUTE(Data_Warmte[[#This Row],[Datumtijd]]),SECOND(Data_Warmte[[#This Row],[Datumtijd]]))</f>
        <v>1826.5</v>
      </c>
      <c r="C8743" s="11">
        <v>2.9568296000000003E-4</v>
      </c>
      <c r="D8743" s="7">
        <f>Data_Warmte[[#This Row],[Fractie]]/MAX(Data_Warmte[Fractie])</f>
        <v>0.71585908331055959</v>
      </c>
    </row>
    <row r="8744" spans="1:4" x14ac:dyDescent="0.25">
      <c r="A8744" s="10">
        <v>44195.541666666664</v>
      </c>
      <c r="B8744" s="10">
        <f>DATE(1904,MONTH(Data_Warmte[[#This Row],[Datumtijd]]),DAY(Data_Warmte[[#This Row],[Datumtijd]]))+TIME(HOUR(Data_Warmte[[#This Row],[Datumtijd]]),MINUTE(Data_Warmte[[#This Row],[Datumtijd]]),SECOND(Data_Warmte[[#This Row],[Datumtijd]]))</f>
        <v>1826.5416666666667</v>
      </c>
      <c r="C8744" s="11">
        <v>2.8156429999999998E-4</v>
      </c>
      <c r="D8744" s="7">
        <f>Data_Warmte[[#This Row],[Fractie]]/MAX(Data_Warmte[Fractie])</f>
        <v>0.68167729953386336</v>
      </c>
    </row>
    <row r="8745" spans="1:4" x14ac:dyDescent="0.25">
      <c r="A8745" s="10">
        <v>44195.583333333336</v>
      </c>
      <c r="B8745" s="10">
        <f>DATE(1904,MONTH(Data_Warmte[[#This Row],[Datumtijd]]),DAY(Data_Warmte[[#This Row],[Datumtijd]]))+TIME(HOUR(Data_Warmte[[#This Row],[Datumtijd]]),MINUTE(Data_Warmte[[#This Row],[Datumtijd]]),SECOND(Data_Warmte[[#This Row],[Datumtijd]]))</f>
        <v>1826.5833333333333</v>
      </c>
      <c r="C8745" s="11">
        <v>2.7509350999999999E-4</v>
      </c>
      <c r="D8745" s="7">
        <f>Data_Warmte[[#This Row],[Fractie]]/MAX(Data_Warmte[Fractie])</f>
        <v>0.66601128415815447</v>
      </c>
    </row>
    <row r="8746" spans="1:4" x14ac:dyDescent="0.25">
      <c r="A8746" s="10">
        <v>44195.625</v>
      </c>
      <c r="B8746" s="10">
        <f>DATE(1904,MONTH(Data_Warmte[[#This Row],[Datumtijd]]),DAY(Data_Warmte[[#This Row],[Datumtijd]]))+TIME(HOUR(Data_Warmte[[#This Row],[Datumtijd]]),MINUTE(Data_Warmte[[#This Row],[Datumtijd]]),SECOND(Data_Warmte[[#This Row],[Datumtijd]]))</f>
        <v>1826.625</v>
      </c>
      <c r="C8746" s="11">
        <v>2.8129035999999998E-4</v>
      </c>
      <c r="D8746" s="7">
        <f>Data_Warmte[[#This Row],[Fractie]]/MAX(Data_Warmte[Fractie])</f>
        <v>0.68101408093891258</v>
      </c>
    </row>
    <row r="8747" spans="1:4" x14ac:dyDescent="0.25">
      <c r="A8747" s="10">
        <v>44195.666666666664</v>
      </c>
      <c r="B8747" s="10">
        <f>DATE(1904,MONTH(Data_Warmte[[#This Row],[Datumtijd]]),DAY(Data_Warmte[[#This Row],[Datumtijd]]))+TIME(HOUR(Data_Warmte[[#This Row],[Datumtijd]]),MINUTE(Data_Warmte[[#This Row],[Datumtijd]]),SECOND(Data_Warmte[[#This Row],[Datumtijd]]))</f>
        <v>1826.6666666666667</v>
      </c>
      <c r="C8747" s="11">
        <v>3.0065331999999998E-4</v>
      </c>
      <c r="D8747" s="7">
        <f>Data_Warmte[[#This Row],[Fractie]]/MAX(Data_Warmte[Fractie])</f>
        <v>0.72789250367852198</v>
      </c>
    </row>
    <row r="8748" spans="1:4" x14ac:dyDescent="0.25">
      <c r="A8748" s="10">
        <v>44195.708333333336</v>
      </c>
      <c r="B8748" s="10">
        <f>DATE(1904,MONTH(Data_Warmte[[#This Row],[Datumtijd]]),DAY(Data_Warmte[[#This Row],[Datumtijd]]))+TIME(HOUR(Data_Warmte[[#This Row],[Datumtijd]]),MINUTE(Data_Warmte[[#This Row],[Datumtijd]]),SECOND(Data_Warmte[[#This Row],[Datumtijd]]))</f>
        <v>1826.7083333333333</v>
      </c>
      <c r="C8748" s="11">
        <v>3.3709399999999997E-4</v>
      </c>
      <c r="D8748" s="7">
        <f>Data_Warmte[[#This Row],[Fractie]]/MAX(Data_Warmte[Fractie])</f>
        <v>0.8161167009065714</v>
      </c>
    </row>
    <row r="8749" spans="1:4" x14ac:dyDescent="0.25">
      <c r="A8749" s="10">
        <v>44195.75</v>
      </c>
      <c r="B8749" s="10">
        <f>DATE(1904,MONTH(Data_Warmte[[#This Row],[Datumtijd]]),DAY(Data_Warmte[[#This Row],[Datumtijd]]))+TIME(HOUR(Data_Warmte[[#This Row],[Datumtijd]]),MINUTE(Data_Warmte[[#This Row],[Datumtijd]]),SECOND(Data_Warmte[[#This Row],[Datumtijd]]))</f>
        <v>1826.75</v>
      </c>
      <c r="C8749" s="11">
        <v>3.5496159999999998E-4</v>
      </c>
      <c r="D8749" s="7">
        <f>Data_Warmte[[#This Row],[Fractie]]/MAX(Data_Warmte[Fractie])</f>
        <v>0.85937480329082705</v>
      </c>
    </row>
    <row r="8750" spans="1:4" x14ac:dyDescent="0.25">
      <c r="A8750" s="10">
        <v>44195.791666666664</v>
      </c>
      <c r="B8750" s="10">
        <f>DATE(1904,MONTH(Data_Warmte[[#This Row],[Datumtijd]]),DAY(Data_Warmte[[#This Row],[Datumtijd]]))+TIME(HOUR(Data_Warmte[[#This Row],[Datumtijd]]),MINUTE(Data_Warmte[[#This Row],[Datumtijd]]),SECOND(Data_Warmte[[#This Row],[Datumtijd]]))</f>
        <v>1826.7916666666667</v>
      </c>
      <c r="C8750" s="11">
        <v>3.3846911999999994E-4</v>
      </c>
      <c r="D8750" s="7">
        <f>Data_Warmte[[#This Row],[Fractie]]/MAX(Data_Warmte[Fractie])</f>
        <v>0.819445915896309</v>
      </c>
    </row>
    <row r="8751" spans="1:4" x14ac:dyDescent="0.25">
      <c r="A8751" s="10">
        <v>44195.833333333336</v>
      </c>
      <c r="B8751" s="10">
        <f>DATE(1904,MONTH(Data_Warmte[[#This Row],[Datumtijd]]),DAY(Data_Warmte[[#This Row],[Datumtijd]]))+TIME(HOUR(Data_Warmte[[#This Row],[Datumtijd]]),MINUTE(Data_Warmte[[#This Row],[Datumtijd]]),SECOND(Data_Warmte[[#This Row],[Datumtijd]]))</f>
        <v>1826.8333333333333</v>
      </c>
      <c r="C8751" s="11">
        <v>3.2431526999999999E-4</v>
      </c>
      <c r="D8751" s="7">
        <f>Data_Warmte[[#This Row],[Fractie]]/MAX(Data_Warmte[Fractie])</f>
        <v>0.78517893586365806</v>
      </c>
    </row>
    <row r="8752" spans="1:4" x14ac:dyDescent="0.25">
      <c r="A8752" s="10">
        <v>44195.875</v>
      </c>
      <c r="B8752" s="10">
        <f>DATE(1904,MONTH(Data_Warmte[[#This Row],[Datumtijd]]),DAY(Data_Warmte[[#This Row],[Datumtijd]]))+TIME(HOUR(Data_Warmte[[#This Row],[Datumtijd]]),MINUTE(Data_Warmte[[#This Row],[Datumtijd]]),SECOND(Data_Warmte[[#This Row],[Datumtijd]]))</f>
        <v>1826.875</v>
      </c>
      <c r="C8752" s="11">
        <v>2.9148850000000002E-4</v>
      </c>
      <c r="D8752" s="7">
        <f>Data_Warmte[[#This Row],[Fractie]]/MAX(Data_Warmte[Fractie])</f>
        <v>0.70570414475548415</v>
      </c>
    </row>
    <row r="8753" spans="1:4" x14ac:dyDescent="0.25">
      <c r="A8753" s="10">
        <v>44195.916666666664</v>
      </c>
      <c r="B8753" s="10">
        <f>DATE(1904,MONTH(Data_Warmte[[#This Row],[Datumtijd]]),DAY(Data_Warmte[[#This Row],[Datumtijd]]))+TIME(HOUR(Data_Warmte[[#This Row],[Datumtijd]]),MINUTE(Data_Warmte[[#This Row],[Datumtijd]]),SECOND(Data_Warmte[[#This Row],[Datumtijd]]))</f>
        <v>1826.9166666666667</v>
      </c>
      <c r="C8753" s="11">
        <v>2.4844278E-4</v>
      </c>
      <c r="D8753" s="7">
        <f>Data_Warmte[[#This Row],[Fractie]]/MAX(Data_Warmte[Fractie])</f>
        <v>0.60148890807210198</v>
      </c>
    </row>
    <row r="8754" spans="1:4" x14ac:dyDescent="0.25">
      <c r="A8754" s="10">
        <v>44195.958333333336</v>
      </c>
      <c r="B8754" s="10">
        <f>DATE(1904,MONTH(Data_Warmte[[#This Row],[Datumtijd]]),DAY(Data_Warmte[[#This Row],[Datumtijd]]))+TIME(HOUR(Data_Warmte[[#This Row],[Datumtijd]]),MINUTE(Data_Warmte[[#This Row],[Datumtijd]]),SECOND(Data_Warmte[[#This Row],[Datumtijd]]))</f>
        <v>1826.9583333333333</v>
      </c>
      <c r="C8754" s="11">
        <v>1.7836354000000002E-4</v>
      </c>
      <c r="D8754" s="7">
        <f>Data_Warmte[[#This Row],[Fractie]]/MAX(Data_Warmte[Fractie])</f>
        <v>0.43182454694185396</v>
      </c>
    </row>
    <row r="8755" spans="1:4" x14ac:dyDescent="0.25">
      <c r="A8755" s="10">
        <v>44196</v>
      </c>
      <c r="B8755" s="10">
        <f>DATE(1904,MONTH(Data_Warmte[[#This Row],[Datumtijd]]),DAY(Data_Warmte[[#This Row],[Datumtijd]]))+TIME(HOUR(Data_Warmte[[#This Row],[Datumtijd]]),MINUTE(Data_Warmte[[#This Row],[Datumtijd]]),SECOND(Data_Warmte[[#This Row],[Datumtijd]]))</f>
        <v>1827</v>
      </c>
      <c r="C8755" s="11">
        <v>1.0705116E-4</v>
      </c>
      <c r="D8755" s="7">
        <f>Data_Warmte[[#This Row],[Fractie]]/MAX(Data_Warmte[Fractie])</f>
        <v>0.25917470950957755</v>
      </c>
    </row>
    <row r="8756" spans="1:4" x14ac:dyDescent="0.25">
      <c r="A8756" s="10">
        <v>44196.041666666664</v>
      </c>
      <c r="B8756" s="10">
        <f>DATE(1904,MONTH(Data_Warmte[[#This Row],[Datumtijd]]),DAY(Data_Warmte[[#This Row],[Datumtijd]]))+TIME(HOUR(Data_Warmte[[#This Row],[Datumtijd]]),MINUTE(Data_Warmte[[#This Row],[Datumtijd]]),SECOND(Data_Warmte[[#This Row],[Datumtijd]]))</f>
        <v>1827.0416666666667</v>
      </c>
      <c r="C8756" s="11">
        <v>8.3976640000000001E-5</v>
      </c>
      <c r="D8756" s="7">
        <f>Data_Warmte[[#This Row],[Fractie]]/MAX(Data_Warmte[Fractie])</f>
        <v>0.20331046648714846</v>
      </c>
    </row>
    <row r="8757" spans="1:4" x14ac:dyDescent="0.25">
      <c r="A8757" s="10">
        <v>44196.083333333336</v>
      </c>
      <c r="B8757" s="10">
        <f>DATE(1904,MONTH(Data_Warmte[[#This Row],[Datumtijd]]),DAY(Data_Warmte[[#This Row],[Datumtijd]]))+TIME(HOUR(Data_Warmte[[#This Row],[Datumtijd]]),MINUTE(Data_Warmte[[#This Row],[Datumtijd]]),SECOND(Data_Warmte[[#This Row],[Datumtijd]]))</f>
        <v>1827.0833333333333</v>
      </c>
      <c r="C8757" s="11">
        <v>8.8206200000000003E-5</v>
      </c>
      <c r="D8757" s="7">
        <f>Data_Warmte[[#This Row],[Fractie]]/MAX(Data_Warmte[Fractie])</f>
        <v>0.21355038340494112</v>
      </c>
    </row>
    <row r="8758" spans="1:4" x14ac:dyDescent="0.25">
      <c r="A8758" s="10">
        <v>44196.125</v>
      </c>
      <c r="B8758" s="10">
        <f>DATE(1904,MONTH(Data_Warmte[[#This Row],[Datumtijd]]),DAY(Data_Warmte[[#This Row],[Datumtijd]]))+TIME(HOUR(Data_Warmte[[#This Row],[Datumtijd]]),MINUTE(Data_Warmte[[#This Row],[Datumtijd]]),SECOND(Data_Warmte[[#This Row],[Datumtijd]]))</f>
        <v>1827.125</v>
      </c>
      <c r="C8758" s="11">
        <v>9.771613000000002E-5</v>
      </c>
      <c r="D8758" s="7">
        <f>Data_Warmte[[#This Row],[Fractie]]/MAX(Data_Warmte[Fractie])</f>
        <v>0.23657426605326012</v>
      </c>
    </row>
    <row r="8759" spans="1:4" x14ac:dyDescent="0.25">
      <c r="A8759" s="10">
        <v>44196.166666666664</v>
      </c>
      <c r="B8759" s="10">
        <f>DATE(1904,MONTH(Data_Warmte[[#This Row],[Datumtijd]]),DAY(Data_Warmte[[#This Row],[Datumtijd]]))+TIME(HOUR(Data_Warmte[[#This Row],[Datumtijd]]),MINUTE(Data_Warmte[[#This Row],[Datumtijd]]),SECOND(Data_Warmte[[#This Row],[Datumtijd]]))</f>
        <v>1827.1666666666667</v>
      </c>
      <c r="C8759" s="11">
        <v>1.098566E-4</v>
      </c>
      <c r="D8759" s="7">
        <f>Data_Warmte[[#This Row],[Fractie]]/MAX(Data_Warmte[Fractie])</f>
        <v>0.26596678067486473</v>
      </c>
    </row>
    <row r="8760" spans="1:4" x14ac:dyDescent="0.25">
      <c r="A8760" s="10">
        <v>44196.208333333336</v>
      </c>
      <c r="B8760" s="10">
        <f>DATE(1904,MONTH(Data_Warmte[[#This Row],[Datumtijd]]),DAY(Data_Warmte[[#This Row],[Datumtijd]]))+TIME(HOUR(Data_Warmte[[#This Row],[Datumtijd]]),MINUTE(Data_Warmte[[#This Row],[Datumtijd]]),SECOND(Data_Warmte[[#This Row],[Datumtijd]]))</f>
        <v>1827.2083333333333</v>
      </c>
      <c r="C8760" s="11">
        <v>1.3433736000000002E-4</v>
      </c>
      <c r="D8760" s="7">
        <f>Data_Warmte[[#This Row],[Fractie]]/MAX(Data_Warmte[Fractie])</f>
        <v>0.32523558132656893</v>
      </c>
    </row>
    <row r="8761" spans="1:4" x14ac:dyDescent="0.25">
      <c r="A8761" s="10">
        <v>44196.25</v>
      </c>
      <c r="B8761" s="10">
        <f>DATE(1904,MONTH(Data_Warmte[[#This Row],[Datumtijd]]),DAY(Data_Warmte[[#This Row],[Datumtijd]]))+TIME(HOUR(Data_Warmte[[#This Row],[Datumtijd]]),MINUTE(Data_Warmte[[#This Row],[Datumtijd]]),SECOND(Data_Warmte[[#This Row],[Datumtijd]]))</f>
        <v>1827.25</v>
      </c>
      <c r="C8761" s="11">
        <v>1.9347519999999999E-4</v>
      </c>
      <c r="D8761" s="7">
        <f>Data_Warmte[[#This Row],[Fractie]]/MAX(Data_Warmte[Fractie])</f>
        <v>0.46841041944157735</v>
      </c>
    </row>
    <row r="8762" spans="1:4" x14ac:dyDescent="0.25">
      <c r="A8762" s="10">
        <v>44196.291666666664</v>
      </c>
      <c r="B8762" s="10">
        <f>DATE(1904,MONTH(Data_Warmte[[#This Row],[Datumtijd]]),DAY(Data_Warmte[[#This Row],[Datumtijd]]))+TIME(HOUR(Data_Warmte[[#This Row],[Datumtijd]]),MINUTE(Data_Warmte[[#This Row],[Datumtijd]]),SECOND(Data_Warmte[[#This Row],[Datumtijd]]))</f>
        <v>1827.2916666666667</v>
      </c>
      <c r="C8762" s="11">
        <v>2.7386499999999998E-4</v>
      </c>
      <c r="D8762" s="7">
        <f>Data_Warmte[[#This Row],[Fractie]]/MAX(Data_Warmte[Fractie])</f>
        <v>0.66303701725268971</v>
      </c>
    </row>
    <row r="8763" spans="1:4" x14ac:dyDescent="0.25">
      <c r="A8763" s="10">
        <v>44196.333333333336</v>
      </c>
      <c r="B8763" s="10">
        <f>DATE(1904,MONTH(Data_Warmte[[#This Row],[Datumtijd]]),DAY(Data_Warmte[[#This Row],[Datumtijd]]))+TIME(HOUR(Data_Warmte[[#This Row],[Datumtijd]]),MINUTE(Data_Warmte[[#This Row],[Datumtijd]]),SECOND(Data_Warmte[[#This Row],[Datumtijd]]))</f>
        <v>1827.3333333333333</v>
      </c>
      <c r="C8763" s="11">
        <v>3.3170779999999999E-4</v>
      </c>
      <c r="D8763" s="7">
        <f>Data_Warmte[[#This Row],[Fractie]]/MAX(Data_Warmte[Fractie])</f>
        <v>0.80307651693882665</v>
      </c>
    </row>
    <row r="8764" spans="1:4" x14ac:dyDescent="0.25">
      <c r="A8764" s="10">
        <v>44196.375</v>
      </c>
      <c r="B8764" s="10">
        <f>DATE(1904,MONTH(Data_Warmte[[#This Row],[Datumtijd]]),DAY(Data_Warmte[[#This Row],[Datumtijd]]))+TIME(HOUR(Data_Warmte[[#This Row],[Datumtijd]]),MINUTE(Data_Warmte[[#This Row],[Datumtijd]]),SECOND(Data_Warmte[[#This Row],[Datumtijd]]))</f>
        <v>1827.375</v>
      </c>
      <c r="C8764" s="11">
        <v>3.5550472999999993E-4</v>
      </c>
      <c r="D8764" s="7">
        <f>Data_Warmte[[#This Row],[Fractie]]/MAX(Data_Warmte[Fractie])</f>
        <v>0.86068974055984793</v>
      </c>
    </row>
    <row r="8765" spans="1:4" x14ac:dyDescent="0.25">
      <c r="A8765" s="10">
        <v>44196.416666666664</v>
      </c>
      <c r="B8765" s="10">
        <f>DATE(1904,MONTH(Data_Warmte[[#This Row],[Datumtijd]]),DAY(Data_Warmte[[#This Row],[Datumtijd]]))+TIME(HOUR(Data_Warmte[[#This Row],[Datumtijd]]),MINUTE(Data_Warmte[[#This Row],[Datumtijd]]),SECOND(Data_Warmte[[#This Row],[Datumtijd]]))</f>
        <v>1827.4166666666667</v>
      </c>
      <c r="C8765" s="11">
        <v>3.5299650000000001E-4</v>
      </c>
      <c r="D8765" s="7">
        <f>Data_Warmte[[#This Row],[Fractie]]/MAX(Data_Warmte[Fractie])</f>
        <v>0.85461722549664654</v>
      </c>
    </row>
    <row r="8766" spans="1:4" x14ac:dyDescent="0.25">
      <c r="A8766" s="10">
        <v>44196.458333333336</v>
      </c>
      <c r="B8766" s="10">
        <f>DATE(1904,MONTH(Data_Warmte[[#This Row],[Datumtijd]]),DAY(Data_Warmte[[#This Row],[Datumtijd]]))+TIME(HOUR(Data_Warmte[[#This Row],[Datumtijd]]),MINUTE(Data_Warmte[[#This Row],[Datumtijd]]),SECOND(Data_Warmte[[#This Row],[Datumtijd]]))</f>
        <v>1827.4583333333333</v>
      </c>
      <c r="C8766" s="11">
        <v>3.190774E-4</v>
      </c>
      <c r="D8766" s="7">
        <f>Data_Warmte[[#This Row],[Fractie]]/MAX(Data_Warmte[Fractie])</f>
        <v>0.77249786416206301</v>
      </c>
    </row>
    <row r="8767" spans="1:4" x14ac:dyDescent="0.25">
      <c r="A8767" s="10">
        <v>44196.5</v>
      </c>
      <c r="B8767" s="10">
        <f>DATE(1904,MONTH(Data_Warmte[[#This Row],[Datumtijd]]),DAY(Data_Warmte[[#This Row],[Datumtijd]]))+TIME(HOUR(Data_Warmte[[#This Row],[Datumtijd]]),MINUTE(Data_Warmte[[#This Row],[Datumtijd]]),SECOND(Data_Warmte[[#This Row],[Datumtijd]]))</f>
        <v>1827.5</v>
      </c>
      <c r="C8767" s="11">
        <v>2.9317610000000001E-4</v>
      </c>
      <c r="D8767" s="7">
        <f>Data_Warmte[[#This Row],[Fractie]]/MAX(Data_Warmte[Fractie])</f>
        <v>0.70978988506664342</v>
      </c>
    </row>
    <row r="8768" spans="1:4" x14ac:dyDescent="0.25">
      <c r="A8768" s="10">
        <v>44196.541666666664</v>
      </c>
      <c r="B8768" s="10">
        <f>DATE(1904,MONTH(Data_Warmte[[#This Row],[Datumtijd]]),DAY(Data_Warmte[[#This Row],[Datumtijd]]))+TIME(HOUR(Data_Warmte[[#This Row],[Datumtijd]]),MINUTE(Data_Warmte[[#This Row],[Datumtijd]]),SECOND(Data_Warmte[[#This Row],[Datumtijd]]))</f>
        <v>1827.5416666666667</v>
      </c>
      <c r="C8768" s="11">
        <v>2.7831170000000002E-4</v>
      </c>
      <c r="D8768" s="7">
        <f>Data_Warmte[[#This Row],[Fractie]]/MAX(Data_Warmte[Fractie])</f>
        <v>0.67380263792206163</v>
      </c>
    </row>
    <row r="8769" spans="1:4" x14ac:dyDescent="0.25">
      <c r="A8769" s="10">
        <v>44196.583333333336</v>
      </c>
      <c r="B8769" s="10">
        <f>DATE(1904,MONTH(Data_Warmte[[#This Row],[Datumtijd]]),DAY(Data_Warmte[[#This Row],[Datumtijd]]))+TIME(HOUR(Data_Warmte[[#This Row],[Datumtijd]]),MINUTE(Data_Warmte[[#This Row],[Datumtijd]]),SECOND(Data_Warmte[[#This Row],[Datumtijd]]))</f>
        <v>1827.5833333333333</v>
      </c>
      <c r="C8769" s="11">
        <v>2.7199877999999999E-4</v>
      </c>
      <c r="D8769" s="7">
        <f>Data_Warmte[[#This Row],[Fractie]]/MAX(Data_Warmte[Fractie])</f>
        <v>0.65851883149570245</v>
      </c>
    </row>
    <row r="8770" spans="1:4" x14ac:dyDescent="0.25">
      <c r="A8770" s="10">
        <v>44196.625</v>
      </c>
      <c r="B8770" s="10">
        <f>DATE(1904,MONTH(Data_Warmte[[#This Row],[Datumtijd]]),DAY(Data_Warmte[[#This Row],[Datumtijd]]))+TIME(HOUR(Data_Warmte[[#This Row],[Datumtijd]]),MINUTE(Data_Warmte[[#This Row],[Datumtijd]]),SECOND(Data_Warmte[[#This Row],[Datumtijd]]))</f>
        <v>1827.625</v>
      </c>
      <c r="C8770" s="11">
        <v>2.7754886E-4</v>
      </c>
      <c r="D8770" s="7">
        <f>Data_Warmte[[#This Row],[Fractie]]/MAX(Data_Warmte[Fractie])</f>
        <v>0.67195577483900593</v>
      </c>
    </row>
    <row r="8771" spans="1:4" x14ac:dyDescent="0.25">
      <c r="A8771" s="10">
        <v>44196.666666666664</v>
      </c>
      <c r="B8771" s="10">
        <f>DATE(1904,MONTH(Data_Warmte[[#This Row],[Datumtijd]]),DAY(Data_Warmte[[#This Row],[Datumtijd]]))+TIME(HOUR(Data_Warmte[[#This Row],[Datumtijd]]),MINUTE(Data_Warmte[[#This Row],[Datumtijd]]),SECOND(Data_Warmte[[#This Row],[Datumtijd]]))</f>
        <v>1827.6666666666667</v>
      </c>
      <c r="C8771" s="11">
        <v>2.9594745999999997E-4</v>
      </c>
      <c r="D8771" s="7">
        <f>Data_Warmte[[#This Row],[Fractie]]/MAX(Data_Warmte[Fractie])</f>
        <v>0.71649944732590753</v>
      </c>
    </row>
    <row r="8772" spans="1:4" x14ac:dyDescent="0.25">
      <c r="A8772" s="10">
        <v>44196.708333333336</v>
      </c>
      <c r="B8772" s="10">
        <f>DATE(1904,MONTH(Data_Warmte[[#This Row],[Datumtijd]]),DAY(Data_Warmte[[#This Row],[Datumtijd]]))+TIME(HOUR(Data_Warmte[[#This Row],[Datumtijd]]),MINUTE(Data_Warmte[[#This Row],[Datumtijd]]),SECOND(Data_Warmte[[#This Row],[Datumtijd]]))</f>
        <v>1827.7083333333333</v>
      </c>
      <c r="C8772" s="11">
        <v>3.3227265E-4</v>
      </c>
      <c r="D8772" s="7">
        <f>Data_Warmte[[#This Row],[Fractie]]/MAX(Data_Warmte[Fractie])</f>
        <v>0.80444403910922146</v>
      </c>
    </row>
    <row r="8773" spans="1:4" x14ac:dyDescent="0.25">
      <c r="A8773" s="10">
        <v>44196.75</v>
      </c>
      <c r="B8773" s="10">
        <f>DATE(1904,MONTH(Data_Warmte[[#This Row],[Datumtijd]]),DAY(Data_Warmte[[#This Row],[Datumtijd]]))+TIME(HOUR(Data_Warmte[[#This Row],[Datumtijd]]),MINUTE(Data_Warmte[[#This Row],[Datumtijd]]),SECOND(Data_Warmte[[#This Row],[Datumtijd]]))</f>
        <v>1827.75</v>
      </c>
      <c r="C8773" s="11">
        <v>3.5220885999999999E-4</v>
      </c>
      <c r="D8773" s="7">
        <f>Data_Warmte[[#This Row],[Fractie]]/MAX(Data_Warmte[Fractie])</f>
        <v>0.85271032072141451</v>
      </c>
    </row>
    <row r="8774" spans="1:4" x14ac:dyDescent="0.25">
      <c r="A8774" s="10">
        <v>44196.791666666664</v>
      </c>
      <c r="B8774" s="10">
        <f>DATE(1904,MONTH(Data_Warmte[[#This Row],[Datumtijd]]),DAY(Data_Warmte[[#This Row],[Datumtijd]]))+TIME(HOUR(Data_Warmte[[#This Row],[Datumtijd]]),MINUTE(Data_Warmte[[#This Row],[Datumtijd]]),SECOND(Data_Warmte[[#This Row],[Datumtijd]]))</f>
        <v>1827.7916666666667</v>
      </c>
      <c r="C8774" s="11">
        <v>3.3786096000000001E-4</v>
      </c>
      <c r="D8774" s="7">
        <f>Data_Warmte[[#This Row],[Fractie]]/MAX(Data_Warmte[Fractie])</f>
        <v>0.8179735386578435</v>
      </c>
    </row>
    <row r="8775" spans="1:4" x14ac:dyDescent="0.25">
      <c r="A8775" s="10">
        <v>44196.833333333336</v>
      </c>
      <c r="B8775" s="10">
        <f>DATE(1904,MONTH(Data_Warmte[[#This Row],[Datumtijd]]),DAY(Data_Warmte[[#This Row],[Datumtijd]]))+TIME(HOUR(Data_Warmte[[#This Row],[Datumtijd]]),MINUTE(Data_Warmte[[#This Row],[Datumtijd]]),SECOND(Data_Warmte[[#This Row],[Datumtijd]]))</f>
        <v>1827.8333333333333</v>
      </c>
      <c r="C8775" s="11">
        <v>3.2459698000000001E-4</v>
      </c>
      <c r="D8775" s="7">
        <f>Data_Warmte[[#This Row],[Fractie]]/MAX(Data_Warmte[Fractie])</f>
        <v>0.78586096590813348</v>
      </c>
    </row>
    <row r="8776" spans="1:4" x14ac:dyDescent="0.25">
      <c r="A8776" s="10">
        <v>44196.875</v>
      </c>
      <c r="B8776" s="10">
        <f>DATE(1904,MONTH(Data_Warmte[[#This Row],[Datumtijd]]),DAY(Data_Warmte[[#This Row],[Datumtijd]]))+TIME(HOUR(Data_Warmte[[#This Row],[Datumtijd]]),MINUTE(Data_Warmte[[#This Row],[Datumtijd]]),SECOND(Data_Warmte[[#This Row],[Datumtijd]]))</f>
        <v>1827.875</v>
      </c>
      <c r="C8776" s="11">
        <v>2.9156949999999999E-4</v>
      </c>
      <c r="D8776" s="7">
        <f>Data_Warmte[[#This Row],[Fractie]]/MAX(Data_Warmte[Fractie])</f>
        <v>0.70590024866944701</v>
      </c>
    </row>
    <row r="8777" spans="1:4" x14ac:dyDescent="0.25">
      <c r="A8777" s="10">
        <v>44196.916666666664</v>
      </c>
      <c r="B8777" s="10">
        <f>DATE(1904,MONTH(Data_Warmte[[#This Row],[Datumtijd]]),DAY(Data_Warmte[[#This Row],[Datumtijd]]))+TIME(HOUR(Data_Warmte[[#This Row],[Datumtijd]]),MINUTE(Data_Warmte[[#This Row],[Datumtijd]]),SECOND(Data_Warmte[[#This Row],[Datumtijd]]))</f>
        <v>1827.9166666666667</v>
      </c>
      <c r="C8777" s="11">
        <v>2.4917358000000001E-4</v>
      </c>
      <c r="D8777" s="7">
        <f>Data_Warmte[[#This Row],[Fractie]]/MAX(Data_Warmte[Fractie])</f>
        <v>0.60325820116252338</v>
      </c>
    </row>
    <row r="8778" spans="1:4" x14ac:dyDescent="0.25">
      <c r="A8778" s="10">
        <v>44196.958333333336</v>
      </c>
      <c r="B8778" s="10">
        <f>DATE(1904,MONTH(Data_Warmte[[#This Row],[Datumtijd]]),DAY(Data_Warmte[[#This Row],[Datumtijd]]))+TIME(HOUR(Data_Warmte[[#This Row],[Datumtijd]]),MINUTE(Data_Warmte[[#This Row],[Datumtijd]]),SECOND(Data_Warmte[[#This Row],[Datumtijd]]))</f>
        <v>1827.9583333333333</v>
      </c>
      <c r="C8778" s="11">
        <v>1.7807358000000001E-4</v>
      </c>
      <c r="D8778" s="7">
        <f>Data_Warmte[[#This Row],[Fractie]]/MAX(Data_Warmte[Fractie])</f>
        <v>0.43112254335058597</v>
      </c>
    </row>
    <row r="8779" spans="1:4" x14ac:dyDescent="0.25">
      <c r="A8779" s="10">
        <v>44197</v>
      </c>
      <c r="B8779" s="10">
        <f>DATE(1904,MONTH(Data_Warmte[[#This Row],[Datumtijd]]),DAY(Data_Warmte[[#This Row],[Datumtijd]]))+TIME(HOUR(Data_Warmte[[#This Row],[Datumtijd]]),MINUTE(Data_Warmte[[#This Row],[Datumtijd]]),SECOND(Data_Warmte[[#This Row],[Datumtijd]]))</f>
        <v>1462</v>
      </c>
      <c r="C8779" s="11">
        <v>1.0675441999999999E-4</v>
      </c>
      <c r="D8779" s="7">
        <f>Data_Warmte[[#This Row],[Fractie]]/MAX(Data_Warmte[Fractie])</f>
        <v>0.25845629129440006</v>
      </c>
    </row>
    <row r="8780" spans="1:4" x14ac:dyDescent="0.25">
      <c r="A8780" s="10">
        <v>44197.041666666664</v>
      </c>
      <c r="B8780" s="10">
        <f>DATE(1904,MONTH(Data_Warmte[[#This Row],[Datumtijd]]),DAY(Data_Warmte[[#This Row],[Datumtijd]]))+TIME(HOUR(Data_Warmte[[#This Row],[Datumtijd]]),MINUTE(Data_Warmte[[#This Row],[Datumtijd]]),SECOND(Data_Warmte[[#This Row],[Datumtijd]]))</f>
        <v>1462.0416666666667</v>
      </c>
      <c r="C8780" s="11">
        <v>9.9041950000000001E-5</v>
      </c>
      <c r="D8780" s="7">
        <f>Data_Warmte[[#This Row],[Fractie]]/MAX(Data_Warmte[Fractie])</f>
        <v>0.23978412396943763</v>
      </c>
    </row>
    <row r="8781" spans="1:4" x14ac:dyDescent="0.25">
      <c r="A8781" s="10">
        <v>44197.083333333336</v>
      </c>
      <c r="B8781" s="10">
        <f>DATE(1904,MONTH(Data_Warmte[[#This Row],[Datumtijd]]),DAY(Data_Warmte[[#This Row],[Datumtijd]]))+TIME(HOUR(Data_Warmte[[#This Row],[Datumtijd]]),MINUTE(Data_Warmte[[#This Row],[Datumtijd]]),SECOND(Data_Warmte[[#This Row],[Datumtijd]]))</f>
        <v>1462.0833333333333</v>
      </c>
      <c r="C8781" s="11">
        <v>9.3476149999999994E-5</v>
      </c>
      <c r="D8781" s="7">
        <f>Data_Warmte[[#This Row],[Fractie]]/MAX(Data_Warmte[Fractie])</f>
        <v>0.22630912194060945</v>
      </c>
    </row>
    <row r="8782" spans="1:4" x14ac:dyDescent="0.25">
      <c r="A8782" s="10">
        <v>44197.125</v>
      </c>
      <c r="B8782" s="10">
        <f>DATE(1904,MONTH(Data_Warmte[[#This Row],[Datumtijd]]),DAY(Data_Warmte[[#This Row],[Datumtijd]]))+TIME(HOUR(Data_Warmte[[#This Row],[Datumtijd]]),MINUTE(Data_Warmte[[#This Row],[Datumtijd]]),SECOND(Data_Warmte[[#This Row],[Datumtijd]]))</f>
        <v>1462.125</v>
      </c>
      <c r="C8782" s="11">
        <v>9.8029479999999986E-5</v>
      </c>
      <c r="D8782" s="7">
        <f>Data_Warmte[[#This Row],[Fractie]]/MAX(Data_Warmte[Fractie])</f>
        <v>0.23733289767597973</v>
      </c>
    </row>
    <row r="8783" spans="1:4" x14ac:dyDescent="0.25">
      <c r="A8783" s="10">
        <v>44197.166666666664</v>
      </c>
      <c r="B8783" s="10">
        <f>DATE(1904,MONTH(Data_Warmte[[#This Row],[Datumtijd]]),DAY(Data_Warmte[[#This Row],[Datumtijd]]))+TIME(HOUR(Data_Warmte[[#This Row],[Datumtijd]]),MINUTE(Data_Warmte[[#This Row],[Datumtijd]]),SECOND(Data_Warmte[[#This Row],[Datumtijd]]))</f>
        <v>1462.1666666666667</v>
      </c>
      <c r="C8783" s="11">
        <v>1.0759579999999999E-4</v>
      </c>
      <c r="D8783" s="7">
        <f>Data_Warmte[[#This Row],[Fractie]]/MAX(Data_Warmte[Fractie])</f>
        <v>0.26049330254292058</v>
      </c>
    </row>
    <row r="8784" spans="1:4" x14ac:dyDescent="0.25">
      <c r="A8784" s="10">
        <v>44197.208333333336</v>
      </c>
      <c r="B8784" s="10">
        <f>DATE(1904,MONTH(Data_Warmte[[#This Row],[Datumtijd]]),DAY(Data_Warmte[[#This Row],[Datumtijd]]))+TIME(HOUR(Data_Warmte[[#This Row],[Datumtijd]]),MINUTE(Data_Warmte[[#This Row],[Datumtijd]]),SECOND(Data_Warmte[[#This Row],[Datumtijd]]))</f>
        <v>1462.2083333333333</v>
      </c>
      <c r="C8784" s="11">
        <v>1.1779267999999999E-4</v>
      </c>
      <c r="D8784" s="7">
        <f>Data_Warmte[[#This Row],[Fractie]]/MAX(Data_Warmte[Fractie])</f>
        <v>0.28518031585416376</v>
      </c>
    </row>
    <row r="8785" spans="1:4" x14ac:dyDescent="0.25">
      <c r="A8785" s="10">
        <v>44197.25</v>
      </c>
      <c r="B8785" s="10">
        <f>DATE(1904,MONTH(Data_Warmte[[#This Row],[Datumtijd]]),DAY(Data_Warmte[[#This Row],[Datumtijd]]))+TIME(HOUR(Data_Warmte[[#This Row],[Datumtijd]]),MINUTE(Data_Warmte[[#This Row],[Datumtijd]]),SECOND(Data_Warmte[[#This Row],[Datumtijd]]))</f>
        <v>1462.25</v>
      </c>
      <c r="C8785" s="11">
        <v>1.4520479999999999E-4</v>
      </c>
      <c r="D8785" s="7">
        <f>Data_Warmte[[#This Row],[Fractie]]/MAX(Data_Warmte[Fractie])</f>
        <v>0.35154604452110838</v>
      </c>
    </row>
  </sheetData>
  <sheetProtection algorithmName="SHA-512" hashValue="faAltExdVlmmxcKItP6TDBwcK+bcuUtpVppa0X3iNO4iOkTz3tW4hCKb23EaH2g2Ha1snztYtCMdrMOvAV9KGA==" saltValue="eBa7Zi6wTg/hjb4B6xY9uQ==" spinCount="100000" sheet="1" objects="1" scenarios="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O r d e r " > < C u s t o m C o n t e n t > < ! [ C D A T A [ D a t a   f o l d e r _ 2 2 a a a 5 d d - 0 0 8 e - 4 3 1 5 - a 1 a 8 - 9 a 1 b 3 2 4 c 6 e 1 b , D a t a _ W a r m t e , T a b l e 3 ] ] > < / C u s t o m C o n t e n t > < / G e m i n i > 
</file>

<file path=customXml/item11.xml>��< ? x m l   v e r s i o n = " 1 . 0 "   e n c o d i n g = " U T F - 1 6 " ? > < G e m i n i   x m l n s = " h t t p : / / g e m i n i / p i v o t c u s t o m i z a t i o n / f 4 6 f 8 9 b 3 - 4 e 3 1 - 4 2 e 4 - 8 9 d 6 - 7 6 f 6 1 0 c 7 f 2 1 5 " > < C u s t o m C o n t e n t > < ! [ C D A T A [ < ? x m l   v e r s i o n = " 1 . 0 "   e n c o d i n g = " u t f - 1 6 " ? > < S e t t i n g s > < C a l c u l a t e d F i e l d s > < i t e m > < M e a s u r e N a m e > M e d i a n < / M e a s u r e N a m e > < D i s p l a y N a m e > M e d i a n < / D i s p l a y N a m e > < V i s i b l e > F a l s e < / V i s i b l e > < / i t e m > < i t e m > < M e a s u r e N a m e > P e r c e n t i l e . E x c < / M e a s u r e N a m e > < D i s p l a y N a m e > P e r c e n t i l e . E x c < / D i s p l a y N a m e > < V i s i b l e > F a l s e < / V i s i b l e > < / i t e m > < / C a l c u l a t e d F i e l d s > < S A H o s t H a s h > 0 < / S A H o s t H a s h > < G e m i n i F i e l d L i s t V i s i b l e > T r u e < / G e m i n i F i e l d L i s t V i s i b l e > < / S e t t i n g s > ] ] > < / C u s t o m C o n t e n t > < / G e m i n i > 
</file>

<file path=customXml/item12.xml>��< ? x m l   v e r s i o n = " 1 . 0 "   e n c o d i n g = " U T F - 1 6 " ? > < G e m i n i   x m l n s = " h t t p : / / g e m i n i / p i v o t c u s t o m i z a t i o n / a 5 3 7 d 2 1 4 - 9 e a 0 - 4 6 8 0 - b f 1 0 - 9 a 5 e f 9 6 e 7 4 8 7 " > < C u s t o m C o n t e n t > < ! [ C D A T A [ < ? x m l   v e r s i o n = " 1 . 0 "   e n c o d i n g = " u t f - 1 6 " ? > < S e t t i n g s > < C a l c u l a t e d F i e l d s > < i t e m > < M e a s u r e N a m e > M e d i a n < / M e a s u r e N a m e > < D i s p l a y N a m e > M e d i a n < / D i s p l a y N a m e > < V i s i b l e > F a l s e < / V i s i b l e > < / i t e m > < i t e m > < M e a s u r e N a m e > P e r c e n t i l e . E x c < / M e a s u r e N a m e > < D i s p l a y N a m e > P e r c e n t i l e . E x c < / D i s p l a y N a m e > < V i s i b l e > F a l s e < / V i s i b l e > < / i t e m > < / C a l c u l a t e d F i e l d s > < S A H o s t H a s h > 0 < / S A H o s t H a s h > < G e m i n i F i e l d L i s t V i s i b l e > T r u e < / G e m i n i F i e l d L i s t V i s i b l e > < / S e t t i n g s > ] ] > < / C u s t o m C o n t e n t > < / G e m i n i > 
</file>

<file path=customXml/item13.xml>��< ? x m l   v e r s i o n = " 1 . 0 "   e n c o d i n g = " U T F - 1 6 " ? > < G e m i n i   x m l n s = " h t t p : / / g e m i n i / p i v o t c u s t o m i z a t i o n / P o w e r P i v o t V e r s i o n " > < C u s t o m C o n t e n t > < ! [ C D A T A [ 2 0 1 5 . 1 3 0 . 1 6 0 5 . 4 0 6 ] ] > < / C u s t o m C o n t e n t > < / G e m i n i > 
</file>

<file path=customXml/item14.xml>��< ? x m l   v e r s i o n = " 1 . 0 "   e n c o d i n g = " U T F - 1 6 " ? > < G e m i n i   x m l n s = " h t t p : / / g e m i n i / p i v o t c u s t o m i z a t i o n / T a b l e X M L _ T a b l e 3 " > < C u s t o m C o n t e n t > < ! [ C D A T A [ < T a b l e W i d g e t G r i d S e r i a l i z a t i o n   x m l n s : x s i = " h t t p : / / w w w . w 3 . o r g / 2 0 0 1 / X M L S c h e m a - i n s t a n c e "   x m l n s : x s d = " h t t p : / / w w w . w 3 . o r g / 2 0 0 1 / X M L S c h e m a " > < C o l u m n S u g g e s t e d T y p e > < i t e m > < k e y > < s t r i n g > D e b i e t < / s t r i n g > < / k e y > < v a l u e > < s t r i n g > E m p t y < / s t r i n g > < / v a l u e > < / i t e m > < / C o l u m n S u g g e s t e d T y p e > < C o l u m n F o r m a t   / > < C o l u m n A c c u r a c y   / > < C o l u m n C u r r e n c y S y m b o l   / > < C o l u m n P o s i t i v e P a t t e r n   / > < C o l u m n N e g a t i v e P a t t e r n   / > < C o l u m n W i d t h s > < i t e m > < k e y > < s t r i n g > D e b i e t < / s t r i n g > < / k e y > < v a l u e > < i n t > 9 3 < / i n t > < / v a l u e > < / i t e m > < / C o l u m n W i d t h s > < C o l u m n D i s p l a y I n d e x > < i t e m > < k e y > < s t r i n g > D e b i e t < / 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a 6 8 e 9 8 b f - b 9 4 b - 4 7 6 d - 9 f 2 9 - 0 9 e b 8 d d a 4 2 4 1 " > < C u s t o m C o n t e n t > < ! [ C D A T A [ < ? x m l   v e r s i o n = " 1 . 0 "   e n c o d i n g = " u t f - 1 6 " ? > < S e t t i n g s > < C a l c u l a t e d F i e l d s > < i t e m > < M e a s u r e N a m e > M e d i a n < / M e a s u r e N a m e > < D i s p l a y N a m e > M e d i a n < / D i s p l a y N a m e > < V i s i b l e > F a l s e < / V i s i b l e > < / i t e m > < i t e m > < M e a s u r e N a m e > P e r c e n t i l e . G r a p h < / M e a s u r e N a m e > < D i s p l a y N a m e > P e r c e n t i l e . G r a p h < / D i s p l a y N a m e > < V i s i b l e > F a l s e < / V i s i b l e > < / i t e m > < i t e m > < M e a s u r e N a m e > P e r c e n t i l e . D e b i e t < / M e a s u r e N a m e > < D i s p l a y N a m e > P e r c e n t i l e . D e b i e t < / D i s p l a y N a m e > < V i s i b l e > F a l s e < / V i s i b l e > < / i t e m > < i t e m > < M e a s u r e N a m e > P e r c e n t i l e . B u f f e r < / M e a s u r e N a m e > < D i s p l a y N a m e > P e r c e n t i l e . B u f f e r < / D i s p l a y N a m e > < V i s i b l e > F a l s e < / V i s i b l e > < / i t e m > < / C a l c u l a t e d F i e l d s > < S A H o s t H a s h > 0 < / S A H o s t H a s h > < G e m i n i F i e l d L i s t V i s i b l e > T r u e < / G e m i n i F i e l d L i s t V i s i b l e > < / S e t t i n g s > ] ] > < / 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 2 0 2 1 - 1 2 - 0 6 T 1 5 : 2 9 : 0 9 . 3 0 4 9 8 7 4 + 0 1 : 0 0 < / L a s t P r o c e s s e d T i m e > < / D a t a M o d e l i n g S a n d b o x . S e r i a l i z e d S a n d b o x E r r o r C a c h e > ] ] > < / C u s t o m C o n t e n t > < / G e m i n i > 
</file>

<file path=customXml/item17.xml>��< ? x m l   v e r s i o n = " 1 . 0 "   e n c o d i n g = " U T F - 1 6 " ? > < G e m i n i   x m l n s = " h t t p : / / g e m i n i / p i v o t c u s t o m i z a t i o n / T a b l e X M L _ D a t a _ W a r m t e " > < C u s t o m C o n t e n t > < ! [ C D A T A [ < T a b l e W i d g e t G r i d S e r i a l i z a t i o n   x m l n s : x s i = " h t t p : / / w w w . w 3 . o r g / 2 0 0 1 / X M L S c h e m a - i n s t a n c e "   x m l n s : x s d = " h t t p : / / w w w . w 3 . o r g / 2 0 0 1 / X M L S c h e m a " > < C o l u m n S u g g e s t e d T y p e   / > < C o l u m n F o r m a t   / > < C o l u m n A c c u r a c y   / > < C o l u m n C u r r e n c y S y m b o l   / > < C o l u m n P o s i t i v e P a t t e r n   / > < C o l u m n N e g a t i v e P a t t e r n   / > < C o l u m n W i d t h s > < i t e m > < k e y > < s t r i n g > D a t u m t i j d < / s t r i n g > < / k e y > < v a l u e > < i n t > 1 2 1 < / i n t > < / v a l u e > < / i t e m > < i t e m > < k e y > < s t r i n g > D a t e _ M a t c h < / s t r i n g > < / k e y > < v a l u e > < i n t > 1 3 7 < / i n t > < / v a l u e > < / i t e m > < i t e m > < k e y > < s t r i n g > F r a c t i e < / s t r i n g > < / k e y > < v a l u e > < i n t > 9 6 < / i n t > < / v a l u e > < / i t e m > < i t e m > < k e y > < s t r i n g > G e n o r m a l i s e e r d < / s t r i n g > < / k e y > < v a l u e > < i n t > 1 6 6 < / i n t > < / v a l u e > < / i t e m > < / C o l u m n W i d t h s > < C o l u m n D i s p l a y I n d e x > < i t e m > < k e y > < s t r i n g > D a t u m t i j d < / s t r i n g > < / k e y > < v a l u e > < i n t > 0 < / i n t > < / v a l u e > < / i t e m > < i t e m > < k e y > < s t r i n g > D a t e _ M a t c h < / s t r i n g > < / k e y > < v a l u e > < i n t > 1 < / i n t > < / v a l u e > < / i t e m > < i t e m > < k e y > < s t r i n g > F r a c t i e < / s t r i n g > < / k e y > < v a l u e > < i n t > 2 < / i n t > < / v a l u e > < / i t e m > < i t e m > < k e y > < s t r i n g > G e n o r m a l i s e e r d < / 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 D e b i e t _ R W Z I 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 D e b i e t _ R W Z I 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 C o l u m n s \ D e b i e t 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 D a t a _ W a r m t e 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 D a t a _ W a r m t e 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 C o l u m n s \ D a t u m t i j d < / K e y > < / a : K e y > < a : V a l u e   i : t y p e = " T a b l e W i d g e t B a s e V i e w S t a t e " / > < / a : K e y V a l u e O f D i a g r a m O b j e c t K e y a n y T y p e z b w N T n L X > < a : K e y V a l u e O f D i a g r a m O b j e c t K e y a n y T y p e z b w N T n L X > < a : K e y > < K e y > C o l u m n s \ D a t e _ M a t c h < / K e y > < / a : K e y > < a : V a l u e   i : t y p e = " T a b l e W i d g e t B a s e V i e w S t a t e " / > < / a : K e y V a l u e O f D i a g r a m O b j e c t K e y a n y T y p e z b w N T n L X > < a : K e y V a l u e O f D i a g r a m O b j e c t K e y a n y T y p e z b w N T n L X > < a : K e y > < K e y > C o l u m n s \ F r a c t i e < / K e y > < / a : K e y > < a : V a l u e   i : t y p e = " T a b l e W i d g e t B a s e V i e w S t a t e " / > < / a : K e y V a l u e O f D i a g r a m O b j e c t K e y a n y T y p e z b w N T n L X > < a : K e y V a l u e O f D i a g r a m O b j e c t K e y a n y T y p e z b w N T n L X > < a : K e y > < K e y > C o l u m n s \ G e n o r m a l i s e e r d 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  f o l d e r 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  f o l d e r 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 C o l u m n s \ S o u r c e . N a m e < / K e y > < / a : K e y > < a : V a l u e   i : t y p e = " T a b l e W i d g e t B a s e V i e w S t a t e " / > < / a : K e y V a l u e O f D i a g r a m O b j e c t K e y a n y T y p e z b w N T n L X > < a : K e y V a l u e O f D i a g r a m O b j e c t K e y a n y T y p e z b w N T n L X > < a : K e y > < K e y > C o l u m n s \ D a t u m t i j d < / K e y > < / a : K e y > < a : V a l u e   i : t y p e = " T a b l e W i d g e t B a s e V i e w S t a t e " / > < / a : K e y V a l u e O f D i a g r a m O b j e c t K e y a n y T y p e z b w N T n L X > < a : K e y V a l u e O f D i a g r a m O b j e c t K e y a n y T y p e z b w N T n L X > < a : K e y > < K e y > C o l u m n s \ T o t a a l d e b i e t < / K e y > < / a : K e y > < a : V a l u e   i : t y p e = " T a b l e W i d g e t B a s e V i e w S t a t e " / > < / a : K e y V a l u e O f D i a g r a m O b j e c t K e y a n y T y p e z b w N T n L X > < a : K e y V a l u e O f D i a g r a m O b j e c t K e y a n y T y p e z b w N T n L X > < a : K e y > < K e y > C o l u m n s \ D a y   N a m e < / K e y > < / a : K e y > < a : V a l u e   i : t y p e = " T a b l e W i d g e t B a s e V i e w S t a t e " / > < / a : K e y V a l u e O f D i a g r a m O b j e c t K e y a n y T y p e z b w N T n L X > < a : K e y V a l u e O f D i a g r a m O b j e c t K e y a n y T y p e z b w N T n L X > < a : K e y > < K e y > C o l u m n s \ W e e k   o f   Y e a r < / K e y > < / a : K e y > < a : V a l u e   i : t y p e = " T a b l e W i d g e t B a s e V i e w S t a t e " / > < / a : K e y V a l u e O f D i a g r a m O b j e c t K e y a n y T y p e z b w N T n L X > < a : K e y V a l u e O f D i a g r a m O b j e c t K e y a n y T y p e z b w N T n L X > < a : K e y > < K e y > C o l u m n s \ T i m e   [ U u r ] < / 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 C o l u m n s \ D a y   o f   Y e a r < / K e y > < / a : K e y > < a : V a l u e   i : t y p e = " T a b l e W i d g e t B a s e V i e w S t a t e " / > < / a : K e y V a l u e O f D i a g r a m O b j e c t K e y a n y T y p e z b w N T n L X > < a : K e y V a l u e O f D i a g r a m O b j e c t K e y a n y T y p e z b w N T n L X > < a : K e y > < K e y > C o l u m n s \ M o n t h _ N u m b e r < / K e y > < / a : K e y > < a : V a l u e   i : t y p e = " T a b l e W i d g e t B a s e V i e w S t a t e " / > < / a : K e y V a l u e O f D i a g r a m O b j e c t K e y a n y T y p e z b w N T n L X > < a : K e y V a l u e O f D i a g r a m O b j e c t K e y a n y T y p e z b w N T n L X > < a : K e y > < K e y > C o l u m n s \ D a y   o f   M o n t h < / K e y > < / a : K e y > < a : V a l u e   i : t y p e = " T a b l e W i d g e t B a s e V i e w S t a t e " / > < / a : K e y V a l u e O f D i a g r a m O b j e c t K e y a n y T y p e z b w N T n L X > < a : K e y V a l u e O f D i a g r a m O b j e c t K e y a n y T y p e z b w N T n L X > < a : K e y > < K e y > C o l u m n s \ D a t e _ M a t c h < / K e y > < / a : K e y > < a : V a l u e   i : t y p e = " T a b l e W i d g e t B a s e V i e w S t a t e " / > < / a : K e y V a l u e O f D i a g r a m O b j e c t K e y a n y T y p e z b w N T n L X > < a : K e y V a l u e O f D i a g r a m O b j e c t K e y a n y T y p e z b w N T n L X > < a : K e y > < K e y > C o l u m n s \ W a r m t e _ n o r < / K e y > < / a : K e y > < a : V a l u e   i : t y p e = " T a b l e W i d g e t B a s e V i e w S t a t e " / > < / a : K e y V a l u e O f D i a g r a m O b j e c t K e y a n y T y p e z b w N T n L X > < a : K e y V a l u e O f D i a g r a m O b j e c t K e y a n y T y p e z b w N T n L X > < a : K e y > < K e y > C o l u m n s \ D a t u m t i j d   ( Y e a r ) < / K e y > < / a : K e y > < a : V a l u e   i : t y p e = " T a b l e W i d g e t B a s e V i e w S t a t e " / > < / a : K e y V a l u e O f D i a g r a m O b j e c t K e y a n y T y p e z b w N T n L X > < a : K e y V a l u e O f D i a g r a m O b j e c t K e y a n y T y p e z b w N T n L X > < a : K e y > < K e y > C o l u m n s \ D a t u m t i j d   ( Q u a r t e r ) < / K e y > < / a : K e y > < a : V a l u e   i : t y p e = " T a b l e W i d g e t B a s e V i e w S t a t e " / > < / a : K e y V a l u e O f D i a g r a m O b j e c t K e y a n y T y p e z b w N T n L X > < a : K e y V a l u e O f D i a g r a m O b j e c t K e y a n y T y p e z b w N T n L X > < a : K e y > < K e y > C o l u m n s \ D a t u m t i j d   ( M o n t h   I n d e x ) < / K e y > < / a : K e y > < a : V a l u e   i : t y p e = " T a b l e W i d g e t B a s e V i e w S t a t e " / > < / a : K e y V a l u e O f D i a g r a m O b j e c t K e y a n y T y p e z b w N T n L X > < a : K e y V a l u e O f D i a g r a m O b j e c t K e y a n y T y p e z b w N T n L X > < a : K e y > < K e y > C o l u m n s \ D a t u m t i j d   ( M o n t h ) < / K e y > < / a : K e y > < a : V a l u e   i : t y p e = " T a b l e W i d g e t B a s e V i e w S t a t e " / > < / a : K e y V a l u e O f D i a g r a m O b j e c t K e y a n y T y p e z b w N T n L X > < a : K e y V a l u e O f D i a g r a m O b j e c t K e y a n y T y p e z b w N T n L X > < a : K e y > < K e y > C o l u m n s \ D e b i e t _ R W Z I < / K e y > < / a : K e y > < a : V a l u e   i : t y p e = " T a b l e W i d g e t B a s e V i e w S t a t e " / > < / a : K e y V a l u e O f D i a g r a m O b j e c t K e y a n y T y p e z b w N T n L X > < a : K e y V a l u e O f D i a g r a m O b j e c t K e y a n y T y p e z b w N T n L X > < a : K e y > < K e y > C o l u m n s \ W a r m t e v r a a g _ D e b i e t < / K e y > < / a : K e y > < a : V a l u e   i : t y p e = " T a b l e W i d g e t B a s e V i e w S t a t e " / > < / a : K e y V a l u e O f D i a g r a m O b j e c t K e y a n y T y p e z b w N T n L X > < a : K e y V a l u e O f D i a g r a m O b j e c t K e y a n y T y p e z b w N T n L X > < a : K e y > < K e y > C o l u m n s \ O v e r v l o e d / t e k o r t < / K e y > < / a : K e y > < a : V a l u e   i : t y p e = " T a b l e W i d g e t B a s e V i e w S t a t e " / > < / a : K e y V a l u e O f D i a g r a m O b j e c t K e y a n y T y p e z b w N T n L X > < a : K e y V a l u e O f D i a g r a m O b j e c t K e y a n y T y p e z b w N T n L X > < a : K e y > < K e y > C o l u m n s \ B u f f e r   B e n o d i g d h e i d 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  f o l d e r _ 2 2 a a a 5 d d - 0 0 8 e - 4 3 1 5 - a 1 a 8 - 9 a 1 b 3 2 4 c 6 e 1 b < / K e y > < V a l u e   x m l n s : a = " h t t p : / / s c h e m a s . d a t a c o n t r a c t . o r g / 2 0 0 4 / 0 7 / M i c r o s o f t . A n a l y s i s S e r v i c e s . C o m m o n " > < a : H a s F o c u s > t r u e < / a : H a s F o c u s > < a : S i z e A t D p i 9 6 > 1 3 0 < / a : S i z e A t D p i 9 6 > < a : V i s i b l e > t r u e < / a : V i s i b l e > < / V a l u e > < / K e y V a l u e O f s t r i n g S a n d b o x E d i t o r . M e a s u r e G r i d S t a t e S c d E 3 5 R y > < K e y V a l u e O f s t r i n g S a n d b o x E d i t o r . M e a s u r e G r i d S t a t e S c d E 3 5 R y > < K e y > D a t a _ W a r m t e < / K e y > < V a l u e   x m l n s : a = " h t t p : / / s c h e m a s . d a t a c o n t r a c t . o r g / 2 0 0 4 / 0 7 / M i c r o s o f t . A n a l y s i s S e r v i c e s . C o m m o n " > < a : H a s F o c u s > t r u e < / a : H a s F o c u s > < a : S i z e A t D p i 9 6 > 1 3 0 < / a : S i z e A t D p i 9 6 > < a : V i s i b l e > t r u e < / a : V i s i b l e > < / V a l u e > < / K e y V a l u e O f s t r i n g S a n d b o x E d i t o r . M e a s u r e G r i d S t a t e S c d E 3 5 R y > < K e y V a l u e O f s t r i n g S a n d b o x E d i t o r . M e a s u r e G r i d S t a t e S c d E 3 5 R y > < K e y > T a b l e 3 < / K e y > < V a l u e   x m l n s : a = " h t t p : / / s c h e m a s . d a t a c o n t r a c t . o r g / 2 0 0 4 / 0 7 / M i c r o s o f t . A n a l y s i s S e r v i c e s . C o m m o n " > < a : H a s F o c u s > f a l s e < / a : H a s F o c u s > < a : S i z e A t D p i 9 6 > 1 3 0 < / a : S i z e A t D p i 9 6 > < a : V i s i b l e > t r u e < / a : V i s i b l e > < / V a l u e > < / K e y V a l u e O f s t r i n g S a n d b o x E d i t o r . M e a s u r e G r i d S t a t e S c d E 3 5 R y > < / A r r a y O f K e y V a l u e O f s t r i n g S a n d b o x E d i t o r . M e a s u r e G r i d S t a t e S c d E 3 5 R y > ] ] > < / C u s t o m C o n t e n t > < / G e m i n i > 
</file>

<file path=customXml/item21.xml>��< ? x m l   v e r s i o n = " 1 . 0 "   e n c o d i n g = " U T F - 1 6 " ? > < G e m i n i   x m l n s = " h t t p : / / g e m i n i / p i v o t c u s t o m i z a t i o n / C l i e n t W i n d o w X M L " > < C u s t o m C o n t e n t > < ! [ C D A T A [ D a t a   f o l d e r _ 2 2 a a a 5 d d - 0 0 8 e - 4 3 1 5 - a 1 a 8 - 9 a 1 b 3 2 4 c 6 e 1 b ] ] > < / C u s t o m C o n t e n t > < / G e m i n i > 
</file>

<file path=customXml/item22.xml>��< ? x m l   v e r s i o n = " 1 . 0 "   e n c o d i n g = " U T F - 1 6 " ? > < G e m i n i   x m l n s = " h t t p : / / g e m i n i / p i v o t c u s t o m i z a t i o n / 1 5 6 0 3 d 9 b - 3 b 2 8 - 4 5 0 c - 8 2 4 3 - 3 5 0 9 2 d b c b 8 6 3 " > < C u s t o m C o n t e n t > < ! [ C D A T A [ < ? x m l   v e r s i o n = " 1 . 0 "   e n c o d i n g = " u t f - 1 6 " ? > < S e t t i n g s > < C a l c u l a t e d F i e l d s > < i t e m > < M e a s u r e N a m e > M e d i a n < / M e a s u r e N a m e > < D i s p l a y N a m e > M e d i a n < / D i s p l a y N a m e > < V i s i b l e > F a l s e < / V i s i b l e > < / i t e m > < i t e m > < M e a s u r e N a m e > P e r c e n t i l e . E x c < / M e a s u r e N a m e > < D i s p l a y N a m e > P e r c e n t i l e . E x c < / D i s p l a y N a m e > < V i s i b l e > F a l s e < / V i s i b l e > < / i t e m > < / C a l c u l a t e d F i e l d s > < S A H o s t H a s h > 0 < / S A H o s t H a s h > < G e m i n i F i e l d L i s t V i s i b l e > T r u e < / G e m i n i F i e l d L i s t V i s i b l e > < / S e t t i n g s > ] ] > < / C u s t o m C o n t e n t > < / G e m i n i > 
</file>

<file path=customXml/item23.xml>��< ? x m l   v e r s i o n = " 1 . 0 "   e n c o d i n g = " U T F - 1 6 " ? > < G e m i n i   x m l n s = " h t t p : / / g e m i n i / p i v o t c u s t o m i z a t i o n / T a b l e X M L _ D a t a   f o l d e r _ 2 2 a a a 5 d d - 0 0 8 e - 4 3 1 5 - a 1 a 8 - 9 a 1 b 3 2 4 c 6 e 1 b " > < C u s t o m C o n t e n t > < ! [ C D A T A [ < T a b l e W i d g e t G r i d S e r i a l i z a t i o n   x m l n s : x s i = " h t t p : / / w w w . w 3 . o r g / 2 0 0 1 / X M L S c h e m a - i n s t a n c e "   x m l n s : x s d = " h t t p : / / w w w . w 3 . o r g / 2 0 0 1 / X M L S c h e m a " > < C o l u m n S u g g e s t e d T y p e   / > < C o l u m n F o r m a t   / > < C o l u m n A c c u r a c y   / > < C o l u m n C u r r e n c y S y m b o l   / > < C o l u m n P o s i t i v e P a t t e r n   / > < C o l u m n N e g a t i v e P a t t e r n   / > < C o l u m n W i d t h s > < i t e m > < k e y > < s t r i n g > S o u r c e . N a m e < / s t r i n g > < / k e y > < v a l u e > < i n t > 1 4 6 < / i n t > < / v a l u e > < / i t e m > < i t e m > < k e y > < s t r i n g > D a t u m t i j d < / s t r i n g > < / k e y > < v a l u e > < i n t > 1 2 1 < / i n t > < / v a l u e > < / i t e m > < i t e m > < k e y > < s t r i n g > T o t a a l d e b i e t < / s t r i n g > < / k e y > < v a l u e > < i n t > 1 3 6 < / i n t > < / v a l u e > < / i t e m > < i t e m > < k e y > < s t r i n g > D a y   N a m e < / s t r i n g > < / k e y > < v a l u e > < i n t > 1 2 2 < / i n t > < / v a l u e > < / i t e m > < i t e m > < k e y > < s t r i n g > W e e k   o f   Y e a r < / s t r i n g > < / k e y > < v a l u e > < i n t > 1 4 3 < / i n t > < / v a l u e > < / i t e m > < i t e m > < k e y > < s t r i n g > T i m e   [ U u r ] < / s t r i n g > < / k e y > < v a l u e > < i n t > 1 2 5 < / i n t > < / v a l u e > < / i t e m > < i t e m > < k e y > < s t r i n g > M o n t h   N a m e < / s t r i n g > < / k e y > < v a l u e > < i n t > 1 4 4 < / i n t > < / v a l u e > < / i t e m > < i t e m > < k e y > < s t r i n g > D a y   o f   Y e a r < / s t r i n g > < / k e y > < v a l u e > < i n t > 1 3 0 < / i n t > < / v a l u e > < / i t e m > < i t e m > < k e y > < s t r i n g > D a y   o f   M o n t h < / s t r i n g > < / k e y > < v a l u e > < i n t > 1 4 9 < / i n t > < / v a l u e > < / i t e m > < i t e m > < k e y > < s t r i n g > M o n t h _ N u m b e r < / s t r i n g > < / k e y > < v a l u e > < i n t > 1 6 7 < / i n t > < / v a l u e > < / i t e m > < i t e m > < k e y > < s t r i n g > D a t e _ M a t c h < / s t r i n g > < / k e y > < v a l u e > < i n t > 1 8 3 < / i n t > < / v a l u e > < / i t e m > < i t e m > < k e y > < s t r i n g > W a r m t e _ n o r < / s t r i n g > < / k e y > < v a l u e > < i n t > 1 9 9 < / i n t > < / v a l u e > < / i t e m > < i t e m > < k e y > < s t r i n g > D a t u m t i j d   ( Y e a r ) < / s t r i n g > < / k e y > < v a l u e > < i n t > 1 7 0 < / i n t > < / v a l u e > < / i t e m > < i t e m > < k e y > < s t r i n g > D a t u m t i j d   ( Q u a r t e r ) < / s t r i n g > < / k e y > < v a l u e > < i n t > 1 9 8 < / i n t > < / v a l u e > < / i t e m > < i t e m > < k e y > < s t r i n g > D a t u m t i j d   ( M o n t h   I n d e x ) < / s t r i n g > < / k e y > < v a l u e > < i n t > 2 3 6 < / i n t > < / v a l u e > < / i t e m > < i t e m > < k e y > < s t r i n g > D a t u m t i j d   ( M o n t h ) < / s t r i n g > < / k e y > < v a l u e > < i n t > 1 8 9 < / i n t > < / v a l u e > < / i t e m > < i t e m > < k e y > < s t r i n g > D e b i e t _ R W Z I < / s t r i n g > < / k e y > < v a l u e > < i n t > 1 4 4 < / i n t > < / v a l u e > < / i t e m > < i t e m > < k e y > < s t r i n g > W a r m t e v r a a g _ D e b i e t < / s t r i n g > < / k e y > < v a l u e > < i n t > 1 9 9 < / i n t > < / v a l u e > < / i t e m > < i t e m > < k e y > < s t r i n g > O v e r v l o e d / t e k o r t < / s t r i n g > < / k e y > < v a l u e > < i n t > 1 9 9 < / i n t > < / v a l u e > < / i t e m > < i t e m > < k e y > < s t r i n g > B u f f e r   B e n o d i g d h e i d < / s t r i n g > < / k e y > < v a l u e > < i n t > 1 9 9 < / i n t > < / v a l u e > < / i t e m > < / C o l u m n W i d t h s > < C o l u m n D i s p l a y I n d e x > < i t e m > < k e y > < s t r i n g > S o u r c e . N a m e < / s t r i n g > < / k e y > < v a l u e > < i n t > 0 < / i n t > < / v a l u e > < / i t e m > < i t e m > < k e y > < s t r i n g > D a t u m t i j d < / s t r i n g > < / k e y > < v a l u e > < i n t > 1 < / i n t > < / v a l u e > < / i t e m > < i t e m > < k e y > < s t r i n g > T o t a a l d e b i e t < / s t r i n g > < / k e y > < v a l u e > < i n t > 2 < / i n t > < / v a l u e > < / i t e m > < i t e m > < k e y > < s t r i n g > D a y   N a m e < / s t r i n g > < / k e y > < v a l u e > < i n t > 3 < / i n t > < / v a l u e > < / i t e m > < i t e m > < k e y > < s t r i n g > W e e k   o f   Y e a r < / s t r i n g > < / k e y > < v a l u e > < i n t > 4 < / i n t > < / v a l u e > < / i t e m > < i t e m > < k e y > < s t r i n g > T i m e   [ U u r ] < / s t r i n g > < / k e y > < v a l u e > < i n t > 5 < / i n t > < / v a l u e > < / i t e m > < i t e m > < k e y > < s t r i n g > M o n t h   N a m e < / s t r i n g > < / k e y > < v a l u e > < i n t > 6 < / i n t > < / v a l u e > < / i t e m > < i t e m > < k e y > < s t r i n g > D a y   o f   Y e a r < / s t r i n g > < / k e y > < v a l u e > < i n t > 7 < / i n t > < / v a l u e > < / i t e m > < i t e m > < k e y > < s t r i n g > D a y   o f   M o n t h < / s t r i n g > < / k e y > < v a l u e > < i n t > 9 < / i n t > < / v a l u e > < / i t e m > < i t e m > < k e y > < s t r i n g > M o n t h _ N u m b e r < / s t r i n g > < / k e y > < v a l u e > < i n t > 8 < / i n t > < / v a l u e > < / i t e m > < i t e m > < k e y > < s t r i n g > D a t e _ M a t c h < / s t r i n g > < / k e y > < v a l u e > < i n t > 1 0 < / i n t > < / v a l u e > < / i t e m > < i t e m > < k e y > < s t r i n g > W a r m t e _ n o r < / s t r i n g > < / k e y > < v a l u e > < i n t > 1 1 < / i n t > < / v a l u e > < / i t e m > < i t e m > < k e y > < s t r i n g > D a t u m t i j d   ( Y e a r ) < / s t r i n g > < / k e y > < v a l u e > < i n t > 1 2 < / i n t > < / v a l u e > < / i t e m > < i t e m > < k e y > < s t r i n g > D a t u m t i j d   ( Q u a r t e r ) < / s t r i n g > < / k e y > < v a l u e > < i n t > 1 3 < / i n t > < / v a l u e > < / i t e m > < i t e m > < k e y > < s t r i n g > D a t u m t i j d   ( M o n t h   I n d e x ) < / s t r i n g > < / k e y > < v a l u e > < i n t > 1 4 < / i n t > < / v a l u e > < / i t e m > < i t e m > < k e y > < s t r i n g > D a t u m t i j d   ( M o n t h ) < / s t r i n g > < / k e y > < v a l u e > < i n t > 1 5 < / i n t > < / v a l u e > < / i t e m > < i t e m > < k e y > < s t r i n g > D e b i e t _ R W Z I < / s t r i n g > < / k e y > < v a l u e > < i n t > 1 6 < / i n t > < / v a l u e > < / i t e m > < i t e m > < k e y > < s t r i n g > W a r m t e v r a a g _ D e b i e t < / s t r i n g > < / k e y > < v a l u e > < i n t > 1 7 < / i n t > < / v a l u e > < / i t e m > < i t e m > < k e y > < s t r i n g > O v e r v l o e d / t e k o r t < / s t r i n g > < / k e y > < v a l u e > < i n t > 1 8 < / i n t > < / v a l u e > < / i t e m > < i t e m > < k e y > < s t r i n g > B u f f e r   B e n o d i g d h e i d < / s t r i n g > < / k e y > < v a l u e > < i n t > 1 9 < / 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I s S a n d b o x E m b e d d e d " > < C u s t o m C o n t e n t > < ! [ C D A T A [ y e s ] ] > < / C u s t o m C o n t e n t > < / G e m i n i > 
</file>

<file path=customXml/item26.xml>��< ? x m l   v e r s i o n = " 1 . 0 "   e n c o d i n g = " U T F - 1 6 " ? > < G e m i n i   x m l n s = " h t t p : / / g e m i n i / p i v o t c u s t o m i z a t i o n / b 6 9 f c 2 9 0 - c 1 3 1 - 4 8 f 9 - b d e f - d b f f 4 d 1 9 a 4 7 5 " > < C u s t o m C o n t e n t > < ! [ C D A T A [ < ? x m l   v e r s i o n = " 1 . 0 "   e n c o d i n g = " u t f - 1 6 " ? > < S e t t i n g s > < C a l c u l a t e d F i e l d s > < i t e m > < M e a s u r e N a m e > M e d i a n < / M e a s u r e N a m e > < D i s p l a y N a m e > M e d i a n < / D i s p l a y N a m e > < V i s i b l e > F a l s e < / V i s i b l e > < / i t e m > < i t e m > < M e a s u r e N a m e > P e r c e n t i l e . G r a p h < / M e a s u r e N a m e > < D i s p l a y N a m e > P e r c e n t i l e . G r a p h < / D i s p l a y N a m e > < V i s i b l e > F a l s e < / V i s i b l e > < / i t e m > < i t e m > < M e a s u r e N a m e > P e r c e n t i l e . D e b i e t < / M e a s u r e N a m e > < D i s p l a y N a m e > P e r c e n t i l e . D e b i e t < / D i s p l a y N a m e > < V i s i b l e > F a l s e < / V i s i b l e > < / i t e m > < / C a l c u l a t e d F i e l d s > < S A H o s t H a s h > 0 < / S A H o s t H a s h > < G e m i n i F i e l d L i s t V i s i b l e > T r u e < / G e m i n i F i e l d L i s t V i s i b l e > < / S e t t i n g s > ] ] > < / C u s t o m C o n t e n t > < / G e m i n i > 
</file>

<file path=customXml/item27.xml>��< ? x m l   v e r s i o n = " 1 . 0 "   e n c o d i n g = " U T F - 1 6 " ? > < G e m i n i   x m l n s = " h t t p : / / g e m i n i / p i v o t c u s t o m i z a t i o n / 0 2 5 1 b 8 a f - b f 6 d - 4 2 3 8 - a 0 2 9 - a f 0 5 7 f 5 5 c e c 6 " > < C u s t o m C o n t e n t > < ! [ C D A T A [ < ? x m l   v e r s i o n = " 1 . 0 "   e n c o d i n g = " u t f - 1 6 " ? > < S e t t i n g s > < C a l c u l a t e d F i e l d s > < i t e m > < M e a s u r e N a m e > M e d i a n < / M e a s u r e N a m e > < D i s p l a y N a m e > M e d i a n < / D i s p l a y N a m e > < V i s i b l e > F a l s e < / V i s i b l e > < / i t e m > < i t e m > < M e a s u r e N a m e > P e r c e n t i l e . E x c < / M e a s u r e N a m e > < D i s p l a y N a m e > P e r c e n t i l e . E x c < / D i s p l a y N a m e > < V i s i b l e > F a l s e < / V i s i b l e > < / i t e m > < / C a l c u l a t e d F i e l d s > < S A H o s t H a s h > 0 < / S A H o s t H a s h > < G e m i n i F i e l d L i s t V i s i b l e > T r u e < / G e m i n i F i e l d L i s t V i s i b l e > < / S e t t i n g s > ] ] > < / C u s t o m C o n t e n t > < / G e m i n i > 
</file>

<file path=customXml/item28.xml>��< ? x m l   v e r s i o n = " 1 . 0 "   e n c o d i n g = " U T F - 1 6 " ? > < G e m i n i   x m l n s = " h t t p : / / g e m i n i / p i v o t c u s t o m i z a t i o n / S a n d b o x N o n E m p t y " > < C u s t o m C o n t e n t > < ! [ C D A T A [ 1 ] ] > < / C u s t o m C o n t e n t > < / G e m i n i > 
</file>

<file path=customXml/item3.xml>��< ? x m l   v e r s i o n = " 1 . 0 "   e n c o d i n g = " u t f - 1 6 " ? > < D a t a M a s h u p   s q m i d = " 5 a a 0 4 3 7 9 - b b 5 f - 4 c f b - b 5 d f - 7 1 5 f c f b 1 d d e 8 "   x m l n s = " h t t p : / / s c h e m a s . m i c r o s o f t . c o m / D a t a M a s h u p " > A A A A A I U H A A B Q S w M E F A A C A A g A o 2 G P U x M n 1 P K j A A A A 9 Q A A A B I A H A B D b 2 5 m a W c v U G F j a 2 F n Z S 5 4 b W w g o h g A K K A U A A A A A A A A A A A A A A A A A A A A A A A A A A A A h Y + x D o I w G I R f h X S n L X U R 8 l M G V z A m J s a 1 K R U b 4 c d A s b y b g 4 / k K 4 h R 1 M 3 x v r t L 7 u 7 X G 2 R j U w c X 0 / W 2 x Z R E l J P A o G 5 L i 1 V K B n c I l y S T s F H 6 p C o T T G H s k 7 G 3 K T k 6 d 0 4 Y 8 9 5 T v 6 B t V z H B e c T 2 R b 7 V R 9 O o 0 G L v F G p D P q 3 y f 4 t I 2 L 3 G S E H j m A o u K A c 2 M y g s f n 0 x z X 2 6 P x B W Q + 2 G z k i s w 3 U O b J b A 3 h f k A 1 B L A w Q U A A I A C A C j Y Y 9 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2 G P U / O / o V q A B A A A U B A A A B M A H A B G b 3 J t d W x h c y 9 T Z W N 0 a W 9 u M S 5 t I K I Y A C i g F A A A A A A A A A A A A A A A A A A A A A A A A A A A A M V X b W / b N h D + H i D / g a C / y I P m x W k x Y O 3 c I n O a N R i S d L G 7 Y J A F g 7 b o m I 0 k e h T l J g j 0 3 3 c k Z Y l 6 i 9 0 N w w I E l n i 8 e 5 4 7 P j y R C V 1 K x m M 0 M b / D t 8 d H x 0 f J m g g a o B 4 + J 5 K g F Q 8 D K j A a o Z D K 4 y M E f x O e i i W F k Q t t G 1 y w k C Y O H r + Z f U 6 o S G Z R 8 j C 7 i e m 5 Y F u K v k d T k n 5 F v w q e b t B i O 1 N v n w R f g c 8 M f r 8 A M o 1 n t 3 / c q P / 5 l P M Q 3 R E R S b r h Y J C M z m w a f d d Q 6 G E A l V T x / M i C g M Z I k x g q n l O y C O l g Q k M I f c u / J o 7 h 6 y J K l m v k n U k p 2 C K V N P H f e 8 b Z f 4 9 + f o e k S G k Z / z L e 8 g e K x m k i e Y Q u 0 t h U q A Q 4 C 4 I x D 9 M o d j r J u A h P B Y m T F R e R H s M 5 i V 5 9 3 P H G P F b 5 + v 2 S w i 2 N S Q R B D Y y d n L H k 4 0 4 3 W R c 9 4 2 u Y q Z i Y K g z 0 a 2 a D R H w L I D d y T U U L l K l j C d U g p T D s 2 M 2 k L b Q P j x s S B + C u g + d B L D R j 1 8 9 F c T s Y t h X X B D F T F B l F u F 7 p H p 6 Q a A P g + r V v 1 X u 8 J v G 9 4 v a 0 o S W l w t + E V U Y V t i M T 9 7 l e D Q k O S N J H m a l K g Z j T S L I v w c 4 S E E k l i 6 i 2 T r k k B I S + Y F T u J s R p t K A i y 2 x p w j a T A H 1 O n p B G a R V l J R 2 o V j E 7 F y F Q o Q M Y v F n d U f q g L I 5 X 0 P P 7 F v M W a O W C + A r 9 S Y l o h 2 + y B A 4 V N 5 u H M t y s 1 H C N x G U s f 3 w 9 U D m 0 s J i y r u T b i S r N s L I C 6 n l w I X j U m j g Y 2 7 U x 3 C u O K k G l i R y 2 Y 0 W v 0 l C y T c i K f d W J k D h 1 L q C b 5 0 p W c / Q d O n 2 9 X z 2 3 P I 0 D F t + 3 F 7 B J C Y q n X X Y 4 1 z r 0 Q I 8 5 n m L g u + i k X w E u Y c / Z l g W H 5 d d k q H O s g M / R D y 8 l a Z f o d O 9 y 1 b i 5 F l g h h a y l Z + a U 7 b 6 s D O 0 r d Q p x z T p l n S 2 + u 8 P X I W 2 O O i r y P q f C x 1 m l 2 U p B l q q Q H 6 E j v V j y O o + d Z P O o r t k q K o y 9 I 1 t l d Q U f s v U L b a n G C u h b H n Z L 0 M P f 2 J Z U r z m s K 1 V A s e 3 X a I / f 2 p V 0 6 A O a o t W V j E s j + w N Q I b p a N / 3 l P y R l h Z b P r i V a A e u U 6 G m 3 R i t U l I I K n F 1 9 D Q P 9 q S v I 6 I e 5 a S Y V + d r h O s 5 d D W 6 N 5 H q 7 7 6 s z / O k E + o V n w / m u Z x O D 1 5 6 t e t X O V E f r r M W r w 2 o x b B R D 0 v k V k c s 1 7 u p Z r / b 2 r A Y V h V E p c 2 W n 5 m e P H W 7 9 8 J H 1 j 4 9 Y 3 M 7 E v h R 8 I g J Q 4 a w 7 B H 7 V k x S C c Y K 8 y 6 S Y 8 3 t K x d N I H a t d 9 A u L i X i 6 D N S R f s W o G F W d X Y 0 1 w m a a o l 4 L c 0 v / S h k w 0 O H 8 6 j 2 l P O F V + L T d W D 4 8 L m k 4 u O P i Y c H 5 g 1 O m 4 8 J H J A z d y i V A X T z m k z W l E j x N i G f v U t J o p K 9 G 2 P 2 N x c E I 6 x n Y z 9 T 2 I X 6 x n H C 5 i b h u c 5 T A 1 c X q 7 b k l H 3 d K G J B n b j s L w 8 m S h E Q k J u H K 8 j Q i V 8 u x t w j / 3 7 X t m m z Z P d F 3 k 7 K k J 1 l x + S m z t G b q 7 L z i V q P l A D p R B w M I g p 8 x p o 8 U U i b i A j S Q h k Q 3 d f w G d w g D Z x j 5 r f L p L p m l F E Q S t N A y 7 a P R u 3 L u P 9 f Z v 9 X a f 6 M 3 F X W 3 G h 0 I 5 X I Z x m / / B l B L A Q I t A B Q A A g A I A K N h j 1 M T J 9 T y o w A A A P U A A A A S A A A A A A A A A A A A A A A A A A A A A A B D b 2 5 m a W c v U G F j a 2 F n Z S 5 4 b W x Q S w E C L Q A U A A I A C A C j Y Y 9 T D 8 r p q 6 Q A A A D p A A A A E w A A A A A A A A A A A A A A A A D v A A A A W 0 N v b n R l b n R f V H l w Z X N d L n h t b F B L A Q I t A B Q A A g A I A K N h j 1 P z v 6 F a g A Q A A F A Q A A A T A A A A A A A A A A A A A A A A A O A B A A B G b 3 J t d W x h c y 9 T Z W N 0 a W 9 u M S 5 t U E s F B g A A A A A D A A M A w g A A A K 0 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M u A A A A A A A A o S 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Z 0 F B Q U F B Q U F B Q 2 J u T l V Y T k 9 R T 1 F a O W 5 y Q 2 4 5 S D F H Y k g x U n l Z V z V 6 W m 0 5 e W J T Q k d h V 3 h s S U d a e W I y M G d S R 0 Y w W V N C b W I y e G t a W E l B Q U F B Q U F B Q U F B Q U F B Z E 1 p N W 5 r Y V d 5 M H l y Q 3 p T c V o z Q U 5 4 U T V J W l d 4 d 1 p Y S W d V W F Z s Y 2 1 s b G N 3 Q U J t N X p W R n p U a 0 R r R 2 Z a N n d w L 1 I 5 U m 1 3 Q U F B Q U E 9 I i A v P j w v U 3 R h Y m x l R W 5 0 c m l l c z 4 8 L 0 l 0 Z W 0 + P E l 0 Z W 0 + P E l 0 Z W 1 M b 2 N h d G l v b j 4 8 S X R l b V R 5 c G U + R m 9 y b X V s Y T w v S X R l b V R 5 c G U + P E l 0 Z W 1 Q Y X R o P l N l Y 3 R p b 2 4 x L 0 R h d G E l M j B m b 2 x k Z X I 8 L 0 l 0 Z W 1 Q Y X R o P j w v S X R l b U x v Y 2 F 0 a W 9 u P j x T d G F i b G V F b n R y a W V z P j x F b n R y e S B U e X B l P S J J c 1 B y a X Z h d G U i I F Z h b H V l P S J s 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R v R G F 0 Y U 1 v Z G V s R W 5 h Y m x l Z C I g V m F s d W U 9 I m w x I i A v P j x F b n R y e S B U e X B l P S J G a W x s T 2 J q Z W N 0 V H l w Z S I g V m F s d W U 9 I n N Q a X Z v d F R h Y m x l I i A v P j x F b n R y e S B U e X B l P S J R d W V y e U l E I i B W Y W x 1 Z T 0 i c z g x M z h h N 2 E y L T k 0 Y W U t N D B k O C 1 i N j A 0 L W Z m Y T g w N z h i Z D Q 0 O C I g L z 4 8 R W 5 0 c n k g V H l w Z T 0 i U G l 2 b 3 R P Y m p l Y 3 R O Y W 1 l I i B W Y W x 1 Z T 0 i c 3 R l c 3 Q h U G l 2 b 3 R U Y W J s Z T Y i I C 8 + P E V u d H J 5 I F R 5 c G U 9 I k Z p b G x F c n J v c k N v d W 5 0 I i B W Y W x 1 Z T 0 i b D A i I C 8 + P E V u d H J 5 I F R 5 c G U 9 I k Z p b G x M Y X N 0 V X B k Y X R l Z C I g V m F s d W U 9 I m Q y M D I x L T E y L T E 1 V D E x O j E z O j A 2 L j U z M D I 4 M j B a I i A v P j x F b n R y e S B U e X B l P S J G a W x s Q 2 9 s d W 1 u V H l w Z X M i I F Z h b H V l P S J z Q m d j R k J n T U R C Z 0 1 E Q X d j P S I g L z 4 8 R W 5 0 c n k g V H l w Z T 0 i R m l s b E V y c m 9 y Q 2 9 k Z S I g V m F s d W U 9 I n N V b m t u b 3 d u I i A v P j x F b n R y e S B U e X B l P S J G a W x s Q 2 9 s d W 1 u T m F t Z X M i I F Z h b H V l P S J z W y Z x d W 9 0 O 1 N v d X J j Z S 5 O Y W 1 l J n F 1 b 3 Q 7 L C Z x d W 9 0 O 0 R h d H V t d G l q Z C Z x d W 9 0 O y w m c X V v d D t U b 3 R h Y W x k Z W J p Z X Q m c X V v d D s s J n F 1 b 3 Q 7 R G F 5 I E 5 h b W U m c X V v d D s s J n F 1 b 3 Q 7 V 2 V l a y B v Z i B Z Z W F y J n F 1 b 3 Q 7 L C Z x d W 9 0 O 1 R p b W U g W 1 V 1 c l 0 m c X V v d D s s J n F 1 b 3 Q 7 T W 9 u d G g g T m F t Z S Z x d W 9 0 O y w m c X V v d D t E Y X k g b 2 Y g W W V h c i Z x d W 9 0 O y w m c X V v d D t N b 2 5 0 a F 9 O d W 1 i Z X I m c X V v d D s s J n F 1 b 3 Q 7 R G F 5 I G 9 m I E 1 v b n R o J n F 1 b 3 Q 7 L C Z x d W 9 0 O 0 R h d G V f T W F 0 Y 2 g m c X V v d D t d I i A v P j x F b n R y e S B U e X B l P S J G a W x s U 3 R h d H V z I i B W Y W x 1 Z T 0 i c 0 N v b X B s Z X R l I i A v P j x F b n R y e S B U e X B l P S J G a W x s Q 2 9 1 b n Q i I F Z h b H V l P S J s M T M 2 O S I g L z 4 8 R W 5 0 c n k g V H l w Z T 0 i U m V s Y X R p b 2 5 z a G l w S W 5 m b 0 N v b n R h a W 5 l c i I g V m F s d W U 9 I n N 7 J n F 1 b 3 Q 7 Y 2 9 s d W 1 u Q 2 9 1 b n Q m c X V v d D s 6 M T E s J n F 1 b 3 Q 7 a 2 V 5 Q 2 9 s d W 1 u T m F t Z X M m c X V v d D s 6 W 1 0 s J n F 1 b 3 Q 7 c X V l c n l S Z W x h d G l v b n N o a X B z J n F 1 b 3 Q 7 O l t d L C Z x d W 9 0 O 2 N v b H V t b k l k Z W 5 0 a X R p Z X M m c X V v d D s 6 W y Z x d W 9 0 O 1 N l Y 3 R p b 2 4 x L 0 R h d G E g Z m 9 s Z G V y L 0 N o Y W 5 n Z W Q g V H l w Z S 5 7 U 2 9 1 c m N l L k 5 h b W U s M H 0 m c X V v d D s s J n F 1 b 3 Q 7 U 2 V j d G l v b j E v R G F 0 Y S B m b 2 x k Z X I v Q 2 h h b m d l Z C B U e X B l L n t E Y X R 1 b X R p a m Q s M X 0 m c X V v d D s s J n F 1 b 3 Q 7 U 2 V j d G l v b j E v R G F 0 Y S B m b 2 x k Z X I v Q 2 h h b m d l Z C B U e X B l L n t U b 3 R h Y W x k Z W J p Z X Q s M n 0 m c X V v d D s s J n F 1 b 3 Q 7 U 2 V j d G l v b j E v R G F 0 Y S B m b 2 x k Z X I v S W 5 z Z X J 0 Z W Q g R G F 5 I E 5 h b W U u e 0 R h e S B O Y W 1 l L D N 9 J n F 1 b 3 Q 7 L C Z x d W 9 0 O 1 N l Y 3 R p b 2 4 x L 0 R h d G E g Z m 9 s Z G V y L 0 l u c 2 V y d G V k I F d l Z W s g b 2 Y g W W V h c i 5 7 V 2 V l a y B v Z i B Z Z W F y L D R 9 J n F 1 b 3 Q 7 L C Z x d W 9 0 O 1 N l Y 3 R p b 2 4 x L 0 R h d G E g Z m 9 s Z G V y L 0 V 4 d H J h Y 3 R l Z C B I b 3 V y L n t U a W 1 l I F t V d X J d L D V 9 J n F 1 b 3 Q 7 L C Z x d W 9 0 O 1 N l Y 3 R p b 2 4 x L 0 R h d G E g Z m 9 s Z G V y L 0 l u c 2 V y d G V k I E 1 v b n R o I E 5 h b W U u e 0 1 v b n R o I E 5 h b W U s N n 0 m c X V v d D s s J n F 1 b 3 Q 7 U 2 V j d G l v b j E v R G F 0 Y S B m b 2 x k Z X I v S W 5 z Z X J 0 Z W Q g R G F 5 I G 9 m I F l l Y X I u e 0 R h e S B v Z i B Z Z W F y L D d 9 J n F 1 b 3 Q 7 L C Z x d W 9 0 O 1 N l Y 3 R p b 2 4 x L 0 R h d G E g Z m 9 s Z G V y L 0 l u c 2 V y d G V k I E 1 v b n R o L n t N b 2 5 0 a C w 4 f S Z x d W 9 0 O y w m c X V v d D t T Z W N 0 a W 9 u M S 9 E Y X R h I G Z v b G R l c i 9 D a G F u Z 2 V k I F R 5 c G U z L n t E Y X k g b 2 Y g T W 9 u d G g s O X 0 m c X V v d D s s J n F 1 b 3 Q 7 U 2 V j d G l v b j E v R G F 0 Y S B m b 2 x k Z X I v Q 2 h h b m d l Z C B U e X B l M y 5 7 R G F 0 Z V 9 N Y X R j a C w x M H 0 m c X V v d D t d L C Z x d W 9 0 O 0 N v b H V t b k N v d W 5 0 J n F 1 b 3 Q 7 O j E x L C Z x d W 9 0 O 0 t l e U N v b H V t b k 5 h b W V z J n F 1 b 3 Q 7 O l t d L C Z x d W 9 0 O 0 N v b H V t b k l k Z W 5 0 a X R p Z X M m c X V v d D s 6 W y Z x d W 9 0 O 1 N l Y 3 R p b 2 4 x L 0 R h d G E g Z m 9 s Z G V y L 0 N o Y W 5 n Z W Q g V H l w Z S 5 7 U 2 9 1 c m N l L k 5 h b W U s M H 0 m c X V v d D s s J n F 1 b 3 Q 7 U 2 V j d G l v b j E v R G F 0 Y S B m b 2 x k Z X I v Q 2 h h b m d l Z C B U e X B l L n t E Y X R 1 b X R p a m Q s M X 0 m c X V v d D s s J n F 1 b 3 Q 7 U 2 V j d G l v b j E v R G F 0 Y S B m b 2 x k Z X I v Q 2 h h b m d l Z C B U e X B l L n t U b 3 R h Y W x k Z W J p Z X Q s M n 0 m c X V v d D s s J n F 1 b 3 Q 7 U 2 V j d G l v b j E v R G F 0 Y S B m b 2 x k Z X I v S W 5 z Z X J 0 Z W Q g R G F 5 I E 5 h b W U u e 0 R h e S B O Y W 1 l L D N 9 J n F 1 b 3 Q 7 L C Z x d W 9 0 O 1 N l Y 3 R p b 2 4 x L 0 R h d G E g Z m 9 s Z G V y L 0 l u c 2 V y d G V k I F d l Z W s g b 2 Y g W W V h c i 5 7 V 2 V l a y B v Z i B Z Z W F y L D R 9 J n F 1 b 3 Q 7 L C Z x d W 9 0 O 1 N l Y 3 R p b 2 4 x L 0 R h d G E g Z m 9 s Z G V y L 0 V 4 d H J h Y 3 R l Z C B I b 3 V y L n t U a W 1 l I F t V d X J d L D V 9 J n F 1 b 3 Q 7 L C Z x d W 9 0 O 1 N l Y 3 R p b 2 4 x L 0 R h d G E g Z m 9 s Z G V y L 0 l u c 2 V y d G V k I E 1 v b n R o I E 5 h b W U u e 0 1 v b n R o I E 5 h b W U s N n 0 m c X V v d D s s J n F 1 b 3 Q 7 U 2 V j d G l v b j E v R G F 0 Y S B m b 2 x k Z X I v S W 5 z Z X J 0 Z W Q g R G F 5 I G 9 m I F l l Y X I u e 0 R h e S B v Z i B Z Z W F y L D d 9 J n F 1 b 3 Q 7 L C Z x d W 9 0 O 1 N l Y 3 R p b 2 4 x L 0 R h d G E g Z m 9 s Z G V y L 0 l u c 2 V y d G V k I E 1 v b n R o L n t N b 2 5 0 a C w 4 f S Z x d W 9 0 O y w m c X V v d D t T Z W N 0 a W 9 u M S 9 E Y X R h I G Z v b G R l c i 9 D a G F u Z 2 V k I F R 5 c G U z L n t E Y X k g b 2 Y g T W 9 u d G g s O X 0 m c X V v d D s s J n F 1 b 3 Q 7 U 2 V j d G l v b j E v R G F 0 Y S B m b 2 x k Z X I v Q 2 h h b m d l Z C B U e X B l M y 5 7 R G F 0 Z V 9 N Y X R j a C w x M H 0 m c X V v d D t d L C Z x d W 9 0 O 1 J l b G F 0 a W 9 u c 2 h p c E l u Z m 8 m c X V v d D s 6 W 1 1 9 I i A v P j x F b n R y e S B U e X B l P S J B Z G R l Z F R v R G F 0 Y U 1 v Z G V s I i B W Y W x 1 Z T 0 i b D E i I C 8 + P C 9 T d G F i b G V F b n R y a W V z P j w v S X R l b T 4 8 S X R l b T 4 8 S X R l b U x v Y 2 F 0 a W 9 u P j x J d G V t V H l w Z T 5 G b 3 J t d W x h P C 9 J d G V t V H l w Z T 4 8 S X R l b V B h d G g + U 2 V j d G l v b j E v R G F 0 Y S U y M G Z v b G R l c i 9 T b 3 V y Y 2 U 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k x v Y W R U b 1 J l c G 9 y d E R p c 2 F i b G V k I i B W Y W x 1 Z T 0 i b D E i I C 8 + P E V u d H J 5 I F R 5 c G U 9 I l F 1 Z X J 5 R 3 J v d X B J R C I g V m F s d W U 9 I n M 5 Z W I 5 Y z g 3 N C 0 5 N j Q 2 L T R j Y 2 I t Y W I w Y i 0 z N G F h N j c 3 M D B k Y z 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C 0 y M V Q x N j o y M D o 1 N C 4 1 N j k z O T M 2 W i I g L z 4 8 R W 5 0 c n k g V H l w Z T 0 i R m l s b F N 0 Y X R 1 c y I g V m F s d W U 9 I n N D b 2 1 w b G V 0 Z S I g L z 4 8 R W 5 0 c n k g V H l w Z T 0 i T m F 2 a W d h d G l v b l N 0 Z X B O Y W 1 l I i B W Y W x 1 Z T 0 i c 0 5 h d m l n Y X R p b 2 4 i I C 8 + P C 9 T d G F i b G V F b n R y a W V z P j w v S X R l b T 4 8 S X R l b T 4 8 S X R l b U x v Y 2 F 0 a W 9 u P j x J d G V t V H l w Z T 5 G b 3 J t d W x h P C 9 J d G V t V H l w Z T 4 8 S X R l b V B h d G g + U 2 V j d G l v b j E v U 2 F t c G x l J T I w R m l s Z T w v S X R l b V B h d G g + P C 9 J d G V t T G 9 j Y X R p b 2 4 + P F N 0 Y W J s Z U V u d H J p Z X M + P E V u d H J 5 I F R 5 c G U 9 I k l z U H J p d m F 0 Z S I g V m F s d W U 9 I m w w I i A v P j x F b n R y e S B U e X B l P S J M b 2 F k Z W R U b 0 F u Y W x 5 c 2 l z U 2 V y d m l j Z X M i I F Z h b H V l P S J s M C I g L z 4 8 R W 5 0 c n k g V H l w Z T 0 i Q W R k Z W R U b 0 R h d G F N b 2 R l b C I g V m F s d W U 9 I m w w I i A v P j x F b n R y e S B U e X B l P S J G a W x s R X J y b 3 J D b 2 R l I i B W Y W x 1 Z T 0 i c 1 V u a 2 5 v d 2 4 i I C 8 + P E V u d H J 5 I F R 5 c G U 9 I k x v Y W R U b 1 J l c G 9 y d E R p c 2 F i b G V k I i B W Y W x 1 Z T 0 i b D E i I C 8 + P E V u d H J 5 I F R 5 c G U 9 I l F 1 Z X J 5 R 3 J v d X B J R C I g V m F s d W U 9 I n M 5 Z W I 5 Y z g 3 N C 0 5 N j Q 2 L T R j Y 2 I t Y W I w Y i 0 z N G F h N j c 3 M D B k Y z 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Z p b G x M Y X N 0 V X B k Y X R l Z C I g V m F s d W U 9 I m Q y M D I x L T E w L T M x V D E 5 O j Q z O j Q w L j g 5 N T Q 3 N j d a I i A v P j x F b n R y e S B U e X B l P S J G a W x s U 3 R h d H V z I i B W Y W x 1 Z T 0 i c 0 N v b X B s Z X R l I i A v P j x F b n R y e S B U e X B l P S J O Y X Z p Z 2 F 0 a W 9 u U 3 R l c E 5 h b W U i I F Z h b H V l P S J z T m F 2 a W d h d G l v b i I g L z 4 8 L 1 N 0 Y W J s Z U V u d H J p Z X M + P C 9 J d G V t P j x J d G V t P j x J d G V t T G 9 j Y X R p b 2 4 + P E l 0 Z W 1 U e X B l P k Z v c m 1 1 b G E 8 L 0 l 0 Z W 1 U e X B l P j x J d G V t U G F 0 a D 5 T Z W N 0 a W 9 u M S 9 T Y W 1 w b G U l M j B G a W x l L 1 N v d X J j Z T 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U c m F u c 2 Z v c m 0 l M j B T Y W 1 w b G U l M j B G a W x l P C 9 J d G V t U G F 0 a D 4 8 L 0 l 0 Z W 1 M b 2 N h d G l v b j 4 8 U 3 R h Y m x l R W 5 0 c m l l c z 4 8 R W 5 0 c n k g V H l w Z T 0 i S X N Q c m l 2 Y X R l I i B W Y W x 1 Z T 0 i b D A i I C 8 + P E V u d H J 5 I F R 5 c G U 9 I k x v Y W R U b 1 J l c G 9 y d E R p c 2 F i b G V k I i B W Y W x 1 Z T 0 i b D E i I C 8 + P E V u d H J 5 I F R 5 c G U 9 I l F 1 Z X J 5 R 3 J v d X B J R C I g V m F s d W U 9 I n M x N 2 Q 1 O W M 5 Y i 1 l N D M 0 L T Q x M G U t O W Y 2 N y 1 h Y z I 5 Z m Q x Z j U x O W I 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S 0 x M C 0 y M V Q x N j o y M D o 1 N C 4 1 N z g z N j k 4 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R G F 0 Y V 9 T a G V l d D 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R m l s Z T w v S X R l b V B h d G g + P C 9 J d G V t T G 9 j Y X R p b 2 4 + P F N 0 Y W J s Z U V u d H J p Z X M + P E V u d H J 5 I F R 5 c G U 9 I k x v Y W R U b 1 J l c G 9 y d E R p c 2 F i b G V k I i B W Y W x 1 Z T 0 i b D E i I C 8 + P E V u d H J 5 I F R 5 c G U 9 I l F 1 Z X J 5 R 3 J v d X B J R C I g V m F s d W U 9 I n M 5 Z W I 5 Y z g 3 N C 0 5 N j Q 2 L T R j Y 2 I t Y W I w Y i 0 z N G F h N j c 3 M D B k Y z U i I C 8 + 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Z 1 b m N 0 a W 9 u I i A v P j x F b n R y e S B U e X B l P S J O Y X Z p Z 2 F 0 a W 9 u U 3 R l c E 5 h b W U i I F Z h b H V l P S J z T m F 2 a W d h d G l v b i I g L z 4 8 R W 5 0 c n k g V H l w Z T 0 i R m l s b G V k Q 2 9 t c G x l d G V S Z X N 1 b H R U b 1 d v c m t z a G V l d C I g V m F s d W U 9 I m w w I i A v P j x F b n R y e S B U e X B l P S J G a W x s R X J y b 3 J D b 2 R l I i B W Y W x 1 Z T 0 i c 1 V u a 2 5 v d 2 4 i I C 8 + P E V u d H J 5 I F R 5 c G U 9 I k F k Z G V k V G 9 E Y X R h T W 9 k Z W w i I F Z h b H V l P S J s M C I g L z 4 8 R W 5 0 c n k g V H l w Z T 0 i R m l s b E x h c 3 R V c G R h d G V k I i B W Y W x 1 Z T 0 i Z D I w M j E t M T A t M z F U M T k 6 N D M 6 N D A u O T Q 5 N z I 2 N l o i I C 8 + P E V u d H J 5 I F R 5 c G U 9 I k Z p b G x T d G F 0 d X M i I F Z h b H V l P S J z Q 2 9 t c G x l d G U i I C 8 + P C 9 T d G F i b G V F b n R y a W V z P j w v S X R l b T 4 8 S X R l b T 4 8 S X R l b U x v Y 2 F 0 a W 9 u P j x J d G V t V H l w Z T 5 G b 3 J t d W x h P C 9 J d G V t V H l w Z T 4 8 S X R l b V B h d G g + U 2 V j d G l v b j E v V H J h b n N m b 3 J t J T I w R m l s Z S 9 T b 3 V y Y 2 U 8 L 0 l 0 Z W 1 Q Y X R o P j w v S X R l b U x v Y 2 F 0 a W 9 u P j x T d G F i b G V F b n R y a W V z I C 8 + P C 9 J d G V t P j x J d G V t P j x J d G V t T G 9 j Y X R p b 2 4 + P E l 0 Z W 1 U e X B l P k Z v c m 1 1 b G E 8 L 0 l 0 Z W 1 U e X B l P j x J d G V t U G F 0 a D 5 T Z W N 0 a W 9 u M S 9 E Y X R h J T I w Z m 9 s Z G V y L 0 Z p b H R l c m V k J T I w S G l k Z G V u J T I w R m l s Z X M x P C 9 J d G V t U G F 0 a D 4 8 L 0 l 0 Z W 1 M b 2 N h d G l v b j 4 8 U 3 R h Y m x l R W 5 0 c m l l c y A v P j w v S X R l b T 4 8 S X R l b T 4 8 S X R l b U x v Y 2 F 0 a W 9 u P j x J d G V t V H l w Z T 5 G b 3 J t d W x h P C 9 J d G V t V H l w Z T 4 8 S X R l b V B h d G g + U 2 V j d G l v b j E v R G F 0 Y S U y M G Z v b G R l c i 9 J b n Z v a 2 U l M j B D d X N 0 b 2 0 l M j B G d W 5 j d G l v b j E 8 L 0 l 0 Z W 1 Q Y X R o P j w v S X R l b U x v Y 2 F 0 a W 9 u P j x T d G F i b G V F b n R y a W V z I C 8 + P C 9 J d G V t P j x J d G V t P j x J d G V t T G 9 j Y X R p b 2 4 + P E l 0 Z W 1 U e X B l P k Z v c m 1 1 b G E 8 L 0 l 0 Z W 1 U e X B l P j x J d G V t U G F 0 a D 5 T Z W N 0 a W 9 u M S 9 E Y X R h J T I w Z m 9 s Z G V y L 1 J l b m F t Z W Q l M j B D b 2 x 1 b W 5 z M T w v S X R l b V B h d G g + P C 9 J d G V t T G 9 j Y X R p b 2 4 + P F N 0 Y W J s Z U V u d H J p Z X M g L z 4 8 L 0 l 0 Z W 0 + P E l 0 Z W 0 + P E l 0 Z W 1 M b 2 N h d G l v b j 4 8 S X R l b V R 5 c G U + R m 9 y b X V s Y T w v S X R l b V R 5 c G U + P E l 0 Z W 1 Q Y X R o P l N l Y 3 R p b 2 4 x L 0 R h d G E l M j B m b 2 x k Z X I v U m V t b 3 Z l Z C U y M E 9 0 a G V y J T I w Q 2 9 s d W 1 u c z E 8 L 0 l 0 Z W 1 Q Y X R o P j w v S X R l b U x v Y 2 F 0 a W 9 u P j x T d G F i b G V F b n R y a W V z I C 8 + P C 9 J d G V t P j x J d G V t P j x J d G V t T G 9 j Y X R p b 2 4 + P E l 0 Z W 1 U e X B l P k Z v c m 1 1 b G E 8 L 0 l 0 Z W 1 U e X B l P j x J d G V t U G F 0 a D 5 T Z W N 0 a W 9 u M S 9 E Y X R h J T I w Z m 9 s Z G V y L 0 V 4 c G F u Z G V k J T I w V G F i b G U l M j B D b 2 x 1 b W 4 x P C 9 J d G V t U G F 0 a D 4 8 L 0 l 0 Z W 1 M b 2 N h d G l v b j 4 8 U 3 R h Y m x l R W 5 0 c m l l c y A v P j w v S X R l b T 4 8 S X R l b T 4 8 S X R l b U x v Y 2 F 0 a W 9 u P j x J d G V t V H l w Z T 5 G b 3 J t d W x h P C 9 J d G V t V H l w Z T 4 8 S X R l b V B h d G g + U 2 V j d G l v b j E v R G F 0 Y S U y M G Z v b G R l c i 9 D a G F u Z 2 V k J T I w V H l w Z T w v S X R l b V B h d G g + P C 9 J d G V t T G 9 j Y X R p b 2 4 + P F N 0 Y W J s Z U V u d H J p Z X M g L z 4 8 L 0 l 0 Z W 0 + P E l 0 Z W 0 + P E l 0 Z W 1 M b 2 N h d G l v b j 4 8 S X R l b V R 5 c G U + R m 9 y b X V s Y T w v S X R l b V R 5 c G U + P E l 0 Z W 1 Q Y X R o P l N l Y 3 R p b 2 4 x L 0 R h d G E l M j B m b 2 x k Z X I v S W 5 z Z X J 0 Z W Q l M j B E Y X k l M j B O Y W 1 l P C 9 J d G V t U G F 0 a D 4 8 L 0 l 0 Z W 1 M b 2 N h d G l v b j 4 8 U 3 R h Y m x l R W 5 0 c m l l c y A v P j w v S X R l b T 4 8 S X R l b T 4 8 S X R l b U x v Y 2 F 0 a W 9 u P j x J d G V t V H l w Z T 5 G b 3 J t d W x h P C 9 J d G V t V H l w Z T 4 8 S X R l b V B h d G g + U 2 V j d G l v b j E v R G F 0 Y S U y M G Z v b G R l c i 9 J b n N l c n R l Z C U y M F d l Z W s l M j B v Z i U y M F l l Y X I 8 L 0 l 0 Z W 1 Q Y X R o P j w v S X R l b U x v Y 2 F 0 a W 9 u P j x T d G F i b G V F b n R y a W V z I C 8 + P C 9 J d G V t P j x J d G V t P j x J d G V t T G 9 j Y X R p b 2 4 + P E l 0 Z W 1 U e X B l P k Z v c m 1 1 b G E 8 L 0 l 0 Z W 1 U e X B l P j x J d G V t U G F 0 a D 5 T Z W N 0 a W 9 u M S 9 E Y X R h J T I w Z m 9 s Z G V y L 0 l u c 2 V y d G V k J T I w V G l t Z T w v S X R l b V B h d G g + P C 9 J d G V t T G 9 j Y X R p b 2 4 + P F N 0 Y W J s Z U V u d H J p Z X M g L z 4 8 L 0 l 0 Z W 0 + P E l 0 Z W 0 + P E l 0 Z W 1 M b 2 N h d G l v b j 4 8 S X R l b V R 5 c G U + R m 9 y b X V s Y T w v S X R l b V R 5 c G U + P E l 0 Z W 1 Q Y X R o P l N l Y 3 R p b 2 4 x L 0 R h d G E l M j B m b 2 x k Z X I v Q 2 h h b m d l Z C U y M F R 5 c G U x P C 9 J d G V t U G F 0 a D 4 8 L 0 l 0 Z W 1 M b 2 N h d G l v b j 4 8 U 3 R h Y m x l R W 5 0 c m l l c y A v P j w v S X R l b T 4 8 S X R l b T 4 8 S X R l b U x v Y 2 F 0 a W 9 u P j x J d G V t V H l w Z T 5 G b 3 J t d W x h P C 9 J d G V t V H l w Z T 4 8 S X R l b V B h d G g + U 2 V j d G l v b j E v R G F 0 Y S U y M G Z v b G R l c i 9 N d W x 0 a X B s a W V k J T I w Q 2 9 s d W 1 u P C 9 J d G V t U G F 0 a D 4 8 L 0 l 0 Z W 1 M b 2 N h d G l v b j 4 8 U 3 R h Y m x l R W 5 0 c m l l c y A v P j w v S X R l b T 4 8 S X R l b T 4 8 S X R l b U x v Y 2 F 0 a W 9 u P j x J d G V t V H l w Z T 5 G b 3 J t d W x h P C 9 J d G V t V H l w Z T 4 8 S X R l b V B h d G g + U 2 V j d G l v b j E v R G F 0 Y S U y M G Z v b G R l c i 9 J b n N l c n R l Z C U y M F J v d W 5 k a W 5 n P C 9 J d G V t U G F 0 a D 4 8 L 0 l 0 Z W 1 M b 2 N h d G l v b j 4 8 U 3 R h Y m x l R W 5 0 c m l l c y A v P j w v S X R l b T 4 8 S X R l b T 4 8 S X R l b U x v Y 2 F 0 a W 9 u P j x J d G V t V H l w Z T 5 G b 3 J t d W x h P C 9 J d G V t V H l w Z T 4 8 S X R l b V B h d G g + U 2 V j d G l v b j E v R G F 0 Y S U y M G Z v b G R l c i 9 E a X Z p Z G V k J T I w Q 2 9 s d W 1 u P C 9 J d G V t U G F 0 a D 4 8 L 0 l 0 Z W 1 M b 2 N h d G l v b j 4 8 U 3 R h Y m x l R W 5 0 c m l l c y A v P j w v S X R l b T 4 8 S X R l b T 4 8 S X R l b U x v Y 2 F 0 a W 9 u P j x J d G V t V H l w Z T 5 G b 3 J t d W x h P C 9 J d G V t V H l w Z T 4 8 S X R l b V B h d G g + U 2 V j d G l v b j E v R G F 0 Y S U y M G Z v b G R l c i 9 D a G F u Z 2 V k J T I w V H l w Z T I 8 L 0 l 0 Z W 1 Q Y X R o P j w v S X R l b U x v Y 2 F 0 a W 9 u P j x T d G F i b G V F b n R y a W V z I C 8 + P C 9 J d G V t P j x J d G V t P j x J d G V t T G 9 j Y X R p b 2 4 + P E l 0 Z W 1 U e X B l P k Z v c m 1 1 b G E 8 L 0 l 0 Z W 1 U e X B l P j x J d G V t U G F 0 a D 5 T Z W N 0 a W 9 u M S 9 E Y X R h J T I w Z m 9 s Z G V y L 1 J l b W 9 2 Z W Q l M j B D b 2 x 1 b W 5 z P C 9 J d G V t U G F 0 a D 4 8 L 0 l 0 Z W 1 M b 2 N h d G l v b j 4 8 U 3 R h Y m x l R W 5 0 c m l l c y A v P j w v S X R l b T 4 8 S X R l b T 4 8 S X R l b U x v Y 2 F 0 a W 9 u P j x J d G V t V H l w Z T 5 G b 3 J t d W x h P C 9 J d G V t V H l w Z T 4 8 S X R l b V B h d G g + U 2 V j d G l v b j E v R G F 0 Y S U y M G Z v b G R l c i 9 S Z W 5 h b W V k J T I w Q 2 9 s d W 1 u c z w v S X R l b V B h d G g + P C 9 J d G V t T G 9 j Y X R p b 2 4 + P F N 0 Y W J s Z U V u d H J p Z X M g L z 4 8 L 0 l 0 Z W 0 + P E l 0 Z W 0 + P E l 0 Z W 1 M b 2 N h d G l v b j 4 8 S X R l b V R 5 c G U + R m 9 y b X V s Y T w v S X R l b V R 5 c G U + P E l 0 Z W 1 Q Y X R o P l N l Y 3 R p b 2 4 x L 0 R h d G E l M j B m b 2 x k Z X I v R X h 0 c m F j d G V k J T I w S G 9 1 c j w v S X R l b V B h d G g + P C 9 J d G V t T G 9 j Y X R p b 2 4 + P F N 0 Y W J s Z U V u d H J p Z X M g L z 4 8 L 0 l 0 Z W 0 + P E l 0 Z W 0 + P E l 0 Z W 1 M b 2 N h d G l v b j 4 8 S X R l b V R 5 c G U + R m 9 y b X V s Y T w v S X R l b V R 5 c G U + P E l 0 Z W 1 Q Y X R o P l N l Y 3 R p b 2 4 x L 0 R h d G E l M j B m b 2 x k Z X I v S W 5 z Z X J 0 Z W Q l M j B N b 2 5 0 a C U y M E 5 h b W U 8 L 0 l 0 Z W 1 Q Y X R o P j w v S X R l b U x v Y 2 F 0 a W 9 u P j x T d G F i b G V F b n R y a W V z I C 8 + P C 9 J d G V t P j x J d G V t P j x J d G V t T G 9 j Y X R p b 2 4 + P E l 0 Z W 1 U e X B l P k Z v c m 1 1 b G E 8 L 0 l 0 Z W 1 U e X B l P j x J d G V t U G F 0 a D 5 T Z W N 0 a W 9 u M S 9 E Y X R h J T I w Z m 9 s Z G V y L 0 l u c 2 V y d G V k J T I w R G F 5 J T I w b 2 Y l M j B Z Z W F y P C 9 J d G V t U G F 0 a D 4 8 L 0 l 0 Z W 1 M b 2 N h d G l v b j 4 8 U 3 R h Y m x l R W 5 0 c m l l c y A v P j w v S X R l b T 4 8 S X R l b T 4 8 S X R l b U x v Y 2 F 0 a W 9 u P j x J d G V t V H l w Z T 5 G b 3 J t d W x h P C 9 J d G V t V H l w Z T 4 8 S X R l b V B h d G g + U 2 V j d G l v b j E v R G F 0 Y S U y M G Z v b G R l c i 9 J b n N l c n R l Z C U y M E 1 v b n R o P C 9 J d G V t U G F 0 a D 4 8 L 0 l 0 Z W 1 M b 2 N h d G l v b j 4 8 U 3 R h Y m x l R W 5 0 c m l l c y A v P j w v S X R l b T 4 8 S X R l b T 4 8 S X R l b U x v Y 2 F 0 a W 9 u P j x J d G V t V H l w Z T 5 G b 3 J t d W x h P C 9 J d G V t V H l w Z T 4 8 S X R l b V B h d G g + U 2 V j d G l v b j E v R G F 0 Y S U y M G Z v b G R l c i 9 B Z G R l Z C U y M E N 1 c 3 R v b T w v S X R l b V B h d G g + P C 9 J d G V t T G 9 j Y X R p b 2 4 + P F N 0 Y W J s Z U V u d H J p Z X M g L z 4 8 L 0 l 0 Z W 0 + P E l 0 Z W 0 + P E l 0 Z W 1 M b 2 N h d G l v b j 4 8 S X R l b V R 5 c G U + R m 9 y b X V s Y T w v S X R l b V R 5 c G U + P E l 0 Z W 1 Q Y X R o P l N l Y 3 R p b 2 4 x L 0 R h d G E l M j B m b 2 x k Z X I v U m V u Y W 1 l Z C U y M E N v b H V t b n M y P C 9 J d G V t U G F 0 a D 4 8 L 0 l 0 Z W 1 M b 2 N h d G l v b j 4 8 U 3 R h Y m x l R W 5 0 c m l l c y A v P j w v S X R l b T 4 8 S X R l b T 4 8 S X R l b U x v Y 2 F 0 a W 9 u P j x J d G V t V H l w Z T 5 G b 3 J t d W x h P C 9 J d G V t V H l w Z T 4 8 S X R l b V B h d G g + U 2 V j d G l v b j E v R G F 0 Y S U y M G Z v b G R l c i 9 B Z G R l Z C U y M E N 1 c 3 R v b T E 8 L 0 l 0 Z W 1 Q Y X R o P j w v S X R l b U x v Y 2 F 0 a W 9 u P j x T d G F i b G V F b n R y a W V z I C 8 + P C 9 J d G V t P j x J d G V t P j x J d G V t T G 9 j Y X R p b 2 4 + P E l 0 Z W 1 U e X B l P k Z v c m 1 1 b G E 8 L 0 l 0 Z W 1 U e X B l P j x J d G V t U G F 0 a D 5 T Z W N 0 a W 9 u M S 9 E Y X R h J T I w Z m 9 s Z G V y L 1 J l b m F t Z W Q l M j B D b 2 x 1 b W 5 z M z w v S X R l b V B h d G g + P C 9 J d G V t T G 9 j Y X R p b 2 4 + P F N 0 Y W J s Z U V u d H J p Z X M g L z 4 8 L 0 l 0 Z W 0 + P E l 0 Z W 0 + P E l 0 Z W 1 M b 2 N h d G l v b j 4 8 S X R l b V R 5 c G U + R m 9 y b X V s Y T w v S X R l b V R 5 c G U + P E l 0 Z W 1 Q Y X R o P l N l Y 3 R p b 2 4 x L 0 R h d G E l M j B m b 2 x k Z X I v Q 2 h h b m d l Z C U y M F R 5 c G U z P C 9 J d G V t U G F 0 a D 4 8 L 0 l 0 Z W 1 M b 2 N h d G l v b j 4 8 U 3 R h Y m x l R W 5 0 c m l l c y A v P j w v S X R l b T 4 8 L 0 l 0 Z W 1 z P j w v T G 9 j Y W x Q Y W N r Y W d l T W V 0 Y W R h d G F G a W x l P h Y A A A B Q S w U G A A A A A A A A A A A A A A A A A A A A A A A A 2 g A A A A E A A A D Q j J 3 f A R X R E Y x 6 A M B P w p f r A Q A A A O Q O n E U x T U l J q y N o H S R I Y X k A A A A A A g A A A A A A A 2 Y A A M A A A A A Q A A A A o q g t O 5 F s n S E w F / M J J G a 3 w A A A A A A E g A A A o A A A A B A A A A C W V h 0 k 8 M 2 Y j q 9 i J Q T 2 v P 4 F U A A A A I 3 T 8 Y I z X 4 2 U c 7 c A N 1 b t D o 7 m T U q C k R 1 N 4 p l y s 0 2 7 a g F W m x V m / x 7 J q N r f X c G z R C s E B R q p 0 T e S / e X P J n k G R J n V C V 3 y m o Q 4 1 J u M 0 7 g 5 T F b / / N e O F A A A A K k s r 1 k i f O C y d 7 K h E H 4 V x K K C + M J S < / D a t a M a s h u p > 
</file>

<file path=customXml/item4.xml>��< ? x m l   v e r s i o n = " 1 . 0 "   e n c o d i n g = " U T F - 1 6 " ? > < G e m i n i   x m l n s = " h t t p : / / g e m i n i / p i v o t c u s t o m i z a t i o n / 8 2 3 a 1 b a a - 5 3 3 d - 4 d 8 c - 8 7 7 c - d 9 6 5 f 3 c b a d e 7 " > < C u s t o m C o n t e n t > < ! [ C D A T A [ < ? x m l   v e r s i o n = " 1 . 0 "   e n c o d i n g = " u t f - 1 6 " ? > < S e t t i n g s > < C a l c u l a t e d F i e l d s > < i t e m > < M e a s u r e N a m e > M e d i a n < / M e a s u r e N a m e > < D i s p l a y N a m e > M e d i a n < / D i s p l a y N a m e > < V i s i b l e > F a l s e < / V i s i b l e > < / i t e m > < i t e m > < M e a s u r e N a m e > P e r c e n t i l e . G r a p h < / M e a s u r e N a m e > < D i s p l a y N a m e > P e r c e n t i l e . G r a p h < / D i s p l a y N a m e > < V i s i b l e > F a l s e < / V i s i b l e > < / i t e m > < i t e m > < M e a s u r e N a m e > P e r c e n t i l e . D e b i e t < / M e a s u r e N a m e > < D i s p l a y N a m e > P e r c e n t i l e . D e b i e t < / D i s p l a y N a m e > < V i s i b l e > F a l s e < / V i s i b l e > < / i t e m > < / C a l c u l a t e d F i e l d s > < S A H o s t H a s h > 0 < / S A H o s t H a s h > < G e m i n i F i e l d L i s t V i s i b l e > T r u e < / G e m i n i F i e l d L i s t V i s i b l e > < / S e t t i n g s > ] ] > < / 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b c b 8 3 f c 2 - 2 3 f 3 - 4 f 2 5 - a 4 4 d - 5 9 f 2 4 4 3 0 2 5 1 b " > < C u s t o m C o n t e n t > < ! [ C D A T A [ < ? x m l   v e r s i o n = " 1 . 0 "   e n c o d i n g = " u t f - 1 6 " ? > < S e t t i n g s > < C a l c u l a t e d F i e l d s > < i t e m > < M e a s u r e N a m e > M e d i a n < / M e a s u r e N a m e > < D i s p l a y N a m e > M e d i a n < / D i s p l a y N a m e > < V i s i b l e > F a l s e < / V i s i b l e > < / i t e m > < i t e m > < M e a s u r e N a m e > P e r c e n t i l e . E x c < / M e a s u r e N a m e > < D i s p l a y N a m e > P e r c e n t i l e . E x c < / D i s p l a y N a m e > < V i s i b l e > F a l s e < / V i s i b l e > < / i t e m > < / C a l c u l a t e d F i e l d s > < S A H o s t H a s h > 0 < / S A H o s t H a s h > < G e m i n i F i e l d L i s t V i s i b l e > T r u e < / G e m i n i F i e l d L i s t V i s i b l e > < / S e t t i n g s > ] ] > < / C u s t o m C o n t e n t > < / G e m i n i > 
</file>

<file path=customXml/item7.xml>��< ? x m l   v e r s i o n = " 1 . 0 "   e n c o d i n g = " U T F - 1 6 " ? > < G e m i n i   x m l n s = " h t t p : / / g e m i n i / p i v o t c u s t o m i z a t i o n / M a n u a l C a l c M o d e " > < C u s t o m C o n t e n t > < ! [ C D A T A [ F a l s e ] ] > < / C u s t o m C o n t e n t > < / G e m i n i > 
</file>

<file path=customXml/item8.xml>��< ? x m l   v e r s i o n = " 1 . 0 "   e n c o d i n g = " U T F - 1 6 " ? > < G e m i n i   x m l n s = " h t t p : / / g e m i n i / p i v o t c u s t o m i z a t i o n / 2 c 1 8 6 9 f 4 - 8 6 b 9 - 4 5 2 2 - a 0 2 0 - d 9 a f 6 2 f c 8 7 f 0 " > < C u s t o m C o n t e n t > < ! [ C D A T A [ < ? x m l   v e r s i o n = " 1 . 0 "   e n c o d i n g = " u t f - 1 6 " ? > < S e t t i n g s > < C a l c u l a t e d F i e l d s > < i t e m > < M e a s u r e N a m e > M e d i a n < / M e a s u r e N a m e > < D i s p l a y N a m e > M e d i a n < / D i s p l a y N a m e > < V i s i b l e > F a l s e < / V i s i b l e > < / i t e m > < i t e m > < M e a s u r e N a m e > P e r c e n t i l e . G r a p h < / M e a s u r e N a m e > < D i s p l a y N a m e > P e r c e n t i l e . G r a p h < / D i s p l a y N a m e > < V i s i b l e > F a l s e < / V i s i b l e > < / i t e m > < i t e m > < M e a s u r e N a m e > P e r c e n t i l e . D e b i e t < / M e a s u r e N a m e > < D i s p l a y N a m e > P e r c e n t i l e . D e b i e t < / D i s p l a y N a m e > < V i s i b l e > F a l s e < / V i s i b l e > < / i t e m > < / C a l c u l a t e d F i e l d s > < S A H o s t H a s h > 0 < / S A H o s t H a s h > < G e m i n i F i e l d L i s t V i s i b l e > T r u e < / G e m i n i F i e l d L i s t V i s i b l e > < / S e t t i n g s > ] ] > < / 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  f o l d e r & g t ; < / K e y > < / D i a g r a m O b j e c t K e y > < D i a g r a m O b j e c t K e y > < K e y > D y n a m i c   T a g s \ T a b l e s \ & l t ; T a b l e s \ D a t a _ W a r m t e & g t ; < / K e y > < / D i a g r a m O b j e c t K e y > < D i a g r a m O b j e c t K e y > < K e y > T a b l e s \ D a t a   f o l d e r < / K e y > < / D i a g r a m O b j e c t K e y > < D i a g r a m O b j e c t K e y > < K e y > T a b l e s \ D a t a   f o l d e r \ C o l u m n s \ S o u r c e . N a m e < / K e y > < / D i a g r a m O b j e c t K e y > < D i a g r a m O b j e c t K e y > < K e y > T a b l e s \ D a t a   f o l d e r \ C o l u m n s \ D a t u m t i j d < / K e y > < / D i a g r a m O b j e c t K e y > < D i a g r a m O b j e c t K e y > < K e y > T a b l e s \ D a t a   f o l d e r \ C o l u m n s \ T o t a a l d e b i e t < / K e y > < / D i a g r a m O b j e c t K e y > < D i a g r a m O b j e c t K e y > < K e y > T a b l e s \ D a t a   f o l d e r \ C o l u m n s \ D a y   N a m e < / K e y > < / D i a g r a m O b j e c t K e y > < D i a g r a m O b j e c t K e y > < K e y > T a b l e s \ D a t a   f o l d e r \ C o l u m n s \ W e e k   o f   Y e a r < / K e y > < / D i a g r a m O b j e c t K e y > < D i a g r a m O b j e c t K e y > < K e y > T a b l e s \ D a t a   f o l d e r \ C o l u m n s \ T i m e   [ U u r ] < / K e y > < / D i a g r a m O b j e c t K e y > < D i a g r a m O b j e c t K e y > < K e y > T a b l e s \ D a t a   f o l d e r \ C o l u m n s \ M o n t h   N a m e < / K e y > < / D i a g r a m O b j e c t K e y > < D i a g r a m O b j e c t K e y > < K e y > T a b l e s \ D a t a   f o l d e r \ C o l u m n s \ D a y   o f   Y e a r < / K e y > < / D i a g r a m O b j e c t K e y > < D i a g r a m O b j e c t K e y > < K e y > T a b l e s \ D a t a   f o l d e r \ C o l u m n s \ M o n t h _ N u m b e r < / K e y > < / D i a g r a m O b j e c t K e y > < D i a g r a m O b j e c t K e y > < K e y > T a b l e s \ D a t a   f o l d e r \ C o l u m n s \ D a y   o f   M o n t h < / K e y > < / D i a g r a m O b j e c t K e y > < D i a g r a m O b j e c t K e y > < K e y > T a b l e s \ D a t a   f o l d e r \ C o l u m n s \ D a t e _ M a t c h < / K e y > < / D i a g r a m O b j e c t K e y > < D i a g r a m O b j e c t K e y > < K e y > T a b l e s \ D a t a   f o l d e r \ M e a s u r e s \ S u m   o f   T o t a a l d e b i e t < / K e y > < / D i a g r a m O b j e c t K e y > < D i a g r a m O b j e c t K e y > < K e y > T a b l e s \ D a t a   f o l d e r \ S u m   o f   T o t a a l d e b i e t \ A d d i t i o n a l   I n f o \ I m p l i c i t   M e a s u r e < / K e y > < / D i a g r a m O b j e c t K e y > < D i a g r a m O b j e c t K e y > < K e y > T a b l e s \ D a t a   f o l d e r \ M e a s u r e s \ A v e r a g e   o f   T o t a a l d e b i e t < / K e y > < / D i a g r a m O b j e c t K e y > < D i a g r a m O b j e c t K e y > < K e y > T a b l e s \ D a t a   f o l d e r \ A v e r a g e   o f   T o t a a l d e b i e t \ A d d i t i o n a l   I n f o \ I m p l i c i t   M e a s u r e < / K e y > < / D i a g r a m O b j e c t K e y > < D i a g r a m O b j e c t K e y > < K e y > T a b l e s \ D a t a   f o l d e r \ M e a s u r e s \ M e d i a n < / K e y > < / D i a g r a m O b j e c t K e y > < D i a g r a m O b j e c t K e y > < K e y > T a b l e s \ D a t a   f o l d e r \ M e a s u r e s \ P e r c e n t i l e . E x c < / K e y > < / D i a g r a m O b j e c t K e y > < D i a g r a m O b j e c t K e y > < K e y > T a b l e s \ D a t a   f o l d e r \ C o l u m n s \ W a r m t e _ n o r < / K e y > < / D i a g r a m O b j e c t K e y > < D i a g r a m O b j e c t K e y > < K e y > T a b l e s \ D a t a _ W a r m t e < / K e y > < / D i a g r a m O b j e c t K e y > < D i a g r a m O b j e c t K e y > < K e y > T a b l e s \ D a t a _ W a r m t e \ C o l u m n s \ D a t u m t i j d < / K e y > < / D i a g r a m O b j e c t K e y > < D i a g r a m O b j e c t K e y > < K e y > T a b l e s \ D a t a _ W a r m t e \ C o l u m n s \ D a t e _ M a t c h < / K e y > < / D i a g r a m O b j e c t K e y > < D i a g r a m O b j e c t K e y > < K e y > T a b l e s \ D a t a _ W a r m t e \ C o l u m n s \ F r a c t i e < / K e y > < / D i a g r a m O b j e c t K e y > < D i a g r a m O b j e c t K e y > < K e y > T a b l e s \ D a t a _ W a r m t e \ C o l u m n s \ G e n o r m a l i s e e r d < / K e y > < / D i a g r a m O b j e c t K e y > < D i a g r a m O b j e c t K e y > < K e y > R e l a t i o n s h i p s \ & l t ; T a b l e s \ D a t a   f o l d e r \ C o l u m n s \ D a t e _ M a t c h & g t ; - & l t ; T a b l e s \ D a t a _ W a r m t e \ C o l u m n s \ D a t e _ M a t c h & g t ; < / K e y > < / D i a g r a m O b j e c t K e y > < D i a g r a m O b j e c t K e y > < K e y > R e l a t i o n s h i p s \ & l t ; T a b l e s \ D a t a   f o l d e r \ C o l u m n s \ D a t e _ M a t c h & g t ; - & l t ; T a b l e s \ D a t a _ W a r m t e \ C o l u m n s \ D a t e _ M a t c h & g t ; \ F K < / K e y > < / D i a g r a m O b j e c t K e y > < D i a g r a m O b j e c t K e y > < K e y > R e l a t i o n s h i p s \ & l t ; T a b l e s \ D a t a   f o l d e r \ C o l u m n s \ D a t e _ M a t c h & g t ; - & l t ; T a b l e s \ D a t a _ W a r m t e \ C o l u m n s \ D a t e _ M a t c h & g t ; \ P K < / K e y > < / D i a g r a m O b j e c t K e y > < D i a g r a m O b j e c t K e y > < K e y > R e l a t i o n s h i p s \ & l t ; T a b l e s \ D a t a   f o l d e r \ C o l u m n s \ D a t e _ M a t c h & g t ; - & l t ; T a b l e s \ D a t a _ W a r m t e \ C o l u m n s \ D a t e _ M a t c h & g t ; \ C r o s s F i l t e r 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  f o l d e r & g t ; < / K e y > < / a : K e y > < a : V a l u e   i : t y p e = " D i a g r a m D i s p l a y T a g V i e w S t a t e " > < I s N o t F i l t e r e d O u t > t r u e < / I s N o t F i l t e r e d O u t > < / a : V a l u e > < / a : K e y V a l u e O f D i a g r a m O b j e c t K e y a n y T y p e z b w N T n L X > < a : K e y V a l u e O f D i a g r a m O b j e c t K e y a n y T y p e z b w N T n L X > < a : K e y > < K e y > D y n a m i c   T a g s \ T a b l e s \ & l t ; T a b l e s \ D a t a _ W a r m t e & g t ; < / K e y > < / a : K e y > < a : V a l u e   i : t y p e = " D i a g r a m D i s p l a y T a g V i e w S t a t e " > < I s N o t F i l t e r e d O u t > t r u e < / I s N o t F i l t e r e d O u t > < / a : V a l u e > < / a : K e y V a l u e O f D i a g r a m O b j e c t K e y a n y T y p e z b w N T n L X > < a : K e y V a l u e O f D i a g r a m O b j e c t K e y a n y T y p e z b w N T n L X > < a : K e y > < K e y > T a b l e s \ D a t a   f o l d e r < / K e y > < / a : K e y > < a : V a l u e   i : t y p e = " D i a g r a m D i s p l a y N o d e V i e w S t a t e " > < H e i g h t > 1 5 0 < / H e i g h t > < I s E x p a n d e d > t r u e < / I s E x p a n d e d > < L a y e d O u t > t r u e < / L a y e d O u t > < W i d t h > 2 0 0 < / W i d t h > < / a : V a l u e > < / a : K e y V a l u e O f D i a g r a m O b j e c t K e y a n y T y p e z b w N T n L X > < a : K e y V a l u e O f D i a g r a m O b j e c t K e y a n y T y p e z b w N T n L X > < a : K e y > < K e y > T a b l e s \ D a t a   f o l d e r \ C o l u m n s \ S o u r c e . N a m e < / K e y > < / a : K e y > < a : V a l u e   i : t y p e = " D i a g r a m D i s p l a y N o d e V i e w S t a t e " > < H e i g h t > 1 5 0 < / H e i g h t > < I s E x p a n d e d > t r u e < / I s E x p a n d e d > < W i d t h > 2 0 0 < / W i d t h > < / a : V a l u e > < / a : K e y V a l u e O f D i a g r a m O b j e c t K e y a n y T y p e z b w N T n L X > < a : K e y V a l u e O f D i a g r a m O b j e c t K e y a n y T y p e z b w N T n L X > < a : K e y > < K e y > T a b l e s \ D a t a   f o l d e r \ C o l u m n s \ D a t u m t i j d < / K e y > < / a : K e y > < a : V a l u e   i : t y p e = " D i a g r a m D i s p l a y N o d e V i e w S t a t e " > < H e i g h t > 1 5 0 < / H e i g h t > < I s E x p a n d e d > t r u e < / I s E x p a n d e d > < W i d t h > 2 0 0 < / W i d t h > < / a : V a l u e > < / a : K e y V a l u e O f D i a g r a m O b j e c t K e y a n y T y p e z b w N T n L X > < a : K e y V a l u e O f D i a g r a m O b j e c t K e y a n y T y p e z b w N T n L X > < a : K e y > < K e y > T a b l e s \ D a t a   f o l d e r \ C o l u m n s \ T o t a a l d e b i e t < / K e y > < / a : K e y > < a : V a l u e   i : t y p e = " D i a g r a m D i s p l a y N o d e V i e w S t a t e " > < H e i g h t > 1 5 0 < / H e i g h t > < I s E x p a n d e d > t r u e < / I s E x p a n d e d > < W i d t h > 2 0 0 < / W i d t h > < / a : V a l u e > < / a : K e y V a l u e O f D i a g r a m O b j e c t K e y a n y T y p e z b w N T n L X > < a : K e y V a l u e O f D i a g r a m O b j e c t K e y a n y T y p e z b w N T n L X > < a : K e y > < K e y > T a b l e s \ D a t a   f o l d e r \ C o l u m n s \ D a y   N a m e < / K e y > < / a : K e y > < a : V a l u e   i : t y p e = " D i a g r a m D i s p l a y N o d e V i e w S t a t e " > < H e i g h t > 1 5 0 < / H e i g h t > < I s E x p a n d e d > t r u e < / I s E x p a n d e d > < W i d t h > 2 0 0 < / W i d t h > < / a : V a l u e > < / a : K e y V a l u e O f D i a g r a m O b j e c t K e y a n y T y p e z b w N T n L X > < a : K e y V a l u e O f D i a g r a m O b j e c t K e y a n y T y p e z b w N T n L X > < a : K e y > < K e y > T a b l e s \ D a t a   f o l d e r \ C o l u m n s \ W e e k   o f   Y e a r < / K e y > < / a : K e y > < a : V a l u e   i : t y p e = " D i a g r a m D i s p l a y N o d e V i e w S t a t e " > < H e i g h t > 1 5 0 < / H e i g h t > < I s E x p a n d e d > t r u e < / I s E x p a n d e d > < W i d t h > 2 0 0 < / W i d t h > < / a : V a l u e > < / a : K e y V a l u e O f D i a g r a m O b j e c t K e y a n y T y p e z b w N T n L X > < a : K e y V a l u e O f D i a g r a m O b j e c t K e y a n y T y p e z b w N T n L X > < a : K e y > < K e y > T a b l e s \ D a t a   f o l d e r \ C o l u m n s \ T i m e   [ U u r ] < / K e y > < / a : K e y > < a : V a l u e   i : t y p e = " D i a g r a m D i s p l a y N o d e V i e w S t a t e " > < H e i g h t > 1 5 0 < / H e i g h t > < I s E x p a n d e d > t r u e < / I s E x p a n d e d > < W i d t h > 2 0 0 < / W i d t h > < / a : V a l u e > < / a : K e y V a l u e O f D i a g r a m O b j e c t K e y a n y T y p e z b w N T n L X > < a : K e y V a l u e O f D i a g r a m O b j e c t K e y a n y T y p e z b w N T n L X > < a : K e y > < K e y > T a b l e s \ D a t a   f o l d e r \ C o l u m n s \ M o n t h   N a m e < / K e y > < / a : K e y > < a : V a l u e   i : t y p e = " D i a g r a m D i s p l a y N o d e V i e w S t a t e " > < H e i g h t > 1 5 0 < / H e i g h t > < I s E x p a n d e d > t r u e < / I s E x p a n d e d > < W i d t h > 2 0 0 < / W i d t h > < / a : V a l u e > < / a : K e y V a l u e O f D i a g r a m O b j e c t K e y a n y T y p e z b w N T n L X > < a : K e y V a l u e O f D i a g r a m O b j e c t K e y a n y T y p e z b w N T n L X > < a : K e y > < K e y > T a b l e s \ D a t a   f o l d e r \ C o l u m n s \ D a y   o f   Y e a r < / K e y > < / a : K e y > < a : V a l u e   i : t y p e = " D i a g r a m D i s p l a y N o d e V i e w S t a t e " > < H e i g h t > 1 5 0 < / H e i g h t > < I s E x p a n d e d > t r u e < / I s E x p a n d e d > < W i d t h > 2 0 0 < / W i d t h > < / a : V a l u e > < / a : K e y V a l u e O f D i a g r a m O b j e c t K e y a n y T y p e z b w N T n L X > < a : K e y V a l u e O f D i a g r a m O b j e c t K e y a n y T y p e z b w N T n L X > < a : K e y > < K e y > T a b l e s \ D a t a   f o l d e r \ C o l u m n s \ M o n t h _ N u m b e r < / K e y > < / a : K e y > < a : V a l u e   i : t y p e = " D i a g r a m D i s p l a y N o d e V i e w S t a t e " > < H e i g h t > 1 5 0 < / H e i g h t > < I s E x p a n d e d > t r u e < / I s E x p a n d e d > < W i d t h > 2 0 0 < / W i d t h > < / a : V a l u e > < / a : K e y V a l u e O f D i a g r a m O b j e c t K e y a n y T y p e z b w N T n L X > < a : K e y V a l u e O f D i a g r a m O b j e c t K e y a n y T y p e z b w N T n L X > < a : K e y > < K e y > T a b l e s \ D a t a   f o l d e r \ C o l u m n s \ D a y   o f   M o n t h < / K e y > < / a : K e y > < a : V a l u e   i : t y p e = " D i a g r a m D i s p l a y N o d e V i e w S t a t e " > < H e i g h t > 1 5 0 < / H e i g h t > < I s E x p a n d e d > t r u e < / I s E x p a n d e d > < W i d t h > 2 0 0 < / W i d t h > < / a : V a l u e > < / a : K e y V a l u e O f D i a g r a m O b j e c t K e y a n y T y p e z b w N T n L X > < a : K e y V a l u e O f D i a g r a m O b j e c t K e y a n y T y p e z b w N T n L X > < a : K e y > < K e y > T a b l e s \ D a t a   f o l d e r \ C o l u m n s \ D a t e _ M a t c h < / K e y > < / a : K e y > < a : V a l u e   i : t y p e = " D i a g r a m D i s p l a y N o d e V i e w S t a t e " > < H e i g h t > 1 5 0 < / H e i g h t > < I s E x p a n d e d > t r u e < / I s E x p a n d e d > < W i d t h > 2 0 0 < / W i d t h > < / a : V a l u e > < / a : K e y V a l u e O f D i a g r a m O b j e c t K e y a n y T y p e z b w N T n L X > < a : K e y V a l u e O f D i a g r a m O b j e c t K e y a n y T y p e z b w N T n L X > < a : K e y > < K e y > T a b l e s \ D a t a   f o l d e r \ M e a s u r e s \ S u m   o f   T o t a a l d e b i e t < / K e y > < / a : K e y > < a : V a l u e   i : t y p e = " D i a g r a m D i s p l a y N o d e V i e w S t a t e " > < H e i g h t > 1 5 0 < / H e i g h t > < I s E x p a n d e d > t r u e < / I s E x p a n d e d > < W i d t h > 2 0 0 < / W i d t h > < / a : V a l u e > < / a : K e y V a l u e O f D i a g r a m O b j e c t K e y a n y T y p e z b w N T n L X > < a : K e y V a l u e O f D i a g r a m O b j e c t K e y a n y T y p e z b w N T n L X > < a : K e y > < K e y > T a b l e s \ D a t a   f o l d e r \ S u m   o f   T o t a a l d e b i e t \ A d d i t i o n a l   I n f o \ I m p l i c i t   M e a s u r e < / K e y > < / a : K e y > < a : V a l u e   i : t y p e = " D i a g r a m D i s p l a y V i e w S t a t e I D i a g r a m T a g A d d i t i o n a l I n f o " / > < / a : K e y V a l u e O f D i a g r a m O b j e c t K e y a n y T y p e z b w N T n L X > < a : K e y V a l u e O f D i a g r a m O b j e c t K e y a n y T y p e z b w N T n L X > < a : K e y > < K e y > T a b l e s \ D a t a   f o l d e r \ M e a s u r e s \ A v e r a g e   o f   T o t a a l d e b i e t < / K e y > < / a : K e y > < a : V a l u e   i : t y p e = " D i a g r a m D i s p l a y N o d e V i e w S t a t e " > < H e i g h t > 1 5 0 < / H e i g h t > < I s E x p a n d e d > t r u e < / I s E x p a n d e d > < W i d t h > 2 0 0 < / W i d t h > < / a : V a l u e > < / a : K e y V a l u e O f D i a g r a m O b j e c t K e y a n y T y p e z b w N T n L X > < a : K e y V a l u e O f D i a g r a m O b j e c t K e y a n y T y p e z b w N T n L X > < a : K e y > < K e y > T a b l e s \ D a t a   f o l d e r \ A v e r a g e   o f   T o t a a l d e b i e t \ A d d i t i o n a l   I n f o \ I m p l i c i t   M e a s u r e < / K e y > < / a : K e y > < a : V a l u e   i : t y p e = " D i a g r a m D i s p l a y V i e w S t a t e I D i a g r a m T a g A d d i t i o n a l I n f o " / > < / a : K e y V a l u e O f D i a g r a m O b j e c t K e y a n y T y p e z b w N T n L X > < a : K e y V a l u e O f D i a g r a m O b j e c t K e y a n y T y p e z b w N T n L X > < a : K e y > < K e y > T a b l e s \ D a t a   f o l d e r \ M e a s u r e s \ M e d i a n < / K e y > < / a : K e y > < a : V a l u e   i : t y p e = " D i a g r a m D i s p l a y N o d e V i e w S t a t e " > < H e i g h t > 1 5 0 < / H e i g h t > < I s E x p a n d e d > t r u e < / I s E x p a n d e d > < W i d t h > 2 0 0 < / W i d t h > < / a : V a l u e > < / a : K e y V a l u e O f D i a g r a m O b j e c t K e y a n y T y p e z b w N T n L X > < a : K e y V a l u e O f D i a g r a m O b j e c t K e y a n y T y p e z b w N T n L X > < a : K e y > < K e y > T a b l e s \ D a t a   f o l d e r \ M e a s u r e s \ P e r c e n t i l e . E x c < / K e y > < / a : K e y > < a : V a l u e   i : t y p e = " D i a g r a m D i s p l a y N o d e V i e w S t a t e " > < H e i g h t > 1 5 0 < / H e i g h t > < I s E x p a n d e d > t r u e < / I s E x p a n d e d > < W i d t h > 2 0 0 < / W i d t h > < / a : V a l u e > < / a : K e y V a l u e O f D i a g r a m O b j e c t K e y a n y T y p e z b w N T n L X > < a : K e y V a l u e O f D i a g r a m O b j e c t K e y a n y T y p e z b w N T n L X > < a : K e y > < K e y > T a b l e s \ D a t a   f o l d e r \ C o l u m n s \ W a r m t e _ n o r < / K e y > < / a : K e y > < a : V a l u e   i : t y p e = " D i a g r a m D i s p l a y N o d e V i e w S t a t e " > < H e i g h t > 1 5 0 < / H e i g h t > < I s E x p a n d e d > t r u e < / I s E x p a n d e d > < W i d t h > 2 0 0 < / W i d t h > < / a : V a l u e > < / a : K e y V a l u e O f D i a g r a m O b j e c t K e y a n y T y p e z b w N T n L X > < a : K e y V a l u e O f D i a g r a m O b j e c t K e y a n y T y p e z b w N T n L X > < a : K e y > < K e y > T a b l e s \ D a t a _ W a r m t e < / K e y > < / a : K e y > < a : V a l u e   i : t y p e = " D i a g r a m D i s p l a y N o d e V i e w S t a t e " > < H e i g h t > 1 5 0 < / H e i g h t > < I s E x p a n d e d > t r u e < / I s E x p a n d e d > < L a y e d O u t > t r u e < / L a y e d O u t > < L e f t > 3 2 9 . 9 0 3 8 1 0 5 6 7 6 6 5 8 < / L e f t > < T a b I n d e x > 1 < / T a b I n d e x > < T o p > 1 8 5 . 1 4 5 7 0 1 5 1 6 7 7 1 4 < / T o p > < W i d t h > 2 0 0 < / W i d t h > < / a : V a l u e > < / a : K e y V a l u e O f D i a g r a m O b j e c t K e y a n y T y p e z b w N T n L X > < a : K e y V a l u e O f D i a g r a m O b j e c t K e y a n y T y p e z b w N T n L X > < a : K e y > < K e y > T a b l e s \ D a t a _ W a r m t e \ C o l u m n s \ D a t u m t i j d < / K e y > < / a : K e y > < a : V a l u e   i : t y p e = " D i a g r a m D i s p l a y N o d e V i e w S t a t e " > < H e i g h t > 1 5 0 < / H e i g h t > < I s E x p a n d e d > t r u e < / I s E x p a n d e d > < W i d t h > 2 0 0 < / W i d t h > < / a : V a l u e > < / a : K e y V a l u e O f D i a g r a m O b j e c t K e y a n y T y p e z b w N T n L X > < a : K e y V a l u e O f D i a g r a m O b j e c t K e y a n y T y p e z b w N T n L X > < a : K e y > < K e y > T a b l e s \ D a t a _ W a r m t e \ C o l u m n s \ D a t e _ M a t c h < / K e y > < / a : K e y > < a : V a l u e   i : t y p e = " D i a g r a m D i s p l a y N o d e V i e w S t a t e " > < H e i g h t > 1 5 0 < / H e i g h t > < I s E x p a n d e d > t r u e < / I s E x p a n d e d > < W i d t h > 2 0 0 < / W i d t h > < / a : V a l u e > < / a : K e y V a l u e O f D i a g r a m O b j e c t K e y a n y T y p e z b w N T n L X > < a : K e y V a l u e O f D i a g r a m O b j e c t K e y a n y T y p e z b w N T n L X > < a : K e y > < K e y > T a b l e s \ D a t a _ W a r m t e \ C o l u m n s \ F r a c t i e < / K e y > < / a : K e y > < a : V a l u e   i : t y p e = " D i a g r a m D i s p l a y N o d e V i e w S t a t e " > < H e i g h t > 1 5 0 < / H e i g h t > < I s E x p a n d e d > t r u e < / I s E x p a n d e d > < W i d t h > 2 0 0 < / W i d t h > < / a : V a l u e > < / a : K e y V a l u e O f D i a g r a m O b j e c t K e y a n y T y p e z b w N T n L X > < a : K e y V a l u e O f D i a g r a m O b j e c t K e y a n y T y p e z b w N T n L X > < a : K e y > < K e y > T a b l e s \ D a t a _ W a r m t e \ C o l u m n s \ G e n o r m a l i s e e r d < / K e y > < / a : K e y > < a : V a l u e   i : t y p e = " D i a g r a m D i s p l a y N o d e V i e w S t a t e " > < H e i g h t > 1 5 0 < / H e i g h t > < I s E x p a n d e d > t r u e < / I s E x p a n d e d > < W i d t h > 2 0 0 < / W i d t h > < / a : V a l u e > < / a : K e y V a l u e O f D i a g r a m O b j e c t K e y a n y T y p e z b w N T n L X > < a : K e y V a l u e O f D i a g r a m O b j e c t K e y a n y T y p e z b w N T n L X > < a : K e y > < K e y > R e l a t i o n s h i p s \ & l t ; T a b l e s \ D a t a   f o l d e r \ C o l u m n s \ D a t e _ M a t c h & g t ; - & l t ; T a b l e s \ D a t a _ W a r m t e \ C o l u m n s \ D a t e _ M a t c h & g t ; < / K e y > < / a : K e y > < a : V a l u e   i : t y p e = " D i a g r a m D i s p l a y L i n k V i e w S t a t e " > < A u t o m a t i o n P r o p e r t y H e l p e r T e x t > E n d   p o i n t   1 :   ( 2 1 6 , 7 5 ) .   E n d   p o i n t   2 :   ( 3 1 3 , 9 0 3 8 1 0 5 6 7 6 6 6 , 2 6 0 , 1 4 5 7 0 2 )   < / A u t o m a t i o n P r o p e r t y H e l p e r T e x t > < L a y e d O u t > t r u e < / L a y e d O u t > < P o i n t s   x m l n s : b = " h t t p : / / s c h e m a s . d a t a c o n t r a c t . o r g / 2 0 0 4 / 0 7 / S y s t e m . W i n d o w s " > < b : P o i n t > < b : _ x > 2 1 6 < / b : _ x > < b : _ y > 7 5 < / b : _ y > < / b : P o i n t > < b : P o i n t > < b : _ x > 2 6 2 . 9 5 1 9 0 5 1 1 8 6 5 4 7 4 < / b : _ x > < b : _ y > 7 5 < / b : _ y > < / b : P o i n t > < b : P o i n t > < b : _ x > 2 6 4 . 9 5 1 9 0 5 1 1 8 6 5 4 7 4 < / b : _ x > < b : _ y > 7 7 < / b : _ y > < / b : P o i n t > < b : P o i n t > < b : _ x > 2 6 4 . 9 5 1 9 0 5 1 1 8 6 5 4 7 4 < / b : _ x > < b : _ y > 2 5 8 . 1 4 5 7 0 2 < / b : _ y > < / b : P o i n t > < b : P o i n t > < b : _ x > 2 6 6 . 9 5 1 9 0 5 1 1 8 6 5 4 7 4 < / b : _ x > < b : _ y > 2 6 0 . 1 4 5 7 0 2 < / b : _ y > < / b : P o i n t > < b : P o i n t > < b : _ x > 3 1 3 . 9 0 3 8 1 0 5 6 7 6 6 5 8 < / b : _ x > < b : _ y > 2 6 0 . 1 4 5 7 0 1 9 9 9 9 9 9 9 7 < / b : _ y > < / b : P o i n t > < / P o i n t s > < / a : V a l u e > < / a : K e y V a l u e O f D i a g r a m O b j e c t K e y a n y T y p e z b w N T n L X > < a : K e y V a l u e O f D i a g r a m O b j e c t K e y a n y T y p e z b w N T n L X > < a : K e y > < K e y > R e l a t i o n s h i p s \ & l t ; T a b l e s \ D a t a   f o l d e r \ C o l u m n s \ D a t e _ M a t c h & g t ; - & l t ; T a b l e s \ D a t a _ W a r m t e \ C o l u m n s \ D a t e _ M a t c h & g t ; \ F K < / K e y > < / a : K e y > < a : V a l u e   i : t y p e = " D i a g r a m D i s p l a y L i n k E n d p o i n t V i e w S t a t e " > < H e i g h t > 1 6 < / H e i g h t > < L a b e l L o c a t i o n   x m l n s : b = " h t t p : / / s c h e m a s . d a t a c o n t r a c t . o r g / 2 0 0 4 / 0 7 / S y s t e m . W i n d o w s " > < b : _ x > 2 0 0 < / b : _ x > < b : _ y > 6 7 < / b : _ y > < / L a b e l L o c a t i o n > < L o c a t i o n   x m l n s : b = " h t t p : / / s c h e m a s . d a t a c o n t r a c t . o r g / 2 0 0 4 / 0 7 / S y s t e m . W i n d o w s " > < b : _ x > 2 0 0 . 0 0 0 0 0 0 0 0 0 0 0 0 0 3 < / b : _ x > < b : _ y > 7 5 < / b : _ y > < / L o c a t i o n > < S h a p e R o t a t e A n g l e > 3 6 0 < / S h a p e R o t a t e A n g l e > < W i d t h > 1 6 < / W i d t h > < / a : V a l u e > < / a : K e y V a l u e O f D i a g r a m O b j e c t K e y a n y T y p e z b w N T n L X > < a : K e y V a l u e O f D i a g r a m O b j e c t K e y a n y T y p e z b w N T n L X > < a : K e y > < K e y > R e l a t i o n s h i p s \ & l t ; T a b l e s \ D a t a   f o l d e r \ C o l u m n s \ D a t e _ M a t c h & g t ; - & l t ; T a b l e s \ D a t a _ W a r m t e \ C o l u m n s \ D a t e _ M a t c h & g t ; \ P K < / K e y > < / a : K e y > < a : V a l u e   i : t y p e = " D i a g r a m D i s p l a y L i n k E n d p o i n t V i e w S t a t e " > < H e i g h t > 1 6 < / H e i g h t > < L a b e l L o c a t i o n   x m l n s : b = " h t t p : / / s c h e m a s . d a t a c o n t r a c t . o r g / 2 0 0 4 / 0 7 / S y s t e m . W i n d o w s " > < b : _ x > 3 1 3 . 9 0 3 8 1 0 5 6 7 6 6 5 8 < / b : _ x > < b : _ y > 2 5 2 . 1 4 5 7 0 1 9 9 9 9 9 9 9 7 < / b : _ y > < / L a b e l L o c a t i o n > < L o c a t i o n   x m l n s : b = " h t t p : / / s c h e m a s . d a t a c o n t r a c t . o r g / 2 0 0 4 / 0 7 / S y s t e m . W i n d o w s " > < b : _ x > 3 2 9 . 9 0 3 8 1 0 5 6 7 6 6 5 8 < / b : _ x > < b : _ y > 2 6 0 . 1 4 5 7 0 2 < / b : _ y > < / L o c a t i o n > < S h a p e R o t a t e A n g l e > 1 8 0 . 0 0 0 0 0 0 0 0 0 0 0 0 2 < / S h a p e R o t a t e A n g l e > < W i d t h > 1 6 < / W i d t h > < / a : V a l u e > < / a : K e y V a l u e O f D i a g r a m O b j e c t K e y a n y T y p e z b w N T n L X > < a : K e y V a l u e O f D i a g r a m O b j e c t K e y a n y T y p e z b w N T n L X > < a : K e y > < K e y > R e l a t i o n s h i p s \ & l t ; T a b l e s \ D a t a   f o l d e r \ C o l u m n s \ D a t e _ M a t c h & g t ; - & l t ; T a b l e s \ D a t a _ W a r m t e \ C o l u m n s \ D a t e _ M a t c h & g t ; \ C r o s s F i l t e r < / K e y > < / a : K e y > < a : V a l u e   i : t y p e = " D i a g r a m D i s p l a y L i n k C r o s s F i l t e r V i e w S t a t e " > < P o i n t s   x m l n s : b = " h t t p : / / s c h e m a s . d a t a c o n t r a c t . o r g / 2 0 0 4 / 0 7 / S y s t e m . W i n d o w s " > < b : P o i n t > < b : _ x > 2 1 6 < / b : _ x > < b : _ y > 7 5 < / b : _ y > < / b : P o i n t > < b : P o i n t > < b : _ x > 2 6 2 . 9 5 1 9 0 5 1 1 8 6 5 4 7 4 < / b : _ x > < b : _ y > 7 5 < / b : _ y > < / b : P o i n t > < b : P o i n t > < b : _ x > 2 6 4 . 9 5 1 9 0 5 1 1 8 6 5 4 7 4 < / b : _ x > < b : _ y > 7 7 < / b : _ y > < / b : P o i n t > < b : P o i n t > < b : _ x > 2 6 4 . 9 5 1 9 0 5 1 1 8 6 5 4 7 4 < / b : _ x > < b : _ y > 2 5 8 . 1 4 5 7 0 2 < / b : _ y > < / b : P o i n t > < b : P o i n t > < b : _ x > 2 6 6 . 9 5 1 9 0 5 1 1 8 6 5 4 7 4 < / b : _ x > < b : _ y > 2 6 0 . 1 4 5 7 0 2 < / b : _ y > < / b : P o i n t > < b : P o i n t > < b : _ x > 3 1 3 . 9 0 3 8 1 0 5 6 7 6 6 5 8 < / b : _ x > < b : _ y > 2 6 0 . 1 4 5 7 0 1 9 9 9 9 9 9 9 7 < / b : _ y > < / b : P o i n t > < / P o i n t s > < / a : V a l u e > < / a : K e y V a l u e O f D i a g r a m O b j e c t K e y a n y T y p e z b w N T n L X > < / V i e w S t a t e s > < / D i a g r a m M a n a g e r . S e r i a l i z a b l e D i a g r a m > < D i a g r a m M a n a g e r . S e r i a l i z a b l e D i a g r a m > < A d a p t e r   i : t y p e = " M e a s u r e D i a g r a m S a n d b o x A d a p t e r " > < T a b l e N a m e > D e b i e t _ R W Z I 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 D e b i e t _ R W Z I 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 C o l u m n s \ D e b i e t 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 C o l u m n s \ D e b i e t < / K e y > < / a : K e y > < a : V a l u e   i : t y p e = " M e a s u r e G r i d N o d e V i e w S t a t e " > < L a y e d O u t > t r u e < / L a y e d O u t > < / a : V a l u e > < / a : K e y V a l u e O f D i a g r a m O b j e c t K e y a n y T y p e z b w N T n L X > < / V i e w S t a t e s > < / D i a g r a m M a n a g e r . S e r i a l i z a b l e D i a g r a m > < D i a g r a m M a n a g e r . S e r i a l i z a b l e D i a g r a m > < A d a p t e r   i : t y p e = " M e a s u r e D i a g r a m S a n d b o x A d a p t e r " > < T a b l e N a m e > D a t a _ W a r m t e 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 D a t a _ W a r m t e 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 C o l u m n s \ D a t u m t i j d < / K e y > < / D i a g r a m O b j e c t K e y > < D i a g r a m O b j e c t K e y > < K e y > C o l u m n s \ D a t e _ M a t c h < / K e y > < / D i a g r a m O b j e c t K e y > < D i a g r a m O b j e c t K e y > < K e y > C o l u m n s \ F r a c t i e < / K e y > < / D i a g r a m O b j e c t K e y > < D i a g r a m O b j e c t K e y > < K e y > C o l u m n s \ G e n o r m a l i s e e r d 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 C o l u m n s \ D a t u m t i j d < / K e y > < / a : K e y > < a : V a l u e   i : t y p e = " M e a s u r e G r i d N o d e V i e w S t a t e " > < L a y e d O u t > t r u e < / L a y e d O u t > < / a : V a l u e > < / a : K e y V a l u e O f D i a g r a m O b j e c t K e y a n y T y p e z b w N T n L X > < a : K e y V a l u e O f D i a g r a m O b j e c t K e y a n y T y p e z b w N T n L X > < a : K e y > < K e y > C o l u m n s \ D a t e _ M a t c h < / K e y > < / a : K e y > < a : V a l u e   i : t y p e = " M e a s u r e G r i d N o d e V i e w S t a t e " > < C o l u m n > 1 < / C o l u m n > < L a y e d O u t > t r u e < / L a y e d O u t > < / a : V a l u e > < / a : K e y V a l u e O f D i a g r a m O b j e c t K e y a n y T y p e z b w N T n L X > < a : K e y V a l u e O f D i a g r a m O b j e c t K e y a n y T y p e z b w N T n L X > < a : K e y > < K e y > C o l u m n s \ F r a c t i e < / K e y > < / a : K e y > < a : V a l u e   i : t y p e = " M e a s u r e G r i d N o d e V i e w S t a t e " > < C o l u m n > 2 < / C o l u m n > < L a y e d O u t > t r u e < / L a y e d O u t > < / a : V a l u e > < / a : K e y V a l u e O f D i a g r a m O b j e c t K e y a n y T y p e z b w N T n L X > < a : K e y V a l u e O f D i a g r a m O b j e c t K e y a n y T y p e z b w N T n L X > < a : K e y > < K e y > C o l u m n s \ G e n o r m a l i s e e r d < / K e y > < / a : K e y > < a : V a l u e   i : t y p e = " M e a s u r e G r i d N o d e V i e w S t a t e " > < C o l u m n > 3 < / C o l u m n > < L a y e d O u t > t r u e < / L a y e d O u t > < / a : V a l u e > < / a : K e y V a l u e O f D i a g r a m O b j e c t K e y a n y T y p e z b w N T n L X > < / V i e w S t a t e s > < / D i a g r a m M a n a g e r . S e r i a l i z a b l e D i a g r a m > < D i a g r a m M a n a g e r . S e r i a l i z a b l e D i a g r a m > < A d a p t e r   i : t y p e = " M e a s u r e D i a g r a m S a n d b o x A d a p t e r " > < T a b l e N a m e > D a t a   f o l d e r 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  f o l d e r 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 T o t a a l d e b i e t < / K e y > < / D i a g r a m O b j e c t K e y > < D i a g r a m O b j e c t K e y > < K e y > M e a s u r e s \ S u m   o f   T o t a a l d e b i e t \ T a g I n f o \ F o r m u l a < / K e y > < / D i a g r a m O b j e c t K e y > < D i a g r a m O b j e c t K e y > < K e y > M e a s u r e s \ S u m   o f   T o t a a l d e b i e t \ T a g I n f o \ V a l u e < / K e y > < / D i a g r a m O b j e c t K e y > < D i a g r a m O b j e c t K e y > < K e y > M e a s u r e s \ A v e r a g e   o f   T o t a a l d e b i e t < / K e y > < / D i a g r a m O b j e c t K e y > < D i a g r a m O b j e c t K e y > < K e y > M e a s u r e s \ A v e r a g e   o f   T o t a a l d e b i e t \ T a g I n f o \ F o r m u l a < / K e y > < / D i a g r a m O b j e c t K e y > < D i a g r a m O b j e c t K e y > < K e y > M e a s u r e s \ A v e r a g e   o f   T o t a a l d e b i e t \ T a g I n f o \ V a l u e < / K e y > < / D i a g r a m O b j e c t K e y > < D i a g r a m O b j e c t K e y > < K e y > M e a s u r e s \ S u m   o f   W a r m t e _ n o r < / K e y > < / D i a g r a m O b j e c t K e y > < D i a g r a m O b j e c t K e y > < K e y > M e a s u r e s \ S u m   o f   W a r m t e _ n o r \ T a g I n f o \ F o r m u l a < / K e y > < / D i a g r a m O b j e c t K e y > < D i a g r a m O b j e c t K e y > < K e y > M e a s u r e s \ S u m   o f   W a r m t e _ n o r \ T a g I n f o \ V a l u e < / K e y > < / D i a g r a m O b j e c t K e y > < D i a g r a m O b j e c t K e y > < K e y > M e a s u r e s \ A v e r a g e   o f   W a r m t e _ n o r < / K e y > < / D i a g r a m O b j e c t K e y > < D i a g r a m O b j e c t K e y > < K e y > M e a s u r e s \ A v e r a g e   o f   W a r m t e _ n o r \ T a g I n f o \ F o r m u l a < / K e y > < / D i a g r a m O b j e c t K e y > < D i a g r a m O b j e c t K e y > < K e y > M e a s u r e s \ A v e r a g e   o f   W a r m t e _ n o r \ T a g I n f o \ V a l u e < / K e y > < / D i a g r a m O b j e c t K e y > < D i a g r a m O b j e c t K e y > < K e y > M e a s u r e s \ M a x   o f   W a r m t e _ n o r < / K e y > < / D i a g r a m O b j e c t K e y > < D i a g r a m O b j e c t K e y > < K e y > M e a s u r e s \ M a x   o f   W a r m t e _ n o r \ T a g I n f o \ F o r m u l a < / K e y > < / D i a g r a m O b j e c t K e y > < D i a g r a m O b j e c t K e y > < K e y > M e a s u r e s \ M a x   o f   W a r m t e _ n o r \ T a g I n f o \ V a l u e < / K e y > < / D i a g r a m O b j e c t K e y > < D i a g r a m O b j e c t K e y > < K e y > M e a s u r e s \ S u m   o f   B u f f e r   B e n o d i g d h e i d < / K e y > < / D i a g r a m O b j e c t K e y > < D i a g r a m O b j e c t K e y > < K e y > M e a s u r e s \ S u m   o f   B u f f e r   B e n o d i g d h e i d \ T a g I n f o \ F o r m u l a < / K e y > < / D i a g r a m O b j e c t K e y > < D i a g r a m O b j e c t K e y > < K e y > M e a s u r e s \ S u m   o f   B u f f e r   B e n o d i g d h e i d \ T a g I n f o \ V a l u e < / K e y > < / D i a g r a m O b j e c t K e y > < D i a g r a m O b j e c t K e y > < K e y > M e a s u r e s \ M e d i a n < / K e y > < / D i a g r a m O b j e c t K e y > < D i a g r a m O b j e c t K e y > < K e y > M e a s u r e s \ M e d i a n \ T a g I n f o \ F o r m u l a < / K e y > < / D i a g r a m O b j e c t K e y > < D i a g r a m O b j e c t K e y > < K e y > M e a s u r e s \ M e d i a n \ T a g I n f o \ V a l u e < / K e y > < / D i a g r a m O b j e c t K e y > < D i a g r a m O b j e c t K e y > < K e y > M e a s u r e s \ P e r c e n t i l e . G r a p h < / K e y > < / D i a g r a m O b j e c t K e y > < D i a g r a m O b j e c t K e y > < K e y > M e a s u r e s \ P e r c e n t i l e . G r a p h \ T a g I n f o \ F o r m u l a < / K e y > < / D i a g r a m O b j e c t K e y > < D i a g r a m O b j e c t K e y > < K e y > M e a s u r e s \ P e r c e n t i l e . G r a p h \ T a g I n f o \ V a l u e < / K e y > < / D i a g r a m O b j e c t K e y > < D i a g r a m O b j e c t K e y > < K e y > M e a s u r e s \ P e r c e n t i l e . D e b i e t < / K e y > < / D i a g r a m O b j e c t K e y > < D i a g r a m O b j e c t K e y > < K e y > M e a s u r e s \ P e r c e n t i l e . D e b i e t \ T a g I n f o \ F o r m u l a < / K e y > < / D i a g r a m O b j e c t K e y > < D i a g r a m O b j e c t K e y > < K e y > M e a s u r e s \ P e r c e n t i l e . D e b i e t \ T a g I n f o \ V a l u e < / K e y > < / D i a g r a m O b j e c t K e y > < D i a g r a m O b j e c t K e y > < K e y > M e a s u r e s \ P e r c e n t i l e . B u f f e r < / K e y > < / D i a g r a m O b j e c t K e y > < D i a g r a m O b j e c t K e y > < K e y > M e a s u r e s \ P e r c e n t i l e . B u f f e r \ T a g I n f o \ F o r m u l a < / K e y > < / D i a g r a m O b j e c t K e y > < D i a g r a m O b j e c t K e y > < K e y > M e a s u r e s \ P e r c e n t i l e . B u f f e r \ T a g I n f o \ V a l u e < / K e y > < / D i a g r a m O b j e c t K e y > < D i a g r a m O b j e c t K e y > < K e y > C o l u m n s \ S o u r c e . N a m e < / K e y > < / D i a g r a m O b j e c t K e y > < D i a g r a m O b j e c t K e y > < K e y > C o l u m n s \ D a t u m t i j d < / K e y > < / D i a g r a m O b j e c t K e y > < D i a g r a m O b j e c t K e y > < K e y > C o l u m n s \ T o t a a l d e b i e t < / K e y > < / D i a g r a m O b j e c t K e y > < D i a g r a m O b j e c t K e y > < K e y > C o l u m n s \ D a y   N a m e < / K e y > < / D i a g r a m O b j e c t K e y > < D i a g r a m O b j e c t K e y > < K e y > C o l u m n s \ W e e k   o f   Y e a r < / K e y > < / D i a g r a m O b j e c t K e y > < D i a g r a m O b j e c t K e y > < K e y > C o l u m n s \ T i m e   [ U u r ] < / K e y > < / D i a g r a m O b j e c t K e y > < D i a g r a m O b j e c t K e y > < K e y > C o l u m n s \ M o n t h   N a m e < / K e y > < / D i a g r a m O b j e c t K e y > < D i a g r a m O b j e c t K e y > < K e y > C o l u m n s \ D a y   o f   Y e a r < / K e y > < / D i a g r a m O b j e c t K e y > < D i a g r a m O b j e c t K e y > < K e y > C o l u m n s \ M o n t h _ N u m b e r < / K e y > < / D i a g r a m O b j e c t K e y > < D i a g r a m O b j e c t K e y > < K e y > C o l u m n s \ D a y   o f   M o n t h < / K e y > < / D i a g r a m O b j e c t K e y > < D i a g r a m O b j e c t K e y > < K e y > C o l u m n s \ D a t e _ M a t c h < / K e y > < / D i a g r a m O b j e c t K e y > < D i a g r a m O b j e c t K e y > < K e y > C o l u m n s \ W a r m t e _ n o r < / K e y > < / D i a g r a m O b j e c t K e y > < D i a g r a m O b j e c t K e y > < K e y > C o l u m n s \ D a t u m t i j d   ( Y e a r ) < / K e y > < / D i a g r a m O b j e c t K e y > < D i a g r a m O b j e c t K e y > < K e y > C o l u m n s \ D a t u m t i j d   ( Q u a r t e r ) < / K e y > < / D i a g r a m O b j e c t K e y > < D i a g r a m O b j e c t K e y > < K e y > C o l u m n s \ D a t u m t i j d   ( M o n t h   I n d e x ) < / K e y > < / D i a g r a m O b j e c t K e y > < D i a g r a m O b j e c t K e y > < K e y > C o l u m n s \ D a t u m t i j d   ( M o n t h ) < / K e y > < / D i a g r a m O b j e c t K e y > < D i a g r a m O b j e c t K e y > < K e y > C o l u m n s \ D e b i e t _ R W Z I < / K e y > < / D i a g r a m O b j e c t K e y > < D i a g r a m O b j e c t K e y > < K e y > C o l u m n s \ W a r m t e v r a a g _ D e b i e t < / K e y > < / D i a g r a m O b j e c t K e y > < D i a g r a m O b j e c t K e y > < K e y > C o l u m n s \ O v e r v l o e d / t e k o r t < / K e y > < / D i a g r a m O b j e c t K e y > < D i a g r a m O b j e c t K e y > < K e y > C o l u m n s \ B u f f e r   B e n o d i g d h e i d < / K e y > < / D i a g r a m O b j e c t K e y > < D i a g r a m O b j e c t K e y > < K e y > L i n k s \ & l t ; C o l u m n s \ S u m   o f   T o t a a l d e b i e t & g t ; - & l t ; M e a s u r e s \ T o t a a l d e b i e t & g t ; < / K e y > < / D i a g r a m O b j e c t K e y > < D i a g r a m O b j e c t K e y > < K e y > L i n k s \ & l t ; C o l u m n s \ S u m   o f   T o t a a l d e b i e t & g t ; - & l t ; M e a s u r e s \ T o t a a l d e b i e t & g t ; \ C O L U M N < / K e y > < / D i a g r a m O b j e c t K e y > < D i a g r a m O b j e c t K e y > < K e y > L i n k s \ & l t ; C o l u m n s \ S u m   o f   T o t a a l d e b i e t & g t ; - & l t ; M e a s u r e s \ T o t a a l d e b i e t & g t ; \ M E A S U R E < / K e y > < / D i a g r a m O b j e c t K e y > < D i a g r a m O b j e c t K e y > < K e y > L i n k s \ & l t ; C o l u m n s \ A v e r a g e   o f   T o t a a l d e b i e t & g t ; - & l t ; M e a s u r e s \ T o t a a l d e b i e t & g t ; < / K e y > < / D i a g r a m O b j e c t K e y > < D i a g r a m O b j e c t K e y > < K e y > L i n k s \ & l t ; C o l u m n s \ A v e r a g e   o f   T o t a a l d e b i e t & g t ; - & l t ; M e a s u r e s \ T o t a a l d e b i e t & g t ; \ C O L U M N < / K e y > < / D i a g r a m O b j e c t K e y > < D i a g r a m O b j e c t K e y > < K e y > L i n k s \ & l t ; C o l u m n s \ A v e r a g e   o f   T o t a a l d e b i e t & g t ; - & l t ; M e a s u r e s \ T o t a a l d e b i e t & g t ; \ M E A S U R E < / K e y > < / D i a g r a m O b j e c t K e y > < D i a g r a m O b j e c t K e y > < K e y > L i n k s \ & l t ; C o l u m n s \ S u m   o f   W a r m t e _ n o r & g t ; - & l t ; M e a s u r e s \ W a r m t e _ n o r & g t ; < / K e y > < / D i a g r a m O b j e c t K e y > < D i a g r a m O b j e c t K e y > < K e y > L i n k s \ & l t ; C o l u m n s \ S u m   o f   W a r m t e _ n o r & g t ; - & l t ; M e a s u r e s \ W a r m t e _ n o r & g t ; \ C O L U M N < / K e y > < / D i a g r a m O b j e c t K e y > < D i a g r a m O b j e c t K e y > < K e y > L i n k s \ & l t ; C o l u m n s \ S u m   o f   W a r m t e _ n o r & g t ; - & l t ; M e a s u r e s \ W a r m t e _ n o r & g t ; \ M E A S U R E < / K e y > < / D i a g r a m O b j e c t K e y > < D i a g r a m O b j e c t K e y > < K e y > L i n k s \ & l t ; C o l u m n s \ A v e r a g e   o f   W a r m t e _ n o r & g t ; - & l t ; M e a s u r e s \ W a r m t e _ n o r & g t ; < / K e y > < / D i a g r a m O b j e c t K e y > < D i a g r a m O b j e c t K e y > < K e y > L i n k s \ & l t ; C o l u m n s \ A v e r a g e   o f   W a r m t e _ n o r & g t ; - & l t ; M e a s u r e s \ W a r m t e _ n o r & g t ; \ C O L U M N < / K e y > < / D i a g r a m O b j e c t K e y > < D i a g r a m O b j e c t K e y > < K e y > L i n k s \ & l t ; C o l u m n s \ A v e r a g e   o f   W a r m t e _ n o r & g t ; - & l t ; M e a s u r e s \ W a r m t e _ n o r & g t ; \ M E A S U R E < / K e y > < / D i a g r a m O b j e c t K e y > < D i a g r a m O b j e c t K e y > < K e y > L i n k s \ & l t ; C o l u m n s \ M a x   o f   W a r m t e _ n o r & g t ; - & l t ; M e a s u r e s \ W a r m t e _ n o r & g t ; < / K e y > < / D i a g r a m O b j e c t K e y > < D i a g r a m O b j e c t K e y > < K e y > L i n k s \ & l t ; C o l u m n s \ M a x   o f   W a r m t e _ n o r & g t ; - & l t ; M e a s u r e s \ W a r m t e _ n o r & g t ; \ C O L U M N < / K e y > < / D i a g r a m O b j e c t K e y > < D i a g r a m O b j e c t K e y > < K e y > L i n k s \ & l t ; C o l u m n s \ M a x   o f   W a r m t e _ n o r & g t ; - & l t ; M e a s u r e s \ W a r m t e _ n o r & g t ; \ M E A S U R E < / K e y > < / D i a g r a m O b j e c t K e y > < D i a g r a m O b j e c t K e y > < K e y > L i n k s \ & l t ; C o l u m n s \ S u m   o f   B u f f e r   B e n o d i g d h e i d & g t ; - & l t ; M e a s u r e s \ B u f f e r   B e n o d i g d h e i d & g t ; < / K e y > < / D i a g r a m O b j e c t K e y > < D i a g r a m O b j e c t K e y > < K e y > L i n k s \ & l t ; C o l u m n s \ S u m   o f   B u f f e r   B e n o d i g d h e i d & g t ; - & l t ; M e a s u r e s \ B u f f e r   B e n o d i g d h e i d & g t ; \ C O L U M N < / K e y > < / D i a g r a m O b j e c t K e y > < D i a g r a m O b j e c t K e y > < K e y > L i n k s \ & l t ; C o l u m n s \ S u m   o f   B u f f e r   B e n o d i g d h e i d & g t ; - & l t ; M e a s u r e s \ B u f f e r   B e n o d i g d h e i d & g t ; \ M E A S U R E 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 T o t a a l d e b i e t < / K e y > < / a : K e y > < a : V a l u e   i : t y p e = " M e a s u r e G r i d N o d e V i e w S t a t e " > < C o l u m n > 2 < / C o l u m n > < L a y e d O u t > t r u e < / L a y e d O u t > < W a s U I I n v i s i b l e > t r u e < / W a s U I I n v i s i b l e > < / a : V a l u e > < / a : K e y V a l u e O f D i a g r a m O b j e c t K e y a n y T y p e z b w N T n L X > < a : K e y V a l u e O f D i a g r a m O b j e c t K e y a n y T y p e z b w N T n L X > < a : K e y > < K e y > M e a s u r e s \ S u m   o f   T o t a a l d e b i e t \ T a g I n f o \ F o r m u l a < / K e y > < / a : K e y > < a : V a l u e   i : t y p e = " M e a s u r e G r i d V i e w S t a t e I D i a g r a m T a g A d d i t i o n a l I n f o " / > < / a : K e y V a l u e O f D i a g r a m O b j e c t K e y a n y T y p e z b w N T n L X > < a : K e y V a l u e O f D i a g r a m O b j e c t K e y a n y T y p e z b w N T n L X > < a : K e y > < K e y > M e a s u r e s \ S u m   o f   T o t a a l d e b i e t \ T a g I n f o \ V a l u e < / K e y > < / a : K e y > < a : V a l u e   i : t y p e = " M e a s u r e G r i d V i e w S t a t e I D i a g r a m T a g A d d i t i o n a l I n f o " / > < / a : K e y V a l u e O f D i a g r a m O b j e c t K e y a n y T y p e z b w N T n L X > < a : K e y V a l u e O f D i a g r a m O b j e c t K e y a n y T y p e z b w N T n L X > < a : K e y > < K e y > M e a s u r e s \ A v e r a g e   o f   T o t a a l d e b i e t < / K e y > < / a : K e y > < a : V a l u e   i : t y p e = " M e a s u r e G r i d N o d e V i e w S t a t e " > < C o l u m n > 2 < / C o l u m n > < L a y e d O u t > t r u e < / L a y e d O u t > < W a s U I I n v i s i b l e > t r u e < / W a s U I I n v i s i b l e > < / a : V a l u e > < / a : K e y V a l u e O f D i a g r a m O b j e c t K e y a n y T y p e z b w N T n L X > < a : K e y V a l u e O f D i a g r a m O b j e c t K e y a n y T y p e z b w N T n L X > < a : K e y > < K e y > M e a s u r e s \ A v e r a g e   o f   T o t a a l d e b i e t \ T a g I n f o \ F o r m u l a < / K e y > < / a : K e y > < a : V a l u e   i : t y p e = " M e a s u r e G r i d V i e w S t a t e I D i a g r a m T a g A d d i t i o n a l I n f o " / > < / a : K e y V a l u e O f D i a g r a m O b j e c t K e y a n y T y p e z b w N T n L X > < a : K e y V a l u e O f D i a g r a m O b j e c t K e y a n y T y p e z b w N T n L X > < a : K e y > < K e y > M e a s u r e s \ A v e r a g e   o f   T o t a a l d e b i e t \ T a g I n f o \ V a l u e < / K e y > < / a : K e y > < a : V a l u e   i : t y p e = " M e a s u r e G r i d V i e w S t a t e I D i a g r a m T a g A d d i t i o n a l I n f o " / > < / a : K e y V a l u e O f D i a g r a m O b j e c t K e y a n y T y p e z b w N T n L X > < a : K e y V a l u e O f D i a g r a m O b j e c t K e y a n y T y p e z b w N T n L X > < a : K e y > < K e y > M e a s u r e s \ S u m   o f   W a r m t e _ n o r < / K e y > < / a : K e y > < a : V a l u e   i : t y p e = " M e a s u r e G r i d N o d e V i e w S t a t e " > < C o l u m n > 1 1 < / C o l u m n > < L a y e d O u t > t r u e < / L a y e d O u t > < W a s U I I n v i s i b l e > t r u e < / W a s U I I n v i s i b l e > < / a : V a l u e > < / a : K e y V a l u e O f D i a g r a m O b j e c t K e y a n y T y p e z b w N T n L X > < a : K e y V a l u e O f D i a g r a m O b j e c t K e y a n y T y p e z b w N T n L X > < a : K e y > < K e y > M e a s u r e s \ S u m   o f   W a r m t e _ n o r \ T a g I n f o \ F o r m u l a < / K e y > < / a : K e y > < a : V a l u e   i : t y p e = " M e a s u r e G r i d V i e w S t a t e I D i a g r a m T a g A d d i t i o n a l I n f o " / > < / a : K e y V a l u e O f D i a g r a m O b j e c t K e y a n y T y p e z b w N T n L X > < a : K e y V a l u e O f D i a g r a m O b j e c t K e y a n y T y p e z b w N T n L X > < a : K e y > < K e y > M e a s u r e s \ S u m   o f   W a r m t e _ n o r \ T a g I n f o \ V a l u e < / K e y > < / a : K e y > < a : V a l u e   i : t y p e = " M e a s u r e G r i d V i e w S t a t e I D i a g r a m T a g A d d i t i o n a l I n f o " / > < / a : K e y V a l u e O f D i a g r a m O b j e c t K e y a n y T y p e z b w N T n L X > < a : K e y V a l u e O f D i a g r a m O b j e c t K e y a n y T y p e z b w N T n L X > < a : K e y > < K e y > M e a s u r e s \ A v e r a g e   o f   W a r m t e _ n o r < / K e y > < / a : K e y > < a : V a l u e   i : t y p e = " M e a s u r e G r i d N o d e V i e w S t a t e " > < C o l u m n > 1 1 < / C o l u m n > < L a y e d O u t > t r u e < / L a y e d O u t > < W a s U I I n v i s i b l e > t r u e < / W a s U I I n v i s i b l e > < / a : V a l u e > < / a : K e y V a l u e O f D i a g r a m O b j e c t K e y a n y T y p e z b w N T n L X > < a : K e y V a l u e O f D i a g r a m O b j e c t K e y a n y T y p e z b w N T n L X > < a : K e y > < K e y > M e a s u r e s \ A v e r a g e   o f   W a r m t e _ n o r \ T a g I n f o \ F o r m u l a < / K e y > < / a : K e y > < a : V a l u e   i : t y p e = " M e a s u r e G r i d V i e w S t a t e I D i a g r a m T a g A d d i t i o n a l I n f o " / > < / a : K e y V a l u e O f D i a g r a m O b j e c t K e y a n y T y p e z b w N T n L X > < a : K e y V a l u e O f D i a g r a m O b j e c t K e y a n y T y p e z b w N T n L X > < a : K e y > < K e y > M e a s u r e s \ A v e r a g e   o f   W a r m t e _ n o r \ T a g I n f o \ V a l u e < / K e y > < / a : K e y > < a : V a l u e   i : t y p e = " M e a s u r e G r i d V i e w S t a t e I D i a g r a m T a g A d d i t i o n a l I n f o " / > < / a : K e y V a l u e O f D i a g r a m O b j e c t K e y a n y T y p e z b w N T n L X > < a : K e y V a l u e O f D i a g r a m O b j e c t K e y a n y T y p e z b w N T n L X > < a : K e y > < K e y > M e a s u r e s \ M a x   o f   W a r m t e _ n o r < / K e y > < / a : K e y > < a : V a l u e   i : t y p e = " M e a s u r e G r i d N o d e V i e w S t a t e " > < C o l u m n > 1 1 < / C o l u m n > < L a y e d O u t > t r u e < / L a y e d O u t > < W a s U I I n v i s i b l e > t r u e < / W a s U I I n v i s i b l e > < / a : V a l u e > < / a : K e y V a l u e O f D i a g r a m O b j e c t K e y a n y T y p e z b w N T n L X > < a : K e y V a l u e O f D i a g r a m O b j e c t K e y a n y T y p e z b w N T n L X > < a : K e y > < K e y > M e a s u r e s \ M a x   o f   W a r m t e _ n o r \ T a g I n f o \ F o r m u l a < / K e y > < / a : K e y > < a : V a l u e   i : t y p e = " M e a s u r e G r i d V i e w S t a t e I D i a g r a m T a g A d d i t i o n a l I n f o " / > < / a : K e y V a l u e O f D i a g r a m O b j e c t K e y a n y T y p e z b w N T n L X > < a : K e y V a l u e O f D i a g r a m O b j e c t K e y a n y T y p e z b w N T n L X > < a : K e y > < K e y > M e a s u r e s \ M a x   o f   W a r m t e _ n o r \ T a g I n f o \ V a l u e < / K e y > < / a : K e y > < a : V a l u e   i : t y p e = " M e a s u r e G r i d V i e w S t a t e I D i a g r a m T a g A d d i t i o n a l I n f o " / > < / a : K e y V a l u e O f D i a g r a m O b j e c t K e y a n y T y p e z b w N T n L X > < a : K e y V a l u e O f D i a g r a m O b j e c t K e y a n y T y p e z b w N T n L X > < a : K e y > < K e y > M e a s u r e s \ S u m   o f   B u f f e r   B e n o d i g d h e i d < / K e y > < / a : K e y > < a : V a l u e   i : t y p e = " M e a s u r e G r i d N o d e V i e w S t a t e " > < C o l u m n > 1 9 < / C o l u m n > < L a y e d O u t > t r u e < / L a y e d O u t > < W a s U I I n v i s i b l e > t r u e < / W a s U I I n v i s i b l e > < / a : V a l u e > < / a : K e y V a l u e O f D i a g r a m O b j e c t K e y a n y T y p e z b w N T n L X > < a : K e y V a l u e O f D i a g r a m O b j e c t K e y a n y T y p e z b w N T n L X > < a : K e y > < K e y > M e a s u r e s \ S u m   o f   B u f f e r   B e n o d i g d h e i d \ T a g I n f o \ F o r m u l a < / K e y > < / a : K e y > < a : V a l u e   i : t y p e = " M e a s u r e G r i d V i e w S t a t e I D i a g r a m T a g A d d i t i o n a l I n f o " / > < / a : K e y V a l u e O f D i a g r a m O b j e c t K e y a n y T y p e z b w N T n L X > < a : K e y V a l u e O f D i a g r a m O b j e c t K e y a n y T y p e z b w N T n L X > < a : K e y > < K e y > M e a s u r e s \ S u m   o f   B u f f e r   B e n o d i g d h e i d \ T a g I n f o \ V a l u e < / K e y > < / a : K e y > < a : V a l u e   i : t y p e = " M e a s u r e G r i d V i e w S t a t e I D i a g r a m T a g A d d i t i o n a l I n f o " / > < / a : K e y V a l u e O f D i a g r a m O b j e c t K e y a n y T y p e z b w N T n L X > < a : K e y V a l u e O f D i a g r a m O b j e c t K e y a n y T y p e z b w N T n L X > < a : K e y > < K e y > M e a s u r e s \ M e d i a n < / K e y > < / a : K e y > < a : V a l u e   i : t y p e = " M e a s u r e G r i d N o d e V i e w S t a t e " > < L a y e d O u t > t r u e < / L a y e d O u t > < / a : V a l u e > < / a : K e y V a l u e O f D i a g r a m O b j e c t K e y a n y T y p e z b w N T n L X > < a : K e y V a l u e O f D i a g r a m O b j e c t K e y a n y T y p e z b w N T n L X > < a : K e y > < K e y > M e a s u r e s \ M e d i a n \ T a g I n f o \ F o r m u l a < / K e y > < / a : K e y > < a : V a l u e   i : t y p e = " M e a s u r e G r i d V i e w S t a t e I D i a g r a m T a g A d d i t i o n a l I n f o " / > < / a : K e y V a l u e O f D i a g r a m O b j e c t K e y a n y T y p e z b w N T n L X > < a : K e y V a l u e O f D i a g r a m O b j e c t K e y a n y T y p e z b w N T n L X > < a : K e y > < K e y > M e a s u r e s \ M e d i a n \ T a g I n f o \ V a l u e < / K e y > < / a : K e y > < a : V a l u e   i : t y p e = " M e a s u r e G r i d V i e w S t a t e I D i a g r a m T a g A d d i t i o n a l I n f o " / > < / a : K e y V a l u e O f D i a g r a m O b j e c t K e y a n y T y p e z b w N T n L X > < a : K e y V a l u e O f D i a g r a m O b j e c t K e y a n y T y p e z b w N T n L X > < a : K e y > < K e y > M e a s u r e s \ P e r c e n t i l e . G r a p h < / K e y > < / a : K e y > < a : V a l u e   i : t y p e = " M e a s u r e G r i d N o d e V i e w S t a t e " > < L a y e d O u t > t r u e < / L a y e d O u t > < R o w > 1 < / R o w > < / a : V a l u e > < / a : K e y V a l u e O f D i a g r a m O b j e c t K e y a n y T y p e z b w N T n L X > < a : K e y V a l u e O f D i a g r a m O b j e c t K e y a n y T y p e z b w N T n L X > < a : K e y > < K e y > M e a s u r e s \ P e r c e n t i l e . G r a p h \ T a g I n f o \ F o r m u l a < / K e y > < / a : K e y > < a : V a l u e   i : t y p e = " M e a s u r e G r i d V i e w S t a t e I D i a g r a m T a g A d d i t i o n a l I n f o " / > < / a : K e y V a l u e O f D i a g r a m O b j e c t K e y a n y T y p e z b w N T n L X > < a : K e y V a l u e O f D i a g r a m O b j e c t K e y a n y T y p e z b w N T n L X > < a : K e y > < K e y > M e a s u r e s \ P e r c e n t i l e . G r a p h \ T a g I n f o \ V a l u e < / K e y > < / a : K e y > < a : V a l u e   i : t y p e = " M e a s u r e G r i d V i e w S t a t e I D i a g r a m T a g A d d i t i o n a l I n f o " / > < / a : K e y V a l u e O f D i a g r a m O b j e c t K e y a n y T y p e z b w N T n L X > < a : K e y V a l u e O f D i a g r a m O b j e c t K e y a n y T y p e z b w N T n L X > < a : K e y > < K e y > M e a s u r e s \ P e r c e n t i l e . D e b i e t < / K e y > < / a : K e y > < a : V a l u e   i : t y p e = " M e a s u r e G r i d N o d e V i e w S t a t e " > < L a y e d O u t > t r u e < / L a y e d O u t > < R o w > 2 < / R o w > < / a : V a l u e > < / a : K e y V a l u e O f D i a g r a m O b j e c t K e y a n y T y p e z b w N T n L X > < a : K e y V a l u e O f D i a g r a m O b j e c t K e y a n y T y p e z b w N T n L X > < a : K e y > < K e y > M e a s u r e s \ P e r c e n t i l e . D e b i e t \ T a g I n f o \ F o r m u l a < / K e y > < / a : K e y > < a : V a l u e   i : t y p e = " M e a s u r e G r i d V i e w S t a t e I D i a g r a m T a g A d d i t i o n a l I n f o " / > < / a : K e y V a l u e O f D i a g r a m O b j e c t K e y a n y T y p e z b w N T n L X > < a : K e y V a l u e O f D i a g r a m O b j e c t K e y a n y T y p e z b w N T n L X > < a : K e y > < K e y > M e a s u r e s \ P e r c e n t i l e . D e b i e t \ T a g I n f o \ V a l u e < / K e y > < / a : K e y > < a : V a l u e   i : t y p e = " M e a s u r e G r i d V i e w S t a t e I D i a g r a m T a g A d d i t i o n a l I n f o " / > < / a : K e y V a l u e O f D i a g r a m O b j e c t K e y a n y T y p e z b w N T n L X > < a : K e y V a l u e O f D i a g r a m O b j e c t K e y a n y T y p e z b w N T n L X > < a : K e y > < K e y > M e a s u r e s \ P e r c e n t i l e . B u f f e r < / K e y > < / a : K e y > < a : V a l u e   i : t y p e = " M e a s u r e G r i d N o d e V i e w S t a t e " > < L a y e d O u t > t r u e < / L a y e d O u t > < R o w > 3 < / R o w > < / a : V a l u e > < / a : K e y V a l u e O f D i a g r a m O b j e c t K e y a n y T y p e z b w N T n L X > < a : K e y V a l u e O f D i a g r a m O b j e c t K e y a n y T y p e z b w N T n L X > < a : K e y > < K e y > M e a s u r e s \ P e r c e n t i l e . B u f f e r \ T a g I n f o \ F o r m u l a < / K e y > < / a : K e y > < a : V a l u e   i : t y p e = " M e a s u r e G r i d V i e w S t a t e I D i a g r a m T a g A d d i t i o n a l I n f o " / > < / a : K e y V a l u e O f D i a g r a m O b j e c t K e y a n y T y p e z b w N T n L X > < a : K e y V a l u e O f D i a g r a m O b j e c t K e y a n y T y p e z b w N T n L X > < a : K e y > < K e y > M e a s u r e s \ P e r c e n t i l e . B u f f e r \ T a g I n f o \ V a l u e < / K e y > < / a : K e y > < a : V a l u e   i : t y p e = " M e a s u r e G r i d V i e w S t a t e I D i a g r a m T a g A d d i t i o n a l I n f o " / > < / a : K e y V a l u e O f D i a g r a m O b j e c t K e y a n y T y p e z b w N T n L X > < a : K e y V a l u e O f D i a g r a m O b j e c t K e y a n y T y p e z b w N T n L X > < a : K e y > < K e y > C o l u m n s \ S o u r c e . N a m e < / K e y > < / a : K e y > < a : V a l u e   i : t y p e = " M e a s u r e G r i d N o d e V i e w S t a t e " > < L a y e d O u t > t r u e < / L a y e d O u t > < / a : V a l u e > < / a : K e y V a l u e O f D i a g r a m O b j e c t K e y a n y T y p e z b w N T n L X > < a : K e y V a l u e O f D i a g r a m O b j e c t K e y a n y T y p e z b w N T n L X > < a : K e y > < K e y > C o l u m n s \ D a t u m t i j d < / K e y > < / a : K e y > < a : V a l u e   i : t y p e = " M e a s u r e G r i d N o d e V i e w S t a t e " > < C o l u m n > 1 < / C o l u m n > < L a y e d O u t > t r u e < / L a y e d O u t > < / a : V a l u e > < / a : K e y V a l u e O f D i a g r a m O b j e c t K e y a n y T y p e z b w N T n L X > < a : K e y V a l u e O f D i a g r a m O b j e c t K e y a n y T y p e z b w N T n L X > < a : K e y > < K e y > C o l u m n s \ T o t a a l d e b i e t < / K e y > < / a : K e y > < a : V a l u e   i : t y p e = " M e a s u r e G r i d N o d e V i e w S t a t e " > < C o l u m n > 2 < / C o l u m n > < L a y e d O u t > t r u e < / L a y e d O u t > < / a : V a l u e > < / a : K e y V a l u e O f D i a g r a m O b j e c t K e y a n y T y p e z b w N T n L X > < a : K e y V a l u e O f D i a g r a m O b j e c t K e y a n y T y p e z b w N T n L X > < a : K e y > < K e y > C o l u m n s \ D a y   N a m e < / K e y > < / a : K e y > < a : V a l u e   i : t y p e = " M e a s u r e G r i d N o d e V i e w S t a t e " > < C o l u m n > 3 < / C o l u m n > < L a y e d O u t > t r u e < / L a y e d O u t > < / a : V a l u e > < / a : K e y V a l u e O f D i a g r a m O b j e c t K e y a n y T y p e z b w N T n L X > < a : K e y V a l u e O f D i a g r a m O b j e c t K e y a n y T y p e z b w N T n L X > < a : K e y > < K e y > C o l u m n s \ W e e k   o f   Y e a r < / K e y > < / a : K e y > < a : V a l u e   i : t y p e = " M e a s u r e G r i d N o d e V i e w S t a t e " > < C o l u m n > 4 < / C o l u m n > < L a y e d O u t > t r u e < / L a y e d O u t > < / a : V a l u e > < / a : K e y V a l u e O f D i a g r a m O b j e c t K e y a n y T y p e z b w N T n L X > < a : K e y V a l u e O f D i a g r a m O b j e c t K e y a n y T y p e z b w N T n L X > < a : K e y > < K e y > C o l u m n s \ T i m e   [ U u r ] < / K e y > < / a : K e y > < a : V a l u e   i : t y p e = " M e a s u r e G r i d N o d e V i e w S t a t e " > < C o l u m n > 5 < / C o l u m n > < L a y e d O u t > t r u e < / L a y e d O u t > < / a : V a l u e > < / a : K e y V a l u e O f D i a g r a m O b j e c t K e y a n y T y p e z b w N T n L X > < a : K e y V a l u e O f D i a g r a m O b j e c t K e y a n y T y p e z b w N T n L X > < a : K e y > < K e y > C o l u m n s \ M o n t h   N a m e < / K e y > < / a : K e y > < a : V a l u e   i : t y p e = " M e a s u r e G r i d N o d e V i e w S t a t e " > < C o l u m n > 6 < / C o l u m n > < L a y e d O u t > t r u e < / L a y e d O u t > < / a : V a l u e > < / a : K e y V a l u e O f D i a g r a m O b j e c t K e y a n y T y p e z b w N T n L X > < a : K e y V a l u e O f D i a g r a m O b j e c t K e y a n y T y p e z b w N T n L X > < a : K e y > < K e y > C o l u m n s \ D a y   o f   Y e a r < / K e y > < / a : K e y > < a : V a l u e   i : t y p e = " M e a s u r e G r i d N o d e V i e w S t a t e " > < C o l u m n > 7 < / C o l u m n > < L a y e d O u t > t r u e < / L a y e d O u t > < / a : V a l u e > < / a : K e y V a l u e O f D i a g r a m O b j e c t K e y a n y T y p e z b w N T n L X > < a : K e y V a l u e O f D i a g r a m O b j e c t K e y a n y T y p e z b w N T n L X > < a : K e y > < K e y > C o l u m n s \ M o n t h _ N u m b e r < / K e y > < / a : K e y > < a : V a l u e   i : t y p e = " M e a s u r e G r i d N o d e V i e w S t a t e " > < C o l u m n > 8 < / C o l u m n > < L a y e d O u t > t r u e < / L a y e d O u t > < / a : V a l u e > < / a : K e y V a l u e O f D i a g r a m O b j e c t K e y a n y T y p e z b w N T n L X > < a : K e y V a l u e O f D i a g r a m O b j e c t K e y a n y T y p e z b w N T n L X > < a : K e y > < K e y > C o l u m n s \ D a y   o f   M o n t h < / K e y > < / a : K e y > < a : V a l u e   i : t y p e = " M e a s u r e G r i d N o d e V i e w S t a t e " > < C o l u m n > 9 < / C o l u m n > < L a y e d O u t > t r u e < / L a y e d O u t > < / a : V a l u e > < / a : K e y V a l u e O f D i a g r a m O b j e c t K e y a n y T y p e z b w N T n L X > < a : K e y V a l u e O f D i a g r a m O b j e c t K e y a n y T y p e z b w N T n L X > < a : K e y > < K e y > C o l u m n s \ D a t e _ M a t c h < / K e y > < / a : K e y > < a : V a l u e   i : t y p e = " M e a s u r e G r i d N o d e V i e w S t a t e " > < C o l u m n > 1 0 < / C o l u m n > < L a y e d O u t > t r u e < / L a y e d O u t > < / a : V a l u e > < / a : K e y V a l u e O f D i a g r a m O b j e c t K e y a n y T y p e z b w N T n L X > < a : K e y V a l u e O f D i a g r a m O b j e c t K e y a n y T y p e z b w N T n L X > < a : K e y > < K e y > C o l u m n s \ W a r m t e _ n o r < / K e y > < / a : K e y > < a : V a l u e   i : t y p e = " M e a s u r e G r i d N o d e V i e w S t a t e " > < C o l u m n > 1 1 < / C o l u m n > < L a y e d O u t > t r u e < / L a y e d O u t > < / a : V a l u e > < / a : K e y V a l u e O f D i a g r a m O b j e c t K e y a n y T y p e z b w N T n L X > < a : K e y V a l u e O f D i a g r a m O b j e c t K e y a n y T y p e z b w N T n L X > < a : K e y > < K e y > C o l u m n s \ D a t u m t i j d   ( Y e a r ) < / K e y > < / a : K e y > < a : V a l u e   i : t y p e = " M e a s u r e G r i d N o d e V i e w S t a t e " > < C o l u m n > 1 2 < / C o l u m n > < L a y e d O u t > t r u e < / L a y e d O u t > < / a : V a l u e > < / a : K e y V a l u e O f D i a g r a m O b j e c t K e y a n y T y p e z b w N T n L X > < a : K e y V a l u e O f D i a g r a m O b j e c t K e y a n y T y p e z b w N T n L X > < a : K e y > < K e y > C o l u m n s \ D a t u m t i j d   ( Q u a r t e r ) < / K e y > < / a : K e y > < a : V a l u e   i : t y p e = " M e a s u r e G r i d N o d e V i e w S t a t e " > < C o l u m n > 1 3 < / C o l u m n > < L a y e d O u t > t r u e < / L a y e d O u t > < / a : V a l u e > < / a : K e y V a l u e O f D i a g r a m O b j e c t K e y a n y T y p e z b w N T n L X > < a : K e y V a l u e O f D i a g r a m O b j e c t K e y a n y T y p e z b w N T n L X > < a : K e y > < K e y > C o l u m n s \ D a t u m t i j d   ( M o n t h   I n d e x ) < / K e y > < / a : K e y > < a : V a l u e   i : t y p e = " M e a s u r e G r i d N o d e V i e w S t a t e " > < C o l u m n > 1 4 < / C o l u m n > < L a y e d O u t > t r u e < / L a y e d O u t > < / a : V a l u e > < / a : K e y V a l u e O f D i a g r a m O b j e c t K e y a n y T y p e z b w N T n L X > < a : K e y V a l u e O f D i a g r a m O b j e c t K e y a n y T y p e z b w N T n L X > < a : K e y > < K e y > C o l u m n s \ D a t u m t i j d   ( M o n t h ) < / K e y > < / a : K e y > < a : V a l u e   i : t y p e = " M e a s u r e G r i d N o d e V i e w S t a t e " > < C o l u m n > 1 5 < / C o l u m n > < L a y e d O u t > t r u e < / L a y e d O u t > < / a : V a l u e > < / a : K e y V a l u e O f D i a g r a m O b j e c t K e y a n y T y p e z b w N T n L X > < a : K e y V a l u e O f D i a g r a m O b j e c t K e y a n y T y p e z b w N T n L X > < a : K e y > < K e y > C o l u m n s \ D e b i e t _ R W Z I < / K e y > < / a : K e y > < a : V a l u e   i : t y p e = " M e a s u r e G r i d N o d e V i e w S t a t e " > < C o l u m n > 1 6 < / C o l u m n > < L a y e d O u t > t r u e < / L a y e d O u t > < / a : V a l u e > < / a : K e y V a l u e O f D i a g r a m O b j e c t K e y a n y T y p e z b w N T n L X > < a : K e y V a l u e O f D i a g r a m O b j e c t K e y a n y T y p e z b w N T n L X > < a : K e y > < K e y > C o l u m n s \ W a r m t e v r a a g _ D e b i e t < / K e y > < / a : K e y > < a : V a l u e   i : t y p e = " M e a s u r e G r i d N o d e V i e w S t a t e " > < C o l u m n > 1 7 < / C o l u m n > < L a y e d O u t > t r u e < / L a y e d O u t > < / a : V a l u e > < / a : K e y V a l u e O f D i a g r a m O b j e c t K e y a n y T y p e z b w N T n L X > < a : K e y V a l u e O f D i a g r a m O b j e c t K e y a n y T y p e z b w N T n L X > < a : K e y > < K e y > C o l u m n s \ O v e r v l o e d / t e k o r t < / K e y > < / a : K e y > < a : V a l u e   i : t y p e = " M e a s u r e G r i d N o d e V i e w S t a t e " > < C o l u m n > 1 8 < / C o l u m n > < L a y e d O u t > t r u e < / L a y e d O u t > < / a : V a l u e > < / a : K e y V a l u e O f D i a g r a m O b j e c t K e y a n y T y p e z b w N T n L X > < a : K e y V a l u e O f D i a g r a m O b j e c t K e y a n y T y p e z b w N T n L X > < a : K e y > < K e y > C o l u m n s \ B u f f e r   B e n o d i g d h e i d < / K e y > < / a : K e y > < a : V a l u e   i : t y p e = " M e a s u r e G r i d N o d e V i e w S t a t e " > < C o l u m n > 1 9 < / C o l u m n > < L a y e d O u t > t r u e < / L a y e d O u t > < / a : V a l u e > < / a : K e y V a l u e O f D i a g r a m O b j e c t K e y a n y T y p e z b w N T n L X > < a : K e y V a l u e O f D i a g r a m O b j e c t K e y a n y T y p e z b w N T n L X > < a : K e y > < K e y > L i n k s \ & l t ; C o l u m n s \ S u m   o f   T o t a a l d e b i e t & g t ; - & l t ; M e a s u r e s \ T o t a a l d e b i e t & g t ; < / K e y > < / a : K e y > < a : V a l u e   i : t y p e = " M e a s u r e G r i d V i e w S t a t e I D i a g r a m L i n k " / > < / a : K e y V a l u e O f D i a g r a m O b j e c t K e y a n y T y p e z b w N T n L X > < a : K e y V a l u e O f D i a g r a m O b j e c t K e y a n y T y p e z b w N T n L X > < a : K e y > < K e y > L i n k s \ & l t ; C o l u m n s \ S u m   o f   T o t a a l d e b i e t & g t ; - & l t ; M e a s u r e s \ T o t a a l d e b i e t & g t ; \ C O L U M N < / K e y > < / a : K e y > < a : V a l u e   i : t y p e = " M e a s u r e G r i d V i e w S t a t e I D i a g r a m L i n k E n d p o i n t " / > < / a : K e y V a l u e O f D i a g r a m O b j e c t K e y a n y T y p e z b w N T n L X > < a : K e y V a l u e O f D i a g r a m O b j e c t K e y a n y T y p e z b w N T n L X > < a : K e y > < K e y > L i n k s \ & l t ; C o l u m n s \ S u m   o f   T o t a a l d e b i e t & g t ; - & l t ; M e a s u r e s \ T o t a a l d e b i e t & g t ; \ M E A S U R E < / K e y > < / a : K e y > < a : V a l u e   i : t y p e = " M e a s u r e G r i d V i e w S t a t e I D i a g r a m L i n k E n d p o i n t " / > < / a : K e y V a l u e O f D i a g r a m O b j e c t K e y a n y T y p e z b w N T n L X > < a : K e y V a l u e O f D i a g r a m O b j e c t K e y a n y T y p e z b w N T n L X > < a : K e y > < K e y > L i n k s \ & l t ; C o l u m n s \ A v e r a g e   o f   T o t a a l d e b i e t & g t ; - & l t ; M e a s u r e s \ T o t a a l d e b i e t & g t ; < / K e y > < / a : K e y > < a : V a l u e   i : t y p e = " M e a s u r e G r i d V i e w S t a t e I D i a g r a m L i n k " / > < / a : K e y V a l u e O f D i a g r a m O b j e c t K e y a n y T y p e z b w N T n L X > < a : K e y V a l u e O f D i a g r a m O b j e c t K e y a n y T y p e z b w N T n L X > < a : K e y > < K e y > L i n k s \ & l t ; C o l u m n s \ A v e r a g e   o f   T o t a a l d e b i e t & g t ; - & l t ; M e a s u r e s \ T o t a a l d e b i e t & g t ; \ C O L U M N < / K e y > < / a : K e y > < a : V a l u e   i : t y p e = " M e a s u r e G r i d V i e w S t a t e I D i a g r a m L i n k E n d p o i n t " / > < / a : K e y V a l u e O f D i a g r a m O b j e c t K e y a n y T y p e z b w N T n L X > < a : K e y V a l u e O f D i a g r a m O b j e c t K e y a n y T y p e z b w N T n L X > < a : K e y > < K e y > L i n k s \ & l t ; C o l u m n s \ A v e r a g e   o f   T o t a a l d e b i e t & g t ; - & l t ; M e a s u r e s \ T o t a a l d e b i e t & g t ; \ M E A S U R E < / K e y > < / a : K e y > < a : V a l u e   i : t y p e = " M e a s u r e G r i d V i e w S t a t e I D i a g r a m L i n k E n d p o i n t " / > < / a : K e y V a l u e O f D i a g r a m O b j e c t K e y a n y T y p e z b w N T n L X > < a : K e y V a l u e O f D i a g r a m O b j e c t K e y a n y T y p e z b w N T n L X > < a : K e y > < K e y > L i n k s \ & l t ; C o l u m n s \ S u m   o f   W a r m t e _ n o r & g t ; - & l t ; M e a s u r e s \ W a r m t e _ n o r & g t ; < / K e y > < / a : K e y > < a : V a l u e   i : t y p e = " M e a s u r e G r i d V i e w S t a t e I D i a g r a m L i n k " / > < / a : K e y V a l u e O f D i a g r a m O b j e c t K e y a n y T y p e z b w N T n L X > < a : K e y V a l u e O f D i a g r a m O b j e c t K e y a n y T y p e z b w N T n L X > < a : K e y > < K e y > L i n k s \ & l t ; C o l u m n s \ S u m   o f   W a r m t e _ n o r & g t ; - & l t ; M e a s u r e s \ W a r m t e _ n o r & g t ; \ C O L U M N < / K e y > < / a : K e y > < a : V a l u e   i : t y p e = " M e a s u r e G r i d V i e w S t a t e I D i a g r a m L i n k E n d p o i n t " / > < / a : K e y V a l u e O f D i a g r a m O b j e c t K e y a n y T y p e z b w N T n L X > < a : K e y V a l u e O f D i a g r a m O b j e c t K e y a n y T y p e z b w N T n L X > < a : K e y > < K e y > L i n k s \ & l t ; C o l u m n s \ S u m   o f   W a r m t e _ n o r & g t ; - & l t ; M e a s u r e s \ W a r m t e _ n o r & g t ; \ M E A S U R E < / K e y > < / a : K e y > < a : V a l u e   i : t y p e = " M e a s u r e G r i d V i e w S t a t e I D i a g r a m L i n k E n d p o i n t " / > < / a : K e y V a l u e O f D i a g r a m O b j e c t K e y a n y T y p e z b w N T n L X > < a : K e y V a l u e O f D i a g r a m O b j e c t K e y a n y T y p e z b w N T n L X > < a : K e y > < K e y > L i n k s \ & l t ; C o l u m n s \ A v e r a g e   o f   W a r m t e _ n o r & g t ; - & l t ; M e a s u r e s \ W a r m t e _ n o r & g t ; < / K e y > < / a : K e y > < a : V a l u e   i : t y p e = " M e a s u r e G r i d V i e w S t a t e I D i a g r a m L i n k " / > < / a : K e y V a l u e O f D i a g r a m O b j e c t K e y a n y T y p e z b w N T n L X > < a : K e y V a l u e O f D i a g r a m O b j e c t K e y a n y T y p e z b w N T n L X > < a : K e y > < K e y > L i n k s \ & l t ; C o l u m n s \ A v e r a g e   o f   W a r m t e _ n o r & g t ; - & l t ; M e a s u r e s \ W a r m t e _ n o r & g t ; \ C O L U M N < / K e y > < / a : K e y > < a : V a l u e   i : t y p e = " M e a s u r e G r i d V i e w S t a t e I D i a g r a m L i n k E n d p o i n t " / > < / a : K e y V a l u e O f D i a g r a m O b j e c t K e y a n y T y p e z b w N T n L X > < a : K e y V a l u e O f D i a g r a m O b j e c t K e y a n y T y p e z b w N T n L X > < a : K e y > < K e y > L i n k s \ & l t ; C o l u m n s \ A v e r a g e   o f   W a r m t e _ n o r & g t ; - & l t ; M e a s u r e s \ W a r m t e _ n o r & g t ; \ M E A S U R E < / K e y > < / a : K e y > < a : V a l u e   i : t y p e = " M e a s u r e G r i d V i e w S t a t e I D i a g r a m L i n k E n d p o i n t " / > < / a : K e y V a l u e O f D i a g r a m O b j e c t K e y a n y T y p e z b w N T n L X > < a : K e y V a l u e O f D i a g r a m O b j e c t K e y a n y T y p e z b w N T n L X > < a : K e y > < K e y > L i n k s \ & l t ; C o l u m n s \ M a x   o f   W a r m t e _ n o r & g t ; - & l t ; M e a s u r e s \ W a r m t e _ n o r & g t ; < / K e y > < / a : K e y > < a : V a l u e   i : t y p e = " M e a s u r e G r i d V i e w S t a t e I D i a g r a m L i n k " / > < / a : K e y V a l u e O f D i a g r a m O b j e c t K e y a n y T y p e z b w N T n L X > < a : K e y V a l u e O f D i a g r a m O b j e c t K e y a n y T y p e z b w N T n L X > < a : K e y > < K e y > L i n k s \ & l t ; C o l u m n s \ M a x   o f   W a r m t e _ n o r & g t ; - & l t ; M e a s u r e s \ W a r m t e _ n o r & g t ; \ C O L U M N < / K e y > < / a : K e y > < a : V a l u e   i : t y p e = " M e a s u r e G r i d V i e w S t a t e I D i a g r a m L i n k E n d p o i n t " / > < / a : K e y V a l u e O f D i a g r a m O b j e c t K e y a n y T y p e z b w N T n L X > < a : K e y V a l u e O f D i a g r a m O b j e c t K e y a n y T y p e z b w N T n L X > < a : K e y > < K e y > L i n k s \ & l t ; C o l u m n s \ M a x   o f   W a r m t e _ n o r & g t ; - & l t ; M e a s u r e s \ W a r m t e _ n o r & g t ; \ M E A S U R E < / K e y > < / a : K e y > < a : V a l u e   i : t y p e = " M e a s u r e G r i d V i e w S t a t e I D i a g r a m L i n k E n d p o i n t " / > < / a : K e y V a l u e O f D i a g r a m O b j e c t K e y a n y T y p e z b w N T n L X > < a : K e y V a l u e O f D i a g r a m O b j e c t K e y a n y T y p e z b w N T n L X > < a : K e y > < K e y > L i n k s \ & l t ; C o l u m n s \ S u m   o f   B u f f e r   B e n o d i g d h e i d & g t ; - & l t ; M e a s u r e s \ B u f f e r   B e n o d i g d h e i d & g t ; < / K e y > < / a : K e y > < a : V a l u e   i : t y p e = " M e a s u r e G r i d V i e w S t a t e I D i a g r a m L i n k " / > < / a : K e y V a l u e O f D i a g r a m O b j e c t K e y a n y T y p e z b w N T n L X > < a : K e y V a l u e O f D i a g r a m O b j e c t K e y a n y T y p e z b w N T n L X > < a : K e y > < K e y > L i n k s \ & l t ; C o l u m n s \ S u m   o f   B u f f e r   B e n o d i g d h e i d & g t ; - & l t ; M e a s u r e s \ B u f f e r   B e n o d i g d h e i d & g t ; \ C O L U M N < / K e y > < / a : K e y > < a : V a l u e   i : t y p e = " M e a s u r e G r i d V i e w S t a t e I D i a g r a m L i n k E n d p o i n t " / > < / a : K e y V a l u e O f D i a g r a m O b j e c t K e y a n y T y p e z b w N T n L X > < a : K e y V a l u e O f D i a g r a m O b j e c t K e y a n y T y p e z b w N T n L X > < a : K e y > < K e y > L i n k s \ & l t ; C o l u m n s \ S u m   o f   B u f f e r   B e n o d i g d h e i d & g t ; - & l t ; M e a s u r e s \ B u f f e r   B e n o d i g d h e i d & g t ; \ M E A S U R E 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D6E33B79-5525-4546-AF23-6A905F2EB313}">
  <ds:schemaRefs/>
</ds:datastoreItem>
</file>

<file path=customXml/itemProps10.xml><?xml version="1.0" encoding="utf-8"?>
<ds:datastoreItem xmlns:ds="http://schemas.openxmlformats.org/officeDocument/2006/customXml" ds:itemID="{0A69480E-DB30-4915-8A58-B02D7C3C72FA}">
  <ds:schemaRefs/>
</ds:datastoreItem>
</file>

<file path=customXml/itemProps11.xml><?xml version="1.0" encoding="utf-8"?>
<ds:datastoreItem xmlns:ds="http://schemas.openxmlformats.org/officeDocument/2006/customXml" ds:itemID="{96011955-4432-477D-9998-CE0002F94814}">
  <ds:schemaRefs/>
</ds:datastoreItem>
</file>

<file path=customXml/itemProps12.xml><?xml version="1.0" encoding="utf-8"?>
<ds:datastoreItem xmlns:ds="http://schemas.openxmlformats.org/officeDocument/2006/customXml" ds:itemID="{B0636615-3272-4560-ACB7-2C97712F1698}">
  <ds:schemaRefs/>
</ds:datastoreItem>
</file>

<file path=customXml/itemProps13.xml><?xml version="1.0" encoding="utf-8"?>
<ds:datastoreItem xmlns:ds="http://schemas.openxmlformats.org/officeDocument/2006/customXml" ds:itemID="{DF4E7442-6C6E-4E95-8891-B86594FCCCB8}">
  <ds:schemaRefs/>
</ds:datastoreItem>
</file>

<file path=customXml/itemProps14.xml><?xml version="1.0" encoding="utf-8"?>
<ds:datastoreItem xmlns:ds="http://schemas.openxmlformats.org/officeDocument/2006/customXml" ds:itemID="{400DBFCB-B61F-4C31-A14A-C10874498A8A}">
  <ds:schemaRefs/>
</ds:datastoreItem>
</file>

<file path=customXml/itemProps15.xml><?xml version="1.0" encoding="utf-8"?>
<ds:datastoreItem xmlns:ds="http://schemas.openxmlformats.org/officeDocument/2006/customXml" ds:itemID="{961B3BAE-DDF2-4399-A737-0DC86288C83B}">
  <ds:schemaRefs/>
</ds:datastoreItem>
</file>

<file path=customXml/itemProps16.xml><?xml version="1.0" encoding="utf-8"?>
<ds:datastoreItem xmlns:ds="http://schemas.openxmlformats.org/officeDocument/2006/customXml" ds:itemID="{2028F4EB-E3BF-4214-92D5-05D0D8126907}">
  <ds:schemaRefs/>
</ds:datastoreItem>
</file>

<file path=customXml/itemProps17.xml><?xml version="1.0" encoding="utf-8"?>
<ds:datastoreItem xmlns:ds="http://schemas.openxmlformats.org/officeDocument/2006/customXml" ds:itemID="{D4199861-49F0-4743-9746-8E2099E34CB2}">
  <ds:schemaRefs/>
</ds:datastoreItem>
</file>

<file path=customXml/itemProps18.xml><?xml version="1.0" encoding="utf-8"?>
<ds:datastoreItem xmlns:ds="http://schemas.openxmlformats.org/officeDocument/2006/customXml" ds:itemID="{1D13011A-3236-4DE2-B836-12C5646F4C97}">
  <ds:schemaRefs/>
</ds:datastoreItem>
</file>

<file path=customXml/itemProps19.xml><?xml version="1.0" encoding="utf-8"?>
<ds:datastoreItem xmlns:ds="http://schemas.openxmlformats.org/officeDocument/2006/customXml" ds:itemID="{72EED1BE-9163-44BA-AA48-31379B6E7271}">
  <ds:schemaRefs/>
</ds:datastoreItem>
</file>

<file path=customXml/itemProps2.xml><?xml version="1.0" encoding="utf-8"?>
<ds:datastoreItem xmlns:ds="http://schemas.openxmlformats.org/officeDocument/2006/customXml" ds:itemID="{E95B4539-B24A-43DF-9867-28DBE8CE5F68}">
  <ds:schemaRefs/>
</ds:datastoreItem>
</file>

<file path=customXml/itemProps20.xml><?xml version="1.0" encoding="utf-8"?>
<ds:datastoreItem xmlns:ds="http://schemas.openxmlformats.org/officeDocument/2006/customXml" ds:itemID="{B5AD120E-3E6B-443C-98C0-5C11D0732DE8}">
  <ds:schemaRefs/>
</ds:datastoreItem>
</file>

<file path=customXml/itemProps21.xml><?xml version="1.0" encoding="utf-8"?>
<ds:datastoreItem xmlns:ds="http://schemas.openxmlformats.org/officeDocument/2006/customXml" ds:itemID="{AE3664AD-70FC-4864-AE57-87D5B3AE82BD}">
  <ds:schemaRefs/>
</ds:datastoreItem>
</file>

<file path=customXml/itemProps22.xml><?xml version="1.0" encoding="utf-8"?>
<ds:datastoreItem xmlns:ds="http://schemas.openxmlformats.org/officeDocument/2006/customXml" ds:itemID="{E7C0C0C0-620B-412A-9016-13127E766365}">
  <ds:schemaRefs/>
</ds:datastoreItem>
</file>

<file path=customXml/itemProps23.xml><?xml version="1.0" encoding="utf-8"?>
<ds:datastoreItem xmlns:ds="http://schemas.openxmlformats.org/officeDocument/2006/customXml" ds:itemID="{AFBE5176-5A04-49F1-A05A-941D067CB019}">
  <ds:schemaRefs/>
</ds:datastoreItem>
</file>

<file path=customXml/itemProps24.xml><?xml version="1.0" encoding="utf-8"?>
<ds:datastoreItem xmlns:ds="http://schemas.openxmlformats.org/officeDocument/2006/customXml" ds:itemID="{C4C19FB3-C418-4533-A113-13FC4D8643A9}">
  <ds:schemaRefs/>
</ds:datastoreItem>
</file>

<file path=customXml/itemProps25.xml><?xml version="1.0" encoding="utf-8"?>
<ds:datastoreItem xmlns:ds="http://schemas.openxmlformats.org/officeDocument/2006/customXml" ds:itemID="{A8D3636A-1885-4502-B7CC-9351D278DCE0}">
  <ds:schemaRefs/>
</ds:datastoreItem>
</file>

<file path=customXml/itemProps26.xml><?xml version="1.0" encoding="utf-8"?>
<ds:datastoreItem xmlns:ds="http://schemas.openxmlformats.org/officeDocument/2006/customXml" ds:itemID="{A20E6690-9090-46FD-A7A1-98BC1239E31D}">
  <ds:schemaRefs/>
</ds:datastoreItem>
</file>

<file path=customXml/itemProps27.xml><?xml version="1.0" encoding="utf-8"?>
<ds:datastoreItem xmlns:ds="http://schemas.openxmlformats.org/officeDocument/2006/customXml" ds:itemID="{66B5EFF4-619A-4EF0-83A8-CA5DF75C1FBF}">
  <ds:schemaRefs/>
</ds:datastoreItem>
</file>

<file path=customXml/itemProps28.xml><?xml version="1.0" encoding="utf-8"?>
<ds:datastoreItem xmlns:ds="http://schemas.openxmlformats.org/officeDocument/2006/customXml" ds:itemID="{7ED94339-BAD2-4ACB-94C2-735541BC551A}">
  <ds:schemaRefs/>
</ds:datastoreItem>
</file>

<file path=customXml/itemProps3.xml><?xml version="1.0" encoding="utf-8"?>
<ds:datastoreItem xmlns:ds="http://schemas.openxmlformats.org/officeDocument/2006/customXml" ds:itemID="{FB83C154-74A9-4D7E-86D1-DEF32EAA8D30}">
  <ds:schemaRefs>
    <ds:schemaRef ds:uri="http://schemas.microsoft.com/DataMashup"/>
  </ds:schemaRefs>
</ds:datastoreItem>
</file>

<file path=customXml/itemProps4.xml><?xml version="1.0" encoding="utf-8"?>
<ds:datastoreItem xmlns:ds="http://schemas.openxmlformats.org/officeDocument/2006/customXml" ds:itemID="{D60DE902-EF6C-4579-A2D8-9832756E1A5D}">
  <ds:schemaRefs/>
</ds:datastoreItem>
</file>

<file path=customXml/itemProps5.xml><?xml version="1.0" encoding="utf-8"?>
<ds:datastoreItem xmlns:ds="http://schemas.openxmlformats.org/officeDocument/2006/customXml" ds:itemID="{6D5517A4-2400-4DA0-973D-DCE57C3EA474}">
  <ds:schemaRefs/>
</ds:datastoreItem>
</file>

<file path=customXml/itemProps6.xml><?xml version="1.0" encoding="utf-8"?>
<ds:datastoreItem xmlns:ds="http://schemas.openxmlformats.org/officeDocument/2006/customXml" ds:itemID="{1EE73E9F-3753-4481-A01D-DC87BC73D868}">
  <ds:schemaRefs/>
</ds:datastoreItem>
</file>

<file path=customXml/itemProps7.xml><?xml version="1.0" encoding="utf-8"?>
<ds:datastoreItem xmlns:ds="http://schemas.openxmlformats.org/officeDocument/2006/customXml" ds:itemID="{A595FD97-7A24-4675-8C85-3B1C23D61AF6}">
  <ds:schemaRefs/>
</ds:datastoreItem>
</file>

<file path=customXml/itemProps8.xml><?xml version="1.0" encoding="utf-8"?>
<ds:datastoreItem xmlns:ds="http://schemas.openxmlformats.org/officeDocument/2006/customXml" ds:itemID="{67BE7B7F-81AE-48FD-B65C-A4153F320494}">
  <ds:schemaRefs/>
</ds:datastoreItem>
</file>

<file path=customXml/itemProps9.xml><?xml version="1.0" encoding="utf-8"?>
<ds:datastoreItem xmlns:ds="http://schemas.openxmlformats.org/officeDocument/2006/customXml" ds:itemID="{9886CD1C-9261-4508-97C0-D5DC86FECE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9</vt:i4>
      </vt:variant>
    </vt:vector>
  </HeadingPairs>
  <TitlesOfParts>
    <vt:vector size="9" baseType="lpstr">
      <vt:lpstr>Dashboard</vt:lpstr>
      <vt:lpstr>Toelichting Dashboard_Extra</vt:lpstr>
      <vt:lpstr>Dashboard_Extra</vt:lpstr>
      <vt:lpstr>Pivot.Match</vt:lpstr>
      <vt:lpstr>Pivot.Debiet</vt:lpstr>
      <vt:lpstr>Pivot.Buffer</vt:lpstr>
      <vt:lpstr>Calculations</vt:lpstr>
      <vt:lpstr>Kostenkentallen</vt:lpstr>
      <vt:lpstr>DATA_Warmte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Koorn</dc:creator>
  <cp:lastModifiedBy>Treja Akkerman</cp:lastModifiedBy>
  <dcterms:created xsi:type="dcterms:W3CDTF">2015-06-05T18:19:34Z</dcterms:created>
  <dcterms:modified xsi:type="dcterms:W3CDTF">2022-05-19T16:09:55Z</dcterms:modified>
</cp:coreProperties>
</file>